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g.izbasova\Desktop\"/>
    </mc:Choice>
  </mc:AlternateContent>
  <bookViews>
    <workbookView xWindow="0" yWindow="0" windowWidth="15360" windowHeight="7005"/>
  </bookViews>
  <sheets>
    <sheet name="Пул июнь 2024 +" sheetId="2" r:id="rId1"/>
  </sheets>
  <definedNames>
    <definedName name="_xlnm._FilterDatabase" localSheetId="0" hidden="1">'Пул июнь 2024 +'!$A$5:$W$8485</definedName>
    <definedName name="_xlnm.Print_Area" localSheetId="0">'Пул июнь 2024 +'!$A$1:$V$8495</definedName>
    <definedName name="списокКлиент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8492" i="2" l="1"/>
  <c r="R8492" i="2"/>
  <c r="S8491" i="2"/>
  <c r="R8491" i="2"/>
  <c r="S8490" i="2"/>
  <c r="R8490" i="2"/>
  <c r="S8488" i="2" l="1"/>
  <c r="R8488" i="2"/>
  <c r="S8487" i="2"/>
  <c r="S8486" i="2"/>
  <c r="I5" i="2" l="1"/>
  <c r="K5" i="2"/>
  <c r="M5" i="2"/>
  <c r="O5"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6" i="2"/>
  <c r="R8277" i="2"/>
  <c r="R8278" i="2"/>
  <c r="R8279" i="2"/>
  <c r="R8280" i="2"/>
  <c r="R8281" i="2"/>
  <c r="R8282" i="2"/>
  <c r="R8283"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30" i="2"/>
  <c r="R8331" i="2"/>
  <c r="R8332" i="2"/>
  <c r="R8334" i="2"/>
  <c r="R8335" i="2"/>
  <c r="R8336" i="2"/>
  <c r="R8337" i="2"/>
  <c r="R8338" i="2"/>
  <c r="R8339" i="2"/>
  <c r="R8340" i="2"/>
  <c r="R8341" i="2"/>
  <c r="R8342" i="2"/>
  <c r="R8343" i="2"/>
  <c r="R8344" i="2"/>
  <c r="R8347" i="2"/>
  <c r="R8348" i="2"/>
  <c r="R8349" i="2"/>
  <c r="R8350" i="2"/>
  <c r="R8351" i="2"/>
  <c r="R8352" i="2"/>
  <c r="R8353" i="2"/>
  <c r="R8354" i="2"/>
  <c r="R8355" i="2"/>
  <c r="R8356" i="2"/>
  <c r="R8357" i="2"/>
  <c r="R8358" i="2"/>
  <c r="R8359" i="2"/>
  <c r="R8360" i="2"/>
  <c r="R8361" i="2"/>
  <c r="R8362" i="2"/>
  <c r="R8363" i="2"/>
  <c r="R8364" i="2"/>
  <c r="R8365" i="2"/>
  <c r="R8366" i="2"/>
  <c r="R8368" i="2"/>
  <c r="R8369" i="2"/>
  <c r="R8370" i="2"/>
  <c r="R8371" i="2"/>
  <c r="R8372" i="2"/>
  <c r="R8373" i="2"/>
  <c r="R8374" i="2"/>
  <c r="R8375" i="2"/>
  <c r="R8376" i="2"/>
  <c r="R8377" i="2"/>
  <c r="R8378" i="2"/>
  <c r="R8379" i="2"/>
  <c r="R8380"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J8436" i="2"/>
  <c r="S8435" i="2"/>
  <c r="S8434" i="2"/>
  <c r="S8433" i="2"/>
  <c r="S8432" i="2"/>
  <c r="S8431" i="2"/>
  <c r="S8430" i="2"/>
  <c r="S8429" i="2"/>
  <c r="S8428" i="2"/>
  <c r="S8427" i="2"/>
  <c r="S8426" i="2"/>
  <c r="S8425" i="2"/>
  <c r="S8423" i="2"/>
  <c r="S8422" i="2"/>
  <c r="S8421" i="2"/>
  <c r="S8420" i="2"/>
  <c r="S8419" i="2"/>
  <c r="S8418" i="2"/>
  <c r="S8417" i="2"/>
  <c r="S8416" i="2"/>
  <c r="S8415" i="2"/>
  <c r="S8413" i="2"/>
  <c r="S8412" i="2"/>
  <c r="S8410" i="2"/>
  <c r="S8409" i="2"/>
  <c r="S8408" i="2"/>
  <c r="S8407" i="2"/>
  <c r="S8406" i="2"/>
  <c r="S8405" i="2"/>
  <c r="S8404" i="2"/>
  <c r="S8402" i="2"/>
  <c r="S8401" i="2"/>
  <c r="S8400" i="2"/>
  <c r="S8399" i="2"/>
  <c r="S8398" i="2"/>
  <c r="S8397" i="2"/>
  <c r="S8396" i="2"/>
  <c r="S8395" i="2"/>
  <c r="S8394" i="2"/>
  <c r="S8393" i="2"/>
  <c r="S8392" i="2"/>
  <c r="S8391" i="2"/>
  <c r="S8390" i="2"/>
  <c r="S8389" i="2"/>
  <c r="S8387" i="2"/>
  <c r="S8386" i="2"/>
  <c r="S8385" i="2"/>
  <c r="S8384" i="2"/>
  <c r="S8383" i="2"/>
  <c r="S8382" i="2"/>
  <c r="S8381" i="2"/>
  <c r="J8381" i="2"/>
  <c r="S8377" i="2"/>
  <c r="S8376" i="2"/>
  <c r="S8375" i="2"/>
  <c r="S8374" i="2"/>
  <c r="S8373" i="2"/>
  <c r="S8372" i="2"/>
  <c r="S8371" i="2"/>
  <c r="S8370" i="2"/>
  <c r="S8369" i="2"/>
  <c r="S8368" i="2"/>
  <c r="S8367" i="2"/>
  <c r="J8367" i="2"/>
  <c r="S8366" i="2"/>
  <c r="S8365" i="2"/>
  <c r="S8364" i="2"/>
  <c r="S8363" i="2"/>
  <c r="S8362" i="2"/>
  <c r="S8361" i="2"/>
  <c r="S8360" i="2"/>
  <c r="S8359" i="2"/>
  <c r="S8358" i="2"/>
  <c r="S8356" i="2"/>
  <c r="S8355" i="2"/>
  <c r="S8354" i="2"/>
  <c r="S8353" i="2"/>
  <c r="S8352" i="2"/>
  <c r="S8351" i="2"/>
  <c r="S8350" i="2"/>
  <c r="S8349" i="2"/>
  <c r="S8348" i="2"/>
  <c r="S8347" i="2"/>
  <c r="S8346" i="2"/>
  <c r="J8346" i="2"/>
  <c r="S8345" i="2"/>
  <c r="P8345" i="2"/>
  <c r="N8345" i="2"/>
  <c r="L8345" i="2"/>
  <c r="J8345" i="2"/>
  <c r="S8344" i="2"/>
  <c r="S8343" i="2"/>
  <c r="S8342" i="2"/>
  <c r="S8341" i="2"/>
  <c r="S8340" i="2"/>
  <c r="S8339" i="2"/>
  <c r="S8338" i="2"/>
  <c r="S8337" i="2"/>
  <c r="S8336" i="2"/>
  <c r="S8335" i="2"/>
  <c r="S8334" i="2"/>
  <c r="S8333" i="2"/>
  <c r="N8333" i="2"/>
  <c r="P8333" i="2" s="1"/>
  <c r="L8333" i="2"/>
  <c r="J8333" i="2"/>
  <c r="S8332" i="2"/>
  <c r="S8331" i="2"/>
  <c r="S8330" i="2"/>
  <c r="S8329" i="2"/>
  <c r="P8329" i="2"/>
  <c r="N8329" i="2"/>
  <c r="L8329" i="2"/>
  <c r="J8329" i="2"/>
  <c r="S8328" i="2"/>
  <c r="S8327" i="2"/>
  <c r="S8324" i="2"/>
  <c r="S8322" i="2"/>
  <c r="S8319"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Q8284" i="2"/>
  <c r="S8284" i="2" s="1"/>
  <c r="P8284" i="2"/>
  <c r="R8284" i="2" s="1"/>
  <c r="S8283" i="2"/>
  <c r="S8282" i="2"/>
  <c r="S8281" i="2"/>
  <c r="S8280" i="2"/>
  <c r="S8279" i="2"/>
  <c r="S8278" i="2"/>
  <c r="S8277" i="2"/>
  <c r="S8276" i="2"/>
  <c r="S8275" i="2"/>
  <c r="P8275" i="2"/>
  <c r="N8275" i="2"/>
  <c r="L8275" i="2"/>
  <c r="J8275" i="2"/>
  <c r="S8274" i="2"/>
  <c r="S8271"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7058" i="2"/>
  <c r="S7057" i="2"/>
  <c r="S7056" i="2"/>
  <c r="S7055" i="2"/>
  <c r="S7054" i="2"/>
  <c r="S7053" i="2"/>
  <c r="S7052" i="2"/>
  <c r="S7051" i="2"/>
  <c r="S7050" i="2"/>
  <c r="S7049" i="2"/>
  <c r="S7048" i="2"/>
  <c r="S7047" i="2"/>
  <c r="S7046" i="2"/>
  <c r="S7045" i="2"/>
  <c r="S7044" i="2"/>
  <c r="S7043" i="2"/>
  <c r="S7042" i="2"/>
  <c r="S7041" i="2"/>
  <c r="S7040" i="2"/>
  <c r="S7039" i="2"/>
  <c r="S7038" i="2"/>
  <c r="S7037" i="2"/>
  <c r="S7036" i="2"/>
  <c r="S7035" i="2"/>
  <c r="S7034" i="2"/>
  <c r="S7033" i="2"/>
  <c r="S7032" i="2"/>
  <c r="S7031" i="2"/>
  <c r="S7030" i="2"/>
  <c r="S7029" i="2"/>
  <c r="S7028" i="2"/>
  <c r="S7027" i="2"/>
  <c r="S7026" i="2"/>
  <c r="S7025" i="2"/>
  <c r="S7024" i="2"/>
  <c r="S7023" i="2"/>
  <c r="S7022" i="2"/>
  <c r="S7021" i="2"/>
  <c r="S7020" i="2"/>
  <c r="S7019" i="2"/>
  <c r="S7018" i="2"/>
  <c r="S7017" i="2"/>
  <c r="R8333" i="2" l="1"/>
  <c r="R8329" i="2"/>
  <c r="L8346" i="2"/>
  <c r="N8346" i="2" s="1"/>
  <c r="P8346" i="2" s="1"/>
  <c r="R8275" i="2"/>
  <c r="R8345" i="2"/>
  <c r="L8367" i="2"/>
  <c r="N8367" i="2" s="1"/>
  <c r="P8367" i="2" s="1"/>
  <c r="L8436" i="2"/>
  <c r="N8436" i="2" s="1"/>
  <c r="P8436" i="2" s="1"/>
  <c r="L8381" i="2"/>
  <c r="R8346" i="2" l="1"/>
  <c r="R8367" i="2"/>
  <c r="N8381" i="2"/>
  <c r="P8381" i="2" s="1"/>
  <c r="R8381" i="2"/>
  <c r="R8436" i="2"/>
  <c r="R7014" i="2"/>
  <c r="R7013" i="2"/>
  <c r="R7012" i="2"/>
  <c r="R7011" i="2"/>
  <c r="R7010" i="2"/>
  <c r="P7016" i="2"/>
  <c r="N7016" i="2"/>
  <c r="L7016" i="2"/>
  <c r="J7016" i="2"/>
  <c r="S7015" i="2"/>
  <c r="P7015" i="2"/>
  <c r="N7015" i="2"/>
  <c r="L7015" i="2"/>
  <c r="J7015" i="2"/>
  <c r="R7015" i="2" l="1"/>
  <c r="R7016" i="2"/>
  <c r="R7009" i="2"/>
  <c r="Q7009" i="2"/>
  <c r="R7008" i="2"/>
  <c r="Q7008" i="2"/>
  <c r="Q5" i="2" s="1"/>
  <c r="S7007" i="2" l="1"/>
  <c r="L7007" i="2"/>
  <c r="J7007" i="2"/>
  <c r="S7006" i="2"/>
  <c r="S7005" i="2"/>
  <c r="S7004" i="2"/>
  <c r="S7003" i="2"/>
  <c r="S7002" i="2"/>
  <c r="S7001" i="2"/>
  <c r="S7000" i="2"/>
  <c r="S6999" i="2"/>
  <c r="S6998" i="2"/>
  <c r="S6997" i="2"/>
  <c r="S6996" i="2"/>
  <c r="R6996" i="2"/>
  <c r="S6995" i="2"/>
  <c r="R6995" i="2"/>
  <c r="S6994" i="2"/>
  <c r="L6994" i="2"/>
  <c r="J6994" i="2"/>
  <c r="S6944" i="2"/>
  <c r="R6944" i="2"/>
  <c r="S6943" i="2"/>
  <c r="R6943" i="2"/>
  <c r="S6942" i="2"/>
  <c r="P6942" i="2"/>
  <c r="N6942" i="2"/>
  <c r="L6942" i="2"/>
  <c r="J6942" i="2"/>
  <c r="H6942" i="2"/>
  <c r="S6941" i="2"/>
  <c r="P6941" i="2"/>
  <c r="N6941" i="2"/>
  <c r="L6941" i="2"/>
  <c r="J6941" i="2"/>
  <c r="H6941" i="2"/>
  <c r="S6940" i="2"/>
  <c r="S6939" i="2"/>
  <c r="S6938" i="2"/>
  <c r="S6937" i="2"/>
  <c r="S6936" i="2"/>
  <c r="S6935" i="2"/>
  <c r="S6934" i="2"/>
  <c r="S6933" i="2"/>
  <c r="S6932" i="2"/>
  <c r="S6931" i="2"/>
  <c r="S6930" i="2"/>
  <c r="P6930" i="2"/>
  <c r="N6930" i="2"/>
  <c r="L6930" i="2"/>
  <c r="J6930" i="2"/>
  <c r="H6930" i="2"/>
  <c r="S6929" i="2"/>
  <c r="P6929" i="2"/>
  <c r="N6929" i="2"/>
  <c r="L6929" i="2"/>
  <c r="J6929" i="2"/>
  <c r="H6929" i="2"/>
  <c r="S6928" i="2"/>
  <c r="P6928" i="2"/>
  <c r="N6928" i="2"/>
  <c r="L6928" i="2"/>
  <c r="J6928" i="2"/>
  <c r="H6928" i="2"/>
  <c r="S6927" i="2"/>
  <c r="P6927" i="2"/>
  <c r="N6927" i="2"/>
  <c r="L6927" i="2"/>
  <c r="J6927" i="2"/>
  <c r="H6927" i="2"/>
  <c r="S6926" i="2"/>
  <c r="P6926" i="2"/>
  <c r="P5" i="2" s="1"/>
  <c r="N6926" i="2"/>
  <c r="N5" i="2" s="1"/>
  <c r="L6926" i="2"/>
  <c r="J6926" i="2"/>
  <c r="H6926" i="2"/>
  <c r="H5" i="2" s="1"/>
  <c r="J5" i="2" l="1"/>
  <c r="S5" i="2"/>
  <c r="L5" i="2"/>
  <c r="R7007" i="2"/>
  <c r="R6994" i="2"/>
  <c r="R6926" i="2"/>
  <c r="R6930" i="2"/>
  <c r="R6941" i="2"/>
  <c r="R6928" i="2"/>
  <c r="R6927" i="2"/>
  <c r="R6929" i="2"/>
  <c r="R6942" i="2"/>
  <c r="R6925" i="2"/>
  <c r="R6924" i="2"/>
  <c r="R3276" i="2"/>
  <c r="R5135" i="2"/>
  <c r="R5136" i="2"/>
  <c r="R5314" i="2"/>
  <c r="R6061" i="2"/>
  <c r="R6713" i="2"/>
  <c r="R5" i="2" l="1"/>
</calcChain>
</file>

<file path=xl/comments1.xml><?xml version="1.0" encoding="utf-8"?>
<comments xmlns="http://schemas.openxmlformats.org/spreadsheetml/2006/main">
  <authors>
    <author>Наталья Дригерт</author>
    <author>Ержигитова Ирина Александровна</author>
    <author>Perizat Sagynyshkyzy [Перизат Сагынышкызы]</author>
  </authors>
  <commentList>
    <comment ref="E362" authorId="0" shapeId="0">
      <text>
        <r>
          <rPr>
            <b/>
            <sz val="9"/>
            <color indexed="81"/>
            <rFont val="Tahoma"/>
            <family val="2"/>
            <charset val="204"/>
          </rPr>
          <t>Наталья Дригерт:</t>
        </r>
        <r>
          <rPr>
            <sz val="9"/>
            <color indexed="81"/>
            <rFont val="Tahoma"/>
            <family val="2"/>
            <charset val="204"/>
          </rPr>
          <t xml:space="preserve">
ЗКС</t>
        </r>
      </text>
    </comment>
    <comment ref="E1138" authorId="1" shapeId="0">
      <text>
        <r>
          <rPr>
            <b/>
            <sz val="9"/>
            <color indexed="81"/>
            <rFont val="Tahoma"/>
            <family val="2"/>
            <charset val="204"/>
          </rPr>
          <t>Ержигитова Ирина Александровна:</t>
        </r>
        <r>
          <rPr>
            <sz val="9"/>
            <color indexed="81"/>
            <rFont val="Tahoma"/>
            <family val="2"/>
            <charset val="204"/>
          </rPr>
          <t xml:space="preserve">
изменила маркировку по заказу указанную в договоре</t>
        </r>
      </text>
    </comment>
    <comment ref="C4433" authorId="2" shapeId="0">
      <text>
        <r>
          <rPr>
            <b/>
            <sz val="9"/>
            <rFont val="Tahoma"/>
            <family val="2"/>
            <charset val="204"/>
          </rPr>
          <t>Perizat Sagynyshkyzy [Перизат Сагынышкызы]:</t>
        </r>
        <r>
          <rPr>
            <sz val="9"/>
            <rFont val="Tahoma"/>
            <family val="2"/>
            <charset val="204"/>
          </rPr>
          <t xml:space="preserve">
</t>
        </r>
        <r>
          <rPr>
            <sz val="9"/>
            <rFont val="Tahoma"/>
            <family val="2"/>
            <charset val="204"/>
          </rPr>
          <t>однородный ли товар с вентиляторами уже в уточненном плане?</t>
        </r>
      </text>
    </comment>
  </commentList>
</comments>
</file>

<file path=xl/sharedStrings.xml><?xml version="1.0" encoding="utf-8"?>
<sst xmlns="http://schemas.openxmlformats.org/spreadsheetml/2006/main" count="67430" uniqueCount="18519">
  <si>
    <t>Пул товаров для импортозамещения в рамках Порядка заключения и исполнения офтейк-контрактов (Программа содействия созданию новых производств)</t>
  </si>
  <si>
    <t>№ п/п</t>
  </si>
  <si>
    <t>Наименование товара</t>
  </si>
  <si>
    <t>Код ЕНС ТРУ</t>
  </si>
  <si>
    <t xml:space="preserve">Краткая характеристика </t>
  </si>
  <si>
    <t>Дополнительне характеристика (техническая спецификация)</t>
  </si>
  <si>
    <t>Приложение
(скачать)</t>
  </si>
  <si>
    <t>Единица измерения</t>
  </si>
  <si>
    <t>2024 год</t>
  </si>
  <si>
    <t>2025 год</t>
  </si>
  <si>
    <t>2026 год</t>
  </si>
  <si>
    <t>2027 год</t>
  </si>
  <si>
    <t>2028 год</t>
  </si>
  <si>
    <t>Заказчики</t>
  </si>
  <si>
    <t>Страна происхождения товара</t>
  </si>
  <si>
    <t>Наименование завода-изготовителя</t>
  </si>
  <si>
    <t>Объем в стоимостном выражении (тенге)</t>
  </si>
  <si>
    <t>Объем в натуральном выражении</t>
  </si>
  <si>
    <t>ИТОГО:</t>
  </si>
  <si>
    <t>Раствор хелатного железа</t>
  </si>
  <si>
    <t>205959.600.000077</t>
  </si>
  <si>
    <t>буферный, pH 9,21</t>
  </si>
  <si>
    <t>приложение</t>
  </si>
  <si>
    <t>https://cloud.skc.kz:2443/index.php/s/WFjATz3R742Nf2b</t>
  </si>
  <si>
    <t>Килограмм</t>
  </si>
  <si>
    <t>АО "Эмбамунайгаз"</t>
  </si>
  <si>
    <t xml:space="preserve">США </t>
  </si>
  <si>
    <t>Merichem company</t>
  </si>
  <si>
    <t>Гидромотор</t>
  </si>
  <si>
    <t>281212.300.000000</t>
  </si>
  <si>
    <t>винтовой</t>
  </si>
  <si>
    <t>Винтовой забойный двигатель ВЗД  ДРУ2-172РС.8025ПС (RS172N554 5/6 6:4) с регулируемым углом) в комплекте с ЗИП</t>
  </si>
  <si>
    <t>https://cloud.skc.kz:2443/index.php/s/JSQnofWZWPANBJP</t>
  </si>
  <si>
    <t>штука</t>
  </si>
  <si>
    <t>ТОО «Oil Service Company»</t>
  </si>
  <si>
    <t>Россия</t>
  </si>
  <si>
    <t>ООО "Фирма "Радиус-Сервис"</t>
  </si>
  <si>
    <t>ПАВ патент продукт 25%</t>
  </si>
  <si>
    <t>204120.200.000000</t>
  </si>
  <si>
    <t>органическое, анионионоактивное</t>
  </si>
  <si>
    <t>https://cloud.skc.kz:2443/index.php/s/orjYEMr7L2rnsGB</t>
  </si>
  <si>
    <t>Шина 425/85 R21</t>
  </si>
  <si>
    <t>221113.500.000020</t>
  </si>
  <si>
    <t>для автобуса или автомобиля грузового и троллейбуса, радиальная, диаметр обода 21</t>
  </si>
  <si>
    <t>https://cloud.skc.kz:2443/index.php/s/mKB4JLrw2y89qLg</t>
  </si>
  <si>
    <t>ОАО "Омскшина"</t>
  </si>
  <si>
    <t>Ремонтный комплект</t>
  </si>
  <si>
    <t>Ремонтный комплект для компрессоров ВД КГ-2 А/Б на УПГ-2."ARIEL" модель: JGС – 4</t>
  </si>
  <si>
    <t>https://docs.google.com/document/d/1ZMIseeq7osFDqWUxWhkhkWtWI8e3bKjm/edit?usp=sharing&amp;ouid=118397390670989413877&amp;rtpof=true&amp;sd=true</t>
  </si>
  <si>
    <t>Комплект</t>
  </si>
  <si>
    <t>ТОО «СП Казгермунай»</t>
  </si>
  <si>
    <t>Ariel Corporation</t>
  </si>
  <si>
    <t>Ремонтный комплект для компрессоров "Howden" С-3120 А/В/С на ЦППН.</t>
  </si>
  <si>
    <t>https://docs.google.com/document/d/1pePL2XRmqxmvxqGJVKT8RU07wyJCM2BG/edit?usp=sharing&amp;ouid=118397390670989413877&amp;rtpof=true&amp;sd=true</t>
  </si>
  <si>
    <t>Howden</t>
  </si>
  <si>
    <t>Комплект запасных частей инструментов и принадлежностей</t>
  </si>
  <si>
    <t>АО «ОЗНА-Измерительные системы»</t>
  </si>
  <si>
    <t>Термометр биметаллический</t>
  </si>
  <si>
    <t>265151.300.000024</t>
  </si>
  <si>
    <t>Термометр накладной, диапазон (0…100)°С</t>
  </si>
  <si>
    <t>https://docs.google.com/document/d/1vuXhZ9ENJ3fICBQsTD0Xm7SGE5U0qz6p/edit?usp=sharing&amp;ouid=118397390670989413877&amp;rtpof=true&amp;sd=true</t>
  </si>
  <si>
    <t>Германия</t>
  </si>
  <si>
    <t>Wika Alexander Wiegand SE &amp; Co. KG</t>
  </si>
  <si>
    <t>281332.000.000207</t>
  </si>
  <si>
    <t>Ремонтный комплект на компрессора К-1 и К-2 (7000м3/час) УПН «Нуралы»
Компрессор ARIEL JGС – 2.</t>
  </si>
  <si>
    <t>https://docs.google.com/document/d/1m5x_VXPkc7MO6vd3XrkpLq6FoV4yuXjK/edit?usp=sharing&amp;ouid=118397390670989413877&amp;rtpof=true&amp;sd=true</t>
  </si>
  <si>
    <t>Уровнемер</t>
  </si>
  <si>
    <t>265112.590.000037</t>
  </si>
  <si>
    <t>Микроимпульсный радарный уровнемер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t>
  </si>
  <si>
    <t>https://docs.google.com/document/d/1ms6ZZjKH1Ws034jKFXEwKAjy3WxhIxH0/edit?usp=sharing&amp;ouid=118397390670989413877&amp;rtpof=true&amp;sd=true</t>
  </si>
  <si>
    <t>Endress+Hauser GmbH+Co. KG</t>
  </si>
  <si>
    <t xml:space="preserve">Ремонтный комплект для компрессора НД КГ-1 на УПГ-2."ARIEL" модель: JGТ – 2. </t>
  </si>
  <si>
    <t>https://docs.google.com/document/d/1lLEqSACUenRElcI6QObYUnZNiEiiMVks/edit?usp=sharing&amp;ouid=118397390670989413877&amp;rtpof=true&amp;sd=true</t>
  </si>
  <si>
    <t>282219.300.000099</t>
  </si>
  <si>
    <t>для гидроцилиндра поверочной установки компакт-прувер</t>
  </si>
  <si>
    <t>https://drive.google.com/open?id=1SdHA3fvSMVBTEh40AKeSH7ZkDAsfrhQx</t>
  </si>
  <si>
    <t>АО «КазТрансОйл»</t>
  </si>
  <si>
    <t>Flow Management Devices LLC</t>
  </si>
  <si>
    <t>Полиакриламид</t>
  </si>
  <si>
    <t>201653.550.000000</t>
  </si>
  <si>
    <t>порошок</t>
  </si>
  <si>
    <t>https://docs.google.com/document/d/1Wii9IjzcEAFfrw1MvbMzcZuIH99Irn92/edit?usp=sharing&amp;ouid=118397390670989413877&amp;rtpof=true&amp;sd=true</t>
  </si>
  <si>
    <t xml:space="preserve">тонна </t>
  </si>
  <si>
    <t>Китай</t>
  </si>
  <si>
    <t>Shandong Bavoi Energy Tehnology</t>
  </si>
  <si>
    <t>Шина 1200х500-508</t>
  </si>
  <si>
    <t>221113.500.000022</t>
  </si>
  <si>
    <t>для автобуса или автомобиля грузового и троллейбуса, радиальная, диаметр обода 20</t>
  </si>
  <si>
    <t>https://docs.google.com/document/d/1QiupSj7cKBEemSxYmEUfu9d0FKPLYuBY/edit?usp=sharing&amp;ouid=118397390670989413877&amp;rtpof=true&amp;sd=true</t>
  </si>
  <si>
    <t xml:space="preserve">Россия </t>
  </si>
  <si>
    <t>ООО «НОРТЕК»</t>
  </si>
  <si>
    <t>радарный</t>
  </si>
  <si>
    <t>https://drive.google.com/open?id=1AciuBe32cd9qKb1F6ozHVp0xHDS4B5K8</t>
  </si>
  <si>
    <t xml:space="preserve">Микроимпульсный уровнемер со стержневым зондом для измерение общего уровня взлива и уровня границы раздела фаз с точностью измерений ±2 мм. Тип взрывозащиты: EAC Ex ia IIC T6 Ga / Gb, Ex d [ia Ga] IIC T6 Ga / Gb. Питание 24 В ВС (двух проводное подключение).Два выхода: 4-20 мА с HART и 4-20 мА.  </t>
  </si>
  <si>
    <t>https://docs.google.com/document/d/1NOaw9zvEaVJ4Jfs4c9opfhIL387AFZ4E/edit?usp=sharing&amp;ouid=118397390670989413877&amp;rtpof=true&amp;sd=true</t>
  </si>
  <si>
    <t>Уровнемер раздела фаз Волноводный радарный датчик уровня жидкости и уровня раздела двух жидкостей (погр. изм. +/- 3 мм или +/- 0,03[%]  от изм.диапазона). Выходной сигнал: 4-20 мА с цифровым сигналом по протоколу HART. Материал корпуса: нержавеющая сталь. Резьба кабельного ввода: M20 x 1.5 (переходник). Рабочая температура и давление: до 4,0 МПа при температуре от -40 до +150 град.С (ограничено уплотнением). Троссовой. Единицы длины зонда: метрические (метры, сантиметры). Длина зонда (метры): 4 м. Соединение с процессом: резьба 1 дюйм NPT. Взрывозащита: взрывонепроницаемая оболочка Exd (EAC). Тип дисплея: встроенный цифровой дисплей. Сертификат: калибровки завода изготовителя.</t>
  </si>
  <si>
    <t>https://docs.google.com/document/d/1OWP4BmlH2rJVASB8nienFvMOo5iDieUg/edit?usp=sharing&amp;ouid=118397390670989413877&amp;rtpof=true&amp;sd=true</t>
  </si>
  <si>
    <t>Секция для мультифазной насосной установки</t>
  </si>
  <si>
    <t>281331.000.000206</t>
  </si>
  <si>
    <t>Мультифазный насосная</t>
  </si>
  <si>
    <t>https://docs.google.com/document/d/1f6ss_ePlnSowg6aG6GKacqZ7-PIWwSNN/edit?usp=sharing&amp;ouid=118397390670989413877&amp;rtpof=true&amp;sd=true</t>
  </si>
  <si>
    <t xml:space="preserve">
ООО "ВНИИБТ-Буровой инструмент"
</t>
  </si>
  <si>
    <t>Уровнемер аолноводный радарный. Сигнальный выход (Н) - 4-20 мА/Hart. Материал корпуса (А) - аллюминий с полиуретановым покрытием. Кабельный ввод (2) - М20*1,5. Рабочая температура и давление (S)- от -1 до 40 бар температура до 150 С.</t>
  </si>
  <si>
    <t>https://docs.google.com/document/d/1KYiLXB7FvmerRbBhwyg0cIJaOnK_dAct/edit?usp=sharing&amp;ouid=118397390670989413877&amp;rtpof=true&amp;sd=true</t>
  </si>
  <si>
    <t>Шина 23.5-25</t>
  </si>
  <si>
    <t>221114.900.000011</t>
  </si>
  <si>
    <t>на спецтехнику, диагональная, диаметр обода 25, ведущая</t>
  </si>
  <si>
    <t>https://docs.google.com/document/d/1olnpzWcvOfAgWyVHwbQxO-EAt0FdUVRy/edit?usp=sharing&amp;ouid=118397390670989413877&amp;rtpof=true&amp;sd=true</t>
  </si>
  <si>
    <t>Этиленгликоль МЭГ высший Сорт 99,8%</t>
  </si>
  <si>
    <t>201423.100.000004</t>
  </si>
  <si>
    <t>сорт высший</t>
  </si>
  <si>
    <t>https://docs.google.com/document/d/1EeuwAwNT4ztChI5q9obNFEtZH1ddLE0k/edit?usp=sharing&amp;ouid=118397390670989413877&amp;rtpof=true&amp;sd=true</t>
  </si>
  <si>
    <t>ПАО "Нижнекамскнефтехим"</t>
  </si>
  <si>
    <t>https://docs.google.com/document/d/1NgfnCJNdhdET5tbTeVC-LPWSITitC_fl/edit?usp=sharing&amp;ouid=118397390670989413877&amp;rtpof=true&amp;sd=true</t>
  </si>
  <si>
    <t>Лента специальная</t>
  </si>
  <si>
    <t>222130.100.000053</t>
  </si>
  <si>
    <t>из фторопласта, ширина 10-100 мм</t>
  </si>
  <si>
    <t>https://docs.google.com/document/d/1--QMHNd9jluGpbeHQxQkzqMV_xQvmY1g/edit?usp=sharing&amp;ouid=118397390670989413877&amp;rtpof=true&amp;sd=true</t>
  </si>
  <si>
    <t>ООО "Фторопласовые технологии"</t>
  </si>
  <si>
    <t>Шкаф(печь) пекарский 15,6кВт</t>
  </si>
  <si>
    <t>289315.300.000001</t>
  </si>
  <si>
    <t>хлебопекарная, ярусная</t>
  </si>
  <si>
    <t>https://docs.google.com/document/d/15Nm-SRi69U88G0Uom5Q0tFAQTEiKd6Jh/edit?usp=sharing&amp;ouid=118397390670989413877&amp;rtpof=true&amp;sd=true</t>
  </si>
  <si>
    <t>АО "Чувашторгтехника" </t>
  </si>
  <si>
    <t>Плита электрическая с духовкой</t>
  </si>
  <si>
    <t>275128.390.000033</t>
  </si>
  <si>
    <t>тип варочной панели комбинированный, количество конфорок 4, отдельностоящая</t>
  </si>
  <si>
    <t>https://docs.google.com/document/d/1UwUVxnKEPSGZ0h658YGQ37wIrE52wnfi/edit?usp=sharing&amp;ouid=118397390670989413877&amp;rtpof=true&amp;sd=true</t>
  </si>
  <si>
    <t>Упаковка</t>
  </si>
  <si>
    <t>Шина 16.9-28</t>
  </si>
  <si>
    <t>221114.900.000019</t>
  </si>
  <si>
    <t>на спецтехнику, радиальная, диаметр обода 28, ведущая</t>
  </si>
  <si>
    <t>https://docs.google.com/document/d/1WK9p6pjIoX6RszAAY3h_QkwLliVwaZfG/edit?usp=sharing&amp;ouid=118397390670989413877&amp;rtpof=true&amp;sd=true</t>
  </si>
  <si>
    <t>Мойка лабораторная ЛК-1200 СМС-ПВ</t>
  </si>
  <si>
    <t>259911.110.000000</t>
  </si>
  <si>
    <t>МСУ, из нержавеющей стали</t>
  </si>
  <si>
    <t>https://docs.google.com/document/d/1058wwlwcxnI37Qr1QndKzbrzHobg1vfP/edit?usp=sharing&amp;ouid=118397390670989413877&amp;rtpof=true&amp;sd=true</t>
  </si>
  <si>
    <t>Simple Pro</t>
  </si>
  <si>
    <t>Стандартный образец</t>
  </si>
  <si>
    <t>205959.130.000000</t>
  </si>
  <si>
    <t>Стандартный образец состава искусственной газовой смеси. 1. Стандартный образец состава калибровочной газовой смеси – имитатор природного газа (ИПГ- 17). Баллон: LUXFER, алюминиевый, 10 дм3. Вентиль: латунь, левая резьба 2. Стандартный образец состава искусственной газовой смеси серосодержащих соединений низкой концентрации,10 дм3, Давление смеси в баллоне не более 8,0 МПа .Вентиль: ВС-16МЛ, нержавеющая сталь 3. Стандартный образец состава искусственной газовой смеси серосодержащих соединений высокой концентрации, Давление смеси в баллоне не более 8,0 МПа, Баллон: LUXFER, алюминий, 10 дм3; Вентиль: ВС-16МЛ, нержавеющая сталь</t>
  </si>
  <si>
    <t>https://docs.google.com/document/d/1iACj4qNZhbfEWznmY6yIb8vNL50yG7fZ/edit?usp=sharing&amp;ouid=118397390670989413877&amp;rtpof=true&amp;sd=true</t>
  </si>
  <si>
    <t>ООО «МОНИТОРИНГ»</t>
  </si>
  <si>
    <t>Шина 12.00 R18</t>
  </si>
  <si>
    <t>221113.500.000025</t>
  </si>
  <si>
    <t>для автобуса или автомобиля грузового и троллейбуса, радиальная, диаметр обода 18</t>
  </si>
  <si>
    <t>https://docs.google.com/document/d/1m99hhvRpPOC_KBQ9_uHWRURReOvATj_e/edit?usp=sharing&amp;ouid=118397390670989413877&amp;rtpof=true&amp;sd=true</t>
  </si>
  <si>
    <t>Панель контрольная</t>
  </si>
  <si>
    <t>263060.000.000048</t>
  </si>
  <si>
    <t>Адресная контрольная панель пожарной сигнализации</t>
  </si>
  <si>
    <t>https://docs.google.com/document/d/1ibl1_KGpe9kJu7F678pMOhPTnrv1te2m/edit?usp=sharing&amp;ouid=118397390670989413877&amp;rtpof=true&amp;sd=true</t>
  </si>
  <si>
    <t>Англия</t>
  </si>
  <si>
    <t>Kentec.</t>
  </si>
  <si>
    <t>Датчик предельного уровня жидкости</t>
  </si>
  <si>
    <t>265152.790.000049</t>
  </si>
  <si>
    <t>Контроллер уровня поплавковый.LIQUID LEVEL CONTROLLER</t>
  </si>
  <si>
    <t>https://docs.google.com/document/d/1i1w-Ue4wAP4tH2G15uiNM1z4sp0pvJpq/edit?usp=sharing&amp;ouid=118397390670989413877&amp;rtpof=true&amp;sd=true</t>
  </si>
  <si>
    <t>Fisher - Emerson</t>
  </si>
  <si>
    <t>Колбонагреватель ПЭ-4130 трехместный</t>
  </si>
  <si>
    <t>275124.990.000000</t>
  </si>
  <si>
    <t>лабораторный</t>
  </si>
  <si>
    <t>https://docs.google.com/document/d/1dR_qTYjBG2Yih8ywaupHzSMQwhJdzLoC/edit?usp=sharing&amp;ouid=118397390670989413877&amp;rtpof=true&amp;sd=true</t>
  </si>
  <si>
    <t>ООО "Промтехпроект"</t>
  </si>
  <si>
    <t>Соленоид</t>
  </si>
  <si>
    <t>283060.300.000012</t>
  </si>
  <si>
    <t>https://docs.google.com/document/d/1Q1ZPCMkogtGsDVOZkAsCVTJKOFZuv7QA/edit?usp=sharing&amp;ouid=118397390670989413877&amp;rtpof=true&amp;sd=true</t>
  </si>
  <si>
    <t>NORGREN</t>
  </si>
  <si>
    <t>Дистиллятор ДЭ-10</t>
  </si>
  <si>
    <t>282911.500.000005</t>
  </si>
  <si>
    <t>производительность 4-10 л/ч</t>
  </si>
  <si>
    <t>https://docs.google.com/document/d/1bKZIciWKHocBW-TawRG89X7gX0NlMMLN/edit?usp=sharing&amp;ouid=118397390670989413877&amp;rtpof=true&amp;sd=true</t>
  </si>
  <si>
    <t>ЭлектроМедОборудование</t>
  </si>
  <si>
    <t>Морозильник однокамерный 485л</t>
  </si>
  <si>
    <t>275111.100.000051</t>
  </si>
  <si>
    <t>отдельностоящий, в виде стола, объем не менее 220 л</t>
  </si>
  <si>
    <t>https://docs.google.com/document/d/18DEJN1jWTTq4n-BrYPO3DacnqIb7QF5n/edit?usp=sharing&amp;ouid=118397390670989413877&amp;rtpof=true&amp;sd=true</t>
  </si>
  <si>
    <t>Haier Group</t>
  </si>
  <si>
    <t xml:space="preserve">Одноразовый фильтр </t>
  </si>
  <si>
    <t xml:space="preserve">Одноразовый фильтр Minisart (Sartorius) </t>
  </si>
  <si>
    <t>https://docs.google.com/document/d/1GLWopp5Mml3EXghHhNSX5DcExdBJAIOU/edit?usp=sharing&amp;ouid=118397390670989413877&amp;rtpof=true&amp;sd=true</t>
  </si>
  <si>
    <t xml:space="preserve">Sartorius </t>
  </si>
  <si>
    <t>Камера холодильная КХН-6,61</t>
  </si>
  <si>
    <t>282513.900.000007</t>
  </si>
  <si>
    <t>для пищевой промышленности</t>
  </si>
  <si>
    <t>https://docs.google.com/document/d/13k5ZKhp6AvBCvrJsuF0dRiqEgRy3T4iT/edit?usp=sharing&amp;ouid=118397390670989413877&amp;rtpof=true&amp;sd=true</t>
  </si>
  <si>
    <t>ЗАО "Полаир-Недвижимость"</t>
  </si>
  <si>
    <t>Котел пищеварочный КПЭМ-100</t>
  </si>
  <si>
    <t>279013.900.000000</t>
  </si>
  <si>
    <t>отдельностоящий</t>
  </si>
  <si>
    <t>https://docs.google.com/document/d/1X9_MrGYwlwaZr9ZBE16OdN4Dzl0Z3pR2/edit?usp=sharing&amp;ouid=118397390670989413877&amp;rtpof=true&amp;sd=true</t>
  </si>
  <si>
    <t>Мармит электрический вторых блюд</t>
  </si>
  <si>
    <t>289315.800.000001</t>
  </si>
  <si>
    <t>на 2 блюда</t>
  </si>
  <si>
    <t>https://docs.google.com/document/d/1Va4IH6GlOuayXJJEnw8WycaN36TxPq2A/edit?usp=sharing&amp;ouid=118397390670989413877&amp;rtpof=true&amp;sd=true</t>
  </si>
  <si>
    <t>Круг</t>
  </si>
  <si>
    <t>239111.700.000000</t>
  </si>
  <si>
    <t>шлифматериал алмаз, на бакелитовой связке, отрезной</t>
  </si>
  <si>
    <t>https://drive.google.com/open?id=1-8V8FyHzxlPTG3BMxSrxX8giOWgG6g6X</t>
  </si>
  <si>
    <t>ТОО "Oil Construction Company"</t>
  </si>
  <si>
    <t>нет данных</t>
  </si>
  <si>
    <t>Тиски</t>
  </si>
  <si>
    <t>257330.850.000000</t>
  </si>
  <si>
    <t>слесарные</t>
  </si>
  <si>
    <t>https://drive.google.com/open?id=1XPcDRdC8fXl3nd0vxNZRTaZyl_rctBWI</t>
  </si>
  <si>
    <t xml:space="preserve">Китай </t>
  </si>
  <si>
    <t>Sparta</t>
  </si>
  <si>
    <t>Машина тестомесильная 110л, 120кг/ч</t>
  </si>
  <si>
    <t>289317.100.000000</t>
  </si>
  <si>
    <t>производительность до 160 кг/ч</t>
  </si>
  <si>
    <t>https://docs.google.com/document/d/1uGGyX5H0OmYEh2G0KOHe2RPwfGharwQv/edit?usp=sharing&amp;ouid=118397390670989413877&amp;rtpof=true&amp;sd=true</t>
  </si>
  <si>
    <t>ООО Завод "Торгмаш"</t>
  </si>
  <si>
    <t>257330.300.000027</t>
  </si>
  <si>
    <t>гаечные</t>
  </si>
  <si>
    <t>АО "Каражанбасмунай"</t>
  </si>
  <si>
    <t>Сцепка буксировчная ЖБТ-22П-П</t>
  </si>
  <si>
    <t>293220.990.000056</t>
  </si>
  <si>
    <t>треугольник</t>
  </si>
  <si>
    <t>https://docs.google.com/document/d/1APMqTq_EdjZPn1SJyFd_KPRbeAlGtWyC/edit?usp=sharing&amp;ouid=118397390670989413877&amp;rtpof=true&amp;sd=true</t>
  </si>
  <si>
    <t>ООО "Венера"</t>
  </si>
  <si>
    <t>Канат</t>
  </si>
  <si>
    <t>139411.600.000002</t>
  </si>
  <si>
    <t>полипропиленовый, диаметр 8-112 мм</t>
  </si>
  <si>
    <t>https://docs.google.com/document/d/1GUEM70a1l2rKSbN_EWh4XKKy3vfE7KCG/edit?usp=sharing&amp;ouid=118397390670989413877&amp;rtpof=true&amp;sd=true</t>
  </si>
  <si>
    <t>ТОО НМСК «Казмортрансфлот»</t>
  </si>
  <si>
    <t>ОАО "КАНАТ"</t>
  </si>
  <si>
    <t>Ловитель печать торцевая ТПЛ-146</t>
  </si>
  <si>
    <t>279040.100.000001</t>
  </si>
  <si>
    <t>ловильный, наружный диаметр 114,3 мм, грузоподъемность 240 кгс</t>
  </si>
  <si>
    <t>https://docs.google.com/document/d/1cKrYareKprQasYznSSjrs31h0ahXtyPr/edit?usp=sharing&amp;ouid=118397390670989413877&amp;rtpof=true&amp;sd=true</t>
  </si>
  <si>
    <t>ООО "Фрезер-НефтеМаш"</t>
  </si>
  <si>
    <t>Шина 385/65 R22,5</t>
  </si>
  <si>
    <t>221113.500.000018</t>
  </si>
  <si>
    <t>для автобуса или автомобиля грузового и троллейбуса, радиальная, диаметр обода 22,5</t>
  </si>
  <si>
    <t>ОАО "Кардиант"</t>
  </si>
  <si>
    <t>Пробоотборник</t>
  </si>
  <si>
    <t>222929.900.000083</t>
  </si>
  <si>
    <t>для анализа жидкостей</t>
  </si>
  <si>
    <t>https://docs.google.com/document/d/1aDEhWW19y8mlEHG7Wc_J7klAcIT28TMh/edit?usp=sharing&amp;ouid=118397390670989413877&amp;rtpof=true&amp;sd=true</t>
  </si>
  <si>
    <t>Волжский завод нефтегазового и резервуарного оборудования ООО
«ВолНА»</t>
  </si>
  <si>
    <t>Устройство многофункциональное</t>
  </si>
  <si>
    <t>262018.900.000006</t>
  </si>
  <si>
    <t>печать лазерная</t>
  </si>
  <si>
    <t>https://drive.google.com/open?id=1huMqZXQ0_cIv8-JJTW-NPcdF7LQjOBVG</t>
  </si>
  <si>
    <t>ТОО "KMG-Security"</t>
  </si>
  <si>
    <t>Тайвань</t>
  </si>
  <si>
    <t>Canon</t>
  </si>
  <si>
    <t>https://drive.google.com/open?id=1RpEQKRP8wxaO8NvXM0rP1ya4xjhEoU3s</t>
  </si>
  <si>
    <t>JONNESWAY</t>
  </si>
  <si>
    <t>Устройство для сушки ПЭ-2000</t>
  </si>
  <si>
    <t>289939.899.000011</t>
  </si>
  <si>
    <t>для сушки лабораторной посуды</t>
  </si>
  <si>
    <t>https://docs.google.com/document/d/15uilBrWECOXlDPtSpPb9N6K6maDwlxAG/edit?usp=sharing&amp;ouid=118397390670989413877&amp;rtpof=true&amp;sd=true</t>
  </si>
  <si>
    <t>ООО «ЭКРОСХИМ»</t>
  </si>
  <si>
    <t>Набор инструментов моториста</t>
  </si>
  <si>
    <t>257330.930.000037</t>
  </si>
  <si>
    <t>профессиональный</t>
  </si>
  <si>
    <t>https://docs.google.com/document/d/1BXhFXmFyB264hip6s6w8i_Ts0FZdDnCI/edit?usp=sharing&amp;ouid=118397390670989413877&amp;rtpof=true&amp;sd=true</t>
  </si>
  <si>
    <t>King STD</t>
  </si>
  <si>
    <t>Бумага фильтровальная ФОБ-III</t>
  </si>
  <si>
    <t>171243.100.000000</t>
  </si>
  <si>
    <t>лабораторная</t>
  </si>
  <si>
    <t>https://docs.google.com/document/d/12GxXo2ZUSwhDwwkn4LqjbcFeYdT6LDG0/edit?usp=sharing&amp;ouid=118397390670989413877&amp;rtpof=true&amp;sd=true</t>
  </si>
  <si>
    <t>ООО «Реакон Плюс»</t>
  </si>
  <si>
    <t>Фильтр</t>
  </si>
  <si>
    <t>Клапан</t>
  </si>
  <si>
    <t>281332.000.000170</t>
  </si>
  <si>
    <t>для компрессора</t>
  </si>
  <si>
    <t>ТОО "Казахский газоперерабатывающий завод"</t>
  </si>
  <si>
    <t>УКРАИНА</t>
  </si>
  <si>
    <t>ПАО "Стеклоприбор"</t>
  </si>
  <si>
    <t>Патрон токарный</t>
  </si>
  <si>
    <t>284922.500.000020</t>
  </si>
  <si>
    <t>трехкулачковый, клиновый</t>
  </si>
  <si>
    <t>https://docs.google.com/document/d/1Pe_qKV6WpEidZOBuTVM00UvBwCCHA1kz/edit?usp=sharing&amp;ouid=118397390670989413877&amp;rtpof=true&amp;sd=true</t>
  </si>
  <si>
    <t>Беларусь</t>
  </si>
  <si>
    <t>ООО Гродненский завод токарных патронов "Бел ТАПАЗ"</t>
  </si>
  <si>
    <t>Лента конвейерная</t>
  </si>
  <si>
    <t>221940.500.000001</t>
  </si>
  <si>
    <t>резинотканевая, для средних условий эксплуатации, ширина 100-3000 мм</t>
  </si>
  <si>
    <t>Лента конвейерная.резинотканевая, для средних условий эксплуатации, ширина 100-3000 мм</t>
  </si>
  <si>
    <t>https://cloud.skc.kz:2443/index.php/s/R6RsiX2zmGFo9is</t>
  </si>
  <si>
    <t>Метр квадратный</t>
  </si>
  <si>
    <t>"РТИ"БОРЕКС",</t>
  </si>
  <si>
    <t>Вставка</t>
  </si>
  <si>
    <t>284921.300.000001</t>
  </si>
  <si>
    <t>для токарного станка</t>
  </si>
  <si>
    <t>Вставка.для токарного станка</t>
  </si>
  <si>
    <t>https://cloud.skc.kz:2443/index.php/s/dXaCZ2jdH9oRLqj</t>
  </si>
  <si>
    <t>Widia</t>
  </si>
  <si>
    <t>Установка и машина стиральная</t>
  </si>
  <si>
    <t>289422.300.000001</t>
  </si>
  <si>
    <t>для прачечных, загрузка до 50 кг</t>
  </si>
  <si>
    <t>Установка и машина стиральная.для прачечных, загрузка до 50 кг</t>
  </si>
  <si>
    <t>https://cloud.skc.kz:2443/index.php/s/9dmewra5kWwzmsT</t>
  </si>
  <si>
    <t>США</t>
  </si>
  <si>
    <t>AllianceLaundrySystemsLLC</t>
  </si>
  <si>
    <t>Изолятор</t>
  </si>
  <si>
    <t>234310.300.000001</t>
  </si>
  <si>
    <t>фарфоровый, штыревой</t>
  </si>
  <si>
    <t>Изолятор.фарфоровый, штыревой</t>
  </si>
  <si>
    <t>https://cloud.skc.kz:2443/index.php/s/QoJKHwtybq7DaWt</t>
  </si>
  <si>
    <t>АО"ЮАИЗ</t>
  </si>
  <si>
    <t>Блок клапанный</t>
  </si>
  <si>
    <t>281332.000.000102</t>
  </si>
  <si>
    <t>для воздушного компрессора</t>
  </si>
  <si>
    <t>Блок клапанный.для воздушного компрессора</t>
  </si>
  <si>
    <t>https://cloud.skc.kz:2443/index.php/s/CZZyy3PDRBBR3KB</t>
  </si>
  <si>
    <t>FMC</t>
  </si>
  <si>
    <t>Разжиматель фланцев</t>
  </si>
  <si>
    <t>282411.900.000020</t>
  </si>
  <si>
    <t>гидравлический</t>
  </si>
  <si>
    <t>Разжиматель фланцев.гидравлический [22.9.01-97, разжимное усилие не менее 14 тонн, минимальный зазор 6 мм, максимальный разжим 81 мм, в комплекте с гидравлическим насосом и шлангом.]</t>
  </si>
  <si>
    <t>https://cloud.skc.kz:2443/index.php/s/a5TxkHDydk26jmb</t>
  </si>
  <si>
    <t>YuhuanPinchenHydraulicToolsCo.</t>
  </si>
  <si>
    <t>Плата управления</t>
  </si>
  <si>
    <t>263060.000.000017</t>
  </si>
  <si>
    <t>для охранно-пожарной системы</t>
  </si>
  <si>
    <t>Плата управления.для охранно-пожарной системы [FIKE/SYP Pro, 10-2452 Series SHP PRO Controller]</t>
  </si>
  <si>
    <t>https://cloud.skc.kz:2443/index.php/s/ssdPQNHyA8BAkFC</t>
  </si>
  <si>
    <t>FIKE</t>
  </si>
  <si>
    <t>Ключ</t>
  </si>
  <si>
    <t>257330.300.000015</t>
  </si>
  <si>
    <t>трубный, силовой</t>
  </si>
  <si>
    <t>Ключ.трубный, силовой [33530-2015 (ISO 6789:2003), для свинчивания и отвинчивания стеклопластиковых труб, ИЦ155СР]</t>
  </si>
  <si>
    <t>https://cloud.skc.kz:2443/index.php/s/LF2Fq3dEyHHQAN7</t>
  </si>
  <si>
    <t>000 «Инженерный центр «Прочность-М»</t>
  </si>
  <si>
    <t>Лист стальной</t>
  </si>
  <si>
    <t>241032.000.000020</t>
  </si>
  <si>
    <t>марка Ст.3сп, толщина 0,40-12 мм, горячекатаный</t>
  </si>
  <si>
    <t>Лист стальной.марка Ст.3сп, толщина 0,40-12 мм, горячекатаный</t>
  </si>
  <si>
    <t>https://cloud.skc.kz:2443/index.php/s/2oS2w5XymGNeJEq</t>
  </si>
  <si>
    <t>ПАО Магнитогорский Металлургический Комбинат</t>
  </si>
  <si>
    <t>Термокабель</t>
  </si>
  <si>
    <t>275129.000.000012</t>
  </si>
  <si>
    <t>саморегулирующийся, греющий, удельная мощность 25 Вт</t>
  </si>
  <si>
    <t>Термокабель.саморегулирующийся, греющий, удельная мощность 25 Вт</t>
  </si>
  <si>
    <t>https://cloud.skc.kz:2443/index.php/s/gCPy2bbRcD8GmTW</t>
  </si>
  <si>
    <t>метр</t>
  </si>
  <si>
    <t>ZhengzhouZMSCableCo.,Ltd</t>
  </si>
  <si>
    <t>Вентилятор</t>
  </si>
  <si>
    <t>282520.300.000001</t>
  </si>
  <si>
    <t>осевой, одноступенчатый, диаметр 300-800 мм</t>
  </si>
  <si>
    <t>Вентилятор.осевой, одноступенчатый, диаметр 300-800 мм</t>
  </si>
  <si>
    <t>https://cloud.skc.kz:2443/index.php/s/Pa3objpyPPeHHPS</t>
  </si>
  <si>
    <t>Rosenberg</t>
  </si>
  <si>
    <t>Панель управления</t>
  </si>
  <si>
    <t>264042.700.000009</t>
  </si>
  <si>
    <t>сенсорная</t>
  </si>
  <si>
    <t>Панель управления.сенсорная [вход 100-240В, ток 0.6А, V812S]</t>
  </si>
  <si>
    <t>https://cloud.skc.kz:2443/index.php/s/CkZSffgNL8NFi2P</t>
  </si>
  <si>
    <t>Япония</t>
  </si>
  <si>
    <t>FUJI ELECTRIC</t>
  </si>
  <si>
    <t>Переключатель</t>
  </si>
  <si>
    <t>Украина</t>
  </si>
  <si>
    <t>Шприц</t>
  </si>
  <si>
    <t>259929.490.000234</t>
  </si>
  <si>
    <t>рычажный</t>
  </si>
  <si>
    <t>Шприц.рычажный</t>
  </si>
  <si>
    <t>https://cloud.skc.kz:2443/index.php/s/YbSMLQFr38q3dJj</t>
  </si>
  <si>
    <t>Индия</t>
  </si>
  <si>
    <t>Groz</t>
  </si>
  <si>
    <t>Кран специальный</t>
  </si>
  <si>
    <t>281413.900.000052</t>
  </si>
  <si>
    <t>для манометра</t>
  </si>
  <si>
    <t>Кран специальный.для манометра</t>
  </si>
  <si>
    <t>https://cloud.skc.kz:2443/index.php/s/TRJJaRdbW2NbzmS</t>
  </si>
  <si>
    <t>АО"Усть-Каменогорскийзаводпром</t>
  </si>
  <si>
    <t>https://cloud.skc.kz:2443/index.php/s/wKzXb7o5xQAz6Ja</t>
  </si>
  <si>
    <t>электромагнитный клапан для системы пожаротушения</t>
  </si>
  <si>
    <t>Соленоид.электромагнитный клапан для системы пожаротушения [FIKE, p/n C85-113]</t>
  </si>
  <si>
    <t>https://cloud.skc.kz:2443/index.php/s/ZD56fLRzEW7asbt</t>
  </si>
  <si>
    <t>Датчик учета потока масла</t>
  </si>
  <si>
    <t>265152.390.000001</t>
  </si>
  <si>
    <t>для газокомпрессорной установки</t>
  </si>
  <si>
    <t>Датчик учета потока масла.для газокомпрессорной установки</t>
  </si>
  <si>
    <t>https://cloud.skc.kz:2443/index.php/s/iPT2taWGQxjS7Xd</t>
  </si>
  <si>
    <t>WhitlockInstrument</t>
  </si>
  <si>
    <t>Лента фторопластовая</t>
  </si>
  <si>
    <t>281331.000.000038</t>
  </si>
  <si>
    <t>для поршневого насоса нагнетания жидких сред</t>
  </si>
  <si>
    <t>Лента фторопластовая.для поршневого насоса нагнетания жидких сред</t>
  </si>
  <si>
    <t>https://cloud.skc.kz:2443/index.php/s/Mj9QEbYEH5fK2KJ</t>
  </si>
  <si>
    <t>Чехия</t>
  </si>
  <si>
    <t>SIGMAPUMPYHRANICE</t>
  </si>
  <si>
    <t>Насос</t>
  </si>
  <si>
    <t>281314.900.000077</t>
  </si>
  <si>
    <t>для химически активных и агрессивных жидкостей, герметичный бессальниковый со встроенным асинхронным электродвигателем, подача до 200 м3/ч</t>
  </si>
  <si>
    <t>Насос.для химически активных и агрессивных жидкостей, герметичный бессальниковый со встроенным асинхронным электродвигателем, подача до 200 м3/ч</t>
  </si>
  <si>
    <t>https://cloud.skc.kz:2443/index.php/s/YcopcsdPaHGzmsj</t>
  </si>
  <si>
    <t>ПАО"Свесскийнасосныйзавод"</t>
  </si>
  <si>
    <t>Потенциометр</t>
  </si>
  <si>
    <t>265143.590.000002</t>
  </si>
  <si>
    <t>для лабораторного стенда</t>
  </si>
  <si>
    <t>Потенциометр.для лабораторного стенда</t>
  </si>
  <si>
    <t>https://cloud.skc.kz:2443/index.php/s/caxNYXTbLKe9mL3</t>
  </si>
  <si>
    <t>SHENZHENTIANLEMICROTECHNOLOGYC</t>
  </si>
  <si>
    <t>Лампа люминесцентная</t>
  </si>
  <si>
    <t>274015.990.000211</t>
  </si>
  <si>
    <t>тип цоколя Е40, мощность 125 Вт</t>
  </si>
  <si>
    <t>Лампа люминесцентная.тип цоколя Е40, мощность 125 Вт</t>
  </si>
  <si>
    <t>https://cloud.skc.kz:2443/index.php/s/bzBsBGPxX5knZAn</t>
  </si>
  <si>
    <t>TDM ЕLECTRIC </t>
  </si>
  <si>
    <t>инструментальная</t>
  </si>
  <si>
    <t>FORCE</t>
  </si>
  <si>
    <t>Кувалда</t>
  </si>
  <si>
    <t>257330.550.000002</t>
  </si>
  <si>
    <t>универсальная, тупоносая</t>
  </si>
  <si>
    <t>Кувалда.универсальная, тупоносая [боек 5 кг, не менее 700мм, 11401-75, тупоносая, из кованной стали, с деревянной рукояткой]</t>
  </si>
  <si>
    <t>https://cloud.skc.kz:2443/index.php/s/BNLcZpNGNMaYzNc</t>
  </si>
  <si>
    <t>Сибин</t>
  </si>
  <si>
    <t>Рулон</t>
  </si>
  <si>
    <t>Баня водяная</t>
  </si>
  <si>
    <t>325050.900.000017</t>
  </si>
  <si>
    <t>для проведения лабораторных работ в режиме нагрева</t>
  </si>
  <si>
    <t>Баня водяная.для проведения лабораторных работ в режиме нагрева [температур от +10ºС до 65ºС]</t>
  </si>
  <si>
    <t>https://cloud.skc.kz:2443/index.php/s/p8tKnPtA5ikK5MS</t>
  </si>
  <si>
    <t>XMTD</t>
  </si>
  <si>
    <t>Подшипник качения</t>
  </si>
  <si>
    <t>281510.530.000001</t>
  </si>
  <si>
    <t>роликовый конический, упорный</t>
  </si>
  <si>
    <t>Подшипник качения.роликовый конический, упорный [d-95mm, D-200mm, B-45mm, № 6319]</t>
  </si>
  <si>
    <t>https://cloud.skc.kz:2443/index.php/s/moSjZBzcxemmKkc</t>
  </si>
  <si>
    <t>ООО«Самарскийподшипниковыйзаво</t>
  </si>
  <si>
    <t>Монитор</t>
  </si>
  <si>
    <t>262017.100.000001</t>
  </si>
  <si>
    <t>ЖК, диагональ более 23", но не более 30"</t>
  </si>
  <si>
    <t>Монитор.ЖК, диагональ более 23", но не более 30"</t>
  </si>
  <si>
    <t>https://cloud.skc.kz:2443/index.php/s/TY8roxZX6XEYcT7</t>
  </si>
  <si>
    <t>Dell</t>
  </si>
  <si>
    <t>Труба горячедеформированная</t>
  </si>
  <si>
    <t>242013.900.000467</t>
  </si>
  <si>
    <t>стальная, диаметр 219 мм, толщина стенки 10 мм</t>
  </si>
  <si>
    <t>Труба горячедеформированная.стальная, диаметр 219 мм, толщина стенки 10 мм</t>
  </si>
  <si>
    <t>https://cloud.skc.kz:2443/index.php/s/32Gmcd9d86Zkzrq</t>
  </si>
  <si>
    <t>Надеждинскийметаллургическийза</t>
  </si>
  <si>
    <t>Смеситель</t>
  </si>
  <si>
    <t>281412.330.000010</t>
  </si>
  <si>
    <t>для душа, однорукояточный, совмещенный</t>
  </si>
  <si>
    <t>Съемник</t>
  </si>
  <si>
    <t>Набор реагентов</t>
  </si>
  <si>
    <t>205952.100.000289</t>
  </si>
  <si>
    <t>для определения фенолов в сточной воде</t>
  </si>
  <si>
    <t>Набор реагентов.для определения фенолов в сточной воде</t>
  </si>
  <si>
    <t>https://cloud.skc.kz:2443/index.php/s/tFy2gpZY9wiZYc9</t>
  </si>
  <si>
    <t>Набор</t>
  </si>
  <si>
    <t>hach</t>
  </si>
  <si>
    <t>Шуруповерт</t>
  </si>
  <si>
    <t>257330.650.000023</t>
  </si>
  <si>
    <t>ручной</t>
  </si>
  <si>
    <t>Шуруповерт.ручной</t>
  </si>
  <si>
    <t>https://cloud.skc.kz:2443/index.php/s/n6ifk5JMaQg7Zjn</t>
  </si>
  <si>
    <t>RichHaoYuanEnergyTehnologyCo..</t>
  </si>
  <si>
    <t>Водонагреватель</t>
  </si>
  <si>
    <t>275125.900.000005</t>
  </si>
  <si>
    <t>накопительный, тип закрытый, объем 15-150 л</t>
  </si>
  <si>
    <t>Италия</t>
  </si>
  <si>
    <t>Реле контроля фаз</t>
  </si>
  <si>
    <t>271224.500.000004</t>
  </si>
  <si>
    <t>для защиты электродвигателей и электроустановок</t>
  </si>
  <si>
    <t>Реле контроля фаз.для защиты электродвигателей и электроустановок</t>
  </si>
  <si>
    <t>https://cloud.skc.kz:2443/index.php/s/esQHbZzfMo2tT7y</t>
  </si>
  <si>
    <t>завод КЕАЗ</t>
  </si>
  <si>
    <t>Рукоятка резака</t>
  </si>
  <si>
    <t>257340.990.000001</t>
  </si>
  <si>
    <t>со встроенным пламегасителем и обратным клапаном</t>
  </si>
  <si>
    <t>Рукоятка резака.со встроенным пламегасителем и обратным клапаном</t>
  </si>
  <si>
    <t>https://cloud.skc.kz:2443/index.php/s/Eiays66jXn57zRr</t>
  </si>
  <si>
    <t>ESAB</t>
  </si>
  <si>
    <t>261122.370.000006</t>
  </si>
  <si>
    <t>электроосветительный прибор</t>
  </si>
  <si>
    <t>IEK</t>
  </si>
  <si>
    <t>Шестигранник</t>
  </si>
  <si>
    <t>241062.900.000158</t>
  </si>
  <si>
    <t>стальной, марка Ст.45, диаметр 15-50 мм, горячекатаный</t>
  </si>
  <si>
    <t>Набор сверл</t>
  </si>
  <si>
    <t>257340.390.000026</t>
  </si>
  <si>
    <t>с цилиндрическим хвостовиком</t>
  </si>
  <si>
    <t>Набор сверл.с цилиндрическим хвостовиком [10902-77, 10 шт, от 6 мм до 16 мм, шаг увеличения 1 мм, циллиндрический хвостовик, по бетону]</t>
  </si>
  <si>
    <t>https://cloud.skc.kz:2443/index.php/s/fSJKmMy82CEoyrx</t>
  </si>
  <si>
    <t>«Зубр»</t>
  </si>
  <si>
    <t>Машина шлифовальная</t>
  </si>
  <si>
    <t>282411.900.000005</t>
  </si>
  <si>
    <t>угловая</t>
  </si>
  <si>
    <t>Машина шлифовальная.угловая</t>
  </si>
  <si>
    <t>https://cloud.skc.kz:2443/index.php/s/7jyBZ3odyBkHqs2</t>
  </si>
  <si>
    <t>Makita</t>
  </si>
  <si>
    <t>Набор ключей</t>
  </si>
  <si>
    <t>Defender</t>
  </si>
  <si>
    <t>Хлороформ (трихлорметан)</t>
  </si>
  <si>
    <t>АО «ЭКОС-1»</t>
  </si>
  <si>
    <t>Рулетка</t>
  </si>
  <si>
    <t>257340.190.000023</t>
  </si>
  <si>
    <t>ЧИЗ</t>
  </si>
  <si>
    <t>для превентора</t>
  </si>
  <si>
    <t>Стеклопластик</t>
  </si>
  <si>
    <t>329959.900.000061</t>
  </si>
  <si>
    <t>профильный</t>
  </si>
  <si>
    <t>Стеклопластик.профильный</t>
  </si>
  <si>
    <t>https://cloud.skc.kz:2443/index.php/s/ktTCs22A6C6waXs</t>
  </si>
  <si>
    <t>ООО «Предприятие «ЛУЧ»</t>
  </si>
  <si>
    <t>Предохранитель</t>
  </si>
  <si>
    <t>Элемент фильтрующий</t>
  </si>
  <si>
    <t>282912.900.000058</t>
  </si>
  <si>
    <t>тонкость фильтрации 100-200 мкм</t>
  </si>
  <si>
    <t>Элемент фильтрующий.тонкость фильтрации 100-200 мкм</t>
  </si>
  <si>
    <t>https://cloud.skc.kz:2443/index.php/s/nAorngAgi8LYL6D</t>
  </si>
  <si>
    <t>ЗаводПромгаз</t>
  </si>
  <si>
    <t>https://cloud.skc.kz:2443/index.php/s/7o4RkFdGpZ9kMK9</t>
  </si>
  <si>
    <t>Таль</t>
  </si>
  <si>
    <t>282211.700.000009</t>
  </si>
  <si>
    <t>ручная, рычажная, грузоподъемность 0,5-3,2 т</t>
  </si>
  <si>
    <t>Таль.ручная, рычажная, грузоподъемность 0,5-3,2 т [ГОСТ 28408-89, Таль ручная рычажная цепная. Грузоподъемность: 1,5 т.; Высота подъема: 6 м; Диаметр цепи: 8 мм; Покрытие: окрашенный. Применение: несложный и удобный инструмент для подъема и перемещения небольших гру]</t>
  </si>
  <si>
    <t>https://cloud.skc.kz:2443/index.php/s/EqYLDAR3mibADNF</t>
  </si>
  <si>
    <t>TOR</t>
  </si>
  <si>
    <t>Электродвигатель переменного тока</t>
  </si>
  <si>
    <t>271124.300.000001</t>
  </si>
  <si>
    <t>асинхронный, многофазный, мощность более 0,75 кВт, но не более 7,5 кВт</t>
  </si>
  <si>
    <t>для слесарно-монтажных работ</t>
  </si>
  <si>
    <t>257330.550.000003</t>
  </si>
  <si>
    <t>искробезопасная, тупоносая</t>
  </si>
  <si>
    <t>Кувалда.искробезопасная, тупоносая [боек 2 кг, не менее 500мм, 11401-75, тупоносая, искробезопасная, омедненная  из кованной стали, с деревянной рукояткой]</t>
  </si>
  <si>
    <t>https://cloud.skc.kz:2443/index.php/s/oWiBzYN2ocm7TiG</t>
  </si>
  <si>
    <t xml:space="preserve">STANLEY </t>
  </si>
  <si>
    <t>Разъем</t>
  </si>
  <si>
    <t>273313.900.000048</t>
  </si>
  <si>
    <t>штекерный</t>
  </si>
  <si>
    <t>Углерод четыреххлористый (тетрахлорметан)</t>
  </si>
  <si>
    <t>201413.250.000002</t>
  </si>
  <si>
    <t>чистый для анализа</t>
  </si>
  <si>
    <t>Углерод четыреххлористый (тетрахлорметан).чистый для анализа</t>
  </si>
  <si>
    <t>https://cloud.skc.kz:2443/index.php/s/QnGNP84KStW6d4q</t>
  </si>
  <si>
    <t>ЭКОС</t>
  </si>
  <si>
    <t>Набор инструментов</t>
  </si>
  <si>
    <t>259413.900.000038</t>
  </si>
  <si>
    <t>Набор инструментов.для слесарно-монтажных работ</t>
  </si>
  <si>
    <t xml:space="preserve">MATRIX </t>
  </si>
  <si>
    <t>257330.100.000048</t>
  </si>
  <si>
    <t>для столярно-слесарных работ</t>
  </si>
  <si>
    <t>Рукав гибкий</t>
  </si>
  <si>
    <t>242013.900.001546</t>
  </si>
  <si>
    <t>металлический, негерметичный, диаметр 21-30 мм</t>
  </si>
  <si>
    <t>Рукав гибкий.металлический, негерметичный, диаметр 21-30 мм</t>
  </si>
  <si>
    <t>https://cloud.skc.kz:2443/index.php/s/HSM6GMP9od9jN4G</t>
  </si>
  <si>
    <t>ООО"ТДУралПАК"</t>
  </si>
  <si>
    <t>Труборез</t>
  </si>
  <si>
    <t>257330.200.000009</t>
  </si>
  <si>
    <t>для стальных труб, ручной</t>
  </si>
  <si>
    <t>Труборез.для стальных труб, ручной [поворотный, с хомутной защелкой, для быстрого отрезания стальных, толстостенных стальных и чугунных труб диаметром 60-114мм (2"-4"), количество роликов - 4, ручной.]</t>
  </si>
  <si>
    <t>https://cloud.skc.kz:2443/index.php/s/jt9tQzLfssEwLXJ</t>
  </si>
  <si>
    <t>RidgeToolCompany</t>
  </si>
  <si>
    <t>Набор головок торцевых</t>
  </si>
  <si>
    <t>257330.370.000012</t>
  </si>
  <si>
    <t>для шуруповерта и гайковерта</t>
  </si>
  <si>
    <t>Набор головок торцевых.для шуруповерта и гайковерта</t>
  </si>
  <si>
    <t>https://cloud.skc.kz:2443/index.php/s/C76QBNkQApMSj49</t>
  </si>
  <si>
    <t xml:space="preserve">Stels </t>
  </si>
  <si>
    <t>Ножницы</t>
  </si>
  <si>
    <t>Израиль</t>
  </si>
  <si>
    <t>257360.900.000007</t>
  </si>
  <si>
    <t>кабельный, луженый</t>
  </si>
  <si>
    <t>ЗЭТА</t>
  </si>
  <si>
    <t>Электрочайник</t>
  </si>
  <si>
    <t>275124.300.000000</t>
  </si>
  <si>
    <t>бытовой, объем 1-3 л</t>
  </si>
  <si>
    <t>Электрочайник.бытовой, объем 1-3 л</t>
  </si>
  <si>
    <t>https://cloud.skc.kz:2443/index.php/s/c9qL8rsSQbjpiGw</t>
  </si>
  <si>
    <t>Tefal</t>
  </si>
  <si>
    <t>Зажим</t>
  </si>
  <si>
    <t>Реле давления</t>
  </si>
  <si>
    <t>универсальный</t>
  </si>
  <si>
    <t>Мотопомпа</t>
  </si>
  <si>
    <t>281314.900.000044</t>
  </si>
  <si>
    <t>для перекачки опасных жидкостей и смесей</t>
  </si>
  <si>
    <t>Фреза</t>
  </si>
  <si>
    <t>Предохранитель переменного тока</t>
  </si>
  <si>
    <t>Matrix</t>
  </si>
  <si>
    <t>Ключ трещоточный</t>
  </si>
  <si>
    <t>257330.300.000024</t>
  </si>
  <si>
    <t>тип А</t>
  </si>
  <si>
    <t>Ключ трещоточный.тип А [ГОСТ 22402-77, хромированный, 1/2"х16"]</t>
  </si>
  <si>
    <t>https://cloud.skc.kz:2443/index.php/s/iNqR2kde7CCeKLp</t>
  </si>
  <si>
    <t>Forsage</t>
  </si>
  <si>
    <t>https://cloud.skc.kz:2443/index.php/s/qPyAwQKmZjDbi25</t>
  </si>
  <si>
    <t>289261.300.000023</t>
  </si>
  <si>
    <t>топливный, для дизельного двигателя для специальной и специализированной техники</t>
  </si>
  <si>
    <t>Фильтр.топливный, для дизельного двигателя для специальной и специализированной техники</t>
  </si>
  <si>
    <t>https://cloud.skc.kz:2443/index.php/s/ejnj2FacFfSZfDP</t>
  </si>
  <si>
    <t>HengstGmbH&lt;(&gt;&amp;&lt;)&gt;Co.KG</t>
  </si>
  <si>
    <t>Прибор приемно-контрольный</t>
  </si>
  <si>
    <t>263050.900.000008</t>
  </si>
  <si>
    <t>для управления автоматическими средствами пожаротушения и оповещателями</t>
  </si>
  <si>
    <t>пожарный</t>
  </si>
  <si>
    <t>Штекер</t>
  </si>
  <si>
    <t>259929.490.000097</t>
  </si>
  <si>
    <t>соединительный</t>
  </si>
  <si>
    <t>Штекер.соединительный</t>
  </si>
  <si>
    <t>https://cloud.skc.kz:2443/index.php/s/xzCnkHoQWSbfJE7</t>
  </si>
  <si>
    <t xml:space="preserve">Abicor Binzel </t>
  </si>
  <si>
    <t>Лестница</t>
  </si>
  <si>
    <t>259929.530.000002</t>
  </si>
  <si>
    <t>техническая, из алюминиевого сплава</t>
  </si>
  <si>
    <t>Лестница.техническая, из алюминиевого сплава [26887-86, не более 11кг, не менее 1700мм, полная высота не менее 2600мм, Стремянка,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ступени2x6, нагру]</t>
  </si>
  <si>
    <t>https://cloud.skc.kz:2443/index.php/s/H26gyHm56pTQaGT</t>
  </si>
  <si>
    <t>Турция</t>
  </si>
  <si>
    <t>компания Ufuk Dogrular</t>
  </si>
  <si>
    <t>265182.500.000051</t>
  </si>
  <si>
    <t>для точек измерений</t>
  </si>
  <si>
    <t>Переключатель.для точек измерений [Переключатель потока предназначен для переключения потока рабочей средыв требуемые технологические линии измерительных установок. : Переключатель потока предназначен для переключения потока рабочей средыв требуемые технологические линии измерительных установок.]</t>
  </si>
  <si>
    <t>https://cloud.skc.kz:2443/index.php/s/z6MaFdSKD8bfd9Q</t>
  </si>
  <si>
    <t>Заслонка</t>
  </si>
  <si>
    <t>265185.300.000001</t>
  </si>
  <si>
    <t>для автоматизированной групповой замерной установки</t>
  </si>
  <si>
    <t>Заслонка.для автоматизированной групповой замерной установки</t>
  </si>
  <si>
    <t>https://cloud.skc.kz:2443/index.php/s/qotbccbTzQL4anb</t>
  </si>
  <si>
    <t>АО АК ОЗНА</t>
  </si>
  <si>
    <t>Лампа дуговая</t>
  </si>
  <si>
    <t>274015.700.000003</t>
  </si>
  <si>
    <t>ртутная, ДРЛ-250</t>
  </si>
  <si>
    <t>Лампа дуговая.ртутная, ДРЛ-250</t>
  </si>
  <si>
    <t>https://cloud.skc.kz:2443/index.php/s/kb3baYb6mEiwwxp</t>
  </si>
  <si>
    <t>ООО "ССЗ"ЛИСМА"</t>
  </si>
  <si>
    <t>Вязка</t>
  </si>
  <si>
    <t>259929.250.000001</t>
  </si>
  <si>
    <t>спиральная</t>
  </si>
  <si>
    <t>Вязка.спиральная</t>
  </si>
  <si>
    <t>https://cloud.skc.kz:2443/index.php/s/FbQtNWnGdZSa5sC</t>
  </si>
  <si>
    <t>ООО "ТЭМЭЗ"</t>
  </si>
  <si>
    <t>Лента тормозная</t>
  </si>
  <si>
    <t>281331.000.000036</t>
  </si>
  <si>
    <t>для станка-качалки</t>
  </si>
  <si>
    <t>Лента тормозная.для станка-качалки</t>
  </si>
  <si>
    <t>https://cloud.skc.kz:2443/index.php/s/X8KtKbqg3cn69YQ</t>
  </si>
  <si>
    <t>ООО «Барнаульский завод АТИ»</t>
  </si>
  <si>
    <t>Модуль управления</t>
  </si>
  <si>
    <t>265112.590.000013</t>
  </si>
  <si>
    <t>для динамометра</t>
  </si>
  <si>
    <t>Модуль управления.для динамометра</t>
  </si>
  <si>
    <t>https://cloud.skc.kz:2443/index.php/s/kAb66A55FYpreni</t>
  </si>
  <si>
    <t>OOO НПП "Петролайн-А"</t>
  </si>
  <si>
    <t>Набор метчиков</t>
  </si>
  <si>
    <t>257340.100.000001</t>
  </si>
  <si>
    <t>для нарезания резьбы</t>
  </si>
  <si>
    <t>Набор метчиков.для нарезания резьбы</t>
  </si>
  <si>
    <t>https://cloud.skc.kz:2443/index.php/s/9GDEwicEoDC99RY</t>
  </si>
  <si>
    <t>Sichuan Larix Machinery Corp.,Ltd</t>
  </si>
  <si>
    <t>Шина</t>
  </si>
  <si>
    <t>221114.900.000036</t>
  </si>
  <si>
    <t>на спецтехнику, диагональная, диаметр обода 18, несущая</t>
  </si>
  <si>
    <t>Шина.на спецтехнику, диагональная, диаметр обода 18, несущая</t>
  </si>
  <si>
    <t>https://cloud.skc.kz:2443/index.php/s/BTn92A4cHQXWGo4</t>
  </si>
  <si>
    <t>BKT Tires</t>
  </si>
  <si>
    <t>Резак</t>
  </si>
  <si>
    <t>279032.000.000056</t>
  </si>
  <si>
    <t>пропановый</t>
  </si>
  <si>
    <t>Резак.пропановый</t>
  </si>
  <si>
    <t>https://cloud.skc.kz:2443/index.php/s/k276ckq6GizTSnP</t>
  </si>
  <si>
    <t>ООО" Редиус 168"</t>
  </si>
  <si>
    <t>257330.550.000001</t>
  </si>
  <si>
    <t>универсальная, остроносая</t>
  </si>
  <si>
    <t>Кувалда.универсальная, остроносая</t>
  </si>
  <si>
    <t>https://cloud.skc.kz:2443/index.php/s/Fri5oPQbceXKLse</t>
  </si>
  <si>
    <t>ООО КЗСМИ</t>
  </si>
  <si>
    <t>Регулятор расхода</t>
  </si>
  <si>
    <t>265185.300.000005</t>
  </si>
  <si>
    <t>для обеспечения заданного расхода жидкости через турбинные счетчики</t>
  </si>
  <si>
    <t>Регулятор расхода.для обеспечения заданного расхода жидкости через турбинные счетчики</t>
  </si>
  <si>
    <t>https://cloud.skc.kz:2443/index.php/s/5H4LPmsr48PR2F3</t>
  </si>
  <si>
    <t>ООО ИПП Новые Технологии</t>
  </si>
  <si>
    <t>Набор слесарный</t>
  </si>
  <si>
    <t>Набор слесарный.профессиональный</t>
  </si>
  <si>
    <t>https://cloud.skc.kz:2443/index.php/s/G6LxkwafcLFTF44</t>
  </si>
  <si>
    <t xml:space="preserve">Ningbo Weineng Elektronic </t>
  </si>
  <si>
    <t>Аппарат</t>
  </si>
  <si>
    <t>281510.530.000000</t>
  </si>
  <si>
    <t>роликовый конический, радиально-упорный</t>
  </si>
  <si>
    <t>Подшипник качения.роликовый конический, радиально-упорный</t>
  </si>
  <si>
    <t>https://cloud.skc.kz:2443/index.php/s/WaXtn9YNtL5jY7E</t>
  </si>
  <si>
    <t>ПОЛЬША</t>
  </si>
  <si>
    <t>GPZ-7</t>
  </si>
  <si>
    <t>Пускатель магнитный</t>
  </si>
  <si>
    <t>271231.900.000005</t>
  </si>
  <si>
    <t>нереверсивный, номинальный ток не более 125 А</t>
  </si>
  <si>
    <t>Пускатель магнитный.нереверсивный, номинальный ток не более 125 А [Пускатель электромагнитный низковольтный, используются в стационарныхустановках дистанционного пуска для подключения :]</t>
  </si>
  <si>
    <t>https://cloud.skc.kz:2443/index.php/s/MCsnjnBgDFMek54</t>
  </si>
  <si>
    <t>ООО Торговый Дом Сфера</t>
  </si>
  <si>
    <t>281510.700.000000</t>
  </si>
  <si>
    <t>роликовый цилиндрический, радиальный</t>
  </si>
  <si>
    <t>Подшипник качения.роликовый цилиндрический, радиальный</t>
  </si>
  <si>
    <t>https://cloud.skc.kz:2443/index.php/s/4KNx7eB2KWzMF62</t>
  </si>
  <si>
    <t>Ningbo Renhe Machinery Bearing Co., LTd.</t>
  </si>
  <si>
    <t>Каретка специализированная</t>
  </si>
  <si>
    <t>265184.300.000006</t>
  </si>
  <si>
    <t>для счетчиков производства или потребления газа, жидкости или электроэнергии</t>
  </si>
  <si>
    <t>Каретка специализированная.для счетчиков производства или потребления газа, жидкости или электроэнергии ["Каретка УРО2.03.000. :]</t>
  </si>
  <si>
    <t>https://cloud.skc.kz:2443/index.php/s/dsKBQfSRfcJHxyD</t>
  </si>
  <si>
    <t>Редуктор</t>
  </si>
  <si>
    <t>279032.000.000062</t>
  </si>
  <si>
    <t>кислородный, баллонный</t>
  </si>
  <si>
    <t>Редуктор.кислородный, баллонный</t>
  </si>
  <si>
    <t>https://cloud.skc.kz:2443/index.php/s/aH3QGDZC4oSsrrB</t>
  </si>
  <si>
    <t>ООО "Инструментальная компания"</t>
  </si>
  <si>
    <t>https://cloud.skc.kz:2443/index.php/s/LnMyTgwFJd9MMaW</t>
  </si>
  <si>
    <t>https://cloud.skc.kz:2443/index.php/s/QHLKngR9FHM27xq</t>
  </si>
  <si>
    <t>ООО "Завод подшипниковых узлов"</t>
  </si>
  <si>
    <t>Гайковерт</t>
  </si>
  <si>
    <t>257330.300.000023</t>
  </si>
  <si>
    <t>ручной механический</t>
  </si>
  <si>
    <t>Гайковерт.ручной механический</t>
  </si>
  <si>
    <t>https://cloud.skc.kz:2443/index.php/s/sJAD8r6xNznNQ4n</t>
  </si>
  <si>
    <t>ООО «БелАК-Рус»</t>
  </si>
  <si>
    <t>Вал</t>
  </si>
  <si>
    <t>265185.300.000000</t>
  </si>
  <si>
    <t>Вал.для автоматизированной групповой замерной установки ["Вал Ха6.306.002. :]</t>
  </si>
  <si>
    <t>https://cloud.skc.kz:2443/index.php/s/ZxA9y3nR3MmY7jG</t>
  </si>
  <si>
    <t>ОЗНА</t>
  </si>
  <si>
    <t>253012.300.000008</t>
  </si>
  <si>
    <t>дутьевой</t>
  </si>
  <si>
    <t>Вентилятор.дутьевой ["Вентилятор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t>
  </si>
  <si>
    <t>https://cloud.skc.kz:2443/index.php/s/zPrF8opXfs6kM2e</t>
  </si>
  <si>
    <t>ООО "ЧЭМЭЗ"</t>
  </si>
  <si>
    <t>Километр (тысяча метров)</t>
  </si>
  <si>
    <t>https://cloud.skc.kz:2443/index.php/s/aE2kwtpawZGHw55</t>
  </si>
  <si>
    <t>Малайзия</t>
  </si>
  <si>
    <t>VIEN GROUP SDN. BHD. (Марки NTL)</t>
  </si>
  <si>
    <t>271210.900.000031</t>
  </si>
  <si>
    <t>для защиты силовых трансформаторов и линий, с мелкозернистым кварцевым наполнителем</t>
  </si>
  <si>
    <t>281510.900.000002</t>
  </si>
  <si>
    <t>шариковый, радиально-упорный</t>
  </si>
  <si>
    <t>Подшипник качения.шариковый, радиально-упорный</t>
  </si>
  <si>
    <t>https://cloud.skc.kz:2443/index.php/s/P3syKZnMwNqp94K</t>
  </si>
  <si>
    <t>https://cloud.skc.kz:2443/index.php/s/2DygETogiecqyyW</t>
  </si>
  <si>
    <t>АО "ЮАИЗ"</t>
  </si>
  <si>
    <t>https://cloud.skc.kz:2443/index.php/s/wXc2eQswWNqbTq4</t>
  </si>
  <si>
    <t>Гильза</t>
  </si>
  <si>
    <t>265182.400.000001</t>
  </si>
  <si>
    <t>для датчика температуры</t>
  </si>
  <si>
    <t>Гильза.для датчика температуры [Гильза переключателя скважины многоходовое ПСМ. :]</t>
  </si>
  <si>
    <t>https://cloud.skc.kz:2443/index.php/s/kXRjBQWDoDYL44H</t>
  </si>
  <si>
    <t>ООО «ПромСнабРесурс»</t>
  </si>
  <si>
    <t>Пружина</t>
  </si>
  <si>
    <t>259316.990.000000</t>
  </si>
  <si>
    <t>для замерной установки</t>
  </si>
  <si>
    <t>Пружина.для замерной установки ["Пружина Ха8.383.102. :]</t>
  </si>
  <si>
    <t>https://cloud.skc.kz:2443/index.php/s/Gwq3SSAfi7kpQ6t</t>
  </si>
  <si>
    <t>Рейка</t>
  </si>
  <si>
    <t>284921.500.000010</t>
  </si>
  <si>
    <t>к станку</t>
  </si>
  <si>
    <t>Рейка.к станку [Рейка переключателя скважины многоходовое ПСМ. :]</t>
  </si>
  <si>
    <t>https://cloud.skc.kz:2443/index.php/s/2RKDHrj254Cmo9F</t>
  </si>
  <si>
    <t>Предохранитель переменного тока.для защиты силовых трансформаторов и линий, с мелкозернистым кварцевым наполнителем ["Предохранитель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t>
  </si>
  <si>
    <t>https://cloud.skc.kz:2443/index.php/s/WZ8biGeycTgakdM</t>
  </si>
  <si>
    <t>Поршень</t>
  </si>
  <si>
    <t>265185.100.000017</t>
  </si>
  <si>
    <t>для регулятора расхода жидкости</t>
  </si>
  <si>
    <t>Поршень.для регулятора расхода жидкости [Поршень переключателя скважины многоходовые ПСМ. :]</t>
  </si>
  <si>
    <t>https://cloud.skc.kz:2443/index.php/s/8aw95wHA8M9JTbA</t>
  </si>
  <si>
    <t>https://cloud.skc.kz:2443/index.php/s/7s56qMzFcw9A2Hf</t>
  </si>
  <si>
    <t>Смеситель.для душа, однорукояточный, совмещенный [душевая насадка нержавеющая сталь, 3 функции ручного душа. Катридж керамический, размер насадки душа 20*20см, регулируемая высота ручного душа 80-130см. Стационарная штанга душевая с настенным креплен, латунь, нержавеющая сталь АВS, Катридж керамический,, хром]</t>
  </si>
  <si>
    <t>https://cloud.skc.kz:2443/index.php/s/BpoR82aAjNHgL3a</t>
  </si>
  <si>
    <t>Appollo</t>
  </si>
  <si>
    <t>Марля</t>
  </si>
  <si>
    <t>212024.900.000006</t>
  </si>
  <si>
    <t>медицинская</t>
  </si>
  <si>
    <t>Марля.медицинская [Материал:хлопчатобумажная \ размер:ширина не менее 1,2см \ Описание:Белая медицинская]</t>
  </si>
  <si>
    <t>https://cloud.skc.kz:2443/index.php/s/nTJexabsBL5CP84</t>
  </si>
  <si>
    <t>Узбекистан</t>
  </si>
  <si>
    <t>Xuma Tekstil</t>
  </si>
  <si>
    <t>Фольга</t>
  </si>
  <si>
    <t>244225.100.000006</t>
  </si>
  <si>
    <t>алюминиевая, толщина 0,056-0,070 мм</t>
  </si>
  <si>
    <t>Фольга.алюминиевая, толщина 0,056-0,070 мм [Фольга пищевая 45 см, рулон - 1,5кг (300м)]</t>
  </si>
  <si>
    <t>https://cloud.skc.kz:2443/index.php/s/jSKFC5oezbE9A5f</t>
  </si>
  <si>
    <t>Pekarrini</t>
  </si>
  <si>
    <t>Реагент</t>
  </si>
  <si>
    <t>205952.100.000313</t>
  </si>
  <si>
    <t>для дезинфекции воды, без содержания кальция</t>
  </si>
  <si>
    <t>Реагент.для дезинфекции воды, без содержания кальция [Дезинфектант   используется для дезинфекции воды бассейнов, содержащий  активный хлор 56%-57%, быстро растворим, средство порошкообразный белого цвета., pH (1%): 6-7 (20 C). Плотность (20 С): 0,95-1,0]</t>
  </si>
  <si>
    <t>https://cloud.skc.kz:2443/index.php/s/jeGzjaKk8nEGiA3</t>
  </si>
  <si>
    <t>ООО "Сириус"</t>
  </si>
  <si>
    <t>Термометр</t>
  </si>
  <si>
    <t>Ведро</t>
  </si>
  <si>
    <t>Батарейка</t>
  </si>
  <si>
    <t>272011.900.000004</t>
  </si>
  <si>
    <t>тип АА</t>
  </si>
  <si>
    <t>Монитор.ЖК, диагональ более 23", но не более 30" [Монитор]</t>
  </si>
  <si>
    <t>https://cloud.skc.kz:2443/index.php/s/r4npYT9dWjJG4Fd</t>
  </si>
  <si>
    <t>ТОО "KMG Systems &amp; Services"</t>
  </si>
  <si>
    <t>Телевизор</t>
  </si>
  <si>
    <t>264020.900.000010</t>
  </si>
  <si>
    <t>жидкокристаллический (LED), цифровой</t>
  </si>
  <si>
    <t>Телевизор.жидкокристаллический (LED), цифровой [Диагональ не менее 81 см.]</t>
  </si>
  <si>
    <t>Yasin</t>
  </si>
  <si>
    <t>Удлинитель</t>
  </si>
  <si>
    <t>273313.900.000042</t>
  </si>
  <si>
    <t>электрический, на катушке</t>
  </si>
  <si>
    <t>Удлинитель.электрический, на катушке [Удлинитель L-25м, 4 розетки, для м/р Жетыбай]</t>
  </si>
  <si>
    <t>Magnita (Italy)</t>
  </si>
  <si>
    <t>Колодка тормозная</t>
  </si>
  <si>
    <t>для специальной и специализированной техники</t>
  </si>
  <si>
    <t>221113.500.000007</t>
  </si>
  <si>
    <t>для автобуса или автомобиля грузового и троллейбуса, диагональная, диаметр обода 15</t>
  </si>
  <si>
    <t>Шина.для автобуса или автомобиля грузового и троллейбуса, диагональная, диаметр обода 15 [Автошина 8.25 R15 143/141G]</t>
  </si>
  <si>
    <t>Triangle Group</t>
  </si>
  <si>
    <t>289261.300.000113</t>
  </si>
  <si>
    <t>для скрепера механического</t>
  </si>
  <si>
    <t>Комплект запасных частей инструментов и принадлежностей.для скрепера механического [ЗИП к скреперу С-146]</t>
  </si>
  <si>
    <t>ООО "УСМ ТРЕЙД"</t>
  </si>
  <si>
    <t>257330.300.000013</t>
  </si>
  <si>
    <t>трубный, прямой</t>
  </si>
  <si>
    <t>Ключ.трубный, прямой [Ключ прямой трубный  №36]</t>
  </si>
  <si>
    <t>Weihai Jinde Tools Go LTD</t>
  </si>
  <si>
    <t>Ключ.трубный, прямой [Ключ прямой трубный №24]</t>
  </si>
  <si>
    <t>ОАО «Краснодарский завод «НЕФТЕМАШ»; ООО "Завод ЮГМАШ"</t>
  </si>
  <si>
    <t>Флеш-накопитель</t>
  </si>
  <si>
    <t>262021.900.000089</t>
  </si>
  <si>
    <t>SSD, интерфейс SATA 3.0, емкость более 256 Гб, но не более 1 Тб</t>
  </si>
  <si>
    <t>Смазка</t>
  </si>
  <si>
    <t>192029.590.000000</t>
  </si>
  <si>
    <t>герметизирующая</t>
  </si>
  <si>
    <t>ТОО "Атырауский нефтеперерабатывающий завод"</t>
  </si>
  <si>
    <t>Гексан</t>
  </si>
  <si>
    <t>201411.200.000007</t>
  </si>
  <si>
    <t>жидкость</t>
  </si>
  <si>
    <t>Гексан.жидкость [Гексан «Криохром» сорт 1,осч.,ТУ 2631-001-54260861-2013, фасовка 1л, плотность 0,655 г/см3.]</t>
  </si>
  <si>
    <t>https://cloud.skc.kz:2443/index.php/s/KoPpkxDJYKApAFk</t>
  </si>
  <si>
    <t>Криохром</t>
  </si>
  <si>
    <t>Оксиэтилцеллюлоза</t>
  </si>
  <si>
    <t>201659.400.000004</t>
  </si>
  <si>
    <t>Оксиэтилцеллюлоза.жидкость [Оксиэтилидендифосфоновая кислота (ОЭДФ), Марка А - 60%-ный водный раствор оксиэтилидендифосфоновой кислоты, прозрачная слабоокрашенная жидкость желтоватого цвета, массовая доля основного вещества - 58-62%, массовая доля фосфорной кислоты - н]</t>
  </si>
  <si>
    <t>https://cloud.skc.kz:2443/index.php/s/4BATAfC4A3qNQM8</t>
  </si>
  <si>
    <t>Shandong Taihe Chemicals LTD</t>
  </si>
  <si>
    <t>Кондиционер (сплит-система)</t>
  </si>
  <si>
    <t>282512.300.000022</t>
  </si>
  <si>
    <t>настенный, площадь охлаждения более 50 м2</t>
  </si>
  <si>
    <t>Кондиционер (сплит-система).настенный, площадь охлаждения более 50 м2 [Кондиционер сплит-система №24]</t>
  </si>
  <si>
    <t>ZHONGSHAN CHANGHONG ELECTRIC CO LTD</t>
  </si>
  <si>
    <t>Фотобарабан</t>
  </si>
  <si>
    <t>262040.000.000085</t>
  </si>
  <si>
    <t>черный</t>
  </si>
  <si>
    <t>Фотобарабан.черный [Модель 101R00474. Оригинальный барабан для лазерных принтеров Xerox. Ресурс барабана 10000 стр. Совместимость XEROX Phaser 3052, Phaser 3260, WorkCentre 3215, WorkCentre 3225., Фотобарабан Черный. Картридж оригинальный, (фотобарабан) 101R00474]</t>
  </si>
  <si>
    <t>https://cloud.skc.kz:2443/index.php/s/J8MTawxJc7pBYAp</t>
  </si>
  <si>
    <t>Xerox Corporation</t>
  </si>
  <si>
    <t>Манометр</t>
  </si>
  <si>
    <t>265152.700.000023</t>
  </si>
  <si>
    <t>взрывозащищенный</t>
  </si>
  <si>
    <t>Манометр.взрывозащищенный [Манометры  электроконтактные взрывозащищенные сигнализирующие,  маркировка взрывозащиты - 1ЕхdIIВТ4. шкала 0-60 кгс/см², 0-60 кгс/см2]</t>
  </si>
  <si>
    <t>https://cloud.skc.kz:2443/index.php/s/yApwf2HfkFiT7QH</t>
  </si>
  <si>
    <t>ООО НПО «ЮМАС»</t>
  </si>
  <si>
    <t>для специального и специализированного автомобиля</t>
  </si>
  <si>
    <t>Кран пожарный</t>
  </si>
  <si>
    <t>263060.000.000047</t>
  </si>
  <si>
    <t>внутренний</t>
  </si>
  <si>
    <t>для хроматографа</t>
  </si>
  <si>
    <t>282512.300.000012</t>
  </si>
  <si>
    <t>настенный, площадь охлаждения до 50 кв.м</t>
  </si>
  <si>
    <t>Кондиционер (сплит-система).настенный, площадь охлаждения до 50 кв.м [Кондиционер сплит-система 9]</t>
  </si>
  <si>
    <t>Мембрана</t>
  </si>
  <si>
    <t>259929.900.000004</t>
  </si>
  <si>
    <t>разрывная, предохранительная, стальная</t>
  </si>
  <si>
    <t>Компрессор</t>
  </si>
  <si>
    <t>Лопата</t>
  </si>
  <si>
    <t>257310.100.000002</t>
  </si>
  <si>
    <t>совковая</t>
  </si>
  <si>
    <t>литр</t>
  </si>
  <si>
    <t>для центробежного насоса</t>
  </si>
  <si>
    <t>Ключ.трубный, прямой</t>
  </si>
  <si>
    <t>https://cloud.skc.kz:2443/index.php/s/XJFLDtkxASTDkko</t>
  </si>
  <si>
    <t>ТОО "КАЗАХТУРКМУНАЙ"</t>
  </si>
  <si>
    <t>RIDGID</t>
  </si>
  <si>
    <t>275125.900.000001</t>
  </si>
  <si>
    <t>накопительный, тип открытый, объем 15-150 л</t>
  </si>
  <si>
    <t>Водонагреватель.накопительный, тип открытый, объем 15-150 л [Водонагреватель Ariston (накопительный), 30-50 литров]</t>
  </si>
  <si>
    <t>https://cloud.skc.kz:2443/index.php/s/ZWcjbW6CbCzSnRx</t>
  </si>
  <si>
    <t>Батарейка.тип АА [литий-ионные]</t>
  </si>
  <si>
    <t>https://cloud.skc.kz:2443/index.php/s/yEK573sTMFHdzNS</t>
  </si>
  <si>
    <t>ТОО "КазМунайГаз-Аэро"</t>
  </si>
  <si>
    <t>Бельгия</t>
  </si>
  <si>
    <t>Duracell International</t>
  </si>
  <si>
    <t>Сталь арматурная</t>
  </si>
  <si>
    <t>251123.676.000001</t>
  </si>
  <si>
    <t>класс арматурной стали А-I (А240)</t>
  </si>
  <si>
    <t>Сталь арматурная.класс арматурной стали А-I (А240) [Арматура ф28мм АІ]</t>
  </si>
  <si>
    <t>https://cloud.skc.kz:2443/index.php/s/bHsK5rPYwwrNR8G</t>
  </si>
  <si>
    <t>ТОО "Кен-Курылыс-Сервис"</t>
  </si>
  <si>
    <t>АО «Евраз Объединенный Западно- Сибирский Металлургический Комбинат»</t>
  </si>
  <si>
    <t>Вязка.спиральная [Спиральная вязка типа СВ35]</t>
  </si>
  <si>
    <t>https://cloud.skc.kz:2443/index.php/s/oQEmfc6jkgHN7fD</t>
  </si>
  <si>
    <t>ООО Инсталл Групп</t>
  </si>
  <si>
    <t>Сталь арматурная.класс арматурной стали А-I (А240) [Арматура ф6,5мм АI]</t>
  </si>
  <si>
    <t>https://cloud.skc.kz:2443/index.php/s/iJ8GWmNQC6mmRr2</t>
  </si>
  <si>
    <t>Кран специальный.для манометра [Вентильный блок В-05]</t>
  </si>
  <si>
    <t>https://cloud.skc.kz:2443/index.php/s/XGKwBMwA2mFkrpo</t>
  </si>
  <si>
    <t>ОО Манотомь</t>
  </si>
  <si>
    <t>251123.676.000003</t>
  </si>
  <si>
    <t>класс арматурной стали А-III (A400)</t>
  </si>
  <si>
    <t>Сталь арматурная.класс арматурной стали А-III (A400) [Арматура ф18мм АIII]</t>
  </si>
  <si>
    <t>https://cloud.skc.kz:2443/index.php/s/ADLqnpsCByRje3i</t>
  </si>
  <si>
    <t>Аптечка медицинская</t>
  </si>
  <si>
    <t>212024.600.000000</t>
  </si>
  <si>
    <t>Лента изоляционная</t>
  </si>
  <si>
    <t>222922.300.000002</t>
  </si>
  <si>
    <t>для трубопровода, полиэтиленовая с бутил каучуковым адгезивом, ширина 50-150 мм</t>
  </si>
  <si>
    <t>Лента изоляционная.для трубопровода, полиэтиленовая с бутил каучуковым адгезивом, ширина 50-150 мм [Пленка изоляционная  - используется в качестве антикоррозионного внутреннего слоя, обладающего высокой степенью сцепления и прилегаемости. В руллонах, вес одного рулона 56,27 кг. Вес 1м2 = 0,655кг. Об]</t>
  </si>
  <si>
    <t>Covalence Corrosion Protection Group</t>
  </si>
  <si>
    <t>Агар селективный</t>
  </si>
  <si>
    <t>205952.700.000015</t>
  </si>
  <si>
    <t>по Сланетцу-Бертли для учета энтерококков методом фильтрования</t>
  </si>
  <si>
    <t>Агар селективный.по Сланетцу-Бертли для учета энтерококков методом фильтрования [Чистый для анализа по М 091, М 1272, М 1274, фасовка по 0,2кг, при поставке при поставке наличие сертификата, паспорта  безопасности на реактивы,на момент получения 90-95% запас срока годности реактив]</t>
  </si>
  <si>
    <t>Зажим ответвительный</t>
  </si>
  <si>
    <t>273313.900.000016</t>
  </si>
  <si>
    <t>прессуемый, аппаратный, тип А2А</t>
  </si>
  <si>
    <t>Зажим ответвительный.прессуемый, аппаратный, тип А2А [Зажим аппаратный А2А-35-Т]</t>
  </si>
  <si>
    <t>https://cloud.skc.kz:2443/index.php/s/X3d6yjS5jmwKpMN</t>
  </si>
  <si>
    <t>ТОО "Мангистауэнергомунай"</t>
  </si>
  <si>
    <t>ТЭМЗ</t>
  </si>
  <si>
    <t>Выключатель</t>
  </si>
  <si>
    <t>271222.900.000014</t>
  </si>
  <si>
    <t>автоматический, трехполюсный, напряжение 230-400 В</t>
  </si>
  <si>
    <t>Завод Электроконтактор</t>
  </si>
  <si>
    <t>Пускатель магнитный.нереверсивный, номинальный ток не более 125 А [Пускатель магнитный магнитный ПМА-5200 Uk 380В]</t>
  </si>
  <si>
    <t>https://cloud.skc.kz:2443/index.php/s/yNM6e4wBMySrm5j</t>
  </si>
  <si>
    <t>Патрон</t>
  </si>
  <si>
    <t>271240.300.000022</t>
  </si>
  <si>
    <t>для высоковольтного предохранителя</t>
  </si>
  <si>
    <t xml:space="preserve">
Полимер-Аппарат
</t>
  </si>
  <si>
    <t>Патрон.для высоковольтного предохранителя [Предохранитель ПТ-1,1-10-10-31,5 У320А]</t>
  </si>
  <si>
    <t>https://cloud.skc.kz:2443/index.php/s/wwZS4FrcrNeCxbp</t>
  </si>
  <si>
    <t>Разъединитель низковольтный</t>
  </si>
  <si>
    <t>273311.100.000008</t>
  </si>
  <si>
    <t>трехполюсный</t>
  </si>
  <si>
    <t>Разъединитель низковольтный.трехполюсный [Выключатель разъединитель ВР-32-35 250А]</t>
  </si>
  <si>
    <t>https://cloud.skc.kz:2443/index.php/s/LacHQFdja28Leyd</t>
  </si>
  <si>
    <t>ООО "КЭАЗ"</t>
  </si>
  <si>
    <t>271223.700.000071</t>
  </si>
  <si>
    <t>универсальный, серия УП</t>
  </si>
  <si>
    <t>Переключатель.универсальный, серия УП [Ключ управления LW112-16 /12 L380 B( трехпозиционный)]</t>
  </si>
  <si>
    <t>https://cloud.skc.kz:2443/index.php/s/AyjmiBptGtb5rrs</t>
  </si>
  <si>
    <t>ОАО ПО Электротехник</t>
  </si>
  <si>
    <t>242013.900.001555</t>
  </si>
  <si>
    <t>металлический, в ПВХ оболочке, негерметичный, диаметр 11-20 мм</t>
  </si>
  <si>
    <t>Рукав гибкий.металлический, в ПВХ оболочке, негерметичный, диаметр 11-20 мм [Металлорукав Ø32 в ПВХ оплетке]</t>
  </si>
  <si>
    <t>https://cloud.skc.kz:2443/index.php/s/gWYJDZQQctPqSEf</t>
  </si>
  <si>
    <t>Переключатель.универсальный, серия УП [Переключатель универсальный УП-5311]</t>
  </si>
  <si>
    <t>https://cloud.skc.kz:2443/index.php/s/8j7HCNyAQWP8WBQ</t>
  </si>
  <si>
    <t>Разъединитель низковольтный.трехполюсный [Выключатель разъединитель ВР-32-31 100А]</t>
  </si>
  <si>
    <t>https://cloud.skc.kz:2443/index.php/s/JXeKQwerQczDSsy</t>
  </si>
  <si>
    <t>Вязка.спиральная [Вязка спиральная ВС-70]</t>
  </si>
  <si>
    <t>https://cloud.skc.kz:2443/index.php/s/wTxFGprD7GBGNDL</t>
  </si>
  <si>
    <t>Силикагель</t>
  </si>
  <si>
    <t>274015.990.000177</t>
  </si>
  <si>
    <t>тип цоколя Е40, мощность 105 Вт</t>
  </si>
  <si>
    <t>Лампа люминесцентная.тип цоколя Е40, мощность 105 Вт [Лампа светодиодная Е-40 105W]</t>
  </si>
  <si>
    <t>https://cloud.skc.kz:2443/index.php/s/pBJbBKTCrGseaz7</t>
  </si>
  <si>
    <t>TYH</t>
  </si>
  <si>
    <t>Schneider Electric</t>
  </si>
  <si>
    <t>Уголок</t>
  </si>
  <si>
    <t>241071.000.000037</t>
  </si>
  <si>
    <t>стальной, равнополочный, горячекатаный, ширина 50 мм</t>
  </si>
  <si>
    <t>Уголок.стальной, равнополочный, горячекатаный, ширина 50 мм [Уголок  стальной 50х50х5]</t>
  </si>
  <si>
    <t>https://cloud.skc.kz:2443/index.php/s/CFSDSZN5qwXWZd7</t>
  </si>
  <si>
    <t>МЗ Балаково</t>
  </si>
  <si>
    <t>Точка доступа</t>
  </si>
  <si>
    <t>263040.900.000011</t>
  </si>
  <si>
    <t>для безпроводной передачи сигналов, промышленная</t>
  </si>
  <si>
    <t>Точка доступа.для безпроводной передачи сигналов, промышленная [Код: учетной системы заказчика (1С)В0009005414, "Исполнение: внутреннее
Тип оборудования точка доступа
Стандарты Wi-Fi Wi-Fi 5 (802.11ac)
Wi-Fi 4 (802.11n)
Скорость передачи 1317 Mbps
Дальность действия 183 m
HPBW по горизонтали 360°
Процессор Qual]</t>
  </si>
  <si>
    <t>https://cloud.skc.kz:2443/index.php/s/RXAHrYcggcCMFT4</t>
  </si>
  <si>
    <t>ТОО «Мунайтелеком»</t>
  </si>
  <si>
    <t>Ubiquiti Networks</t>
  </si>
  <si>
    <t>Дрель</t>
  </si>
  <si>
    <t>257330.930.000030</t>
  </si>
  <si>
    <t>электрическая</t>
  </si>
  <si>
    <t>Дрель.электрическая [Дрель Перфоратор 3-х позиционный 780W, SDS-Plus, Код учетной системы заказчика (1С) -	В0009006533]</t>
  </si>
  <si>
    <t>https://cloud.skc.kz:2443/index.php/s/yL5C2KAYBBrgmYA</t>
  </si>
  <si>
    <t>Кабель</t>
  </si>
  <si>
    <t>273213.700.000243</t>
  </si>
  <si>
    <t>марка КСВВнг(А)-LS</t>
  </si>
  <si>
    <t>Кабель.марка КСВВнг(А)-LS [Код учетной системы заказчика (1С)	В0009007703, "Кабель предназначен для систем сигнализации, связи и телекоммуникаций, управления и передачи данных при номинальном переменном напряжении до 100 В с частотой 50 Гц или постоянном напряжении до 50 В и]</t>
  </si>
  <si>
    <t>https://cloud.skc.kz:2443/index.php/s/DByZEZjPPNfcsAY</t>
  </si>
  <si>
    <t>Stayer</t>
  </si>
  <si>
    <t>Кондиционер (сплит-система).настенный, площадь охлаждения до 50 кв.м [Кондиционер настенный с площадью охлаждения не менее 50 кв.м, Код учетной системы заказчика (1С) -	В0000000038]</t>
  </si>
  <si>
    <t>https://cloud.skc.kz:2443/index.php/s/9eJzaDTCBeBoANF</t>
  </si>
  <si>
    <t>Gree</t>
  </si>
  <si>
    <t>Термоусадка</t>
  </si>
  <si>
    <t>для восстановления поврежденной изоляции, герметизации поверхностей и электрических соединений кабелей и проводов, бандажирования и маркировки проводов</t>
  </si>
  <si>
    <t>https://cloud.skc.kz:2443/index.php/s/aiKoTE92NWanigL</t>
  </si>
  <si>
    <t>Трубка термоусаживающаяся</t>
  </si>
  <si>
    <t>222121.530.000000</t>
  </si>
  <si>
    <t>для герметизации муфт, заделки концов кабелей, толстостенная, из полиэтилена</t>
  </si>
  <si>
    <t>Трубка термоусаживающаяся.для герметизации муфт, заделки концов кабелей, толстостенная, из полиэтилена [учетной системы заказчика (1С)ВА000003325, Термоусаживающие трубки с клеевым слоем ТУТ MDT-A 19/6, "Материал Полиолефин (PEX)
Модель/исполнение Среднестенная
Цвет Черный
Длина 1 м
Не содержит (без) галогенов Да
Рабочая температура -55 ... +130 °C
Тип Термоусаживаемая (-ый)
Коэффициент усадки 3:1
Вн]</t>
  </si>
  <si>
    <t>https://cloud.skc.kz:2443/index.php/s/oFBmXBgA5YascGB</t>
  </si>
  <si>
    <t>Нидерланды</t>
  </si>
  <si>
    <t>3М</t>
  </si>
  <si>
    <t>Монитор.ЖК, диагональ более 23", но не более 30" [Размер экрана (диагональ): 68 см (27 дюймов), 
широкоэкранный (16:9), разрешение:  1920x1080;
Яркость: 300 кд/м², контрастность: 1000:1,
Возможность регулировки по высоте и наклону; 
Входные разъемы:]</t>
  </si>
  <si>
    <t>Батарея</t>
  </si>
  <si>
    <t>263060.000.000025</t>
  </si>
  <si>
    <t>резервная</t>
  </si>
  <si>
    <t>205959.630.000004</t>
  </si>
  <si>
    <t>нефтепродукта в гексане (четыреххлористом углероде)</t>
  </si>
  <si>
    <t>Стандартный образец.нефтепродукта в гексане (четыреххлористом углероде) [360:Прочие характеристики: : ГСО 7950-2001 атт. значение ГСО в диапазоне  1,00 мг/см3 ± 3,0 %, стеклянная ампула объемом 6 см3]</t>
  </si>
  <si>
    <t>https://cloud.skc.kz:2443/index.php/s/oGTetYJ3KMHrfst</t>
  </si>
  <si>
    <t>ТОО "Павлодарский нефтехимический завод"</t>
  </si>
  <si>
    <t>Люмекс-маркетинг</t>
  </si>
  <si>
    <t>Комплект фитингов</t>
  </si>
  <si>
    <t>265182.500.000038</t>
  </si>
  <si>
    <t>для аппарата определения давления насыщенных паров</t>
  </si>
  <si>
    <t>Толуол</t>
  </si>
  <si>
    <t>201412.250.000001</t>
  </si>
  <si>
    <t>Толуол.чистый для анализа [360:Прочие характеристики: : Толуол. ГОСТ 5789-78, чда]</t>
  </si>
  <si>
    <t>https://cloud.skc.kz:2443/index.php/s/jrdF7E79tj4t4JT</t>
  </si>
  <si>
    <t>Грамм</t>
  </si>
  <si>
    <t>201321.200.000000</t>
  </si>
  <si>
    <t>серы в нефтепродуктах (ускоренным методом)</t>
  </si>
  <si>
    <t>Стандартный образец.серы в нефтепродуктах (ускоренным методом) [360:Прочие характеристики: : ГСО 8178-2002Стандартный образец массовой   доли серы в минеральном масле. Диапазон значений 2,250-2,750%   масс. Флакон 100 мл.]</t>
  </si>
  <si>
    <t>https://cloud.skc.kz:2443/index.php/s/mCDnnbXPf95E5YN</t>
  </si>
  <si>
    <t>205959.630.000017</t>
  </si>
  <si>
    <t>цветности</t>
  </si>
  <si>
    <t>Стандартный образец.цветности [360:Прочие характеристики: : ГСО 7853-2000 цветности водных растворов атт. значение ГСО в диапазоне500 градусов цветности ± 1,0 %,стеклянная ампула объемом 20 см3.]</t>
  </si>
  <si>
    <t>https://cloud.skc.kz:2443/index.php/s/4ZqxCkCi5NBP7gW</t>
  </si>
  <si>
    <t>ЦИКВ</t>
  </si>
  <si>
    <t>Бутанон (метилэтилкетон)</t>
  </si>
  <si>
    <t>201462.130.000000</t>
  </si>
  <si>
    <t>стандарт-титр</t>
  </si>
  <si>
    <t>Бутанон (метилэтилкетон).стандарт-титр [360:Прочие характеристики: : Метилэтилкетон (2-Бутанон) для хроматографии, содержание основного вещества 99,8%. ампула 3 или 5 мл]</t>
  </si>
  <si>
    <t>https://cloud.skc.kz:2443/index.php/s/x724W7intGDSTm5</t>
  </si>
  <si>
    <t>ООО «ХромЛаб»</t>
  </si>
  <si>
    <t>282520.900.000005</t>
  </si>
  <si>
    <t>тангенциальный</t>
  </si>
  <si>
    <t>Вентилятор.тангенциальный [Вентилятор охлаждения трансформатора GFDD470-150 220В]</t>
  </si>
  <si>
    <t>https://cloud.skc.kz:2443/index.php/s/aLT4kNJiwLN7Cn6</t>
  </si>
  <si>
    <t>Sntom</t>
  </si>
  <si>
    <t>Накопитель</t>
  </si>
  <si>
    <t>262021.700.000000</t>
  </si>
  <si>
    <t>ленточный (стример), технология записи LTO</t>
  </si>
  <si>
    <t>Накопитель.ленточный (стример), технология записи LTO [Кассета ленточная, хранения данных для системы резервного копирования данных (система SAP), Custom Labeled со штрих кодом]</t>
  </si>
  <si>
    <t>НРЕ</t>
  </si>
  <si>
    <t>Кондиционер (сплит-система).настенный, площадь охлаждения более 50 м2 [Кондиционер сплит - система №24 на безопасном фреоне R410A: Основные параметры Производительность (холод) кВт 6,15 Производительность (холод) кВт 6,7 Напряжение питание: 1 ф.(22-240)В, 50 Гц. Потребля]</t>
  </si>
  <si>
    <t>Котел отопительный</t>
  </si>
  <si>
    <t>электрический</t>
  </si>
  <si>
    <t>Обогреватель</t>
  </si>
  <si>
    <t>275126.900.000013</t>
  </si>
  <si>
    <t>электрический, мощность 2,0 кВт</t>
  </si>
  <si>
    <t>Обогреватель.электрический, мощность 2,0 кВт [Настенный обогреватель]</t>
  </si>
  <si>
    <t>ЗАО ДЕЛСОТ</t>
  </si>
  <si>
    <t>Лампа ультрафиолетовая</t>
  </si>
  <si>
    <t>274015.700.000016</t>
  </si>
  <si>
    <t>тип цоколя G13, мощность 75 Вт</t>
  </si>
  <si>
    <t>Лампа ультрафиолетовая.тип цоколя G13, мощность 75 Вт [Лампы бактерицидные  мощность 75 Вт, напряжение 85 В, ток 0,9 А, цоколь G13; длина  1198,2 мм; межэлектродное расстояние 1115 мм; диаметр 25,7 мм; УФ мощность при 254 нм- 215 мВт/см;]</t>
  </si>
  <si>
    <t>ЛЭДВАНС</t>
  </si>
  <si>
    <t>Батарейка.тип АА [Батарейка АА, увеличенной емкости]</t>
  </si>
  <si>
    <t xml:space="preserve">DURACELL </t>
  </si>
  <si>
    <t>ТОО "Урихтау Оперейтинг"</t>
  </si>
  <si>
    <t/>
  </si>
  <si>
    <t>https://cloud.skc.kz:2443/index.php/s/8N7FzgyFBJG2qaz</t>
  </si>
  <si>
    <t>упаковка</t>
  </si>
  <si>
    <t>Белая медецинская, ширена не менее 1,2см</t>
  </si>
  <si>
    <t>ТОО "Aimed"</t>
  </si>
  <si>
    <t>универсальная</t>
  </si>
  <si>
    <t>https://cloud.skc.kz:2443/index.php/s/NLdb9wQW6MywDBq</t>
  </si>
  <si>
    <t>Система линейного привода</t>
  </si>
  <si>
    <t>https://cloud.skc.kz:2443/index.php/s/xCgSMyJ2cPfAXZF</t>
  </si>
  <si>
    <t>ООО "Терма"</t>
  </si>
  <si>
    <t>Дозатор</t>
  </si>
  <si>
    <t>212024.600.000005</t>
  </si>
  <si>
    <t>промышленная</t>
  </si>
  <si>
    <t>ТОО "Северо-Западная трубопроводная компания "МунайТас"</t>
  </si>
  <si>
    <t>ООО "Медицинские приборы, ОАО "Фармстандарт-Лексредства", ОАО "Ирбитский Химфармзавод" ОАО "Фармстандарт -УфаВИТА"</t>
  </si>
  <si>
    <t>Тетрахлорэтилен (перхлорэтилен)</t>
  </si>
  <si>
    <t>201413.750.000000</t>
  </si>
  <si>
    <t>Тетрахлорэтилен (перхлорэтилен).жидкость [360:Прочие характеристики: : ПЕРХЛОРЭТИЛЕН ЧИСТЫЙ]</t>
  </si>
  <si>
    <t xml:space="preserve">Колонка.хроматографическая </t>
  </si>
  <si>
    <t>INOVYN TRADE SERVICES SA</t>
  </si>
  <si>
    <t>Метилдиэтаноламин</t>
  </si>
  <si>
    <t>201442.900.000005</t>
  </si>
  <si>
    <t>Метилдиэтаноламин.химический реагент, сорт высший [360:Прочие характеристики: : Метилдиэтаноламин : Номер СAS: 105-59-9. Формула: CH3N-(CH2CH2OH)2.  Внешний вид: прозрачная жидкость от бесцветного до желтого цвета без механических включений, массовая доля МДЭА - не менее 99,0%,]</t>
  </si>
  <si>
    <t>Колонка.хроматографическая</t>
  </si>
  <si>
    <t>АО "Химсорбент"</t>
  </si>
  <si>
    <t>Шар</t>
  </si>
  <si>
    <t>234411.000.000014</t>
  </si>
  <si>
    <t>Секция</t>
  </si>
  <si>
    <t>281220.900.000036</t>
  </si>
  <si>
    <t>для винтового забойного двигателя, рабочих органов</t>
  </si>
  <si>
    <t>Катализатор нефтепереработки</t>
  </si>
  <si>
    <t>205956.900.000020</t>
  </si>
  <si>
    <t>Катализатор нефтепереработки.защитный [Слой защитный катализатора специальный верхний ACT 069, форма-PT-Пятисегментные кольца]</t>
  </si>
  <si>
    <t>Термопара</t>
  </si>
  <si>
    <t>Франция</t>
  </si>
  <si>
    <t>Аксенс</t>
  </si>
  <si>
    <t>Катализатор нефтепереработки.защитный [Слой защитный, ловушка металлов (кремния), SiTrap ACT 971 2.5 Axens, форма-ML-Многолопастные экструдаты]</t>
  </si>
  <si>
    <t>Добавка</t>
  </si>
  <si>
    <t>205959.600.000053</t>
  </si>
  <si>
    <t>Добавка.для цементирования нефтяных и газовых скважин [Смесь известк.для горных бур. р-т СРС (СИГБ-1), ТУ 5744-002-00282369-00]</t>
  </si>
  <si>
    <t>ООО НИКОЙЛ; ООО «Трэкойл»</t>
  </si>
  <si>
    <t>Катализатор нефтепереработки.защитный [Слой защитный катализатора специальный верхний ACT 078, форма-FR-Гофрированные кольца]</t>
  </si>
  <si>
    <t>265153.500.000002</t>
  </si>
  <si>
    <t>Аппарат.для определения фракционного состава нефти и светлых нефтепродуктов, разгонки нефтепродуктов, электронный [Автоматический анализатор фракционного состава нефти и нефтепродуктов в соответствии с ASTM D 86, ГОСТ 2177-99, ГОСТ ISO 3405. Технические характеристикисогласно техспецификации]</t>
  </si>
  <si>
    <t>Россия, Европа</t>
  </si>
  <si>
    <t>Лебедка</t>
  </si>
  <si>
    <t>РОССИЯ</t>
  </si>
  <si>
    <t>Катализатор нефтепереработки.защитный [Слой защитный катализатора специальный верхний ACT 108, форма-HC-Полые цилиндры]</t>
  </si>
  <si>
    <t>Агрегат сварочный</t>
  </si>
  <si>
    <t>279031.900.000003</t>
  </si>
  <si>
    <t>Агрегат сварочный.2 сварочных поста, тип топлива бензин</t>
  </si>
  <si>
    <t>Lincoln-Electric</t>
  </si>
  <si>
    <t>281220.900.000029</t>
  </si>
  <si>
    <t>Комплект запасных частей инструментов и принадлежностей.для винтовых забойных двигателей [DVA-195.100.300.00 Опора твердосплавная внутренняя]</t>
  </si>
  <si>
    <t>265152.300.000000</t>
  </si>
  <si>
    <t>Аппарат.для определения давления насыщенных паров [Автоматический аппарат для определения давления насыщенного паранефтепродуктов.Назначение - для точного определения давления паров как автомобильного,так и авиационного бензина, турбинного топлива, :]</t>
  </si>
  <si>
    <t>Австрия</t>
  </si>
  <si>
    <t xml:space="preserve">
Eralytics GmbH
</t>
  </si>
  <si>
    <t>Агрегат электронасосный</t>
  </si>
  <si>
    <t>281314.130.000003</t>
  </si>
  <si>
    <t>Агрегат электронасосный.центробежный, для городских/производственных сточных масс</t>
  </si>
  <si>
    <t>Gardena</t>
  </si>
  <si>
    <t>АО "Озенмунайгаз"</t>
  </si>
  <si>
    <t>Двигатель</t>
  </si>
  <si>
    <t>291013.000.000010</t>
  </si>
  <si>
    <t>Двигатель.внутреннего сгорания, дизельный, мощность более 250 л.с., но не более 1000 л.с., 8 цилиндров [Двигатель ЯМЗ-238ДЕ2 (ЯМЗ-238ДЕ2-1000069)  С КП И СЦ. (КрАЗ-65053)]</t>
  </si>
  <si>
    <t>ТПО "Автодизель"</t>
  </si>
  <si>
    <t>Нитрилотриметилфосфоновая кислота</t>
  </si>
  <si>
    <t>201442.900.000006</t>
  </si>
  <si>
    <t>Нитрилотриметилфосфоновая кислота.порошок [Нитрилотриметилфосфоновая кислота НТФ]</t>
  </si>
  <si>
    <t>Россия; Китай</t>
  </si>
  <si>
    <t>ПАО «Химпром»; Shandong Taihe Water Treatment
Technologies Co. LTD</t>
  </si>
  <si>
    <t>205941.990.000144</t>
  </si>
  <si>
    <t>Смазка.приборная [Масло смазочное уплотнительно-резьбовое обеспечивает герметичностьрезьбовых соединений обсадных : 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t>
  </si>
  <si>
    <t xml:space="preserve">
ООО НИПП "Вальма"
</t>
  </si>
  <si>
    <t>Двигатель.внутреннего сгорания, дизельный, мощность более 250 л.с., но не более 1000 л.с., 8 цилиндров [Двигатель КАМАЗ 740.13 (740.13-260) /Евро-1/]</t>
  </si>
  <si>
    <t>ООО Набережночелнинский Завод Двигателей</t>
  </si>
  <si>
    <t>Миксер</t>
  </si>
  <si>
    <t>275121.720.000001</t>
  </si>
  <si>
    <t>Миксер.стационарный</t>
  </si>
  <si>
    <t>Fornazza</t>
  </si>
  <si>
    <t>281332.000.000198</t>
  </si>
  <si>
    <t>Клапан.для газокомпрессорной установки</t>
  </si>
  <si>
    <t>Корпорация Ариель</t>
  </si>
  <si>
    <t>282219.300.000148</t>
  </si>
  <si>
    <t>Поршень.для подъемной установки</t>
  </si>
  <si>
    <t>Husqvarna</t>
  </si>
  <si>
    <t>205952.100.000375</t>
  </si>
  <si>
    <t>Реагент.фосфатно-полимерный [Антипенный агент Nalco EC 9078A (согласно ПСД и технологии производства топлива)]</t>
  </si>
  <si>
    <t>Европа, Китай</t>
  </si>
  <si>
    <t>Nalco</t>
  </si>
  <si>
    <t>265185.300.000006</t>
  </si>
  <si>
    <t>Регулятор расхода.для автоматизированной групповой замерной установки ["Регулятор расхода жидкости. :]</t>
  </si>
  <si>
    <t>Мастика гидроизоляционная</t>
  </si>
  <si>
    <t>239913.900.000009</t>
  </si>
  <si>
    <t>Мастика гидроизоляционная.на битумной основе [Мастика морозостойкая битумно-масляная МБ-50 ГОСТ 30693-2000]</t>
  </si>
  <si>
    <t>ООО "Московский завод битумных материалов"</t>
  </si>
  <si>
    <t>205952.100.000364</t>
  </si>
  <si>
    <t>Реагент.для роста микроорганизмов на биологическом очистном сооружений, сухой активный ил [Сухой активный ил]</t>
  </si>
  <si>
    <t>Котел паровой</t>
  </si>
  <si>
    <t>Разжим</t>
  </si>
  <si>
    <t>257330.970.000009</t>
  </si>
  <si>
    <t>Разжим.аварийно-спасательный [360:Прочие характеристики: : Универсальный автономный гидравлический инструмент со встроенным ручным насосом, предназначенный разжимания фланцевых пар и резания стальных прутков. Основные характеристики для успешного применения:]</t>
  </si>
  <si>
    <t>Шланг</t>
  </si>
  <si>
    <t>282520.900.000006</t>
  </si>
  <si>
    <t>Вентилятор.центробежный, односторонний, диаметр 300-800 мм</t>
  </si>
  <si>
    <t xml:space="preserve"> Германия</t>
  </si>
  <si>
    <t>Ziehl-Abegg</t>
  </si>
  <si>
    <t>329911.900.000035</t>
  </si>
  <si>
    <t>Фильтр.для респиратора [Сменные фильтрующие элементы для маски]</t>
  </si>
  <si>
    <t>Прокладка</t>
  </si>
  <si>
    <t>Стержень</t>
  </si>
  <si>
    <t>253013.500.000001</t>
  </si>
  <si>
    <t>Стержень.для плунжерного насоса парогенераторной установки, соединительный, (полушток)</t>
  </si>
  <si>
    <t>Maxfully</t>
  </si>
  <si>
    <t>Тестер</t>
  </si>
  <si>
    <t>265145.200.000012</t>
  </si>
  <si>
    <t>Тестер.для прозвонки [Генератор Цветных Полос - Вывод одноканального видеосигнала с цветной полосой PAL / NTSC для тестирования монитора или видеокабеля (красный, зеленый, синий, белый и черный цвета);
Монитор Данных - Зах, Цифровой Мультиметр - Напряжение переменного / постоянного тока, переменный / постоянный ток, сопротивление, емкость, хранение данных, относительное измерение, проверка целостности цепи. Скорость тест, Тип IP Камеры - ONVIF, ACTi, Dahua IPC-HFW2100P, Hikvision, DS-2CD864-E13, Samsung SNZ-5200, Tia]</t>
  </si>
  <si>
    <t>https://cloud.mail.ru/public/tUhb/sSWBiZmjT</t>
  </si>
  <si>
    <t>Noyafa</t>
  </si>
  <si>
    <t>Плата специальная</t>
  </si>
  <si>
    <t>265182.600.000044</t>
  </si>
  <si>
    <t>Плата специальная.для системы автоматического управления [Код учетной системы 1С-ВА000003473, Плата модуля индикации МИ-140С-1+VERN"ER, ПЛА140.504.010.100]</t>
  </si>
  <si>
    <t>https://cloud.mail.ru/public/7N1L/Hcj361RwE</t>
  </si>
  <si>
    <t>ООО НПП «Петролайн»</t>
  </si>
  <si>
    <t>281524.330.000031</t>
  </si>
  <si>
    <t>Редуктор.конический, одноступенчатый, пересекающееся расположение осей [Редуктор конический АР.03.11.000-01  для подъемного агрегата "АПРС-40"]</t>
  </si>
  <si>
    <t>ООО "Гидромашина"</t>
  </si>
  <si>
    <t>Гребенка</t>
  </si>
  <si>
    <t>284122.900.000001</t>
  </si>
  <si>
    <t>Гребенка.для резьбонарезного станка [набор, от 1" до 2", шаг резьбы 11½ витков на 1 дюйм, Ridgid p/n 47770]</t>
  </si>
  <si>
    <t>281413.900.000087</t>
  </si>
  <si>
    <t>АО "ОЗНА-ИС"</t>
  </si>
  <si>
    <t>281413.900.000090</t>
  </si>
  <si>
    <t>Клапан.отсечной, из цветных металлов/сплавов, размер 6-32 мм [Электромагнитный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 : 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t>
  </si>
  <si>
    <t xml:space="preserve">
СП "ТермоБрест" ООО
</t>
  </si>
  <si>
    <t>Радиатор отопления</t>
  </si>
  <si>
    <t>259112.000.000011</t>
  </si>
  <si>
    <t>Капсула</t>
  </si>
  <si>
    <t>271150.700.000002</t>
  </si>
  <si>
    <t>Капсула всплывающая АРБ TRON 40VDR, ТН ВЭД 9014800000, каталожный №1302389</t>
  </si>
  <si>
    <t>Danelec Marine A/S</t>
  </si>
  <si>
    <t>Блок питания</t>
  </si>
  <si>
    <t>Блок питания.напряжение не более 12 В [Блок питание  для регистратора данных рейса, тип  Danelec DM100, напряжение не более 12В]</t>
  </si>
  <si>
    <t>Датчик вибрации</t>
  </si>
  <si>
    <t>281332.000.000136</t>
  </si>
  <si>
    <t>Датчик вибрации.для газокомпрессорной установки</t>
  </si>
  <si>
    <t>FW Murphy</t>
  </si>
  <si>
    <t>242013.900.001550</t>
  </si>
  <si>
    <t>Рукав гибкий.металлический, герметичный, диаметр 11-20 мм [Код учетной системы 1С-В0009006029, "Материал:	Сталь
Защитное покрытие поверхности:	Оцинкованный (-ая)
Материал обшивки 1-го покрытия:	ПВХ (PVC)
Уплотнение:	Нет уплотнения
Степень защиты - IP:	IP65
Климатическое исполнение:	УХЛ1
Цвет:	Ч, "Металлорукав в ПВХ изоляции предназначен для предохранения и защиты кабеля, проводов, гибких шлангов и др. от химического и механического повреждения, воздействия влаги и солнечного излучения. Металл]</t>
  </si>
  <si>
    <t>https://cloud.mail.ru/public/3tVF/xfunVNmH4</t>
  </si>
  <si>
    <t>ЗЭТАРУС</t>
  </si>
  <si>
    <t>Приемник</t>
  </si>
  <si>
    <t>263050.900.000010</t>
  </si>
  <si>
    <t>Приемник.для адресной системы тревожной сигнализации [Альтоника приемник RR-701 TS, Код учетной системы 1С
ВА000000283]</t>
  </si>
  <si>
    <t>https://cloud.mail.ru/public/X7o6/53VAKzGMq</t>
  </si>
  <si>
    <t>ОО"Альтоника СБ"</t>
  </si>
  <si>
    <t>266012.900.000035</t>
  </si>
  <si>
    <t>Ручка</t>
  </si>
  <si>
    <t>КИТАЙ</t>
  </si>
  <si>
    <t>282922.900.000007</t>
  </si>
  <si>
    <t>Аппарат.моечный [высокого давления HD 9/20-4 для автомойки]</t>
  </si>
  <si>
    <t xml:space="preserve"> Karcher</t>
  </si>
  <si>
    <t>Термометр.медицинский [Термометр IP 39C диапазон измерения от -1 до +38 цена деления 0,1 оС, с внесением в реестр ГСИ РК,требуется сертификат о поверке и методика о поверке.]</t>
  </si>
  <si>
    <t>Россия, Узбекистан</t>
  </si>
  <si>
    <t>Щекиназот, Метрафакс, и тд</t>
  </si>
  <si>
    <t xml:space="preserve">Монитор </t>
  </si>
  <si>
    <t>262017.100.000005</t>
  </si>
  <si>
    <t>OLED, диагональ более 23", но не более 30"</t>
  </si>
  <si>
    <t>Метанол</t>
  </si>
  <si>
    <t>201422.100.000004</t>
  </si>
  <si>
    <t>технический, марка А</t>
  </si>
  <si>
    <t>205956.900.000022</t>
  </si>
  <si>
    <t>каткрекинга</t>
  </si>
  <si>
    <t>https://cloud.skc.kz:2443/index.php/s/gCZZYrZWyirR2AX</t>
  </si>
  <si>
    <t>Grace GmbH</t>
  </si>
  <si>
    <t>каталитического крекинга с промотором дожига</t>
  </si>
  <si>
    <t>241071.000.000042</t>
  </si>
  <si>
    <t>стальной, равнополочный, горячекатаный, ширина 80 мм</t>
  </si>
  <si>
    <t>Уголок.стальной, равнополочный, горячекатаный, ширина 80 мм [Уголок стальной 80х80х6 мм]</t>
  </si>
  <si>
    <t>https://cloud.mail.ru/public/MuDY/RgwP9YJE2</t>
  </si>
  <si>
    <t>ООО УМК-Сталь, МЗ Электросталь Тюмени, ПАО Магнитогорский металлургический комбинат, ООО Евраз</t>
  </si>
  <si>
    <t>Радиостанция</t>
  </si>
  <si>
    <t>263011.000.000020</t>
  </si>
  <si>
    <t>стационарная, диапазон частот 403-470 МГц</t>
  </si>
  <si>
    <t>Радиостанция.стационарная, диапазон частот 403-470 МГц [УВЧ: 420-470 МГц, 2 Ватт, Радиостанция Гражданская, диапазон частот 403-470 мгц.]</t>
  </si>
  <si>
    <t>Антенна</t>
  </si>
  <si>
    <t>263040.300.000000</t>
  </si>
  <si>
    <t>для работы в диапазонах беспроводной связи, на магнитном основании, изотропная</t>
  </si>
  <si>
    <t>Антенна.для работы в диапазонах беспроводной связи, на магнитном основании, изотропная [Антенна внешняя]</t>
  </si>
  <si>
    <t>https://cloud.mail.ru/public/zHwo/JGw8j8Swv</t>
  </si>
  <si>
    <t>ЭЛЕКТРОНПРИБОР</t>
  </si>
  <si>
    <t>Мегаомметр</t>
  </si>
  <si>
    <t>265143.590.000031</t>
  </si>
  <si>
    <t>измерение сопротивлений 0,1 Мом-10 ГОм</t>
  </si>
  <si>
    <t>Мегаомметр.измерение сопротивлений 0,1 Мом-10 ГОм [Мегаомметр]</t>
  </si>
  <si>
    <t>https://cloud.mail.ru/public/9dBS/1QrJvAzbB</t>
  </si>
  <si>
    <t>Пенетрометр</t>
  </si>
  <si>
    <t>265151.700.000004</t>
  </si>
  <si>
    <t>для определения сопротивления веществ путем измерения глубины погружения</t>
  </si>
  <si>
    <t>Пенетрометр.для определения сопротивления веществ путем измерения глубины погружения [Автоматический пенетрометр для определения глубины проникания иглы битумов]</t>
  </si>
  <si>
    <t>265153.950.000012</t>
  </si>
  <si>
    <t>для определения температуры размягчения битумов</t>
  </si>
  <si>
    <t>Аппарат.для определения температуры размягчения битумов [Автоматический прибор для определения температуры размягчения по методу кольца и шара]</t>
  </si>
  <si>
    <t>265153.950.000015</t>
  </si>
  <si>
    <t>для определения температуры хрупкости битумов</t>
  </si>
  <si>
    <t>Аппарат.для определения температуры хрупкости битумов [Автоматический прибор для определения температуры хрупкости по Фраасу в комплекте]</t>
  </si>
  <si>
    <t>271223.700.000043</t>
  </si>
  <si>
    <t>3-ступенчатый  , с нулевой позицией</t>
  </si>
  <si>
    <t>Переключатель.3-ступенчатый  , с нулевой позицией [Кулачковый переключатель 3-х ступенчатый]</t>
  </si>
  <si>
    <t>https://cloud.mail.ru/public/29Ya/RsqAzVgzP</t>
  </si>
  <si>
    <t>ИЭК</t>
  </si>
  <si>
    <t>Переключатель.3-ступенчатый  , с нулевой позицией [Кулачковый переключатель 3-ступенчатый]</t>
  </si>
  <si>
    <t>https://cloud.mail.ru/public/zxLD/gF74GAyVU</t>
  </si>
  <si>
    <t>Шинка</t>
  </si>
  <si>
    <t>273313.600.000008</t>
  </si>
  <si>
    <t>заземления, однофазная</t>
  </si>
  <si>
    <t>Шинка.заземления, однофазная [Перемычка заземляющая типа ПГС 25-900 У2,5]</t>
  </si>
  <si>
    <t>https://cloud.mail.ru/public/ZWBQ/Jm8bsKHYY</t>
  </si>
  <si>
    <t>Расходомер</t>
  </si>
  <si>
    <t>265152.350.000002</t>
  </si>
  <si>
    <t>вихревой</t>
  </si>
  <si>
    <t>Расходомер.вихревой [Вихревой датчик расхода газа., Производитель: Endress+Hauser., Модель: PROWIRL R200).,, Температура окружающей среды: -20 до 70 ˚С., Температура процесса: до 100 ˚С., 2-х проводное соединение, 24 VDC,]</t>
  </si>
  <si>
    <t>Швейцария</t>
  </si>
  <si>
    <t>Endress+Hauser AG</t>
  </si>
  <si>
    <t>Расходомер.вихревой [Электронный вихревой расходомер DN150 с внутренним сужением на DN80, допуск по давлению Cl 300. Допуск по взрывозащите: EAC Z0 / Z1 Ex ia IIC; IECEx Z21 Ex tb IIIC. Выход; 4-20 мА HART, импульсный / ч]</t>
  </si>
  <si>
    <t>Расходомер.вихревой [Вихревой датчик расхода пара, для парового котла LOOS Bosh UL-SX 16000x20111426., Производитель: Endress+Hauser., Модель: PROWIRL 72)., Order Code: 72W1F-SE1AAPAAA4BW ., SN: F600F202000., Температура]</t>
  </si>
  <si>
    <t>Электрод сварочный</t>
  </si>
  <si>
    <t>273214.000.000009</t>
  </si>
  <si>
    <t>марка АСБ, напряжение более 1 000 В</t>
  </si>
  <si>
    <t>Кабель.марка АСБ, напряжение более 1 000 В [Кабель АСБ 3х70]</t>
  </si>
  <si>
    <t>https://cloud.mail.ru/public/m13E/F4p9Xd8YY</t>
  </si>
  <si>
    <t>ООО Рыбинскабель</t>
  </si>
  <si>
    <t>Кабель.марка АСБ, напряжение более 1 000 В [Кабель силовой АСБ 3х95 мм2]</t>
  </si>
  <si>
    <t>https://cloud.mail.ru/public/Dz1M/7reJvqcdB</t>
  </si>
  <si>
    <t>265152.350.000000</t>
  </si>
  <si>
    <t>кориолисовый</t>
  </si>
  <si>
    <t>Расходомер.кориолисовый [F200S-382-C-2-F-G-E-Z-Z-Z-Z-R1, Массовые расходомеры Micro Motion серии F200S предназначены для прямого измерения массового расхода, плотности, температуры,вычисленияобъемногорасходажидкостей, газов и взвесей., Массовые расходомеры Micro Motion серии F200S (в компл. трансмиттер-2700R )]</t>
  </si>
  <si>
    <t>Расходомер.кориолисовый [Вакуумметр, диаметр  корпуса 100 мм, диапазон показаний от -1 кгс/см2 до  0 кгс/см2, материал нержавеющая сталь, измерительная система - CrNi-сталь, с возможностью гидрозаполнения, Соединение с процес]</t>
  </si>
  <si>
    <t>259313.500.000002</t>
  </si>
  <si>
    <t>марка Ст.3, толщина 5 мм, просечно-вытяжной</t>
  </si>
  <si>
    <t>Лист стальной.марка Ст.3, толщина 5 мм, просечно-вытяжной [Лист стальной просечно-вытяжной, толщиной 5 мм.]</t>
  </si>
  <si>
    <t>https://cloud.mail.ru/public/1tT1/uhDE5Yjuu</t>
  </si>
  <si>
    <t>Регистратор бумажный</t>
  </si>
  <si>
    <t>265170.990.000021</t>
  </si>
  <si>
    <t>для измерения, визуального контроля, регистрации и сигнализации параметров техпроцессов</t>
  </si>
  <si>
    <t>Регистратор бумажный.для измерения, визуального контроля, регистрации и сигнализации параметров техпроцессов [предназначен для непрерывной записи и показания величины регулируемого параметра, указания положения контрольной точки и величины давления на исполнительном механизме, 0,2-1,0 кгс/см2, Вторичный пневматический прибор ПВ 10,1Э]</t>
  </si>
  <si>
    <t>Наушники</t>
  </si>
  <si>
    <t>264042.700.000007</t>
  </si>
  <si>
    <t>противошумный</t>
  </si>
  <si>
    <t>Наушники.противошумный [для блокирования шума]</t>
  </si>
  <si>
    <t>Delta plus</t>
  </si>
  <si>
    <t>Оксид алюминия</t>
  </si>
  <si>
    <t>244212.000.000001</t>
  </si>
  <si>
    <t>марка АОА-2</t>
  </si>
  <si>
    <t>Оксид алюминия.марка АОА-2 [Внешний вид - сферические гранулы белого, кремого или розового цвета, диаметр гранул 4,5+0,5 мм, насыпная плотность - не более 0,7-0,8 г/см3, массовая доля потерь при прокаливании до (850+10) град.С -, Оксид алюминия активный, марка Б]</t>
  </si>
  <si>
    <t>Присадка</t>
  </si>
  <si>
    <t>205942.900.000009</t>
  </si>
  <si>
    <t>антиобледенительная, на основе спиртов, для предотвращения образования льда в топливной системе</t>
  </si>
  <si>
    <t>Присадка.антиобледенительная, на основе спиртов, для предотвращения образования льда в топливной системе [Моноэтиловый эфир этиленгликоля, используется как добавка к моторным и реактивным топливам]</t>
  </si>
  <si>
    <t>ООО «Химпром», РФ, г. Кемерово</t>
  </si>
  <si>
    <t>265166.900.000001</t>
  </si>
  <si>
    <t>для контроллера расхода жидкостей</t>
  </si>
  <si>
    <t>Комплект запасных частей инструментов и принадлежностей.для контроллера расхода жидкостей [1) Модуль заземления. Обозначение: 863.20.00.00.00.; 2) Модуль процессорный. Обозначение: 863.03.00.00.00.; 3) Модуль ввода. Обозначение: 863.05.00.00.00. 4) Модуль силовой: 863.04.00.00.00]</t>
  </si>
  <si>
    <t>ОАО "Промприбор"</t>
  </si>
  <si>
    <t>Привод</t>
  </si>
  <si>
    <t>281420.000.000101</t>
  </si>
  <si>
    <t>пневматический, неполнооборотный</t>
  </si>
  <si>
    <t>Привод.пневматический, неполнооборотный [Клапан пневматический в комплекте]</t>
  </si>
  <si>
    <t>Швеция</t>
  </si>
  <si>
    <t>Atlas Copco</t>
  </si>
  <si>
    <t>Головка</t>
  </si>
  <si>
    <t>265153.130.000003</t>
  </si>
  <si>
    <t>для стационарного непрерывного контроля концентрации взрывоопасных газов и паров, газоизмерительная</t>
  </si>
  <si>
    <t>Головка.для стационарного непрерывного контроля концентрации взрывоопасных газов и паров, газоизмерительная [,Сектор КИПиА:КИПиА бөлімі,Инфракрасная газоизмерительная головка Dräger  PIR 3000 :Инфракрасная газоизмерительная головка Dräger  PIR 3000]</t>
  </si>
  <si>
    <t>ТОО "Казахойл Актобе"</t>
  </si>
  <si>
    <t>DrÄGer Safety Ag &amp; Co. Kgaa</t>
  </si>
  <si>
    <t>241071.000.000044</t>
  </si>
  <si>
    <t>стальной, равнополочный, горячекатаный, ширина 100 мм</t>
  </si>
  <si>
    <t>Уголок.стальной, равнополочный, горячекатаный, ширина 100 мм [Уголок стальной 100х100х8мм]</t>
  </si>
  <si>
    <t>https://cloud.mail.ru/public/FTeT/EeJKFBT7R</t>
  </si>
  <si>
    <t>265112.390.000012</t>
  </si>
  <si>
    <t>электронный</t>
  </si>
  <si>
    <t>Уровнемер.электронный [Уровнемер по перепаду давления с выносными разделительными мембранами ., Точность: 0,5., Выходной сигнал: 4-20мА + HART., Соединение с процессом: фланцевое 2" ANSI B16.5 CL300 RF., Длинна капиляров (н]</t>
  </si>
  <si>
    <t>Прибор для измерения одной и трех фазной величины напряжения/тока/мощности/частоты</t>
  </si>
  <si>
    <t>265166.400.000009</t>
  </si>
  <si>
    <t>цифровой</t>
  </si>
  <si>
    <t> Многофункциональный электроизмерительный прибор - PD194E, измерение напряжения фазы А,В,С  от 0-1000В, тока фазы А,В,С от 0-до1000А, активной и реактивной мощности, частота Hz, напряжение питание прибора переменный ток 220В, размеры 96х96мм (согласно проекта)</t>
  </si>
  <si>
    <t>Кабель специализированный</t>
  </si>
  <si>
    <t>273213.700.000240</t>
  </si>
  <si>
    <t>для мотора насоса</t>
  </si>
  <si>
    <t>Кабель с разъемом медный (Spare, Cable C/D EX 7G 2,5+3х1мм² 10м GRUNDFOS</t>
  </si>
  <si>
    <t>275129.000.000017</t>
  </si>
  <si>
    <t>саморегулирующийся, греющий, удельная мощность 64 Вт/м</t>
  </si>
  <si>
    <t xml:space="preserve"> Греющий кабель с медной оплеткой и защитной оболочкой из фторполимера, взрывозащищённое исполнение, AC 230 V;   Максимальная температура поддержания
(в рабочем состоянии) + 250°C , применимость во взрывоопасных зонах  II 2G Ex eb IIC Gb; II 2D Ex tb IIIC Db, ELSR-SHH-75-2-BOT
Внешняя оболочка из фторполимера, 
питающий провод - никелированная медь. 
</t>
  </si>
  <si>
    <t xml:space="preserve">  Греющий кабель с медной оплеткой и защитной оболочкой из фторполимера, взрывозащищённое исполнение, внешняя оболочка из фторполимера экран из медной луженой проволоки, питающий провод – медная никелированная жила, AC 230 V, максимальная температура поддержания(в рабочем состоянии) + 120°C , классификация по температур Т2.
Применимость во взрывоопасных зонах  Ex e IIC Gb U;Ex tb IIIC Db
</t>
  </si>
  <si>
    <t xml:space="preserve">Нагревательный кабель с минеральной изоляцией, длина секции 84м, с холодными концами 2шт- заводская заделка  (длина 1,5м; 2,5 мм², каб ввод M20x 1,5 SS)  Техническое описание: Внешняя оболочка: 1.4541 VA (макс. 500В)
Сопротивление:: 0,16 Ом/м (160 Ом/км)
Нагревательная длина:84м . Холодный конец: : 2 x 1,5 м
Сечение:: 2,5 мм²
Тип соединения:: 2 x M20x1,5 SS; без защиты 
Класс защиты I
Ex классификация:
1Ex e IIC T1 Gb X Ex tb IIIC T1440°C Db IP67 X
-60°C&lt;=Ta= &lt;+ 60°C
Макс. Teмп.: 440°C 
Лазерная сварка
Условия приминения:
U: номинальное напряжение 220V переменного тока, мощность P: 3601W/управляемая конструкция/T1/ Максимальная температура поддержания +180°C
</t>
  </si>
  <si>
    <t>275129.000.000016</t>
  </si>
  <si>
    <t>саморегулирующийся, греющий, удельная мощность 38 Вт/м</t>
  </si>
  <si>
    <t xml:space="preserve">Нагревательный кабель с минеральной изоляцией, длина секции 150 м, с холодными концами 2 шт- заводская заделка  (длина 1,5м; 8,30 мм², каб ввод M20x 1,5 MS)  Техническое описание: Внешняя оболочка: 2.4858 ALLOY825 (макс. 600В)
Сопротивление:: 0,034 Ом/м (034 Ом/км)
Нагревательная длина:: 150 м
Холодный конец: : 2 x 1,5 м
Сечение:: 8,30 мм²
Тип соединения:: 2 x M20x1,5 MS; без защиты 
Класс защиты I
Ex классификация:
1Ex e IIC T1 Gb X Ex tb IIIC T1440°C Db IP67 X
-60°C&lt;=Ta= &lt;+ 60°C
Лазерная сварка
Условия приминения:
 U: номинальное напряжение 220V переменного тока, мощность P: 9490W / управляемая конструкция / T1 / Максимальная температура поддержания +180°C      </t>
  </si>
  <si>
    <t>275129.000.000011</t>
  </si>
  <si>
    <t>саморегулирующийся, греющий, удельная мощность 56 Вт/м</t>
  </si>
  <si>
    <t>Греющий кабель в полимерной изоляции EKL light 04R4, 4.00mm², R=4.4 Ohm/km, D=5.60 mm, ref. 27-5821-5A6A04R4</t>
  </si>
  <si>
    <t>Разъем JCZ3-A-400/3S с направляющими полозьями, номинальный ток 400А, трехфазный</t>
  </si>
  <si>
    <t>Разъем JCZ3-В-400/3S с направляющими полозьями, номинальный ток 400А, трехфазный</t>
  </si>
  <si>
    <t>Разъем JCZ3-A-630/3S с направляющими полозьями, номинальный ток 630А, трехфазный</t>
  </si>
  <si>
    <t>Разъем JCZ3-В-630/3S с направляющими полозьями, номинальный ток 630А, трехфазный</t>
  </si>
  <si>
    <t>Разъем JCZ3-B-3/6Х с направляющими полозьями, для ячеек 0,4 кВ на ТП-22</t>
  </si>
  <si>
    <t>Стержень LNB-4</t>
  </si>
  <si>
    <t>271240.900.000072</t>
  </si>
  <si>
    <t xml:space="preserve">для высоковольтного выключателя </t>
  </si>
  <si>
    <t xml:space="preserve">1. Материал: 
Основной материал должен быть изготовлен из политетрафторэтиленовой смолы, индекс которой не ниже требований первого класса по HG./T2902-1997.
2. Внешний вид:
Поверхность изделия должна быть гладкой и чистой, допускается наличие 1-2 пятен, диаметр пятен менее или равен 2 мм, механических примесей быть не должно. Шероховатость Ra не менее 0,8 мкм
Механическая прочность: 
Изделие должно выдерживать силу растяжения 3000 Н и сохранять его в течение 30 минут без деформации и поломки.
4. Испытание напряжением:
      Испытание на выдерживаемое напряжение переменного тока промышленной частоты с напряжением 50 кВ/5 мин должно выполняться на обоих концах изолирующей подвески в воздухе, при этом на поверхности не должно быть разряда. (проводить один раз в год проверку).
5. Упаковка: 
Сначала обвернуть электрод крафт-бумагой, а затем поместить в деревянный ящик с модельной перегородкой из пенопласта для обеспечения безопасной транспортировки.
</t>
  </si>
  <si>
    <t>Устройство соединительное LDN-1200</t>
  </si>
  <si>
    <t>231923.300.000261</t>
  </si>
  <si>
    <t xml:space="preserve">вакуумное марка </t>
  </si>
  <si>
    <t xml:space="preserve">1. Материал изготовления - из нержавеющей стали  марки 304.                                                                                                          2. Испытание давлением воздуха 0,6 Мпа на 5 мин, чтобы убедиться в отсутствии утечек.                                                                3. Функция: 
Защищает работу высоковольтных кабелей для подвода высоковольтного электричества от  трансформатора к внутренней части электродегидратора. 
</t>
  </si>
  <si>
    <t xml:space="preserve">  Разъем LRG-9</t>
  </si>
  <si>
    <t>273313.900.000045</t>
  </si>
  <si>
    <t>электрический, взрывозащищенный</t>
  </si>
  <si>
    <t>ПАО «Нижнекамскшина»</t>
  </si>
  <si>
    <t>221111.100.000026</t>
  </si>
  <si>
    <t>для легкового автомобиля, всесезонная, радиальная, диаметр обода 16</t>
  </si>
  <si>
    <t>для легкового автомобиля, всесезонная, радиальная, диаметр обода 16, размер:185/65-R16</t>
  </si>
  <si>
    <t>заводы (Китай):
- SHANDONG YONGSHENG RUBBER GROUP CO., LTD;
- Shandong Hongsheng Rubber Co., Ltd;
- Guizhou Tyre Co., Ltd</t>
  </si>
  <si>
    <t>221111.100.000003</t>
  </si>
  <si>
    <t>для легкового автомобиля, зимняя, радиальная, диаметр обода 16</t>
  </si>
  <si>
    <t>для легкового автомобиля, зимняя, радиальная, диаметр обода 16, размер:185-75-R16</t>
  </si>
  <si>
    <t>для легкового автомобиля, зимняя, радиальная, диаметр обода 16, размер:205-70-R16</t>
  </si>
  <si>
    <t>Россия, Китай</t>
  </si>
  <si>
    <t>ПАО "Нижекамскшина"/Китайские производители, ОАО Омскшина, Камский ШЗ</t>
  </si>
  <si>
    <t>для легкового автомобиля, зимняя, радиальная, диаметр обода 16, размер:215-65-R16</t>
  </si>
  <si>
    <t>221111.100.000006</t>
  </si>
  <si>
    <t>для легкового автомобиля, летняя, радиальная, диаметр обода 16</t>
  </si>
  <si>
    <t>для легкового автомобиля, летняя, радиальная, диаметр обода 16, размер:215-65-R16</t>
  </si>
  <si>
    <t>для легкового автомобиля, всесезонная, радиальная, диаметр обода 16,  размер 225-75-R16</t>
  </si>
  <si>
    <t>221111.100.000007</t>
  </si>
  <si>
    <t>для легкового автомобиля, летняя, радиальная, диаметр обода 17</t>
  </si>
  <si>
    <t>для легкового автомобиля, летняя, радиальная, диаметр обода 17, 265-65-R17</t>
  </si>
  <si>
    <t>Насос пробоотборный</t>
  </si>
  <si>
    <t>265151.700.000095</t>
  </si>
  <si>
    <t>ООО ИПП "Новые Технологии"</t>
  </si>
  <si>
    <t>281314.900.000085</t>
  </si>
  <si>
    <t>специальный, циркуляционный, подача до 8000 м3/ч</t>
  </si>
  <si>
    <t>GREENPRO</t>
  </si>
  <si>
    <t>LEO Group Pump (Zhejiang) Co Ltd</t>
  </si>
  <si>
    <t>Качество: Насос для циркуляции горячей воды в небольших закрытых (с повышением давления) или открытых частных и промышленных системах отопления</t>
  </si>
  <si>
    <t>Качество: для индивидуальных и коллективных систем отопления и кондиционирования</t>
  </si>
  <si>
    <t>Качество: Вертикальный многоступенчатый насос из нержавеющей стали</t>
  </si>
  <si>
    <t>281324.000.000009</t>
  </si>
  <si>
    <t>воздушный, производительность 2 м3/мин</t>
  </si>
  <si>
    <t>Качество: Электрический компрессор в комплекте</t>
  </si>
  <si>
    <t>Извещатель пожарный</t>
  </si>
  <si>
    <t>263060.000.000037</t>
  </si>
  <si>
    <t>263060.000.000039</t>
  </si>
  <si>
    <t>263060.000.000038</t>
  </si>
  <si>
    <t>Агрегат К 100-80-160</t>
  </si>
  <si>
    <t>281314.900.000053</t>
  </si>
  <si>
    <t>для воды и других чистых, химически нейтральных жидкостей, конденсатный горизонтальный, подача 10-2000 м3/ч</t>
  </si>
  <si>
    <t>Насосный агрегат консольный, центробежный, одноступенчатый,горизонтального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до не более2мм и объемной концентрацией твердых 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менее- 160;Параметры насоса:Подача, м3/час - 100;Напор, м - 32;Кавитационный запас, м, не более - 4,5;Давление на входе, кг/см2, не более - 3,5;КПД, %, не менее - 73;Климатическое исполнение - У;Электродвигатель:Тип двигателя - Тип - взрывозащищенный, ассинхронный и обдуваемый;Мощность, кВт, не менее - 15;Частота вращения, об/мин, не менее - 3000;Исполнение - взрывозащищенное.Условия поставки- с запасными частями, инструментами и принадлежностями;     -ответныефланцы всасывающего и нагнетательного патрубков, - шпильки с гайками всборе, муфта в сборе с упругими втулками и пальцами; шеф монтажные ипуско-наладочные работы 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</si>
  <si>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longyan Jiulong Pump Manufacturing Co., Ltd</t>
  </si>
  <si>
    <t>Насос К 80-50-200</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</si>
  <si>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кВт,не менее - 15; Тип - взрывозащищенный, ассинхронный и обдуваемый;Частота вращения, об/мин - 2900;Тип уплотнения - с двойным сальниковым уплотнением.Условия поставки- с запасными частями, инструментами и принадлежностями;     -ответныефланцы всасывающего и нагнетательного патрубков, - шпильки с гайками всборе, муфта в сборе с упругими втулками и пальцами; шеф монтажные ипуско-наладочные работыПоставщик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</si>
  <si>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Насос НВ-Е-50/50-3-В-55 У2</t>
  </si>
  <si>
    <t>центробежный, для городских/производственных сточных масс</t>
  </si>
  <si>
    <t xml:space="preserve">Насосный агрегат центробежный, полупогружной, вертикальный типа «НВ».
Назначение - для перекачивания из подземных дренажных емкостей, типа ЕП
и ЕПП, смеси воды и нефтепродуктов с твердыми включениями.
Технические характеристики:
Параметры насоса:
Подача, м3/час- 20;
Напор, м - 32;
Давление на входе, кг/см2, не более - 1;
Глубина погружения агрегата, м,  - 3,2;
Конструктивное исполнение для взрывоопасных производств - Е;
Торцовое уплотнение одинарное с дополнительной манжетой -55;
                                                                                     Агрегат
укомплектован взрывозащищенным электродвигателем с характеристиками:
Мощность, кВт, не менее - 11;
Частота вращения, об/мин, не менее - 3000;
Вольт -380/660 В, 50 Гц;
Климатическое исполнение - У.
Степень защиты  – не ниже IP54,
Размеры плиты согласовать Заказчиком;
Рабочая среда - тех вода, попутно пластовая вода, товарная нефть;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t>
  </si>
  <si>
    <t>Насос НД 1 Р 40/100 К15В 1 УХЛ3</t>
  </si>
  <si>
    <t>293230.900.000066</t>
  </si>
  <si>
    <t>для перекачки жидкостей, плунжерный</t>
  </si>
  <si>
    <t>Насос дозировочный типа НД 1 Р 40/100 К15В 1 УХЛ3.Назначение- для комплектации и ремонта, а также дальнейщего сервисногообслуживание основного оборудования типа АГЗУ.Тип - с регулированием подачи вручную при остановленном агрегате.Точности дозирования - 2,5;Подача, л/ч -40;Предельное давление, кгс/см2 - 100;Мощность электродвигателя, кВт - 5,5;Исполнение -взрывозащищенное;Поставщик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</si>
  <si>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Полиакриламид ПАА для приготовления 2-х компонентного вязко-упругого состава (ВУС). 
Внешние параметры: мелкозернистый порошок. 
Цвет: Белый. 
1.Массовая доля для основного вещества, %, не менее - 89; 
2. Кинематическая вязкость раствора полиакриламид с массовой долей 0,25% в растворе хлористого натрия с массовой долей 3% при 30˚С, мм²/с, не менее - 4,6; 
3.Скорость осаждения по оксиду меди, мм/с, не менее - 12; 
4. Анионоактивная серия; 
Полиакриламид должен поставляться в бумажных мешках с полиэтиленовым вкладышем по 25 кг.</t>
  </si>
  <si>
    <t>ТОО "ОзенМунайСервис"</t>
  </si>
  <si>
    <t>ООО "Деловая компания Чжунюань"</t>
  </si>
  <si>
    <t>Труболовка</t>
  </si>
  <si>
    <t>259929.290.000009</t>
  </si>
  <si>
    <t>замковая, внутрення</t>
  </si>
  <si>
    <t>Труболовка внутренняя освобождающаяся ТВМ-60 (правый)</t>
  </si>
  <si>
    <t>https://cloud.skc.kz:2443/index.php/s/ZPpqda9ZHP3CjWy</t>
  </si>
  <si>
    <t>ООО "Хадыженский машиностроительный завод"</t>
  </si>
  <si>
    <t>Труболовка внутренняя освобождающаяся ТВМ-60(левый)</t>
  </si>
  <si>
    <t>Труболовка внутренняя освобождающаяся ТВМ-73 (правый)</t>
  </si>
  <si>
    <t>Труболовка внутренняя освобождающаяся ТВМ-73 (левый)</t>
  </si>
  <si>
    <t>замковая, наружная</t>
  </si>
  <si>
    <t>Труболовка наружная освобождающаяся ТН 96 (правый)</t>
  </si>
  <si>
    <t>Труболовка наружная освобождающаяся ТН 96 (левый)</t>
  </si>
  <si>
    <t>Труболовка наружная освобождающаяся ТН 118 (правый)</t>
  </si>
  <si>
    <t>Труболовка наружная освобождающаяся ТН 118 (левый)</t>
  </si>
  <si>
    <t>Труболовка наружная освобождающаяся ТН 140 (правый)</t>
  </si>
  <si>
    <t xml:space="preserve">Конструкция шины- радиальная, Слойность - 16, Исполнение- камерная, с ободной лентой 7,7-20, Ширина профиля- 12.00, Посадочный диаметр, R20, Альтернативный типоразмер- (320R508), Наружный диаметр шины, мм-1122, Статический радиус, мм-526, Фактическая ширина профиля- 313  </t>
  </si>
  <si>
    <t>Кама</t>
  </si>
  <si>
    <t>Всесезонная в комплекте с диском колесным и шиной. Диск колесный (арт. 13.0-18 8/275 d221 ЕТО): тип-разборный; диаметр, дюйм/мм - 18/457,5; ширина, дюйм/мм - 13/330,2; кол-во отверстий - 8 шт.; диаметр отверстия под крепления, мм - 27; отверстие ступицы (DIA), мм - 221; расположение крепежных отверстий (PCD), мм - 275. Обозначение шины - 16,5-18. Применяется для прицепов 3ПСТ-12, 1ПСТ-9</t>
  </si>
  <si>
    <t>Белшина</t>
  </si>
  <si>
    <t>Лопата погрузочно-разгрузочная с черенком , тип- ЛСП (Лопата совковая песочная).  Рабочая часть изготовлена из высококачественной углеродистой стали с защитным покрытием. Толщина материала рабочей части: 1,8-2,0 мм; длина рабочей части - 290 мм; длина черенка: 1450-1500 мм.</t>
  </si>
  <si>
    <t>Сибртех</t>
  </si>
  <si>
    <t xml:space="preserve">Подшипник качения обозначение:29420, ГОСТ: 3395-89 </t>
  </si>
  <si>
    <t>ООО АМТК</t>
  </si>
  <si>
    <t>Подшипник качения обозначение 168160</t>
  </si>
  <si>
    <t>Подшипник качения обозначение: 8420</t>
  </si>
  <si>
    <t>ООО СПЗ-4</t>
  </si>
  <si>
    <t>281510.700.000001</t>
  </si>
  <si>
    <t>роликовый цилиндрический, упорный</t>
  </si>
  <si>
    <t>Подшипник качения обозначение: 9124</t>
  </si>
  <si>
    <t>ГПЗ-4</t>
  </si>
  <si>
    <t>Набор слесарный 142 предмета- универсальный комплект инструментов и приспособлений для ремонтных работ в мастерской. Поставляется в кейсе из прочного пластика. Все составляющие набора выполнены из качественных материалов, обладают высокой прочностью.
Набор комбинированных слесарно-монтажных инструментов
Включают:
 1/2 "DR.Часть:
 Шестигранная головка 1/2 дюйма, 19 шт.: 8-10-12-13-14-15-16-17-18-19-20-21-22-23-24-25-27-30-32 мм
 5 шт. 1/2 "звездочка: E10 12 14 16 20
 1 шт. 1/2 "ручка Dr.Flex, 375 мм
 1 шт. 1/2 "трещоточный ключ, 45 зуб.
 2 шт. 1/2 "удлинитель: 75 мм (3") 250 мм (10")
 1шт 1/2" Dr. Универсальный шарнир
 1 шт. 1/2 "(F) * 3/8" (M) трехходовой адаптер
 2 шт. Свечи зажигания 1/2 "Dr.16MM и 21MM
 1 шт. 1/2 "* 10" L ручка
 3/8 "DR.Часть:
 15шт 3/8" 12pt.гнездо:6-7-8-9-10-11-12-13-14-15-17-18-19-21-22
 1шт 3/8 "трещоточный ключ, 45 зуб.
 2 шт. 3/8 "удлинитель: 75 мм (3") 150 мм (6")
 1 шт. 3/8" Dr. Карданный шарнир
 1/4"DR.Часть:
 26 шт. 1/4 "* 25 мм биты:
 PH0-PH1-PH1-PH2-PH2-PH3-PZ0-PZ1-PZ2-PZ3-SL4-SL5-SL6-SL7-H2-H3-H4-H5-H6-T10H-T15H-T20H-T25H-T27H-T30H- Т40Х
 1шт держатель бит
 Шестигранная головка 1/4 дюйма, 9 шт.: 4-4,5-5-5,5-6-7-8-9-10
 5 шт. 1/4 "звездочка: E4 5 6 7 8
 1 шт. 1/4 "трещоточный ключ, 45 зуб.
 3 шт. 1/4 "удлинитель: 50 мм (2") 100 мм (4") 150 мм (6")
 1шт 1/4" Dr. Карданный шарнир
 1 шт. 3/8 "(F) * 1/4" (M) трехходовой адаптер
 1 шт. 1/4 "* 150 мм ручка спиннера
 1 шт. 1/4 "* 150 мм гибкий удлинитель
 Другие инструменты
 Комбинированный гаечный ключ, 17 шт.: 6-7-8-9-10-11-12-13-14-15-16-17-18-19-21-22-24
 5 шт. Гаечный ключ: 8*10-10*12-11*13-12*14-17*19
 10 шт. шестигранный ключ: 2,5-3-4-5-6-7-8-10-12-14 мм
 1 шт. 300 г слесарный молоток
 1 шт. 7-дюймовые комбинированные плоскогубцы
 1 шт. 10-дюймовый ключ с изогнутой челюстью
 2 шт. S2 шлицевая отвертка: SL6.5*100 SL6.5*150
 2 шт. Pcs S2 Phillips отвертка: PH2 * 100 PH2 * 150
 2 шт. короткая отвертка: PH2 * 38 SL6.5 * 38</t>
  </si>
  <si>
    <t>STELS</t>
  </si>
  <si>
    <t>Вихревой расходомер газа Ду-80 мм</t>
  </si>
  <si>
    <t xml:space="preserve">Вихревой расходомер газа Ду-50. Предназначен для измерения расхода газа и пара при нестабильных рабочих условиях со встроенным датчиком температуры и давления.
Расходомер вихревой компактного исполнения.
Назначение - для измерения и учета (оперативного и коммерческого) потребляемого природного газа, попутного нефтяного газа и других газов.
Технические характеристики:
Исполнение – компактное;
Номинальный диаметр фланца DN, мм - 50;
Номинальное давление на фланце PN, бар – 40;
Номинальный диаметр сенсора DN, мм - 25;
Датчик температуры – встроенный;
Датчик давления – встроенный на 10 бар;
Материал уплотнения датчика давления – FPM (выдерживающий температуру в пределах от – 40 до + 240ºС;
Взрывозащита- 1Ex db ia IIC T6...T2 Gb X;
Материал первичного преобразователя и технологические присоединения - нержавеющая сталь 316L; 
Материал сенсора – нержавеющая сталь 316L;
Материал корпуса конвертера - литой алюминий с двухслойным покрытием (эпоксидная смола/полиэфир);
Дисплей – жидкокристаллический, с пультом;
Язык меню – Русский;
Версия программы - встроенная компенсация расхода газа по температуре и давлению;  
Кабельный ввод – 1 х М20 x 1,5 (нерж.сталь);
Выходной сигнал с передачей данных - 4...20 мА + HART, импульсный(частотный);
Выходные параметры - объёмный расход, объёмный расход приведённый к нормальным условиям, температура (встроенный датчик), давление (встроенный датчик), частота вихреобразования, скорость потока, число Рейнольдса;
Калибровка, не менее - по 3-м точкам;
Ответные фланцы (воротниковые), шт – 2.
Материал - сталь С22;`
Диаметр DN, мм –50;
Давление PN, бар – 40;
Форма фланца - тип B1, EN 1092-1;
Приварная кромка - стандартная;
Комплект крепежа и прокладка – есть.
Характеристики измеряемой среды:
Среда – попутный нефтяной газ. 
Плотность, кг/м3 (при 20 град.) – 0,7425;
Вязкость, мПа×с – 0,0108;
Рабочий расход, м3/ч – 0…50…160;
Рабочее давление среды, кгс/см2 изб.- 0…2…10;
Температура измеряемой среды, oC – 0…20…50.
Требование к расходомеру:
Класс защиты не менее- IP66;
Напряжение питания – 12... 30 V DC;
Предел допускаемой относительной погрешности измерений объемного расхода в зависимости от числа Рейнольдса (Re): 
• для жидкости -  ± 0,75%; 
• для газа/пара - ±1,0% (при Re ≥ 20000),- ±2,0% (при 10000 ≤ Re&lt; 20000);
• для газа/пара, с компенсацией по температуре и давлению (приведенного к нормальным условиям) - ±1,5% (при Re ≥ 20000);  - ±2,5% (при 10000 ≤ Re &lt; 20000);
Повторяемость измерений - ±0,1% от измеренного значения; 
Пределы допускаемой абсолютной погрешности измерений температуры, °С - ±0,5;
Пределы допускаемой приведенной погрешности измерений давления (от диапазона измерений, при использовании встроенного датчика давления),% - ±0,5;
Температура измеряемой среды, oC – от минус 40… до плюс 240;
Вязкость измеряемой среды, Сп - ≤ 10;
Температура окружающей среды, oC – от минус 40...до плюс 65;
Межповерочный интервал, год – 4;
Монтажная длина, мм – 200;
Высота (от центра оси фланца), мм – 358,3;
Масса, не более, кг – 11,2.
Комплектность поставки:
Расходомер (компактная версия), шт – 1; Ответные фланцы, прокладки и крепеж, компл. - 2.
</t>
  </si>
  <si>
    <t>АО "Мангистаумунайгаз"</t>
  </si>
  <si>
    <t>Великобритания</t>
  </si>
  <si>
    <t>Вихревой расходомер газа Ду-50 мм</t>
  </si>
  <si>
    <t xml:space="preserve">Вихревой расходомер газа Ду-80. Предназначен для измерения расхода газа и пара при нестабильных рабочих условиях со встроенным датчиком температуры и давления.
Расходомер вихревой компактного исполнения.
Назначение - для измерения и учета (оперативного и коммерческого) потребляемого природного газа, попутного нефтяного газа и других газов.
Технические характеристики:
Исполнение – компактное;
Номинальный диаметр фланца DN, мм - 80;
Номинальное давление на фланце PN, бар – 40;
Номинальный диаметр сенсора DN, мм - 80;
Датчик температуры – встроенный;
Датчик давления – встроенный на 10 бар;
Материал уплотнения датчика давления – FPM (выдерживающий температуру в пределах от – 40 до + 240ºС;
Взрывозащита- 1Ex db ia IIC T6...T2 Gb X;
Материал первичного преобразователя и технологические присоединения - нержавеющая сталь 316L; 
Материал сенсора – нержавеющая сталь 316L;
Материал корпуса конвертера - литой алюминий с двухслойным покрытием (эпоксидная смола/полиэфир);
Дисплей – жидкокристаллический, с пультом;
Язык меню – Русский;
Версия программы - встроенная компенсация расхода газа по температуре и давлению;  
Кабельный ввод – 1 х М20 x 1,5 (нерж.сталь);
Выходной сигнал с передачей данных - 4...20 мА + HART, импульсный(частотный);
Выходные параметры - объёмный расход, объёмный расход приведённый к нормальным условиям, температура (встроенный датчик), давление (встроенный датчик), частота вихреобразования, скорость потока, число Рейнольдса;
Калибровка, не менее - по 3-м точкам;
Ответные фланцы (воротниковые), шт – 2.
Материал - сталь С22;`
Диаметр DN, мм –80;
Давление PN, бар – 40;
Форма фланца - тип B1, EN 1092-1;
Приварная кромка - стандартная;
Комплект крепежа и прокладка – есть.
Характеристики измеряемой среды:
Среда – попутный нефтяной газ. 
Плотность, кг/м3 (при 20 град.) – 0,7164;
Вязкость, мПа×с – 0,0108;
Рабочий расход, м3/ч – 0…500…1600;
Рабочее давление среды, кгс/см2 изб.- 0…2…10;
Температура измеряемой среды, oC – 0…20…50.
Требование к расходомеру:
Класс защиты не менее - IP66;
Напряжение питания – 12... 30 V DC;
Предел допускаемой относительной погрешности измерений объемного расхода в зависимости от числа Рейнольдса (Re): 
• для жидкости -  ± 0,75%; 
• для газа/пара - ±1,0% (при Re ≥ 20000),- ±2,0% (при 10000 ≤ Re&lt; 20000);
• для газа/пара, с компенсацией по температуре и давлению (приведенного к нормальным условиям) - ±1,5% (при Re ≥ 20000);  - ±2,5% (при 10000 ≤ Re &lt; 20000);
Повторяемость измерений - ±0,1% от измеренного значения; 
Пределы допускаемой абсолютной погрешности измерений температуры, °С - ±0,5;
Пределы допускаемой приведенной погрешности измерений давления (от диапазона измерений, при использовании встроенного датчика давления),% - ±0,5;
Температура измеряемой среды, oC – от минус 40… до плюс 240;
Вязкость измеряемой среды, Сп - ≤ 10;
Температура окружающей среды, oC – от минус 40...до плюс 65;
Межповерочный интервал, год – 4;
Монтажная длина, мм – 200;
Высота (от центра оси фланца), мм – 380,3;
Масса, не более, кг – 19,4.
Комплектность поставки:
Расходомер (компактная версия), шт – 1; Ответные фланцы, прокладки и крепеж, компл. - 2. 
</t>
  </si>
  <si>
    <t>Преобразователь расхода вихреакустический Ду-50</t>
  </si>
  <si>
    <t>265152.350.000004</t>
  </si>
  <si>
    <t>вихреакустический</t>
  </si>
  <si>
    <t xml:space="preserve">Преобразователи расхода вихреакустические Метран-305 ПР-50/50-20-1,0-Mod. И-ШР-ХНТ-П+КМЧ. ДУ50 Ру20МПа для Метран-305 СПГК.5204.800.00, материал КМЧ сталь 20. Для доукомплектования, ремонта и сервисного обслуживания, основного оборудования. Вихреакустический расходомер общепромышленного исполнения для измерения расхода воды в системах поддержания пластового давления (ППД) в нефтедобывающей промышленности. Тело обтекания должно быть съемным, что позволяет заменить только вышедшее из строя тело обтекания, а не весь расходомер. Расходомер должен иметь встроенный в проточную часть датчик температуры для коррекции в области малых расходов и достижения динамического диапазона 1:100. 
Материал преобразователя контактирующий с измеряемой средой: нержавеющая сталь.
Дисплей 3-х строчный, на котором одновременно, построчно отображаются значения: 
- мгновенного расхода, м3/ч; 
- накопленного объема, нарастающим итогом, м3; 
- времени наработки расходомера, ч; 
- температуры измеряемой среды, °С; 
Отображение времени наработки и температуры среды производится в одной строке попеременно с интервалом 4 с. 
Измеряемая среда: вода пластовая. Диапазон температур окружающей среды от (-30 до +55)°С. 
Условный проход расходомера / значение максимального измеряемого расхода: Dу 50 / 50 м3/ч. 
Максимальное давление измеряемой среды 25МПа. Цена импульса выходного сигнала ОП: 1,0 м3/имп. Предел относительной погрешности измерений - ±1,0%.
Требования взрывозащиты: Ex d; 
Цифровой выходной сигнал RS485/Modbus, 3-х строчный Индикатор: ЖК. 
Питания от внешнего источника постоянного тока напряжением от 16 до 36 В. 
Тип подключения питания и импульсного выходного сигнала: Штепсельный разъем типа 2РМ22КПН10Г1В1. 
Расходомер должен иметь возможность поверки проливным и имитационным методом. 
Время демфирования – настраиваемое в пределах от 0,5 до 85с. Конфигурирование доступно при наличии HART или Modbus протоколов. Степень защиты от воздействия пыли и воды не менее IP65. Габаритные размеры расходомера: Длина 140мм, высота не более 340 мм, внешний диаметр не более 91мм, внутренний диаметр не менее 69мм. Установочная длина расходомера 323 мм. Комплект монтажных частей (КМЧ ) расходомера Dу50 Pу20МПа для Метран-305 ПР СПГК.5204.800.00 (комплект монтажных частей состоящий из: фланца (2шт), шпильки (6шт), шпильки разжимной (2шт), гайки (20шт). Межповерочный интервал не менее 4 года.
КОМПЛЕКТ ПОСТАВКИ: 
- Импульсный блок питания  на DIN рейку: одна единица на 4 расходомера (общее количество -75ед.), номинальная мощность не менее 100Вт, напряжение на выходе 24В, номинальный ток не менее 3А, входное напряжение 85~264VAC, индикатор напряжения питания, защита от короткого замыкания, защита от перегрузки, защита от перенапряжения, рабочая температура окружающей среды (-20...+55)гр.С. 
- Термоусадочная трубка: номинальный диаметр 20/10 мм, цвет (черный), всего 150м.
</t>
  </si>
  <si>
    <t>Промышленная Группа «Метран»</t>
  </si>
  <si>
    <t>Мотопомпа пожарная бензиновая МП-20/100 4-1200</t>
  </si>
  <si>
    <t>281314.900.000133</t>
  </si>
  <si>
    <t>Мотопомпа пожарная бензиновая МП-200/100 4-1200</t>
  </si>
  <si>
    <t>Мотопомпа пожарная МП-20/100 с приводным автомобильным карбюраторным двигателем. Мотопомпа пожарная МП-20/100П. Цифры, входящие в наименование, означают:  20 - подача насоса в номинальном режиме, л/с; 100 - напор насоса в номинальном режиме, м; П - модификация с приводным двигателем. 
С комплектом ЗИП: Насос НП-20/100 в сборе. Насос состоит из корпуса, крышки, двух рабочих колес, вала и узла уплотнения, подшипник со стороны всасывания и шарикоподшипника промежуточного, шарикоподшипникового узла и манжеты.</t>
  </si>
  <si>
    <t>Насос трехплунжерный кривошипный 0.8 ПТ-1-4/100 УХЛ4</t>
  </si>
  <si>
    <t>281312.900.000006</t>
  </si>
  <si>
    <t>Насос трехпоршневой и трехплунжерный кривошипный</t>
  </si>
  <si>
    <t>Подача – 4 м3/час, давление максимальное на входе 80 кгс/см2, давление максимальное на выходе – 100 кгс/см2, частота вращения – 300 об/мин., допускаемая вкууметическая высота всасывания – 5 м., диаметр плунжера – 36 мм., ход плунжера – 80 мм., габаритный размер насосного агрегата – 905х680х345. Перекачиваемый продукт – вода, рабочая температура 35°С, плотность 1000 кг/м³. В комплекте с электродвигателем типа BAO-71-8У2, мощностью 13 кВт, частотой вращения 735 об/мин., исполнением по способу монтажа М101, взрывозащищенного исполнения типа В3Г., тип передачи движения от двигателя к гидравлической части – клиноременная передача. Масса агрегата в сборе с клиноременной передачей и двигателем -  не более 875 кг. По конструкции привода – со смазкой разбрызгиванием, по конструкции блока цилиндров – без охлаждения либо подогрева, по конструкции уплотнения плунжера – сальниковое уплотнение без охлаждения, по материалу гидравлической части – коррозионностойкие стали типа 12Х18Н10Т либо 10Х17Н13М2Т. Закупается в целях унификации с действующим насосным агрегатом ПТ-1-4/100 согласно регламенту технологической установки и согласно акта технического состояния. Комплект ЗиП к ремонту электродвигателя и комплекты клиновых ремней, обеспечивающих передачу от двигателя насосному агрегату на 2 года эксплуатации.</t>
  </si>
  <si>
    <t>Насос опрессовочный 17л/мин P-500бар с электродвигателем</t>
  </si>
  <si>
    <t>281213.200.000000</t>
  </si>
  <si>
    <t xml:space="preserve">Насос опрессовочный. Описание и технические характеристики: Рабочее давление от 0 до 500 bar; Производительность: 17 л/мин; Размер штуцера ½"; Длина шланга 1,5 м; Двигатель 380 В/15,0 кВт; Вес 140 кг; Гарантия 1 год. В комплекте с обратным клапаном. </t>
  </si>
  <si>
    <t>Электрический насос для гидравлических испытаний на колесной раме, с подачей Q=7-15л/мин, давлением Р=50,0 МПа (с устройством регулировки давления), мощностью электродвигателя 400В-50Гц, 15кВт, 29А. Насос должен работать со всеми видами жидкостей с минимальной вязкостью 1,5Па·с и с водяными растворами при РН в пределах от 7 до 12. Разрешённая температура для поступающей жидкости до +60°С. Габаритные размеры 1000х740х570мм, массой не более 140кг.</t>
  </si>
  <si>
    <t>Агрегат К 100-65-200</t>
  </si>
  <si>
    <t>Насосный агрегат консольный, центробежный, одноступенчатый,горизонтального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до не более2мм и объемной концентрацией твердых 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- 65;Номинальный диаметр колеса, мм, не менее- 200;Параметры насоса:Подача, м3/час - 100;Напор, м - 50;Кавитационный запас, м, не более - 4,5;Давление на входе, кг/см2, не более - 3,5;КПД, %, не менее - 73;Климатическое исполнение – У;Электродвигатель:Тип двигателя – Тип - взрывозащищенный, ассинхронный и обдуваемый;Мощность, кВт, не менее - 30;Частота вращения, об/мин, не менее - 3000;Исполнение - взрывозащищенное.Условия поставки- с запасными частями, инструментами и принадлежностями;     -ответныефланцы всасывающего и нагнетательного патрубков, - шпильки с гайками всборе, муфта в сборе с упругими втулками и пальцами; шеф монтажные ипуско-наладочные работы 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</si>
  <si>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Агрегат К 150-125-315</t>
  </si>
  <si>
    <t>Электр қозғалтқышы бар орталықтан тепкіш консоль қондырғысы.Мақсаты-таза суды стационарлық жағдайда жәнеол көлденең сұйықтықты ось бойымен жеткізеді және тігінен жоғары қарайбұрады.Электр сорғысы басқа сұйық орталарды айдау үшін жарамдысумен бірдей физика-химиялық қасиеттері.Техникалық сипаттамалары:Қондырғы түрі-К 150-125-315;Беру, м3/сағ - 200;Қысым, м - 32;Келте құбырлардың диаметрі, мм:- кіру-150;- шығу-125;Жұмыс дөңгелегінің диаметрі, мм - 315;Сорғының пәк, % - 79;Электр қозғалтқышы:Түрі-АИР;Қуаты, кВт, кемінде - 30;Айналу жиілігі, айн / мин - 1500;Климаттық орындалуы-УХЛ.Жеткізу шарттары - сору және айдау келте құбырларының жауап ернектері,сомыны бар бұрандалар жинағы, төсемдері, шеф монтаж және іске қосужөндеу жұмыстарыЖеткізіп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 кепілдігін береді.Агрегат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- 79;Электродвигатель:Тип - взрывозащищенный, ассинхронный и обдуваемый;Мощность, кВт, не менее - 30;Частота вращения, об/мин - 1500;Климатическое исполнение - УХЛ.Условия поставки- ответные фланцы всасывающего и нагнетательногопатрубков, - шпильки с гайками в сборе, прокладки, шеф монтажные и пусконалодочные работы.Поставщик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</si>
  <si>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Агрегат К 200-150-315</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</si>
  <si>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200-150-315;Подача, м3/ч - 315;Напор, м - 32;Диаметр патрубков, мм:- входной - 200;- выход - 150;Диаметр рабочего колеса, мм - 315;КПД насоса, %- 82;Электродвигатель:Тип - взрывозащищенный, ассинхронный и обдуваемый;Мощность, кВт, не менее - 45;Частота вращения, об/мин - 1500;Климатическое исполнение - УХЛ.Условия поставки- ответные фланцы всасывающего и нагнетательногопатрубков, - шпильки с гайками в сборе, прокладки, шеф монтажные и пусконалодочные работы.Поставщик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</si>
  <si>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Агрегат К 80-65-160</t>
  </si>
  <si>
    <t>Насосный агрегат консольный, центробежный, одноступенчатый,горизонтального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до не более2мм и объемнойконцентрацией твердых включений: не более 0,1%.Температура перекачиваемой воды: от 0 до 85°С.Технические характеристики:Диаметр входного патрубка, мм, не мене - 80;Диаметр выходного патрубка, мм, не менее - 65;Номинальный диаметр колеса, мм, не менее -160;Параметры насоса:Подача, м3/час - 45;Напор, м - 30;Кавитационный запас, м, не более - 4;Давление на входе, кг/см2, не более - 3,5;КПД, %, не менее - 70;Климатическое исполнение - У;Электродвигатель:Тип - взрывозащищенный, ассинхронный и обдуваемый;Мощность, кВт, не менее - 7,5;Частота вращения, об/мин, не менее - 3000;Исполнение - взрывозащищенное.Условия поставки- ответные фланцы всасывающего и нагнетательногопатрубков, - шпильки с гайками в сборе, прокладки, шеф монтажные и пусконалодочные работы.Поставщик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</si>
  <si>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Агрегат ремонтный АР32/40Б</t>
  </si>
  <si>
    <t>289212.500.000008</t>
  </si>
  <si>
    <t>Установка буровая</t>
  </si>
  <si>
    <t>с дизель-гидравлическим приводом</t>
  </si>
  <si>
    <t>265152.750.000000</t>
  </si>
  <si>
    <t>электроконтактный</t>
  </si>
  <si>
    <t>Манометр электроконтактный. Взрывозащищенный манометр электронный; Многофункциональный цифро-графический ЖК-индикатор с подсветкой; Измеряемое давление - избыточное; Диапазон измерения до 10,0МПа</t>
  </si>
  <si>
    <t>Штука</t>
  </si>
  <si>
    <t>ООО научно-производственное предприятие "ЭЛЕМЕР" РОССИЯ</t>
  </si>
  <si>
    <t>244222.500.000059</t>
  </si>
  <si>
    <t>из алюминия/алюминиевых сплавов, марка АМг6, диаметр 51-100 мм, прессованный</t>
  </si>
  <si>
    <t>Пруток алюминиевый Г КР Т 70мм НД АМГ-6 МД</t>
  </si>
  <si>
    <t>ОАО КаменскУральский металлургический завод РОССИЯ</t>
  </si>
  <si>
    <t>Подогреватель предпусковой</t>
  </si>
  <si>
    <t>293230.900.000032</t>
  </si>
  <si>
    <t>для грузового автомобиля</t>
  </si>
  <si>
    <t>Подогрев предпуск дизель 14ТС-10-24-С</t>
  </si>
  <si>
    <t>Камера упорная для ГНК</t>
  </si>
  <si>
    <t>281331.000.000124</t>
  </si>
  <si>
    <t>для жидкостного насоса</t>
  </si>
  <si>
    <t>Камера упорная с приемным модулем
Назначение- для  дальнейшего сервисного обслуживания и ремонта, в том
числе планового ремонта горизонтального насосного комплекса типа ГНК.
Технические характеристики:
Входное давление, МПа - до 4,0;
Монтажная длина, мм - 742;
Диаметр корпуса, мм - 254;
Вал из коррозионно-стойкой стали с пределом текучести, Н/мм2, не менее -
1080;
Диаметр шлицевого конца, мм - 30;
Шлиц - прямобокий;
Приемный модуль имеет входной отвод - фланцевый, ГОСТ 12815,
вращающийся;
Диаметр Dу, мм - 100;
Даление Ру, Па - 4,0;
Соединение с секцией - 7 отв. 1/2"-20UNF;
Муфта шлицевая для соединения с секциейнасоса - из нержавеющей стали.
Оборудование должно быть изготовлено не ранее 2023 года выпуска.
Условия поставки: - в сборе;
- На теле оборудования на видном месте, доступ к которому обеспечивается
после монтажа на месте эксплуатации, следует укреплять табличку.Размер
шрифта - не менее 5 по ГОСТ 2.304. На табличке электрохимическим
травлением или ударным способом указывают:
- наименование или товарный знак предприятия-изготовителя;
- типоразмер оборудования;
- номер настоящего стандарта;
- номер изделия по системенумерации предприятия-изготовителя;
- месяц и год выпуска.
Способ нанесения маркировки на оборудование должен обеспечивать ее
сохраняемость в течение полного срока службы оборудования.</t>
  </si>
  <si>
    <t xml:space="preserve">
ООО "Купер"
</t>
  </si>
  <si>
    <t>281133.000.000051</t>
  </si>
  <si>
    <t>дыхательный, стальной</t>
  </si>
  <si>
    <t>Совмещенный механический дыхательный клапан СМДК предназначены для регулирования давления и вакуума в газовом пространстве вертикаль ных резервуаров для хранения нефти и нефтепродуктов и защиты от попадания пламени и искр внутрь резервуара. Клапан с огнепреградител ем. Диаметр условного прохода, 100 мм, пропускная способность – 25-100 м3/ч, вакуум срабатывания 120-160 (12-16)Па (мм вод. ст.), да вление срабатывания 1600-1800 (160-180)Па (мм вод.ст.), длина 430 мм, ширина 170 мм, высота 260 мм. Климатическое исполнение – У. Ма сса - 9,0кг. Разрешение от КИРиПБ РК к применению на опасных производственных объектах согласно требованию закона промышленной безоп асности. Средний срок службы не менее 10 лет. Обязательно наличие паспорта, руководство по эксплуатации на государственном и русском языках. ГОСТ15150-69.</t>
  </si>
  <si>
    <t>СМДК-100 Завод «ВолНА»</t>
  </si>
  <si>
    <t xml:space="preserve">Блок релейной защиты      </t>
  </si>
  <si>
    <t>271223.500.000000</t>
  </si>
  <si>
    <t>напряжение питания 50 Гц</t>
  </si>
  <si>
    <t xml:space="preserve">ТЕРМИНАЛ ЗАЩИТЫ И УПРАВЛЕНИЯ ПРИСОЕДИНЕНИЕМ Micom P241311В2M5578JОпциональное питание АС или  DC24-48В. Напряжение питания:100~220АС, 100-220DС.
Вход ТН  - 100-120В фаза, фаза., in-1/5А, частота 50/60Hz.Номинальная вторичная нагрузка на одну фазу˂0,02ВА при 110/1,73В.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</si>
  <si>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ТОО "Казахстанско-Китайский трубопровод"</t>
  </si>
  <si>
    <t xml:space="preserve">Франция </t>
  </si>
  <si>
    <t>ТОО "Казахтуркмунай"</t>
  </si>
  <si>
    <t>Станок для обработки металла</t>
  </si>
  <si>
    <t>284121.200.000000</t>
  </si>
  <si>
    <t>токарный</t>
  </si>
  <si>
    <t>ТОО "КМГ Инжиниринг"</t>
  </si>
  <si>
    <t>Европа</t>
  </si>
  <si>
    <t>АО "ММК"</t>
  </si>
  <si>
    <t>Винтовой забойный двигатель Д-85 с ЗИП-ом</t>
  </si>
  <si>
    <t>281216.000.000006</t>
  </si>
  <si>
    <t>винтовой, забойный, диаметр 54-120 мм</t>
  </si>
  <si>
    <t xml:space="preserve">Винтовой забойный двигатель Д-85 с ЗИП-ом. Винтовой забойный двигатель представляет собой гидростатическую машину, рабочие части которой образуют планетарно-роторный механизм с внутренним косозубым зацеплением. Винтовые забойные двигатели предназначены для выполнения ремонтно-восстановительных и аварийных работ, разбуривания цементных мостов и песчаных пробок при капитальном ремонте скважин, а также для бурения вертикальных и наклонно-направленных нефтяных и газовых скважин. В состав ЗИП входят: 1. Опора нижняя ОН-85 – 2 шт. 2. Втулка опоры нижней Д-85.013 – 2 шт. 3. Подшипник 296708 – 1 комплект (в одном комплекте 2 шт подшипника, в каждом подшипнике 5 обойм). Наружный диаметр, мм-88. Присоединительная резьба к долоту, к трубам-З-66. Расход жидкости, л/с-4-6. Диаметры применяемых долот, мм-96-121. Длина, мм-3235. Масса, кг-110. </t>
  </si>
  <si>
    <t>АО "ЧЭАЗ"</t>
  </si>
  <si>
    <t>Размер: 11.00R22,5, Тип протектора шины: зимний, маркированный знаком в виде горной вершины с тремя пиками и снежинкой внутри нее,  маркировка M+S,   , норма слойности 16, индекс нагрузки 146/143, индекс скорости  L ,  Комплектация - бескамерная. Наличие серийного номера. Гарантия 12 месяцев.  Год выпуска не ранее 2023 года ГОСТ 5513-97</t>
  </si>
  <si>
    <t>https://docs.google.com/document/d/1_IKukgc1B9Xd3xOVP0lsZ7CQKwoyqrsDvQKjraNC7ds/edit?usp=sharing</t>
  </si>
  <si>
    <t>ТОО "Ойл Транспорт Корпорейшэн"</t>
  </si>
  <si>
    <t xml:space="preserve">YUEQING SENHENG ELECTRIC CO.,LTD </t>
  </si>
  <si>
    <t>Маслоохладитель</t>
  </si>
  <si>
    <t>289939.899.000005</t>
  </si>
  <si>
    <t>для паровой и газовой турбины</t>
  </si>
  <si>
    <t>Маслоохладитель МРУ-10</t>
  </si>
  <si>
    <t>АО Электроконтактор</t>
  </si>
  <si>
    <t>для принтера</t>
  </si>
  <si>
    <t>272011.900.000006</t>
  </si>
  <si>
    <t>свинцово-кислотная, аккумуляторная</t>
  </si>
  <si>
    <t>Аккумулятор напряжение 12 В, ёмкость 1.2 Ач применяется в: охранных и пожарных системах, кассовых аппаратах, аварийном освещении. Корпус из ABS пластмассы надёжно запаян, это исключает протекание электролита и позволяет газам рекомбинировать. На крышке располагается односторонний клапан избыточного давления, работает как в циклическом, так и в буферном режиме. Благодаря стекловолоконным сепаратором (AGM) жидкий электролит удерживается в неподвижном состоянии. Срок службы аккумулятора 5 лет. 
Технические характеристики:
Напряжение, В: 12
Емкость, Ач: 1.2
Технология: AGM
Срок службы АКБ, лет: 3-5
Тип клеммы: FASTON (зажим) 4,75 мм
Тип аккумулятора:Стационарный
Длина, мм.: 97
Ширина, мм.: 43
Высота, мм.: 53
Полная высота, мм.: 59
Вес, кг.: 0.61</t>
  </si>
  <si>
    <t>Сибирский Арсенал</t>
  </si>
  <si>
    <t>Кошма</t>
  </si>
  <si>
    <t>139913.900.000000</t>
  </si>
  <si>
    <t>противопожарная, асбестовая</t>
  </si>
  <si>
    <t>Кошма противопожарная</t>
  </si>
  <si>
    <t>Америка</t>
  </si>
  <si>
    <t>Detectortesters</t>
  </si>
  <si>
    <t>Газоанализатор</t>
  </si>
  <si>
    <t>265153.100.000015</t>
  </si>
  <si>
    <t>для определения концентрации 2-ух и более газов</t>
  </si>
  <si>
    <t xml:space="preserve"> Газоанализатор стационарный оптический ИГМ. предназначен для автоматических, непрерывных измерений концентрации взрывоопасных углеводородных газов</t>
  </si>
  <si>
    <t>Фильтр для противогаза</t>
  </si>
  <si>
    <t>329959.990.000031</t>
  </si>
  <si>
    <t xml:space="preserve">Фильтр, противогазовый комбинированный марки А2В2Е2К2АХР3D. </t>
  </si>
  <si>
    <t>Соответствие ГОСТ 12.4.235-2019. Вес менее 500 грамм для соединения с маской без посредства гофрированной дыхательной трубки. Имеет наружнюю круглую резьбу 40х4 по ГОСТ 87675 для соединения с шлем-маской. Габаритные размеры: высота не более 100 мм, диаметр не более 112 мм. Маркировка должна содержать: марку, класс, цветовую маркировку фильтра, дату изготовления. Срок годности должен быть не менее 5 лет. Дата изготовления на день поставки не более 60 дней. Сертификат соответствия ТР ТС 019/2011 «О безопасности средств индивидуальной защиты». Руководство по эксплуатации на каждую упаковочную единицу.</t>
  </si>
  <si>
    <t>Экскаватор-погрузчик: тракторный</t>
  </si>
  <si>
    <t>289227.300.000000</t>
  </si>
  <si>
    <t>Погрузчик-экскаватор</t>
  </si>
  <si>
    <t>для земляных работ</t>
  </si>
  <si>
    <t>Альтоника</t>
  </si>
  <si>
    <t>Манометр электроконтактный. Взрывозащищенный манометр электронный; Многофункциональный цифро-графический ЖК-индикатор с подсветкой; Измеряемое давление - избыточное; Диапазон измерения до 0,6МПа</t>
  </si>
  <si>
    <t>241066.900.000020</t>
  </si>
  <si>
    <t>стальной, марка Ст.40Х, диаметр 32-270 мм, горячекатаный</t>
  </si>
  <si>
    <t>Круг горячекатаный В-110 40Х</t>
  </si>
  <si>
    <t>Болид</t>
  </si>
  <si>
    <t xml:space="preserve"> Газоанализатор. Предназначен для измерения объемной доли горючих газов (Метана) и выдачи звуковой и световой сигнализации при превышении установленных пороговых значений</t>
  </si>
  <si>
    <t>Электротехника и Автоматика</t>
  </si>
  <si>
    <t>Набор ключей накидных 5 предметов 27-41мм</t>
  </si>
  <si>
    <t>комплект</t>
  </si>
  <si>
    <t>Агрегат сварочный АДД-4004М У1</t>
  </si>
  <si>
    <t>279031.900.000001</t>
  </si>
  <si>
    <t>1 сварочный пост, тип топлива дизельное топливо</t>
  </si>
  <si>
    <t xml:space="preserve">Агрегат сварочный дизельный, прицепной на усиленном одноосном шасси
рессорной подвески грузоподъемностью, тн, не менее - 1,5 с колесами
размер 8,25-20¹¹ .
Назначение - для питания одного сварочного поста при ручной дуговой
сварке, наплавке и резке металлов постоянным током, а также питание
электроинструмента и освещения, применяется для работы в полевых
условиях, т.к. конструкция включает в себя автономный источник питания в
виде двигателя внутреннего сгорания.
Агрегат позволяет проводить сварку электродами с любым типом покрытия,
так как питание осуществляется от источника постоянного тока, которым
служит генератор индукторного типа с выпрямлением тока.
Назначение - длясварки, резки сталей, меди, латуни и других материалов
без подключения к внешнему источнику электропитания;
Технические характеристики:
Тип агрегата - АДД-4004;
Номинальный сварочный ток, А (при Пн-60%), не более - 400;
Номинальное рабочее напряжение, В, не менее - 36;
Пределы регулирования сварочного тока, А, не менее -  60, не более -
400;
Напряжение холостого хода, В, не менее - 70, не более - 90;
Емкость топливного бака, л, не менее - 60, не более - 120;
КПД насоса, %, не менее - 70;
Вспомогательный генератор электропитания:
Мощность, кВт, не более - 4;
Номинальное напряжение, В (при 50 Гц), не более - 230;
Двигатель:
Тип двигателя- дизельный;
Мощность двигателя, кВт/л.с., не менее - 37/50;
Частота вращения, об/мин, не более - 1800;
Охлаждение двигателя - жидкостное/воздушное;
Климатическое исполнение - У1;
Прицеп-шасси предназначен для эксплуатации автомобилями, имеющими
тягово-сцепное устройства по ГОСТ 2349, электровыводы по ГОСТ 9200,
приспособлениядля присоединения предохранительных цепей прицепа, а
также дополнительным задним и передним упором для поддержания в
горизонтальным положении.
Состав поставки:
- Балластный реостат;
- Сварочными кабелями, электрододержателем, щитком сварщика, резаком
типа «Вектор» длина 510 мм предназначены для ручных резки сталей
толщиной от 3 до 300 мм, газовый и кислородный редуктор;
- рукав пропановый и кислородный по 20м;
- Дополнительный ящик для инструмента;
- Система предварительного подогрева для пуска сварочного агрегата при
температуре окружающего воздуха ниже, С0– 25;
- Укрытиями места сварочных работ от воздействия окружающей среды;
- Электроинструментом для механической обработки кромок свариваемых
элементов и сварных соединений;
- Световая сигнализация;
- Система автоматической аварийной защиты;
- Встроенный вспомогательный генератор, В - 220/380, к ВА - 4-7,
переменного тока (для питания электроинструментов и потребителей с
активной нагрузкой - лампы накаливания, нагреватели, паяльники);
- Светильник для проведения работв ночное время;
- Приспособление для накачки шин;
- Электрический указатель уровня топлива;
- Счетчик моточасов;
- Кабели для дистанционного запуска из постороннего источника;
- Устройство для сушки электродов;
- Упоры противооткатные, шт -2; - Розетка ОНЦ-ВН-1-7/30-Р1; -Колесо
запасное;
</t>
  </si>
  <si>
    <t>АО «Эридан»</t>
  </si>
  <si>
    <t>281510.900.000007</t>
  </si>
  <si>
    <t>шариковый, радиальный, однорядный</t>
  </si>
  <si>
    <t xml:space="preserve">Водонагреватель Аристон  30 литровая  </t>
  </si>
  <si>
    <t>Спецавтоматика</t>
  </si>
  <si>
    <t>Розетка</t>
  </si>
  <si>
    <t>205943.990.000010</t>
  </si>
  <si>
    <t>Пассиватор никеля (согласно технической спецификации)</t>
  </si>
  <si>
    <t xml:space="preserve">Тонна </t>
  </si>
  <si>
    <t xml:space="preserve">Блок управления  </t>
  </si>
  <si>
    <t>271223.500.000001</t>
  </si>
  <si>
    <t>для станции катодной защиты</t>
  </si>
  <si>
    <t xml:space="preserve">Блок управления станцией катодной защиты TR-unit RCP1 «CORROCONTROL-2» 600 W Основные параметры: Габариты 190мм x 150мм х 130мм, Вес Примерно-1,5кг,Темп.диапазон применения -10°C - +60°C. Входы. Напряжение (переменное)-(115 – 230) В 50/60Гц, Напряжение (постоянное)-(19 – 48) В DC. Потребляемая мощность- 5 Ватт, Изм.потенц.-(-9В) - (+9В), &gt;1MΩ, 
Измеряемый ток- 0 – 60мV, 1MΩ,  
Измеряемое напряжение- 0 – 100В, 120кΩ, 
Выходы
Управляющий сигнал-Ust 0 – 5В DC или 0 – 10В DC Потенциал-(-9В) - (+9В) DC,Реле для тактового модуса-2A DC/2A AC   
RS232 (и RS485) 
Передача сигнала
Значение выходного напряжения для „1“  -8V DC (примерно)
Значение выходного напряжения для „0“  +8V DC (примерно)
Скорость передачи информации    9600 Бит/сек. (9600 bit/s)
Протокол 8Е1 
Квитирование Отсутствует
Максимальная длина кабеля 10м (для RS232)
Дисплей  Разрешение  480х272. Размер шрифта 8-12 (Arial)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</si>
  <si>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Полисервис</t>
  </si>
  <si>
    <t>Аккумулятор</t>
  </si>
  <si>
    <t>Лист стальной толщина 3 мм</t>
  </si>
  <si>
    <t>https://cloud.mail.ru/public/cSWV/SrFf7PgAo</t>
  </si>
  <si>
    <t>Винтовой забойный двигатель Д-105 с ЗИП-ом</t>
  </si>
  <si>
    <t xml:space="preserve">Винтовой забойный двигатель Д-105 с ЗИП-ом Винтовой забойный двигатель представляет собой гидростатическую машину, рабочие части которой образуют планетарно-роторный механизм с внутренним косозубым зацеплением. Винтовые забойные двигатели предназначены для выполнения ремонтно-восстановительных и аварийных работ, разбуривания цементных мостов и песчаных пробок при капитальном ремонте скважин, а также для бурения вертикальных и наклонно-направленных нефтяных и газовых скважин. В состав ЗИП входят: 1. Опора нижняя Д-105.260 – 2 шт. 2. Втулка опоры нижней Д-105.068 – 2 шт. 3. Подшипник 296710 – 1 комплект (в одном комплекте 2 шт подшипника, в каждом подшипнике 5 обойм). Наружный диаметр, мм-106. Присоединительная резьба к долоту, к трубам-З-76. Расход жидкости, л/с-6-10. Диаметры применяемых долот, мм-121-151. Длина, мм-3740. Масса, кг-180. </t>
  </si>
  <si>
    <t>Самоспасатель фильтрующий</t>
  </si>
  <si>
    <t>329911.900.000021</t>
  </si>
  <si>
    <t xml:space="preserve">Самоспасатель фильтрующий. Защищает от вредных газов классов A, B, E и K. </t>
  </si>
  <si>
    <t>Соответствие ГОСТ 12.4.285-2015. Предназначен для самостоятельной эвакуации из мест возможного отравления химически опасными и вредными веществами, защиты органов дыхания, глаз и кожи лица от паров, газов и аэрозолей опасных химических веществ при эвакуации из зданий, сооружений и объектов различного назначения, а также из зон химического заражения в случае техногенных аварий и террористических актов. Защищает от вредных газов классов A, B, E и K. Время защитного действия не менее 20 минут. Срок годности не менее 5-ти лет. Масса не боле 250 грамм. Наличие сертификата соответствия ТР ТС 019/2011 и инструкции по эксплуатации. Дата изготовления должна быть не ранее 90 дней до дня поставки. .Состав изделия: капюшон состоит из лицевой части, изготовленной из прозрачного термостойкого материала виде колпака (закрывающего всю голову человека) способного выдерживать температуру до 800 С, шейного обтюратора, изготовленного из эластичного негорючего материала, фильтрующе-поглощающего элемента (коробка с герметизирующей манжетой, мягкий противоаэрозольный фильтр, внешний чехол из негорючей ткани, клапан выдоха), загубника и зажима для носа.</t>
  </si>
  <si>
    <t>Маслоохладитель МРУ-19</t>
  </si>
  <si>
    <t>Самоспасатель</t>
  </si>
  <si>
    <t>фильтрующий</t>
  </si>
  <si>
    <t>Характеристика:одноразовый эвакуационный фильтр кратковременного действия</t>
  </si>
  <si>
    <t>ТС\Приложение 2 (Самоспасатель).docx</t>
  </si>
  <si>
    <t>Rexant</t>
  </si>
  <si>
    <t>PV-Link</t>
  </si>
  <si>
    <t>Сингапур</t>
  </si>
  <si>
    <t>Лента липкая</t>
  </si>
  <si>
    <t>139919.900.000009</t>
  </si>
  <si>
    <t>поливинилхлоридная</t>
  </si>
  <si>
    <t>Лента ПВХ липкая 15см предназначена для защиты от коррозии наружной поверхности и гидроизоляции нефтепроводов ширина рулонов 15см</t>
  </si>
  <si>
    <t xml:space="preserve">3М </t>
  </si>
  <si>
    <t>Монитор.ЖК, диагональ более 23", но не более 30" [Размер экрана (диагональ): 68 см (27 дюймов), широкоэкранный (16:9), разрешение:  1920x1080; Яркость: 300 кд/м², контрастность: 1000:1, Возможность регулировки по высоте и наклону</t>
  </si>
  <si>
    <t>-</t>
  </si>
  <si>
    <t>Zhejiang Cosail</t>
  </si>
  <si>
    <t>Станция дизельная передвижная ПКС-8/101-8/1,01бар</t>
  </si>
  <si>
    <t>281328.000.000034</t>
  </si>
  <si>
    <t>Станция компрессорная</t>
  </si>
  <si>
    <t>газовая, модульная</t>
  </si>
  <si>
    <t>скважинный, устьевой</t>
  </si>
  <si>
    <t>Горелка</t>
  </si>
  <si>
    <t>241062.900.000039</t>
  </si>
  <si>
    <t>стальной, марка Ст.45, диаметр 32-270 мм, горячекатаный</t>
  </si>
  <si>
    <t>Круг горячекатаный В-200 ст45</t>
  </si>
  <si>
    <t>Испания</t>
  </si>
  <si>
    <t>259311.330.000018</t>
  </si>
  <si>
    <t>тип ЛК-Р, свивка одинарная, стальной</t>
  </si>
  <si>
    <t>Канат 13,5-Г-ВК-С-П-О-Н-Р-Т-1370</t>
  </si>
  <si>
    <t>Разжим кривошипа РК8 11тс 35-35</t>
  </si>
  <si>
    <t>259929.900.000028</t>
  </si>
  <si>
    <t>Разжим кривошипа типа РК8.
Назначение - для снятия кривошипа с вала редуктора станков качалок;
Технические характеристики:
Усилие, т - 11;
Ход штока - 35;
Диаметр штока,  мм - 35;
В сборе:
- насос типа НРГ-7010;
- рукав высокого давления.</t>
  </si>
  <si>
    <t xml:space="preserve">ТД Сфера </t>
  </si>
  <si>
    <t>Электростанция</t>
  </si>
  <si>
    <t>271132.900.000001</t>
  </si>
  <si>
    <t>стационарная</t>
  </si>
  <si>
    <t>ДЭС Генератор 100кВт:  Производитель PCA POWER
Модель PCU-100
Максимальная мощность 99 кВА / 79,2 кВт
Номинальная мощность 90 кВА / 72 кВт
Напряжение, В 230/400</t>
  </si>
  <si>
    <t xml:space="preserve">Блок управления станцией катодной защиты TR-unit RCP1 «CORROCONTROL-2»   TR-Unit RCP1 skt 1500W-50V/30AОсновные параметры Габариты 190мм x 150мм х 130мм, Вес Примерно-1,5кг,Темп.диапазон применения -10°C - +60°C; Входы
Напряжение (переменное)-(115 – 230) В 50/60Гц, Напряжение (постоянное)-(19 – 48) В DC; Потребляемая мощность- 5 Ватт, Изм.потенц.-(-9В) - (+9В), &gt;1MΩ, Измеряемый ток- 0 – 60мV, 1MΩ,  Измеряемое напряжение- 0 – 100В, 120кΩ, Выходы Управляющий сигнал-Ust 0 – 5В DC или 0 – 10В DC Потенциал-(-9В) - (+9В) DC, Реле для тактового модуса-2A DC/2A AC   
RS232 (и RS485) Передача сигнала Значение выходного напряжения для „1“  -8V DC (примерно); Значение выходного напряжения для „0“  +8V DC (примерно); Скорость передачи информации    9600 Бит/сек. (9600 bit/s)
Протокол 8Е1; Квитирование - Отсутствует; Максимальная длина кабеля    10м (для RS232); Дисплей  Разрешение  480х272; Размер шрифта  8-12 (Arial)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</si>
  <si>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284123.200.000000</t>
  </si>
  <si>
    <t>шлифовальный, без ЧПУ</t>
  </si>
  <si>
    <t>Лист стальной толщина 8 мм</t>
  </si>
  <si>
    <t>https://cloud.mail.ru/public/gBf5/wuvJsyXAk</t>
  </si>
  <si>
    <t>Размер 11.00R20, Тип протектора: зимний, маркированный знаком в виде горной вершины с тремя пиками и снежинкой внутри нее, маркировка M+S,  норма слойности 16, индекс нагрузки 150/147, индекс скорости К,  Комплектация - покрышка, камера, ободная лента. Наличие серийного номера. Гарантия 12 месяцев.  Год выпуск не ранее 2023 года ГОСТ 5513-97</t>
  </si>
  <si>
    <t>https://docs.google.com/document/d/1Nb35jllZO-7YiXytgnI6gVSpRbryU1Z7s0Qt8fSUhco/edit?usp=sharing</t>
  </si>
  <si>
    <t>Насос дозировочный</t>
  </si>
  <si>
    <t>Агрегат электронасосный плунжерный НД 1,0Р 1600/63 К15В-Ш-УХЛ3, в комплекте с электродвигателем</t>
  </si>
  <si>
    <t>Характеристика:для блокирования шума</t>
  </si>
  <si>
    <t>ТС\Приложение 2 (Защитные наушники).docx</t>
  </si>
  <si>
    <t>Герметизированный cвинцово-кислотный аккумулятор напряжением 12В и емкостью 7Ач изготовлен по технологии AGM (с микропористым заполнителем, пропитанным электролитом). Корпус изготовлен из негорючего ABS пластика. Срок службы аккумулятора достигает 6 лет. Аккумулятор предназначен для работы в режиме постоянного подзаряда (буферный режим) или в режиме разряд-заряд (циклический режим). Обладает низким внутренним сопротивлением и саморазрядом.
Технические характеристики
Номинальное напряжение 12 В
Число элементов6
Срок службы6 лет
Номинальная емкость (25oС)
20 часовой разряд (0.36 А; 1.75 В/эл)7.2 Ач
10 часовой разряд (0.68 А; 1.75 В/эл)6.8 Ач
5 часовой разряд (1.13 А; 1,75 В/эл)5.65 Ач
Саморазряд3% емкости в месяц при 20oС
Внутреннее сопротивление полностью заряженной батареи (25oС)28 мОм.
Рабочий диапазон температур
Разряд-20÷60
Заряд-10÷60
Хранение-20÷60
Макс. разрядный ток (25oС)105 А (5с)
Циклический режим (2.3÷2.35 В/эл)
Макс.зарядный ток2.16 А
Температурная компенсация30 мВ/oС
Буферный режим (2.23÷2.27 В/эл)
Температурная компенсация19.8 мВ/oС.
Габариты (±1мм)
Длина, мм151
Ширина, мм65
Высота, мм94
Полная высота, мм100
Вес (±3%), кг2.4</t>
  </si>
  <si>
    <t>Лента ПВХ липкая 45 см предназначена для защиты от коррозии наружной поверхности и гидроизоляции нефтепроводов ширина рулонов 45см</t>
  </si>
  <si>
    <t>Погрузчик: фронтальный</t>
  </si>
  <si>
    <t>282215.500.000007</t>
  </si>
  <si>
    <t>Автопогрузчик</t>
  </si>
  <si>
    <t>ковшовый, грузоподъемность 5000-8000 кг</t>
  </si>
  <si>
    <t>Расходомер массовый. Технологический учет расхода жидкости (сырая нефть) Измерительный участок Ду 50мм.</t>
  </si>
  <si>
    <t>Круг горячекатаный Б-60 40Х</t>
  </si>
  <si>
    <t>Канат 15-Г-ВК-С-П-О-Н-Р-Т-1370</t>
  </si>
  <si>
    <t>Баллон пропановый 50-25,4</t>
  </si>
  <si>
    <t>252912.310.000000</t>
  </si>
  <si>
    <t>давление 1,6 Мпа</t>
  </si>
  <si>
    <t xml:space="preserve">Газовый баллон пропановый 50 л с вентилем.
Баллон предназначен для хранения и транспортировки пропана. Изготовлен
из высоколегированной стали,
Объем,л -50;
Высота, мм- 1015;
Диаметр, мм- 299;
Масса пустого баллона, кг - 22;
Рабочее давление, МПа - 1,6;
Толщина стенки корпуса баллона, мм - 3;
Температура эксплуатации - От -50 до +60 °С
Вентиль- ВБ-2
В сборе - колпак, резиновые кольцо;
Окраска корпуса-красный;
Текст надписи- Пропан;
Цвет надписи -белый;
</t>
  </si>
  <si>
    <t>Олимп</t>
  </si>
  <si>
    <t>275129.000.000013</t>
  </si>
  <si>
    <t>саморегулирующийся, греющий, удельная мощность 16 Вт/м</t>
  </si>
  <si>
    <t>КАБЕЛЬ САМОРЕГУЛИРУЮЩИЙ ГРЕЮЩИЙ. "греющий кабель Райхем FroStopBlackОсновные характеристики FroStopBlack• Рабочая мощность греющего кабеля - 16 Вт на метр погонный в воздухе и28 Вт в талой воде(во льду)• Минимальный радиус изгиба – 10мм• Размеры мм (Ш х В) -10,5 х 5.5• Вес 0.13 кг/ мпредназначены для защиты трубопроводов от замерзания. Основныехарактеристики FroStopBlack• Рабочая мощность грею щего кабеля - 16 Вт на метр погонный в воздухе и28 Вт в талой воде(во льду)• Минимальный радиус изгиба – 10мм• Размеры мм (Ш х В) - 1 0,5 х 5.5• Вес 0.13 кг/ м"</t>
  </si>
  <si>
    <t>Метр</t>
  </si>
  <si>
    <t>моечный</t>
  </si>
  <si>
    <t>Аппарат высокого давления для мойки- Давление 30-140 бар
Макс. производительность 240-560 л/час
Макс. температура пара/воды на выходе 155/80 °С
Бак для чистящего средства 10 л
Длина шланга 10 м
Источник энергии электросеть+ДТ
Род электрического тока ~1/230/50 ф/В/Гц
Макс. электрическая мощность 3600 Вт
Расход топлива 3,5 кг/час
Объем топливного бака 15 л
Уровень шума 76 дБ(А)</t>
  </si>
  <si>
    <t>Ингибитор</t>
  </si>
  <si>
    <t>Спирт</t>
  </si>
  <si>
    <t>Оборудование учебно-лабораторное</t>
  </si>
  <si>
    <t>265153.900.000072</t>
  </si>
  <si>
    <t>стендовое исполнение</t>
  </si>
  <si>
    <t>Изоляторы ШФ 20-УО</t>
  </si>
  <si>
    <t>https://cloud.mail.ru/public/xYCR/sk3h4ArGo</t>
  </si>
  <si>
    <t>Размер: 8,25R20 (240х508). Тип протектора: зимний, маркированный знаком в виде горной вершины с тремя пиками и снежинкой внутри нее,   маркировка M+S, .     Норма слойности: не менее 14. Индекс нагрузки: 136/134  Индекс скорости: К .  Комплектность: покрышка, камера, ободная лента  Наличие серийного номера. Гарантия 12 месяцев.  Год выпуск не ранее 2023 года ГОСТ 5513-97</t>
  </si>
  <si>
    <t>https://docs.google.com/document/d/1YxRwyc3NzHj65S3g9z6QjrCrg6z6Q7C1X-2ZGGtpEmM/edit?usp=sharing</t>
  </si>
  <si>
    <t>Фонарь</t>
  </si>
  <si>
    <t>274021.000.000004</t>
  </si>
  <si>
    <t>Характеристика:фонарь взрывобезопасный  ручной</t>
  </si>
  <si>
    <t>ТС\Приложение 2 (фонарь ручной).docx</t>
  </si>
  <si>
    <t>Кабель-канал</t>
  </si>
  <si>
    <t>222314.700.000002</t>
  </si>
  <si>
    <t>парапетный</t>
  </si>
  <si>
    <t>Материал: ПВХ
Тип замка: двойной
Степень защиты от воздействия окружающей среды: IP40
Толщина стенки: 0,7мм
Температура монтажа :-5°С до +60°С
Температура эксплуатации :-40°С до +45°С
Длина (мм): 2000
Ширина (мм) :25
Высота (мм) :16</t>
  </si>
  <si>
    <t>Капсула всплывающая</t>
  </si>
  <si>
    <t>301150.000.000017</t>
  </si>
  <si>
    <t>Для аварийного радиобуя</t>
  </si>
  <si>
    <t>Капсула всплывающая для аварийного радиобуя АРБ TRON 40VDR, ТН ВЭД 9014800000</t>
  </si>
  <si>
    <t>Емкость: стеклопластиковая, объем 100 м3....~Capacity: fiberglass, 100 m3....</t>
  </si>
  <si>
    <t>222313.300.000002</t>
  </si>
  <si>
    <t>Резервуар</t>
  </si>
  <si>
    <t>стеклопластиковый, для противопожарного запаса</t>
  </si>
  <si>
    <t>Вихревой расходомер газа Ду-50. Предназначен для измерения расхода газа и пара при нестабильных рабочих условиях со встроенным датчиком температуры и давления.</t>
  </si>
  <si>
    <t>281413.700.000001</t>
  </si>
  <si>
    <t>электромагнитный запорный, стальной, размер 3-32 мм</t>
  </si>
  <si>
    <t xml:space="preserve"> Клапан электромагнитный ВН2Н-3ПЕ. Клапан электромагнитный двухпозиционный нормально-закрытый фланцевый с датчиком положения</t>
  </si>
  <si>
    <t>241062.900.000031</t>
  </si>
  <si>
    <t>стальной, марка Ст.35, диаметр 26-31 мм, горячекатаный</t>
  </si>
  <si>
    <t>Круг горячекатаный В-30 ст35</t>
  </si>
  <si>
    <t>Канат 16,5-Г-В-С-П-О-Н-Р-Т-1370</t>
  </si>
  <si>
    <t>Переключатель ПДРК.613445.003-08</t>
  </si>
  <si>
    <t xml:space="preserve">Переключатель потока жидкости и газа.
Назначение- для дальнейшего сервисного обслуживания и ремонта, в том
числе планового ремонта типа АГЗУ (14 скв).
Представляет собой кран шаровой трехходовой с редуктором и
электродвигателем.
Технические характеристики:
Номер по каталогу - ПДРК.613445.003-08 ФО;
Климатическое исполнение крана - УХЛ по ГОСТ 15150-69.
</t>
  </si>
  <si>
    <t>Польша</t>
  </si>
  <si>
    <t xml:space="preserve">Водонагреватель Аристон  100 литровая   </t>
  </si>
  <si>
    <t>201452.900.000008</t>
  </si>
  <si>
    <t>N-формилморфолин (техникалық сипаттамаға сейкес)</t>
  </si>
  <si>
    <t>Сенсор электрохимический</t>
  </si>
  <si>
    <t>265182.600.000076</t>
  </si>
  <si>
    <t>для измерения концентрации кислорода, анализатора</t>
  </si>
  <si>
    <t>Сенсор электрохимический.для измерения концентрации кислорода, анализатора [Сектор КИПиА, О2 элетрохимический сенсор кислорода (O2-Sensor longlife mit Gewinde M16x1 und Anschlusslitzen 160mm lang
), (для анализатора SWG 300, s/n 080246)]</t>
  </si>
  <si>
    <t> элетрохимический сенсор кислорода типа О2 (O2-Датчик longlife mit Gewinde M16x1 und Anschlusslitzen 160mm lang), (для анализатора SWG 300, s/n 080246)</t>
  </si>
  <si>
    <t xml:space="preserve">Блок управления   </t>
  </si>
  <si>
    <t xml:space="preserve">289261.500.000175 </t>
  </si>
  <si>
    <t>Блок управления  электропривода задвижки Limitorgue, тип MX-10-7 Техническое характеристики электропривода задвижки :
Тип электропривода Limitorgue-MX-10-7.
ORDER № 49550-001
Скорость вращения электропривода (Qutput)-165
Выходной момент (RATED TQ H-м) -99
Электродвигатель 
Обороты (об/мин) – 2800
Режим работы (Duty,мин)-15
Макс. пусковой ток L.R.AMPS (A) -8,5
Номинальный ток RUN AMPS (A)- 3,1</t>
  </si>
  <si>
    <t>Лист стальной толщина 4 мм</t>
  </si>
  <si>
    <t>https://cloud.mail.ru/public/QQCe/dXP1hQgsw</t>
  </si>
  <si>
    <t>Размер: 225/75R16
Тип протектора: всесезонный,  маркировка M+S 
Индекс нагрузки: 121, Индекс скорости: L , 
Комплектность: бескамерная Наличие серийного номера.  Гарантия 12 месяцев.  Год выпуск не ранее 2023 года ГОСТ 4754-97</t>
  </si>
  <si>
    <t>https://docs.google.com/document/d/1crXnTlzYNY7OEaRYXhRax5Na_0zBNYU26_GxHNYKbMc/edit?usp=sharing</t>
  </si>
  <si>
    <t>281332.000.000205</t>
  </si>
  <si>
    <t>для ремонта компрессора</t>
  </si>
  <si>
    <t xml:space="preserve">Комплект уплотнительных колец поршня компрессора </t>
  </si>
  <si>
    <t>Характеристика:фонарь на лобный</t>
  </si>
  <si>
    <t>ТС\Приложение 2 (фонарь налобный).docx</t>
  </si>
  <si>
    <t>Блок питания.напряжение не более 12 В</t>
  </si>
  <si>
    <t>Блок питания для регистратора данных рейса, тип  Danelec DM100</t>
  </si>
  <si>
    <t>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t>
  </si>
  <si>
    <t>201331.300.000034</t>
  </si>
  <si>
    <t>Хлорид кальция</t>
  </si>
  <si>
    <t>кальцинированный, сорт высший</t>
  </si>
  <si>
    <t>Расходомер массовый. Технологический учет расхода жидкости (сырая нефть) Измерительный участок Ду 250мм.</t>
  </si>
  <si>
    <t>Круг горячекатаный В-170 ст45</t>
  </si>
  <si>
    <t>Ротор</t>
  </si>
  <si>
    <t>271161.000.000097</t>
  </si>
  <si>
    <t>для электродвигателя</t>
  </si>
  <si>
    <t>Ротор для электродвигателя 4АРМ-1250</t>
  </si>
  <si>
    <t>Разжим кривошипа РК6 11тс 35-29</t>
  </si>
  <si>
    <t>Разжим кривошипа типа РК6.
Назначение - для снятия кривошипа с вала редуктора станков качалок;
Технические характеристики:
Усилие, т - 11;
Ход штока - 35;
Диаметр опор,  мм - 29;
В сборе:
- насос типа НРГ-7010;
- рукав высокого давления.</t>
  </si>
  <si>
    <t xml:space="preserve"> SSQY Bearings Co ltd</t>
  </si>
  <si>
    <t xml:space="preserve">Водонагреватель Аристон  50  литровая   </t>
  </si>
  <si>
    <t>201324.550.000005</t>
  </si>
  <si>
    <t>Кислота ортофосфорная (согласно технической спецификации)</t>
  </si>
  <si>
    <t xml:space="preserve"> 
Контроллер </t>
  </si>
  <si>
    <t>279070.300.000001</t>
  </si>
  <si>
    <t>управления дизель-генераторной установки</t>
  </si>
  <si>
    <t xml:space="preserve">Контроллер GC-1F замена на CGC-413(Generator Controller – контроллер генераторного агрегата (ГА)) является микропроцессорным устройством, осуществляющим функции управления, контроля и защиты генераторного агрегата.
Кроме этих функций блок содержит схемы для измерения 3-фазного тока и напряжения. Блок снабжен ЖК-дисплеем, на который выводятся значения параметров и аварийные сигналы. Для снижения энергопотребления дисплей контроллера автоматически отключается через определенный промежуток времени и снова включается, при нажатии одной из кнопок или при изменении рабочих параметров. После включения питания GC-1F автоматически выполняет самодиагностику. В случае обнаружения неисправностей на дисплей выводится сообщение с номером неисправности, срабатывают реле звуковой сигнализации и реле состояния GC-1F.
Графический дисплей
• ЖК-дисплей STN, размеры 128 x 64 пикселей, с подсветкой;
• Вывод текстовых сообщений о неисправностях с помощью графических символов;
• Вывод текстовых диагностических сообщений, как по монтажным входам, так и по входам через шину CAN (разъем J1939);
• Журнал событий, хранящий до 30 сообщений;
• Часы реального времени с датой и временем суток;
Опции. Базовый блок контроллера генератора GC-1F может быть оснащен опцией AMF B3 (автоматического пуска при исчезновении/неисправности сетевого напряжения), необходимой для создания систем аварийного энергоснабжения. Кроме того, GC-1F поддерживает протокол CAN J1939 предназначенный для связи с двигателями, оборудованными собственными контроллерами с поддержкой данного протокола. Список всех возможных опций приведен в технической спецификации блока.
Настройка контроллера
Настройка GC-1F может производиться как посредством меню выводимого на его дисплей, так и с помощью компьютера, на котором установлено специальное программное обеспечение (ПО). ПО позволяет контролировать работу генераторной установки, а также управлять ею. Контроллер поддерживает как прямое подключение к компьютеру (интерфейса RS232), так и подключение с помощью модема. Параметры GC-1F закрыты от несанкционированного доступа с помощью пароля.
Запасные части (запчасти) для генератора марки SDMO, Airman, Wilson, genmac, Caterpillar,EPS System, Cummins, Denyo, JCB, Pramac, Atlas Copco, Geko, Energo, Yanmar, Gesan, Kubota, Broadcrown, Elcos, TOYO, CTM, Himoinsa, Green Power, Ayerbe, Inmesol, Mitsubishi, Grupel, Motor, FPT, Nippon Sharyo, CTG, Onis Vista, CGM, RID, AKSA, Hobberg, VMtec, Stubelj, Welland, Tecsan, Ausonia, Fogo, WFM, GENBOX, Benza, Elentek, TCC, HERTZ, AD, MOSA, Lister Petter, Endress, GenPower, PowerLink, GenPowex, EMSA, EuroPower, Дизель, Kipor, Kurkcuoglu, EuroEnergy, Z-Power, Вепрь, CCM, MVAE, Электроагрегат, MingPowers, Tide Power, Coelmo, Hyundai, СТАРТ, АМПРЕОС, VibroPower, Mobil-Strom, Leega, GreenField, RKaft контроллеры, панель управления, автокарта.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</si>
  <si>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Баня термостатическая</t>
  </si>
  <si>
    <t>265151.700.000002</t>
  </si>
  <si>
    <t>для определения кинематической вязкости</t>
  </si>
  <si>
    <t>Криотермостат жидкостный (баня)</t>
  </si>
  <si>
    <t>241062.900.000053</t>
  </si>
  <si>
    <t>стальной, марка Ст.3пс, диаметр 20-25 мм, горячекатаный</t>
  </si>
  <si>
    <t>Круг стальной диаметром 20 мм</t>
  </si>
  <si>
    <t>https://cloud.mail.ru/public/Na5x/Ax5Lp57zp</t>
  </si>
  <si>
    <t xml:space="preserve">Кольцо поршневое опорно-направляющее для компрессора </t>
  </si>
  <si>
    <t>Вкладыш (беруши)</t>
  </si>
  <si>
    <t>329911.900.000003</t>
  </si>
  <si>
    <t>многоразовые</t>
  </si>
  <si>
    <t>Пара</t>
  </si>
  <si>
    <t>Пропан</t>
  </si>
  <si>
    <t>192031.300.000001</t>
  </si>
  <si>
    <t>технический</t>
  </si>
  <si>
    <t>Датчик: счётчик расхода топлива, марки: "Eurosens Delta RS 500...</t>
  </si>
  <si>
    <t>289261.500.000076</t>
  </si>
  <si>
    <t>Датчик указателя уровня топлива</t>
  </si>
  <si>
    <t>электромагнитный</t>
  </si>
  <si>
    <t>Круг горячекатаный В-120 40Х</t>
  </si>
  <si>
    <t>281510.530.000002</t>
  </si>
  <si>
    <t>роликовый сферический, радиальный самоустанавливающийся</t>
  </si>
  <si>
    <t>Подшипник 3626</t>
  </si>
  <si>
    <t xml:space="preserve">Таль </t>
  </si>
  <si>
    <t>282211.700.000002</t>
  </si>
  <si>
    <t>электрическая, канатная, грузоподъемность 3, 3-8, 0 т</t>
  </si>
  <si>
    <t>Таль
электрическая двухскоростная (380 В).Назначение - для использования на
промышленных объектах, для перемещениягрузов.Электроталь отличается от
прочих канатных тельферов тем, чтообладает двумя скоростями подъема -
стандартной и пониженной.Все остальные ее параметры идентичны параметрам
обычных подъемныхустройств.В состав поставки талей входит тележка для
перемещения груза вгоризонтальной плоскости и пульт управления.Техничес
кие характеристики:Грузоподъемность, т - 5;Высота подъема,м - 6;Окружающая среда, в которой может эксплуатироваться таль, 0С:-
нерабочего состояния:- предельная наибольшая - плюс 40;- предельная
наименьшая - минус 20;- рабочего состояния:- предельная наибольшая -
плюс 40;- предельная наименьшая - минус 20;Относительная влажность
воздуха при температуре плюс 40; минус 20°С,85%;Взрывобезопасность -
нет;Пожаробезопасность - нет;Сейсмостойкость - нет;Ограничения по
одновременной работе механизмов: не допускаетсяодновременная работа;Род
электрического тока, напряжение ичисло фаз:- цепь силовая переменный -
50 Гц, 380 В, 3-х фазное;- цепь управления переменный - 50 Гц, 42 В, 3-х
фазное;Напряжение двигатель/пульт, В - 380/36;Основные нормативные
документы, в соответствии с которыми изготовленаталь (обозначение и
наименование) соответствует требованиям нормативныхдокументов ГОСТ
22584-96;Массы испытательных грузов, т:- при статических испытаниях Х -
1,25;- при динамических испытаниях Х - 1,25;Способ токоподвода к тали -
кабельный;Скорость механизмов, м/мин:Подъема - 8;Перемещение -
20;Электродвигатель:Напряжение, В -: 380;Частота, Гц -
50;Продолжительность включений, % - 25;Число включений за 1 ч -
120;Исполнение - IP44;Степень защиты по ГОСТ 17494 IP44.Подъема:Тип
привода - ZD151-4;Мощность двигателя, кВт - 7,5;Номинальныйток, А -
18;Скорость, об/мин - 1400;Перемещения:Мощность двигателя, кВт - 0
,8;Номинальный ток, А - 2,4;Скорость, об/мин - 1300;Тип тормоза:Механизм подъема:- Нормально закрытый колодочный, автоматически
размыкающийся привключении привода    автоматический грузоупорный,
замыкаемый массойподнимаемого груза, дисковый;Количество тормозов - 1
,1;Коэффициент запаса торможения - 1,25 - 1,1;Механизм передвижения - нет;Характеристика каната:Тип - 6х37+NF;Диаметр каната, мм -
15;Разр усилие, Н - 127347;Расчетная натяжение, Н - 24970;Кратность
полиспаста - 2/1;Общая длина, м порасчету на 5 т - Х2+3;Временное
сопративление проволок разрыву,Н/мм2 - 1770;Характеристика крюка
заполняется по сертификату изготовителя крюка:Тип - крюк к тали
электрической, грузоподъемностью,т - 5;Состав поставки - тележка и пульт
управления от пола.Условия поставки:  - шеф монтажные и пуско налодочные
работы.</t>
  </si>
  <si>
    <t>JINAN KAIDONG BEARING CO.,LTD</t>
  </si>
  <si>
    <t>281314.900.000054</t>
  </si>
  <si>
    <t>для воды и других чистых, химически нейтральных жидкостей, конденсатный вертикальный, подача до 1600 м3/ч</t>
  </si>
  <si>
    <t>Вертикальный многоступенчатый насос овальный фланец.ТИП CR 3-15 A-A-A-E-HQQE Скорость насоса, при которой расчитаны его характеристики
2853 об/м Номинальный расход 3 м³/ч. Номинальный напор 69.7 м ьМаксимальный напорь 98.2 мь Ступени 15Рабочие колеса 15
Расположение насоса при монтаже ВЕРТИКАЛЬН. Тип установки уплотнения
Одинарное. Код торцевого уплотнения вала HQQE</t>
  </si>
  <si>
    <t>205952.100.000335</t>
  </si>
  <si>
    <t>Реагент поглотитель металла реагент (согласно технической спецификации)</t>
  </si>
  <si>
    <t>Коробка сальника</t>
  </si>
  <si>
    <t>281331.000.000020</t>
  </si>
  <si>
    <t>Коробка сальника.для пятиплунжерного насоса [Сектор механики, STBX M J-100/165 SS2-1/2''x4'' BOX,Plunger Stuffing/Сальниковая коробка P/N:342-919]</t>
  </si>
  <si>
    <t>Наименование: Сальниковая коробка
Номер составной части: №342-919;
Место установки: Коробка между крышкой и сальниковым узлом.</t>
  </si>
  <si>
    <t>тип: AUMATIC ACExC 01.1 Not-Intrusive, мощность: Р -7,5кW, COM: № 13188968, №: 2811МА 53145, KMS: TP280/001, ACP: E3FCCMOCA-004, напряжение U:   380V AC  3-х фазный, температура tºC: -50…. +60, степень защиты: IP67, напряжение цепи управления: 24V DC</t>
  </si>
  <si>
    <t>Папка</t>
  </si>
  <si>
    <t>222925.700.000027</t>
  </si>
  <si>
    <t>для определения абсолютного давления пара летучей сырой нефти и летучих не вязких нефтепродуктов, для определения давления насыщенных паров</t>
  </si>
  <si>
    <t>Аппарат для определения давления насыщенных паров</t>
  </si>
  <si>
    <t>Арматура стальная 22 мм.</t>
  </si>
  <si>
    <t>https://cloud.mail.ru/public/jPBB/sjnrUsAiP</t>
  </si>
  <si>
    <t>Размер 8,25R20 Тип протектора: всесезонный,  маркировка M+S, Норма слойности:16 Индекс нагрузки:139/137 Индекс скорости L  Комплектность: покрышка, камера,ободная лента Наличие серийного номера.  Гарантия 12 месяцев.  Год выпуск не ранее 2023 года. ГОСТ 5513-97</t>
  </si>
  <si>
    <t>https://docs.google.com/document/d/1qTgRX5yQIb5DF7Ya28wxMa1qsH_J-mhtiooZEKaKldk/edit?usp=sharing</t>
  </si>
  <si>
    <t>Рукав</t>
  </si>
  <si>
    <t>139616.300.000000</t>
  </si>
  <si>
    <t>напорный, прорезиненный из синтетических нитей, пожарный</t>
  </si>
  <si>
    <t>Характеристика:напорный, прорезиненный из синтетических нитей, пожарный</t>
  </si>
  <si>
    <t>ТС\Приложение 2 (рукав).docx</t>
  </si>
  <si>
    <t>Прибор речевого оповещения</t>
  </si>
  <si>
    <t xml:space="preserve"> 263050.900.000009</t>
  </si>
  <si>
    <t>для системы пожарной сигнализации</t>
  </si>
  <si>
    <t>Прибор управления предназначен для трансляции речевых сообщений в системах пожарной сигнализации на объектах различной степени сложности и представляет собой прибор, совмещённый с акустической системой. Прибор управления с акустической системой, 2 речевых сообщения (задаются перемычкой), Уровень звукового давления на расстоянии 1м до 88 дБ
Диапазон частот 200 Гц - 5 кГц
Напряжение питания 9 - 14 В постоянного тока
Степень защиты IP40
Средний срок службы 10 лет
Рабочие условия -10°...+55 °С
Габариты 140 х 200 х 67 мм
Вес 0,5 кг
Гарантия 1 год</t>
  </si>
  <si>
    <t>Трубоукладчик</t>
  </si>
  <si>
    <t>282214.450.000096</t>
  </si>
  <si>
    <t>Кран тракторный</t>
  </si>
  <si>
    <t>трубоукладчик</t>
  </si>
  <si>
    <t>Расходомер массовый. Технологический учет расхода жидкости (сырая нефть) Измерительный участок Ду 100мм.</t>
  </si>
  <si>
    <t xml:space="preserve"> Клапан электромагнитный ВН3Н-3ПЕ. Клапан электромагнитный двухпозиционный нормально-закрытый фланцевый с датчиком положения</t>
  </si>
  <si>
    <t>Круг горячекатаный Б-140 40Х</t>
  </si>
  <si>
    <t>Подшипник 3616</t>
  </si>
  <si>
    <t>Уголок стальной равнополочный 25х4</t>
  </si>
  <si>
    <t>241071.000.000030</t>
  </si>
  <si>
    <t>стальной, равнополочный, горячекатаный, ширина 25 мм</t>
  </si>
  <si>
    <t>Бұрыш болат ыстықтай илектелген теңсөрелеріТехникалық сипаттамалары:Сөренің ені, мм - 25х25;Қабырға қалыңдығы, мм - 3;Болат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- 25х25;Толщина стенки, мм - 3;Тип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</si>
  <si>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БиСиЭм ТОО</t>
  </si>
  <si>
    <t>Потолок подвесной</t>
  </si>
  <si>
    <t>329959.900.000122</t>
  </si>
  <si>
    <t>для помещений</t>
  </si>
  <si>
    <t xml:space="preserve">Подвесной потолок </t>
  </si>
  <si>
    <t>205952.100.000334</t>
  </si>
  <si>
    <t>Многофункциональный реагент  (согласно технической спецификации)</t>
  </si>
  <si>
    <t>Реагент Chimec 2533</t>
  </si>
  <si>
    <t>Устройство модулирующее</t>
  </si>
  <si>
    <t>264051.800.000014</t>
  </si>
  <si>
    <t>Устройство модулирующее.аналоговое [Сектор КИПиА, плата искробезопасного аналогового ввода, 4-20 mA, HART, без клеммного блока, RKJ3102X1-BA1]</t>
  </si>
  <si>
    <t>Наименование: Плата искробезопасного аналогового ввода;
Номер составной части: RKJ3102X1-BA1;
Диапазон измерений входного и выходного сигнала: от 4 до 20 мА, HART (искробезопасный вход);
Напряжение сети переменного тока: 230В;
Частота сети переменного тока: 50 Гц.</t>
  </si>
  <si>
    <t>Воздуходувка</t>
  </si>
  <si>
    <t>281321.900.000001</t>
  </si>
  <si>
    <t>Хроматограф газовый</t>
  </si>
  <si>
    <t>265153.200.000002</t>
  </si>
  <si>
    <t>лабораторный, аналитический</t>
  </si>
  <si>
    <t>Газовый хроматограф для определения компонентного состава нефти</t>
  </si>
  <si>
    <t>Реле времени</t>
  </si>
  <si>
    <t>271224.500.000008</t>
  </si>
  <si>
    <t>однокомандное</t>
  </si>
  <si>
    <t>Реле времени РВ-247, 380В, перем.</t>
  </si>
  <si>
    <t>https://cloud.mail.ru/public/kiKS/vHgStSC4Q</t>
  </si>
  <si>
    <t>ТД Сфера</t>
  </si>
  <si>
    <t>221113.500.000015</t>
  </si>
  <si>
    <t>для автобуса или автомобиля грузового и троллейбуса, радиальная, диаметр обода 16</t>
  </si>
  <si>
    <t>Размер 6,50R16TL.Тип протектора: всесезонный  маркировка M+S,  Норма слойности: 10. Индекс нагрузки не менее 108/107  Индекс скорости  L . Комплектность: покрышка, камера, с ободной лентой Наличие серийного номера.  Гарантия 12 месяцев.  Год выпуск не ранее 2023 года ГОСТ 5513-97</t>
  </si>
  <si>
    <t>https://docs.google.com/document/d/1JneJLc8t972ITcgsua7giJ985fAu_ROCnhOQoZkD7Cs/edit?usp=sharing</t>
  </si>
  <si>
    <t>Полотно</t>
  </si>
  <si>
    <t>231412.100.000062</t>
  </si>
  <si>
    <t>из стекловолокна, противопожарное</t>
  </si>
  <si>
    <t>Спрей</t>
  </si>
  <si>
    <t>205959.670.000003</t>
  </si>
  <si>
    <t>аэрозольный, для проверки оптических и ионизационных дымовых датчиков пожарной сигнализации</t>
  </si>
  <si>
    <t>Аэрозоль для проверки дымовых извещателей. 
Аэрозоль подает в тестируемый датчик частицы, имитирующие дым, при этом обеспечивая полное соответствие функциональному тестированию. 
Количество тестов 150 - 250 тестов
Объем баллона 250 мл
Размеры Ø 70 х 150 мм
Вес 0,241 кг</t>
  </si>
  <si>
    <t>Этиленгликоль (этандиол)</t>
  </si>
  <si>
    <t>Этиленгликоль высшего сорта</t>
  </si>
  <si>
    <t>Масло смазочное</t>
  </si>
  <si>
    <t>192029.570.000002</t>
  </si>
  <si>
    <t>Труба общего назначения</t>
  </si>
  <si>
    <t>Расходомер массовый. Технологический учет расхода жидкости (сырая нефть) Измерительный участок Ду 150мм.</t>
  </si>
  <si>
    <t xml:space="preserve"> Клапан электромагнитный ВН4М-3КП. Клапан электромагнитный двухпозиционный нормально-закрытый фланцевый с датчиком положения</t>
  </si>
  <si>
    <t>241062.900.000037</t>
  </si>
  <si>
    <t>стальной, марка Ст.45, диаметр 20-25 мм, горячекатаный</t>
  </si>
  <si>
    <t>Круг горячекатаный В-24 ст45</t>
  </si>
  <si>
    <t>241041.000.000003</t>
  </si>
  <si>
    <t>марка Ст.3сп, толщина до 3,9 мм, холоднокатаный</t>
  </si>
  <si>
    <t>Лист г/к Б-3мм ст3сп ГОСТ 19903</t>
  </si>
  <si>
    <t>тонна</t>
  </si>
  <si>
    <t>Уголок стальной равнополочный 36х4</t>
  </si>
  <si>
    <t>241071.000.000034</t>
  </si>
  <si>
    <t>стальной, равнополочный, горячекатаный, ширина 35 мм</t>
  </si>
  <si>
    <t>Бұрыш болат ыстықтай илектелген теңсөрелеріТехникалық сипаттамалары:Сөренің ені, мм - 35х35;Қабырға қалыңдығы, мм - 4;Болат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горячекатаный равнополочный.Технические характеристики:Ширина полки, мм - 35х35;Толщина стенки, мм - 4;Тип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</si>
  <si>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242013.900.001543</t>
  </si>
  <si>
    <t>металлический, негерметичный, диаметр 41-50 мм</t>
  </si>
  <si>
    <t>Металлорукав Р3-ЦП (НГ) 20. "Р" - рукав, "3" - тип 3 (три) -негерметичный, "Ц" - стальная оцинкованная лента, "П" - защитное ПВХ пок рытие, "НГ" - не поддерживающий горения само затухающий пластикат, "20" - диаметр условного прохода (внутренний), мм. Цвет черный.</t>
  </si>
  <si>
    <t>Смеситель для душа, с лейкой и шлангом</t>
  </si>
  <si>
    <t>Пластина</t>
  </si>
  <si>
    <t>281332.000.000282</t>
  </si>
  <si>
    <t>Пластина.для компрессора [Демпферная пластина всасывающего и нагнетающего клапана, A-5888 1 WAFER PLATE,168CJT]</t>
  </si>
  <si>
    <t xml:space="preserve">Насос </t>
  </si>
  <si>
    <t>281314.100.000005</t>
  </si>
  <si>
    <t>для перекачивания бытовых, промышленных сточных вод и других загрязненных жидкостей, погружной, вертикальный, подача до 500 м3/ч</t>
  </si>
  <si>
    <t>Насос погружной Lowara Diva 11 канализационный с электродвигателемОбщие характеристики
Тип погружной
Глубина погружения	7 м
Максимальный напор	16.1 м
Пропускная способность	22.5 куб. м/час
Напряжение сети	380/400 В
Потребляемая мощность	1440 Вт
Номинальная мощность	1100 Вт
Вода Качество воды	чистая
Размер фильтруемых частиц	8 мм
Допустимая температура жидкости	до 50°C
Конструкция
Диаметр разъема соединения	1.5"
Длина сетевого шнура	10 м
Установка насоса	вертикальная
Вес	15 кг
Особенности
Автоматический контроль за уровнем воды	поплавковый</t>
  </si>
  <si>
    <t>289261.300.000077</t>
  </si>
  <si>
    <t>для насосного агрегата</t>
  </si>
  <si>
    <t>Трансмиттер вибрации  ESW-EX2241-K2, Рабочее напряжение:10 В 30 В DC, защита от обратной полярности, потребляемая мощность: максимум 27 мА, температурный диапазон:-40 ° C до + 65 ° , степень защиты:IP 68, вес:о 1,5 кг, Соединительный кабель: Кабель для передачи данных 7м 2 х 0,34 мм 2, экранированный материал оболочки: полиуретан, температурный диапазон: от -40 ° C до + 90 ° C, диапазон измерения:От 0 до 20 мм / с, частотный диапазон:От 10 Гц до 1 кГц (-3 дБ), Обнаружение сигнала: Средняя, выравнивание по RMS, Аналоговый выход:4 - 20 мА. Артикульный номер: 2241 K2, В комплекте: сертификат об утверждении типа СИ с описанием типа (реестр ГСИ РК), действующий сертификат о поверке СИ, методика поверки СИ. Инструкция по эксплуатации и паспорт на русском языке. Инструкция по монтажу на русском языке.  Для доукомплектования основного установленного оборудования.</t>
  </si>
  <si>
    <t>Ушко</t>
  </si>
  <si>
    <t>221113.500.000023</t>
  </si>
  <si>
    <t>для автобуса или автомобиля грузового и троллейбуса, радиальная, диаметр обода 17,5</t>
  </si>
  <si>
    <t>Размер 215/70 R17,5 .Тип протектора: всесезонный  маркировка M+S,  Норма слойности: не менее 10. Индекс нагрузки не менее 118/116  Индекс скоростине менее  L . Комплектность: бескамерная .  Наличие серийного номера.  Гарантия 12 месяцев.  Год выпуск не ранее 2023 года ГОСТ 5513-97</t>
  </si>
  <si>
    <t>https://docs.google.com/document/d/1B-1Pca6EsZsagheB-RzVyQSsoE6XkSTsDNaDgNf7_Yk/edit?usp=sharing</t>
  </si>
  <si>
    <t>Eltek</t>
  </si>
  <si>
    <t>ABB</t>
  </si>
  <si>
    <t xml:space="preserve">Прибор приёмно-контрольный и управления охранно-пожарный предназначен для охраны различных объектов, оборудованных электроконтактными и токопотребляющими охранными и пожарными извещателями. Количество событий в памяти устройства
40
Мощность 15 Вт
Количество пользователей/карт/ключей 64
Напряжение на входе ШС при номинальном сопротивлении 19,5 ± 0,5 В
Ток потребления по выходу «ЛМП» 200 мА
Ток потребления по выходу «ОПВ» (оповещение) 300 мА
Ток потребления по выходу 12В для питания извещателей 400 мА
Количество шлейфов сигнализации 3
Напряжение питания 110 - 242 В
Напряжение/ток выхода реле ПЦН3 до 250 В / 3 А
Напряжение/ток выходов реле ПЦН1, ПЦН2, ПЦН4 до 100 В / 150 мА
Степень защиты IP40
Количество видов извещений 17
Материал Пластик
Рабочие условия -30°...+50 °С
Габариты 250 x 210 x 80 мм
Вес 700 г
Суммарная токовая нагрузка в ШС в дежурном режиме
не более 1,5 мА
Гарантия 1 год
</t>
  </si>
  <si>
    <t>263030.900.000075</t>
  </si>
  <si>
    <t>для радиостанции, аккумуляторная</t>
  </si>
  <si>
    <t>Запасной аккумулятор для аварийной УКВ радиостанции ГМССБ JOTRON-Tron TR20</t>
  </si>
  <si>
    <t>Газ сжиженный углеводородный СУГ</t>
  </si>
  <si>
    <t>062010.100.000000</t>
  </si>
  <si>
    <t>Газ природный</t>
  </si>
  <si>
    <t>сжиженный</t>
  </si>
  <si>
    <t>Вихревой расходомер газа Ду-80. Предназначен для измерения расхода газа и пара при нестабильных рабочих условиях со встроенным датчиком температуры и давления.</t>
  </si>
  <si>
    <t xml:space="preserve"> Клапан электромагнитный Вф1Н-4ПЕ. Клапан электромагнитный двухпозиционный нормально-открытый фланцевый с датчиком положения</t>
  </si>
  <si>
    <t>Круг горячекатаный В-70 ст45</t>
  </si>
  <si>
    <t>ПАО "Ижсталь" РОССИЯ</t>
  </si>
  <si>
    <t>Лист г/к Б-2мм ст3сп ГОСТ 19903</t>
  </si>
  <si>
    <t>Уголок стальной равнополочный 45х4</t>
  </si>
  <si>
    <t>241071.000.000036</t>
  </si>
  <si>
    <t>стальной, равнополочный, горячекатаный, ширина 45 мм</t>
  </si>
  <si>
    <t>Бұрыш болат ыстықтай илектелген теңсөрелеріТехникалық сипаттамалары:Сөренің ені, мм - 45х45;Қабырға қалыңдығы, мм - 4;Болат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- 45х45;Толщина стенки, мм - 4;Тип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</si>
  <si>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MANN+HUMMEL FT Poland</t>
  </si>
  <si>
    <t>Молоток</t>
  </si>
  <si>
    <t>Катализатор нефти</t>
  </si>
  <si>
    <t>205956.900.000025</t>
  </si>
  <si>
    <t>для очистки сырой нефти от сероводорода, метил-этил меркаптанов</t>
  </si>
  <si>
    <t>Катализатор нефти.для очистки сырой нефти от сероводорода, метил-этил меркаптанов [ПТО, Катализатор для очистки нефти  от сероводорода и меркаптанов]</t>
  </si>
  <si>
    <t>Каталитическая композиция сероочистки марки «ИВКАЗ-ВАР» (выпускается по Техническим условиям (ТУ) 2175-002-09742619-2016), представляет собой водный раствор галогензамещенных производных фталоцианина кобальта.
Каталитическая композиция сероочистки марки «ИВКАЗ-ВАР» должен иметь следующие показатели качества: 
№
Наименование показателя
Норма
Методы испытания
1.
Внешний вид
Раствор от темно-синего до сине-зеленого цвета
Пункт 6.5. 
ТУ 2175-002-09742619-2016
2.
Константа скорости реакции окисления меркаптида натрия (К*104), с-1, не менее
35
Пункт 6.6. 
ТУ 2175-002-09742619-2016
3.
Массовая доля сульфокислот фталоцианина кобальта,
% не менее
40
Пункт 6.7. 
ТУ 2175-002-09742619-2016
4.
 Массовая доля нерастворимых в воде примесей,
% не более
2,0
Межгосударственный стандарт (ГОСТ) 16922 метод 1, Пункт 1.1. с дополнением по Пункт 6.8. ТУ 2175-002-09742619-2016
Катализатор ИВКАЗ для очистки сырой нефти от сероводорода, метил-этил меркаптанов, поставляемый в рамках данной технической спецификации, не должен (в составе) содержать хлорорганические соединения.</t>
  </si>
  <si>
    <t>АО "Ивказ"</t>
  </si>
  <si>
    <t>Насос топливный</t>
  </si>
  <si>
    <t>283093.500.000002</t>
  </si>
  <si>
    <t>для специальной и специализированной техники, высокого давления</t>
  </si>
  <si>
    <t xml:space="preserve">Топливный насос "Suntec ТАЗ С 4010-7" для горелки PN-93 водогрейного котла Термотехник ТТ-100, актикул 2590119. </t>
  </si>
  <si>
    <t>Suntec</t>
  </si>
  <si>
    <t>Калькулятор</t>
  </si>
  <si>
    <t>Реометр</t>
  </si>
  <si>
    <t>231923.300.000248</t>
  </si>
  <si>
    <t>лабораторный, тип РКС</t>
  </si>
  <si>
    <t>ротационный реометр для контроля качества</t>
  </si>
  <si>
    <t>Brukfield</t>
  </si>
  <si>
    <t>Калибратор</t>
  </si>
  <si>
    <t>Перемычка заземляющая типа ПГС 25-560 У2,5</t>
  </si>
  <si>
    <t>https://cloud.mail.ru/public/iTEh/HYXwzXKSt</t>
  </si>
  <si>
    <t>"Магнитогорский металлургический комбинат", ПАО</t>
  </si>
  <si>
    <t>Размер 215/70 R17,5 .Тип протектора: зимний, маркированный знаком в виде горной вершины с тремя пиками и снежинкой внутри нее, маркировка M+S,  Норма слойности: не менее 10. Индекс нагрузки не менее 118/116  Индекс скоростине менее  L. Комплектность: бескамерная  Наличие серийного номера.  Гарантия 12 месяцев.  Год выпуск не ранее 2023 года ГОСТ 5513-97</t>
  </si>
  <si>
    <t>https://docs.google.com/document/d/1BAMArL5H2USTTp1apPFXm-Rp97FG5E0rUAsyimfOPvM/edit?usp=sharing</t>
  </si>
  <si>
    <t xml:space="preserve">Прибор приёмно-контрольный и управления охранно-пожарный предназначен для охраны различных объектов, оборудованных электроконтактными и токопотребляющими охранными и пожарными извещателями. 
Количество событий в памяти устройства 40
Мощность 15 Вт
Количество пользователей/карт/ключей 64
Напряжение на входе ШС при номинальном сопротивлении 19,5 ± 0,5 В
Ток потребления по выходу «ЛМП» 200 мА
Ток потребления по выходу «ОПВ» (оповещение) 300 мА
Ток потребления по выходу 12В для питания изващ-ей 400 мА
Количество шлейфов сигнализации 5
Напряжение питания 110 - 242 В
Напряжение/ток выхода реле ПЦН3 до 250 В / 3 А
Напряжение/ток выходов реле ПЦН1, ПЦН2, ПЦН4 до 100 В / 150 мА
Степень защиты IP40
Количество видов извещений 17
Материал Пластик
Рабочие условия -30°...+50 °С
Габариты 250 x 210 x 80 мм
Вес 700 г
Суммарная токовая нагрузка в ШС в дежурном режиме
не более 1,5 мА
Гарантия 1 год"
</t>
  </si>
  <si>
    <t>Кольцо</t>
  </si>
  <si>
    <t>281332.000.000021</t>
  </si>
  <si>
    <t>Для насоса воздушного/вакуумного, компрессора воздушного/газового, уплотнительное, поршневое</t>
  </si>
  <si>
    <t>Уплотнительное кольцо кат.№ 1102A для компрессора</t>
  </si>
  <si>
    <t>Уровнемер радарный. для неспокойных жидкостей и коррозионно-активных сред. Уровнемер электронный с ЖК дисплеем. Антенна: каплеобразная</t>
  </si>
  <si>
    <t>Клапан ПИК110-2.5</t>
  </si>
  <si>
    <t>Круг горячекатаный В-80 40Х</t>
  </si>
  <si>
    <t>Подшипник 3620</t>
  </si>
  <si>
    <t>Уголок стальной равнополочный 45х5</t>
  </si>
  <si>
    <t>"Бұрыш болат ыстықтай илектелген теңсөрелеріТехникалық сипаттамалары:Сөренің ені, мм - 45х45;Қабырға қалыңдығы, мм - 5;Болат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- 45х45;Толщина стенки, мм - 5;Тип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</si>
  <si>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Проволока</t>
  </si>
  <si>
    <t>243411.700.000000</t>
  </si>
  <si>
    <t>стальная, пружинная, диаметр до 3 мм</t>
  </si>
  <si>
    <t>Проволока.стальная, пружинная, диаметр до 3 мм [Проволока d-2,3 мм, ОГРНиГМ]</t>
  </si>
  <si>
    <t>Проволока из сверхпрочной аустенитной нержавеющей стали с увеличенным содержанием молибдена и азота намотанная на барабаны.
Диаметр 2,34 мм (0,092”)
Длина намотанной проволоки на каждом барабане по 4500 метра (на одном барабане), в плане закупа 5 барабанов итого длина составить  22500 метра.
Минимальная разрывная нагрузка в lbf (фунт-сила) – 1620
Минимальная разрывная нагрузка в kN (килоньютон) – 7,21
Плотность: 8,10 г/см3
Коэффициент теплового расширения-
16.6 x 10⁻⁶ (0 to 100 °C)
Теплопроводность- 12.9 W/m. °K (@ 100 °C)
Номинальная масса на 1000 м: 34,78 кг
Хим. состав (масс.%):
Ni 24,0 – 26,0
Cr 20,0 – 21,0
Mo 6,0 – 6,8
Cu 0,5 – 1,0
N 0,15 – 0,25
Mn макс. 2,00
P макс. 0,03
S макс. 0,005
C макс. 0,02
Материал изготовления:
сверхпрочная аустенитная нержавеющая сталь с повышенным содержанием молибдена и азота, пригодная для условий с высоким содержанием кислых газов и нефтяных скважин с высокими концентрациями CO2, H2S и хлоридов.</t>
  </si>
  <si>
    <t>Переходник</t>
  </si>
  <si>
    <t>222129.700.000180</t>
  </si>
  <si>
    <t>полиэтиленовый, литой, размер 140*90 мм</t>
  </si>
  <si>
    <t xml:space="preserve">Колпак защитный привода задвижки типа AUMA для защиты панели управления от солнечных лучей. Материал - резина 4004. Масса 0,33кг. Ра змером 140х140х90, в мм. </t>
  </si>
  <si>
    <t>Лист стальной толщина 5 мм</t>
  </si>
  <si>
    <t>https://cloud.mail.ru/public/7gNT/ZZbzwZYS2</t>
  </si>
  <si>
    <t>Уралнефтегаз</t>
  </si>
  <si>
    <t>Прибор приемно-контрольный охранно-пожарные предназначен для охраны различных объектов, оборудованных электроконтактными и токопотребляющими пожарными и охранными извещателями. Мощность 20 Вт
Количество шлейфов сигнализации 16
Напряжение питания 187 - 242 В
Степень защиты IP20
Количество видов извещений 17
Материал Пластик
Рабочие условия -30°...+50 °С
Габариты 325 x 260 x 90 мм
Вес 2.5 кг
Суммарная токовая нагрузка в ШС в дежурном режиме
не более 1,5 мА
Гарантия 1 год</t>
  </si>
  <si>
    <t>Краска</t>
  </si>
  <si>
    <t>алкидная</t>
  </si>
  <si>
    <t>Уплотнение</t>
  </si>
  <si>
    <t>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t>
  </si>
  <si>
    <t>281413.900.000143</t>
  </si>
  <si>
    <t>Комплекс противовыбросового оборудования</t>
  </si>
  <si>
    <t>для герметизации устья нефтяных/газовых скважин</t>
  </si>
  <si>
    <t>SIEMENS</t>
  </si>
  <si>
    <t xml:space="preserve"> Клапан электромагнитный ВН1Н-4ПЕ. Клапан электромагнитный двухпозиционный нормально-закрытый фланцевый с датчиком положения</t>
  </si>
  <si>
    <t>241062.900.000032</t>
  </si>
  <si>
    <t>стальной, марка Ст.35, диаметр 32-270 мм, горячекатаный</t>
  </si>
  <si>
    <t>Круг горячекатаный Б-90 ст35</t>
  </si>
  <si>
    <t>Автошина 235/70R16</t>
  </si>
  <si>
    <t>Уголок стальной равнополочный 50х5</t>
  </si>
  <si>
    <t>Уголок стальной горячекатанный равнополочный.Технические характеристики:Ширина полки, мм - 50х50;Толщина стенки, мм - 5;тип стали Ст3.Поставщик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поставки.Бұрыш болат ыстықтай илектелген теңсөрелеріТехникалық сипаттамалары:Сөренің ені, мм - 50х50;Қабырға қалыңдығы, мм - 5;Болат түрі т3.Жеткізіп беруші тауарды пайдалануға берген күннен бастап 12 ай ішінде,бірақ жеткізу күнінен бастап 24 айдан аспайтын мерзімде тауардыңбүкілкөлеміне сапаға кепілдік береді.</t>
  </si>
  <si>
    <t xml:space="preserve">
G-POWER
</t>
  </si>
  <si>
    <t>Датчик оксида азота</t>
  </si>
  <si>
    <t>265153.130.000000</t>
  </si>
  <si>
    <t>Датчик оксида азота.для газокомпрессорной установки [ДАТЧИК ОКСИДОВ АЗОТА 584-9674]</t>
  </si>
  <si>
    <t>ДАТЧИК ОКСИДОВ АЗОТА 584-9674</t>
  </si>
  <si>
    <t xml:space="preserve">Предохранитель </t>
  </si>
  <si>
    <t>271221.300.000002</t>
  </si>
  <si>
    <t>плавкий, номинальный ток 1 А</t>
  </si>
  <si>
    <t>Предохранитель серии Limitron с характеристикой Fast-acting, 1А, 600VAC, 10x38мм Bussmann, размер 10,3х38,1 мм. Конструктивное исполнение корпуса - меламиновая трубка с бронзовыми никелированными наконечниками.  Вид тока AC. Рабочее напряжение, 600 В Номинальный ток, 1 АТипоразмер. 10x38мм Характеристика. Fast-acting.  BUSSMANN</t>
  </si>
  <si>
    <t>Мешалка магнитная</t>
  </si>
  <si>
    <t>282941.300.000001</t>
  </si>
  <si>
    <t>многопозиционная</t>
  </si>
  <si>
    <t>Многоместная магнитная мешалка</t>
  </si>
  <si>
    <t>241062.900.000059</t>
  </si>
  <si>
    <t>стальной, марка Ст.3сп, диаметр 10-19 мм, горячекатаный</t>
  </si>
  <si>
    <t>Круг стальной диаметром 16 мм</t>
  </si>
  <si>
    <t>https://cloud.mail.ru/public/74mq/KgWQ59PN3</t>
  </si>
  <si>
    <t xml:space="preserve">Жидкость </t>
  </si>
  <si>
    <t>205941.990.000000</t>
  </si>
  <si>
    <t>Трансмиссионная, смазочная, гидравлическая</t>
  </si>
  <si>
    <t>Жидкость гидравлическая  для ГУР  Hyundai PSF-3 SAE 80W всесезонная Температура застывания -32 °С, Плотность при 15°С 874 кг/м³, Вязкость кинематическая при 40°С 58 мм²/с, Вязкость кинематическая при 100°С 10.8 мм²/с, Индекс вязкости 171. В емкостях, объемом не более 5 л.</t>
  </si>
  <si>
    <t>https://docs.google.com/document/d/1A15aitHMxtgoa2_aQZWw3-1cSA9vZI_wUWXftuKmXOE/edit?usp=sharing</t>
  </si>
  <si>
    <t>259315.100.000002</t>
  </si>
  <si>
    <t>металлический, плавящиеся, без покрытия</t>
  </si>
  <si>
    <t>Прибор приёмно-контрольный и управления охранно-пожарный предназначен для охраны различных объектов, оборудованных электроконтактными и токопотребляющими охранными и пожарными извещателями. Количество событий в памяти устройства 40
Мощность 15 Вт
Количество пользователей/карт/ключей 64
Напряжение на входе ШС при номинальном сопротивлении 19,5 ± 0,5 В
Ток потребления по выходу «ЛМП» 200 мА
Ток потребления по выходу «ОПВ» (оповещение) 300 мА
Ток потребления по выходу 12В для питания извещателей 400 мА
Количество шлейфов сигнализации 8
Напряжение питания 110 - 242 В
Напряжение/ток выхода реле ПЦН3 до 250 В / 3 А
Напряжение/ток выходов реле ПЦН1, ПЦН2, ПЦН4 до 100 В / 150 мА
Степень защиты IP40
Количество видов извещений 17
Материал Пластик
Рабочие условия -30°...+50 °С
Габариты 250 x 210 x 80 мм
Вес 700 г
Суммарная токовая нагрузка в ШС в дежурном режиме
не более 1,5 мА
Гарантия 1 год</t>
  </si>
  <si>
    <t>Комплект ремонтный</t>
  </si>
  <si>
    <t>Превентор: спаренный двухплашечный 2FZ18-21</t>
  </si>
  <si>
    <t>281411.300.000003</t>
  </si>
  <si>
    <t>Превентор</t>
  </si>
  <si>
    <t>условный проход 180 мм, рабочее давление до 21 Мпа</t>
  </si>
  <si>
    <t xml:space="preserve"> Клапан электромагнитный Вф1/2Н-4ПЕ. Клапан электромагнитный двухпозиционный нормально-открытый фланцевый с датчиком положения</t>
  </si>
  <si>
    <t>Круг горячекатаный В-270 40Х</t>
  </si>
  <si>
    <t>Каток опорный</t>
  </si>
  <si>
    <t>289261.300.000091</t>
  </si>
  <si>
    <t>для тракторной техники</t>
  </si>
  <si>
    <t>Каток 24-21-169СП</t>
  </si>
  <si>
    <t>Уголок стальной равнополочный 63х6</t>
  </si>
  <si>
    <t>241071.000.000039</t>
  </si>
  <si>
    <t>стальной, равнополочный, горячекатаный, ширина 63 мм</t>
  </si>
  <si>
    <t>Бұрыш болат ыстықтай илектелген теңсөрелеріТехникалық сипаттамалары:Сөренің ені, мм - 63х63;Қабырға қалыңдығы, мм - 6;Болат түрі-Ст3.Жеткізіп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береді.Уголок стальной горячекатанный равнополочный.Технические характеристики:Ширина полки, мм - 63х63;Толщина стенки, мм - 6;Тип стали - Ст3.Поставщик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</si>
  <si>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Ясногорский насосный завод</t>
  </si>
  <si>
    <t>Насос Wilo церкулиционный (TYP IPL 65/155-7.5/2
ART.-No 2089609)</t>
  </si>
  <si>
    <t>Пружина клапана</t>
  </si>
  <si>
    <t>281332.000.000304</t>
  </si>
  <si>
    <t>для газомотокомпрессора</t>
  </si>
  <si>
    <t>Пружина клапана.для газомотокомпрессора [Пружина клапана, А-4836]</t>
  </si>
  <si>
    <t>Пружина клапана, А-4836</t>
  </si>
  <si>
    <t xml:space="preserve">Тепловентилятор </t>
  </si>
  <si>
    <t>275126.900.000010</t>
  </si>
  <si>
    <t>промышленный, электрический</t>
  </si>
  <si>
    <t>Тепловентиляторы Arbonia замена на   Тепловентилятор Volcano VR1 AC обеспечивают комфортный обогрев помещений за максимально короткое время. Выступая в одной связке, теплообменник и современный эффективный двигатель образуют прямой источник тепла почти сразу же после включения. Результатом является быстрое создание комфортной температуры в помещении. Большой выбор, имеет 3 модельных ряда: DAB. 
Преимущества:
• Легкий монтаж
• Простое управление
• Быстрый прогрев воздуха в помещении
• Дополнительный источник тепла к основной системе отопления
• Настенный или потолочный монтаж
• Высококачественный теплообменник, гарантирующий высокую тепловую мощность
• Подходит для низкотемпературных систем отопления. Производство Arbonia (Германия). Размеры ДхШхГ: 634х634х500</t>
  </si>
  <si>
    <t>Сигнализатор</t>
  </si>
  <si>
    <t>265152.790.000003</t>
  </si>
  <si>
    <t>для установления факта прохождения внутритрубным объектом реперной точки на газо-нефтепроводе</t>
  </si>
  <si>
    <t>Техническая спецификация 
на поставку и монтаж сигнализаторов для камер запуска-приема средств очистки и диагностики нефтепровода УСН «С.В.Сазтобе» - ЦППС «З.Елемес»
1. Наименование и количество товара: 
Флашковый сигнализатор (с ручным взведением) для камеры запуска-приема средств очистки и диагностики нефтепровода - 2 шт.
Сигнализатор прохождения очистных устройств/диагностических устройств – прибор, который устанавливается на трубопроводе для контроля прохождения очистных или диагностических устройств.
2. Место установки:
Камера запуска-приема средств очистки и диагностики межпромыслового нефтепровода УСН «С.В.Сазтобе» - ЦППС «З.Елемес» (Приложение №1 к техническому заданию).
Нефтепровод был введён в эксплуатацию в 1997 году. Общая протяжённость составляет 26,6 км, диаметр 159 мм, толщина стенки 8 мм. Нефтепровод предназначен для перекачки сырой нефти с содержанием смол, парафина и пластовой воды.
Рабочее давление в начале нефтепровода 25-30 кгс/см2, в конце 1,8 кгс/см2.
Температура перекачиваемой жидкости в среднем составляет 10-30 0С.
Проектная глубина заложения нефтепровода составляет 0,9 м от верха трубопровода.
3. Техническая характеристика сигнализатора:
конструктивное исполнение сигнализатора флажкового типа - состоит из заглушки, совмещенной хвостовиком (заглушка в сборе), фитинга (патрубка), сьемной части с индикатором (колпачок флажкового сигнализатора), зажимные винты, шестигранный ключ, резьбовая смазка;
диаметр номинальный, мм – Ду50 (2 дюйма);
максимальное давление в трубопроводе в момент устанвоки сигнализатора, МПа – 7,0;
максимально разрешенное давление в трубопроводе при эксплуатации Сигнализатора, МПа – 32,6;
температура окружающей среды 0С – от минус 40 до плюс 50;
рабочая среда – сырая нефть;
габариты, вес сигнализатора – 4 кг;
водонепроницаемый и устойчив к коррозии;
компоненты сигнализатора, подвергающиеся воздействию окружающей среды, должны быть из нержавеющей стали марки 316 согласно ASTM-А276/ 08Х16Н11М3 согласно ГОСТ 5632-2014;
фитинг (патрубок) – Ду 50мм (2 дюйма). Патрубок сигнализатора должен быть разработан из легкосваримой углеродистой стали A-333 Grade 6 согласно ASTM-А333/10Г2 согласно ГОСТ 550-2020;
флажок сигнализатора должен обладать улучшенной видимостью, в том числе в условиях плохой освещенности;
действие хвостовика сигнализатора – всенаправленое(хвостовик сигнализатора должен реагирует на воздействие с любого направления, то есть не нуждается в специальном ориентировании в процессе установки (в направлении/против потока рабочей среди));
Конструкция сигнализатора должна позволять производить демонтаж или замену сигнализатора под давлением, без остановки нефтепровода.
4. Место, срок и условия поставки товара:
4.1. Место поставки: на условиях DDP склад месторождения Западный Елемес на ЦДНГ № 1
 ТОО «Казахтуркмунай» расположенного в Бейнеуском районе Мангистауской области. Областным центром является г. Актау, который находится на расстоянии 600 км от месторождения Западный Елемес. Состояние автодорог:
- от г. Актау до ж/д. ст. Опорная (пос. Боранкул) 579 км дорога с твёрдым асфальтированным покрытием;
- от г. Атырау до ж/д. ст. Опорная (пос. Боранкул) 323 км дорога с твёрдым асфальтированным покрытием;
- от ж/д. ст. Опорная до объекта ПСН Опорный 4 км с грунтовым полотном без твёрдого покрытия;
- от ж/д. ст. Опорная до 16 км (месторождение Боранкул) грейдерная дорога;
- от 16 км (месторождение Боранкул) до развилки месторождения З.Елемес 34 км дорога с твёрдым асфальтированным покрытием;
- от развилки до ЦППС Елемес 5 км дорога с грунтовым полотном без твёрдого покрытия.
4.2. Срок поставки и монтажа сигнализаторов: с даты подписания договора в течение 90 (девяносто) календарных дней.
Поставщик за счёт своих сил и средств осуществляет поставку товара и производит монтаж поставленного сигнализатора. 
При этом установку сигнализатора необходимо осуществить под давлением, без остановки нефтепровода, с использованием сверлильных станков. 
5. Требования к поставляемому товару:
поставляемый товар, ввозимый и/или производимый в Республики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Республики Казахстан для аналогичных товаров;
учитывая спецификацию товара, Поставщик обязан учитывать все риски по перевозке товара;
для Поставщика сохраняется обязанность обеспечения гарантий на товар 12 месяцев с даты ввода в эксплуатацию. Условия гарантийного обслуживания - обеспечение оперативного реагирования на вызовы и запросы, связанные с гарантийным и постгарантийным сервисным обслуживанием.
6. Требования к транспортировке и упаковке товара: 
при транспортировке товара возможность удара должна быть исключена путём правильной укладки, установки прокладок, связки и крепления к транспортному средству;
в процессе погрузки и выгрузки товара не допускать удара, падения с транспортного средства, резких толчков. Не допускать положений, при которых товар мог бы подвергаться излому;
сопроводительная документация, прилагаемая к товару, должна быть герметично упакована в пакет, изготовленный из полиэтиленовой плёнки. 
7. Входной контроль производится на соответствие: количеству, комплектации, целостности, маркировки, упаковки, консервации и сопроводительных документов. Поставщик предоставляет доверенность на лицо поставщика, уполномочивающего его участие в подписании акта приёма-передач и акта входного контроля. В случае отсутствия доверенного лица Поставщика с доверенностью, Заказчик оставляет за собой право на подписание актов в одностороннем порядке и в предъявлении рекламации в случае обнаружения несоответствия. 
8. Несоответствие поставляемого товара: в случае несоответствия товара при проведении входного контроля требованиям, указанным в пункте 6 настоящей Технической спецификации, Заказчик производит возврат товара Поставщику, в котором были обнаружены несоответствия, с составлением акта входного контроля, в котором указывается качество и количество выявленных несоответствий. 
9. Необходимые документы, сопровождающие товар: вместе с поставляемым товаром на склад, Поставщик обязан представить «разрешение на применение (оборудования) в РК технологий, технических устройств, применяемых на опасных производственных объектах, опасных технических устройств», сертификат соответствия, паспорт, руководство/инструкцию по эксплуатации.</t>
  </si>
  <si>
    <t>Гомогенизатор</t>
  </si>
  <si>
    <t>289312.000.000000</t>
  </si>
  <si>
    <t>автоматический</t>
  </si>
  <si>
    <t>Выключатель автоматический АЕ 2056 100А</t>
  </si>
  <si>
    <t>https://cloud.mail.ru/public/u2sR/vy5PVKWm5</t>
  </si>
  <si>
    <t>АОМЗВА</t>
  </si>
  <si>
    <t>Грунтовка</t>
  </si>
  <si>
    <t>килограмм</t>
  </si>
  <si>
    <t>259315.100.000003</t>
  </si>
  <si>
    <t xml:space="preserve">Характеристика:Присадочный пруток для аргонодуговой сварки марки 347Si  - ø2,4мм </t>
  </si>
  <si>
    <t>ТС\Присадочный пруток.docx</t>
  </si>
  <si>
    <t>Прибор приемно-контрольный охранно-пожарный на 1 зону. Одношлейфный приемно-контрольный прибор используется для автономной и централизованной охраны. Прибор может работать в качестве охранной или пожарной сигнализации. Количество шлейфов: 1
Количество видов извещений: 9
Количество идентификаторов (ключей TM, проксимити-карт, брелоков, цифровых кодов): 7
Напряжение на входе ШС при его номинальном сопротивлении: 18±3 В
Токовая нагрузка в шлейфе в дежурном режиме, не более: 1,5 мА
Параметры выходов ПЦН1, 2 («сухой контакт»): напряжение/ток, до: 72 В / 50 мА
Параметры выхода реле ПЦН3: постоянное напряжение/ток, до: = 30 В / 3 А
Параметры выхода реле ПЦН3: переменное напряжение/ток, до: ~ 250 В / 3 А
Ток потребления по отключаемому выходу 12 В «ПИ» для питания извещателей, не более: 100 мА
Ток потребления по неотключаемому выходу «+12В» для питания извещателей и выносных оповещателей, не более: 200 мА
Ток потребления внешнего звукового оповещателя 12 В (обязательно наличие в приборе аккумулятора), не более: 500 мА
Ток потребления внешнего светового оповещателя 12 В (обязательно наличие в приборе аккумулятора), не более: 150 мА
Напряжение питания сети (переменный ток 50 Гц): 187...242 В
Мощность, потребляемая от сети (с заряженным аккумулятором и без внешних потребителей) во всех режимах, не более: 8 ВА
Напряжение питания от аккумулятора: 11,8...14,0 В
Номинальная емкость резервного аккумулятора: 1,2 Ач
Ток потребления от аккумулятора (при отсутствии внешних потребителей), не более в дежурном режиме / режиме тревоги: 40 / 65 мА
Вероятность эффективного срабатывания: 0,97
Степень защиты: IP10
Диапазон рабочих температур: - 30… 55°С
Габаритные размеры, не более: 185x150x55 мм
Масса без аккумулятора, не более: 2 кг</t>
  </si>
  <si>
    <t>Радиостанция портативная транкинговая DMR Tier II, III 1000 каналов 400-527МГц 4Вт</t>
  </si>
  <si>
    <t xml:space="preserve">263011.000.000016 </t>
  </si>
  <si>
    <t>портативная (носимая), многоканальная</t>
  </si>
  <si>
    <t>281413.700.000008</t>
  </si>
  <si>
    <t>электромагнитный запорный, стальной, размер 32-100 мм</t>
  </si>
  <si>
    <t>Клапан электромагнитный DN80мм PN25кгс/см2 нормально закрытый</t>
  </si>
  <si>
    <t>Круг горячекатаный Б-250 ст45</t>
  </si>
  <si>
    <t>271110.100.000001</t>
  </si>
  <si>
    <t>асинхронный, многофазный, мощность до 0,75 кВт</t>
  </si>
  <si>
    <t>221114.900.000008</t>
  </si>
  <si>
    <t>на спецтехнику, диагональная, диаметр обода 26, ведущая</t>
  </si>
  <si>
    <t>Шина 28.1 R26</t>
  </si>
  <si>
    <t>Прокат стальной круглый 14мм</t>
  </si>
  <si>
    <t>241062.900.000052</t>
  </si>
  <si>
    <t>стальной, марка Ст.3пс, диаметр 10-19 мм, горячекатаный</t>
  </si>
  <si>
    <t>Прокат ыстықтай илектелген дөңгелек болат.Техникалық сипаттамалары:Диаметрі, мм - 14;Болат түрі-Болат 3-5пс;Ұзындығы, м, кем емес - 11,70;Жеткізіп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- 14;Тип стали - Ст3-5пс;Длина,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</si>
  <si>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281332.000.000312</t>
  </si>
  <si>
    <t>Реле давления.для газокомпрессорной установки [сектор КИПиА, Реле давления для газокомпрессорной установки Cat 3606 290-4619.  (зап. для ЦПиПГ)]</t>
  </si>
  <si>
    <t>Реле давления для газокомпрессорной установки Cat 3606 290-4619</t>
  </si>
  <si>
    <t xml:space="preserve">Обогреватель </t>
  </si>
  <si>
    <t>Универсальный электрический, конвектор отопления   .Номинальная мощность не менее 2 кВт/час, напряжение питающей цепи 220 В, класс защиты от поражения электрическим током 1, количество ТЭН-2 шт., масса 5-7 кг. Настенный. Цвет краски белый.Габаритные размеры примерно (мм): 800х400х85</t>
  </si>
  <si>
    <t>Анализатор сплавов</t>
  </si>
  <si>
    <t>265153.900.000060</t>
  </si>
  <si>
    <t>стационарный</t>
  </si>
  <si>
    <t>Выключатель автоматический ВА 5735 160А</t>
  </si>
  <si>
    <t>https://cloud.mail.ru/public/WKX2/74jhqz2JK</t>
  </si>
  <si>
    <t>WENZHOU HUAJIA ELECTRICAL EQUIPMENT Co.,Ltd</t>
  </si>
  <si>
    <t>Эмаль</t>
  </si>
  <si>
    <t>203012.700.000091</t>
  </si>
  <si>
    <t>двухкомпонентная</t>
  </si>
  <si>
    <t>Приборы приемно-контрольный и управления охранно-пожарный предназначены для охраны различных объектов, оборудованных электроконтактными и токопотребляющими пожарными и охранными извещателями. Мощность 20 Вт
Количество пользователей/карт/ключей 128
Ток потребления по выходу «ЛМП» 200 мА
Ток потребления по выходу «ОПВ» (оповещение) 200 мА
Ток потребления по выходу 12В для питания изващ-ей 250 мА
Количество шлейфов сигнализации 24
Напряжение питания 187 - 242 В
Степень защиты IP20
Количество видов извещений 17
Материал Пластик
Рабочие условия -30°...+50 °С
Габариты 325 x 260 x 90 мм
Вес 2.5 кг
Суммарная токовая нагрузка в ШС в дежурном режиме
не более 1,5 мА
Гарантия 1 год</t>
  </si>
  <si>
    <t>Датчик расхода топлива Direct RS 100</t>
  </si>
  <si>
    <t>Клапан электромагнитный DN80мм PN25кгс/см2</t>
  </si>
  <si>
    <t>Круг горячекатаный В-100 ст35</t>
  </si>
  <si>
    <t>221111.100.000008</t>
  </si>
  <si>
    <t>для легкового автомобиля, летняя, радиальная, диаметр обода 18</t>
  </si>
  <si>
    <t>АВТОШИНЫ 285/60 R18</t>
  </si>
  <si>
    <t>Прокат стальной круглый 22мм</t>
  </si>
  <si>
    <t>241062.900.000054</t>
  </si>
  <si>
    <t>стальной, марка Ст.3пс, диаметр 26-31 мм, горячекатаный</t>
  </si>
  <si>
    <t>Прокат ыстықтай илектелген дөңгелек болат.Техникалық сипаттамалары:Диаметрі, мм - 22;Болат түрі-Болат3ПС;Ұзындығы, м, кем емес - 11,70;Дәлдік класы-A1.Жеткізіп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- 22;Тип стали - Ст3ПС;Длина,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</si>
  <si>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Акционерное Общество «Канашский завод резцов»</t>
  </si>
  <si>
    <t>293230.900.000067</t>
  </si>
  <si>
    <t>для перекачки жидкостей, мембранный</t>
  </si>
  <si>
    <t>281411.900.000024</t>
  </si>
  <si>
    <t>циркуляционный, размер 450-2600 мм</t>
  </si>
  <si>
    <t>Клапан.циркуляционный, размер 450-2600 мм [ОКРСиБ, Гидравлический циркуляционный клапан (обратный) клапан с резьб. соедин. 73мм EUE]</t>
  </si>
  <si>
    <t xml:space="preserve">2.1. ЦК устанавливается над пакерной компоновкой при проведении капитального ремонта скважин. Проходное сечение циркуляционного клапана должно исключить эффект штуцирования добываемой продукции и должно быть не менее 60мм, а также для лучшей пропускной способности диаметр эквивалентных боковых отверстий ЦК должен составлять не менее 21мм. Принцип работы ЦК основан на создании избыточного давления в затрубном пространстве на величину заранее согласованную с Заказчиком и перепад давления должен составлять при первичном открытии клапана не менее 14-16МПа, далее последующие открытия при перепаде давления не менее 5Мпа необходимую для открытия клапана. При этом клапан должен закрываться при снижении затрубного давления до установленной величины. ЦК должен обеспечивать проведение обратной циркуляции в надпакерном пространстве без срыва пакера.
2.2. В циркуляционном клапане необходимо предусмотреть срезное кольцо для опрессовки пакера до 150 атм (на устье). После срезки кольца клапан должен работать с перепадом 50-70 атм.
2.3. Коррозионное исполнение оборудования должно соответствовать – К4.
2.4. В целях проведения кислотных обработок при спущенной пакерной компоновки запас прочности ЦК по перепаду давления должен составлять не менее 700 атм.
2.5. Данные по скважинам:
• Наружный диаметр обсадной колонны – 177,8 мм. 
• Внутренний диаметр обсадной колонны – 157,08 мм.
• Температура скважины – 65-70 °С.
• Содержание H2S – до 2%
2.6.Комплектность:
Описание материала - Гидравлический  циркуляционный (обратный) клапан для НКТ 89мм с резьбовыми соединениями EUE в антикоррозионном и сероводородостойком исполнении.
3. Срок поставки: в течение 60 календарных дней с даты подписания договора (или по заявке Заказчика).
4. Гарантия на поставляемый Товар: 
4.1.   Поставщик гарантирует качество Товара в течение гарантийного срока, установленного в 12 месяцев со дня подписания акта приема передач к поставленному Товару.
4.2. Все поставляемые Товары должны быть новыми и не бывшими в употреблении.
4.3. Поставщик перед отгрузкой товара до адреса Заказчика, должен предоставить Протокол стендовых испытаний по проверке герметичности и его настройки на необходимое усилие срабатывания.
4.4. Поставка продукции должна проводиться с полным комплектом сопроводительной документации, включая:
• Сертификат качества;
• Отчет о проведении независимых физико-химических испытаний.
5. Требования к потенциальным поставщикам при оформлении и подаче заявки для участия в закупке Товара:
5.1. Техническая спецификация Потенциального поставщика, предоставляется в форме электронного документа, сформированного на веб-портале закупок, должна содержать все требования, условия, разделы и пункты Технической спецификации Заказчика в качестве выражения согласия с требованиями Заказчика;
5.2. Предоставление сведений по марке/модели, производителю товара, наименованию производителя, стране происхождения товара и контактным данным производителя (официального представителя).  
5.3. Документ(ы), подтверждающий(е)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(сертификат соответствия).
В случае отсутствия документов, подтверждающих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потенциальный поставщик вправе представить электронную копию документа от завода-изготовителя, подтверждающего право потенциального поставщика реализовывать продукцию завода-изготовителя;
6. Условие и место поставки: 
6.1. DDP (Incoterms 2010), Доставка груза осуществляется до склада ТОО "Казахойл Актобе", площадка №4, месторождение Алибекмола, Мугалжарского района. 
6.2. Вместе с товаром предоставляются сертификат соответствия и/или качества и/или паспорт Товара (при паспортизации Товара).
6.3. При отказе ЦК во время проведения работ или испытании производится извлечение и комиссионное расследование в присутствии представителя поставщика Товара, где принимается решение о замене ЦК за счет виновной стороны без каких-либо дополнительных затрат со стороны Заказчика..
</t>
  </si>
  <si>
    <t xml:space="preserve">Выключатель </t>
  </si>
  <si>
    <t xml:space="preserve">автоматический, трехполюсный, напряжение 230-400 </t>
  </si>
  <si>
    <t xml:space="preserve"> Автоматический выключатель Masterpakt  МТ10Н2  Предназначены для защиты низковольтных электрических цепей от перегрузок и токов короткого замыкания, а также для оперативных коммутаций электрических цепей. Ток срабатывания 1000А, Количество полюсов: 3. Наличие расцепителя: да, Коммутационная износостойкость. Номинальная частота сети, Гц: 50, Номинальное напряжение коммутации, В: AC 230/400.</t>
  </si>
  <si>
    <t>Комплект лабораторного оборудования</t>
  </si>
  <si>
    <t>265153.900.000093</t>
  </si>
  <si>
    <t>для проведения анализов буровых растворов, переносной</t>
  </si>
  <si>
    <t>Набор оборудования и реактивов для испытания метиленовой синью (МВТ тест)</t>
  </si>
  <si>
    <t>Выключатель автоматический ВА 5735 63А 340010</t>
  </si>
  <si>
    <t>https://cloud.mail.ru/public/qjDP/fTh7jMHjF</t>
  </si>
  <si>
    <t>Краска автомобильная черная Акриловая эмаль двухкомпонентная система с отвердителем,предназначенная для ремонта окраски кузова автомобиля, более высокая стойкость к повреждению и воздействию окружающей среды,  возможностью полировки уже через 1 час при температуре 60о, вязкость при нанесении15-17 с. при +20ОС по ВЗ-4 (DIN Cup 4);срок годности не  менее 12 месяцев. Качественные характеристики не ниже ГОСТ 23171-78</t>
  </si>
  <si>
    <t>https://docs.google.com/document/d/1DQ37pR6MD1ttfSPcE3ih4x9dMkCzudThVPh52FObWq4/edit?usp=sharing</t>
  </si>
  <si>
    <t>для адресной системы тревожной сигнализации</t>
  </si>
  <si>
    <t>Приемник предназначен для приема по радиоканалу сигналов тревоги от носимых радиокнопок и стационарных передатчиков системы Риф Ринг-701 с отображением номера сработавшего передатчика, подачей звуковых сигналов и управлением сигнальным реле. С приемником могут использоваться до 8 передатчиков. Информационная емкость: 8 передатчиков Рабочая частота: 433,92 МГц, стабилизирована кварцевым резонатором Напряжение питания: от 10 В до 15 В Ток потребления: не более 100 мА Параметры релейного выхода: - максимальное напряжение 72 В при токе до 100 мА - максимальный ток 2 А при напряжении 12 В Диапазон рабочих температур: от -20 до +40 deg;C Габаритные размеры: 160 х 110 х 32 мм</t>
  </si>
  <si>
    <t>Порошок</t>
  </si>
  <si>
    <t>205952.500.000002</t>
  </si>
  <si>
    <t>огнетушащий, для тушения пожара, класс АВС</t>
  </si>
  <si>
    <t>Порошок для заправки огнетушителей ОП-5; пожары класса А,В,С и электроустановок под напряжением до 1000 В</t>
  </si>
  <si>
    <t>Гидронасос</t>
  </si>
  <si>
    <t>289261.300.000074</t>
  </si>
  <si>
    <t>Для гидравлической системы насоса</t>
  </si>
  <si>
    <t xml:space="preserve"> Гидрофорный насос FW ALLWEILER 5555550 SOHB 112 W G2V.10</t>
  </si>
  <si>
    <t>Система видеорегистраций ДЭЛ-150(В)</t>
  </si>
  <si>
    <t>264033.900.000014</t>
  </si>
  <si>
    <t>Система специализированная</t>
  </si>
  <si>
    <t>видеорегистрации</t>
  </si>
  <si>
    <t>Круг горячекатаный А-50 ст35</t>
  </si>
  <si>
    <t>221111.100.000028</t>
  </si>
  <si>
    <t>для легкового автомобиля, всесезонная, радиальная, диаметр обода 17</t>
  </si>
  <si>
    <t>Автошина 275/65R17</t>
  </si>
  <si>
    <t>Сталь тонколистовая 2х1250х2500</t>
  </si>
  <si>
    <t>241032.000.000012</t>
  </si>
  <si>
    <t>марка Ст.3пс, толщина 0,40- 12 мм, горячекатаный</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</si>
  <si>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мм-2;Ені, мм - 1250;Ұзындығы, мм-2500;Болат түрі-Болат 3-5ср.Жеткізіп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- 2;Ширина, мм - 1250;Длина, мм - 2500;Тип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</si>
  <si>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Кондиционер(сплит-система) 9 модели</t>
  </si>
  <si>
    <t>Контроллер</t>
  </si>
  <si>
    <t>282113.600.000002</t>
  </si>
  <si>
    <t>для газового котла</t>
  </si>
  <si>
    <t>Контроллер.для газового котла [сектор КИПиА, Контроллер для топливной горелки, программируемый]</t>
  </si>
  <si>
    <t>Контроллер  для газового котла, типа Fireye BurnerLogix YZ320</t>
  </si>
  <si>
    <t>Электроконвектор</t>
  </si>
  <si>
    <t>275126.550.000001</t>
  </si>
  <si>
    <t>напольный</t>
  </si>
  <si>
    <t>Прибор</t>
  </si>
  <si>
    <t>265152.890.000003</t>
  </si>
  <si>
    <t xml:space="preserve">прибор </t>
  </si>
  <si>
    <t>Фильтр-пресс на 175 мл. для исследований при высоком давлении и температуре с керамическами дисками разной пористости</t>
  </si>
  <si>
    <t>Выключатель автоматический ВА 5735 80А 3-х полюсный 380В</t>
  </si>
  <si>
    <t>https://cloud.mail.ru/public/5brh/dx7HqpGnH</t>
  </si>
  <si>
    <t>Приемник предназначен для приема по радиоканалу сигналов тревоги от носимых радиокнопок и стационарных передатчиков системы Риф Ринг-701 с отображением номера сработавшего передатчика, подачей звуковых сигналов и управлением сигнальным реле.
С приемником могут использоваться до 20 передатчиков. Приемник на 20 передатчиков, цифровая индикация, 1 реле, звуковая сигнализация.
Параметры радиоканала:
Информационная емкость: 20 передатчиков
Рабочая частота: 433,92 МГц, стабилизирована кварцевым резонатором
Напряжение питания: от 10 В до 15 В
Ток потребления: не более 100 мА
Параметры релейного выхода:
- максимальное напряжение 72 В при токе до 100 мА
- максимальный ток 2 А при напряжении 12 В
Диапазон рабочих температур: от -20 до +40 deg;C
Габаритные размеры (без антенны): 160 х 110 х 32 мм</t>
  </si>
  <si>
    <t>Абсорбент</t>
  </si>
  <si>
    <t>205959.600.000033</t>
  </si>
  <si>
    <t>многоцелевой, гранулы</t>
  </si>
  <si>
    <t>Синтетический цеолит для осушителей воздуха (объем сжатового воздуха с точкой росы минус 90°С)</t>
  </si>
  <si>
    <t>Сенсор: кориолисового расходомера, 6", для работы при высоких температурах, материал сенсора нержавеющая сталь 316L, серии Elite CMFHC2A-451-N-2-F-G-E-Z-Z-Z-R1...</t>
  </si>
  <si>
    <t xml:space="preserve"> Клапан электромагнитный ВН4Н-3ПЕ. Клапан электромагнитный двухпозиционный нормально-закрытый фланцевый с датчиком положения</t>
  </si>
  <si>
    <t>Круг горячекатаный В-36 40Х</t>
  </si>
  <si>
    <t>Сталь тонколистовая 3х1250х2500</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</si>
  <si>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мм-3;Ені, мм - 1250;Ұзындығы, мм-2500;Болат түрі-Болат 3-5сп.Жеткізіп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- 3;Ширина, мм - 1250;Длина, мм - 2500;Тип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</si>
  <si>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ningbo ehome electronic co., ltd</t>
  </si>
  <si>
    <t>Сорбент</t>
  </si>
  <si>
    <t>139616.900.000025</t>
  </si>
  <si>
    <t>для очистки промышленных и сточных вод от нефтепродуктов</t>
  </si>
  <si>
    <t>Тип 3M™- для устранения разливов нефти на земле и воде.Антистатические, высоковпитывающие - Серии HP. Гидрофобные. Могут использов а ться как в помещении, так и на улице. Антистатические сорбенты 3M™ специально разработаны для безопасного сбора огнеопасных жидкост ей на нефтяной основе, являются высоковпитывающими.</t>
  </si>
  <si>
    <t>265182.500.000099</t>
  </si>
  <si>
    <t>для газоанализатора</t>
  </si>
  <si>
    <t>Фильтр.для газоанализатора [сектор КИПиА, Фильтр пробоотборного HD зонда (боросиликатное волокно)]</t>
  </si>
  <si>
    <t>Фильтр пробоотборного HD зонда (боросиликатное волокно) (для анализатора SWG 300, s/n 080246)</t>
  </si>
  <si>
    <t>Установка для насыщения образцов керна (САТУРАТОР) «ПИК-СК»</t>
  </si>
  <si>
    <t>Выключатель автоматический ВА 5739 250А 0,4 кВ</t>
  </si>
  <si>
    <t>https://cloud.mail.ru/public/qHbS/5otN7gYgV</t>
  </si>
  <si>
    <t>Диаграмма дисковая</t>
  </si>
  <si>
    <t>172919.550.000002</t>
  </si>
  <si>
    <t>для обсчета расхода, температуры, давления</t>
  </si>
  <si>
    <t>Диаграммные диски (для тахографа) 1 пачка - 100 штук. Предел измерений скорости до 125 км/час. ГОСТ 7826-93</t>
  </si>
  <si>
    <t>https://docs.google.com/document/d/1yQbs9dRLFT6L-JrVQAAOyTx0qLIWfjC1YrZuRmRj5wQ/edit?usp=sharing</t>
  </si>
  <si>
    <t>Пульт контроля и управления</t>
  </si>
  <si>
    <t>263050.900.000019</t>
  </si>
  <si>
    <t>охранно-пожарный</t>
  </si>
  <si>
    <t xml:space="preserve">Пульт контроля и управления с двухстрочным ЖКИ индикатором, количество контролируемых разделов - 511, количество контролируемых групп разделов 128, 
количество контролируемых зон 2048, 
напряжение питания 10.2...28,4 В, ток потребления 60 мА, элемент питания часов реального времени CR2032, 
степень защиты оболочкой IP30, 
диапазон рабочих температур -10...+55°С, 
габаритные размеры 140х114х25 мм. 
Количество подключаемых приборов 127
- от встроенного источника резервного питания 3 В (CR2032)
Количество поддерживаемых разделов 511
Количество поддерживаемых групп разделов 128
- при напряжении питания 12 В 60
Максимальное количество входных цепей приборов, контролируемых пультом 2048
- при напряжении питания 24 В 35
Количество пользовательских паролей 2047
Длина линии связи по RS-485, м, не более 3000
Максимальное количество выходов приборов, управляемых пультом 256
Степень защиты IP30
Емкость буфера событий 32000
Диапазон рабочих температур, °С -10…+55
Габаритные размеры, мм 140х114х25
- от внешнего источника питания 10.2…28.4
Масса, не более, кг 0.3
</t>
  </si>
  <si>
    <t>Набор перевязочных материалов и средств для оказания первой неотложной помощи</t>
  </si>
  <si>
    <t>Датчик расхода топлива Eurosens Delta RS 250</t>
  </si>
  <si>
    <t xml:space="preserve"> Клапан электромагнитный Вф3/4Н-4ПЕ. Клапан электромагнитный двухпозиционный нормально-открытый фланцевый с датчиком положения</t>
  </si>
  <si>
    <t>Круг горячекатаный Б-27 ст35</t>
  </si>
  <si>
    <t>Фотореле ФР 601</t>
  </si>
  <si>
    <t>Фотореле предназначены для автоматического включения иотключенияуличногои внутреннего освещения (подсветки витрин, световойрекламы ит.п.) взависимости от уровня освещенности. Корпус фоторелевыполнен изнеподдерживающего горения пластика (поликарбонат). Внутрикорпусанаходитсяоснование с электронной платой и защитный пластиковыйкожух,встроенныйфотоэлемент. В качестве коммутирующего нагрузкуэлементаиспользованоэлектромеханическое реле. Порог срабатыванияфоторелеустанавливаетсярегулятором типа ""LUX"". Вращением регулятора(регулировка""+"", ""-""можно установить порог срабатыванияфотореле.ТехническиехарактеристикиТип датчика: Встроенный датчикосвещенностиТип контактов:ПрочееУстановка сумеречного порога: 5...50(регулируемый) лкМакскоммутационная мощность: 5500 ВтТип монтажа:Поверхностн. монтажа(открыт. установка)Материал: ПластикТипповерхности:Глянцев./блестящ./зеркальныйЦвет: СерыйНомин напряжение:230 ВПодходитдля степени защиты - IP: IP44Степень защиты - IP: IP44Типнапряжения:Переменный (AC)Макс рабочий цикл: 16 минТемпература:-25...+45 °CМакспусковой ток: 25 АЧастота: 50 ГцСечение подключаемыхпроводников: 2.5мм²Высота: 141 ммМакс мощность во вкл состоянии: 0,45ВтНаруж диаметр: 78ммКоммутация нагрузки: Электромеханическоереле.Поставщик предоставляетгарантию на качество на весь объёмТоваравтечение 12 месяцев от датыввода в эксплуатацию Товара, но неболее 24месяцев от даты поставки.Фотореле жеке және ішкі жарықтандыруды (витриналарды жарықтандыру,жарықжарнамасы және т.б.) автоматты түрде қосуға және өшіруге арналған.п.)Жарық деңгейіне байланысты. Корпус фотореле орындалды изне демеп жанупластика (поликарбонат). Корпустың ішіндеэлектронды тақтасы бар негізжәне кіріктірілген фотоэлементпен қорғалғанпластикалық корпус бар.Жүктеме элементі ретінде электромеханикалық релеқолданылады. Іске қосушегі "LUX" түрлі реттегішімен орнатылады. Реттеуіштіайналдыру(реттеу""+"", ""-"" сіз фото реленің іске қосу шегінорнатааласыз.Техникалық сипаттамалары: сенсор чипі: кіріктірілгенжарықсенсоры, контактілер чипі: ымырт шекті Орнату: 5...50(реттелетін)лкМакс коммутациялық қуаты: 5500 вттип монтаждау: беттік.монтаж (ашық.орнату) Материал: Пластикалық бет түрі: жылтыр./блестящ./DSLR: Сұрноминкернеуі: 230 Қорғаныс дәрежесіне сәйкес келеді-IP: Ip44қорғанысдәрежесі - IP: Ip44 кернеу түрі: айнымалы (AC)Макс жұмыс циклы:16минтемір: -25...+45 °СМакс іске қосу тогы: 25 АЧастота: 50 Гцсқосылатынөткізгіштердің қимасы: 2.5 мм2Высота: 141 ммМакс қосылғанкүйдегі қуат:0,45 ВтНаруж диаметр: 78 ммКоммутация жүктеме:электромеханикалықреле.Өнім беруші тауардың барлық көлеміне сапағакепілдік береді, тауарпайдалануға берілген күннен бастап 12 ай, бірақжеткізу күнінен бастап24 айдан аспайды.</t>
  </si>
  <si>
    <t>Сталь толстолистовая 25х1500х6000</t>
  </si>
  <si>
    <t>241032.000.000013</t>
  </si>
  <si>
    <t>марка Ст.3пс, толщина 12,5-60 мм, горячекатаный</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</si>
  <si>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 - 25;Ені, мм - 1500;Ұзындығы, мм-6000;Болат түрі-Болат 3-5спЖеткізіп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- 25;Ширина, мм - 1500;Длина, мм - 6000;Тип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</si>
  <si>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Литва</t>
  </si>
  <si>
    <t>CRAFT-bearings</t>
  </si>
  <si>
    <t>Маслянный обогреватель (напольный, площадь обогрева 25 м2, мощность 2000 Вт)</t>
  </si>
  <si>
    <t>Стартер</t>
  </si>
  <si>
    <t xml:space="preserve">Кабель </t>
  </si>
  <si>
    <t>273214.000.000002</t>
  </si>
  <si>
    <t>марка ААБл, напряжение более 1 000 В</t>
  </si>
  <si>
    <t>КАБЕЛЬ ААБЛ 3Х50. ГОСТ 18410-73. Кабель силовой 3-х жильный , сечением жилы 50мм2, напряжение сети 6-10 кВ. Жила однопроволочная или многопроволочная, алюминевая, пропитанная бумажная изоляция фазная, свинцовая оболочка, броня из стальных лент или проволок) наружный диаметр кабеля - 52мм. Применяется для электроснабжения электропотребителей 10кВ .</t>
  </si>
  <si>
    <t>263060.000.000011</t>
  </si>
  <si>
    <t>для дистанционного управления</t>
  </si>
  <si>
    <t>Выключатель автоматический ВА 5739 400А</t>
  </si>
  <si>
    <t>https://cloud.mail.ru/public/AQoW/m9i7hERbm</t>
  </si>
  <si>
    <t>Термобумага</t>
  </si>
  <si>
    <t>172919.900.000000</t>
  </si>
  <si>
    <t>для печати</t>
  </si>
  <si>
    <t>Лента для цифровых тахографов - специальная термочувствительная многослойная бумажная лента, на которую методом термопечати наносятся данные о времени работы и простоя транспорта, а так же его скорости. С диаграммной сеткой. Фиксированная ширина тахографической ленты ‒ 57 мм; трехслойная структура бумаги. Слои ленты для тахографа ‒ пропитанная раствором основа, термопокрытие с проявляющим и цветообразующим компонентами, защитная пленка; повышенная плотность бумаги для профилактики разрывов не менее 58 г/м2; способность термоленты сохранять нанесенную термопечатью информацию на протяжении не менее одного года. Влагоустойчивость до 90% влажности. Термостойкость 60°C, 24 часа (h); Светостойкость 5000 lux (единица освещенности), 100 час (h). Имеет предупреждение за последние 0,5 метра бумаги. Должна соответствовать всем моделям и типам цифровых устройств  ЕСТР (сертифицированная Е1 Continental VDO). Дополнительная защита рулона и упаковки от случайной деформации в кабине автомобиля. Наличие неповрежденной заводской упаковки. В рулонах длиной не менее 8 м. В упаковке не менее 3 рулона. Гарантийный срок не менее 12 месяцев. Дата выпуска не ранее 2022 года. ГОСТ 7826-93</t>
  </si>
  <si>
    <t>https://docs.google.com/document/d/1du2ZToJK42zOdsRkwz1XDgbpk4NHIMdXm7DVM_wdyiQ/edit?usp=sharing</t>
  </si>
  <si>
    <t>Оповещатель свето-звуковой</t>
  </si>
  <si>
    <t>263060.000.000016</t>
  </si>
  <si>
    <t xml:space="preserve">Оповещатель комбинированный предназначен для выдачи светового и звукового сигналов на объектах, оснащенных охранно-пожарной сигнализацией.
Светозвуковой, Uпит.12В, Iпотр.125мА, 110дБ, IP55, tраб.-30...+55°С, 80х80х42мм.
Тип светового оповещателя постоянного свечения
Цвет Белый
- при питании от внешнего источника питания 75
Цвет свечения Красный
Потребляемая мощность:
Уровень звукового давления, дБ 110
Степень защиты IP55
Регулировка громкости нет
Диапазон рабочих температур, °С -30…+55
Напряжение питания, B:
Габаритные размеры, мм 80х80х42
- от внешнего источника питания 12
Масса, не более, кг 0.06
</t>
  </si>
  <si>
    <t>Шланг отвода масла</t>
  </si>
  <si>
    <t>221930.500.000008</t>
  </si>
  <si>
    <t>автомобильный, резиновый</t>
  </si>
  <si>
    <t>Шланг резиновый маслостойкий</t>
  </si>
  <si>
    <t>Фитинг насоса выжимной 601238630</t>
  </si>
  <si>
    <t>289261.500.000036</t>
  </si>
  <si>
    <t>Фитинг</t>
  </si>
  <si>
    <t>для гидравлического ключа, резьбовой</t>
  </si>
  <si>
    <t>Клапан электромагнитный DN80мм PN16кгс/см2</t>
  </si>
  <si>
    <t>241062.900.000036</t>
  </si>
  <si>
    <t>стальной, марка Ст.45, диаметр 10-19 мм, горячекатаный</t>
  </si>
  <si>
    <t>Круг горячекатаный В-16 ст45</t>
  </si>
  <si>
    <t>Шина 315/80 R22,5</t>
  </si>
  <si>
    <t>Сталь толстолистовая 4х1500х6000</t>
  </si>
  <si>
    <t>Ыстықтай илектелген парақты прокат.Техникалық сипаттамалары:Қалыңдығы бойынша дәлдік-жоғары дәлдік А;Жазықтық бойынша дәлдік-бойынша;Жиектің сипаты-О;Қалыңдығы, мм-4;Ені, мм - 1500;Ұзындығы, мм-6000;Болат түрі -Болат3-5сп.Жеткізіп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- 6000;Тип стали - Ст3-5сп.Поставщик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</si>
  <si>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"АГРУС"</t>
  </si>
  <si>
    <t xml:space="preserve">282512.300.000012 </t>
  </si>
  <si>
    <t>Кондиционеры сплит-система-78 штук; Уровень шума внешнего блока дБ 45,минимальный  уровень шума внутреннего блока дБ 28.5, максимальный  уровень шума внутреннего блока дБ 41, габариты внутреннего блока высота,  29.5 сантиметра,  ширина   80.2 сантиметра,  глубина   20 сантиметра ,  Вес  9.5 килограмм,  Габариты наружного блока высота  49.5 сантиметра, ширина  72 сантиметра, глубина  27 сантиметра,  вес   27.5 килограмм,  обслуживаемая площадь  25-30 м2 (квадратных метров), инсталляция (трубки) в комплекте да., хладагент типа R410A , тип компрессора обычный,  тип сплит-система,  вид кондиционера настенный, показатели при охлаждении,  потребляемая мощность, Ватт 1096,  мощность при охлаждении  Ватт 3517, Максимальная рабочая температура, °C 48 градуса,  минимальная рабочая температура °C 18 градуса, холодопроизводительность  БТЕ/ч 12000,  дополнительно длина трубок   3 метра, особенности авто-переналадка,  автоочистка , фильтр холодного катализатора,  управление воздушными потоками, автоматическая регулировка воздушных потоков, режимы работы авто, быстрое охлаждение, обогрев, интеллектуальная разморозка, охлаждение, сон, контроль температуры, турбо управление,  таймер да.</t>
  </si>
  <si>
    <t>для системы автоматического управления</t>
  </si>
  <si>
    <t xml:space="preserve">Крышка лицевая с кнопками Z043.597 к электронному блоку АС01.1 Аuma SaeX. </t>
  </si>
  <si>
    <t>Печь подогрева</t>
  </si>
  <si>
    <t>275124.990.000016</t>
  </si>
  <si>
    <t>нагревательная плитка лабораторная</t>
  </si>
  <si>
    <t>234310.300.000003</t>
  </si>
  <si>
    <t>фарфоровый, проходной</t>
  </si>
  <si>
    <t>Изолятор ИПУ 10/630-7,5УХЛ1 проходной (квадратным фланцем)</t>
  </si>
  <si>
    <t>https://cloud.mail.ru/public/2Fnv/tqPogkemS</t>
  </si>
  <si>
    <t>221930.500.000015</t>
  </si>
  <si>
    <t>топливный, внутренний диаметр 6,3, резиновый</t>
  </si>
  <si>
    <t>D-9mm. Р-25 бар</t>
  </si>
  <si>
    <t>Труба бурильная 127х8мм G105 EU API Spec 5D</t>
  </si>
  <si>
    <t>242012.200.010002</t>
  </si>
  <si>
    <t>Труба бурильная</t>
  </si>
  <si>
    <t>стальная, диаметр 101-150 мм</t>
  </si>
  <si>
    <t>Круг горячекатаный Б-180 ст45</t>
  </si>
  <si>
    <t>Подшипник 46416</t>
  </si>
  <si>
    <t>Сталь толстолистовая 8х1500х6000</t>
  </si>
  <si>
    <t>Ыстықтай илектелген парақты прокат.Техникалық сипаттамалары:Қалыңдығы бойынша дәлдік-қалыпты дәлдік Б;Жазықтық бойынша дәлдік-ПН;Жиектің сипаты -НО;Қалыңдығы, мм-8;Ені, мм - 1500;Ұзындығы, мм-6000;Болат түрі-Болат 3-5 сп.Жеткізіп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листовой горячекатаный.Технические характеристики:Точность по толщине - нормальной точности Б;Точность по плоскостности - ПН;Характер кромки - НО;Толщина, мм - 8;Ширина, мм - 1500;Длина, мм - 6000;Тип стали - 3-5сп.Поставщик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</si>
  <si>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Чугун для отливок СЧ35</t>
  </si>
  <si>
    <t xml:space="preserve">241011.500.000000  </t>
  </si>
  <si>
    <t>марка Л 1</t>
  </si>
  <si>
    <t>Шойын құйма.Өнеркәсіптік элементтерді өндіруге арналған мақсаттардөңгелек қима дайындамалары.Техникалық сипаттамалары:Түрі-СЧ, сұр шойын;Созылу кезіндегі уақытша кедергі, МПа (кгс/мм2) – 350 (35);Өлшемі, мм - 350х350;Диаметрі, мм - 350;Ұзындығы, мм – 350;Материал-шойын;Тығыздығы,кг/м3 - 7, 3х10 (3 дәрежеде);Созылу кезіндегі серпімділік модулі, мПа-1300-1550;20-дан 200°с дейінгі температурада меншікті жылу сыйымдылығы, Дж – 545;Жеткізіп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</si>
  <si>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Волчанский механический завод</t>
  </si>
  <si>
    <t>Йодид калия</t>
  </si>
  <si>
    <t>201331.700.000007</t>
  </si>
  <si>
    <t>чистый</t>
  </si>
  <si>
    <t>Калий йодистый по ГОСТ 4232-74, расфасованный и упаковованный согласно ГО СТ 3885-73. Оригинальная, заводская, герметичная упаковка и этикетка. В комплекте: оригинал сертификата (паспорта) завода изготовителя на реактив или нотариально заверенная копия, паспорт б езопасности, свидетельство о регистрации химической продукции. На момент получения не менее 85% запаса срока годности. Для определен ие содержания остаточного активного хлора по ГОСТ 18190.</t>
  </si>
  <si>
    <t>Кондиционер(сплит-система) 7 модели</t>
  </si>
  <si>
    <t>Циркуляционный клапан для исключения необходимости свабирования фонтанных скважин  и глушения скважины при совместном использовании с пакером.</t>
  </si>
  <si>
    <t xml:space="preserve">.ЦК устанавливается над пакерной компоновкой при проведении капитального ремонта скважин. Проходное сечение циркуляционного клапана должно исключить эффект штуцирования добываемой продукции и должно быть не менее 60мм, а также для лучшей пропускной способности диаметр эквивалентных боковых отверстий ЦК должен составлять не менее 21мм. Принцип работы ЦК основан на создании избыточного давления в затрубном пространстве на величину заранее согласованную с Заказчиком и перепад давления должен составлять при первичном открытии клапана не менее 14-16МПа, далее последующие открытия при перепаде давления не менее 5Мпа необходимую для открытия клапана. При этом клапан должен закрываться при снижении затрубного давления до установленной величины. ЦК должен обеспечивать проведение обратной циркуляции в надпакерном пространстве без срыва пакера.
2.2.В циркуляционном клапане необходимо предусмотреть срезное кольцо для опрессовки пакера до 150 атм (на устье). После срезки кольца клапан должен работать с перепадом 50-70 атм.
2.3.Коррозионное исполнение оборудования должно соответствовать – К4.
2.4.В целях проведения кислотных обработок при спущенной пакерной компоновки запас прочности ЦК по перепаду давления должен составлять не менее 700 атм.
2.5.Данные по скважинам:
·     Наружный диаметр обсадной колонны – 177,8 мм.
·     Внутренний диаметр обсадной колонны – 157,08 мм.
·     Температура скважины – 65-70 °С.
·     Содержание H2S – до 2%. 
</t>
  </si>
  <si>
    <t xml:space="preserve">Плата РТС  Z031.695/03 к электронному блоку АС01.1 Аuma SaeX. </t>
  </si>
  <si>
    <t>Комплект хроматографа</t>
  </si>
  <si>
    <t>265153.200.000000</t>
  </si>
  <si>
    <t>для контроля параметров технологических процессов</t>
  </si>
  <si>
    <t>гель проникающий хроматограф для изучения молекулярной массы полимера</t>
  </si>
  <si>
    <t>265152.700.000019</t>
  </si>
  <si>
    <t>Изолятор ИПУ 10/630-7,5УХЛ1 проходной (овальным фланцем)</t>
  </si>
  <si>
    <t>https://cloud.mail.ru/public/Pk2e/RucZodiYC</t>
  </si>
  <si>
    <t>Извещатель пожарный ручной взрывозащищенный
предназначен для выдачи в шлейф пожарной сигнализации тревожного сообщения при выдергивании приводного элемента.
Извещатель ручной взрывозащищенный применяется на предприятиях химической, нефтегазодобывающей, нефтегазоперерабатывающей, судостроительной отраслей и взрывоопасных зонах других производств.
Характеристики:
маркировка взрывозащиты 1Ех db IIC T6 Gb / Ex tb IIIC Т85°CDb
пылевлагонепроницаемость IP66 / IР67
напряжение питания, В 8-28
максимальный потребляемый ток, мкА 70
условия эксплуатации, °С от -60 до +85
класс извещателя: B
габаритные размеры извещателя (без установленных кабельных вводов) не более, мм
120x135x110
масса, не более, кг 1,0
срок службы, не менее, лет 10
гарантийный срок, лет 5
В комплектацию входит:
Вводное устройство №1: ШТ3/4"
Вводное устройство №2: ШТ3/4"
Козырек. Да.
Сертификат РМРС: Да.</t>
  </si>
  <si>
    <t>Счетчик: СКЖ-120-40-2-0-В-К, предназначен для измерения дебита нефтяной скважины....~Meter: СКЖ-120-40-2-0-В--К...</t>
  </si>
  <si>
    <t>265163.500.000008</t>
  </si>
  <si>
    <t>Счетчик жидкости</t>
  </si>
  <si>
    <t>камерный</t>
  </si>
  <si>
    <t>Круг горячекатаный В-150 ст45</t>
  </si>
  <si>
    <t>Подшипник для 7ВКГ (черт. 20-32417 М)</t>
  </si>
  <si>
    <t>Редуктор БПО 5-4 2,5 0,3</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</si>
  <si>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</si>
  <si>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</si>
  <si>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характеристики:Тип редуктора- БПО;Пропускная способность, м3/ч - 5;Исполнение - 4;Наибольшее давление газа на входе, МПа (кгс/см2)-2,5 (25)Давление рабочее, МПа - 0,3;Масса, кг - не более 1,2;Климатическое исполнение - УХЛ2;Поставщик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Пропан баллонына арналған бір сатылыбәсеңдіткіш.Мақсаты-баллоннан келетін газдың қысымын төмендету және газ жалыныменөңдеу кезінде берілген жұмыс қысымын тұрақты ұстап тұру үшін;Техникалық сипаттамалары:Өткізу қабілеті, м3 / сағ - 5;Орындалуы-4;Кіре берістегі газ қысымы, МПа-2,5;Жұмыс қысымы, МПа - 0,3;Салмағы, кг, артық емес - 1,2;Климаттық орындалуы-УХЛ2;Жеткізіп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</si>
  <si>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"NINGBO YINZHOU QISHENG WELDING TOOLS FACTORY"</t>
  </si>
  <si>
    <t>259929.490.000015</t>
  </si>
  <si>
    <t>дверная, металлическая</t>
  </si>
  <si>
    <t xml:space="preserve">Ручка для дверей, материал - алюминий. Комплектация: комплект крепежной фурнитуры, соединительный квадрат 8x105 мм. </t>
  </si>
  <si>
    <t xml:space="preserve"> FUARO</t>
  </si>
  <si>
    <t>Вискозиметр</t>
  </si>
  <si>
    <t>265153.900.000124</t>
  </si>
  <si>
    <t>Штабингера</t>
  </si>
  <si>
    <t xml:space="preserve"> Вискозиметр-плотномер (пуско-наладка+регистрация в реестре ГСИ РК)</t>
  </si>
  <si>
    <t>Anton Paar</t>
  </si>
  <si>
    <t>оборудование для изучения СКРН</t>
  </si>
  <si>
    <t>CorTest</t>
  </si>
  <si>
    <t>Кольцо контактное</t>
  </si>
  <si>
    <t>271161.000.000090</t>
  </si>
  <si>
    <t>для ротора электродвигателя мощностью от 630-5000 кВт</t>
  </si>
  <si>
    <t>Кольцо контактное в сборе 5ВЖ.555.194</t>
  </si>
  <si>
    <t>https://cloud.mail.ru/public/4iGK/4scfhk76x</t>
  </si>
  <si>
    <t>"ЗЭТАРУС"</t>
  </si>
  <si>
    <t xml:space="preserve">Извещатель пожарный ручной электроконтактный предназначен для ручного включения сигнала «Пожар» в системах противопожарной защиты и охранно-пожарной сигнализации. Технические характеристики: Ток потребления в дежурном режиме 
не более 50 мкА 
Сопротивление извещателя в режиме пожар 500 Ом 
Допустимый ток, коммутируемый «сухими контактами» ИПР исп.1 при напряжении до 30 В постоянного тока и до 125 В переменного тока, не более 
1А 
Помехоустойчивость по ГОСТ Р 53325
(к наносекундным импульсам напряжения, к электростатическому разряду, к электромагнитному полю): 
3 степень 
Габаритные размеры извещателя 
88х86х45 мм 
Масса извещателя 
не более 150 г 
Степень защиты оболочки извещателя 
IP 41 
Диапазон рабочих температур 
от -40 до +60 °С 
Средний срок службы 
не менее 10 лет 
</t>
  </si>
  <si>
    <t>Электродвигатель: асинхронный, трехфазный, мощностью 18.5кВт, 970об/мин…</t>
  </si>
  <si>
    <t>271124.500.000001</t>
  </si>
  <si>
    <t>асинхронный, многофазный, мощность более 7,5 кВт, но не более 37 кВт</t>
  </si>
  <si>
    <t>Рычаг</t>
  </si>
  <si>
    <t>289261.500.000169</t>
  </si>
  <si>
    <t>для специальной и специализированной грузоподъемной техники, механизма переключения делителя передач</t>
  </si>
  <si>
    <t>Рычаг перек.потока ПДРК 613445.003-06У1</t>
  </si>
  <si>
    <t>Катанка В-8-Ст3кп-У01</t>
  </si>
  <si>
    <t>241061.000.000006</t>
  </si>
  <si>
    <t>стальной, марка Ст.3, диаметр 5-9 мм</t>
  </si>
  <si>
    <t>"Катанка из углеродистой стали.Назначение – для перетяжки на проволоку на проволоку.Технические характеристики:Точность – В по ГОСТ 2590;Диаметр, мм - 8;Марка стали - СТ3;Охлаждение - У01, одностадийное.Поставщик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Көміртекті болаттан жасалған созба сым.Мақсаты-сымға сымға тарту үшін.Техникалық сипаттамалары:Дәлдік- МЕМСТ 2590 бойынша;Диаметрі, мм - 8;Болат маркасы-СТ3;Салқындату - У01, бір сатылы;Жеткізіп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</si>
  <si>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Прокат стальной круглый 18мм</t>
  </si>
  <si>
    <t>"Прокат ыстықтай илектелген дөңгелек болат.Техникалық сипаттамалары:Диаметрі, мм - 18;Болат түрі-Болат 3пс;Ұзындығы, м, кем емес - 11,70;Дәлдік класы-A1.Жеткізіп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- 18;Тип стали - Ст3пс;Длина,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</si>
  <si>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281314.900.000048</t>
  </si>
  <si>
    <t>для конвейера</t>
  </si>
  <si>
    <t>Пружина наружного кольца 014663</t>
  </si>
  <si>
    <t>Прокладка графитовая</t>
  </si>
  <si>
    <t>239914.000.000024</t>
  </si>
  <si>
    <t>пористая</t>
  </si>
  <si>
    <t xml:space="preserve">Прокладка Б., Серийный № 283759 Поз. 400, № запчасти 283759 194000003,типоразмер 0,6 ,материал Novapress Multi EG,asbestos free </t>
  </si>
  <si>
    <t>Устройство воздуховытяжное</t>
  </si>
  <si>
    <t>282520.900.000000</t>
  </si>
  <si>
    <t>с воздухоприёмником с магнитным держателем</t>
  </si>
  <si>
    <t>шкаф с вертикальным ламинарным потоком</t>
  </si>
  <si>
    <t>Разъединитель</t>
  </si>
  <si>
    <t>Разъединитель низковольтный, трехполюсный</t>
  </si>
  <si>
    <t>Выключатель разъединитель ВР-32-31 100А</t>
  </si>
  <si>
    <t>Тахограф</t>
  </si>
  <si>
    <t>265164.300.000007</t>
  </si>
  <si>
    <t>для легкового автомобиля</t>
  </si>
  <si>
    <t>Тахограф электронный (цифровой), тип и марка которого занесены в реестр государственной системы обеспечения единства измерений Республики Казахстан, укомплектованный 3 рулонами бумаги с диаграммной сеткой, с установкой, проведением инспекции (легализации) и поверки, а также расходными материалами (кабель, фишки, датчик и т.п.) и эксплуатационными документами (заключение о поверке, сертификат о поверке и т.д.) Проведение диагностического осмотра и замена дефектных запасных частей в течение года. Рабочее напряжение 24 В (12В). Диапазон измерения скорости 0-220 км/ч. Рабочая температура от минус 25 °С до плюс 70 °С. Температура сохранения регистрирующих функций от минус 40 °С  до плюс 80 °С. Температура хранения от минус 50°С до плюс 85 °С. Импульсный диапазон сигнала от датчика движения 4000 - 25000 имп/км. Точность измерения: скорость  - ±1 км/ч; путь - ±1%; время - ±2 с/ день. Класс защиты лицевой панели тахографа IP54. Соответствие правилам организации труда и отдыха водителей, а также Правилам применения тахографов. ГОСТ 34005-2016</t>
  </si>
  <si>
    <t>https://docs.google.com/document/d/1xoB_rlUxZFvjBoP0PAEwAqKLw8u3zPaGBznNSph0PX0/edit?usp=sharing</t>
  </si>
  <si>
    <t>Извещатель пожарный ручной адресный электроконтактный, питается по двухпроводной линии от «С2000-КДЛ», до 127 адресов. 
Технические характеристики: 
Потребляемый ток - 0,5 мА; 
в дежурном режиме - 0,6 мА; 
при сработавшем изоляторе короткого замыкания - 3 мА; Время фиксации нарушения зоны - не более 300 мс;
Время технической готовности - не более 15 с;
Рабочий диапазон температур - от минус 30 до +55°C;
Относительная влажность - до 93% при +40°C;
Степень защиты корпуса - IР41;
Габаритные размеры - не более 95x91x33 мм;
Масса - не более 0,15 кг;
Средний срок службы - 10 лет;
Программирование извещателя -  программа UProg.exe;
Тип монтажа - настенный.</t>
  </si>
  <si>
    <t>Динамометр ДЭЛ-150</t>
  </si>
  <si>
    <t>265112.300.000014</t>
  </si>
  <si>
    <t>Динамометр</t>
  </si>
  <si>
    <t>для буровых установок, электронный</t>
  </si>
  <si>
    <t>259313.500.000001</t>
  </si>
  <si>
    <t>марка Ст.3, толщина 4 мм, просечно-вытяжной</t>
  </si>
  <si>
    <t>Лист ПВ 406 4х1000х2000мм Ст3сп5</t>
  </si>
  <si>
    <t>Тонна</t>
  </si>
  <si>
    <t>Регулятор потока</t>
  </si>
  <si>
    <t>281331.000.000225</t>
  </si>
  <si>
    <t>трехлинейный, давление 250 бар, максимальный расход 15 л/мин</t>
  </si>
  <si>
    <t>Переключатель потока ППТ-100</t>
  </si>
  <si>
    <t>Рукав III-9-2 ХЛ</t>
  </si>
  <si>
    <t>221930.500.000039</t>
  </si>
  <si>
    <t>газовый, III–9–2,0</t>
  </si>
  <si>
    <t>Газбен дәнекерлеу және металдарды кесу жеңі.Техникалық сипаттамалары:Жұмыс ортасы-оттегі;Сыртқы диаметрі, мм -18;Жеңдер класы-III;Ішкі диаметрі, мм-9;Жұмыс қысымы, МПа-2;Ұзындығы, м, кемемес-40;Климаттық орындалуы-ХЛ.Жеткізіп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сапасына кепілдік береді.Рукав газовой сварки и резки металлов.Технические характеристики:Рабочая среда-кислород;Наружный диаметр, мм - 18;Класс рукавов - III;Диаметр внутренний, мм - 9;Давление рабочее, МПа - 2;Длина, м, не менее - 40;Климатическое исполнение - ХЛ.Поставщик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</si>
  <si>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Удлинитель 220В 16А 30м</t>
  </si>
  <si>
    <t>273313.900.000043</t>
  </si>
  <si>
    <t>электрический, бытовой</t>
  </si>
  <si>
    <t>Удлинитель на открытой пластиковой катушке и металлическойстойкепредназначен для обеспечения присоединения электрическихприемников коднофазным или к трехфазным электрическим сетям ипредназначены дляприменения в помещениях или вне их.Техническиехарактеристики:Напряжение, В - 220;Номинальный ток, А - 16;Длинапровода, м - 30;Степень защиты - IP20;Форма корпуса -круг;Сечение жилы,кв.мм - 1.5;Количество типа CEE штепсельных розеток, шт - 0;Количествоштепсельных розеток с заземлением, шт - 4;Материал - пластик.Поставщик предоставляет гарантию на качество на весь объём Товара втечение 12 месяцев от даты ввода в эксплуатацию Товара, но неболее24месяцев от даты поставки.Ашық пластикалық катушкалар мен металл тіректердегі ұзартқыш сымэлектрқабылдағыштарының бір фазалы немесе үш фазалы электр желілерінеқосылуынқамтамасыз етуге арналған және үй-жайларда немесе одан тысжерлердеқолдануға арналған.Техникалық сипаттамалары:Кернеу, В -220;Номиналды ток, А - 16;Сымның ұзындығы, м - 30;Қорғаудәрежесі-IP20;Дене пішіні-шеңбер;Өзек қимасы, шаршы мм - 1.5;CEE түрлі штепсельдік розеткалар саны, дана-0;Жерге тұйықталған штепсельді розеткалар саны, дана-4;Материал-пластик.Өнім беруші тауардыпайдалануға берген күннен бастап 12 ай ішінде, бірақжеткізу күніненбастап 24 айдан аспайтын мерзімде тауардың бүкіл көлеміне сапаға кепілдік береді.</t>
  </si>
  <si>
    <t>Насос бочковый электрический для перекачки жидкости, плотностью более 1000 кг/м3</t>
  </si>
  <si>
    <t>Насос бочковой  представляет собой оборудование, которое способно быстро и безопасно осуществить перекачку химических веществ из бочек или еврокубов в другие емкости или цистерны. Насос обязательно снабжен патрубком (насосной трубой), который должен доходить до дна бочки. Приводом насоса является электродвигатель.  Всасывающий патрубок  оснащается фильтром предварительной очистки от твердых частиц, которые могут находиться в бочках.
2.2. Длина погружной части насоса составляет не менее 1000 миллиметров;
2.3. Насос оснащается стандартным высококачественным электродвигателем на 220 вольт с кабелем длиной не менее 5 метров и вилкой согласно ГОСТ IЕС 60309-1-2016;
2.4. Класс защиты электродвигателя от воды и пыли IP44 согласно ГОСТ 14254-96;
2.5. Напряжение питания - 220В/50 Гц;
2.6. Мощность электродвигателя не менее 430Вт;
2.7. Производительность – не менее 100 л/мин;
2.8. Температура жидкости — до +50 °С.
2.9. Напор - не менее 9 метров;
2.10.        Плотность перекачивающей жидкости –  не более 1300 кг/м3;
2.11.        Материал корпуса насоса и насосной трубы: полипропилен;
2.12.        Материал корпуса вала: хастеллой или нержавеющая сталь;
2.13.        Тип насоса: с радиальным  уплотнением  вала (имеется дополнительное уплотнение в нижней части насоса около рабочего колеса для предотвращения попадания рабочей жидкости в область муфты);
2.14.        Диаметр входного патрубка  – до 50 миллиметров;
2.15.        Диаметр выходного патрубка  – не более 32 миллиметров;</t>
  </si>
  <si>
    <t xml:space="preserve">Уплотнение </t>
  </si>
  <si>
    <t>222129.700.000026</t>
  </si>
  <si>
    <t>гидравлическое, из нитрила</t>
  </si>
  <si>
    <t>ПРОФИЛЬНОЕ СОЕДИНЕНИЕ Б, Серийный № 283759 Поз. 410, № запчасти 283759 194100010,типоразмер round 5,материал NBR 70</t>
  </si>
  <si>
    <t>Сырье вторичное</t>
  </si>
  <si>
    <t>383222.000.000000</t>
  </si>
  <si>
    <t>из металлов черных</t>
  </si>
  <si>
    <t>ТЕХНИЧЕСКАЯ СПЕЦИФИКАЦИЯ
на поставку металлопроката для объектов ЦДНГ №1
1. Тема.
Поставка металлопроката (уголок, лист, швеллер, полоса и т.д.) для объектов ЦДНГ №1.  Объем и техническая характеристика необходимых товаров указан в Приложении №1 к Технической спецификации.
Нормативные акты: 
ГОСТ 8240-97 швеллеры; 
ГОСТ 8509-93 уголки; 
ГОСТ 19903-2015 прокат листовой.
2. Требования к поставляемому товару
Поставляемый товар, ввозимый и производимый в Республике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Республике Казахстан для аналогичных товаров.
Поставляемый товар должен быть новым, выпуска не ранее 2022 года, (не бывшим в употреблении, не восстановленным, у которого не была осуществлена замена составных частей, не были восстановлены потребительские свойства), не являться выставочными образцами, свободным от прав третьих лиц.
3. Требования к входному контролю поступающих товаров
После доставки товара на месторождение Заказчик проводит входной контроль. По итогом контроля составляется акт входного контроля (Приложение №5 к Договору) и акт приема-передачи товара (Приложение №4 к Договору).
Поставщик в актах, накладных и счёт-фактурах расписывает полный список в соответствии с Приложением №1 к Технической спецификации.</t>
  </si>
  <si>
    <t>Весы</t>
  </si>
  <si>
    <t>265131.500.000016</t>
  </si>
  <si>
    <t>лабораторные</t>
  </si>
  <si>
    <t>Аналитические весы</t>
  </si>
  <si>
    <t>Выключатель разъединитель ВР-32-35 250А</t>
  </si>
  <si>
    <t>Клей</t>
  </si>
  <si>
    <t xml:space="preserve">тепловой
</t>
  </si>
  <si>
    <t>Извещатель пожарный тепловой  рассчитан на непрерывную круглосуточную работу в закрытых отапливаемых помещениях совместно с приемноконтрольными охранно-пожарными приборами, имеющими шлейф пожарной сигнализации постоянного или переменного тока. Полярность подключения извещателя к шлейфу пожарной сигнализации может быть произвольной. Извещатель выдает сигнал «Пожар» в шлейф сигнализации путем увеличения потребляемого тока при превышении температуры окружающего воздуха установленного порогового значения. Технические характеристики: 
Температура срабатывания +70 °С
Наработка на отказ 70 000 часов 
Интервал между измерениями температуры 6 - 8 сек
Полярность питающего напряжения произвольная
Напряжение питания 10 - 25 В
Время срабатывания при повышении температуры 770°С ±190 с
Потребляемый ток 60 мкА
Степень защиты IP30
Средний срок службы 10 лет
Рабочие условия -10°...+75 °С
Габариты Ø 65 х 35 мм</t>
  </si>
  <si>
    <t>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t>
  </si>
  <si>
    <t>Лист горячекатаный Б 2х2000х1000мм ст3</t>
  </si>
  <si>
    <t>Клапан электромагнитный DN50мм PN25кгс/см2</t>
  </si>
  <si>
    <t>Автошина 16.0/70-20</t>
  </si>
  <si>
    <t>Прокат стальной шестигранный 20мм</t>
  </si>
  <si>
    <t>241066.900.000161</t>
  </si>
  <si>
    <t>стальной, марка Ст.40Х, диаметр 15-50 мм, горячекатаный</t>
  </si>
  <si>
    <t>Алтыбұрышты болат ыстықтай илектелген прокат.Техникалық сипаттамалары:Прокаттау дәлдігі-В;Диаметрі, мм - 20;Болат түрі-Болат40Х;Жеткізіп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шестигранный горячекатный.Технические характеристики:Точность прокатки - В;Диаметр, мм - 20;Тип стали - Ст40Х;Поставщик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</si>
  <si>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3534</t>
  </si>
  <si>
    <t>"Мойынтірек 3534 (аналог 22234) роликті радиалды сфералық екі қатарлы.Техникалық сипаттамалары:Мойынтіректің ішкі диаметрі, мм - 170;Мойынтіректің сыртқы диаметрі, мм - 310;Мойынтіректің Ені, мм - 86;Мойынтіректі монтаждау жүзінің радиусы, мм - 5,0;Статикалық жүк көтергіштігі-С0 690 000 Н;Динамикалық жүк көтергіштігі - С 850 000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</si>
  <si>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Автошины 14.00 R20 (370*508) Урал 4320</t>
  </si>
  <si>
    <t>2.1. Типоразмер – ОИ -25 14,00-20; 
2.2.Наружный диаметр - 1260 ± 10 мм;
2.3.Ширина профиля, (не более) – 390 мм;
2.4.Дополнительная маркировка M+S, POR;
2.5.Тип рисунка – повышенной проходимости
2.6.Комплектация – Шина + камера;</t>
  </si>
  <si>
    <t>Установка лабораторная</t>
  </si>
  <si>
    <t>325050.900.000034</t>
  </si>
  <si>
    <t>для исследования фильтрации смешивающихся флюидов</t>
  </si>
  <si>
    <t>U-образная установка</t>
  </si>
  <si>
    <t>Выключатель разъединитель ВР-32-37 400А</t>
  </si>
  <si>
    <t>Извещатель тепловой взрывозащищенный
Предназначен для выдачи в шлейф пожарной сигнализации тревожного сигнала при превышении в контролируемой среде установленной температуры срабатывания. Характеристики:  
маркировка взрывозащиты для взрывоопасных газовых сред 1Ех db [ia Ga] IIC T4/T5/T6 Gb X
маркировка взрывозащиты для взрывоопасных пылевых сред Ex tb [ia Da] IIIC T85/100/135°C Db X
маркировка взрывозащиты выносного ч/э для взрывоопасных газовых сред 0Ex ia IIC Т4/Т5/Т6 Ga Х
маркировка взрывозащиты выносного ч/э взрывоопасных пылевых сред Ex ia IIIC T85/100/135°C Da X
степень защиты оболочки IP66 / IP67
перенастройка температуры срабатывания с шагом, °С 3-5
температурный класс настройки извещателя А1, A2, A3, B, C, D, E
температура срабатывания, °С 54-130
напряжение питания, В 8-28
максимальный потребляемый ток, мкА 200
условия эксплуатации:
температура окружающего воздуха для соответствующих температурных классов, °С Т4 от - 60 до + 115
габаритные размеры корпуса извещателя (без установленных кабельных вводов), не более, мм 104х81
длина трубки чувствительного элемента (стандартное исполнение - И1), мм 200±2
длина выносного чувствительного элемента (по заказу - И2), м от 1,5 до 30
масса, не более, кг 1,1
срок службы, не менее, лет   10
гарантийный срок, лет5
ОЭ - оконечный элемент (ОЭ) — 2 шт.
В КОМПЛЕКТАЦИЮ ВХОДИТ:
Вводное устройство №1: ШТ3/4"
Вводное устройство №2: ШТ3/4"
Температурный класс: D (99-115 °С)
Исполнение Ч/Э: И1
Кронштейн КИПТ: Да
Кронштейн для выносного Ч/Э КЧЭ: Да.
Разрешение на применение на опасных производственных объектах на территории РК. (электронная версия, или на бумажном носителе).</t>
  </si>
  <si>
    <t>Кабина: без спальника в сборе, Камаз-65115, образец 2007 года выпуска.</t>
  </si>
  <si>
    <t>293220.990.000020</t>
  </si>
  <si>
    <t>Кабина</t>
  </si>
  <si>
    <t>241031.900.000034</t>
  </si>
  <si>
    <t>марка Ст.3сп, толщина 2,5-12 мм, с ромбическим рифлением</t>
  </si>
  <si>
    <t>Лист рифленый ромб 4мм Ст3сп5</t>
  </si>
  <si>
    <t>Регулятор перепада давления воды</t>
  </si>
  <si>
    <t>265165.000.000004</t>
  </si>
  <si>
    <t>для трубопровода</t>
  </si>
  <si>
    <t>Термокоррудированные штуцера вн.диам 8мм</t>
  </si>
  <si>
    <t>Двутавр стальной 24</t>
  </si>
  <si>
    <t>241071.000.000099</t>
  </si>
  <si>
    <t>номер профиля 24М, двутавровая</t>
  </si>
  <si>
    <t>Ыстықтай илектелген қосарлас таврлы арқалықтар.Мақсаты-тірек конструкцияларын жасау.Техникалық сипаттамалары:Арқалық нөмірі-24;Ұзындығы, м-6;Материал-3-бап, Болат;Прокаттау дәлдігі-B1.Жеткізіп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бередіБалки двутавровые горячекатанные.Назначение - для создания несущих конструкций.Технические характеристики:Номер балки - 24;Длина, м - 6;Материал - Ст.3, стальной;Точность прокатки - Б1.Поставщик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</si>
  <si>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275129.000.000016</t>
  </si>
  <si>
    <t>саморегулирующийся , греющий, удельная мощность 38 Вт/м</t>
  </si>
  <si>
    <t xml:space="preserve">Греющий кабель саморегулирующийся , греющий, удельная мощность 38 Вт/м,  220V 37Вт/м (50-70С°) </t>
  </si>
  <si>
    <t>Мощность кабеля, Вт/м: 30;
Наличие заземления: да;
Оболочка, стойкая к УФ-излучению (Ультрафиолетовое) : да</t>
  </si>
  <si>
    <t>Машина сушильная</t>
  </si>
  <si>
    <t>Блендер</t>
  </si>
  <si>
    <t>275121.900.000001</t>
  </si>
  <si>
    <t>блендер для ГРП</t>
  </si>
  <si>
    <t>Праймер</t>
  </si>
  <si>
    <t>239913.900.000026</t>
  </si>
  <si>
    <t>битумный, концентрированный</t>
  </si>
  <si>
    <t>Переключатель универсальный, серия УП</t>
  </si>
  <si>
    <t>Переключатель универсальный УП-5311</t>
  </si>
  <si>
    <t>Органайзер</t>
  </si>
  <si>
    <t>222929.900.000184</t>
  </si>
  <si>
    <t>пластиковый, на вращающейся основе</t>
  </si>
  <si>
    <t>Набивка сальниковая</t>
  </si>
  <si>
    <t>239911.990.000003</t>
  </si>
  <si>
    <t>асбестовая, марка-АПК-31</t>
  </si>
  <si>
    <t>дымовой</t>
  </si>
  <si>
    <t xml:space="preserve">Извещатель пожарный дымовой оптико-электронный предназначен для обнаружения возгораний, сопровождающихся появлением дыма малой концентрации в закрытых помещениях различных зданий и сооружений. Извещатель не реагирует на изменение температуры, влажности, на наличие пламени, естественного или искусственного света.
Характеристики:
Чувствительность извещателя 0,05...0,2 дБ/м
Помехоустойчивость 4 степень
Допустимая скорость воздушного потока до 10 м/с
Уровень воздействия фоновой освещенности 12000 лк
Инерционность срабатывания извещателя не более 9 сек
Напряжение питания 9 - 30 В
Потребляемый ток не более 0,04 мА
Степень защиты IP30
Средний срок службы 10 лет
Рабочие условия -45°...+55 °С; влажность до 90%
Габариты Ø 94 × 46 мм
Вес 210 г
</t>
  </si>
  <si>
    <t>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t>
  </si>
  <si>
    <t>201463.900.000005</t>
  </si>
  <si>
    <t>Триэтиленгликоль</t>
  </si>
  <si>
    <t>Прочее: Электродвигатель переменного тока, асинхронный, общепромышленного назначения 5А 200М6 СН-Б3-У1 22кВт, 380В, 50Гц, 1000об/мин, IМ1081, IР55</t>
  </si>
  <si>
    <t>241034.000.000100</t>
  </si>
  <si>
    <t>марка Ст.12Х18Н10Т, толщина 0,40-12 мм, горячекатаный</t>
  </si>
  <si>
    <t>Лист горячекатаный Б 1,5х2000х1000мм 12Х18Н10Т</t>
  </si>
  <si>
    <t>Автошина 16,5/70-18</t>
  </si>
  <si>
    <t>Катанка В-6-Ст3кп-У01</t>
  </si>
  <si>
    <t>Көміртекті болаттан жасалған созба сым.Мақсаты-сымға сымға тарту үшін.Техникалық сипаттамалары:Дәлдік- МЕМСТ 2590 бойынша;Диаметрі, мм-6-дан 7 мм-ге дейін;Болат түрі-СТ3;Салқындату - У01, бір сатылы;Жеткізіп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береді.""Катанка из углеродистой стали.Назначение – для перетяжки на проволоку на проволоку.Технические характеристики:Точность – В по ГОСТ 2590;Диаметр, мм - от 6 до 7 мм;Тип стали - СТ3;Охлаждение - У01, одностадийное.Поставщик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t>
  </si>
  <si>
    <t>Шток</t>
  </si>
  <si>
    <t>281332.000.000178</t>
  </si>
  <si>
    <t>для поршня компрессора</t>
  </si>
  <si>
    <t>Шток поршня C-1473 1 P ROD,SS,5.50STK/51.440LG</t>
  </si>
  <si>
    <t>Стерилизатор</t>
  </si>
  <si>
    <t>325012.000.000003</t>
  </si>
  <si>
    <t>паровой</t>
  </si>
  <si>
    <t>автоклав для стерилизации колб для бактериологических исследований</t>
  </si>
  <si>
    <t>Пускатель</t>
  </si>
  <si>
    <t>Пускатель магнитный нереверсивный, номинальный ток не более 125 А</t>
  </si>
  <si>
    <t>Пускатель магнитный ПМА-3200 Uk 220В</t>
  </si>
  <si>
    <t>Характеристика:АП-31 5 х 5 мм</t>
  </si>
  <si>
    <t>ТС\АП-31 5 х 5 мм.docx</t>
  </si>
  <si>
    <t>Извещатель пожарный дымовой линейный предназначен для контроля зоны до 100 м между передатчиком и приемником, обнаружения дыма и формирования сигнала 'Пожар'. Однопозиционный со встроенной ТВ камерой. Рабочая дальность действия 50 м (с дополнительными отражателями до 100 м). Напряжение питания 8…28 В. Ток потребления 30/120 мА. Габариты извещателя 160х96х100 мм, габариты базового отражателя 100х100х10 мм.
Тип извещателя 4-х проводный
- при напряжении питания 12 В 20
Дальность действия, м 50
Степень защиты IP41
Напряжение питания, B:
Диапазон рабочих температур, °С -25…+55
- постоянного тока 8…28
Габаритные размеры, мм 160х96х100
Ток потребления, мА:
Масса, не более, кг 0.6</t>
  </si>
  <si>
    <t>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t>
  </si>
  <si>
    <t>Лист горячекатаный Б 3х2500х1250мм ст3</t>
  </si>
  <si>
    <t>Прочее: Электродвигатель переменного тока, асинхронный, общепромышленного назначения 5АИ160S2 15кВт, 380В, 50Гц, 3000 об/мин, IP54, IМ1001</t>
  </si>
  <si>
    <t>Шина 8.25 R20</t>
  </si>
  <si>
    <t>Набор торцевых головок 8-65мм</t>
  </si>
  <si>
    <t>Шетжақ бастарының жиынтығы тұтқамен.Өлшемі, мм-8-65;.Жеткізіп беруші тауарды пайдалануға берген күннен бастап 12 ай ішінде,бірақ жеткізу күнінен бастап 24 айдан аспайтын мерзімде тауардың бүкіл көлеміне сапа кепілдігін береді.Набор торцевых головок с воротком.Размер, мм - 8-65;Поставщик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</si>
  <si>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Шток поршня C-1474  P ROD,SS,5.50STK/54.435LG</t>
  </si>
  <si>
    <t xml:space="preserve">ПРОКЛАДКА М . Серийный № 283758 Поз. 400, № запчасти 283758 194000003,типоразмер 0,6 ,материал Novapress Multi EG,asbestos free </t>
  </si>
  <si>
    <t>Дефибриллятор</t>
  </si>
  <si>
    <t>266011.150.000000</t>
  </si>
  <si>
    <t>для терапии нарушений сердечного ритма</t>
  </si>
  <si>
    <t>дефибриллятор для терапии нарушений сердечного ритма</t>
  </si>
  <si>
    <t>Пускатель магнитный ПМА-4200 Uk 380В</t>
  </si>
  <si>
    <t>безасбестовая, марка Графлекс</t>
  </si>
  <si>
    <t>Характеристика:Сальниковая набика  МС - 133    10х10 мм</t>
  </si>
  <si>
    <t>ТС\МС - 133.docx</t>
  </si>
  <si>
    <t>Извещатель пожарный дымовой оптико-электронный адресно-аналоговый для работы с прибором С2000-КДЛ со встроенным изолятором короткого замыкания, 
питание по линии двухпроводной линии связи 8…11 В, 
ток потребления до 500 мкА, 
степень защиты оболочки IP41, 
диапазон рабочих температур -30…+55°C, 
габаритные размеры 100х47 мм</t>
  </si>
  <si>
    <t>Машина: бурильно-крановая (ямобур) на базе колесного трактора</t>
  </si>
  <si>
    <t>289212.500.000002</t>
  </si>
  <si>
    <t>Машина бурильно-крановая</t>
  </si>
  <si>
    <t>на базе автошасси</t>
  </si>
  <si>
    <t>Прочее: Электродвигатель переменного тока, асинхронный, общепромышленного назначения 5АИ 180М6 СН-Б3-У1 18,5кВт, 380В, 50Гц, 1000об/мин, IМ1001, IР54</t>
  </si>
  <si>
    <t>Лист горячекатаный Б 2х2000х1000мм 12Х18Н10Т</t>
  </si>
  <si>
    <t xml:space="preserve"> Ключ трубный прямой L36"</t>
  </si>
  <si>
    <t>Автошина 12,00х20РR18</t>
  </si>
  <si>
    <t>Набор слесарномонтажный 244 предмета</t>
  </si>
  <si>
    <t>Әмбепап жөндеуші құралдары 244 дана.Жеткізу құрамы:Диэлектрлік бұрағыш - 3 дана.(-) 4*100.6-125,(+)4*100;Бұрағыш 11 дана.(-)3*75,3*100,6*38,6*75,6*100 (+)3*75,3-100,6*38,6*75,6*100,6*150;Тестер, дана-1, 100-250V;Магниттік ұстағышY-бит, дана-1;Магнит, дана-1;Кері бұрағыш, дана-1;Биттер 24 дана 25 мм (-)3,4,5,6,7; ( + ) РНО, РН1, 2, 3, 4;Pz1, 2 бит пластикалық H3 ұстағышында,4,5,6,7,8;Т10,15,20,25,30,35 - пластикалық ұстағыштағы биттер;Аллен кілті, дана - 9;Өлшемі, мм -1.5,2,2.5,3,4,5,6,8,10;Бұрағыш 6 дана, мм: (-)1.0,1.4,1.8,2.4; (+) 0.1;Соңы басы 12 дана 0.63 см, мм - 4,4. 5,5,5. 5,6,7,8,9,10,11,12,13;Соңы басы 9 дана 0.95 см, мм - 14,15,16,17,18,19,20,21,22;Адаптер 0.95 см(F) &lt;(&gt;&amp;&lt;)&gt; 0.63 см (M);Тұтқасы жарықшақ, см-0,95 (24 Т);Айналу тұтқасы, дана-1;Ұзартқыш 1 дана, см - 5.08;Ұзартқыш 1 дана, см-0.37, 7.62;Карданный топсасы 1 дана, см - 0.63;Карданный топсасы 1 дана, см - 0.95;Ұшқынға қауіпсіз соңғы басы 2 дана, мм - 16,21;Балға 1 дана - 80Z;HSS бұрғысы 5 дана, мм-4,5,6,8,10;Тас бойынша жұмыс істеуге арналған бұрғы 5 дана, мм - 4,5,6,8,10;Металл бұрғылау 7 дана, мм-2,3,4,5,6,8,10;Бұрғылау 1 дана. 12 V, 1200 mA 10 мм, 1 батарея, 550 RPM, зарядтау;Бекіткіштер жиынтығы 120 пр.;Рулетка, м-3;Кілт кілті 10 дана, мм - 6,8,10,11,12,13,14,15,17,19;Қиғаш қысқыштар, см - 15.24;Реттелетін кілт 1 дана, см - 20.32;Қысқыштар 1 дана, см - 25.4;Ұзын мұрынды тістеуік, см - 20.32;Ауыстырылатын қысқыштар 1 дана, см - 15.24;Алюминий корпусы, дана-1;Салмағы, кг-13,7;Биіктігі, см-49;Ені, см - 24;Ұзындығы, см - 37.Жеткізіп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береді.Инструмент универсальный слесарно-монтажный 244 предмета.Состав поставки:Отвертка диэлектрическая - 3 шт. (-) 4*100.6-125,(+)4*100;Отвертка 11 шт. (-)3*75,3*100,6*38,6*75,6*100 (+)3*75,3-100,6*38,6*75,6*100,6*150;Тестер, шт.- 1, 100-250V;МагнитныйдержательY - бита, шт - 1;Магнит, шт - 1;Отвертка реверсивная, шт - 1;Биты 24 шт. 25 мм (-)3,4,5,6,7; (+) РНО,РН1,2,3,4;PZ1,2-биты в пластиковом держателе Н3,4,5,6,7,8;Т10,15,20,25,30,35 - биты в пластиковом держателе;Ключ шестигранный, шт - 9;Размер, мм -1.5,2,2.5,3,4,5,6,8,10;Отвертка 6 шт., мм: (-)1.0,1.4,1.8,2.4; (+) 0.1;Головка торцевая 12 шт. 0.63 см, мм - 4,4.5,5,5.5,6,7,8,9,10,11,12,13;Головка торцевая 9 шт. 0.95 см, мм - 14,15,16,17,18,19,20,21,22;Адаптер 0.95 см(F) &lt;(&gt;&amp;&lt;)&gt; 0.63 см (M);Рукоятка трещеточная,см - 0,95 (24 Т);Рукоять вращения, шт - 1;Удлиннитель 1 шт., см - 5.08;Удлиннитель 1 шт., см - 0.37, 7.62;Шарнир карданный 1 шт., см - 0.63;Шарнир карданный 1 шт., см - 0.95;Головка торцевая искробезопасная 2 шт., мм - 16,21;Молоток 1 шт. - 80Z;Сверло HSS 5 шт., мм - 4,5,6,8,10;Сверло для работ по камню 5 шт., мм - 4,5,6,8,10;Сверло по металлу 7 шт., мм - 2,3,4,5,6,8,10;Дрель 1 шт. 12 V, 1200 mA 10 мм, 1 батарея, 550 RPM, зарядка;Набор крепежей 120 пр.;Рулетка, м - 3;Ключ гаечный 10 шт., мм - 6,8,10,11,12,13,14,15,17,19;Плоскогубцы диагональные, см - 15.24;Ключ гаечный разводной 1 шт., см - 20.32;Плоскогубцы 1 шт., см - 25.4;Плоскогубцы с длинным носиком, см - 20.32;Плоскогубцы переставные 1 шт., см - 15.24;Алюминевый кейс, шт - 1;Вес, кг - 13,7;Высота, см-49;Ширина, см - 24;Длина, см - 37.Поставщик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</si>
  <si>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Шток поршня C-0603 1 P ROD, 4.50STK/33.952LG</t>
  </si>
  <si>
    <t>Мармит</t>
  </si>
  <si>
    <t>289315.800.000012</t>
  </si>
  <si>
    <t>на 4 блюда</t>
  </si>
  <si>
    <t xml:space="preserve">Описание и требуемые функциональные, качественные и эксплуатационные характеристики:
№н.
Наименование Товара
Дополнительная характеристика
Ед. из-ия
Кол-во
Место поставки товара
Срок поставки
1
Мармит
Мармит 1-х и 2-х блюд 1 конф. 5 гастр. Лира-Профи МЭП-1-2Б/ЛП Предназначен для кратковременного хранения в горячем состоянии первых блюд в наплитных котлах и кратковременного хранения в горячем состоянии вторых блюд, соусов и гарниров в гастроемкостях и раздачи их потребителю. Мармит представляет собой прилавок, в плиту основание которого встроена одна электрическая конфорка и столешница, в последнюю встроена паровая ванна, оснащается направляющими для подносов, верхней полкой и регулируемыми по высоте ножками. Мармит устанавливается на предприятиях общественного питания самостоятельно или в составе технологической линии раздачи.
шт.
1
ЦДНГ №1
С даты подписания договора в течение 30 календарных дней
</t>
  </si>
  <si>
    <t>262017.100.000009</t>
  </si>
  <si>
    <t>ЖК, диагональ более 31", но не более 40"</t>
  </si>
  <si>
    <t>Стандартное рабочее место тип 1</t>
  </si>
  <si>
    <t>Пускатель магнитный ПМА-5200 Uk 220В</t>
  </si>
  <si>
    <t>ООО "Форэнерго-ЮИК"</t>
  </si>
  <si>
    <t>Характеристика:Перфорированный нержавеющий лист AISI 304 , (12Х18Н10Т) , толщина, мм: 1.5, ширина, мм: 1000, длина, мм: 2000, тип перфорации: Rv 5.0-8  ГОСТ/ТУ ,   ГОСТ 5582-75</t>
  </si>
  <si>
    <t>ТС\Лист стальной.docx</t>
  </si>
  <si>
    <t>263060.000.000040</t>
  </si>
  <si>
    <t>пламени</t>
  </si>
  <si>
    <t>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t>
  </si>
  <si>
    <t>265152.300.000010</t>
  </si>
  <si>
    <t>Анализатор</t>
  </si>
  <si>
    <t>для турбинного расходомера, потока жидкости и газа</t>
  </si>
  <si>
    <t>Лист горячекатаный Б 5х6000х1500мм ст3</t>
  </si>
  <si>
    <t>Прочее: Электродвигатель переменного тока, асинхронный, взрывозащищенный 160М4У1 18,5кВт, 1500об/мин, 380В, 50Гц, cosf-0,86, S1, IM3081, 1ExdIIBT4 Gb</t>
  </si>
  <si>
    <t>221114.900.000020</t>
  </si>
  <si>
    <t>на спецтехнику, радиальная, диаметр обода 38, ведущая</t>
  </si>
  <si>
    <t>Шина 710-70 R38</t>
  </si>
  <si>
    <t>Набор гаечных ключей 24-65</t>
  </si>
  <si>
    <t>Сақиналы бір жақты соққы кілттер жиынтығы.Мақсаты-Бұрандалы қосылыстарды орнату үшін ;Техникалық сипаттамалары:Орындау - сақиналы бір жақты соққы;Стандартты өлшем, мм, бастап және дейін - 24-65 (24,27, 30, 32, 36, 41,46, 50Ц, 55, 60 Ц, 65);Материал-хром ванадий;Жиынтық-11 қалтасы бар кілттер жиынтығына арналған сөмке.Жеткізіп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                                                                                                         Наборгаечных ключей кольцевых односторонних ударных.Назначение - для монтажа резьбовых соединений ;Технические характеристики:Исполнение - кольцевые односторонние ударные;Типоразмер, мм, от и до - 24-65  (24,27, 30, 32, 36, 41, 46, 50Ц, 55, 60Ц, 65);Материал - хромованадий;Комплектация - сумка для набора ключей с 11ю карманами.Поставщик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</si>
  <si>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Файл - вкладыш</t>
  </si>
  <si>
    <t>Шток поршня C-1750 1 P ROD,SS,4.50STK/45.698LG</t>
  </si>
  <si>
    <t>Аппарат телефонный</t>
  </si>
  <si>
    <t>281412.330.000014</t>
  </si>
  <si>
    <t>для моек, однорукояточный, набортный, размер 190*130 мм</t>
  </si>
  <si>
    <t>Тип – однорычажный,назначение –умывальник для раковины, запорный кран –керамический картридж,способ монтажа – горизонтальный,кол-во монтажныхотверстий – 1, присоединительный размер – 1/2″, тип подводки – гибкая,излив – длина145мм, высота51мм, размер (высота) – 115 мм.</t>
  </si>
  <si>
    <t>Извещатель пожарный предназначен для обнаружения загораний, сопровождающихся появлением открытого пламени. Сам извещатель является восстанавливаемым обслуживаемым устройством. При обнаружении загорания выдает сигнал "Тревога" в шлейф системы сигнализации и на световой индикатор, расположенный в корпусе извещателя. Характеристики:
Тип пожарного извещателя: - Пламени;
Напряжение (В) &lt;: - 9;
Напряжение (В) &gt;: - 28;
Дальность обнаружения очага (м): - 30;
Защита чувств. элемента: - IP51;
Индикатор: - На корпусе;
Класс пыле-/влагозащиты: - IP41;
Линия связи: - 2-х проводная;
Место установки: На улице;
Регистрируемое излучение: Инфракрасное;
Тип контактов: Нормально замкнутый;
Ток потребления в дежурном режиме, мА: 0.3;
Угол обзора (°): 120;
Чувствительный элемент: В поворотном уст-ве на корпусе.</t>
  </si>
  <si>
    <t>Самоспасатель эвакуационный 15мин ГОСТ Р 53261-2009</t>
  </si>
  <si>
    <t>Лист горячекатаный Б 4х2500х1250мм 12Х18Н10Т</t>
  </si>
  <si>
    <t>271124.700.000002</t>
  </si>
  <si>
    <t>асинхронный, многофазный, мощность более 37 кВт, но не более 75 кВт</t>
  </si>
  <si>
    <t>Прочее: Электродвигатель переменного тока, асинхронный, общепромышленного назначения 5AИ225M6 У1 37кВт, 1000 об/мин, 380В, 50Гц, S1, IM1001</t>
  </si>
  <si>
    <t>265133.900.000048</t>
  </si>
  <si>
    <t>из нержавеющей стали</t>
  </si>
  <si>
    <t>Рулетка ст. изм.уров.в резерв.Р20УЗГ.</t>
  </si>
  <si>
    <t>Прокат стальной круглый 16мм</t>
  </si>
  <si>
    <t>"Прокат ыстықтай илектелген дөңгелек болат.Техникалық сипаттамалары:Диаметрі, мм - 16;Болат түрі-Болат 45;Ұзындығы, м, кем емес - 11,70;Дәлдік класы-A1.Жеткізіп беруші тауарды пайдалануға берген күннен бастап 12 ай ішінде,бірақ жеткізу күнінен бастап 24айдан аспайтын мерзімде тауардың бүкілкөлеміне сапаға кепілдік береді.Прокат стальной горячекатный круглый.Технические характеристики:Диаметр, мм - 16;Тип стали - Ст 45;Длина,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</si>
  <si>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Резак инжекторный Р1-П М16х1,5</t>
  </si>
  <si>
    <t>Инжекторлы кескіш қолмен оттегі кесу құралы.Мақсаты-көміртекті жәнеоттегін қолмен бөлу үшінқалыңдығы төмен қоспаланған болаттар, мм, - 300дейін;Техникалық сипаттамалары:Кескіш түрі-Р1;Орындалатын жәнеқолданылатын жанғыш газ - П (пропан, бутан және табиғигаз);Орындау-вентильді;Кескіштің салмағы, кг, артық емес - 0,64;Кескіштің ұзындығы, мм, артық емес - 475;Жұмыс газы - пропан;Газараластыру-инжектор;Қосылатын жеңдердің ішкі диаметрі, мм-9;Жеткізушарттары- мундштук: сыртқы - № 1п, ішкі - №1,3,4;- диаметрі,мм-9ниппельмен жиналған түрдегі кескіш;.Жеткізіп беруші тауарды пайдалануғаберген күннен бастап 12 ай ішінде,бірақ жеткізу күнінен бастап 24 айданаспайтын мерзімде тауардың бүкілкөлеміне сапаға кепілдік береді.Резак инжекторный ручной кислородной резки.Назначение - для ручнойразделительной кислородной резки углеродистых инизколегированных сталейтолщиной, мм, до - 300;Технические характеристики:Тип резака -Р1;Исполнение и применяемый горючий газ - П (пропан, бутан иприродныйгаз);Исполнение - вентильный;Вес резака, кг, не более - 0,64;Длинарезака, мм, не более - 475;Рабочий газ - пропан;Смешение газа -инжекторное;Внутренний диаметр присоединяемых рукавов, мм - 9;Условияпоставки - мундштук: наружный -№1П, внутренний - №1,3,4;- резак всобранном виде с ниппелем, диаметром, мм - 9;Поставщик предоставляетгарантию на качество на весь объём Товара втечение 12 месяцев от датыввода в эксплуатацию Товара, но не более 24месяцев от даты поставки."</t>
  </si>
  <si>
    <t>Шток поршня С-2382</t>
  </si>
  <si>
    <t>Комплект резино-технических изделий </t>
  </si>
  <si>
    <t>221973.100.000048</t>
  </si>
  <si>
    <t>для клапана регулирования давления трубопровода</t>
  </si>
  <si>
    <t xml:space="preserve">КОМПЛЕКТ УПЛОТНЕНИЙ ВЫСОКОГО ДАВЛЕНИЯ НА РД   RZD-RECX 20" Class 600RF                             Спецификация к чертежу:
1. Поз.№-03.18,  №изделия-0075757   - 1 комплект; 
2. Поз.№-03.21S  №изделия-0103125   - 1 шт.; 
3. Поз.№-03.22S  №изделия-0108913   - 2 шт.; 
4. Поз.№-03.23S  №изделия-0103207   - 1 шт.; 
5. Поз.№-03.24S  №изделия-0103245   - 1 шт.; 
6. Поз.№-03.25S  №изделия-0103282   - 1 шт.;  
7. Поз.№-03.26S  №изделия-0103314   - 1 шт.;  
8. Поз.№-03.27S  №изделия-0103348   - 1 шт.;  
9. Поз.№-03.28S  №изделия-0103370   - 1 шт.;  
10. Поз.№-03.29S  №изделия-0103390   - 1 шт.;  
11. Поз.№-03.31S  №изделия-0103402   - 1 шт.;  
12. Поз.№-04.01   №изделия-0076184   - 1 комплект.                                                                                               13.Поз.№-04.01;№ изделия- 0076184, Вес-0,1;Спецификация на материал -PTFE UNS N07750; Спецификация на материал (в ЕС) - PTFE 2,4669. </t>
  </si>
  <si>
    <t>химически чистый</t>
  </si>
  <si>
    <t>Хлороформ ТУ 2631-066-44493179-01ЭКОС-1 чда  бут. стекл. 1 л/1,5 кг</t>
  </si>
  <si>
    <t>Передатчик радиоканальный</t>
  </si>
  <si>
    <t>264012.900.000000</t>
  </si>
  <si>
    <t>для беспроводной передачи тревожных сигналов</t>
  </si>
  <si>
    <t>Передатчик предназначен для беспроводной передачи тревожных извещений от охранных извещателей или приемо-контрольных приборов. Может использоваться как совместно с различными охранно-пожарными приборами (в качестве передатчика-коммуникатора), так и самостоятельно в качестве оконечного устройства.
Передатчик, дальность 3000-5000м.
Параметры радиоканала:
Выход на выносной светодиодный индикатор Есть
- рабочая частота, МГц 433.92
Программируемые задержки на вход и выход Есть
- дальность (в прямой видимости), м 3000…5000
Напряжение питания, B:
- излучаемая мощность, мВт 10
- от внешнего источника питания 10…15
Параметры шлейфов сигнализации:
Ток потребления, мА:
- количество шлейфов 2
- в дежурном режиме не более 30
- напряжение в дежурном режиме, В 12
- в режиме передачи 200
- величина оконечного резистора, Ом 5.6
Диапазон рабочих температур, °С -40…+50
Световая индикация состояния шлейфов Взят/Снят
Габаритные размеры, мм 75х120х32</t>
  </si>
  <si>
    <t>Вычислитель: общепромышленный БЭСКЖ-2М13</t>
  </si>
  <si>
    <t>265184.300.000001</t>
  </si>
  <si>
    <t>Вычислитель</t>
  </si>
  <si>
    <t>для счетчика расхода жидкости</t>
  </si>
  <si>
    <t>271125.400.000002</t>
  </si>
  <si>
    <t>асинхронный, многофазный, мощность более 75 кВт, но не более 375 кВт</t>
  </si>
  <si>
    <t>Лист горячекатаный Б 1,5х2000х1000мм ст3сп5</t>
  </si>
  <si>
    <t>Изолятор ШФ-20Г</t>
  </si>
  <si>
    <t>Швеллер стальной 10П-В</t>
  </si>
  <si>
    <t>241071.000.000010</t>
  </si>
  <si>
    <t>стальной, горячекатаный, с параллельными гранями полок, номер швеллера 10</t>
  </si>
  <si>
    <t>Сөрелердің параллель беттері бар ыстықтай илектелген болат арна.Мақсаты- жең, жаңғақтар, өткізгіштер және басқа да бұйымдар.Техникалық сипаттамалары:Швеллер нөмірі-10;Арна сериясы-П;Арна сөресінің биіктігі, мм - 100;Сөренің Ені, мм-46;Қабырға қалыңдығы, мм-4,5;Сөренің қалыңдығы, мм-7,6;Жеткізіп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7,6;Поставщик предоставляетгарантию на качество на весь объём Товаравтечение 12 месяцев от даты ввода в эксплуатацию Товара, но не более 24месяцев от даты поставки.</t>
  </si>
  <si>
    <t>Чайник электрический, металлический</t>
  </si>
  <si>
    <t>Шток поршня С-1986</t>
  </si>
  <si>
    <t>Оксид висмута</t>
  </si>
  <si>
    <t>201219.900.000002</t>
  </si>
  <si>
    <t>Техническая спецификация по поставке висмута
1. Наименование и количество товара:
Образец раствора висмуторганического соединения в белом масле (ВМ-5000-СХ), 50г
Назначение образца: в качестве внутреннего стандарта при градуировке рентгенофлуоресцентных спектрометров и анализаторов СПЕКТРОСКАН и определении количественного содержания хлорорганических соединений в нефти в соответствии с ГОСТ Р 52247 (метод В). 
Описание образца: образец представляет собой раствор органического соединения висмута в белом масле (ТУ 20.59.59-002-39970223-2021 с изм.
 1 «Образец раствора висмуторганического соединения в белом масле (ВМ-5000-СХ)»), расфасованный массой не менее 50 г в стеклянные флаконы с этикеткой, закрытые плотно завинчивающейся крышкой. 
Метрологические характеристики: аттестованная характеристика – массовая доля висмута, млн-1 . Индекс образца Обозначение единицы величины 
Аттестованное значение СО Границы относительной погрешности аттестованного значения (при Р = 0,95), ± δ, % ВМ-5000-СХ млн-1 5000 1 * численно соответствуют относительной расширенной неопределенности (U) при k=2 
Срок годности экземпляра: 12 месяцев. 
Методики (методы) измерений, примененные при установлении метрологических характеристик образца: установление метрологических характеристик образца проводилось по расчетно-экспериментальной процедуре приготовления согласно МИ 1992-98.
2. Место, срок и условия поставки товаров:
2.1. Место поставки: на условиях DDP офис ТОО «Казахтуркмунай», по адресу город Актобе, проспект Санкибай батыра 173/1 БЦ «Progress» кабинет 302.
2.2. Срок поставки: с даты заключение договора в течение 60 (шестидесяти) календарных дней.
2.3. Упаковка: поставка товара должна соответствовать требованиям нормативных документов Республики Казахстан. Материал упаковки должен надежно сохранять товар от повреждений, прямых солнечных лучей и воздействия внешних факторов, а также иметь возможность легко перевозить и транспортировать товар.
3. Требования к поставляемому товару:
3.1. Поставляемый товар, ввозимый и/или производимый в Республики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Республики Казахстан для аналогичных товаров.
3.2. Вместе с поставляемым товаром, Поставщик предоставляет копии сертификата соответствия, инструкции по применению с указанием срока и условия хранения, паспорт на товар. Кроме того, провести входной контроль товара в присутствии Заказчика.
3.3. Учитывая спецификацию товара, Поставщик обязан учитывать все риски по перевозке товаров.
4. Дата изготовления товара должна быть не позднее 3 (трёх) месяцев со дня поставки товара.</t>
  </si>
  <si>
    <t>289212.500.000011</t>
  </si>
  <si>
    <t>для гидравлического узла пресса</t>
  </si>
  <si>
    <t>Комплект запасных частей для ртутного порозиметра</t>
  </si>
  <si>
    <t>Малогабаритный стационарный передатчик с контролем 1 зоны (до 2 шлейфов - с задержкой и мгновенный) предназначен для передачи тревожных извещений на стационарные и носимые приемники серии RR-701 и пульты серии RS-200 по радиоканалу. Для постановки/снятия используется скрытый выключатель или кнопка. Специальный режим коммуникатора удобен для передачи на пульт по радиоканалу состояния охранно-пожарного оборудования других производителей. Дальность действия в условиях прямой видимости до 1500 м. зависит от наличия и характера препятствий распространению радиоволн (стен, потолочных перекрытий, строений, помех) Дальность действия: до 1500 м Напряжение питания: от 10 до 15 В Ток потребления в дежурном режиме: 5 мА (типичное значение) Ток потребления при передачи: не более 200 мА в течение 0,5 с Диапазон рабочих температур: от -40 до +50 °С ГабаритнМалогабаритный стационарный передатчик с контролем 1 зоны (до 2 шлейфов - с задержкой и мгновенный) предназначен для передачи тревожных извещений на стационарные и носимые приемники серии RR-701 и пульты серии RS-200 по радиоканалу. Для постановки/снятия используется скрытый выключатель или кнопка. Специальный режим коммуникатора удобен для передачи на пульт по радиоканалу состояния охранно-пожарного оборудования других производителей. Дальность действия в условиях прямой видимости до 1500 м. зависит от наличия и характера препятствий распространению радиоволн (стен, потолочных перекрытий, строений, помех) Дальность действия: до 1500 м Напряжение питания: от 10 до 15 В Ток потребления в дежурном режиме: 5 мА (типичное значение) Ток потребления при передачи: не более 200 мА в течение 0,5 с Диапазон рабочих температур: от -40 до +50 °С Габаритные размеры (без учета кабеля): 45 х 92 х 13 мм</t>
  </si>
  <si>
    <t>Трансформатор: розжига "NAO" p/n №9209912018000010, 24 В постоянноготока в 2500 В постоянного тока выход. / Exciter Module NAO SPARKIGNITER: part# 9209912018000010 24 VDC IN 2500 VDC OUT.</t>
  </si>
  <si>
    <t>282111.500.000004</t>
  </si>
  <si>
    <t>Система автоматического розжига и контроля факела</t>
  </si>
  <si>
    <t>для управления процессом розжига факельной горелки и контроля наличия пламени, контроля давления топливного газа</t>
  </si>
  <si>
    <t>Лист горячекатаный Б 8х6000х1500мм ст3сп</t>
  </si>
  <si>
    <t>Сталь конструкционная шестигранн.S=46мм</t>
  </si>
  <si>
    <t>241062.900.000155</t>
  </si>
  <si>
    <t>стальной, марка Ст.35, диаметр 15-50 мм, горячекатаный</t>
  </si>
  <si>
    <t>Ыстықтай илектелген калибрленген конструкциялық алты қырлы болат Прокат.Техникалық сипаттамалары:Диаметрі, мм-46;Болат түрі - 35.Жеткізіп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конструкционный калиброванный шестигранныйгорячекатанный.Технические характеристики:Диаметр, мм - 46;Тип стали - 35.Поставщик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</si>
  <si>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Шток поршня С-1751</t>
  </si>
  <si>
    <t>Полуавтомат сварочный</t>
  </si>
  <si>
    <t>279031.900.000078</t>
  </si>
  <si>
    <t>тип инверторный, диапазон сварочного тока 10-500 А</t>
  </si>
  <si>
    <t>INVERTEC 400TPX - сварочный аппарат. В комплект входит: Комплект зажима на деталь и держака с кабелем; ГОРЕЛКА TIG WTT2; Задний наконечник, длинный; Уплотнительное кольцо; Цанга; Уплотнительное кольцо; Держатель цанги; Сопло газовое 16,0 мм; WL20 WELDLINE D2.4X175 - вольфрамовый электрод; Harris 601-F30 - редуктор с ротаметром; Порошковая проволока Pipeliner® NR®-208-XP</t>
  </si>
  <si>
    <t>282422.000.000068</t>
  </si>
  <si>
    <t>для пневмоцилиндра приспособлению для захвата насосно-компрессорных или бурильных труб и удержания их на весу в устье скважин</t>
  </si>
  <si>
    <t>Техническая спецификация на поставку комплекта запасных частей для пневматического спайдера «Гранит» СП-6500.   
1. Место поставки товара
1.1. - 151010000, Актюбинская область, г.Актобе пр.Санкибай батыра 173/1, кабинет 310, (склад - г.Актобе, ул. Жамбыла 104).
2. Назначение и область применения
Пневматический спайдер «Гранит» СП-6500 предназначен для захвата насосно-компрессорных труб (НКТ) и бурильных труб с наружными диаметрами: 1,99'' (50 мм), 2 3/8 " (60 мм), 2 7/8 " (73 мм), 3 1/2 " (89 мм), 3 3/4 " (95 мм), 4 " (102 мм), 4 1/8 " (105 мм), 110 мм, 4 1/2 " (114 мм) и удержания их на весу в устье нефтяных скважин в процессе спускоподъемных операций при ремонте и бурении скважин.
2.1. Комплект запасных частей пневматического спайдера «Гранит» СП-6500
Цель: 
Комплект запасных частей предназначен для замены неисправных запасных частей и устранения неполадок пневматического спайдера «Гранит» СП-6500.
Конструкция: 
Все комплектующие детали и запасные части должны быть изготовлены и исполнены в технических условиях, соответствующих руководству по эксплуатации, регламенту обслуживания и иной нормативно-технической документации на пневматический спайдер «Гранит» СП-6500. 
Основные технические данные:
Масса, кг – 195 ±;
Габаритные размеры, не более, мм – 570х630х450;
Диапазон захватываемых НКТ,  “/мм – 1,99" (50 мм)...4 1,2" (114 мм);
Допускаемая нагрузка, кН (тс) - 736 (75);
ЗИП к спайдеру должен эксплуатироваться в условиях умеренно-холодного климата УХЛ1 в диапазоне температур окружающего воздуха от минус 45 до плюс 45-C в соответствии с ГОСТ 15150.
3. Комплектность
Товар поставляется Поставщиком в полном комплекте и в состоянии готовности для монтажа и эксплуатации в объеме, согласно Приложению №1 к Технической спецификации.
4. Поставляемую продукцию должен сопровождать сертификат, содержащий:
наименование и товарный знак предприятия-изготовителя шифр или типоразмер; 
штамп органа технического контроля предприятия-изготовителя; 
5. Общие требования к поставляемым товарам
5.1. Поставляемые товары, ввозимый и производимый в Республике Казахстан по всем показателям (техническим и качественным) должен соответствовать межгосударственным стандартам и настоящим техническим требованиям,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Республике Казахстан для аналогичных товаров.
5.2. Поставляемый товар должен быть новым, не бывшим в употреблении, не восстановленным, не являться выставочными образцами, свободным от прав третьих лиц.
5.3. Все бирки, штампы, печати должны иметь четкую и понятную маркировку на государственном или же на русском языке. В случае если продукция будет иметь оригинальную документацию иных иностранных языков, то нотариально заверенная копия должна прикладываться с переводом на русский язык обязательно.
5.4. Обязательное наличие паспорта изделия и руководство по эксплуатации при поставке товара, паспорт передается вместе с остальными сопроводительными документами представителям Заказчика в офис в кабинет №310 «Отдел бурения и КТРС».
5.5. Потенциальный Поставщик должен предоставить сведения о марке/модели, наименовании производителя и стране происхождения товара.
6. Требования к транспортированию
6.1 Поставляемые товары должны транспортироваться любым видом транспорта при соблюдении всех требований правил, действующих на этом виде транспорта.
7. Требования к входному контролю поступающих товаров
7.1 После поставки Товара на место назначения будет проводится входной контроль на поступивший товар на предмет: 
наличие товарно-сопроводительной документации; 
комплектность поставки и целостность упаковочных мест; 
маркировку изделия в соответствии с технической документацией; 
состояние консервации и отсутствие явных повреждений; 
наличие заводской таблички и сверка данных таблички с паспортными данными; 
комплектность и соответствие содержания технической документации (паспорта, технические описания, инструкции по эксплуатации) требованиям проекта, условиям договора и его приложении; 
проверка комплектности поступивших материалов на соответствие договору и его приложениям, упаковочным листам, комплектовочной ведомости; 
7.2 Форма окончания входного контроля – акт входного контроля составляется Поставщиком и  подписавается уполномоченными лицами Заказчика и Поставщика (Приложение №4 к договору). 
7.3 После завершения процедур проведения входного контроля, Поставщиком составляется и подписывается акт приёма-передачи подтверждающая поставку Товара до места поставки (Приложение №5 к договору). 
7.4 Акт подтверждающий приём-передачу товара составляется Поставщиком и подписавается первыми руководителями Заказчика и Поставщика (Приложение №6 к договору).</t>
  </si>
  <si>
    <t>Картридж</t>
  </si>
  <si>
    <t>282912.300.000027</t>
  </si>
  <si>
    <t>для системы очистки воды, фильтрующий</t>
  </si>
  <si>
    <t>Мембрана обратного осмоса для Системы водоподготовки</t>
  </si>
  <si>
    <t xml:space="preserve">Уровнемер микроволновой радарный Micropilot S FMR540 на битумный РВС </t>
  </si>
  <si>
    <t>ТС\Радарный уровнемер.docx</t>
  </si>
  <si>
    <t>Тензодатчики (для 09 Блока)</t>
  </si>
  <si>
    <t>265131.500.000001</t>
  </si>
  <si>
    <t>весы</t>
  </si>
  <si>
    <t xml:space="preserve">дял измерение массы </t>
  </si>
  <si>
    <t>ТС\Тензодатчик.docx</t>
  </si>
  <si>
    <t xml:space="preserve">Передатчик тревожной сигнализации предназначен для организации простой охранной или пожарной сигнализации. Имеет два 24-часовых шлейфа, например один - для тревожной кнопки, второй - для пожарных датчиков. 2 шлейфа охранно-пожарной сигнализации без права снятия
Тампер для обнаружения вскрытия корпуса
Выход на внешнюю антенну: под коаксиальный кабель 50 Ом
Напряжение питания: от 10 до 15 В
Диапазон рабочих температур: от -20 до +50deg;С
Параметры радиоканала:
Параметры выхода "Лампа" 12 В/100 мА
- рабочая частота, МГц 433.92
Параметры выхода "Сирена" 12В/300мА
- дальность (в прямой видимости), км 10…30
Напряжение питания, B:
- излучаемая мощность, мВт 10
- от внешнего источника питания 9…15
Параметры шлейфов сигнализации:
Ток потребления, мА:
- количество шлейфов 2
- максимальный 200
- напряжение в дежурном режиме, В 12
Диапазон рабочих температур, °С -20…+50
- величина оконечного резистора, кОм 5.6
Габаритные размеры, мм 120х75х32
</t>
  </si>
  <si>
    <t>Маркер</t>
  </si>
  <si>
    <t>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t>
  </si>
  <si>
    <t>222929.900.000100</t>
  </si>
  <si>
    <t>Подставка</t>
  </si>
  <si>
    <t>для труб</t>
  </si>
  <si>
    <t>Труба магистральных газонефтепроводов, нефтепродуктопроводов</t>
  </si>
  <si>
    <t>Лист горячекатаный Б 6х2500х1250мм 12Х18Н10Т</t>
  </si>
  <si>
    <t>РФ</t>
  </si>
  <si>
    <t>Шина 7.00 R16</t>
  </si>
  <si>
    <t>Сталь конструкционная шестигранн.S=36мм</t>
  </si>
  <si>
    <t>Ыстықтай илектелген  конструкциялық алты қырлы болат Прокат.Техникалық сипаттамалары:Диаметрі, мм - 36;Болат түрі-Ст45;Жеткізіп беруші тауарды пайдалануға берген күннен бастап 12 ай ішінде,бірақ жеткізу күнінен бастап 24 айдан аспайтын мерзімде тауардыңбүкілкөлеміне сапаға кепілдік береді.Прокат стальной конструкционный  шестигранныйгорячекатанный.Технические характеристики:Диаметр, мм - 36;Тип стали - Ст45;Поставщик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</si>
  <si>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281332.000.000350</t>
  </si>
  <si>
    <t>для поршневого компрессора, к картеру</t>
  </si>
  <si>
    <t>Прокладка крышки картера D-6130 (D-2363)  TOP COVER GSKT ASSY K/6</t>
  </si>
  <si>
    <t>Flextec® 650X - Многопроцессорный сварочный аппарат. В комплект входит: Пульт дистанционного управления; зажим на массу с кабелем 12 м; Сварочный кабель 15 м Tweco® Male &amp; 0.53 Lug; Конектор Tweco-Style Receptacle; Механизм подачи LN-25X; Комплект роликов для подачи порошковой проволоки 2,0; Адаптер для 6,3 кг катушек; Адаптер для горелки; Горелка K126 Pro; наконечник 2,0 мм; Направляющий; Держатель наконечника; Изолятор; Тумблер переключения режимов; Пруток ER70S-6</t>
  </si>
  <si>
    <t>Сменный механический фильтр Системы  водоподготовки</t>
  </si>
  <si>
    <t>Расходомер (тип 2)</t>
  </si>
  <si>
    <t>для определения расхода продукта</t>
  </si>
  <si>
    <t>ТС\КОриолис.docx</t>
  </si>
  <si>
    <t>Паста водочувствительная</t>
  </si>
  <si>
    <t>205959.100.000022</t>
  </si>
  <si>
    <t>для определения уровня подтоварной воды (отстоя) в резервуарах с нефтепродуктами</t>
  </si>
  <si>
    <t>264051.800.000019</t>
  </si>
  <si>
    <t>для излучения или приема радиоволн, передающая</t>
  </si>
  <si>
    <t>Многоэлементная направленная антенна предназначена для использования со стационарными передатчиками радиоканальной системы охранной сигнализации LONTA-202 (Риф Стринг-202), РИФ СТРИНГ-200, РИФ РИНГ-701. Антенна обеспечивает при передаче в выбранном направлении усиление не менее 10 дБ, что эквивалентно увеличению мощности передатчика в 10 раз и дальности передачи на открытой местности в 2-3 раза.
Антенна может использоваться в качестве приемной, если сигналы должны приниматься с одного выбранного направления. Например, если к приемнику RS-200R, который работает с одним передатчиком RS-200T, вместо антенны АШ-433 подключить антенну АН-433, то дальность приема на открытой местности увеличится еще в 2-3 раза.
Основные технические характеристики:
Рабочая частота: 433,92 МГц;
Коэффициент усиления: не менее 10 дБ относительно полуволнового вибратора;
КСВ: не более 1,5;
Габаритные размеры: 750 х 510 х 80 мм;
Длина фидера: 3 м; К устройству согласования неразъемно присоединен антенный кабель (фидер) длиной 3 м, разделанный на конце для подключения к винтовым колодкам передатчика или приемника;
Волновое сопротивление фидера: 50 Ом.</t>
  </si>
  <si>
    <t>Ротор механический 250мм 50-300об/мин 1052х770х383</t>
  </si>
  <si>
    <t>289261.300.000138</t>
  </si>
  <si>
    <t>для вращения бурильного инструмента, механический</t>
  </si>
  <si>
    <t>Brauberg</t>
  </si>
  <si>
    <t>241032.000.000021</t>
  </si>
  <si>
    <t>марка Ст.3сп, толщина 12-60 мм, горячекатаный</t>
  </si>
  <si>
    <t>Лист горячекатаный Б 20х6000х1500мм ст3</t>
  </si>
  <si>
    <t>Канат стальной d=25.5 мм</t>
  </si>
  <si>
    <t>Сталь конструкционная шестигранн.S=30мм</t>
  </si>
  <si>
    <t>Ыстықтай илектелген  конструкциялық алты қырлы болат.Техникалық сипаттамалары:Диаметрі, мм - 30;Болат түрі-35.Жеткізіп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конструкционный  шестигранныйгорячекатанный.Технические характеристики:Диаметр, мм - 30;Тип стали - 35.Поставщик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</si>
  <si>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ОАО «Суксунский оптико-механический завод»</t>
  </si>
  <si>
    <t>Прокат стальной шестигранный 36мм</t>
  </si>
  <si>
    <t>241062.900.000152</t>
  </si>
  <si>
    <t>стальной, марка Ст.30, диаметр 15-50 мм, горячекатаный</t>
  </si>
  <si>
    <t>Ыстықтай илемделген алты қырлы болат Прокат.Техникалық сипаттамалары:Жазылған шеңбердің диаметрі, мм - 36;Болат түрі-Ст30;Ұзындығы, м-3-тен 4-ке дейін.Жеткізіп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горячекатаный шестигранный.Технические характеристики:Диаметр вписанного круга, мм - 36;Тип стали - Ст30;Длина, м - от 3 до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</si>
  <si>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Завод Труд</t>
  </si>
  <si>
    <t>Лента композитная</t>
  </si>
  <si>
    <t>231411.700.000008</t>
  </si>
  <si>
    <t xml:space="preserve">спиральная </t>
  </si>
  <si>
    <t xml:space="preserve">Композитная муфта Гибридная ремонтная конструкция  состоит из двух видов композитного волокна, первый из которых это  однослойная двунаправленная стеклоткань  и высокопрочный материал из углеродного волокна двухосного плетения шириной от 300 мм, а также двухкомпонентную эпоксидную смолу, грунтовку, эпоксидный заполнитель дефектов, фиксирующую компрессионную ленту, роликовые аппликаторы, магнитные маркеры для определения местоположения ремонтной конструкции при внутритрубной диагностике. Материал наполнителя не включает метал лические компоненты. 
Диапазон температур применения составляет от +10 °C до +60 °C, допускается применение при температуре окружающей среды ниже +7°C.  Минимальный модуль растяжения в окружном направлении по ASMT D3039 составляет 67,6 ГПа, модуль сдвига по ASTM D5379 - 1,16 ГПа.
Возможность ремонта коррозионных повреждений до 80% потери металла от толщины стенки, вмятин до 6% диаметра трубы, дефекты кольцевых сварных швов протяженностью до 30% от длины окружности трубы и глубиной до 50% толщины стенки трубы. 
Диметр  трубы -813 мм;
Рабочее давление в трубопроводе - 6,4 МПа.
Ремонтная конструкция имеет расчетный срок службы не менее 50 лет.
Соответствие ремонтной системы квалификационным требованиям стандарта ASME PCC2 в отношении материала.
Соответствует требованиям стандарта ISO/TS 24817 «Нефтяная, нефтехимическая и газовая промышленность. Ремонт трубопроводных сетей с использованием композитных материалов. Оценка и проектирование, выполнение, испытание и контроль» 
Год изготовления товара, предлагаемого потенциальным поставщиком, не ранее января 2023 года. 
Гарантийный срок на товар, предлагаемый потенциальным поставщиком, не менее 24 месяцев с даты изготовления. 
Наличие разрешения к применению на опасных производственных объектах технологий, технических устройств, материалов, прошедших процедуру подтверждения соответствия нормам промышленной безопасности, выданное уполномоченным органом РК.
</t>
  </si>
  <si>
    <t>Установка для проверки и опрессовки</t>
  </si>
  <si>
    <t>289939.890.000006</t>
  </si>
  <si>
    <t>для сосуда высокого давления</t>
  </si>
  <si>
    <t>Техническая спецификация на поставку опрессовочного насоса для ЦДНГ №2 
1. Техническая характеристика товара (733 Т)
Опрессовочный насос используется при проведении гидростатических испытаний труб, различных емкостей, цистерн, водопроводов и прочих систем. Оснащён встроенным манометром. Максимальное рабочее давление составляет 250 бар. Для стабильной работы устройства конструкцией предусмотрен фильтр тонкой очистки.
Мощный электрический двигатель на 6500 Вт обеспечивает высокую производительность (13 литров в минуту). Мотор питается трёхфазным электротоком с напряжением 380 Вольт. Оборудование расположено на открытой раме, которая снабжена колёсами для удобного передвижения.
Рабочие характеристики
Тип привода: электрический (380 В)
Мощность: 6,5 кВт
Максимальное давление: 250 бар
Производительность: 13 л/мин
Комплектация:
- Фильтр для воды;
- Обратный клапан;
- Кабель питания;
- Рукав 10м;
- Комплект для опрессовки с краном;
- Комплект фитингов;
- Манометр и система сброса давления.
2. Требования к поставляемому товару
 2.1. Поставляемый товар, ввозимый и производимый в Республике Казахстан по всем показателям (техническим и качественным) должен соответствовать межгосударственным стандартам и техническим условиям, а также по безопасности для жизни, здоровья населения, имущества граждан и охраны окружающей среды не должен быть ниже обязательных требований, принятых в Республике Казахстан для аналогичных товаров. Товар должен соответствовать ТУ, ГОСТам и иным требованиям, указанным в спецификации техническим характеристикам, а также требованиям, установленным действующим законодательством и настоящими техническими требованиями. 
2.2. Поставляемый товар должен быть новым, выпуска не ранее 2022 года, (не бывшим в употреблении, не восстановленным, у которого не была осуществлена замена составных частей, не были восстановлены потребительские свойства), не являться выставочными образцами, свободным от прав третьих лиц.
2.3. Товар должны быть поставлены в упаковке, обеспечивающей защиту их от механического и других повреждений или порчи во время транспортировки и/или хранения. Заводская упаковка товара и комплектующих товара должна отвечать требованиям безопасности жизни, здоровья и охраны окружающей среды, иметь необходимые маркировки, наклейки, пломбы, а также давать возможность определить количество содержащегося в ней товара (опись, упаковочные ярлыки или листы).  
Предупредительная маркировка на упаковке или таре должна включать:
наименование (наименования);
вид осторожности;
массу или объем;
номер партии;
дату изготовления (выпуска) и срок годности;
стандартные символы осторожности.
Предупредительная маркировка наносится четкими несмываемыми буквами и (или) символами.
Товар без предупредительной маркировки не принимается.
При передаче товара в упаковке, не обеспечивающей возможность его хранения, Заказчик вправе отказаться от его принятия и вправе отказаться от оплаты товара, в предусмотренном законом порядке, а если товар был оплачен, потребовать возврата уплаченной денежной суммы, уплаты   неустойки и упущенной выгоды. Ответственность за целостность тары при перевозке несет Поставщик. 
На корпусе товара должна быть установлена бирка с указанием завода производителя, наименования (модели) насоса, заводского номера насоса и года выпуска;
Все сопроводительные документы упаковываются в герметичную упаковку и направляются Заказчику отдельно от насоса вместе с накладными документами. 
Монтажные части, запасные части, инструменты и принадлежности вместе с деталями и сборочными единицами, снимаемыми на время транспортирования, должны быть законсервированы и уложены в ящик ЗИП и опломбированы.  
Качество Товара должно соответствовать действующим государственным стандартам, техническим требованиям, паспортным данным. Поставщик обязуется предоставить информацию необходимую для государственного контроля: свидетельство о регистрации, сертификат соответствия или декларацию и сведения технического характера (при проверке гос. контроля). 
Товар должен быть принят службой ОТК завода изготовителя, в соответствие с технической документацией завода изготовителя, о чем должна быть запись в паспорте.
2.4. Нормативные акты: 
- ГОСТ ISO 11148-10-2015 Инструменты ручные с неэлектрическим приводом. Требования безопасности. Часть 10. Механизированные инструменты для опрессовки. 
3. Требования по входному контролю
Входной контроль производится с целью выявления дефектов и несоответствий, на основе которых принимается решение о дальнейшем использовании оборудования.
Входной контроль осуществляется представителями Заказчика в присутствии представителя Поставщика. 
После поставки товара на место назначения будет проводится входной контроль на поступивший товар на предмет: 
наличие товарно-сопроводительной документации;
комплектность поставки и целостность упаковочных мест;
маркировку изделия в соответствии с технической документацией;
состояние консервации и отсутствие явных повреждений;
наличие заводской таблички и сверка данных таблички с паспортными данными;
комплектность и соответствие содержания технической документации (паспорта, технические описания, инструкции по эксплуатации) требованиям проекта, условиям договора и его приложении;
проверка комплектности поступивших материалов на соответствие договору и его приложениям, упаковочным листам, комплектовочной ведомости; 
Форма окончания входного контроля – акт входного контроля (Приложение №6 к Договору).  
После завершения процедур проведения входного контроля, составляется и подписывается акт приёма-передачи товара (Приложение №7 к Договору).</t>
  </si>
  <si>
    <t>Сменный угольный фильтр</t>
  </si>
  <si>
    <t xml:space="preserve">НПО "ИНТЕГРСО", </t>
  </si>
  <si>
    <t>Табло</t>
  </si>
  <si>
    <t>279020.500.000009</t>
  </si>
  <si>
    <t>охранно-пожарное, световое</t>
  </si>
  <si>
    <t>Оповещатель охранно-пожарный световой Табло ШЫГУ-ВЫХОД.
Питание оповещателя осуществляется от источника постоянного тока напряжением 12 В.
Ток потребления, мА - не более 50.
Масса оповещателя, г - не более 700
Габаритные размеры оповещателя, мм - не более 105х305х50.
Степень защиты корпуса - IP 41 ГОСТ 14254–96.
Цвет корпуса оповещателя - белый.
Средний срок службы оповещателя - не менее 10 лет.</t>
  </si>
  <si>
    <t>Полотно пожарное выполняется противопожарным полотном размером 1,5x2 м и запаковывается в сумку красного цвета</t>
  </si>
  <si>
    <t>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t>
  </si>
  <si>
    <t>265152.300.000003</t>
  </si>
  <si>
    <t>для турбинного расходомера</t>
  </si>
  <si>
    <t>Лист горячекатаный Б 3х2500х1250мм 12Х18Н10Т</t>
  </si>
  <si>
    <t>Дальномер</t>
  </si>
  <si>
    <t>265112.190.000001</t>
  </si>
  <si>
    <t>лазерный</t>
  </si>
  <si>
    <t>Дальномер лазерный для измерения метра</t>
  </si>
  <si>
    <t>Мойынтірек  3616 (Сәйкестік 22316) роликті радиалды сфералық екіқатарлы.Техникалық сипаттамалары:Мойынтіректің ішкі диаметрі, мм - 80;Мойынтіректің сыртқы диаметрі, мм - 170;Мойынтіректің Ені, мм-58;Мойынтіректі монтаждау жүзінің радиусы, мм - 3,5;Статикалық жүк көтергіштігі-С0 227 000 Н;Динамикалық жүк көтергіштігі-С 325 000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</si>
  <si>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канцелярский, механический</t>
  </si>
  <si>
    <t>Муфта</t>
  </si>
  <si>
    <t>242040.300.000039</t>
  </si>
  <si>
    <t>прямая, стальная, условный проход свыше 81 мм</t>
  </si>
  <si>
    <t>Обжимная приварная муфта типа П2, Ø813мм, L-3000мм, t-10мм; Тип П2 - муфта обжимная приварная с технологическими кольцами. Состав муфты: центральное кольцо из двух полумуфт,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- 10мм; длина муфты (технологического кольца) 3000мм ± 3мм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технологических колец - 4шт., подкладочная пластина (под размер полумуфт и полуобечаек) - 6шт., паспорт на ремонтную конструкцию по СТ КТО-4.023-2022, сертификат соответствия на материал изготовления.</t>
  </si>
  <si>
    <t>Картридж с ионообменными смолами для системы  водоподготовки</t>
  </si>
  <si>
    <t>Монитор: Dell 27 Monitor P2719H 68.6cm(27") Black</t>
  </si>
  <si>
    <t>Кран шаровой</t>
  </si>
  <si>
    <t>Лист горячекатаный Б 1х2500х1250мм 12Х18Н10Т</t>
  </si>
  <si>
    <t>Вертлюг</t>
  </si>
  <si>
    <t>289939.839.000002</t>
  </si>
  <si>
    <t>буровой, максимальная нагрузка менее 100 тс</t>
  </si>
  <si>
    <t>Вертлюг промывочный ВП-50 на 160</t>
  </si>
  <si>
    <t>Саранский Завод Резинотехника,</t>
  </si>
  <si>
    <t>Агрегат НВ-Е 50/50-3,0-В-55-У2</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</si>
  <si>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м3/час- 50;Напор, м - 50;Давление на входе, кг/см2, не более - 1;КПД, %, не менее - 43;Глубина погружения агрегата, м,  - 3;Конструктивное исполнение для взрывоопасных производств - Е;Торцовое уплотнение одинарное с дополнительной манжетой -55;                                                                                                                     Агрегатукомплектован взрывозащищенным электродвигателем с характеристиками:Мощность, кВт, не менее - 18,5;Частота вращения, об/мин, не менее - 1500;Вольт -380/660 В, 50 Гц;Исполнение по способу монтажа – IМ3081;Исполнение по взрывозащите – 1Exd IIAT3;Исполнение по способу монтажа – IМ3081;Климатическое исполнение - У.Степень защиты  – не ниже IP54,Размеры плиты согласовать Заказчиком;Рабочая среда - тех вода, попутно пластовая вода, товарная нефть;Условия поставки: - Все поставляемое оборудование должно быть новым, сосроком изготовления не ранее 2023 г.Поставщик предоставляет гарантию на качество на весь объём Товара втечение 12 месяцев от даты ввода в эксплуатациюТовара, но не более 24месяцев от даты поставки.Түрі "НВ" тік сорғы қондырғысы орталықтан тепкіш, жартылай суасты.Мақсаты-жерасты дренаждық ыдыстарынан, түрі ЕП және ЕПП, қаттықосындылары бар су мен мұнай өнімдерінің қоспасын айдау үшін.Техникалық сипаттамалары:Сорғы параметрлері:Беру, м3 / сағ - 50;Бас, м-50;Кіріс қысымы, кг/см2, артық емес - 1;Тиімділік,%, кем емес-43;Агрегатты батыру тереңдігі, м, - 3;Жарылыс қаупі бар өндірістер үшін конструктивті орындау-Е;Қосымша -55 манжеті бар жалғыз соңғы тығыздағыш;Агрегат сипаттамалары бар жарылыстан қорғалған электр қозғалтқышыменжабдықталған:Қуаты, кВт, кемінде - 18,5;Айналу жиілігі, айн/мин, кемінде - 1500;Вольт -380/660 В, 50 Гц;Орнату әдісі бойынша орындау – IM3081;Жарылыстан қорғау бойынша орындау – 1Exd IIAT3;Орнату әдісі бойынша орындау – IM3081;Климаттық орындалуы - у.Қорғау дәрежесі-IP54-тен төмен емес,Плитаның өлшемдері Тапсырыс берушімен келісіледі;Жұмыс ортасы-техникалық су, ілеспе қабат суы, тауарлық мұнай;Жеткізу шарттары: - жеткізілетін барлық жабдық жаңа болуы керекдайындау мерзімі 2023 жылдан ерте емес.Жеткізіп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</si>
  <si>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Нож</t>
  </si>
  <si>
    <t>281332.000.000017</t>
  </si>
  <si>
    <t>для газомотокомпрессора, компрессионное</t>
  </si>
  <si>
    <t>Компрессионное кольцо поршня A-2127 4 PISTON RING, 9-1/8KTCD&amp;HP:ZU</t>
  </si>
  <si>
    <t>Обжимная приварная муфта типа П2, Ø813мм, L-3000мм, t-11мм, Тип П2 - муфта обжимная приварная с технологическими кольцами. Состав муфты: центральное кольцо из двух полумуфт,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- 11мм; длина муфты (технологического кольца) 3000мм ± 3мм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технологических колец - 4шт., подкладочная пластина (под размер полумуфт и полуобечаек) - 6шт., паспорт на ремонтную конструкцию по СТ КТО-4.023-2022, сертификат соответствия на материал изготовления.</t>
  </si>
  <si>
    <t>Перчатки</t>
  </si>
  <si>
    <t>141230.100.000015</t>
  </si>
  <si>
    <t>для защиты рук, нитриловые, маслобензостойкие без тканевой основы</t>
  </si>
  <si>
    <t>Нитриловые перчатки, неопудренные</t>
  </si>
  <si>
    <t>221930.500.000024</t>
  </si>
  <si>
    <t>топливный, внутренний диаметр 25,0, резиновый</t>
  </si>
  <si>
    <t xml:space="preserve">Характеристика:Промышленные шланги паропроводные внутренний диаметр 25 мм </t>
  </si>
  <si>
    <t>ТС\Приложение 2 (Шланг для пара).docx</t>
  </si>
  <si>
    <t>Метр погонный</t>
  </si>
  <si>
    <t>Катионит: КУ-2-8, ГОСТ 20298-74....~Cationite: KU-2-8, ГОСТ 20298-74....</t>
  </si>
  <si>
    <t>201659.700.000001</t>
  </si>
  <si>
    <t>Смола ионообменная</t>
  </si>
  <si>
    <t>катионит</t>
  </si>
  <si>
    <t>Лист горячекатаный Б 4х2500х1250мм ст3</t>
  </si>
  <si>
    <t>281413.730.000007</t>
  </si>
  <si>
    <t>латунный, условное давление 0-420 Мпа, диаметр 10-1400 мм, ручной</t>
  </si>
  <si>
    <t>Кран шаровой DN25мм PN16кгс/см2 муфтовый</t>
  </si>
  <si>
    <t>293230.250.000034</t>
  </si>
  <si>
    <t>Колодка тормозная лебедки 4020.81.100-1</t>
  </si>
  <si>
    <t>Рф</t>
  </si>
  <si>
    <t>281332.000.000014</t>
  </si>
  <si>
    <t>для газомотокомпрессора, уплотнительное</t>
  </si>
  <si>
    <t>3M</t>
  </si>
  <si>
    <t>Удлиненная сварная галтельная муфта типа П5У, Ø813мм, L-1500мм, t-10мм, Тип П5У - муфта сварная галтельная с технологическими кольцами для ремонта поперечных сварных швов. Состав муфты: центральное кольцо из двух полумуфт, два боковых и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- 10мм; длина муфты/бокового кольца/технологического кольца 300мм ± 3мм / 700мм /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боковых колец - 4шт., полуобечайка технологических колец - 4шт., подкладочная пластина (под размер полумуфт и полуобечаек) - 10шт., удостоверение о качестве (паспорт) по СТ 6636-1901-АО-039-4.023-2014, сертификат соответствия на материал изготовления.</t>
  </si>
  <si>
    <t>Самоспас</t>
  </si>
  <si>
    <t>Плита электрическая</t>
  </si>
  <si>
    <t>275128.390.000009</t>
  </si>
  <si>
    <t>тип варочной панели традиционный, количество конфорок 4, встраиваемая</t>
  </si>
  <si>
    <t>Техническая спецификация на поставку товаров
1. Тема: поставка хозяйственно-бытовых товаров для ТОО «Казахтуркмунай»
2. Место поставки товара: 
ЦДНГ-1: Казахстан, Мангистауская область, Бейнеуский район, вахтовый посёлок на месторождении «Западный Елемес», 650 км от г. Актау, или 55 км от ж/д ст. Опорная.
3. Описание и объём поставляемого товара: 
 №
Наименование Товара
 Дополнительная характеристика
 Ед. из-ия
 Кол-во
 Место поставки товара
 Срок поставки
 1
 Плита электрическая
Плита электрическая 4 конфорочная с жарочным шкафом. Напольная. Потребляемая мощность 16,8 кВт. Номинальная напряжение 380В. Лицевая часть –нерж. сталь. Конфорки-чугун. В комплекте противни – 3 шт. Длина с боковыми -1050 мм. Высота с воздуховодом -950 мм
 шт.
 2
 ЦДНГ №1
 С даты подписания договора в течение 30 календарных дней
4. Требования к поставщику:
Поставляемый Товар должен быть новым и строго соответствовать описанию согласно п. 3 настоящего Технического задания.
Упаковка: товар поставляется в пригодной для транспортировки упаковке, которая может защитить его от воздействия внешних условий, таких как вода, снег, пыль, грязь и т.д. Упаковка должна обеспечить полную сохранность товара на весь срок его транспортировки с учётом дальнейших перегрузок и длительного хранения на складе.
Поставщик обязан обеспечить поставку товара на объекты Заказчика, т.е. на условиях DDP. 
После доставки товара на месторождение Заказчик проводит входной контроль. По итогом контроля составляется акт входного контроля (Приложение №5 к Договору) и акт приёма-передачи товара (Приложение №4 к Договору).</t>
  </si>
  <si>
    <t xml:space="preserve">ООО “ЦентрСнабПром” </t>
  </si>
  <si>
    <t>Характеристика:Рулетка измирительная с лотом, из нержавеющей стали, шкала номинальной длины 20 м.</t>
  </si>
  <si>
    <t>ТС\Приложение 2 (Рулетка).docx</t>
  </si>
  <si>
    <t>ИНРОСТ</t>
  </si>
  <si>
    <t>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t>
  </si>
  <si>
    <t>265112.300.000000</t>
  </si>
  <si>
    <t>для гидродинамометрирования и исследования работы подземного оборудования добывающей скважины</t>
  </si>
  <si>
    <t>Лист горячекатаный Б 6х6000х1500мм ст3</t>
  </si>
  <si>
    <t>259311.330.000015</t>
  </si>
  <si>
    <t>тип ЛК-О, свивка двойная, стальной</t>
  </si>
  <si>
    <t>Канат 18-Г-ВК-С-П-О-Н-Р-Т-1370</t>
  </si>
  <si>
    <t>Прокат стальной круглый 110мм</t>
  </si>
  <si>
    <t>"Ыстықтай илектелген дөңгелек болат.Мақсаты- жең, жаңғақтар, өткізгіштер және басқа да бұйымдар.Техникалық сипаттамалары:Диаметрі, мм - 110;Болат түрі-Ст40Х;Ұзындығы, м -11,70 кем емес;Жеткізіп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горячекатанный круглый.Технические характеристики:Диаметр, мм - 110;Тип стали - Ст40Х;Длина,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</si>
  <si>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Удлиненная сварная галтельная муфта типа П5У, Ø813мм, L-1500мм, t-11мм, Тип П5У - муфта сварная галтельная с технологическими кольцами для ремонта поперечных сварных швов. Состав муфты: центральное кольцо из двух полумуфт, два боковых и два технологических кольца, каждая состоящая из двух полуобечаек. Материал изготовления - листовой прокат или бесшовная (прямошовная) труба, марка стали - X60 или аналогичные им. Типоразмер муфты: внутренний даиметр - 813мм; толщина стенки - 11мм; длина муфты/бокового кольца/технологического кольца 300мм ± 3мм / 700мм / 150мм; отклонение внутреннего (наружного) диаметра - 5мм. Изделие должно быть промаркировано условными обозначениями муфты и обозначениями. Комплект поставки: полумуфта центрального кольца - 2шт., полуобечайка боковых колец - 4шт., полуобечайка технологических колец - 4шт., подкладочная пластина (под размер полумуфт и полуобечаек) - 10шт., удостоверение о качестве (паспорт) по СТ 6636-1901-АО-039-4.023-2014, сертификат соответствия на материал изготовления.</t>
  </si>
  <si>
    <t>Кашынский завод резцов</t>
  </si>
  <si>
    <t>Диск отрезной</t>
  </si>
  <si>
    <t>302040.300.000308</t>
  </si>
  <si>
    <t>для рельсосверлильного станка</t>
  </si>
  <si>
    <t>Диск отрезной абразивный для твердых сталей &gt;35-55 HRC&lt;, Ø 400 мм, 10 шт./уп.</t>
  </si>
  <si>
    <t>Автомобиль</t>
  </si>
  <si>
    <t>291024.900.000011</t>
  </si>
  <si>
    <t>грузопассажирский, тип кузова пикап, грузоподъемность 1000-3000 кг</t>
  </si>
  <si>
    <t>Электродвигатель 200 кВт/1500об/мин 380В (5АМ315М4)....~Motor: Electrical 200 KW/1500rpm 380 V (5AM315M4)....</t>
  </si>
  <si>
    <t>Уголок стальной 45х4мм</t>
  </si>
  <si>
    <t>Пластина твердосплавная</t>
  </si>
  <si>
    <t>257340.900.000006</t>
  </si>
  <si>
    <t>многогранная</t>
  </si>
  <si>
    <t>Пластина ромб. 5,16мм 120408-PM 4215</t>
  </si>
  <si>
    <t>Прокат стальной круглый 130мм</t>
  </si>
  <si>
    <t>Ыстықтай илектелген дөңгелек болат.Мақсаты- жең, жаңғақтар, өткізгіштер және басқа да бұйымдар.Техникалық сипаттамалары:Диаметрі, мм - 130;Болат түрі-Ст40Х;Ұзындығы, м -11,70 кем емес;Жеткізіп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горячекатаный круглый.Технические характеристики:Диаметр, мм - 130;Тип стали - Ст40Х;Длина, м, не менее - 11,70.Поставщик предоставляет гарантию на качество на весь объём Товара втечение 12 месяцев от даты ввода в эксплуатацию Товара,но неболее 24месяцев от даты поставки.</t>
  </si>
  <si>
    <t>Аргон</t>
  </si>
  <si>
    <t>201111.250.000002</t>
  </si>
  <si>
    <t>газообразный, сорт высший</t>
  </si>
  <si>
    <t>Аргоновый баллон  40 л. Аргон газообрзный соответствует анализной точке АЕ706 по ГОСТу 10157-79</t>
  </si>
  <si>
    <t>265153.900.000017</t>
  </si>
  <si>
    <t>для электрода биохимического анализатора</t>
  </si>
  <si>
    <t>Керамическая мембрана Ceramic Discs 1.5” (Threshold pressures:  180 psig, 60 psig or 15 psig (based on water gas system) Pores: 80 nm, 120 nm or 180 nm)</t>
  </si>
  <si>
    <t>ООО "ГО"</t>
  </si>
  <si>
    <t>282215.500.000209</t>
  </si>
  <si>
    <t>ковшовый, грузоподъемность не более 1000 кг</t>
  </si>
  <si>
    <t>Технические характеристики мини погрузчика SUNWARD SWL2820
Объем ковша: 0,4 куб.м.
Ширина ковша: 160 см.
Грузоподъемность: 800 кг.
Высота выгрузки при опущенном ковше: 2,32 м.
Макс. высота выгрузки по шарнирному пальцу: 3,0 м.
Эксплуатационная масса: 2830 кг.
Статическая опрокидывающая нагрузка: 1500 кгс.
Двигатель: дизельный
Модель двигателя Kubota V2403-M-DI-E3B (Япония, оригинал)
Объем двигателя: 2400 куб.см.
Эксплуатационная мощность: 48 л.с.
Максимальный крутящий момент: 160.5/1800 Нм
Автоматическое выравнивание ковша.
Система распределения гидропотока LUDV, двойной контроль акселератора (педаль и джойстик)
Максимальная скорость: 13 км/ч.
Колесная база: 987 мм.
Дорожный просвет (клиренс): 19 см.
Размер шин 10-16.5</t>
  </si>
  <si>
    <t>НИЗ</t>
  </si>
  <si>
    <t>Электропривод: клапана регулятора PECKWOMY: Actuator tupe IRML08, speed 24 rpm, Rated torgue 80 Nm, Endosoure FLP/IP68, motor rating 0,6 kw 15 min, motor supplu 220v-1-50, nominal motor 1,86 Amp</t>
  </si>
  <si>
    <t>281420.000.000112</t>
  </si>
  <si>
    <t>Привод задвижки</t>
  </si>
  <si>
    <t>Уголок горячекатаный равнополочный 50х4мм ст3сп5</t>
  </si>
  <si>
    <t>АВК-ЭНЕРГО</t>
  </si>
  <si>
    <t>242040.300.000031</t>
  </si>
  <si>
    <t>для обсадной трубы, стальная, диаметр до 150 мм</t>
  </si>
  <si>
    <t xml:space="preserve"> Муфта к обсадной трубе ф 146мм. Группа прочности "Д", тип резьбового соединения ОТТМ</t>
  </si>
  <si>
    <t>Пластина ромб. 6,35мм 160608-PM 4225</t>
  </si>
  <si>
    <t>Прокат стальной круглый 160мм</t>
  </si>
  <si>
    <t>Ыстықтай илектелген дөңгелек болат.Мақсаты- жең, жаңғақтар, өткізгіштер және басқа да бұйымдар.Техникалық сипаттамалары:Диаметрі, мм - 160;Болат түрі-Ст40Х;Жеткізіп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горячекатанный круглый.Технические характеристики:Диаметр, мм - 160;Тип стали - Ст40Х;Поставщик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</si>
  <si>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Шляпа</t>
  </si>
  <si>
    <t>141943.990.000020</t>
  </si>
  <si>
    <t>для военнослужащих, с защитной москитной сеткой, из ткани</t>
  </si>
  <si>
    <t>274015.990.000027</t>
  </si>
  <si>
    <t>тип цоколя h23, мощность 60 Вт</t>
  </si>
  <si>
    <t>Компрессионное кольцо поршня A-1886  PISTON RING,14-1/8K:T </t>
  </si>
  <si>
    <t>273214.000.000101</t>
  </si>
  <si>
    <t>марка СБ, напряжение более 1 000 В</t>
  </si>
  <si>
    <t>КАБЕЛЬ СБ(10) 3Х50, Кабель медный типа СБ, 3-х жильный, сечением каждой жилы в 50 мм2, рабочее напряжение - 10кВ, температура окруж. среды при эксплуатации от-50 до +50 С. Элементы конструкции кабеля: 1. Жила однопроволочная медная. 2. Пропитанная бумажная изоляция фазная. 3. Пропитанная бумажная изоляция поясная. 4. Свинцовая оболочка. 5. Подушка. 6. Броня из стальных лент или проволок (Кл). 7. Наружный покров. Расчетная масса кабеля СБ 3х50-10: в 1 км - 4555.00 кг."</t>
  </si>
  <si>
    <t>Ячейка для рекомбинированных флюидов</t>
  </si>
  <si>
    <t>265112.590.000021</t>
  </si>
  <si>
    <t>для рекомбинации образцов газа и жидкости при давлениях и температуре пласта</t>
  </si>
  <si>
    <t>Ячейка НРНТ консистометра М422, FANN</t>
  </si>
  <si>
    <t>Кабель специализированный.тип U/FTP</t>
  </si>
  <si>
    <t>273213.700.000232</t>
  </si>
  <si>
    <t>Кабель специализированный.тип U/FTP [Кабель FTP 5е cat 4x2x0,52 с троссом]</t>
  </si>
  <si>
    <t xml:space="preserve">Кабель специализированный.тип U/FTP [Кабель FTP 5е cat 4x2x0,52 с троссом]
Кабель FTP 5е cat 4x2x0,52 с тросом, экранированный
Количество витых пар 4
Количество проводников 8
Категория кабеля 5e
Тип кабеля FTP (экранированный)
Тип проводника Solid (сплошной)
Материал проводника высокоочищенная бескислородная медь Диаметр кабеля 6,4 мм
Диаметр проводника 24 AWG (0,511 мм)
Диаметр троса 1,2 мм
Тип изоляции HDPE (полиэтилен высокой плотности)
Тип оболочки PE (полиэтилен)
Цвет оболочки черный
Температура эксплуатации от -30 до +75 °C, </t>
  </si>
  <si>
    <t>Электродвигатель 22 кВт, 1460 об/мин....~Motor-Electric: 22 kW; 1460 rpm;....</t>
  </si>
  <si>
    <t>Фирма SCHOTT DURAN</t>
  </si>
  <si>
    <t>241071.000.000035</t>
  </si>
  <si>
    <t>стальной, равнополочный, горячекатаный, ширина 40 мм</t>
  </si>
  <si>
    <t>Уголок стальной 40х4мм</t>
  </si>
  <si>
    <t>221113.500.000000</t>
  </si>
  <si>
    <t>для автобуса или автомобиля грузового и троллейбуса, диагональная, диаметр обода 20</t>
  </si>
  <si>
    <t>Автошина 1200х500-508 PR16 SL R4</t>
  </si>
  <si>
    <t>Прокат стальной круглый 12мм</t>
  </si>
  <si>
    <t>Ыстықтай илектелген дөңгелек болат.Техникалық сипаттамалары:Диаметрі, мм - 12;Болат түрі-Ст3сп;Ұзындығы, м, кемінде-11,70.Жеткізіп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сапаға кепілдік береді.Прокат стальной горячекатный круглый.Технические характеристики:Диаметр, мм - 12;Тип стали - Ст3пс;Длина,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</si>
  <si>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Пропан-бутан</t>
  </si>
  <si>
    <t>192031.300.000002</t>
  </si>
  <si>
    <t>Сжиженный газ (пропан) марки ПТ. Объём 1 баллона 50 л (21 кг). ГОСТ 20448-2018.</t>
  </si>
  <si>
    <t>ОО "ХИМСТАТУС УКРАИНА"</t>
  </si>
  <si>
    <t>Коробка распределительная</t>
  </si>
  <si>
    <t>222213.000.000024</t>
  </si>
  <si>
    <t>Коробка распределительная ККВ-3 водонепроницаемая с четырьмя выходами изпользуются для соединения, распредиления и защиты проводников с напряжением тока до 450В. Длина 120-140мм, ширина 100-120мм, высота 80-100мм.</t>
  </si>
  <si>
    <t>Трубка термоусаживающаяся.для герметизации муфт, заделки концов кабелей, толстостенная, из полиэтилена [Термоусаживающие трубки с клеевым слоем ТУТ МDT-A 27/8]</t>
  </si>
  <si>
    <t>Трубка термоусаживающаяся.для герметизации муфт, заделки концов кабелей, толстостенная, из полиэтилена [Термоусаживающие трубки с клеевым слоем ТУТ МDT-A 27/8]
Трубка усаживаемая (термоусадочная/холодной усадки)
Модель/исполнение
Среднестенная
Цвет
Черный
Материал
Полиолефин (PEX)
С внутр. клеевым слоем (клеевая)
Да
Внутр. диаметр до термоусадки
27 мм
Внутр. диаметр после термоусадки
7.5 мм
Коэффициент усадки
3:1
Возможность нанесения печатной маркировки - нет, Толщина стенки после усадки
3.3 мм
Рабочая температура (-55 °C), Длина
1 м, Тип
Термоусаживаемая (-ый)
Не содержит (без) галогенов  - да.</t>
  </si>
  <si>
    <t>Крестовина: (переходная) типа FS 18-14/18-21</t>
  </si>
  <si>
    <t>289939.700.000000</t>
  </si>
  <si>
    <t>Крестовина специальная</t>
  </si>
  <si>
    <t>241071.000.000041</t>
  </si>
  <si>
    <t>стальной, равнополочный, горячекатаный, ширина 75 мм</t>
  </si>
  <si>
    <t>Уголок горячекатаный равнополочный 75х6мм ст3пс5</t>
  </si>
  <si>
    <t>Набор ключей гаечных 5 предметов 46-65мм</t>
  </si>
  <si>
    <t>Прокат стальной круглый 30мм</t>
  </si>
  <si>
    <t>241062.900.000038</t>
  </si>
  <si>
    <t>стальной, марка Ст.45, диаметр 26-31 мм, горячекатаный</t>
  </si>
  <si>
    <t>Прокат ыстықтай илектелген дөңгелек болат.Техникалық сипаттамалары:Диаметрі, мм - 30;Болат түрі-Ст 45;Ұзындығы, м, кем емес - 11,70;Дәлдік класы-A1.Жеткізіп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горячекатный круглый.Технические характеристики:Диаметр, мм - 30;Тип стали - Ст 45;Длина, м, не менее - 11,70;Класс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</si>
  <si>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КАБЕЛЬ ААБЛ 3Х70. ГОСТ 18410-73. Кабель силовой 3-х жильный , сечением жилы 70мм2, напряжение сети 6-10 кВ. Жила однопроволочная или многопроволочная, алюминевая, пропитанная бумажная изоляция фазная, свинцовая оболочка, броня из стальных лент или проволок) наружный диаметр кабеля - 52мм. Применяется для электроснабжения электропотребителей 10кВ .</t>
  </si>
  <si>
    <t>для определения сопротивления веществ путем измерения глубины погружения</t>
  </si>
  <si>
    <t>Пенетрометр-симулятор</t>
  </si>
  <si>
    <t>272022.900.000003</t>
  </si>
  <si>
    <t>для ИБП, напряжение 12 В, емкость 7-20 А/ч, свинцово-кислотный</t>
  </si>
  <si>
    <t>Дюбель-гвоздь</t>
  </si>
  <si>
    <t>259411.900.000161</t>
  </si>
  <si>
    <t>с резьбой</t>
  </si>
  <si>
    <t>Дюбель 12х100 по бетону с шурупом (головка HEX) применяется для крепления элементов к пустотелым основаниям – щелевому блоку, газобетону, дырчатому кирпичу, легкому бетону, насадочному кирпичу. С помощью такого дюбеля можно выполнять крепление деревянных брусков, оконных рам, металлических профилей (при создании теплоизоляции фасада здания).
Диаметр сверления, dnom	12 мм
Длина дюбеля	100 мм
Толщина прикрепляемого материала, tfix	20 мм
Размер шурупа (диаметр*длина)	8x100 мм
Головка шурупа	PZ-3 (13)
Материал дюбеля Нейлон</t>
  </si>
  <si>
    <t>Принадлежность к иностранному прибору</t>
  </si>
  <si>
    <t>241031.900.000014</t>
  </si>
  <si>
    <t>марка Ст.10, толщина 0,40-12 мм, горячекатаный</t>
  </si>
  <si>
    <t>Толщина 2 мм, ГОСТ 16523-89</t>
  </si>
  <si>
    <t>Крестовина: (переходная) типа FS 18-21/28-21</t>
  </si>
  <si>
    <t>Уголок горячекатаный равнополочный 63х6мм ст3пс</t>
  </si>
  <si>
    <t>Подшипник 3615</t>
  </si>
  <si>
    <t>Швеллер стальной 20У-В</t>
  </si>
  <si>
    <t>241071.000.000000</t>
  </si>
  <si>
    <t>стальной, горячекатаный, специальный, номер швеллера 20</t>
  </si>
  <si>
    <t>Сөрелердің ішкі қырларын еңістей отырып ыстықтай илектелген болатшвеллер.Техникалық сипаттамалары:Арна нөмірі-20;Арна сериясы-У;Прокаттау дәлдігі-В;Болат түрі-Ст3.Жеткізіп беруші тауарды пайдалануға берген күннен бастап 12 ай ішінде,бірақ жеткізукүнінен бастап 24 айдан аспайтын мерзімде тауардың бүкілкөлеміне сапаға кепілдік береді.Швеллер стальной горячекатаный с уклоном внутренних граней полок.Технические характеристики:Номер швеллера - 20;Серия швеллера -У;Точность прокатки - В;Тип стали- Ст3.Поставщик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t>
  </si>
  <si>
    <t>Скотч</t>
  </si>
  <si>
    <t>329959.900.000081</t>
  </si>
  <si>
    <t>полиэтиленовый</t>
  </si>
  <si>
    <t>Компрессионное кольцо поршня A-3443  RIDER RING, 7-3/8R:R-CE:H:E:ET</t>
  </si>
  <si>
    <t>281314.900.000086</t>
  </si>
  <si>
    <t>электрический, герметичный, бессальниковый, одноступенчатый, подача до 200 м3/ч</t>
  </si>
  <si>
    <t>ЭЛЕКТРОНАСОС ЦЕНТРОБЕЖНЫЙ БЭН 949 ХЛ1 Центробежный насос блока измерения качества нефти КУУН. Производительность: 6,3м3/ч, Напор: 32м. Напряжение 380В. 50Гц. IP55.  Производство: Молдова.</t>
  </si>
  <si>
    <t>282219.300.000097</t>
  </si>
  <si>
    <t>для цилиндров специальной и специализированной грузоподъемной техники</t>
  </si>
  <si>
    <t>Стартовые комплекты горной механики для геомеханики</t>
  </si>
  <si>
    <t>Толщина 3 мм, ГОСТ 16523-89</t>
  </si>
  <si>
    <t>Кабель: свечи розжига горелки “NAO” p/n № 90 06500 000 00 08 10/NMD-6814-Mx"8Lg M.I. CABLE: part# 9006500000000810</t>
  </si>
  <si>
    <t>Профиль стальной</t>
  </si>
  <si>
    <t>241051.900.000000</t>
  </si>
  <si>
    <t>листовой для настила перекрытий, высота 41-100 мм</t>
  </si>
  <si>
    <t xml:space="preserve"> Профнастил оцинкованный, высота профиля 57мм</t>
  </si>
  <si>
    <t>Уголок горячекатаный равнополочный 100х8мм ст3сп5</t>
  </si>
  <si>
    <t>МЕРИОН</t>
  </si>
  <si>
    <t>257340.900.000007</t>
  </si>
  <si>
    <t>напаиваемая</t>
  </si>
  <si>
    <t>Пластина напаиваемая 62272 Т5К10</t>
  </si>
  <si>
    <t>Набор слесарномонтажный 150 предметов</t>
  </si>
  <si>
    <t>Әмбебап жөндеуші құралдары кейсте.Техникалық сипаттамалары:Заттар саны, дана-150;Жеткізу құрамы:Біріктірілген кілттер-14 элемент.Өлшемдері, мм - 6, 7, 8, 9, 10, 11, 12, 13, 14, 15, 16, 17, 19, 22;Ауыспалы пассатиждер, мм - 250;Аралас Пассатижи, мм - 175;Слесарлық балға, кг-0,5;Бұрандалы бұрағыштар-2 дана;Өлшемдері, мм - 6,5х100, 8х150;Крест бұрағыштар 2 зат;Өлшемдері-РН1х75, РН2х100;Автомобиль сынағышы - 12В;Шам кілттері-2 зат;Өлшемдері, мм-16, 21;1/4" (6,3 мм)бекіту квадраты бар құрал;1/4" соңғы бастары-12 дана;Өлшемдері, мм - 4, 4.5, 5, 5.5, 6, 7, 8,9, 10, 11, 12, 13;Түзу ұзартқыштар 1/4" - 2 зат;Өлшемдері, мм - 50, 100;Ұзартқыш икемді 1/4", мм - 150;Топсалы гимбал;Ратчет 1/4", мм - 150;Тістердің саны-45;Минималды бұрылу бұрышы-8°Т-тәрізді қақпа, мм - 110;Ұзартқыш тұтқасы 1/4", мм - 150;Кірістіру адаптері, мм - 30;1/4" - 1/4"магнитті кірістіру адаптері;1/2" қосу квадраты бар құрал (12.5 мм);1/2" соңғы бастары-20 дана;Өлшемі мм - 8, 10, 12, 13, 14, 15, 16, 17, 18, 19, 20, 21, 22, 23, 24,25, 26, 27, 30, 32;Топсалы гимбал 1/2"%1/2" ұзартқыш сымдар-3 зат;Өлшемдері, мм - 50, 125, 250;Ратчет 1/2", мм - 250;Тістердің саны -45;Минималды бұрылу бұрышы-8°;Топсалы қақпа 1/2", мм-430;Адаптер үш жақты;Кірістіру:Кірістіру 1/4" -6 элемент;Өлшемдері - T10, T15, T20, T25, T27, T30;1/4" алтыбұрышты кірістірулер-7 элемент;Өлшемдері, мм - 1.5, 2, 2.5, 3, 4, 5, 6;Кірістірулер 1/4" сплайн - 7 элемент;Өлшемдері, мм - 3, 4, 4.5, 5, 5.5, 6, 7;1/4"  кірістірулері-5 элемент;Өлшемдері - РН0, РН1, РН2, РН3, РН4;1/4"  кірістірулері-5 элемент;Өлшемдері - PZ0, PZ1, PZ2, PZ3, PZ4.Жеткізіп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береді.Инструмент универсальный слесарно-монтажный в кейсе.Технические характеристики:Количество предметов, шт - 150;Состав поставки:Ключи комбинированные - 14 предметов.Размеры, мм - 6, 7, 8, 9, 10, 11, 12, 13, 14, 15, 16, 17, 19, 22;Пассатижи переставные, мм - 250;Пассатижи комбинированные, мм - 175;Молоток слесарный, кг - 0,5;Отвертки шлицевые - 2 предмета;Размеры, мм - 6,5х100, 8х150;Отвертки крестовые 2 предмета;Размеры -  РН1х75, РН2х100;Тестер автомобильный - 12 В;Ключи свечные - 2 предмета;Размеры, мм - 16, 21;Инструмент с присоединительным квадратом 1/4" (6,3 мм);Головки торцевые 1/4" - 12 предметов;Размеры, мм - 4, 4.5, 5, 5.5, 6, 7, 8,9, 10, 11, 12, 13;Удлинители прямые 1/4" - 2 предмета;Размеры, мм - 50, 100;Удлинитель гибкий 1/4", мм - 150;Кардан шарнирный;Трещотка 1/4", мм - 150;Количество зубов - 45;Минимальный угол поворота - 8°Вороток Т-образный, мм - 110;Ручка-удлинитель 1/4", мм - 150;Адаптер для вставок, мм - 30;Адаптер для вставок магнитный 1/4" - 1/4";Инструмент с присоединительным квадратом 1/2" (12.5 мм);Головки торцевые 1/2" - 20 предметов;Размеры мм - 8, 10, 12, 13, 14, 15, 16, 17, 18, 19, 20, 21, 22, 23, 24,25, 26, 27, 30, 32;Кардан шарнирный 1/2"%Удлинители 1/2" - 3 предмета;Размеры, мм - 50, 125, 250;Трещотка 1/2", мм - 250;Количество зубов -45;Минимальный угол поворота - 8°;Вороток шарнирный 1/2", мм - 430;Адаптер трехсторонний;Вставки:Вставки 1/4"  - 6 предметов;Размеры - Т10, Т15, Т20, Т25, Т27, Т30;Вставки 1/4" шестигранные - 7 предметов;Размеры, мм - 1.5, 2, 2.5, 3, 4, 5, 6;Вставки 1/4" шлицевые - 7 предметов;Размеры, мм - 3, 4, 4.5, 5, 5.5, 6, 7;Вставки 1/4" - 5 предметов;Размеры - РН0, РН1, РН2, РН3, РН4;Вставки 1/4"  - 5 предметов;Размеры - PZ0, PZ1, PZ2, PZ3, PZ4.Поставщик предоставляет гарантию на качество на весьобъём Товара втечение 12 месяцев от даты ввода в эксплуатацию Товара, но не более 24месяцев от даты поставки.</t>
  </si>
  <si>
    <t>АО "ЭКОС-1"</t>
  </si>
  <si>
    <t>простой</t>
  </si>
  <si>
    <t xml:space="preserve"> Solo</t>
  </si>
  <si>
    <t xml:space="preserve"> Контроллер</t>
  </si>
  <si>
    <t>271231.500.000002</t>
  </si>
  <si>
    <t>промышленный</t>
  </si>
  <si>
    <t>Контроллер АПС, Det-Tronics EQ3001DNSW
тип: 007390-002</t>
  </si>
  <si>
    <t>Мельница</t>
  </si>
  <si>
    <t>325050.900.000007</t>
  </si>
  <si>
    <t>Толщина 6 мм</t>
  </si>
  <si>
    <t>Разъем RJ45 5E 8P8C</t>
  </si>
  <si>
    <t>Расходомер-счетчик: Optimass 1400 с первичным преобразователем OPTIMASS 1000 S50 DN50 PN40 для жидкости, с протоколом Модбас, VE864S0EA0G0W0000003K00/VE53441X0S0010GAC210K10</t>
  </si>
  <si>
    <t>КРОНА Ansmann.</t>
  </si>
  <si>
    <t>Ремень</t>
  </si>
  <si>
    <t>257330.100.000054</t>
  </si>
  <si>
    <t>для демонтажа шкивов и подшипников</t>
  </si>
  <si>
    <t>Набор съемников подшипников 4 пред.</t>
  </si>
  <si>
    <t>Регулятор расхода жидкости РР.02.00.000</t>
  </si>
  <si>
    <t>Сұйықтық ағынын реттегіш.Мақсаты-АГЗУ (14 ұңғы) Спутник және БИУС типті өлшеу қондырғыларындасұйықтықтың өтуін реттеушіне сервистік қызмет көрсету және жөндеу, оныңішіндежоспарлы жөндеу үшін.Техникалық сипаттамалары:Каталог нөмірі-РР.02.00.000;Жеткізіп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береді.Регулятор расхода жидкости.Назначение - для сервисного обслуживания и ремонта,  в том числепланового ремонта установках типа Спутник и БИУС АГЗУ (14 скв),Технические характеристики:Номер по каталогу - РР.02.00.000;Поставщик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</si>
  <si>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 xml:space="preserve">Модуль ввода/вывода </t>
  </si>
  <si>
    <t>262040.000.000098</t>
  </si>
  <si>
    <t>для промышленного контроллера нефтехимической промышленности 8 канальный</t>
  </si>
  <si>
    <t>Модуль адресный АПС, Det-Tronics EQ3700DW DCIO тип:007371-003</t>
  </si>
  <si>
    <t xml:space="preserve">Энергомера </t>
  </si>
  <si>
    <t xml:space="preserve"> Сенсор электрохимический</t>
  </si>
  <si>
    <t>Сенсор кислорода ZFKBR335-0Y0YY</t>
  </si>
  <si>
    <t>ТС\сенсор кислорода.docx</t>
  </si>
  <si>
    <t>241034.000.000079</t>
  </si>
  <si>
    <t>марка Ст.06ХН28МДТ, толщина 0,40-12 мм, горячекатаный</t>
  </si>
  <si>
    <t>Толщина 8 мм</t>
  </si>
  <si>
    <t>Швеллер</t>
  </si>
  <si>
    <t>241071.000.000004</t>
  </si>
  <si>
    <t>стальной, горячекатаный, с уклоном внутренних граней полок, номер швеллера 16</t>
  </si>
  <si>
    <t>Швеллер горячекатаная 16У-В ст3сп5</t>
  </si>
  <si>
    <t>ПКФ Трансформ</t>
  </si>
  <si>
    <t>Термопреобразователь</t>
  </si>
  <si>
    <t>265151.100.000001</t>
  </si>
  <si>
    <t>для измерения температуры в жидких и газообразных средах с низким давлением</t>
  </si>
  <si>
    <t>Термопреобразователь 4-20мА К 500мм</t>
  </si>
  <si>
    <t>Рычаг ПДРК.303674.001 СБ в сборе</t>
  </si>
  <si>
    <t>281220.900.000046</t>
  </si>
  <si>
    <t>для трубного гидравлического ключа, переключения</t>
  </si>
  <si>
    <t>Түрі ПДРК 303674.001 СБ тетігі, бұрамдық дөңгелегі мен осі бар жинақта.Мақсаты -АГЗУ (14 ұңғы) қондырғысының түрі ШРК ағыны қосқышына сервистікқызмет көрсету және жөндеу,оның ішінде жоспарлы жөндеу үшін.Техникалық сипаттамалары:Каталог нөмірі - ШРК.303674.001 СБ;Жеткізіп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береді.Рычаг  с колесом червячным и осью типа ПДРК.303674.001 СБ в сборе.Назначение - для сервисного обслуживания и ремонта, втом числе планового ремонта переключателя потока типа ПДРК.613445.003-06АГЗУ (14 скв).Технические характеристики:Номер по каталогу - ПДРК.303674.001 СБ;Поставщик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</si>
  <si>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Модуль адресный АПС, Det-Tronics EQ3730DW EDIO тип:009174-003</t>
  </si>
  <si>
    <t>Принтер</t>
  </si>
  <si>
    <t>262016.300.000015</t>
  </si>
  <si>
    <t>лазерный, цветной</t>
  </si>
  <si>
    <t>Трансмиттер</t>
  </si>
  <si>
    <t>271240.900.000075</t>
  </si>
  <si>
    <t>Конвертер для уровнемера флоат шар</t>
  </si>
  <si>
    <t>ТС\Трансмиттер.docx</t>
  </si>
  <si>
    <t>241066.900.000090</t>
  </si>
  <si>
    <t>стальной, марка Ст. Р18, диаметр 32-270 мм, горячекатаный</t>
  </si>
  <si>
    <t>Прут стальной. Толщина 40</t>
  </si>
  <si>
    <t>Rosemount</t>
  </si>
  <si>
    <t>Оповещатель: световой, взрывозащищенный MEDC DB 3</t>
  </si>
  <si>
    <t>263060.000.000015</t>
  </si>
  <si>
    <t>Оповещатель световой</t>
  </si>
  <si>
    <t>241071.000.000002</t>
  </si>
  <si>
    <t>стальной, горячекатаный, с уклоном внутренних граней полок, номер швеллера 20</t>
  </si>
  <si>
    <t>Швеллер горячекатаная 20У-В ст3сп5</t>
  </si>
  <si>
    <t>(СУ) «Силтэк» .htt://plomba.kzkz.</t>
  </si>
  <si>
    <t>Панель оператора 6AV2124-0MC01-0AX0</t>
  </si>
  <si>
    <t>Затвор предохр. для резака 2117570</t>
  </si>
  <si>
    <t>281411.900.000061</t>
  </si>
  <si>
    <t>предохранительный, для резака/горелки</t>
  </si>
  <si>
    <t>Оттегіге арналған түрі ЗП-К-20 сақтандырғыш бекітпе жабдықты(цилиндрді) дәнекерлеу алауынан немесе кескіштен жалынның кері соғуыкезінде жарылғыш толқыннан қорғауға арналған. Бекітпенің тұрқы соққығаұшырамайтын, сондай-ақ жұмыс газының қолайсыз әсеріне төзімді жоғарыберіктігі бар материалдан жасалған. Кескіштің/оттықтың кірісінеорнатылады.Техникалық сипаттамалары:The белгілеу-ЗП(сақтандырғыш бекітпе),Газ –оттегі.Орнату орны және қосу өлшемдері -20:Кескіштің кірісі-2;M16x1,5LH кіріс/шығыс бұрандары. Қауіпсіздік қақпалары УХЛ2 Климаттық нұсқасында қол жетімді.Жеткізіп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береді.Предохранительные затворы типа ЗП-К-20 для кислорода предназначены длязащиты оборудования (баллона) от взрывной волны при обратных ударахпламени из сварочной горелки или резака. Корпус изделия выполнен извысокопрочного материала, не подверженного ударным воздействиям, а такженеблагоприятному влиянию рабочего газа. Устанавливается на входерезака/горелки.Технические характеристики:В Обозначение -ЗП(затвор предохранительный),Газ –кислород.Место установки и присоединительные размеры -20:Входу резака-2;Резьба на входе/выходеМ16х1,5LH.Затворы предохранительные выпускаются в климатическом исполнении УХЛ2.Поставщик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</si>
  <si>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222925.500.000011</t>
  </si>
  <si>
    <t>пластиковый, стирающийся</t>
  </si>
  <si>
    <t>Радиоприемник</t>
  </si>
  <si>
    <t>264012.900.000002</t>
  </si>
  <si>
    <t>тип тюнера цифровой, работа от внешнего источника электроэнергии</t>
  </si>
  <si>
    <t>Дополнительная функция RPR-101 — воспроизведение MP3-файлов с карт памяти SD или USB-флэшки.</t>
  </si>
  <si>
    <t>LAMARK</t>
  </si>
  <si>
    <t xml:space="preserve"> Модуль коммуникационный</t>
  </si>
  <si>
    <t xml:space="preserve"> 265145.200.000009</t>
  </si>
  <si>
    <t>для контроллера системы автоматизации</t>
  </si>
  <si>
    <t>Модуль резервирования, Allen-Bradley 1756-RM/B</t>
  </si>
  <si>
    <t>Фотокамера цифровая</t>
  </si>
  <si>
    <t>242040.300.000007</t>
  </si>
  <si>
    <t>переходная, стальная, диаметр свыше 81 мм</t>
  </si>
  <si>
    <t>Муфта с конической резьбой NPT 5ʺ высаженная, внутреняя, стальная - под приварку</t>
  </si>
  <si>
    <t>Camelion</t>
  </si>
  <si>
    <t>241071.000.000006</t>
  </si>
  <si>
    <t>стальной, горячекатаный, с уклоном внутренних граней полок, номер швеллера 10</t>
  </si>
  <si>
    <t>Швеллер горячекатаная 10У-В ст3сп5</t>
  </si>
  <si>
    <t>* Унитарное предприятие «Элект» ОО «БелТИЗ»</t>
  </si>
  <si>
    <t>Панель оператора cMT3102X</t>
  </si>
  <si>
    <t>Затвор предохр. для резака 2117571</t>
  </si>
  <si>
    <t>Түрі ЗП-Г-20 сақтандырғыш бекітпе металдарды газбен жалынмен өңдеукезінде пайда болатын кері соққының (жалынның) қорғалатын жабдыққа(баллонға) өтуін болдырмауға арналған. Бекітпенің тұрқы соққығаұшырамайтын, сондай-ақ жұмыс газының қолайсыз әсеріне ұшырамайтын жоғарыберіктігі бар материалдан жасалған. Кескіштің/оттықтың кірісінеорнатылады. Кіріс қосылымы-M16x1. 5 LH Male. Шығыс қосылымы-M16x1. 5 LH.Газ-пропан.Сақтандырғыш бекітпе кескіштің (оттықтың)кірісіне қосылады;Газдың әрбір түрі үшін сақтандырғыш ысырмалар оған резеңке жеңді жәнеорнату орнын қосу тәсілімен бір-бірінен ерекшеленетін әртүрлімодификацияларда шығарылады. Белгілеу-ЗП(сақтандырғыш бекітпе),Газ-пропан-бутан.Орнату орны және қосу өлшемдері -20:Кескіштің кірісі-2;M16x1,5LH-0 кіріс/шығыс бұрандары.Қауіпсіздік қақпалары UHL2 Климаттық нұсқасында қол жетімді.Жеткізіп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береді.Затворы предохранительные типа ЗП-Г-20 предназначены для предотвращенияпрохождения обратного удара (пламени), возникающего при газопламеннойобработке металлов, в защищаемое оборудование (баллон). Корпус изделиявыполнен из высокопрочного материала, не подверженного ударнымвоздействиям, а также неблагоприятному влиянию рабочего газа.Устанавливается на входе резака/горелки. Входное соединение — М16х1.5 LHMale. Выходное соединение -М16х1.5 LH. Газ — пропан.Затвор предохранительный может присоединяется ко входу резака (горелки);Затворы предохранительные для каждого рода газа выпускаются в разныхмодификациях, отличающихся друг от друга способом присоединения к немурезинового рукава и места установки.Обозначение -ЗП(затвор предохранительный),Газ –пропан-бутан.Место установки и присоединительные размеры -20:Входу резака-2;Резьба на входе/выходе М16х1,5LH-0.Затворы предохранительные выпускаются в климатическом исполнении УХЛ2.Поставщик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</si>
  <si>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Bien Air</t>
  </si>
  <si>
    <t>Проволока Н-2,0</t>
  </si>
  <si>
    <t>243411.700.000020</t>
  </si>
  <si>
    <t>из углеродистой стали, холоднотянутая, диаметр 1,05-3 мм</t>
  </si>
  <si>
    <t>Проволока стальная луженая бандажная, предназначена для изготовлениябандажей роторов электрических машин.Технические характеристики:Сталь типа - 20Х12Н12Г6;Класс магнитности - Н(немагнитная);Диаметр, мм - 2;Вид материала - сталь;Тип по назначению - бандажная;Временное сопротивление разрыву, Н/мм (кгс/мм) -1470(150);Число перегибов - 4;Число скручиваний на 360° при 200 мм -2.Поставщик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поставки.Электр машиналарының роторларының жолақтарын жасауға арналғанқалайыжолақты болат сым.Техникалық сипаттамалары:20х12н12г6 типті Болат;магниттік Класс - Н (магниттік емес);диаметрі, мм-2;Материалтүрі-болат;мақсаты бойынша түрі - таңғыш;үзілуге уақытша қарсылық, Н /мм(кгс / мм) - 1470(150);иілу саны-4;бұралу саны 360° 200 мм - 2.Өнім беруші тауар пайдалануға берілген күннен бастап 12 ай ішіндетауардың барлық көлеміне сапаға кепілдік береді, бірақ жеткізу күніненбастап 24 айдан аспайды.</t>
  </si>
  <si>
    <t>Щиток</t>
  </si>
  <si>
    <t>329911.900.000024</t>
  </si>
  <si>
    <t>защитный</t>
  </si>
  <si>
    <t xml:space="preserve">Щиток лицевой </t>
  </si>
  <si>
    <t xml:space="preserve">  Модуль интерфейсный</t>
  </si>
  <si>
    <t>263030.900.000067</t>
  </si>
  <si>
    <t>промышленного контроллера</t>
  </si>
  <si>
    <t>Allen-Bradley 1756-CN2R/B, Мостовой модуль ControlLogix для резервированной сети ControlNet</t>
  </si>
  <si>
    <t>Пермеаметр газовый</t>
  </si>
  <si>
    <t>ООО "ПРОМСЕРВИС"</t>
  </si>
  <si>
    <t>Клапан: выпускной DIS VLV, 117CRE, MTX, B-5301-EE, для газовогокомпрессора Ariel  JGN....~Valve: Discharge. DIS VLV, 117CRE, MTX, B-5301-EE, Arielcompressor, Enerflex Systems....</t>
  </si>
  <si>
    <t>241071.000.000019</t>
  </si>
  <si>
    <t>стальной, горячекатаный, с уклоном внутренних граней полок, номер швеллера 8</t>
  </si>
  <si>
    <t>Швеллер горячекатаный 8У-В ст3сп5</t>
  </si>
  <si>
    <t>Панель оператора 6AV6642-0AA11-0AX1</t>
  </si>
  <si>
    <t>Чугун для отливок СЧ15</t>
  </si>
  <si>
    <t>Шойын құйма.Өнеркәсіптік элементтерді өндіруге арналған мақсаттардөңгелек қима дайындамалары.Техникалық сипаттамалары:Түрі- сұр шойын;Созылу кезіндегі уақытша кедергі, МПа (кгс/мм2) – 150 (15);Өлшемі, мм-150х180;Диаметрі, мм - 150;Ұзындығы, мм – 180;Материал-шойын;Тығыздығы,кг/м3 - 7, 0х10(3 дәрежеде);Созылу кезіндегі серпімділік модулі, мПа-700-100;20-дан200С дейінгі температурадағы меншікті жылу сыйымдылығы, Дж – 460;Салмағы, кг - 24;Жеткізіп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- 24;Поставщик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</si>
  <si>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Металлорукав Р3-ЦХ-32мм УХЛ 1</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</si>
  <si>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</si>
  <si>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</si>
  <si>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- 38.Поставщик предоставляет гарантиюна качество на весь объём Товара втечение 12 месяцев от даты ввода в эксплуатацию Товара, но не более 24месяцевот даты поставки.Әртүрлі байланыс желілерін, кабельдер мен коммуникацияларды механикалықзақымданудан қорғауға арналған, герметикалы емес мырышталған болат жеңі.Ол қуыс қабырғалар мен төбелердің ішіне, кеңселерге, жер астына, қоймамен коммуналдық бөлмелерге төсеу үшін қолданылады.Техникалық сипаттамалары:Р-жең;Түрі - З, герметикалық емес;Таспа материалы-Ц, металл қорытпасы (мырыш);Тығыздау-мақта / асбест жіп;Шартты өту диаметрі, мм - 32;Ішкі диаметрі, мм - 30,4;Сыртқы диаметрі, мм-38.Өнім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</si>
  <si>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Стекло</t>
  </si>
  <si>
    <t>329911.900.000038</t>
  </si>
  <si>
    <t>ТИС С3</t>
  </si>
  <si>
    <t>Стекло для маски сварщика</t>
  </si>
  <si>
    <t>Компрессионное кольцо поршня А-1885 4 PISTON RING,13-5/8KTBV:KCZ/LM</t>
  </si>
  <si>
    <t>Allen-Bradley 1756-EN2T, Мостовой модуль ControlLogix для сети EtherNet/IP</t>
  </si>
  <si>
    <t>СПЕЦОДА</t>
  </si>
  <si>
    <t>pH-метр</t>
  </si>
  <si>
    <t>265153.900.000048</t>
  </si>
  <si>
    <t>Муфта пластинчатая ARS-6 124 с болтами</t>
  </si>
  <si>
    <t>281332.000.000264</t>
  </si>
  <si>
    <t xml:space="preserve">Муфта </t>
  </si>
  <si>
    <t>241071.000.000018</t>
  </si>
  <si>
    <t>стальной, горячекатаный, с уклоном внутренних граней полок, номер швеллера 12</t>
  </si>
  <si>
    <t>Швеллер горячекатаная 12У-В ст3сп5</t>
  </si>
  <si>
    <t>Модуль ввода</t>
  </si>
  <si>
    <t>262040.000.000097</t>
  </si>
  <si>
    <t>для преобразования аналоговых сигналов, 16 канальный</t>
  </si>
  <si>
    <t>Модуль ввода аналог. 6ES7331-7RD00-0AB0</t>
  </si>
  <si>
    <t>Чугун для отливок СЧ30</t>
  </si>
  <si>
    <t>Шойын құйма.Өнеркәсіптік элементтерді өндіруге арналған мақсаттардөңгелек қима дайындамалары.Техникалық сипаттамалары:Түрі-СЧ, сұр шойын;Созылу кезіндегі уақытша кедергі, МПа (кгс/мм2) – 300 (30);Өлшемі, мм - 300х300;Диаметрі, мм - 300;Ұзындығы, мм – 300;Материал-шойын;Тығыздығы,кг/м3 - 7, 3х10 (3 дәрежеде);Созылу кезіндегі серпімділік модулі, мПа-1200-1450;20-дан 200°с дейінгі температурада меншікті жылу сыйымдылығы, Дж – 525Жеткізіп беруші тауарды пайдалануға берген күннен бастап12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</si>
  <si>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3618</t>
  </si>
  <si>
    <t>"Мойынтірек 3618 (аналог 22318) роликтірадиалды сфералық екі қатарлы.Техникалық сипаттамалары:Мойынтіректің ішкі диаметрі, мм-90;Мойынтіректің сыртқы диаметрі, мм - 190;Мойынтіректің Ені, мм - 64;Мойынтіректі монтаждау жүзінің радиусы, мм-4,0;Статикалық жүк көтергіштігі-С0 300 000 Н;Динамикалық жүк көтергіштігі - С 400 000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</si>
  <si>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Лист стальной 5мм</t>
  </si>
  <si>
    <t xml:space="preserve">Преобразователь температуры </t>
  </si>
  <si>
    <t>265151.700.000005</t>
  </si>
  <si>
    <t xml:space="preserve"> для преобразования измеряемой температуры в унифицированный токовый сигнал</t>
  </si>
  <si>
    <t>Преобразователь температуры 0-100 C, Преобразователь температуры. Диапазон измерений-  0-100°C;   Тип преобразователя- монтаж в головке DIN A - одноканальное исполнение. Тип выходного сигнала- 4-20 мА с протоколом HART. Сертификация по ATEX - Exia - "искробезопасная электрическая цепь". Корпус- универсальная головка из алюминиевого сплава с кронштейном 50,8 мм из нержавеющей стали (резьба кабельного вода 1/2 NPT). В Комплекте фитинг для кабельного ввода.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</si>
  <si>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Дистиллятор</t>
  </si>
  <si>
    <t>282911.500.000007</t>
  </si>
  <si>
    <t>производительность 20-30 л/ч</t>
  </si>
  <si>
    <t>Полностью автоматический аппарат для одинарной дистилляции</t>
  </si>
  <si>
    <t>Блок дверной</t>
  </si>
  <si>
    <t>162311.500.000013</t>
  </si>
  <si>
    <t>деревянный, межкомнатный, глухой</t>
  </si>
  <si>
    <t>265184.300.000007</t>
  </si>
  <si>
    <t>ЗИП для автоматики измерительных комплексов АСН-14ЖД и АСН-10ВГ Битум</t>
  </si>
  <si>
    <t>Комплектующие для ЦБУ производства ОАО "Промприбор":
1) Модуль заземления.: 863.20.00.00.00 -1 Штука; 
2) Модуль процессорный. Обозначение: 863.03.00.00.00 -1 Штука;
3) Модуль ввода. Обозначение: 863.05.00.00.00 -1 Штука;
4) Модуль силовой: 863.04.00.00.00 -1 Штука;
5) Модуль индикации 863.08.00.00.00 - 2 Штука.   
6) Кросс-плата 863.07.00.00.00 - 2 Штука. 
Для доукомплектования, диагностики и ремонта утановленной системы АСН</t>
  </si>
  <si>
    <t>ТС\зип модуля.docx</t>
  </si>
  <si>
    <t>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t>
  </si>
  <si>
    <t>257330.600.000002</t>
  </si>
  <si>
    <t>для электромонтажных работ</t>
  </si>
  <si>
    <t>241071.000.000020</t>
  </si>
  <si>
    <t>стальной, горячекатаный, с уклоном внутренних граней полок, номер швеллера 27</t>
  </si>
  <si>
    <t>Швеллер горячекатаный 27У-В ст3сп5</t>
  </si>
  <si>
    <t>ЭЛЕКТРОДЕРЖАТЕЛЬ 400. ESAB. Европа</t>
  </si>
  <si>
    <t>Модуль ввода аналог. 6ES7331-1KF02-0AB0</t>
  </si>
  <si>
    <t>Чугун для отливок СЧ20</t>
  </si>
  <si>
    <t>Шойын құймаӨнеркәсіптік элементтерді өндіруге арналған мақсаттардөңгелек қима дайындамалары.Техникалық сипаттамалары:Түрі-СЧ, сұр шойын;Созылу кезіндегі уақытша кедергі, МПа (кгс/мм2) – 200 (20);Өлшемі, мм - 200х180;Диаметрі, мм - 200;Ұзындығы, мм – 180;Материал-шойын;Тығыздығы,кг/м3 - 7, 3х10 (3 дәрежеде);Созылу кезіндегі серпімділік модулі, мПа-850-1100;20-дан 200°сдейінгі температурада меншікті жылу сыйымдылығы, Дж – 480;Жеткізіп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</si>
  <si>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Арматурная сталь, класс А-III, Ø14мм</t>
  </si>
  <si>
    <t>для преобразования измеряемой температуры в унифицированный токовый сигнал</t>
  </si>
  <si>
    <t>Преобразователь температуры воздуха -5+55 С, Датчик температуры воздуха. Измеряемая температура: от -5 до +55 °С. Комбинированный выходной сигнал: два канала 4…20 мА, поддержка HART протокола. Корпус, степень защиты IP65.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</si>
  <si>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КУ-2-8</t>
  </si>
  <si>
    <t>Хроматэк</t>
  </si>
  <si>
    <t>Расходомер-счетчик: Optimass 6400C S15 с первичным преобразователем OPTIMASS 6000 S15 DN25 PN40 для газа, с протоколом Модбас, VE734S0CA0KW0000G03K00/VE53441X0S0010GAC010K60</t>
  </si>
  <si>
    <t>241071.000.000005</t>
  </si>
  <si>
    <t>стальной, горячекатаный, с уклоном внутренних граней полок, номер швеллера 14</t>
  </si>
  <si>
    <t>Швеллер горячекатаная 14У-В ст3</t>
  </si>
  <si>
    <t>Скоба омегообразная с резьбовым штифтом г/п 4,75 т., тип G209. Корпус изготовлен из легированной стали. Покрытие - горячая оцинков к а; Грузоподъемность - 4.75 т.; Вес, кг 1.15; Размерность, дюйм 3/4; Диаметр пальца, мм 22; Вид штифта с внутренней резьбой; Коэффи ц иент запаса прочности: 6:1; Соответствует стандарту: DIN 2130</t>
  </si>
  <si>
    <t>Модуль ввода аналог. 6ES7231-4HF32-0XB0</t>
  </si>
  <si>
    <t>Чугун для отливок СЧ25</t>
  </si>
  <si>
    <t>Шойын құймаМақсаттар-өнеркәсіптік элементтерді өндіруге арналғандөңгелек қиманың дайындамалары.Техникалық сипаттамалары:Түрі-SCH, сұр шойын;Созылу кезіндегі уақытша кедергі, МПа (кгс/мм2) - 250 (25);Өлшемі, мм - 250х250;Диаметрі, мм - 250;Ұзындығы, мм-250;Материал-шойын;Тығыздығы, кг / м3-7, 3х10 (3 дәрежеде);Созылу кезіндегі серпімділік модулі, мПа-900-1100;20 – дан 200°C-қа дейінгі температурадағы меншікті жылу сыйымдылығы,Дж-500;Жеткізіп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</si>
  <si>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Скоба омегообразная с резьбовым штифтом г/п 17 т. тип G209. Корпус изготовлен из легированной стали. Покрытие - горячая оцинковка; Г рузоподъемность - 17 т.; Вид штифта с внутренней резьбой; Коэффициент запаса прочности: 6:1; Соответствует стандарту: DIN 2130</t>
  </si>
  <si>
    <t>222922.300.000000</t>
  </si>
  <si>
    <t>для трубопровода, поливинилхлоридная, ширина 50-150 мм</t>
  </si>
  <si>
    <t>Лента изоляционная ПВХ липкая</t>
  </si>
  <si>
    <t>Преобразователь температуры грунта -40+80 C. Преобразователь температуры взрывозащищенный. Диапазон измерений  -40+80°C;   Тип выходного сигнала- 4-20 мА с протоколом HART. Корпус- универсальная головка из алюминиевого сплава с смотровым стеклом. Кронштейн 50,8 мм из нержавеющей стали. Резьба кабельного ввода 1/2 NPT расположенный с боку. В Комплекте фитинг для кабельного ввода. ЖК-дисплей. Кнопки для быстрой настройки. Резьба для вкручивания первичного преобразователя 1/2 NPT. Расположенный снизу. Диаметр стержня первичного элемента 8 мм. Длинна стержня первичного элемента 2000 мм. Защитный термокарман 2000 мм.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</si>
  <si>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Марка: RNP-T 1000W. Производитель: "Radium Lampenwerk GmbH"</t>
  </si>
  <si>
    <t>Смесь поверочная газовая</t>
  </si>
  <si>
    <t>ПАО СТЕКЛОПРИБОР</t>
  </si>
  <si>
    <t>ЗАО "СИБТЕХНОЛОГИЯ" г.ТЮМЕНЬ</t>
  </si>
  <si>
    <t>Система защиты электронной почты RJ-45 Ethernet нм 1Гбит/с</t>
  </si>
  <si>
    <t>262030.300.000000</t>
  </si>
  <si>
    <t>Система защиты электронной почты</t>
  </si>
  <si>
    <t>объем памяти 2 Тб</t>
  </si>
  <si>
    <t>Кошма техн.</t>
  </si>
  <si>
    <t>Агрегат НД 2,5-10/100 К14А УХЛ3</t>
  </si>
  <si>
    <t>Түрі дәл мөлшерлеу сорғы агрегаты.Мақсаты-табиғи және агрессивті сұйықтықтарды, эмульсияларды,суспензияларды көлемді қысымды мөлшерлеу.Техникалық сипаттамалары:Дозалау дәлдігі, мл - 2,5;Беру, л / сағ - 10;Қысым, атм - 100;Ағын бөлігінің материалы-К;Электр қозғалтқышының орындалуы - жарылыстан қорғалған;Қуаты, кВт, кемінде - 0,25;Айналу жиілігі, айн / мин, кемінде -1500;Климаттық орындалуы-УХЛ3.Жеткізіп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- 10;Напор, атм - 100;Материал проточной части - К;Исполнение электродвигателя - взрывозащищенное;Мощность, кВт, не менее - 0,25;Частота вращения, об/мин, не менее -1500;Климатическое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</si>
  <si>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Masterlock навесной 406RED, Masterlock США</t>
  </si>
  <si>
    <t>Лист просечно-вытяжной стальной ПВ-508 5мм</t>
  </si>
  <si>
    <t>Производитель ООО"Мониторинг" г.Санкт-Петербург</t>
  </si>
  <si>
    <t>Преобразователь температуры нефти -50+80 C, Преобразователь температуры взрывозащищенный. Диапазон измерений  -50+80°C;   Тип выходного сигнала- 4-20 мА с протоколом HART. Корпус- универсальная головка из алюминиевого сплава с смотровым стеклом. Кронштейн 50,8 мм из нержавеющей стали. Резьба кабельного вода 1/2 NPT. В Комплекте фитинг для кабельного ввода. ЖК-дисплей. Кнопки для быстрой настройки.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</si>
  <si>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EM MARINE</t>
  </si>
  <si>
    <t>Hewlett-Packard</t>
  </si>
  <si>
    <t>Датчик пламени</t>
  </si>
  <si>
    <t>282114.700.000035</t>
  </si>
  <si>
    <t>Датчик контроля пламени</t>
  </si>
  <si>
    <t>дял контроля и определения наличия пламени</t>
  </si>
  <si>
    <t>ТС\Датчик пламени.docx</t>
  </si>
  <si>
    <t>СК-1</t>
  </si>
  <si>
    <t>IEK Group</t>
  </si>
  <si>
    <t>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t>
  </si>
  <si>
    <t>ФОРМГОСТ</t>
  </si>
  <si>
    <t>221113.500.000024</t>
  </si>
  <si>
    <t>для автобуса или автомобиля грузового и троллейбуса, радиальная, диаметр обода 19,5</t>
  </si>
  <si>
    <t>Автошина 245/70R19.5 136/134J всесезон.</t>
  </si>
  <si>
    <t>Кирпич ШБ-V 250х114х65</t>
  </si>
  <si>
    <t>232012.900.000054</t>
  </si>
  <si>
    <t>шамотный, марка ШБ</t>
  </si>
  <si>
    <t>Шамот кірпіші, әртүрлі мақсаттағы пештерге арналған негізгі құрылысматериалы, атап айтқанда олардың отпен тікелей байланыста болатын немесежоғары температураға ұшырайтын бөлігі.Техникалық сипаттамалары:Сыртқы түрі -сары немесе ашық құмды және түйіршікті құрылымға ие;Жоғары температураға төтеп бере алады, С-1500 дейін;Өлшемдері ҰхЕхБ мм - 230х114х65;Al2O3 массалық үлесі,%, кемінде - 28;Отқа төзімділік С, төмен емес - 1650;Қысу кезіндегі беріктік шегі, Н / мм2, кемінде - 20-15;Кеуектілік ашық,%, артық емес - 30.Жеткізіп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береді.Шамотный кирпич, основной строительный материал для печей различногоназначения, а именно – той их части, которая непосредственно соприкасается с огнем или подвергается воздействию высоких температур.Технические характеристики:Внешний вид - желтый или светло-песчаный и имеет зернистую структуру;Выдерживает высокую температуру, С - до 1500;Габаритные размеры ДхШхТ, мм - 230х114х65;Массовая доля Al2O3, %, не менее - 28;Огнеупорность С, не ниже - 1650;Предел прочности при сжатии, Н/мм2, не менее - 20-15;Пористость открытая, %, не более - 30.Поставщик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</si>
  <si>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Лист стальной 10мм</t>
  </si>
  <si>
    <t>Компрессионное кольцо поршня А-3458</t>
  </si>
  <si>
    <t xml:space="preserve"> Прибор приемно-контрольный</t>
  </si>
  <si>
    <t>Прибор приемно-контрольный и управления охранно-пожарный 2 зоны, 2 зоны, 2 шлейфа, блок питания 12 В, 7,5А. АКБ 12 В, 7 А/ч.</t>
  </si>
  <si>
    <t>Вихревой</t>
  </si>
  <si>
    <t>для учета расхода продукта</t>
  </si>
  <si>
    <t>ТС\Расходомер вихревой.docx</t>
  </si>
  <si>
    <t>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t>
  </si>
  <si>
    <t>265152.350.000001</t>
  </si>
  <si>
    <t>ультразвуковой</t>
  </si>
  <si>
    <t>241071.000.000007</t>
  </si>
  <si>
    <t>стальной, горячекатаный, с уклоном внутренних граней полок, номер швеллера 30</t>
  </si>
  <si>
    <t>Швеллер горячекатаная 30У-В ст3сп5</t>
  </si>
  <si>
    <t>Подшипник 2322</t>
  </si>
  <si>
    <t>Уголок 25х25х4мм</t>
  </si>
  <si>
    <t xml:space="preserve">Уровнемер </t>
  </si>
  <si>
    <t>Уровнемер 0-4000, Измерение уровня жидкостей, тип зонда: одиночный трос ∅4 мм, длина троса 4000 мм, тип окончание сенсора противовес ∅20 мм × 100 мм, встроенный ЖК-дисплей, кабельный ввод 1хM20х1,5, подсоединение к процессу DN150/6" 150 lb по ASME B 16.5 форма RF, 4…20 мА HART.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</si>
  <si>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Сигнализатор уровня</t>
  </si>
  <si>
    <t>265166.990.000024</t>
  </si>
  <si>
    <t xml:space="preserve">датчик предельного уровня </t>
  </si>
  <si>
    <t>для контроля предельного уровня жидких и сыпучих сред в емкостях</t>
  </si>
  <si>
    <t>ТС\Сигнализатор уровня.docx</t>
  </si>
  <si>
    <t>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t>
  </si>
  <si>
    <t>Шестигранник горячекатаный 41мм ст35</t>
  </si>
  <si>
    <t>283093.990.000034</t>
  </si>
  <si>
    <t>Стартер двиг. СТ2412-3708000-01</t>
  </si>
  <si>
    <t>Лист стальной с ромбическим рифлением 5 мм</t>
  </si>
  <si>
    <t>Компрессионное кольцо поршня A-3437 1 RIDER RING,19-1/2R:H:E:ET</t>
  </si>
  <si>
    <t>Уровнемер 0-7641 мм, Измерение уровня жидкостей, тип зонда: одиночный трос ∅4 мм, длина троса 7641 мм, тип окончание сенсора противовес ∅20 мм × 100 мм, встроенный ЖК-дисплей, кабельный ввод 1хM20х1,5, подсоединение к процессу 6" 150 lb по ASME B 16.5 форма RF, 4…20 мА HART.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</si>
  <si>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емкостной электронный</t>
  </si>
  <si>
    <t>для определения уровня продукта</t>
  </si>
  <si>
    <t>ТС\Уровнемер емкостной.docx</t>
  </si>
  <si>
    <t>113R00779 XEROX Black Drum Cartridge</t>
  </si>
  <si>
    <t>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t>
  </si>
  <si>
    <t>для счетчика объемного расхода жидкости</t>
  </si>
  <si>
    <t>Seagate</t>
  </si>
  <si>
    <t>241062.900.000156</t>
  </si>
  <si>
    <t>стальной, марка Ст.35, диаметр 51-103 мм, горячекатаный</t>
  </si>
  <si>
    <t>Шестигранник горячекатаный 55мм ст35</t>
  </si>
  <si>
    <t>Brady</t>
  </si>
  <si>
    <t>Датчик нагрузки</t>
  </si>
  <si>
    <t>265112.590.000004</t>
  </si>
  <si>
    <t>Датчик нагр ДЭЛ-150ПЛА140.201.022.000-04</t>
  </si>
  <si>
    <t>Лента ФУМ</t>
  </si>
  <si>
    <t xml:space="preserve">Датчик вибрации </t>
  </si>
  <si>
    <t>Электронное устройство вибрационного контроля, Диапазон измерений: 0 до 20 мм/с, Сигнал на выходе: 4 до 20 мА, Защита ввода: IP 68, Взрывозащита: II 2G EEx d IIC T6 [ATEX], Температура среды.: -20°C до 85°C, Материал, корпус: нерж.сталь V2A, Технолог-кое.: M10x 0,25 / ½"-14 NPTF через переходник.  СИ должны быть укомплектованы сертификатами об утверждении типа в РК или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Сертификат о поверке СИ со сроком действия не менее половины срока межповерочного интервала на момент поставки.</t>
  </si>
  <si>
    <t>Диск</t>
  </si>
  <si>
    <t>микроимпульсный</t>
  </si>
  <si>
    <t>ТС\Уровнемер микроимп.docx</t>
  </si>
  <si>
    <t>ООО «Электротехника и Автоматика»</t>
  </si>
  <si>
    <t>Комплект пресс-клещей</t>
  </si>
  <si>
    <t>257330.100.000045</t>
  </si>
  <si>
    <t>для крепления матриц</t>
  </si>
  <si>
    <t>Пресс-клещи обжимные - Мультидиапазонная модель для опрессовки втулочных наконечников</t>
  </si>
  <si>
    <t>Электродвигатель: асинхронный, 50Гц,  22 кВт, 1000 об/мин, 3-х фазный, высота оси вращения 200мм, 220/380В, У3, TEFC, IP54, на лапах....~Motor: electric, asynchronous, 22 kW; 1000 rpm; 220/380V, 50Hz, IP54, TEFC, 3 phase....</t>
  </si>
  <si>
    <t>СПЕКТРОН</t>
  </si>
  <si>
    <t>Шестигранник горячекатаный 24мм ст35</t>
  </si>
  <si>
    <t>GLASS4929-н, PETROTECH, ASTM D 4929</t>
  </si>
  <si>
    <t>Влагомер</t>
  </si>
  <si>
    <t>265152.790.000010</t>
  </si>
  <si>
    <t>нефтяной</t>
  </si>
  <si>
    <t>Влагомер 0 до +60 0 до 3</t>
  </si>
  <si>
    <t>Круг ф60 ст 20</t>
  </si>
  <si>
    <t>241062.900.000014</t>
  </si>
  <si>
    <t>стальной, марка Ст.20, диаметр 32-270 мм, горячекатаный</t>
  </si>
  <si>
    <t>"""Ыстықтай илектелген дөңгелек болат.Мақсаты- жең, жаңғақтар, өткізгіштер және басқа да бұйымдар.Техникалық сипаттамалары:Диаметрі, мм - 60;Болат түрі-Ст20;Ұзындығы, м -11,70 кем емес;Жеткізуші Тауар пайдалануғаберілген күннен бастап 12 ай ішінде, бірақжеткізілген күннен бастап 24 айдан аспайтын мерзімде Тауардың барлықкөлеміне сапа кепілдігін береді.""""Прокат стальной горячекатаный круглый.Технические характеристики:Диаметр, мм - 60;Тип стали - Ст20;Длина, м, не менее - 11,7.Поставщик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</si>
  <si>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Уголок стальной 50х50х5</t>
  </si>
  <si>
    <t>VENTUS</t>
  </si>
  <si>
    <t>Коронка</t>
  </si>
  <si>
    <t>NORGAU</t>
  </si>
  <si>
    <t xml:space="preserve">Гипохлорит натрия </t>
  </si>
  <si>
    <t>201332.300. 000006</t>
  </si>
  <si>
    <t xml:space="preserve">  ГОСТ 11086-76  марка А</t>
  </si>
  <si>
    <t>Для удаления бактерий из оборотной воды</t>
  </si>
  <si>
    <t>ТС\Гипохлорид натрия.docx</t>
  </si>
  <si>
    <t>Вискозиметр: многопараметрический, FVM-1-1-C-729-E-A-C-3-G-F-F-E-Z-Z-Z-MC-R2, Emerson</t>
  </si>
  <si>
    <t>265153.900.000104</t>
  </si>
  <si>
    <t>вибрационный</t>
  </si>
  <si>
    <t>SLFA 6</t>
  </si>
  <si>
    <t>Шестигранник горячекатаный 65мм ст35</t>
  </si>
  <si>
    <t>Блок контроля управления</t>
  </si>
  <si>
    <t>265182.500.000003</t>
  </si>
  <si>
    <t>для датчика-реле уровня</t>
  </si>
  <si>
    <t>Блок искрового розжига БИР-М -1</t>
  </si>
  <si>
    <t>AGFA</t>
  </si>
  <si>
    <t>Лист стальной рифленый 4х1500х6000</t>
  </si>
  <si>
    <t>241031.900.000033</t>
  </si>
  <si>
    <t>марка Ст.3пс, толщина 2,5-12 мм, с ромбическим рифлением</t>
  </si>
  <si>
    <t>"Рифленген ромбылы  болат парақ.Техникалық сипаттамасы:Прокату түрі-рифленген;Фигураның түрі-ромб;Қалыңдығы, мм-4;Ені, мм - 1500;Ұзындығы, мм-6000;Болат түрі-St3spЛист стальной рифленый ромбический..Техническая характеристика:Вид проката - рифленый;Вид фигуры - ромбический;Толщина, мм - 4;Ширина, мм - 1500;Длина, мм - 6000;Тип стали - Ст3сп.Поставщик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</si>
  <si>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 xml:space="preserve">Закрепитель AGFA G-328 ,Бельгия
</t>
  </si>
  <si>
    <t>Плита теплоизоляционная</t>
  </si>
  <si>
    <t>239919.100.000000</t>
  </si>
  <si>
    <t>из минеральной ваты, марка ПМ-40</t>
  </si>
  <si>
    <t>Плиты из минеральной ваты на синтетическом связующем теплоизоляционные марки ПМ-40. Толщина 50 мм</t>
  </si>
  <si>
    <t>Метр кубический</t>
  </si>
  <si>
    <t>МК600S, Abicor BINZEL, .</t>
  </si>
  <si>
    <t>Кольцо сальника коленвала 160-8173</t>
  </si>
  <si>
    <t>ТК "Агрос-Трейд"</t>
  </si>
  <si>
    <t xml:space="preserve">Сервопривод управления </t>
  </si>
  <si>
    <t xml:space="preserve">281211.800.000006 </t>
  </si>
  <si>
    <t>(синхронный, задает угол поворота (с точностью до угловых минут), скорость вращения, ускорение)</t>
  </si>
  <si>
    <t>Kollmorgen Servostar Сервоусилитель для привода REXA</t>
  </si>
  <si>
    <t xml:space="preserve">Тринатрий фосфат </t>
  </si>
  <si>
    <t>201342.800. 000041</t>
  </si>
  <si>
    <t xml:space="preserve"> ГОСТ 201-76-М25 Трехзамещенный</t>
  </si>
  <si>
    <t xml:space="preserve">Используется для стабилизации рН и перевода солей в шлам </t>
  </si>
  <si>
    <t>ТС\Тринатрий фосфат.docx</t>
  </si>
  <si>
    <t>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t>
  </si>
  <si>
    <t>Обогреватель 2кВт</t>
  </si>
  <si>
    <t>Подшипник 32224А</t>
  </si>
  <si>
    <t>Мойынтірек 32224а  (nu224 аналогы) қысқа цилиндрлік роликтері баррадиалды ролик.Техникалық сипаттамалары:Мойынтіректің ішкі диаметрі, мм - 120;Мойынтіректің сыртқы диаметрі, мм - 215;Мойынтіректің Ені, мм-40;Мойынтіректі монтаждау жүзінің радиусы, мм- 3,5;Статикалық жүк көтергіштігі-С0 183 000 Н;Динамикалық жүк көтергіштігі- С 260 000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фаскиподшипника, мм - 3,5;Статическая грузоподъемность - С0 183 000 Н;Динамическая грузоподъемность - С 260 000 Н;Поставщик предоставляет гарантиюна качество на весь объём Товара втечение 12 месяцев от даты ввода в эксплуатацию Товара, но не более 24месяцев от даты поставки."</t>
  </si>
  <si>
    <t>на битумной основе</t>
  </si>
  <si>
    <t>Мастика морозостойкая битумно-масляная МБ-50</t>
  </si>
  <si>
    <t>FG Wilson. PS142-1-FG. Великобритания. Артикул: 10000-57524</t>
  </si>
  <si>
    <t xml:space="preserve">Модуль процессорный </t>
  </si>
  <si>
    <t>263030.900.000015</t>
  </si>
  <si>
    <t xml:space="preserve">  для промышленного контроллера</t>
  </si>
  <si>
    <t>Процессор, Allen-Bradley 1756-L72/B, Logix5572/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</si>
  <si>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Сульфит натрия</t>
  </si>
  <si>
    <t>201341.330. 000008</t>
  </si>
  <si>
    <t xml:space="preserve"> ТУ 113-08-05808111-24-92 Фотографический безводный, сорт 1
</t>
  </si>
  <si>
    <t>Для химического удаления кислорода из воды</t>
  </si>
  <si>
    <t>ТС\Сульфит натрия.docx</t>
  </si>
  <si>
    <t>LUBCON SINTONO GPE 702,</t>
  </si>
  <si>
    <t>Набор рожко-накидных ключей от 8 до 42 мм, в специализированном транспортировочном чемоданчике</t>
  </si>
  <si>
    <t xml:space="preserve">Herzog-by-PAC, 
</t>
  </si>
  <si>
    <t>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t>
  </si>
  <si>
    <t>231411.700.000000</t>
  </si>
  <si>
    <t>Одеяло</t>
  </si>
  <si>
    <t>из стекловолоконной ткани</t>
  </si>
  <si>
    <t xml:space="preserve">НПО Спектрон()
</t>
  </si>
  <si>
    <t>Шестигранник горячекатаный 32мм ст35</t>
  </si>
  <si>
    <t>Лист г/к Б-6мм ст3 ГОСТ 19903</t>
  </si>
  <si>
    <t>Подшипник 3612</t>
  </si>
  <si>
    <t>Мойынтірек 3612 (Сәйкестік 22312) роликтірадиалды сфералық екі қатарлы.Техникалық сипаттамалары:Мойынтіректің ішкі диаметрі, мм - 60;Мойынтіректің сыртқы диаметрі, мм - 130;Мойынтіректің Ені, мм-46;Мойынтіректі монтаждау жүзінің радиусы, мм - 3,5;Статикалық жүк көтергіштігі-С0 128 000 Н;Динамикалық жүк көтергіштігі-196 000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</si>
  <si>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HyperX</t>
  </si>
  <si>
    <t>Пленка</t>
  </si>
  <si>
    <t>Кольцо высоковольтных трансформаторов 1352651</t>
  </si>
  <si>
    <t>265153.100.000004</t>
  </si>
  <si>
    <t>для определения окиси углеводородного газа</t>
  </si>
  <si>
    <t>Стационарный газоанализатор DET-TRONICS  PIRECL B4A1W1. СИ должны быть укомплектованы сертификатами об утверждении типа в РК или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t>
  </si>
  <si>
    <t>Марка SPA 280х2-2517 с тапербуш 2517х40; SPA 224х4-3020 тапербуш 3020х40</t>
  </si>
  <si>
    <t>Вентиль</t>
  </si>
  <si>
    <t>погружной, Ех исполнении</t>
  </si>
  <si>
    <t>ТС\Агрегат электронасосный.docx</t>
  </si>
  <si>
    <t>Тип державки MGEHR</t>
  </si>
  <si>
    <t>Кувалда (обмедненный, вес-3 кг)</t>
  </si>
  <si>
    <t>Державка для наружного точения SVJBR 2525 M11</t>
  </si>
  <si>
    <t>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t>
  </si>
  <si>
    <t>282982.300.000000</t>
  </si>
  <si>
    <t>для ректификационной колонны</t>
  </si>
  <si>
    <t>Шестигранник горячекатаный 36мм ст35</t>
  </si>
  <si>
    <t>Кронштейн</t>
  </si>
  <si>
    <t>289261.300.000013</t>
  </si>
  <si>
    <t>для буровой установки</t>
  </si>
  <si>
    <t>Кронштейн №45301</t>
  </si>
  <si>
    <t>Мойынтірек  3620 (Сәйкестік 22320) роликті радиалды сфералық екіқатарлы.Техникалық сипаттамалары:Мойынтіректің ішкі диаметрі, мм - 100;Мойынтіректің сыртқы диаметрі, мм - 215;Мойынтіректің Ені, мм-73;Мойынтіректі монтаждау жүзінің радиусы, мм - 4,0;Статикалық жүк көтергіштігі-С0 410 000 Н;Динамикалық жүк көтергіштігі-С 520 000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3620 (аналог 22320) роликовый радиальный сферическийдвухрядный.Технические характеристики:Внутренний диаметр подшипника, мм - 100;Наружный диаметр подшипника, мм - 215;Ширина подшипника, мм - 73;Радиус монтажной фаски подшипника, мм - 4,0;Статическая грузоподъемность - С0 410 000 Н;Динамическая грузоподъемность - С 520 000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</si>
  <si>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Almacom</t>
  </si>
  <si>
    <t>Кольцо опорное</t>
  </si>
  <si>
    <t>222129.700.000380</t>
  </si>
  <si>
    <t>предохранительное, диэлектрическое</t>
  </si>
  <si>
    <t>Кольцо предохранительное "Спейсер" на трубу ф114</t>
  </si>
  <si>
    <t>STERN Austria</t>
  </si>
  <si>
    <t>Внутренний уплотнение трансформаторов 1251372</t>
  </si>
  <si>
    <t>Корея</t>
  </si>
  <si>
    <t>Samsung</t>
  </si>
  <si>
    <t xml:space="preserve">Батарея </t>
  </si>
  <si>
    <t>272011.900.000008</t>
  </si>
  <si>
    <t>литиево-ионная, аккумуляторная</t>
  </si>
  <si>
    <t>Батарея литиевая для ПЛК, Allen-Bradley 1756-BATA, 3,6 В, 19 A/ч.</t>
  </si>
  <si>
    <t>BOSCH</t>
  </si>
  <si>
    <t xml:space="preserve"> пневматический насос</t>
  </si>
  <si>
    <t>ТС\Насос.docx</t>
  </si>
  <si>
    <t>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t>
  </si>
  <si>
    <t>Шестигранник горячекатаный 27мм ст35</t>
  </si>
  <si>
    <t>РФ, РБ, 450076, г.Уфа, ул.Коммунистическая, 23, ООО «КВАЗАР». ТУ 3926-021-127191850-2007</t>
  </si>
  <si>
    <t>Подшипник 7520</t>
  </si>
  <si>
    <t>Мойынтірек 7520 (Сәйкестік 32220) роликті конустық бір қатар.Техникалық сипаттамалары:Мойынтіректің ішкі диаметрі, мм - 100;Мойынтіректің сыртқы диаметрі, мм - 180;Мойынтіректің Биіктігі, мм - 49;Сыртқы сақинаның Ені, мм - 39;Ішкі сақинаның Ені, мм -46;Мойынтіректі монтаждау жүзінің радиусы, мм - 3,5;Статикалық жүк көтергіштігі-С0 236 000 Н;Динамикалық жүк көтергіштігі-250 000 Н;""Жеткізуші Тауардың бүкіл көлемінің сапасына Тауар пайдалануға берілгенкүннен бастап 12 ай ішінде, бірақ жеткізу күніненбастап 24 айданаспайтын уақытқа кепілдік береді.""Подшипник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Н;Поставщик предоставляет гарантию на качество на весь объём Товара втечение 12 месяцев от даты ввода в эксплуатацию Товара,но не более 24месяцев от даты поставки.</t>
  </si>
  <si>
    <t>Производитель: Stanley. Страна производитель: Китай.</t>
  </si>
  <si>
    <t>Арматурная сталь, класс А-III, Ø12мм</t>
  </si>
  <si>
    <t>Ariston</t>
  </si>
  <si>
    <t xml:space="preserve"> Машина шлифовальная  </t>
  </si>
  <si>
    <t>Угловая</t>
  </si>
  <si>
    <t>углошлифовальная машина (болгарка) аккумуляторная, 18 В, 115 мм. тип аккумулятора   Li-Ion</t>
  </si>
  <si>
    <t>ТС\Машина шлифовальная.docx</t>
  </si>
  <si>
    <t xml:space="preserve">Vision G60 </t>
  </si>
  <si>
    <t>Слесарные тиски большие поворотные</t>
  </si>
  <si>
    <t>Deli</t>
  </si>
  <si>
    <t>Манометр грузопоршневой МП-1000 0,2-100МПа</t>
  </si>
  <si>
    <t>265152.700.000025</t>
  </si>
  <si>
    <t>грузопоршневой</t>
  </si>
  <si>
    <t xml:space="preserve">А и Т системы </t>
  </si>
  <si>
    <t>Шестигранник горячекатаный 22мм ст35</t>
  </si>
  <si>
    <t>ШТОК</t>
  </si>
  <si>
    <t>Датчик нагрузки ДН102.02.00.0.00ПС</t>
  </si>
  <si>
    <t>Подшипник 92152</t>
  </si>
  <si>
    <t>Қысқа цилиндрлік роликтері бар 92152 роликтірадиалды мойынтірек, бір жақты ішкі сақинасы және жалпақ тұрақтысақинасы бар.Техникалық сипаттамалары:Мойынтіректің ішкі диаметрі, мм - 260;Мойынтіректің сыртқы диаметрі, мм-400;Мойынтіректің Ені, мм - 65;Мойынтіректі монтаждау жүзінің радиусы, мм - 3,0;Ішкі сақина ернеуінің диаметрі, мм - 70,2;Сыртқы сақина ернеуінің диаметрі, мм - 89,6;Статикалық жүк көтергіштігі-С0 1017,5 Н;Динамикалық жүк көтергіштігі - С 627 000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</si>
  <si>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Полоса стальная</t>
  </si>
  <si>
    <t>241032.000.001338</t>
  </si>
  <si>
    <t>марка Ст.3сп, толщина 3-10 мм</t>
  </si>
  <si>
    <t>Полоса стальная 50х5мм</t>
  </si>
  <si>
    <t xml:space="preserve">Сигнализатор прохождения очистного устройства МДПС-3. </t>
  </si>
  <si>
    <t xml:space="preserve">Аккумулятор </t>
  </si>
  <si>
    <t xml:space="preserve">Аккумуляторная батарея 12В 12А, Номинальное напряжение 12 В. Номинальная емкость 12Ач. Габариты 151х98х101мм. </t>
  </si>
  <si>
    <t>Набор газовых ключей</t>
  </si>
  <si>
    <t>257330.300.000000</t>
  </si>
  <si>
    <t>из сверхпрочного алюминиевого сплава</t>
  </si>
  <si>
    <t>Fluke Corporation</t>
  </si>
  <si>
    <t>257330.930.000032</t>
  </si>
  <si>
    <t>аккумуляторная</t>
  </si>
  <si>
    <t>Источник питания от аккумулятора. Тип аккумулятора Li-Ion. Мощность Вт- 460. Комплектация 2 аккумулятора, зарядное устройство</t>
  </si>
  <si>
    <t>Набор инструментов Pro'sKit 1PK-818B для обслуживания компьютерных сетей. Китай</t>
  </si>
  <si>
    <t>Двигатель в сборе, ЯМЗ-238ДЕ, число и расположение цилиндров V8, диаметр цилиндра 130 мм, ход поршня 140 мм, рабочий объем цилиндров 14,86 л, мощност#</t>
  </si>
  <si>
    <t>внутреннего сгорания, дизельный, мощность более 250 л.с., но не более 1000 л.с., 8 цилиндров</t>
  </si>
  <si>
    <t>Продукция ЗАО "НОВЭЛ "</t>
  </si>
  <si>
    <t>Регулятор РДГ-150В/98</t>
  </si>
  <si>
    <t>281420.000.000092</t>
  </si>
  <si>
    <t>прямого действия</t>
  </si>
  <si>
    <t>Түрі РДГ-150 газ қысымын реттеушіМақсаты-түрі ГРПШ-16-1Н(В) газ реттегіш шкафына одан әрі сервистікқызмет көрсету және жөндеу үшін, одан әрі жоспарлы жөндеу үшін;Техникалық сипаттамалары:Белгіленуі-РДГ-150;Орындау-В;Ершік диаметрі, мм-105;Максималды кіріс қысымы, МПа-1,2;Максималды шығу қысымы, МПа-0,6;Шығу қысымын баптау диапазоны, МПа-0,06-0,6;Ажыратқыш құрылғыны орнату аймағы:- шығу қысымы төмендеген кезде, МПа-0,01-0,03;- шығу қысымының жоғарылауы кезінде, МПа-0,07-0,7;Максималды кіріс қысымы кезінде өткізу қабілеті, м3 / сағ – 32 000;Біркелкі емес реттеу,%, артық емес - ± 15;Қосылатын өлшемдер:- кіру келте құбыры шартты өту, мм - 150;- шығу құбыры: шартты өту, мм - 150;Құрылыс ұзындығы, мм - 570;Қосылу-ернемек арқылы;Жеткізуші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береді.Регулятор давления газа типа РДГ-150В .Назначение - для  дальнейшего сервисного обслуживания и ремонта, в томчисле планового ремонта газорегуляторного шкафа типа ГРПШ-16-1Н(В);Технические характеристики:Обозначение - РДГ-150;Исполнение - В;Диаметр седла, мм – 105;Максимальное входное давление, МПа – 1,2;Максимальное выходное давление, МПа - 0,6;Диапазон настройки выходного давления, МПа – 0,06- 0,6;Диапазон настройки отключающего устройства:- при понижении выходного давления, МПа- 0,01-0,03;- при повышении выходного давления, МПа - 0,07-0,7;Пропускная способность при максимальном входном давлении, м3/ч – 32 000;Неравномерность регулирования, %, не более - ± 15;Присоединительные размеры:- входного патрубка условный проход, мм - 150;- выходного патрубка: условный проход, мм - 150;Строительная длина, мм - 570;Присоединение - фланцевое;Поставщик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</si>
  <si>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"Фабрика Лестниц "ЭЙФЕЛЬ",</t>
  </si>
  <si>
    <t>МФУ для малых рабочих групп с автоподатчиком (А4)</t>
  </si>
  <si>
    <t>271240.900.000028</t>
  </si>
  <si>
    <t>для шкафов системы линейной телемеханики</t>
  </si>
  <si>
    <t>Вентилятор охлаждения шкафной, Rittal 3322027 - SK Фильтрующий вентилятор 59м³/ч 24В DC</t>
  </si>
  <si>
    <t>Завод ВЕНТИЛЯТОР.</t>
  </si>
  <si>
    <t>Мешок</t>
  </si>
  <si>
    <t>Резец токарный</t>
  </si>
  <si>
    <t>257340.190.000001</t>
  </si>
  <si>
    <t>отрезной, из быстрорежущей стали</t>
  </si>
  <si>
    <t>Резец токарный отрезной 25х16х140. ГОСТ 18884-73</t>
  </si>
  <si>
    <t>DeWALT DCV100-XJ; DCB115-QW; DCB184-XJ;</t>
  </si>
  <si>
    <t>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t>
  </si>
  <si>
    <t>НЕВА-Тест 3303П</t>
  </si>
  <si>
    <t>265166.990.000022</t>
  </si>
  <si>
    <t>для контроля предельного уровня жидких и сыпучих сред в емкостях находящихся под избыточным давлением, взрывозащищенный</t>
  </si>
  <si>
    <t>Сигнализатор ПУ вибр. PN64бар L250мм</t>
  </si>
  <si>
    <t>Регулятор РДСК-50М3</t>
  </si>
  <si>
    <t>Түрі РДСК-50М3 газ қысымының реттегіші құрама.Мақсаты-түрі ПТ 16/150 мұнай қыздыру пешіне одан әрі сервистік қызметкөрсету және жөндеу үшін, одан әрі жоспарлы жөндеу үшін;Техникалық сипаттамалары:Белгіленуі-РДСК-50М3;Реттелетін орта-табиғи газ;Қосылатын өлшемдер:- кіру келте құбыры шартты өту, мм - 32;- шығукелте құбыры: шартты өту, мм - 50;Өткізу қабілеті, м3 / сағ-1000;Минималды кіріс қысымы, МПа-0,1;Максималды шығу қысымы, МПа-1,2;Шығу қысымын баптау диапазоны, МПа-0,04-0,1;Реттеу дәлдігі, %, Рвых күйге келтірудің жоғарғы шегінен - ± 10;Ажыратқыш құрылғыны орнату ауқымы:- шығу қысымы төмендеген кезде, МПа-0,3-0,6;- шығу қысымының жоғарылауы кезінде, МПа-1,25-1,4;Құрылыс ұзындығы, мм - 230;Қосылу-ернемек арқылы;Қоршаған ортаның температурасы, С - 40-тан +60-қа дейін;Салмағы, кг, артық емес - 6,5.Жеткізуші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береді.Регулятор давления газа комбинированный РДСК-50М3.Назначение - для  дальнейшего сервисного обслуживания и ремонта, в томчисле планового ремонта печи подогрева нефти типа ПТ 16/150Технические характеристики:Обозначение – РДСК-50М3;Регулируемая среда - природный газ;Пропускная способность, м3/ч – 1000;Минимальное входное давление, МПа – 0,1;Максимальное выходное давление, МПа – 1,2;Диапазон настройки выходного давления,МПа- 0,04-0,1;Точность регулирования, %, от верхнего предела настройки Рвых - ± 10;Диапазон настройки отключающего устройства:- при понижении выходного давления, МПа- 0,3-0,6;- при повышении выходного давления, МПа - 1,25-1,4;Присоединительные размеры:- входного патрубка условный проход, мм - 32;- выходного патрубка: условный проход, мм - 50;Строительная длина, мм - 230;Присоединение - фланцевое;Температура окружающей среды, С - от -40 до +60;Масса, кг, не более - 6,5.Поставщик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</si>
  <si>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«Спектрофлэш»</t>
  </si>
  <si>
    <t>Видеокарта</t>
  </si>
  <si>
    <t>261220.000.000005</t>
  </si>
  <si>
    <t>разрядность шины памяти 64 бит, объем памяти более 1024 Мб, но не более 4096 Мб</t>
  </si>
  <si>
    <t xml:space="preserve">STELS </t>
  </si>
  <si>
    <t>Уплотнительное кольцо системы охлаждения (сальник) 1922262</t>
  </si>
  <si>
    <t>Fluke 725Ex</t>
  </si>
  <si>
    <t>282982.500.000007</t>
  </si>
  <si>
    <t>дифференциальный</t>
  </si>
  <si>
    <t xml:space="preserve">Дифференциальный манометр, Диапазон измерения 0-0,6 МПа; Диаметр корпуса 160 мм; класс точности 1,6; Присоединение к процессу: снизу 2хG1/2 (внутренняя); Расстояние между штуцерами 54 мм. Чувствительный  элемент-нержавеющая сталь 316L, Пылевлагозащита-IP65; Материал изготовления: корпус-нержавеющая сталь; стекло- многослойное безопасное  стекло; механизм-нержавеющая сталь; Циферблат-алюминий, белого цвета, шкала чёрного цвета.Стрелка-алюминий, чёрного цвета. Средства измерений (СИ)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 СИ должен быть внесен в Реестр ГСИ РК. </t>
  </si>
  <si>
    <t>Гипохлорит кальция</t>
  </si>
  <si>
    <t>201332.300.000003</t>
  </si>
  <si>
    <t>марка А, 2 сорт</t>
  </si>
  <si>
    <t>Соль гипохлорита кальция, порошковый, для дезинфекций резервуаров.Сертификат соответствия. Санитарно-эпидемиологическое заключение,подтверждающее безопасность, при применении в системах питьевого водоснабжения, выданное в установленном порядке. Паспорт.ГОСТ25263-82. 45-60%,бочки по 50кг,срок годности 1год.</t>
  </si>
  <si>
    <t>Ду-50, Ру-16 в сборе с головкой/гайкой ГМ-50 угловой</t>
  </si>
  <si>
    <t>ТС\Кран пожарный.docx</t>
  </si>
  <si>
    <t>Optima 7, ООО "МРУ Рус"</t>
  </si>
  <si>
    <t>Генератор</t>
  </si>
  <si>
    <t>271161.000.000089</t>
  </si>
  <si>
    <t>для сварочного поста</t>
  </si>
  <si>
    <t>Генератор Г464.3701000</t>
  </si>
  <si>
    <t>Регулятор РДГ-50В У2</t>
  </si>
  <si>
    <t>Түрі РДГ  газ қысымын реттеуші ,  жөндеу жұмыстарына арналған.Мақсаты-түрі ГРПШ 03М-01 газ реттегіш шкафына одан әрі сервистік қызметкөрсету және жөндеу үшін, одан әрі жоспарлы жөндеу үшін;Техникалық сипаттамалары:Түрі- РДГ-50В;Реттелетін орта-МЕМСТ 5542-2014 бойынша табиғи газ;Түрі - РДГ;Шартты диаметр (Ду), мм:- кіру келте құбыры-50;- шығыс келте құбыры-50;Ершік диаметрі, мм-35;Қоршаған ауаның температурасы, С - 40-тан +60-қа дейін;Орындау-В;Максималды кіріс қысымы, МПа-1,2;Шығу қысымын баптау диапазоны,МПа-0,03-0,6;Өткізу қабілеті:- кіріс қысымы, МПа-0,16,- шығу қысымы, МПа-0,06;Ажыратқыш құрылғыны орнату ауқымы:- шығу қысымы төмендеген кезде, МПа-0,003-0,03;- шығу қысымының жоғарылауы кезінде, МПа-0,0375-0,16;Біркелкі емес реттеу,%, артық емес - ± 10;Құрылыс ұзындығы, мм-365+2;Қосылу-ернемек арқылы;Жеткізуші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береді.мРегулятор давления газа типа РДГ.Назначение - для  дальнейшего сервисного обслуживания и ремонта, в томчисле планового ремонта газорегуляторного шкафа типа ГРПШ 03М-01;Технические характеристики:Тип – РДГ-50В;Регулируемая среда - природный газ по ГОСТ 5542-2014;Диаметр условный (Ду), мм:-входного патрубка - 50;-выходного патрубка - 50;Диаметр седла, мм – 35;Температура окружающего воздуха,С - от -40 до +60;Исполнение - В;Максимальное входное давление, МПа - 1,2;Диапазоны настройки выходного давления, МПа - 0,03-0,6;Пропускная способность:- входное давлении, МПа - 0,16,- выходное давление, МПа - 0,06;Диапазон настройки отключающего устройства:- при понижении выходного давления, МПа- 0,003-0,03;- при повышении выходного давления, МПа - 0,0375-0,16;Неравномерность регулирования, %, не более - ± 10;Строительная длина, мм – 365+2;Соединение –фланцевое.Поставщик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</si>
  <si>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ООО "Ровен"</t>
  </si>
  <si>
    <t>Манипулятор "мышь"</t>
  </si>
  <si>
    <t>262016.930.000001</t>
  </si>
  <si>
    <t>оптическая, проводная</t>
  </si>
  <si>
    <t>Извещатель пламени, Det-Tronics Заказной номер X3301A4M14K2.</t>
  </si>
  <si>
    <t>ООО "ЭЛЬСТЕР Газэлектроника"</t>
  </si>
  <si>
    <t>291013.000.000009</t>
  </si>
  <si>
    <t>внутреннего сгорания, дизельный, мощность не более 250 л.с, 8 цилиндров</t>
  </si>
  <si>
    <t xml:space="preserve">ДВС Камаз евро2 Артикул: 740.30-1000400-84.Характеристики
Код для заказа 523111Артикулы 
Каталожная группа Двигатель, ..Двигатель Ширина, м 1.006 Высота, м 1.122Длина, м 1.345Вес, кг 885Параметры  
</t>
  </si>
  <si>
    <t>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t>
  </si>
  <si>
    <t>Динамометр эл-й 20-1кН 0,001кН</t>
  </si>
  <si>
    <t>Набор ключей и головок 150шт</t>
  </si>
  <si>
    <t>259413.500.000000</t>
  </si>
  <si>
    <t>шестигранные</t>
  </si>
  <si>
    <t>"Кейстегі кілттер мен бастар жиынтығы.Техникалық сипаттамалары:Кілттердің мөлшері, мм - 4-32;Бастардың мөлшері, мм - 8-19;Заттар саны, дана-150;Бастары ұзартылған 3/8"" 6 бет, мм - 10, 11, 12, 13, 14, 15;Бастары ұзартылған 1/2"" 6 бет, мм - 10, 12, 13, 14, 17, 19;Соңғы соққы бастары 1/2"" 6 бет, мм - 17, 19, 21, 23;Соңғы бастары 1/2"" 12 бет, мм - 20, 21,22, 24, 27, 30, 32;Бастары ұзартылған 1/2"" 12беттер (дюйм): 15/16"", 1"", 11/16"", 11/4"";Түрі TORX 3/8"" бастары: E8, E10, E11, E12, E14, E16, E18, E20;3/8 "" кілт ұстағышы бар түрі Phillips биттері: PH1, PH2, PH3;3/8 "" кілт ұстағышы бар түрі HEX биттері, мм - 3,4, 5, 6, 8, 10;3/8"", мм - 5,5, 6,5, 8 астындағы білігі бар сплайндық биттер;3/8"" кілт ұстағышы бар түрі түрі TORX биттері - Т-45, Т-50, Т-55, Т-60;3/8"" кілт ұстағышы бар түрі TORX биттері - Т-40, Т-30, Т-20;3/8 "" кілт ұстағышы бар түрі POZI биттері-PZ1, PZ2, PZ3;түрі TORX - t-10, T-15, T-20, T-25, T-27, T-30, T-40 биттері;3/8"", мм - 75 тартқышы бар ұзартқыш сым;3/8"", мм - 50 тартқышы бар ұзартқыш сым;Ұзартқыш 1/2"", мм - 125;Ұзартқыш 1/2"", мм-250;Шам кілттері 3/8"", мм-16, 21;Ратчет механизмі бар қақпақты кілттер, мм-8х10, 12х13, 7х19;Бастары 1/4"" 6 бет (дюйм) - 5/32"", 3/16"", 7-32"", 1/4"", 5/16"",11/32"", 3/8"", 7/16"";Соңы 1/4"" 6 бет, мм- 4, 5, 6, 7, 8 , 9, 10, 11, 12, 13;Бастары ұзартылған 1/4"" 6 бет, мм - 4, 5, 6, 7, 8, 9;Бастары 3/8"" 6 бет (дюйм), мм - 3/8"", 7/16"", 1/2"", 9/16"", 5/8"",11/16"", 3/4"", 13-16"", 7/8"";Бастары 3/8"" 6 бет, мм - 9, 10, 11, 12, 13, 14, 15, 16, 17, 18, 19;Қайтымды тұтқа - 1/4"";Ұзартқыш 1/4"", мм - 100;Тұтқалар, мм-1/4"";Гимбал ілмегі - 1/4"";Бит адаптері-1/4"";Реверсивті тұтқа-3/8"";Гимбал ілмегі-3/8"";Қайтымды тұтқа - 1/2"";Гимбал ілмегі - 1/2"";Аллен кілттері, мм - 1,5, 2, 2,5, 3, 4, 5, 6, 7, 8, 10;Біріктірілген кілттер- 8, 9, 10, 11, 12, 13, 14, 17, 18, 19.Жеткізуші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береді.Набор ключей и головок в кейсе.Технические характеристики:Размер ключей, мм - 4-32;Размер головок, мм - 8-19;Количество предметов, шт - 150;Головки торцевые удлиненные 3/8"" 6 граней, мм - 10, 11, 12, 13, 14, 15;Головки торцевые удлиненные 1/2"" 6 граней, мм - 10, 12, 13, 14, 17, 19;Головки торцевые ударные 1/2"" 6 граней, мм - 17, 19, 21, 23;Головки торцевые 1/2"" 12 граней, мм - 20, 21,22, 24, 27, 30, 32;Головки торцевые удлиненные 1/2"" 12граней(дюймовые): 15/16"", 1"",11/16"", 11/4"";Головки типа TORX 3/8"": E8, E10, E11, E12, E14, E16, E18, E20;Биты типа Phillips с хвостовиком под ключ 3/8"": PH1, PH2, PH3;Биты типа HEX с хвостовиком под ключ 3/8"", мм - 3,4, 5, 6, 8, 10;Биты шлицевые с хвостовиком под 3/8"", мм - 5,5, 6,5, 8;Биты типа TORX с хвостовиком под ключ 3/8"" - Т-45, Т-50, Т-55, Т-60;Биты типа TORX с хвостовиком под ключ 3/8"" - Т-40, Т-30,Т-20;Биты типа POZI с хвостовиком под ключ 3/8"" - PZ1, PZ2,PZ3;Биты типа TORX - Т-10, Т-15, Т-20, Т-25, Т-27, Т-30, Т-40;Удлинитель с захватом 3/8"", мм - 75;Удлинитель с захватом 3/8"", мм - 50;Удлинитель 1/2"", мм - 125;Удлинитель 1/2"", мм - 250;Ключи свечные 3/8"", мм - 16, 21;Ключи накидные с трещоточным механизмом, мм - 8х10, 12х13, 7х19;Головки торцевые 1/4"" 6 граней(дюймовые) - 5/32"", 3/16"", 7-32"",1/4"", 5/16"", 11/32"", 3/8"", 7/16"";Головки торцевые 1/4"" 6 граней, мм- 4, 5, 6, 7, 8 , 9, 10, 11, 12, 13;Головки торцевые удлиненные 1/4"" 6 граней, мм - 4, 5, 6, 7, 8, 9;Головки торцевые 3/8"" 6 граней(дюймовые), мм - 3/8"", 7/16"", 1/2"",9/16"", 5/8"", 11/16"", 3/4"", 13-16"", 7/8"";Головки торцевые 3/8"" 6 граней, мм - 9, 10, 11, 12, 13, 14, 15, 16, 17,18, 19;Рукоятка реверсивная - 1/4"";Удлинитель 1/4"", мм - 100;Рукоятки, мм - 1/4"";Шарнир карданный - 1/4"";Адаптер для битов - 1/4"";Рукоятка реверсивная - 3/8"";Шарнир карданный - 3/8"";Рукоятка реверсивная - 1/2"";Шарнир карданный - 1/2"";Ключи шестигранные, мм - 1,5, 2, 2,5, 3, 4, 5, 6, 7, 8, 10;Ключи комбинированные - 8, 9, 10, 11, 12, 13, 14, 17, 18, 19.Поставщик предоставляет гарантию на качество на весь объём Товара втечение 12 месяцев от даты ввода в эксплуатацию Товара, но не более 24месяцевот даты поставки."</t>
  </si>
  <si>
    <t>SKF</t>
  </si>
  <si>
    <t>пластиковая</t>
  </si>
  <si>
    <t>Клавиатура</t>
  </si>
  <si>
    <t>262015.000.000012</t>
  </si>
  <si>
    <t>алфавитно-цифровая</t>
  </si>
  <si>
    <t>282982.550.000008</t>
  </si>
  <si>
    <t>Фильтроэлемент к фильтру Parker Zander G-13V</t>
  </si>
  <si>
    <t>Извещатель пожарный, Hochiki SLR-E3N, дымовой оптический</t>
  </si>
  <si>
    <t>257340.390.000025</t>
  </si>
  <si>
    <t>по металлу</t>
  </si>
  <si>
    <t>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t>
  </si>
  <si>
    <t>262040.000.000130</t>
  </si>
  <si>
    <t>для компьютера</t>
  </si>
  <si>
    <t>блок питания</t>
  </si>
  <si>
    <t>Wika</t>
  </si>
  <si>
    <t>фильтрующий элемент марки 92-BN-3-N-139: 
материал - арамидный NOMEX с шитыми кончиками и радиальными ребрами.; конструкция- из нержавеющей стали марки 304 с экраном для обратной промывки.
номинал в микронах-10 µ, эффективность 99%
площадь фильтрации-0,69м2
Характер движения потока	-Снаружи внутрь
Геометрические данные: Dнар- 187 мм, Dвнутр- 87 мм, L-286 мм.
Производитель- SPX (Dollinger)
Согласно проектного документа 6854-A00-С-CL-5504</t>
  </si>
  <si>
    <t>Кольматант на основе скорлупы грецкого ореха</t>
  </si>
  <si>
    <t>205959.100.000032</t>
  </si>
  <si>
    <t>Сыпучий однородный материал светло желтого света,массовая доля влаги не более 11 %,Насыпная плотность-300-700 кг/м3, Остаточная щелочность рН - 6-8 единиц, размер частиц кольматанта марки 3 -1,0-3,0 мм</t>
  </si>
  <si>
    <t>ТС\Кольматант.docx</t>
  </si>
  <si>
    <t>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t>
  </si>
  <si>
    <t>265152.700.000022</t>
  </si>
  <si>
    <t>виброустойчивый</t>
  </si>
  <si>
    <t>257320.200.000000</t>
  </si>
  <si>
    <t>для ленточной пилы</t>
  </si>
  <si>
    <t>Полотно ленточное по металлу 41х1,3х5200</t>
  </si>
  <si>
    <t>для фильтрации этиленгликолевого раствора на установках Низкотемпературной конденсации: 
фильтрующий элемент: артикул 79-1722  
Материал – Dacron. Вид фильтра- элемент цилиндрической формы с шитыми кончиками и радиальными ребрами.; конструкция- из нержавеющей стали  
номинал в микронах-10 µ, 
эффективность 98% 
площадь фильтрации-0,69 м2
Геометрические данные: Dнар- 187 мм, Dвнутр- 87 мм, L-286 мм
Производитель- SPX (Dollinger)
Согласно проектного документа 6854-A00-C-FD-0168/-0169</t>
  </si>
  <si>
    <t>Извещатель пожарный ручной, MEDC тип:BG2INN1FR, атмосферостойкий</t>
  </si>
  <si>
    <t>Контактор электромагнитный LC1F265F7 265А 110В 3 IP20</t>
  </si>
  <si>
    <t>271223.700.000017</t>
  </si>
  <si>
    <t>Контактор</t>
  </si>
  <si>
    <t>293230.910.000009</t>
  </si>
  <si>
    <t>для специального и специализированного автомобиля, дроссельная</t>
  </si>
  <si>
    <t>Заслонка СИН-35 СИН100.07.000</t>
  </si>
  <si>
    <t>Тиски 7827-0259</t>
  </si>
  <si>
    <t>"Қол жетегі бар слесарлық қысқаштар.Мақсаты-жөндеу жұмыстарын орындау кезінде дайындамаларды бекіту;Техникалық сипаттамалары:Түрлі-1, жалпы мақсаттағы;Белгілеу - 7827-0259;Еріндерінің ені, мм - 140;Негіздің ені, мм - 280;Жалпы биіктігі, мм – 240;Жалпы ұзындығы, мм – 560;Жүрістің ұзындығы, мм – 180;Қысқыш астындағы тереңдік, мм – 90;Тұтқаның ұзындығы, мм-320.Жеткізіп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- 140;Ширина основания, мм - 280;Общая высота, мм – 240;Общая длина, мм – 560;Длина хода, мм – 180;Глубина под зажим, мм – 90;Длина рукоятки, мм  - 320.Поставщик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</si>
  <si>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Кран сифонный</t>
  </si>
  <si>
    <t>фильтрующий элемент марки 92-BK-6-К-135 для фильтрации аминого раствора при очистке нефтяного газа
фильтрующий материал - стеклоткань 
конструкция- углеродистая сталь
эффективность-98%, 6 микрон (жидкость)
вес-примерно 10 кг
геометрические данные: Dн- 270 мм, Dвн- 167 мм, L-641 мм. 
производство- SPX (Dollinger)</t>
  </si>
  <si>
    <t>Извещатель пожарный ручной, MEDC тип:BG2EDC1FR. Ручной Взрывозащищенный
Повышенной безопасности.
Ручной, IP-67,рабочая температура      -40° С до +50° С</t>
  </si>
  <si>
    <t>Датчик расхода топлива Eurosens Delta RS 100</t>
  </si>
  <si>
    <t>Расходомер кориол. DN50мм 40бар</t>
  </si>
  <si>
    <t>Шкурка шлифовальная 830х50 №0</t>
  </si>
  <si>
    <t>239112.300.000000</t>
  </si>
  <si>
    <t>на текстильной основе, водостойкая</t>
  </si>
  <si>
    <t>Тері  тегістейтін матамен қапталған.Мақсаты-әртүрлі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 - 830;Ұзындығы, м-50;Түрі-P400 (Абразив шелдік желіммен желімделген). Түйіршіктің мөлшері,мкм - 28...40.Жеткізіп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- 830;Длина, м - 50; Тип - Р400 (абразив приклеен мездровым клеем). Размер зерна, мкм -28...40.Поставщик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</si>
  <si>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Оперативная память</t>
  </si>
  <si>
    <t>261130.200.000003</t>
  </si>
  <si>
    <t>вид памяти DDR3, емкость более 10 Гб, но не более 38 Гб</t>
  </si>
  <si>
    <t>DDR-3 DIMM 16 GB 1600 MHz</t>
  </si>
  <si>
    <t>фильтрующий элемент: марки CC3LGA7H13
материал - микростекло, дренажный слой- иглопробивной полиэфир, сердечник- луженая сталь, торцевые крышки- полипропилен,  прокладки- каучук Вайтон. 
Эксплуатационные характеристики:
Стандартный номинал в микронах-0,3 µ при эффективности 99,9%
Рекомендуемый нач. перепад давления- &lt; 0.5 PSID
Рекомендуемый перепад давления – 15 PSI
Макс. рабочая температура -180 ºС
Направление потока- изнутри наружу
Конфигурация-один открытый конец с О-образным уплотнительным резиновым кольцом марки 226
Геометрические данные: Dнар- 70 мм, Dвнутр- 40 мм, L-760 мм.
Производитель -Pall Corporation</t>
  </si>
  <si>
    <t>тепловой</t>
  </si>
  <si>
    <t>Извещатель пожарный тепловой, тепловой, ИП 103-5</t>
  </si>
  <si>
    <t>СМДК-50</t>
  </si>
  <si>
    <t>Датчик: засорения фильтра 26 063 74 101 Mann&amp;Hummel</t>
  </si>
  <si>
    <t>265152.710.000000</t>
  </si>
  <si>
    <t>для контроля давления рабочей среды в пневматических и смазочных системах</t>
  </si>
  <si>
    <t>Аппарат сварочный</t>
  </si>
  <si>
    <t>279031.800.000001</t>
  </si>
  <si>
    <t>выпрямитель</t>
  </si>
  <si>
    <t>Выпрямитель сварочный 380В 500А</t>
  </si>
  <si>
    <t>Штангенциркуль 125мм</t>
  </si>
  <si>
    <t>265133.900.000055</t>
  </si>
  <si>
    <t>ШЦ-I</t>
  </si>
  <si>
    <t>"Терең өлшегіші бар екі жақты штангенциркуль.Мақсаты-бөлшектер мен бұйымдардың сыртқы және ішкі өлшемдерін, ойықтармен тесіктердің тереңдігін, кемерлердің биіктігін дәл өлшеу үшін;Техникалық сипаттамалары:Түрі-тереңдікті өлшегішпен екі жақты;Белгілеу-ШЦ;Түрі-I;Нониус бойынша есептеу мәні, мм - 0,05;Өлшеу диапазоны, мм-0-125.Жеткізіп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береді.Штангенциркуль двусторонний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глубиномером;Обозначение - ШЦ;Тип - I;Значение отсчета по нониусу, мм - 0,05;Диапазон измерения, мм - 0-125.Поставщик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</si>
  <si>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Legrand</t>
  </si>
  <si>
    <t xml:space="preserve">Спирально- навитой мембранный элемент с комплектующими сальниками и втулками марки ТМ720L-400 для обратного осмоса установки подготовки воды М-1980
Материал- ПВДФ волокно
Эксплуатационные характеристики:
Макс. рабочее давление-4,1 МРа
Макс. рабочая температура-45 ºС
Активная площадь мембраны 37,1 м2
Геометрические данные: Dвнутр-29 мм, Dнаруж-201 мм, L-1016 мм
Степень очистки-99,5%
Производитель –Toray
Согласно проектного документа 6854-A00-M-FD-0035	</t>
  </si>
  <si>
    <t>Манометр 0-10 МПа, Манометр с гидрозаполнением; Диапазон измерения 0-10 MПа; Диаметр корпуса 160 мм; класс точности 1,0; Гидрозаполнение - силиконовое масло М50; Присоединение к процессу: Разделительная диафрагма-нержавеющая сталь 316L, штуцер снизу 1/2 NPT (наружная); Чувствительный  элемент-нержавеющая сталь 316L, Пылевлагозащита-IP65; Материал изготовления: корпус-нержавеющая сталь; стекло- многослойное безопасное  стекло; механизм-нержавеющая сталь; Циферблат-алюминий, белого цвета, шкала чёрного цвета.Стрелка-алюминий, чёрного цвета.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</si>
  <si>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Датчик: температуры SITRANS TS 7MC 7511-1JA01-1GA2-Z E01+T31+Y01 {Y01: -50 ... 400 C} 1XPt100TF/A/4/-50C/+400C SITRANS TH300 7NG3212-0AN00-Z</t>
  </si>
  <si>
    <t>265151.700.000084</t>
  </si>
  <si>
    <t>Датчик температуры</t>
  </si>
  <si>
    <t>жидких и газообразных сред</t>
  </si>
  <si>
    <t>Лист ВП 508 5х1050х2800мм Ст3сп</t>
  </si>
  <si>
    <t>239919.700.000003</t>
  </si>
  <si>
    <t>265151.300.000025</t>
  </si>
  <si>
    <t>класс точности 1 5</t>
  </si>
  <si>
    <t>Термометр биметаллический. Диапазон измерения: 0 - 120°C, Диаметр корпуса 80 мм; класс точности 1,5; Корпус - нержавеющая сталь. Длинна чувствительного элемента 5 см. Диаметр 6 мм. Защитная гильза - латунь.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</si>
  <si>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SKF TMAS 200-025</t>
  </si>
  <si>
    <t>Электропривод: клапана регулятора HTKVCB-16K-S</t>
  </si>
  <si>
    <t>Уголок 75х75х6мм 3СП ГОСТ 8509-93</t>
  </si>
  <si>
    <t xml:space="preserve"> Барьер искрозащиты</t>
  </si>
  <si>
    <t>329959.900.000092</t>
  </si>
  <si>
    <t>для подключения датчиков</t>
  </si>
  <si>
    <t>Искробезопасный усилитель Phoenix Contact. Тип, марка 2865793 MCR-EX-SL</t>
  </si>
  <si>
    <t>Детектор: пламени, C7012A….~Detector: flame, C7012A….</t>
  </si>
  <si>
    <t>281332.000.000141</t>
  </si>
  <si>
    <t>Детектор пламени</t>
  </si>
  <si>
    <t>Уголок 63х63х6мм 3СП ГОСТ 8509-93</t>
  </si>
  <si>
    <t>Весы крановые ВКМ-15 Метрол2</t>
  </si>
  <si>
    <t>265131.500.000003</t>
  </si>
  <si>
    <t>крановые</t>
  </si>
  <si>
    <t>"Түрі ВКМ-15электронды таразы кранға арналған таразы.Мақсаты-көтеру-тасымалдау құрылғылары арқылы ілмекте тасымалданатынжүктердің салмағын өлшеу.Техникалық сипаттамалары:Ең үлкен салмақ шегі, кг-15000;Ең төменгі салмақ шегі. кг-100;Санақ дискреттілігі, кг - 10;Дисплей түрі-жарықдиодты,төрт биттік.Жеткізіп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береді.Весы крановые электронные типа ВКМ-15.Назначение - для измерения веса грузов, перемещаемых на крюкеподъемно-транспортных устройств.Технические характеристики:Наибольший предел взвешивания, кг - 15000;Наименьший предел взвешивания. кг - 100;Дискретность отсчёта, кг - 10;Тип дисплея - светодиодный, четырехразрядный.Поставщик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</si>
  <si>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Rittal</t>
  </si>
  <si>
    <t>Сальниковая набивка 16х16 мм. Графитовая изготовленная из нитей ТРГ-Л (терморасширенный графит армированный лавсановыми нитями) . Т ех. хар-ка: tºс от -200 до +650 С°, Мпа до 25, м /сек до 20. Область применения: Регулирующая и запорная арматура, центробежные насо сы, мешалки автоклавы. Среда: Пар перегретый, нефть, тяжёлые и легкие нефтепродукты, газообразные и сжиженные углеводороды, кислоты, щёлочи, расплавы и растворы солей, органические вещества (фенолы, эфиры, амины и др.), жидкий и газообразный кислород и другие сред ы.ГОСТ 5152-84</t>
  </si>
  <si>
    <t>Logitech</t>
  </si>
  <si>
    <t>воздушный фильтр:  P/N 81-1210 к печи HEATEC горячего масла (поз. Н-1780А,В/1781)
эффективность фильтрации 99% при 10 микронах, материал- войлок, высота 358 мм, диаметр вн.-495 мм, диаметр нар.-571 мм, материал – сталь/
Производитель –Universal Silencer (Durr Universal)
Согласно проектного документа 6854-А00-M-FD-0029</t>
  </si>
  <si>
    <t>Siemens</t>
  </si>
  <si>
    <t>ТС\Приложение 2 кабель спец..docx</t>
  </si>
  <si>
    <t>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t>
  </si>
  <si>
    <t>Модуль процессорный</t>
  </si>
  <si>
    <t>для промышленного контроллера</t>
  </si>
  <si>
    <t>Швеллер 12У-В ст3сп ГОСТ 8240-97</t>
  </si>
  <si>
    <t>Кран трехходовой Ду15 Ру16</t>
  </si>
  <si>
    <t>281413.900.000050</t>
  </si>
  <si>
    <t>бронзовый/латунный, давление условное 0-420 Мпа, проход условный 10-1400 мм, ручной</t>
  </si>
  <si>
    <t>"Кран трехходовой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- 205;Поставщик предоставляет гарантию на качество на весь объёмТовара втечение 12 месяцев от даты ввода в эксплуатацию Товара, но не более 24месяцев от даты поставки.Үш жүрісті муфталы Кран.Мақсаты-манометрлерді құбырға орнату және қысымды төмендету үшінқұрылғыны армандау;Техникалық сипаттамалары:Шартты Диаметр (Ду), мм - 15;Шартты қысым (Ру), кгс/см2 - 16;Ысырманың герметикалығы - 11б18бк;Корпус материалы-қола;Қосылу түрі-бұрандалы;Құбырға қосылу-муфталы;Жұмыс температурасы, С:- су, май-100;- 205 температурада бу;Жеткізіп беруші тауарды пайдалануға бергенкүннен бастап 12 ай ішінде,бірақ жеткізу күнінен бастап 24 айдан аспайтын мерзімде тауардың бүкілкөлеміне сапаға кепілдік береді."""</t>
  </si>
  <si>
    <t>фильтрующий элемент
Материал- полипропилен прошитый
Номинал в микронах-5 µ
Производительность-40 м3/ч
Фильтрующая площадь-0,48 м2
Материал сердечника-углеродистая сталь, оцинкованная
Геометрические данные: D-180мм, L-810 мм</t>
  </si>
  <si>
    <t>Батарея литиевая для ПЛК, Allen - Bradley 1756-BA2, 3 В, 1 мА</t>
  </si>
  <si>
    <t xml:space="preserve">1. Материал: 
Основной материал должен быть изготовлен из политетрафторэтиленовой смолы, индекс которой не ниже требований первого класса по HG./T2902-1997.
2. Внешний вид:
Поверхность изделия должна быть гладкой и чистой, допускается наличие 1-2 пятен, диаметр пятен менее или равен 2 мм, механических примесей быть не должно. Шероховатость Ra не менее 0,8 мкм
Механическая прочность: 
Изделие должно выдерживать силу растяжения 3000 Н и сохранять его в течение 30 минут без деформации и поломки.
4. Испытание напряжением: Испытание на выдерживаемое напряжение переменного тока промышленной частоты с напряжением 50 кВ/5 мин должно выполняться на обоих концах изолирующей подвески в воздухе, при этом на поверхности не должно быть разряда. (проводить один раз в год проверку).
5. Упаковка: 
Сначала обвернуть электрод крафт-бумагой, а затем поместить в деревянный ящик с модельной перегородкой из пенопласта для обеспечения безопасной транспортировки.
</t>
  </si>
  <si>
    <t>ТС\Приложение 2 стержень.docx</t>
  </si>
  <si>
    <t>UK 53 ST</t>
  </si>
  <si>
    <t>Ротор гидравлического ключа ГК15.042.001</t>
  </si>
  <si>
    <t>282422.000.000087</t>
  </si>
  <si>
    <t>для трубного гидравлического ключа</t>
  </si>
  <si>
    <t>Kingston</t>
  </si>
  <si>
    <t>Круг г/к В1-50 ст40х ГОСТ 2590</t>
  </si>
  <si>
    <t>МАНОМЕТР ТМ 5</t>
  </si>
  <si>
    <t>ИП 101-07е извещатель тепловой взрывозащищенный предназначен для выдачи в шлейф пожарной сигнализации тревожного сигнала при превышении в контролируемой среде установленной температуры срабатывания. ИП 101-07е извещатель тепловой взрывозащищенный применяется на предприятиях химической, нефтегазодобывающей, нефтегазоперерабатывающей отраслей и взрывоопасных зонах других производств. Неокисляющиеся пружинные клеммы WAGO. ИП 101-07е выпускается в корпусе из алюминиевого сплава АК 12 ПЧ. Чувствительный элемент извещателя ИП 101-07е выполнен из нержавеющей стали.</t>
  </si>
  <si>
    <t xml:space="preserve">1. Материал изготовления - из нержавеющей стали  марки 304.          2. Испытание давлением воздуха 0,6 Мпа на 5 мин, чтобы убедиться в отсутствии утечек.                               3. Функция: 
Защищает работу высоковольтных кабелей для подвода высоковольтного электричества от  трансформатора к внутренней части электродегидратора. 
</t>
  </si>
  <si>
    <t>ТС\Приложение 2 соед.устр..docx</t>
  </si>
  <si>
    <t>Электропривод: клапана регулятора HTKVCB-25K</t>
  </si>
  <si>
    <t>Термокоррудированные штуцера вн.диам 5мм</t>
  </si>
  <si>
    <t>Шкурка шлифовальная 900х50 №4</t>
  </si>
  <si>
    <t>"Тегістейтін тері матамен қапталған.Мақсаты-әртүрлі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мм-900;Ұзындығы, м - 30;Түйіршіктілігі - №4.Жеткізіп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- 900;Длина, м - 30;Зернистость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</si>
  <si>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Ксилол</t>
  </si>
  <si>
    <t>192023.300.000009</t>
  </si>
  <si>
    <t>нефтяной, марка А</t>
  </si>
  <si>
    <t>Ксилол нефтяной по ГОСТ 31908-2013, марки А (смесь изомеров и этилбензола), фасовка в литровые бутыли из темного цвета или в металли чес кую 15 литровую тару, расфасованный и упакованный согласно ГОСТ 3885-73, Оригинальная, заводская, герметичная упаковка и этикет ка. В комплекте: оригинал сертификата (паспорта) завода изготовителя на реактив или нотариально заверенная копия, паспорт безопасно сти, свидетельство о регистрации химической продукции. На момент получения не менее 80% запаса срока годности.Потенциальный поставщи к в составе тендерной заявки или ценового предложения должен предоставить свидетельства о регистрации химической продукции.</t>
  </si>
  <si>
    <t xml:space="preserve">Материал сорбционного блока к Оборудованию очистки ливневых и производственных сточных вод поз. ЛОС-Н3 с выходными параметрами по очистке: 
Расход стоков-3 л/с, степень очитски по нефтепродуктам- до 0,3 мг/л, взвешенным веществам- до 10 мг/л
</t>
  </si>
  <si>
    <t xml:space="preserve">Источник бесперебойного питания   </t>
  </si>
  <si>
    <t>262040.000.000233</t>
  </si>
  <si>
    <t>(неавтономный) мощность:10 кВт.</t>
  </si>
  <si>
    <t xml:space="preserve">Мощность не менее 10 кВт. Окружающие условия. Степень защиты IP20. Топология: Двойное преобразование напряжения. Диапазон входного напряжения: 176-276В без снижения мощности (до 100-276В при неполной нагрузке). Номинальное входное напряжение: 200/208/220/230/240/250В. Ток короткого замыкания 150 A. </t>
  </si>
  <si>
    <t>SanDisk</t>
  </si>
  <si>
    <t xml:space="preserve">1. Материал изготовления - из нержавеющей стали марки 304.            2. Функция: Используется в комплекте для подключения высокого напряжения к электрическому полю
</t>
  </si>
  <si>
    <t>ТС\Приложение 2 разъем.docx</t>
  </si>
  <si>
    <t>Прокладка крышки насоса RUHRPUMPEN ZM II 440/03</t>
  </si>
  <si>
    <t>Наборы ключей искробезопасные рожково-накидные 8-36 mm, ключ газовый (трубный рычажный) №1 и №2, Ключ газовый</t>
  </si>
  <si>
    <t>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t>
  </si>
  <si>
    <t>282520.900.000007</t>
  </si>
  <si>
    <t>центробежный, односторонний, диаметр 800-1600 мм</t>
  </si>
  <si>
    <t>G3-Grease</t>
  </si>
  <si>
    <t>Седло седельного устройства</t>
  </si>
  <si>
    <t>293230.990.000461</t>
  </si>
  <si>
    <t>Седло СИН-32 СИН32.00.108.011</t>
  </si>
  <si>
    <t>Картридж к конвертеру PA-S510X-0124-H</t>
  </si>
  <si>
    <t>Аккумулятор ТПХ</t>
  </si>
  <si>
    <t>272011.990.000000</t>
  </si>
  <si>
    <t>для ИБП, напряжение 12 В, емкость от 90-200 А/ч, свинцово-кислотный</t>
  </si>
  <si>
    <t>Батарея, свинцово-кислотная,
аккумуляторная емкость: 150 A/ч
напряжение: 12 В    Тип аккумулятора: AGM. Номинальное напряжение: 12 Вольт. Номинальная емкость С10 при 10 часовом разряде до напряжения 10,8 В (1,8 В на элемент), при температуре 25 °С: С10=150 Ач. Срок службы: 12 лет (Т=25оС). Применение: для ИБП. Товар закупается в аварийный запас для ремонта (при необходимости) установленного оборудования.</t>
  </si>
  <si>
    <t>Словакия</t>
  </si>
  <si>
    <t>SENSUS</t>
  </si>
  <si>
    <t>281413.550.000000</t>
  </si>
  <si>
    <t>запорный, стальной, размер 450-2600 мм</t>
  </si>
  <si>
    <t>КЛАПАН ОБРАТНЫЙ ПОВОРОТНЫЙ-19С20НЖ Ду500 Ру25. Техническая характеристика:Диаметр ,мм(Ду/DN)-500; Номинальное давление ,кгс/см25; Рабочая среда:вода ; Температура рабочей среды,: 4 до +40; Материал корпуса -углеродистая сталь; Присоединение к трубопроводу - под приварку. Функциональное назначение - пропуск среды в одном направлении и не допускает ее движение в противоположном.Паспорт завода изготовителя, инструкция по эксплуатации на русском или государственном языке, сертификат качества. Сведения об испытаниях на заводе изготовителе. Разрешение на применение на опасных производственных объектах, выданное уполномоченным органом РК согласно требованию закона «О гражданской защите».</t>
  </si>
  <si>
    <t>259413.900.000043</t>
  </si>
  <si>
    <t>для связиста</t>
  </si>
  <si>
    <t>Мультиинструмент</t>
  </si>
  <si>
    <t>Влагомер: сырой нефти ВСН2 с первичным преобразователем ПИП L образный</t>
  </si>
  <si>
    <t>Fireye</t>
  </si>
  <si>
    <t>Уплотнитель корпуса</t>
  </si>
  <si>
    <t>221973.230.000001</t>
  </si>
  <si>
    <t>для трехплунжерного насоса, из полиамида</t>
  </si>
  <si>
    <t>Пакет СИН-32 СИН32.04.100.04.03.100-05</t>
  </si>
  <si>
    <t>Пружина клапана А-12176</t>
  </si>
  <si>
    <t>НПО "ЭнергоКомплект"</t>
  </si>
  <si>
    <t xml:space="preserve">Модуль </t>
  </si>
  <si>
    <t>279031.900.000060</t>
  </si>
  <si>
    <t>инверторный</t>
  </si>
  <si>
    <t xml:space="preserve"> Модуль инверторный, EATON INV-4815E</t>
  </si>
  <si>
    <t>КЛАПАН ОБРАТНЫЙ осевого потока ДУ1000 РУ10. Диаметр условного прохода 1000мм, условное давление 1,0МПа. Корпус-сталь 09Г2С; седло- сталь 20ГЛ; золотник - сталь 20ГЛ; шток - сталь 07Х16Н4Б; наплавка на седле - сталь НП13Х15АГ13ТЮ; наплавка на золотнике - сталь НП13Х15АГ13ТЮ; присоединение к трубопроводу - фланцевое, в комплекте c ответными фланцами с крепежными деталями (шпильки, шайбы, гайки) и прокладками; вид установки - надземно; химический состав рабочей среды - нефть по СТ РК 1347-2005; температура рабочей среды +10 градусов Цельсия до + 80 градусов Цельсия. Паспорт завода изготовителя, инструкция по эксплуатации на русском и государственном языке, сертификат качества. Сведения об испытаниях на заводе изготовителе. Разрешение на применение на опасных производственных объектах, выданное уполномоченным органом РК согласно требованию закона «О гражданской защите».</t>
  </si>
  <si>
    <t xml:space="preserve">Производитель «BARTEC». Марка HTSB 90 Вт/м, AC 230 V;Мощность тепловыделения при 10 °C: 90 Вт/м;  Греющий кабель с медной оплеткой и защитной оболочкой из фторполимера, взрывозащищённое исполнение Ех II 2GD IP 6x Ex e IIC T2 Gb; Ех t III C T 300 °C Db;.  </t>
  </si>
  <si>
    <t>ТС\Приложение 2 термокабель HTSB.docx</t>
  </si>
  <si>
    <t>Уровнемер в сборе, MICROPILOT II, код заказа: FMR-231A-VFGNJ1C4A, Type 4x (г.Москва, ЗАО Геолник-Консалтинг, 095-961-12-71)....Radar: MICROPILOT II, Order code: FMR-231A-VFGNJ1C4A, Type 4x, Complete Unit....</t>
  </si>
  <si>
    <t>Автошина 15.5/65-18 PR10 всесезон.</t>
  </si>
  <si>
    <t xml:space="preserve">Бачок расширительный 5320-131110-30. Производство </t>
  </si>
  <si>
    <t>Болторез гидрав. 12т</t>
  </si>
  <si>
    <t>257330.200.000000</t>
  </si>
  <si>
    <t>болторезные</t>
  </si>
  <si>
    <t>12 т гидравликалық болт кескіш.Мақсаты-арматураны, болат шыбықтарды,болттарды кесуге арналған.Техникалық сипаттамасы:Диаметрі, мм-30дейін;Максималды күш, т-12;Пышақтардың қаттылығы-52...54 HRC;Жұмысбасының айналуы - 360 º;Жұмыс температурасының диапазоны--15...+50°С;Жұмыс сұйықтығы-гидравликалық барлық маусымдық май;Қаптаматүрі-іс;Гидравликалық қолмен болт кескіш кіріктірілген сорғыдан, С-тәрізді жұмысбасынан, жылжымалы және қозғалмайтын тұтқалардан, жоғары қаттылықтағыпышақтардан тұрады. Гидравликалық цилиндрқуысына жұмыс сұйықтығын айдаужылжымалы тұтқаның алға-артқа қозғалысыарқылы поршеньмен жұмыс істейтінекі жылдамдықты сорғы арқылы жүреді.Жеткізілетін тауарлардың барлық көлемі жаңа, өндіріс мерзімі 2023 жылданерте емес.Өнім беруші тауарды пайдалануға беру күніненбастап 12 ай ішінде, бірақжеткізу күнінен бастап 24 айдан аспайтынмерзімде тауардың барлықкөлеміне, сапаға кепілдік береді.Болторез гидравлический 12т.Назначение - для среза арматуры, стальных прутьев, болтов.Техническая характеристика:Диаметр, мм – до 30;Максимальноеусилие, т – 12;Твердость лезвий - 52...54 HRC;Поворот рабочей головы -360 º;Диапазон рабочих температур - -15... +50°С;Рабочая жидкость -гидравлическое всесезонное масло;Тип упаковки – кейс;Болторезгидравлический ручной состоит из встроенного насоса, С-образнойрабочейголовы, подвижной и неподвижной рукояток, лезвий высокойтвердости.Нагнетание рабочей жидкости в полость гидроцилиндрапроисходитпосредством двухскоростного насоса, приводимого в действиеплунжером засчет возвратно-поступательных движений подвижной рукоятки.Весь объёмпоставляемых товаров являются новыми, со сроком изготовленияне ранее2023 г.Поставщик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</si>
  <si>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Маска</t>
  </si>
  <si>
    <t>329911.900.000008</t>
  </si>
  <si>
    <t>сварочная</t>
  </si>
  <si>
    <t>Щиток сварщика с автоматически затемняющимся светофильтром, разработан специально для профессиональных сварщиков, требующих высокоте хнологичную продукцию. Предназначен для всех сварочных процессов, даже в тяжёлых условиях. Корпус щитка из термостойкой пластмассы, устойчивый к прогоранию, высоким и низким температурам. Имеет универсальное наголовное крепление RAPID с плавной регулировкой разме р а и мягким обтюратором и ручную регулировку степени затемнения. Корпус щитка: Champion. Наголовное крепление: Rapid. Модель АСФ: E V 110M. Габаритные размеры АСФ: 110х90х5 мм. Видимая область: 102х58 мм. Оптический класс: первый. Шкальный номер фильтра в осветлен н ом состоянии (EN169): DIN 4. Шкальный номер фильтра в затемненном состоянии (EN169): DIN9-DIN13.Время затемнения: 0,0001 с. 11. Вр ем я осветления: 0,25 с 0,2/0,6 с. Регулировки:- внешний ручной регулятор затемнения;- внутренний регулятор чувствительности оптичес ког о датчика;- внутренний переключатель времени задержки высветления; - внутренний переключатель включения/выключения электромагнит ного датчика, тип датчика:- оптический;-электромагнитный. Питание: Солнечная батарея + Li Ion аккумулятор. Температура применения: о т -1 0° С до +70° С.Испытанная температура: от -20° С до +70° С, на производстве до + 185° С. Гарантийный срок эксплуатации: 15 лет Мас са - не более 500 гр. ГОСТ Р 12.4.238-2007</t>
  </si>
  <si>
    <t>BLUM</t>
  </si>
  <si>
    <t>Термостат</t>
  </si>
  <si>
    <t xml:space="preserve">Модуль выпрямителя  </t>
  </si>
  <si>
    <t>263030.900.000014</t>
  </si>
  <si>
    <t>постоянного тока</t>
  </si>
  <si>
    <t xml:space="preserve"> Модуль выпрямительный, EATON APR48ES</t>
  </si>
  <si>
    <t xml:space="preserve">samson
</t>
  </si>
  <si>
    <t>205210.900.000019</t>
  </si>
  <si>
    <t>для обоев/ковровых покрытий/ асбестоцемента /древесноволокнистых плит/керамических, полимерных плиток/ линолеума</t>
  </si>
  <si>
    <t xml:space="preserve">Производитель «BARTEC». Марка HSB 60 Вт/м, AC 230 V;  Мощность тепловыделения при 10 °C: 60 Вт/м; Греющий кабель с медной оплеткой и защитной оболочкой из фторполимера, взрывозащищённое исполнение Ех II 2G Ex e II 200 °C (T2), T3, T4; Ех II 2D Ex tD A21 T 200 °C, T 195 °C,T 130 °C; </t>
  </si>
  <si>
    <t>ТС\Приложение 2 термокабель HSB.docx</t>
  </si>
  <si>
    <t xml:space="preserve">Kingston </t>
  </si>
  <si>
    <t>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t>
  </si>
  <si>
    <t>Сигнализатор ПУ вибр. PN64бар L2500мм</t>
  </si>
  <si>
    <t>Лента ФУМ 20м10х0,14мм</t>
  </si>
  <si>
    <t>"Таспа фторопластикалық тығыздағыш материал (ФТМ)Мақсаты-май-бензинге төзімді, коррозияға қарсы, өздігінен майлайтын,уытты емес, термо-және химиялық төзімді тығыздағыш материал, фторопласттан жасалған-4д. таспа сантехникалық, автожөндеу жұмыстарынжүргізу, тұрмыстық техниканы жөндеу және басқа да мақсаттаркезінде барлық материалдардан жасалған қозғалмайтын Бұрандалықосылыстарды тығыздауға арналған;Ол температурасы 60°C-тан +200°C-қа дейін және орта қысымы 41,2 МПа-ғадейінқолданылады.Техникалық сипаттамасы:Ұзындығы, м-20;Ені, мм, кемінде-50;Қалыңдығы, мм-0,11.Жеткізіп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бередіЛента  фторопластовый уплотнительный материал (ФУМ)Назначение - маслобензостойкий, антикоррозийный, самосмазывающийся,нетоксичный, термо-и химически стойкий уплотнительный материал,изготавливаемый из фторопласта-4Д. Лента предназначена для уплотнениянеподвижных резьбовых соединений из всех материалов при проведениисантехнических, авторемонтных работ, ремонте бытовой техники и другихцелей;Применяется при температуре от  60°С до +200°С и давлении среды до 41,2МПа.Техническая характеристика:Длина, м - 20;Ширина, мм, не менее - 50;Толщина, мм - 0,11.Поставщик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</si>
  <si>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Извещатель охранный</t>
  </si>
  <si>
    <t xml:space="preserve">263060.000.000034 </t>
  </si>
  <si>
    <t>радиоволновой</t>
  </si>
  <si>
    <t xml:space="preserve">Извещатель Радий ДМ </t>
  </si>
  <si>
    <t>275129.000.000014</t>
  </si>
  <si>
    <t>саморегулирующийся, греющий, удельная мощность 33 Вт/м</t>
  </si>
  <si>
    <t xml:space="preserve">Производитель «BARTEC» Секция греющего кабеля марки ЕМК CuNi 025, длиной 185 метров, сопротивление при +20°C: 25,0 Ом/км ,внешний диаметр ø 3,7 мм,  с холодными концами (длина 1,2 метра, 2,5 мм², каб ввод М20 латунь) , уч.№360, взрывозащищенное исполнение ЕС Ex II 2 G EEx e II </t>
  </si>
  <si>
    <t>ТС\Приложение 2 термокабель CUNI 025.docx</t>
  </si>
  <si>
    <t xml:space="preserve"> США</t>
  </si>
  <si>
    <t>Viewsonic</t>
  </si>
  <si>
    <t>Панель управления сенсорная 2711P-T19C22D9P</t>
  </si>
  <si>
    <t>Chicony</t>
  </si>
  <si>
    <t>Патрон 7100-0061-П</t>
  </si>
  <si>
    <t>"Өзін-өзі орталықтандыратын үш камералы токарлық патрон.Мақсаты-токарлық топтың станоктарында бөлшектерді қысу үшін;Техникалық сипаттамалары:Түрі - токарлық өзін-өзі орталықтандыратын үш камералы;Орындау-құрама камералармен;Ду диаметрі, мм - 250;Белгілеу-7100-0061;Дәлдік класы-П.Жеткізіп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трехкулачковый;Исполнение - с сборными кулачками;Диаметр Ду, мм - 250;Обозначение - 7100-0061;Класс точности - 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</si>
  <si>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Производство HMD Kontro, Великобритания</t>
  </si>
  <si>
    <t>Извещатель Радий 2</t>
  </si>
  <si>
    <t xml:space="preserve">Производство HMD Kontro, </t>
  </si>
  <si>
    <t xml:space="preserve">Греющий контур ЕМК Ех-исполнения. Производитель «BARTEC» Секция греющего кабеля марки ЕМК CuNi 040,   длиной 131 метров, сопротивление  при +20°C: 40,0 Ом/км, внешний диаметр ø 3,4 мм , с холодными концами (длина 1,2 метра, 2,5 мм², каб ввод М20 латунь)  уч.№362,взрывозащищенное исполнение ЕС Ex II 2 G EEx e II </t>
  </si>
  <si>
    <t>ТС\Приложение 2 термокабель CUNI 040, L-131.docx</t>
  </si>
  <si>
    <t>Модель: клапан электромагнитный 3/2 ходовой; Артикул: D332V21C; Производитель: Sirai</t>
  </si>
  <si>
    <t>Радиостанция портативная транкинговая DMR Tier II, III 64 каналов 400МГц-527МГц 4Вт</t>
  </si>
  <si>
    <t xml:space="preserve">Segnetix </t>
  </si>
  <si>
    <t>Подшипник 2619</t>
  </si>
  <si>
    <t>"Мойынтірек 2619 (аналог N2319) қысқа цилиндрлік роликтері бар радиалды.Техникалық сипаттамалары:Мойынтіректің ішкі диаметрі, мм - 95;Мойынтіректің сыртқы диаметрі, мм - 200;Мойынтіректің Ені, мм - 67;Статикалық жүк көтергіштігі-С0 492 000 Н;Динамикалық жүк көтергіштігі - С 374 000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- 67;Статическая грузоподъемность - С0 492 000 Н;Динамическая грузоподъемность - С 374 000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</si>
  <si>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DYMO Китай DYMO</t>
  </si>
  <si>
    <t>Линейка</t>
  </si>
  <si>
    <t xml:space="preserve">Производитель «BARTEC» Секция греющего кабеля марки ЕМК CuNi 040, длиной 133 метров,  сопротивление  при +20°C: 40,0 Ом/км, внешний диаметр ø 3,4 мм, с холодными концами (длина 1,2 метра, 2,5 мм², каб ввод М20 латунь) , уч.№328, взрывозащищенное исполнение ЕС Ex II 2 G EEx e II </t>
  </si>
  <si>
    <t>ТС\Приложение 2 термокабель CUNI 040, L-133.docx</t>
  </si>
  <si>
    <t>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t>
  </si>
  <si>
    <t>Подшипник 32616</t>
  </si>
  <si>
    <t>"Цилиндрлі қысқа роликті радиалды 32616 (аналог NU2316) мойынтірек.Техникалық сипаттамалары:Мойынтіректің ішкі диаметрі, мм-80;Мойынтіректің сыртқы диаметрі, мм - 170;Мойынтіректің Ені, мм - 58;Мойынтіректі монтаждау жүзінің радиусы, мм - 3,5;Статикалық жүк көтергіштігі-С0 200 000 Н;Динамикалық жүк көтергіштігі-275 000 Н;Жеткізіп беруші тауарды пайдалануға берген күннен бастап12 ай ішінде, бірақ жеткізу күнінен бастап 24 айдан аспайтын мерзімдетауардың бүкіл көлеміне сапаға кепілдік береді.Подшипник 32616 (аналог NU2316) роликовый радиальный с короткимицилиндрическими роликами.Технические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С0 200 000 Н;Динамическая грузоподъемность - С 275 000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</si>
  <si>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Производитель «BARTEC» Секция греющего кабеля марки ЕМК CuNi 040, длиной 135 метров, сопротивление  при +20°C: 40,0 Ом/км, внешний диаметр ø 3,4 мм, с холодными концами (длина 1,2 метра, 2,5 мм², каб ввод М20 латунь) , уч.№324,взрывозащищенное исполнение ЕС Ex II 2 G EEx e II </t>
  </si>
  <si>
    <t>ТС\Приложение 2 термокабель CUNI 040, L-135.docx</t>
  </si>
  <si>
    <t>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t>
  </si>
  <si>
    <t xml:space="preserve">Производитель «BARTEC» Секция греющего кабеля марки ЕМК CuNi 040, сопротивление  при +20°C: 40,0 Ом/км, внешний диаметр ø 3,4 мм, длиной 137 м, с холодными концами (длина 1,2 метра, 2,5 мм², каб ввод М20 латунь) , уч.№320, взрывозащищенное исполнение ЕС Ex II 2 G EEx e II </t>
  </si>
  <si>
    <t>ТС\Приложение 2 термокабель CUNI 040, L-137.docx</t>
  </si>
  <si>
    <t>Пломба контрольная</t>
  </si>
  <si>
    <t>Датчик расхода топлива Direct RS 250</t>
  </si>
  <si>
    <t>Полимочевина 1,05 кг/л</t>
  </si>
  <si>
    <t>201531.300.000003</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</si>
  <si>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</si>
  <si>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 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поставки.Полимочевина негізіндегі тозаңдатылатын эластомерлі оқшаулағыш жабын(поликарбамид). Негізі-полиэфирполиаминдер, хош иісті полиуретанпреполимері.Техникалық сипаттамалары:"1" және "2" компоненттерінің арақатынасы: 1,0 : 1,0 (көлемді);Ұшпайтын заттардың құрамы, % - 100;Компоненттер қоспасының тығыздығы (+20с кезінде), кг/л-1,05;Тұтқырлық комп. 1 (Брукфильд. Ш. 4, ск. 750, Т=25С) - 400;Тұтқырлық комп. 2 (Брукфильд. Ш. 4, ск. 750, Т=25С) - 650;Жағылған қабаттың гель түзу уақыты, с - 15;Қатаю уақыты "қайтқанға дейін", с - 40-60;Жабынның қатаю уақыты (+20с кезінде):жаяу жүргіншілер жүктемесі, сағат - 2;көлік жүктемелері - 24 сағаттан кейін;Компоненттерді қыздырудың жұмыс температурасы, С-плюс 75-80;Берілетін шлангілерді жылытудың жұмыс температурасы-плюс 75С;Компоненттерді беруді реттеу, бар - 150 - 210;Жабдықтың өнімділігі, л / мин - 2,0 - 3,7;Жобалық шығыс нормалары (жабын қабатының қалыңдығы 2,0 мм) ~2,5 кг / м2(бүрку кезіндегі ең төменгі табиғи шығындарды ескере отырып);Жиынтық орам (болат бөшкелер) жиынтық 440 кг (нетто) - 215 кг -"1" компоненті, 225 кг - "2"компоненті;Жабысқақ беріктігі (бетон), МПа, кемінде-2,5;Адгезионды беріктік( сталь после струйно-абразивной обработки), МПа,кемінде-4,0;Үзілуге дейінгі салыстырмалы ұзаруы (кем дегенде 3 тәулік ұстау),%,кем - 350;Созылу кезіндегі беріктік шегі (кемінде 3 тәулік ұстау), МПа,20-дан кем;Қаттылығы-96 (Шор а бойынша);Абразия (Табер, доңғалақ н-18, 1000 г, 1000 об.), мг - 156;Серпімділік модулі: созылу кезінде-97,6 Мпа, қысу кезінде-45,8 МПа.Жеткізуші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t>
  </si>
  <si>
    <t xml:space="preserve">Производитель «BARTEC» Секция греющего кабеля марки ЕМК CuNi 0040,  сопротивление  при +20°C: 40,0 Ом/км, внешний диаметр ø 3,4 мм, длиной 140 м, с холодными концами (длина 1,2 метра, 2,5 мм², каб ввод М20 латунь) , уч.№350, взрывозащищенное исполнение ЕС Ex II 2 G EEx e II </t>
  </si>
  <si>
    <t>ТС\Приложение 2 термокабель CUNI 040, L-140.docx</t>
  </si>
  <si>
    <t>261220.000.000034</t>
  </si>
  <si>
    <t>разрядность шины памяти 256 бит, объем памяти более 5120 Мб, но не более 10240 Мб</t>
  </si>
  <si>
    <t>Видеокарта PCIe x16</t>
  </si>
  <si>
    <t>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t>
  </si>
  <si>
    <t>279060.300.000019</t>
  </si>
  <si>
    <t>Резистор</t>
  </si>
  <si>
    <t>постоянный, для электронной аппаратуры</t>
  </si>
  <si>
    <t>Пенополиуретан 32±3 кг/м3</t>
  </si>
  <si>
    <t>222141.900.000003</t>
  </si>
  <si>
    <t>ППУ-17Н1</t>
  </si>
  <si>
    <t>Система пенополиуретановая.Назначение - для устройства напыляемой бесшовной теплоизоляции, смесьполиэфир полиолов, содержащаякатализаторы, функциональные добавки и вспенивающий агент HFC 141 b.Компонент системы напыляемой пенополиуретановой теплоизоляции.Компонент 1 - применяется совместно с полиизоцианатом Suprasec 5025 (илиSuprasec 5005);Компонент 2 - в составе 2-х компонентной системы для полученияполиуретанового пенопласта с закрыто-ячеистой структурой.Технические характеристики:Внешний вид: Жёсткая пена светло-жёлтого цвета;Рабочее соотношение Компонентов: "1": "2" (масс) 30/33;Время старта, с - 4±2;Гелеобразование, с - 10±3;Плотность свободной пены, кг/м3 - 32±3;Содержание закрытых ячеек, %, не менее - 90;Теплопроводность при температуре (10±0,5) С, Вт/м*К - 0,022;Общие параметры переработки:Температура подогрева компонентов, С – плюс 40-60;Температура подогрева подающих шлангов, С - 40-60;Рекомендованное давление, бар - 80-100;Влажность основания, %, не более (бетон/дерево/металл) - 4/12/5;Температура основания, С, не менее (рекомендуемая величина) - 10.Поставщик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поставки.Полиуретанды көбік жүйесі.Мақсаты-бүріккіш жіксіз жылу оқшаулау құрылғысы үшін, полиэфир полиолқоспасы, құрамындакатализаторлар, функционалды қоспалар және HFC 141 B көбік агенті.Бүріккіш полиуретанды көбік жылу оқшаулау жүйесінің құрамдас бөлігі.1 Компонент-suprasec 5025 (немесе suprasec 5005)полиизоцианатымен біргеқолданылады;2 Компонент-жабық ұялы құрылымы бар полиуретанды көбік алу үшін 2компонентті жүйенің бөлігі.Техникалық сипаттамалары:Сыртқы түрі: ашық сары түсті қатты көбік;Компоненттердің жұмыс қатынасы:" 1":" 2 " (масса) 30/33;Басталу уақыты, с-4±2;Гельдеу, с-10±3;Еркін көбік тығыздығы, кг / м3-32±3;Жабық ұяшықтардың мазмұны,%, кемінде-90;Температурадағы жылу өткізгіштік (10±0,5) С, Вт/м * К-0,022;Қайта өңдеудің жалпы параметрлері:Компоненттерді қыздыру температурасы, С-плюс 40-60;Беру шлангтарының қыздыру температурасы, С-40-60;Ұсынылған қысым, бар-80-100;Негіздің ылғалдылығы,%, артық емес (бетон / ағаш / металл) - 4/12/5;Негіздің температурасы, С, кем емес (ұсынылатын шама) - 10.Өнім беруші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</si>
  <si>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ООО «УРСА Евразия»,URSA GEO М-25,</t>
  </si>
  <si>
    <t xml:space="preserve">Производитель «BARTEC» Секция греющего кабеля марки ЕМК CuNi 0040, сопротивление  при +20°C: 40,0 Ом/км, внешний диаметр ø 3,4 мм, длиной 147 м, с холодными концами (длина 1,2 метра, 2,5 мм², каб ввод М20 латунь) , уч.№357, взрывозащищенное исполнение ЕС Ex II 2 G EEx e II </t>
  </si>
  <si>
    <t>ТС\Приложение 2 термокабель CUNI 040, L-147.docx</t>
  </si>
  <si>
    <t>Программатор</t>
  </si>
  <si>
    <t>262013.000.000007</t>
  </si>
  <si>
    <t>Промышленный программатор в комплекте с USB мышь - 5 штук, Адаптер SATA-USB 3.0 - 1 штука, Рюкзак для программатора - 1 штука</t>
  </si>
  <si>
    <t>Электропривод: клапана регулятора YBDF 221-4</t>
  </si>
  <si>
    <t>Блок двер. ДПВ Км П Р 2100х900</t>
  </si>
  <si>
    <t>222314.570.000004</t>
  </si>
  <si>
    <t>из поливинилхлорида, внутренний, остекленный</t>
  </si>
  <si>
    <t>Блок дверной.ДПВ - дверной блок из ПВХ-профилей внутренний (группа Б),Км - комбинированное,П - с порогом,Р - распашная,2100х900 ГОСТ 30970-2014Профиль рамы белый – 6,5мПрофиль импоста белый – 1мПрофиль Z белый – 6,5мШтапик 20мм белый – 6,5мУниверсальное армирование 25х28х25 (1,5мм) – 6мАрмир импоста 27х30х27х30 (1,5мм) – 1мАрмир двери (1,2мм) – 6мКрепление импоста – 2штОтветная планка – 4штДверной навес (100мм) – 4штДверная ручка с пружиной 35/85 белый – 1штЗапорный шпингалет с язычком 1800/85/35мм – 1штСердцевина замка 83мм – 1штОтветная планка регулируемая – 1штЛамбри белый (20мм) – 6мРегулировочная подкладка 24мм – 4штУголок спейсера (16мм) – 4штСпейсер с бутилом (16мм) – 9мСеликогель – 5кгТиаколь – 4,95кгСаморез 3,9х19 – 1пачкаСаморез 3,9х38 – 1пачкаМонтажный шуруп 7,5х152 – 6штПоставщик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поставки.Есік блогы.ДПВ-ішкі ПВХ профильдерінен жасалған есік блогы (Б тобы),Км-аралас,П-табалдырықпен,Р-бұрылыс,2100х900 ГОСТ 30970-2014Жақтау профилі ақ-6,5 мАқ импост профилі – 1мZ профилі ақ-6,5 мШтапик 20мм ақ-6,5 мӘмбебап арматура 25х28х25 (1,5 мм) – 6мИмпост армирі 27х30х27х30 (1,5 мм) - 1мАрмир есіктері (1,2 мм) – 6мИмпостты бекіту-2 данаЖауап жолағы-4 данаЕсік шатыры (100 мм) – 4 дана35/85 ақ серіппелі есік тұтқасы-1 дана1800/85/35 мм – 1 дана тілді құлыптау шпингалетіҚұлып өзегі 83мм – 1 данаРеттелетін жауап жолағы-1 данаАқ Ламбри (20мм) - 6мРеттеу төсемі 24мм-4 данаАралық бұрыш (16 мм) - 4 данаБутил аралық (16мм) - 9мСеликогель-5кгТиаколь-4,95 кгБұрандалар 3, 9х19 – 1пачкаБұрандалар 3, 9х38-1пачкаМонтаждау бұрандасы 7, 5х152-6 данаӨнім беруші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</si>
  <si>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Уральский завод тампонажных материалов</t>
  </si>
  <si>
    <t>Перфоратор</t>
  </si>
  <si>
    <t>282411.900.000019</t>
  </si>
  <si>
    <t xml:space="preserve">Производитель «BARTEC» Секция греющего кабеля марки ЕМК CuNi 040, сопротивление при +20°C: 40,0 Ом/км, внешний диаметр ø 3,4 мм, длиной 148 м, с холодными концами (длина 1,2 метра, 2,5 мм², каб ввод М20 латунь) , уч.№355, взрывозащищенное исполнение ЕС Ex II 2 G EEx e II </t>
  </si>
  <si>
    <t>ТС\Приложение 2 термокабель CUNI 040, L-148.docx</t>
  </si>
  <si>
    <t>262015.000.000003</t>
  </si>
  <si>
    <t>для топливной горелки, программируемый</t>
  </si>
  <si>
    <t>Контроллер MPA22 S02, 220V</t>
  </si>
  <si>
    <t>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t>
  </si>
  <si>
    <t>Блок ОПС 15х12дм ГОСТ 23166</t>
  </si>
  <si>
    <t>222314.700.000102</t>
  </si>
  <si>
    <t>из поливинилхлорида, двухстворчатый, трехкамерный, стеклопакет</t>
  </si>
  <si>
    <t>Блок ОПС 15х12дмО – оконный блок,П – поливинилхлорид,С – спаренной конструкции с листовыми стеклами,ГОСТ 23166Профиль рамы белый – 6,5мПрофиль импоста белый – 1,5мПрофиль створки белый – 4,5мШтапик 24мм белый – 9мУниверсальное армирование 25х28х25 (1,5мм) – 11мАрмир для импоста 27х30х27х30 (1,5мм) – 1,5мПодоконная доска 30см белый – 1,7мЗаглушка подоконной доски белый – 1штПодставочный профиль – 1,5мРегулировочная подкладка 24мм – 8штУголок спейсера 16мм – 8штСпейсер с бутилом алюминии 16мм – 9мСеликогель – 3кгТиаколь – 4,4кгОконный навес 75мм – 3штОконная ручка алюминии – 1штОтветная планка – 4штКрепление импоста – 2штШпингалет стальной – 1штМонтажная пена зимняя – 2штСаморез 3,9х16 – 1пачкаСаморез 3,9х19 – 1пачкаСаморез 3,9х25 – 1пачкаСаморез 3,9х40 – 1пачкаМонтажный шуруп 7,5х152 – 4штШпингалет сложного замка – 1штНожницы сложного замка – 1штЗадний прижим сложного замка – 1штНижний шпингалет – 1штВерхняя петля на раму – 1штВерхняя петля на створку – 1штНижняя петля на раму – 1штНижняя петля на створку – 1штУгловая передача – 1штКрышка сложного замка белая – 1штПоворотно-откидная ответная планка – 1штФрамужные ножницы – 2штФиксатор дверной – 2штПрофиль рамы москитной сетки белый 10х25 – 6мДеталь крепления верх-низ 10х20 – 4штПрозрачное кольцо москитной сетки – 2штДержатель кольца москитной сетки – 2штСоединительный уголок 10х20 белый – 4штШнур резиновый – 6мСетка фибергласс 160 – 2кв/мПоставщик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поставки.ОПС блогы 15Х12ДМO-терезе блогы,П-поливинилхлорид,С-Парақ әйнектері бар жұптастырылған құрылым,ГОСТ 23166Жақтау профилі ақ-6,5 мАқ импост профилі-1,5 мБелдік профилі АҚ-4,5 мШтапик 24мм ақ-9мӘмбебап арматура 25х28х25 (1,5 мм) - 11мИмпостқа арналған Армир 27х30х27х30 (1,5 мм) - 1,5 мТерезе тақтасы 30 см АҚ-1,7 мТерезе тақтасының қақпағы АҚ – 1 данаСтенд профилі-1,5 мРеттеу төсемі 24мм-8 данаАралық бұрышы 16 мм – 8 дана16мм – 9м алюминий бутил аралықСеликогель-3кгТиаколь-4,4 кгТерезе шатыры 75 мм-3 данаАлюминий терезе тұтқасы-1 данаЖауап жолағы-4 данаИмпостты бекіту-2 данаБолат Шпингалет – 1 данаҚысқы көбік-2 данаБұрандалар 3, 9х16-1пачкаБұрандалар 3, 9х19 – 1пачкаӨздігінен бұрап тұратын бұрандалар 3, 9х25-1пачкаӨздігінен бұрап тұратын бұрандалар 3, 9х40-1пачкаМонтаждау бұрандасы 7, 5х152-4 данаКүрделі құлып шпингалеті-1 данаКүрделі құлып қайшылары-1 данаКүрделі құлыптың артқы қысқышы-1 данаТөменгі шпингалет – 1 данаЖақтаудағы жоғарғы цикл-1 данаЖоғарғы Ілмек-1 данаЖақтаудағы төменгі цикл-1 данаТөменгі Ілмек-1 данаБұрыштық беріліс – 1 данаКүрделі құлыптың қақпағы АҚ – 1 данаАйналмалы-жиналмалы жауап жолағы-1 данаФрамужные қайшы-2 данаЕсік бекіткіші-2 данаМоскит торының жақтауының профилі ақ 10х25-6м10х20-4 дана жоғарғы – төменгі бекіту бөлігіМоскит торының мөлдір сақинасы-2 данаМоскит торының сақина ұстағышы-2 данаҚосылу бұрышы 10х20 ақ-4 данаРезеңке сым-6мТор фибергласс 160-2кв/мӨнім беруші тауарды пайдалануға беру күнінен бастап 12 ай ішінде, бірақжеткізу күнінен бастап 24 айдан аспайтын тауардың бүкіл көлеміне сапағакепілдік береді.</t>
  </si>
  <si>
    <t xml:space="preserve">Производитель «BARTEC» Секция греющего кабеля марки ЕМК CuNi 040, сопротивление при +20°C: 40,0 Ом/км, внешний диаметр ø 3,4 мм, длиной 150 м, с холодными концами (длина 1,2 метра, 2,5 мм², каб ввод М20 латунь) , уч.№356, взрывозащищенное исполнение ЕС Ex II 2 G EEx e II </t>
  </si>
  <si>
    <t>ТС\Приложение 2 термокабель CUNI 040, L-150.docx</t>
  </si>
  <si>
    <t>Клавиатура для компьютера: черная, USB, не менее 104 клавиш, беззвучная, с казахскими/русскими/латинскими буквми Qwerty</t>
  </si>
  <si>
    <t>Фильтр механический ФО-15</t>
  </si>
  <si>
    <t>282912.900.000018</t>
  </si>
  <si>
    <t>сетчатый, из цветного металла, условный проход 15-80 мм</t>
  </si>
  <si>
    <t>саморегулирующийся , греющий, удельная мощность 64 Вт/м</t>
  </si>
  <si>
    <t xml:space="preserve">Производитель «BARTEC» Секция греющего кабеля марки ЕМК CuNi 063, длиной 80 метров,сопротивление при +20°C: 63,0 Ом/км,внешний диаметр  ø 3,2 мм,   с холодными концами (длина 1,2 метра, 2,5 мм², каб ввод М20 латунь), уч.№209, взрывозащищенное исполнение ЕС Ex II 2 G EEx e II </t>
  </si>
  <si>
    <t>ТС\Приложение 2 термокабель CUNI 063, L-80.docx</t>
  </si>
  <si>
    <t>Мышь проводная</t>
  </si>
  <si>
    <t>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t>
  </si>
  <si>
    <t>284124.300.000001</t>
  </si>
  <si>
    <t>отрезной</t>
  </si>
  <si>
    <t>Растворитель Уайт-спирит</t>
  </si>
  <si>
    <t>192023.710.000000</t>
  </si>
  <si>
    <t>нефрас-С4-155/200</t>
  </si>
  <si>
    <t>Растворитель Уайт-спирит.Назначение - для применения главным образом как растворитель влакокрасочной промышленности, для разбавления масляных красок, алкидныхэмалей и лаков, мастик на основе битума и каучука. Хорошо растворяет всенефтяные фракции, растительные масла и жиры, органические соединениясеры,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поставки.Уайт-спирит еріткіші.Қызметі - қолдану үшін негізінен еріткіш ретінде лак-бояу өнеркәсібінде, майлы бояуларды, алкид эмальдар мен лактар, мастик негізінде битум жәнекаучукті араластыруға арналған. Ол барлық мұнай фракцияларын, өсімдікмайлары мен майларды, органикалық күкірт, оттегі және азот қосылыстарынжақсы ерітеді.Техникалық сипаттамасыТығыздығы, артық емес - 0,790;Фракциялық құрамы:Уайт-спиритті айдаудың бастапқы температурасы (нефраса-С4-155/200), °С,жоғары емес - 160;10% уайт-спирит (нефраса-С4-155/200), артық емес  - 170° С температурадаайдалады;90% уайт-спирит (нефраса-С4-155/200) артық емес – 195 С температурадаайдалады; 200 °С дейін айдалады, % , кем емес - 98;Колбадағы қалдығы, %, артық емес - 2,0;Жабық тиглда анықталатын жарқыл температурасы, °С, төмен емес - 33;Ксилол бойынша ұшқыштығы - 3,0-4,5;Анилинді нүкте, °С, жоғары емес - 65,0;Хош иісті көмірсутегінің массалық үлесі, %, артық емес - 16;Жалпы күкірттің массалық үлесі, %, артық емес - 0,025;Мыс пластинкада сынақ жүргізу - төзімді;Құрамындағы суда еритін қышқылдар мен сілтілер - жоқ;Құрамындағы механикалық қоспалар мен су - жоқ;Түсі - эталонды ерітіндіден қара емес.Жеткізуші тауардың барлық көлеміне тауарды пайдалануға берген күнненбастап 12 айға,  бірақ жеткізу күнінен бастап 24 айдан аспайтын уақытқасапа кепілдігін береді.</t>
  </si>
  <si>
    <t>АНИ пласт ГОСТ 21485-94</t>
  </si>
  <si>
    <t xml:space="preserve"> Производитель «BARTEC» Секция греющего кабеля марки ЕМК CuNi 063,  длиной 90 метров,  сопротивление при +20°C: 63,0 Ом/км, внешний диаметр  ø 3,2 мм,с холодными концами (длина 1,2 метра, 2,5 мм², каб ввод М20 латунь), уч.№212, взрывозащищенное исполнение ЕС Ex II 2 G EEx e II </t>
  </si>
  <si>
    <t>ТС\Приложение 2 термокабель CUNI 063, L-90.docx</t>
  </si>
  <si>
    <t>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t>
  </si>
  <si>
    <t>205952.100.000291</t>
  </si>
  <si>
    <t>для определения ХПК в сточной воде</t>
  </si>
  <si>
    <t>Стекло М-1СВР-2600х1800х4мм</t>
  </si>
  <si>
    <t>231111.750.000002</t>
  </si>
  <si>
    <t>марка М1</t>
  </si>
  <si>
    <t>Стекло листовое  4мм применяется в оконном и балконном остеклении,стеклопакетах, окнах ПВХ.Технические характеристики:Размер -  2,60х1,80м;Предельное отклонение по толщине стекла М-1;Поставщик предоставляет гарантию на качество на весь объём Товарав течение 12 месяцев от даты вводав эксплуатацию Товара, но не более 24месяцев от даты поставки.4мм шыны қаңылтыр терезе мен балконды шынылауда, екі қабаттытерезелерде, ПВХ терезелерде қолданылады.Техникалық сипаттама:Көлемі - 2,60х1,80м;Шыны қалыңдығының шекті ауытқуы M-1;Жеткізуші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</si>
  <si>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 xml:space="preserve">Производитель «BARTEC» Секция греющего кабеля марки ЕМК CuNi 063, длиной 100 м, сопротивление при +20°C: 63,0 Ом/км,внешний диаметр  ø 3,2 мм,  с холодными концами (длина 1,2 метра, 2,5 мм², каб ввод М20 латунь), уч.№274, взрывозащищенное исполнение ЕС Ex II 2 G EEx e II </t>
  </si>
  <si>
    <t>ТС\Приложение 2 термокабель CUNI 063, L-100.docx</t>
  </si>
  <si>
    <t>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t>
  </si>
  <si>
    <t>257330.970.000023</t>
  </si>
  <si>
    <t>Механизм сверлильный</t>
  </si>
  <si>
    <t>для врезок</t>
  </si>
  <si>
    <t>Клинья</t>
  </si>
  <si>
    <t>259929.190.000105</t>
  </si>
  <si>
    <t>для герметизации течей</t>
  </si>
  <si>
    <t>Клинья искробезопасные (комплект клиньев разного размера)L x B x H, мм 230 x 40 x 20, 200 x 50 x 19, 200 x 38 x 41, 180 x 50 x 19</t>
  </si>
  <si>
    <t xml:space="preserve"> Производитель «BARTEC» Секция греющего кабеля марки ЕМК CuNi 160, длиной 76 метров,сопротивление при +20°C: 160,0 Ом/км, внешний диаметр ø 4,9 мм,  с холодными концами (длина 1,2 метра, 2,5 мм², каб ввод М20 латунь), уч.№216, взрывозащищенное исполнение ЕС Ex II 2 G EEx e II </t>
  </si>
  <si>
    <t>ТС\Приложение 2 термокабель CUNI 160, L-76.docx</t>
  </si>
  <si>
    <t>ЗУБР "СТАНДАРТ",</t>
  </si>
  <si>
    <t>Монитор с большим экраном (не менее 24")</t>
  </si>
  <si>
    <t>"Magnaflux A Division of Illinois Tool Works",США</t>
  </si>
  <si>
    <t>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t>
  </si>
  <si>
    <t>271223.500.000003</t>
  </si>
  <si>
    <t>Прерыватель тормозной</t>
  </si>
  <si>
    <t>для частотного преобразователя, номинальный ток более 16 А, но не более 125 А</t>
  </si>
  <si>
    <t>Шлюз Modbas TCP в HART</t>
  </si>
  <si>
    <t>263023.900.000042</t>
  </si>
  <si>
    <t>Модем</t>
  </si>
  <si>
    <t>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t>
  </si>
  <si>
    <t>Подшипник 7618</t>
  </si>
  <si>
    <t>"Мойынтірек 7618 (аналог 32318) роликті конустық бір қатар.Техникалық сипаттамалары:Мойынтіректің ішкі диаметрі, мм-90;Мойынтіректің сыртқы диаметрі, мм - 190;Мойынтіректің Биіктігі, мм-67,50;Сыртқы сақинаның Ені, мм - 53,5;Ішкі сақинаның Ені, мм-66,5;Мойынтіректі монтаждау жүзінің радиусы, мм-4,0;Статикалық жүк көтергіштігі-С0 365 000 Н;Динамикалық жүк көтергіштігі-С 370 000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кольца,мм - 66,5;Радиус монтажной фаски подшипника, мм - 4,0;Статическая грузоподъемность - С0 365 000 Н;Динамическая грузоподъемность - С 370 000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</si>
  <si>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Производитель «BARTEC» Секция греющего кабеля марки ЕМК CuNi 160, длиной 88 метров, сопротивление при +20°C: 160,0 Ом/км, внешний диаметр ø 4,9 мм, с холодными концами (длина 1,2 метра, 2,5 мм², каб ввод М20 латунь), уч.№323, взрывозащищенное исполнение ЕС Ex II 2 G EEx e II </t>
  </si>
  <si>
    <t>ТС\Приложение 2 термокабель CUNI 160, L-88.docx</t>
  </si>
  <si>
    <t>262017.100.000003</t>
  </si>
  <si>
    <t>плазменный, диагональ более 23", но не более 30"</t>
  </si>
  <si>
    <t>Монитор 23.8", Диагональ дисплея 23.8", Частота обновления 60 Гц, Максимальное разрешение дисплея 1920 x 1080, Время реакции матрицы 6 мс (от серого к серому)</t>
  </si>
  <si>
    <t>"Электродвигатель 110 кВа, 1485 об/мин тип: 5 АМН250М4У3Motor-Electric: 110 KW, 1485 rpm, type 5 AMN250M4U3"</t>
  </si>
  <si>
    <t>"ARGUS LIMITED" USA</t>
  </si>
  <si>
    <t xml:space="preserve">  Производитель «BARTEC» Секция греющего кабеля марки ЕМК CuNi 250, длиной 50 метров,сопротивление при +20°C: 250,0 Ом/км, внешний диаметр ø 4,4 мм,  с холодными концами (длина 1,2 метра, 2,5 мм², каб ввод М20 латунь), уч.№210, взрывозащищенное исполнение ЕС Ex II 2 G EEx e II </t>
  </si>
  <si>
    <t>ТС\Приложение 2 термокабель CUNI 250, L-50.docx</t>
  </si>
  <si>
    <t>ООО Промкерамика</t>
  </si>
  <si>
    <t>Диск жесткий</t>
  </si>
  <si>
    <t>262021.300.000022</t>
  </si>
  <si>
    <t>интерфейс SATA 6 Гбит/с, емкость более 4 Тб, но не более 8 Тб, размер 3,5"</t>
  </si>
  <si>
    <t>Диск жесткий 8ТБ (или более) специализированный для видеонаблюдения, SATA-3, не менее 8ТБ</t>
  </si>
  <si>
    <t>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t>
  </si>
  <si>
    <t>Изолента ПВХ 15 высшего сорта</t>
  </si>
  <si>
    <t>329959.900.000026</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</si>
  <si>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поставки."ПВХ поливинилхлоридті изолентасы диэлектрлік (оқшаулағыш) материалболып табылады және сымдар мен кабельдерді электр оқшаулау үшінөнеркәсіптік, құрылыс және тұрмыстық жұмыстарда қолданылады, сондай-ақПВХ изолентасы статикалық күйде жұмыс істейтін металл емес қабықшаларыбар электр кабельдерін жөндеу және біріктіру кезінде қолданылады.Оқшаулағыш таспа тығыздықты, ылғалдан, тұздардан, әлсіз еріткіштерден,ультракүлгін сәулелерден және т. б. қорғауды қамтамасыз етеді.Техникалық сипаттамалары:Ені, мм-15.Өнім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</si>
  <si>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Ламинатор А3-4-1800мм/мин</t>
  </si>
  <si>
    <t>282323.900.000000</t>
  </si>
  <si>
    <t>Ламинатор</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</si>
  <si>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</si>
  <si>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 Производитель «BARTEC» Секция греющего кабеля марки ЕМК CuNi 250, длиной 60 метров,сопротивление при +20°C: 250,0 Ом/км, внешний диаметр ø 4,4 мм,  с холодными концами (длина 1,2 метра, 2,5 мм², каб ввод М20 латунь), уч.№247, взрывозащищенное исполнение ЕС Ex II 2 G EEx e II </t>
  </si>
  <si>
    <t>ТС\Приложение 2 термокабель CUNI 250, L-60.docx</t>
  </si>
  <si>
    <t>262021.300.000060</t>
  </si>
  <si>
    <t>интерфейс SAS 12 Гбит/с, емкость более 500 Гб, но не более 2 Тб, размер 2,5''</t>
  </si>
  <si>
    <t>Диск жесткий, 900ГБ, для системы хранилища данных HP MSA (система SAP)</t>
  </si>
  <si>
    <t>Электродвигатель: 132 кВт, 1485 об/мин…</t>
  </si>
  <si>
    <t>Датчик переключ скв ПСМ 11.00.00.00-02</t>
  </si>
  <si>
    <t>265184.500.000000</t>
  </si>
  <si>
    <t>для счетчика производства или потребления газа, жидкости или электроэнергии</t>
  </si>
  <si>
    <t>Көп жүрісті ұңғымалар қосқышының орналасу датчигі.Мақсаты - Түрі көп жүрісті ұңғымалар қосқышының ПСМ 4-40 АГЗУ (14 ЕАВ) сервистік қызмет көрсету және жөндеу, оның ішінде жоспарлы жөндеу үшін.Техникалық сипаттамалары:Каталог нөмірі - ПСМ 11.00.00.00-02 14 ЕАВ;Жеткізіп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береді.Датчик положения переключателя скважин многоходовый.Назначение -  для сервисного обслуживания и ремонта, в том числепланового ремонта переключателя скважин многоходового типа ПСМ 4-40 АГЗУ(14 скв).Технические характеристики:Номер по каталогу - ПСМ 11.00.00.00-02 14скв;Поставщик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</si>
  <si>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Машина переплетная 190лист А3</t>
  </si>
  <si>
    <t>289911.900.000005</t>
  </si>
  <si>
    <t>Брошюровщик</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</si>
  <si>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</si>
  <si>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 Производитель «BARTEC». Греющий кабель в полимерной изоляции EKL light 04R4, 4.00mm², R=4.4 Ohm/km, D=5.60 mm, ref. 27-5821-5A6A04R4</t>
  </si>
  <si>
    <t>ТС\Приложение 2 термокабель EKL.docx</t>
  </si>
  <si>
    <t>ЗАО "ГАРВИНТОН РУС"</t>
  </si>
  <si>
    <t>262021.300.000062</t>
  </si>
  <si>
    <t>интерфейс SAS 12 Гбит/с, емкость более 2 Тб, но не более 8 Тб,  размер 2,5''</t>
  </si>
  <si>
    <t>Диск жесткий для сервера тип HDD, 2ТБ</t>
  </si>
  <si>
    <t>Резак бумаги А3 448мм</t>
  </si>
  <si>
    <t>289511.100.000000</t>
  </si>
  <si>
    <t>Машина бумагорезательная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</si>
  <si>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</si>
  <si>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БУЛАТ ЗВ 4-1.50СТ.03.01. Производитель - группа компаний «БУЛАТ», </t>
  </si>
  <si>
    <t>Пружина регул. расхода АГЗУ Ха8.383.082А</t>
  </si>
  <si>
    <t>Ағын реттегішінің түрі Ха8.383.082 А серіппесі.Мақсаты - АГЗУ(14 ұңғы) шығынын реттегішіне  сервистік қызмет көрсетужәне жөндеу, одан әрі жоспарлы жөндеу үшін.Техникалық сипаттамалары:Каталог нөмірі-Ха8.383.082 А;Жеткізіп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береді.Пружина регулятора расхода.Назначение - для  сервисного обслуживания и ремонта, дальнейшегопланового ремонта регулятора расхода АГЗУ (14 скв).Технические характеристики:Номер по каталогу - Ха8.383.082А;Поставщик предоставляет гарантию на качество на весь объём Товара втечение 12 месяцев от даты ввода в эксплуатацию Товара,но не более 24месяцев от даты поставки.</t>
  </si>
  <si>
    <t>Диск жесткий для сервера тип HDD 2,4 ТБ</t>
  </si>
  <si>
    <t>ДОВОДЧИК ДВЕРНОЙ APECS DC-23/40-65-F1-M-SL. Производитель - ЗАО "ГАРВИНТОН РУС", г. Москва</t>
  </si>
  <si>
    <t>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t>
  </si>
  <si>
    <t>265170.990.000028</t>
  </si>
  <si>
    <t>Регулятор</t>
  </si>
  <si>
    <t>температурный, электронный</t>
  </si>
  <si>
    <t>Densolen - HT Primer, ,"DENSO GROUP", Germany</t>
  </si>
  <si>
    <t>Радиомост Wi-Fi 25dBi</t>
  </si>
  <si>
    <t>263030.900.000122</t>
  </si>
  <si>
    <t>Радиоудлинитель</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</si>
  <si>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не
более - 42х42х28,9 см;Вес не более - 1,75 кг.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</si>
  <si>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262021.300.000068</t>
  </si>
  <si>
    <t>SATA 6 Гбит/с, более 500 Гб, но не более 3 Тб, размер 2,5"</t>
  </si>
  <si>
    <t>Диск жесткий для сервера тип SSD 900ГБ</t>
  </si>
  <si>
    <t>Центрифуга: электрическая, однофазная, 872А, Robinson, 230VAC....~Centrifuge: 872A, Robinson, 4 place electrically heated 230VAC, single phase, 100ml SC-2 pre-heater sections....</t>
  </si>
  <si>
    <t>282941.300.000003</t>
  </si>
  <si>
    <t>Центрифуга</t>
  </si>
  <si>
    <t>для химической промышленности</t>
  </si>
  <si>
    <t>Электродвигатель АИР 5,5кВт 1000об/мин</t>
  </si>
  <si>
    <t>асинхронный, многофазный, мощность более 0,75 кВт, но не более7,5 кВт</t>
  </si>
  <si>
    <t>Электродвигатель общепромышленный асинхронный трехфазный закрытогообдуваемого исполнения с короткозамкнутым роторомобщепромышленного назначения предназначены для привода различныхмеханизмов: станков, насосов, компрессоров,вентиляторов, мельниц и т. д.Технические характеристики:Мощность, кВт – 5.5;Частота вращения, об/мин – 1000;Количество пар полюсов - 6;Установочный размер — 132 S6 ;КПД, % - не менее 85;Сos ϕ – не менее 0.82;Номинальный ток Inom, А – не менее 20;Габарит (высота оси вращения), мм – 132;Номинальное напряжение, В – 380;Климатическое исполнение – УХЛ1 от -60 до +60°С ;Режим работы – S1;Класс нагревостойкости – F;Степень защиты - IP 55;Частота, Гц – 50;Исполнение вводного устройства – K3II;Конструктивное исполнение по способу монтажа - IM 1081/1001;Комплектность:- электродвигатель со шпонкой;- дополнительный зажим заземления на корпусе;- установка термодатчики обмотки статоров кол-ве 3 шт.;- установка вибродатчиков в кол-ве 1 шт.;- токоизолированные подшипники, закрытые с защитными шайбами.- Ударопрочная клеммная коробка;- Способ охлаждения 1С 0141 по ГОСТ Р МЭК 60034-6-2012.- Класс вибрации двигателей по ГОСТ IEC 60034-14-2014.- Уровень звука двигателей в режиме холостого хода согласно ГОСТ IEC60034-9-2014.Поставщик предоставляет гарантию на качество на весь объём Товара втечение 12 месяцев от даты ввода вэксплуатацию Товара, но не более 24 месяцев от даты поставки.Қысқа тұйықталған роторы бар үрленетін жабық үш фазалы асинхронды жалпыөнеркәсіптік электр қозғалтқышыжалпы өнеркәсіптік мақсаттар әртүрлі механизмдерді басқаруға арналған:станоктар, сорғылар, компрессорлар,желдеткіштер, диірмендер және т. б.Техникалық сипаттамасы:Техникалық сипаттамасы:Қуаты, кВт – 5.5;Айналу жиілігі, об/мин – 1000;полюстер жұбының саны - 6;Белгіленген көлемі — 132 S6 ;КПД, % - кем емес 85;Сos ϕ – кем емес 0.82;Номиналды ток Inom, А – кем емес20;Габарит (айналу өсінің биіктігі), мм – 132;Номиналды кернеу, В – 380;Климаттық орындау – УХЛ1 от -60 до +60°С ;Жұмыс режимі – S1;Қызу тұрақтылығы класы – F;Қорғаныс деңгейі - IP 55;Жиілігі, Гц – 50;Кіріспе құрылғысының орындалуы – K3II;Монтаждау тәсілі бойынша конструктивті орындалуы - IM 1081/1001;Жиынтығы:- шпонкалы электрлі қозғалтқыш;- корпустағы жер тұйықтаудың қосымқа қысқышы саныт.;- діріл датчигінің қондырғысы саны 1 шт.;- ток оқшаулағыш қорғаныс шайбасы бар жабық  подшипник.- соққыға төзімді  клеммді қорапша;- Салқындату  тәсілі 1С 0141 по ГОСТ Р МЭК 60034-6-2012.- ГОСТ IEC 60034-14-2014 бойынша қозғалтқыш  дірілінің класы-  ГОСТ IEC 60034-9-2014 сай бос жүріс режиміндегі қозғалтқыш дыбысыныңдеңгейі.Өнім беруші тауарды пайдалануға берген күннен бастап 12 ай ішінде, бірақжеткізу күнінен бастап 24 айдан аспайтын мерзімде тауардың бүкілкөлемінің сапасына кепілдік береді.</t>
  </si>
  <si>
    <t xml:space="preserve"> Производитель «BARTEC». Секция греющего кабеля марки EMK CuNi 040,  длиной 154метров, сопротивление  при +20°C: 40,0 Ом/км, внешний диаметр ø 3,4 мм ,   взрывозащищенное исполнение ЕС Ex II 2 G EEx e II </t>
  </si>
  <si>
    <t>ТС\Приложение 2 термокабель CUNI 040, L-154.docx</t>
  </si>
  <si>
    <t>Кассета ленточная, хранения данных для системы резервного копирования данных, LTO-8 RW Custom Labeled со штрих кодом</t>
  </si>
  <si>
    <t>СТАЛЬ КРУГЛАЯ СТ20 Ф 20 ММ</t>
  </si>
  <si>
    <t>Электродвигатель АИР 18,5кВт 1000об/мин</t>
  </si>
  <si>
    <t>Электродвигатель общепромышленный асинхронныйтрехфазныйэнергоэффективныйзакрытого обдуваемого исполнения скороткозамкнутымротором общепромышленного назначения предназначены дляприводаразличныхмеханизмов: станков, насосов, компрессоров,вентиляторов,мельниц и т.д.Технические характеристики:Конструктивноеисполнение -общепромышленный, типа АИР 180 М6;Мощность, кВт - 18,5;Частотавращения,об/мин  - 1000;Номинальное напряжение, В - 380;Климатическоеисполнение -У1;Энергоэффективность - IE1;Режим работы - S1;Класснагревостойкости -F;Степень защиты - IP 54;Частота, Гц - 50;Габарит(высота оси вращения),мм - 180;Количество пар полюсов - 6;Установочныйразмер - М;КПД, % - 88,6;Сos ϕ - 0,89;Номинальный ток Inom, А -36;Исполнение вводногоустройства - K3II;Конструктивное исполнение поспособу монтажа - IM1081;Комплектность:- электродвигатель со шпонкой-дополнительный зажимзаземления на корпусе- подшипники закрытые с защитными шайбами.Поставщик предоставляет гарантию накачество на весь объём Товарав течение 12 месяцев от даты ввода вэксплуатацию Товара, но не более 24месяцев от даты поставки.Жалпы өнеркәсіптік асинхронды үш фазалы электр қозғалтқышыжалпыөнеркәсіптікмақсаттағы жабық үрленетін өнімділігі әртүрлі механизмдердібасқаруғаарналған: станоктар, сорғылар, компрессорлар, желдеткіштер,диірмендержәне т. б. Д. техникалық сипаттамалары: конструктивтікорындалуы-жалпыөнеркәсіптік, АИР 180 М6 түрлі; қуаты, кВт-18,5;айналужиілігі, айн/мин -1000;номиналды кернеуі, В - 380;Климаттық орындалуы -У1;энергиятиімділігі - IE1;жұмыс режимі - S1;қыздыруға төзімділіксыныбы - F;қорғау дәрежесі - IP 54;Жиілігі, Гц-50; габариті (айналуосініңБиіктігі), мм-180; полюстер жұптарының саны - 6;орнату өлшемі -М;ПӘК, %- 88,6;Соѕ ϕ - 0,89;Номиналды ток Inom, А - 36;енгізуқұрылғысын орындау- K3II; монтаждау тәсілі бойынша конструктивтікорындау - IM 1081;жинақтылығы: - кілтімен электрқозғалтқышы- корпустақосымша жерге қосуқысқышы-қорғаныс шайбалары бар жабық мойынтіректер.Жеткізуші Тауардың бүкіл көлемінің сапасына Тауарпайдалануға берілгенкүннен бастап 12 ай ішінде, бірақ жеткізу күніненбастап 24 айданаспайтын уақытқа кепілдік береді.</t>
  </si>
  <si>
    <t>Кольцо регулировочное ЦНС-180 6МС-6-0110</t>
  </si>
  <si>
    <t>281314.200.000000</t>
  </si>
  <si>
    <t xml:space="preserve">для насоса центробежного, регулировочное </t>
  </si>
  <si>
    <t>Реттегіш сақина.Мақсаты - түрі ОТС 180 сорғы қондырғысына  сервистік қызмет көрсету жәнежөндеу үшін, оның ішінде жоспарлы жөндеу үшін;Каталог нөмірі-6МС-6-0110.Жеткізіп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береді.Кольцо регулировочное.Назначение -для дальнейшего сервисного обслуживания и ремонта, в томчисле планового ремонта насоса типа ЦНС-180;Номер по каталогу - 6МС-6-0110.Поставщик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</si>
  <si>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Производитель «BARTEC». Секция греющего кабеля марки EMK CuNi 0400 длиной 56метров ,  с холодными концами (длина 1,2 метра, 2,5 мм², каб ввод М20 латунь), сопротивление  при +20°C: 400,0 Ом/км, внешний диаметр ø 4 мм ,  взрывозащищенное исполнение ЕС Ex II 2 G EEx e II </t>
  </si>
  <si>
    <t>ТС\Приложение 2 термокабель CUNI 0400, L-56.docx</t>
  </si>
  <si>
    <t>262021.900.000062</t>
  </si>
  <si>
    <t>SSD, интерфейс Mini PCI Express, емкость более 256 Гб, но не более 1 Тб</t>
  </si>
  <si>
    <t>Диск жесткий, тип SSD, для ноутбуков-компьютеров</t>
  </si>
  <si>
    <t>Электродвигатель ВАО2 22кВт 1500об/мин</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</si>
  <si>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и т.д.Технические характеристики:Конструктивное исполнение -взрывозащищенный,  типа ВАО 71 4;Мощность, кВт - 22;Частота вращения,об/мин - 1500;Номинальное напряжение, В - 380;Климатическое исполнение -У2,5;Степень защиты - IP 54;Частота, Гц - 50;Габарит (высота осивращения), мм - 200;КПД, % - 89,5;Сos ϕ - 0,88;Номинальный ток Inom, А -43;Комплектность:- электродвигатель со шпонкой;- дополнительный зажим заземления на корпусе;- подшипники закрытые с защитными шайбами.Поставщик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поставки."Жалпы өнеркәсіптік мақсаттағы қысқа тұйықталған роторы бар жабықүрленетін жарылыстан қорғалған асинхронды үш фазалы электр қозғалтқышыстаноктарды, сорғыларды,компрессорларды, желдеткіштерді, диірмендердіжәне т.б. түрлімеханизмдерді жетектеуге арналған.Техникалық сипаттамалары:Конструктивтіорындау - жарылыстан қорғалған, VAO 71 4 түрлі;Қуаты, кВт - 22;Айналужиілігі, айн/мин - 1500;Номиналды кернеу, В - 380;Климаттық орындау - U2,5;Қорғау дәрежесі - IP 54;Жиілігі, Гц - 50;Габарит (айналу білігінің биіктігі), мм - 200;ПӘК,% - 89,5;Cos ϕ - 0,88;Inom, А - 43 номиналды ток;Жиынтығы:- шпонкасы бар электр қозғалтқышы;- корпустағы қосымша жерге тұйықтау қысқышы;- қорғаныш шайбалары бар жабықмойынтіректер.Өнім беруші Тауарды пайдалануға берген күннен бастап 12 айішінде, бірақжеткізу күнінен 24 айдан аспайтын мерзімде Тауардың бүкілкөлемінесапаға кепілдік береді.</t>
  </si>
  <si>
    <t xml:space="preserve"> Производитель «BARTEC». Секция греющего кабеля марки EMK CuNi 0040, длина 115 метров ,с холодными концами (длина 1,2 метра, 2,5 мм², каб ввод М20 латунь), сопротивление  при +20°C: 40,0 Ом/км, внешний диаметр ø 3,4 мм ,   взрывозащищенное исполнение ЕС Ex II 2 G EEx e II </t>
  </si>
  <si>
    <t>ТС\Приложение 2 термокабель CUNI 040, L-115.docx</t>
  </si>
  <si>
    <t>Диск жесткий, тип SSD, для компьютеров-ноутбуков</t>
  </si>
  <si>
    <t>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t>
  </si>
  <si>
    <t>241031.900.000001</t>
  </si>
  <si>
    <t>марка Ст.0, толщина до 3,9 мм, холоднокатаный</t>
  </si>
  <si>
    <t>Электродвигатель АИР 22кВт 1500об/мин</t>
  </si>
  <si>
    <t>"Электродвигатель общепромышленный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характеристики:Мощность, кВт - 22;Частота вращения, об/мин – 1500;Количество пар полюсов -4 ;Установочный размер – 180 S4;КПД, % - не менее 91;Сos ϕ – не менее 0.88;Номинальный ток Inom, А –  не менее 41;Габарит (высота оси вращения), мм – 180;Номинальное напряжение, В – 380;Климатическое исполнение – УХЛ1 от -60 до +60°С ;Режим работы – S1;Класс нагревостойкости – F;Степень защиты - IP 55;Частота, Гц – 50;Исполнение вводного устройства – K3II;Конструктивное исполнение по способу монтажа - IM 1081/1001;Комплектность:- электродвигатель со шпонкой;- дополнительный зажим заземления на корпусе;- установка термодатчики обмотки статоров кол-ве 3 шт.;- установка вибродатчиков в кол-ве 1 шт.;- токоизолированные подшипники, закрытые с защитными шайбами.- Ударопрочная клеммная коробка;- Способ охлаждения 1С 0141 по ГОСТ Р МЭК 60034-6-2012.- Класс вибрации двигателей по ГОСТ IEC 60034-14-2014.- - Уровень звука двигателей в режиме холостого хода согласно ГОСТ IEC60034-9-2014.Поставщик предоставляет гарантию на качество на весь объём Товара втечение 12 месяцев от даты ввода вэксплуатацию Товара, но не более 24 месяцев от даты поставки."Қысқа тұйықталған роторы бар үрленетін жабық үш фазалы асинхронды жалпыөнеркәсіптік электр қозғалтқышыжалпы өнеркәсіптік мақсаттар әртүрлі механизмдерді басқаруға арналған:станоктар, сорғылар, компрессорлар,желдеткіштер, диірмендер және т. б.Техникалық сипаттамасы:Техникалық сипаттамасы:Қуаты, кВт – 22;Айналу жиілігі, об/мин – 1500;полюстер жұбының саны - 4;Белгіленген көлемі — 180 S4 ;КПД, % - кем емес 91;Сos ϕ – кем емес 0.88;Номиналды ток Inom, А – кем емес41;Габарит (айналу өсінің биіктігі), мм – 180;Номиналды кернеу, В – 380;Климаттық орындау – УХЛ1 от -60 до +60°С ;Жұмыс режимі – S1;Қызу тұрақтылығы класы – F;Қорғаныс деңгейі - IP 55;Жиілігі, Гц – 50;Кіріспе құрылғысының орындалуы – K3II;Монтаждау тәсілі бойынша конструктивті орындалуы - IM 1081/1001;Жиынтығы:- шпоонкалы электрлі қозғалтқыш;- жерге тұйықтаудың қосымша қысқышы корпусында;-  статорларды ораушы термодатчик қондырғысы саны 3 шт.;- діріл датчиктері қондырғысы саны 1 шт.;- қорғаныс шайбасымен жабылған ток оқшаулағыш  подшипниктер.- Соққыға төзімді клеммді қорап;- Салқындату тәсілі 1С 0141  ГОСТ Р МЭК 60034-6-2012 бойынша.-  ГОСТ IEC 60034-14-2014 бойынша қозғалтқыш дірілінің класы- ЭД жеткізу жиынтығына кіреді: Пайдалану процесінде тікелей температурамен дірілдің параметрлерін үздіксіз бақылау, апаттық және аварияғадейінгі жұмыс режимдерін бақылау үшін электр жабдықтарының параметрлерінбақылау жүйесі ГОСТ IEC 60034-9-2014 сай бос жүріс режиміндегі қозғалтқыш дыбысыныңдеңгейі.Өнім беруші тауарды пайдалануға берген күннен бастап 12 ай ішінде, бірақжеткізу күнінен бастап 24 айдан аспайтын мерзімде тауардың бүкілкөлемінің сапасына кепілдік береді.</t>
  </si>
  <si>
    <t xml:space="preserve"> Производитель «BARTEC». Секция греющего кабеля марки EMK CuNi 0250, длина 62 метров, с холодными концами (длина 1,2 метра, 2,5 мм², каб ввод М20 латунь),  сопротивление при +20°C: 250,0 Ом/км, внешний диаметр ø 4,4 мм ,   взрывозащищенное исполнение ЕС Ex II 2 G EEx e II </t>
  </si>
  <si>
    <t>ТС\Приложение 2 термокабель CUNI 250, L-62.docx</t>
  </si>
  <si>
    <t>СИБРТЕХ 15770</t>
  </si>
  <si>
    <t>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t>
  </si>
  <si>
    <t xml:space="preserve">PANZER-V, фирма KRAFTOOL, </t>
  </si>
  <si>
    <t>Электродвигатель ВАО2-560LA4  800/1500</t>
  </si>
  <si>
    <t>271125.900.000002</t>
  </si>
  <si>
    <t>асинхронный, многофазный, мощность свыше 750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</si>
  <si>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компрессоров,вентиляторов, мельниц и т.д.Технические характеристики: Электродвигатель типа ВАО7А-560LA-4 У2,5Мощность, кВт - 800;Частота вращения, об/мин – 1500;Количество пар полюсов -4 ;Установочный размер  560LA ;КПД, % - не менее 95,5;Сos ϕ — не менее 0.90 ;Номинальный ток Inom, А – не менее 53,7;Габарит (высота оси вращения), мм – 560 ;Номинальное напряжение,В – 10000;Климатическое исполнение – У2,5;Исполнение по взрывозащите –1ExdllBT4;Режим работы – S1;Класс нагревостойкости – F;Степень защитыдвигателя - IP 54; Степень защиты кожуха - IP 20;Частота, Гц –50;Комплектность:- электродвигатель со шпонкой;- дополнительный зажимзаземления на корпусе;- установка термодатчики обмотки статоров кол-ве 3 шт.;- установка вибродатчиков в кол-ве 1 шт.;- токоизолированные подшипники закрытые с защитными шайбами.- Ударопрочная клеммнаякоробка;- Способ охлаждения по ГОСТ Р 52776-2007 (МЭК 60034-1-2004).-Класс вибрации двигателей по ГОСТ 20815.- В комплект поставки ЭД входит:Система мониторинга параметровэлектротехнического оборудования, длянепрерывного контроля параметрытемпературы и вибрации непосредственно впроцессе эксплуатации,отслеживание аварийных и предаварийных режимовработы. 12 входныханалоговых каналов для подключения трехпроводныхдатчиков температурытипа Pt100: - по 2 в каждой фазе обмотки статора —всего 6 шт.; - поодному в сердечнике каждой фазы — всего 3 шт.; - поодному в каждомподшипниковом узле — всего 2 шт. 4 входных аналоговыхканала дляподключения вибрационных датчиков с типом сигнала 4-20 мА.-Уровень звука 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поставки."Жалпы өнеркәсіптік мақсаттағықысқа тұйықталған роторы бар жабықүрлемелі орындалатын жарылыстанқорғалған асинхронды үш фазалы электрқозғалтқышы станоктарды,сорғыларды, компрессорларды, желдеткіштерді,диірмендерді және т.б.әртүрлі механизмдерді келтіруге арналған.Техникалық сипаттамалар, Электрқозғалтқышы VAO7A-560LA-4 түрлі U2,5Қуаты, кВт - 800;Айналу жиілігі,айн/мин - 1500;Полюстер жұптарының саны - 4;Белгілеу өлшемі 560LA;ПӘК,%- 95,5-тен кем емес;Cos ϕ - кемінде 0.90;Номиналды ток Inom, А - кемінде53,7;Габарит (айналу білігінің биіктігі), мм - 560;Номиналды кернеу, В -10000;Климаттық орындау - U2,5;Жарылыстан қорғау бойынша орындау -1ExdllBT4;Жұмыс режимі - S1;Қызуға төзімділік сыныбы - F;Қозғалтқыштықорғау дәрежесі - IP 54; Қаптаманы қорғау дәрежесі - IP 20;Жиілігі, Гц -50;Жиынтығы:- шпонкасы бар электр қозғалтқышы;- корпустағы қосымша жергетұйықтау қысқышы;- статорларды орау термодатчиктерін орнату саны 3дана;- 1 дана мөлшерде діріл таратқыштарды орнату;- қорғаныш шайбаларыбар жабық тоқ оқшауланған мойынтіректер.- Соққыға төзімді клеммалыққорап;- МЕМСТ Р бойынша салқындату тәсілі (МЭК 60034-1-2004).- МЕМСТ20815 бойынша қозғалтқыштардың діріл класы.- ПҚ жеткізу жиынтығынаЭлектротехникалық жабдықтар параметрлерініңмониторингі жүйесі, үздіксізбақылау үшін тікелей пайдалану процесіндетемпература мен дірілпараметрлері, авариялық және апат алдындағы жұмысрежимдерін қадағалаукіреді. Pt100 типті температураның үш өткізгішдатчиктерін қосуғаарналған 12 кіру аналогтық арналары: - статорорамасының әрбір фазасында2-ден - барлығы 6 дана; - әр фазаныңортасында бір-бірден - барлығы 3дана;- МЕМСТ IEC 60034-9-2014 сәйкес бос жүріс режиміндегіқозғалтқыштардыңдыбыс деңгейі.Өнім беруші Тауардың барлық көлемінесапаға кепілдікті пайдалануғаенгізілген күннен бастап 12 айішіндеТауарды пайдалану, бірақ жеткізу күнінен бастап 24 айдан аспайды.</t>
  </si>
  <si>
    <t xml:space="preserve"> Производитель «BARTEC». Секция греющего кабеля марки EMK VA 0160, длина 113 метров , сопротивление при +20°C: 160,0 Ом/км, внешний диаметр ø 6,5 ммс холодными концами (длина 1,2 метра, 2,5 мм², каб ввод М20 латунь),   взрывозащищенное исполнение ЕС Ex II 2 G EEx e II </t>
  </si>
  <si>
    <t>ТС\Приложение 2 термокабель EMK VA 0160, L-113.docx</t>
  </si>
  <si>
    <t>ЧИЗ г. Челябинск</t>
  </si>
  <si>
    <t>Позиционер: Fisher, DVC6020AC (только позиционер регулирующего клапана всасывания)....~Positioner: Fisher, DVC6020AC (suction control valve positioner only)....</t>
  </si>
  <si>
    <t>265165.000.000009</t>
  </si>
  <si>
    <t>Позиционер</t>
  </si>
  <si>
    <t>электропневматический</t>
  </si>
  <si>
    <t>Электродвигатель АИР 30кВт 1000об/мин</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</si>
  <si>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</si>
  <si>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роторомобщепромышленного назначения предназначены для привода различныхмеханизмов: станков, насосов, компрессоров,вентиляторов, мельниц и т.д.Технические характеристики:Конструктивноеисполнение - общепромышленный, типа АИР 200 L6;Мощность, кВт -30;Частота вращения, об/мин  - 1000;Номинальное напряжение, В -380;Климатическое исполнение - У1;Энергоэффективность - IE1;Режим работы- S1;Класс нагревостойкости - F;Степень защиты - IP 54;Частота, Гц -50;Габарит (высота оси вращения), мм - 200;Количество пар полюсов-6;Установочный размер - L; КПД, % - 90,9;Сos ϕ - 0,9 ; Номинальный токInom, А - 56; Исполнение вводного устройства - K3II; Конструктивноеисполнение по способу монтажа - IM 1081; В составе изделия:- электродвигатель со шпонкой;- дополнительный зажим заземлениянакорпусе;- подшипники закрытые с защитными шайбами.Поставщик предоставляет гарантию на качество на весь объём Товаравтечение 12 месяцев от даты ввода вэксплуатацию Товара, но не более 24месяцев от даты поставки.Жалпы өнеркәсіптік асинхронды электр қозғалтқышы үш фазалы энергиятиімді жабық үрленетін орындаужалпы өнеркәсіптік мақсаттағы қысқатұйықталған мотор әртүрлі механизмдерді басқаруға арналған: станоктар,сорғылар, компрессорлар,желдеткіштер, диірмендер және т. б.техникалық сипаттамалары:конструктивті орындау - жалпы өнеркәсіптік, air 200 L6 типті;қуат, кВт -30;айналу жиілігі, айн/мин - 1000;номиналды кернеу, В -380;Климаттық орындау - У1;энергия тиімділігі-IE1;жұмыс режимі-S1;ыстыққа төзімділік класы-F;қорғаныс дәрежесі - IP 54;жиілігі, Гц -50;Габарит (айналу осінің Биіктігі), мм-200;полюстер жұптарының саны-6; орнату өлшемі-L; тиімділік, % - 90,9; Соѕϕ-0,9; номиналды токипом, А - 56; кіріспе құрылғының орындалуы-K3II;монтаждау әдісі бойынша конструктивті орындау-IM 1081; бұйым құрамында:- кілті бар электр қозғалтқышы;- корпусқа қосымша жерге тұйықтауқысқышы; - қорғаныс шайбалары бар жабық мойынтіректер.Өнім беруші тауардың барлық көлеміне сапаға кепілдік береді, тауардыпайдалануға беру күнінен бастап 12 ай ішінде, бірақ жеткізу күніненбастап 24 айдан аспайды.</t>
  </si>
  <si>
    <t>Дефектоскоп</t>
  </si>
  <si>
    <t>265166.900.000016</t>
  </si>
  <si>
    <t>магнитный</t>
  </si>
  <si>
    <t>Набор MPY-P KIT MAGNAFLUX для магнитопорошкового контроля предназначендля обнаружения поверхностных и подповерхностных дефектов в изделиях.Порог чувствительности на контрольном образце: ширина дефектов, мкм, неменее -2,0; протяженность дефектов, мм, не менее – 0,5; разрешающаяспособность, мм, не более -10. Базовый комплект поставки. Документацияна все оборудование: паспорта, эксплуатационная документация нарусском/государственном языках; разрешение от ЧС РК к применению наопасных производственных объектах, согласно требований закона РК "Огражданской защите"; сертификаты об утверждении типа или метрологическойаттестации, c внесением в реестр государственной системы обеспеченияединства измерений РК, сертификаты о поверке со сроком действия не менееполовины срока межповерочного интервала на момент поставки, методикаповерки СИ.</t>
  </si>
  <si>
    <t xml:space="preserve"> Производитель «BARTEC». Секция греющего кабеля марки EMK VA 0200, длина 126 метров, сопротивление при +20°C: 200,0 Ом/км, внешний диаметр ø 4,4 мм, с холодными концами (длина 1,2 метра, 2,5 мм², каб ввод М20 латунь),   взрывозащищенное исполнение ЕС Ex II 2 G EEx e II </t>
  </si>
  <si>
    <t>ТС\Приложение 2 термокабель EMK VA 0200, L-126.docx</t>
  </si>
  <si>
    <t>262040.000.000096</t>
  </si>
  <si>
    <t>для преобразования аналоговых сигналов, 8 канальный</t>
  </si>
  <si>
    <t>Аналоговый входной модуль (8 канальный), с втычной клеммой для кабеля</t>
  </si>
  <si>
    <t>Электродвигатель 45 кВт, 2940 об/мин....~Motor-Electric: 45 kW; 2940 rpm;....</t>
  </si>
  <si>
    <t>Электродвигатель АИР 18,5кВт 1500об/мин</t>
  </si>
  <si>
    <t>Электродвигатель общепромышленный асинхронный трехфазныйзакрытогообдуваемого исполнения с короткозамкнутымроторомобщепромышленного назначения предназначены для приводаразличныхмеханизмов: станков, насосов, компрессоров,вентиляторов,мельниц и т. д.Технические характеристики:Мощность, кВт -18.5 ;Частотавращения, об/мин – 1500 ;Количество пар полюсов -4 ;Установочный размер— 160 М4 ;КПД, % - не менее 89 ;Сos ϕ – не менее 0.89;Номинальный токInom, А – не менее 35;Габарит (высота оси вращения), мм –160;Номинальное напряжение, В – 380;Климатическое исполнение – УХЛ1 от-60 до +60°С ;Режим работы – S1;Класс нагревостойкости – F;Степеньзащиты - IP 55;Частота, Гц – 50;Исполнение вводного устройства –K3II;Конструктивное исполнение по способу монтажа - IM 1081/1001;Всоставе изделия:- электродвигатель со шпонкой;- дополнительный зажимзаземления на корпусе;- установка термодатчики обмотки статоров кол-ве 3шт.;- установка вибродатчиков в кол-ве 1 шт.;- токоизолированныеподшипники, закрытые с защитными шайбами.- Ударопрочная клеммная коробка;- Способ охлаждения 1С 0141 по ГОСТ Р МЭК 60034-6-2012.- Класс вибрации двигателей по ГОСТ IEC 60034-14-2014.- Уровень звукадвигателей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поставки.Жалпы өнеркәсіптік асинхронды үш фазалы жабық үрленетін, қысқатұйықталған роторы бар электр қозғалтқышы жалпы өнеркәсіптік мақсаттағыәртүрлі механизмдерді басқаруға арналған: станоктар, сорғылар,компрессорлар, желдеткіштер, диірмендер және т. б. д. техникалық сипаттамалары: қуаты, кВт -18.5; айналу жиілігі, айн / мин-1500;полюстер жұптарының саны -4; орнату өлшемі-160 М4; тиімділік, % - 89-данкем емес; Соѕ ϕ-0.89-дан кем емес;номиналды ток Inom, А – 35-тен кемемес; Габарит (айналу осінің биіктігі), мм-160; номиналды кернеу, В-380;Климаттық орындау-UHL1 -60-тан +60°С-қа дейін; жұмыс режимі-S1; ыстыққатөзімділік класы-F; қорғаныс дәрежесі - IP 55; жиілік, Гц-50; кіріспеқұрылғының орындалуы-K3II; монтаждау әдісі бойынша конструктивті орындау- IM 1081/1001; Бұйым құрамында: - кілті бар электр қозғалтқышы;-корпустағы қосымша жерге тұйықтау қысқышы;-статор орамасының жылудатчиктерін орнату саны 3 дана; - діріл датчиктерін 1 дана етіп орнату;- қорғаныс шайбаларымен жабылған ток оқшауланған мойынтіректер.- Соққығатөзімді терминал қорабы; - ГОСТ Р МЭК 60034-6-2012 бойынша 1С 0141салқындату әдісі.- ГОСТ IEC 60034-14-2014 бойынша қозғалтқыштардың дірілкласы.-ГОСТ IEC60034-9-2014 сәйкес бос режимдегі қозғалтқыштардың дыбысдеңгейі.Өнім беруші тауардың барлық көлеміне сапаға кепілдік береді, тауарды пайдалануға беру күнінен бастап 12 ай ішінде, бірақ жеткізу күнінен бастап 24 айдан аспайды.</t>
  </si>
  <si>
    <t>329911.900.000045</t>
  </si>
  <si>
    <t>для защиты лица, полнолицевая</t>
  </si>
  <si>
    <t>Маска 6000S С 2-мя патронами 6057 (Р-Р6900).Средства индивидуальной защиты органов дыхания с изолирующей лицевой частью 3М использую тся с двумя легкими фильтрами, которые присоединяются с помощью простой байонетной системы крепления.Лицевая часть из силиконосодер ж ащего материала.6057(ЕN141 АВЕ1), 6900S – большой р/р..ГОСТ Р 12.4.251-2009.</t>
  </si>
  <si>
    <t xml:space="preserve"> Производитель «BARTEC». Секция греющего кабеля марки EMK VA 0200, длина 99 метров, сопротивление при +20°C: 200,0 Ом/км, внешний диаметр ø 4,4 мм,   с холодными концами (длина 1,2 метра, 2,5 мм², каб ввод М20 латунь),  взрывозащищенное исполнение ЕС Ex II 2 G EEx e II </t>
  </si>
  <si>
    <t>ТС\Приложение 2 термокабель EMK VA 0200, L-99.docx</t>
  </si>
  <si>
    <t>Модуль: дискретный входной модуль (16 канальный), с втычной клеммой для кабеля</t>
  </si>
  <si>
    <t>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t>
  </si>
  <si>
    <t>Электродвигатель АИР 7,5кВт 1000об/мин</t>
  </si>
  <si>
    <t>Электродвигатель общепромышленный асинхронныйтрехфазныйэнергоэффективныйзакрытого обдуваемого исполнения скороткозамкнутымротором общепромышленного назначения предназначены дляпривода различныхмеханизмов: станков, насосов, компрессоров,вентиляторов, мельниц ит.д.Технические характеристики:Конструктивноеисполнение -общепромышленный, типа АИР 132 М6;Мощность, кВт - 7,5;Частота вращения,об/мин  - 1000;Номинальное напряжение, В - 380;Климатическое исполнение- У1;Энергоэффективность - IE1;Режимработы - S1;Класс нагревостойкости -F;Степень защиты - IP 54;Частота,Гц - 50;Габарит (высота оси вращения),мм - 132;Количество пар полюсов -6;Установочный размер - М;КПД, % - 86,6;Сos ϕ - 0,8;Номинальный токInom, А - 16,4;Исполнение вводного устройства - K3II;Конструктивноеисполнение по способу монтажа - IM1081;В составе изделия:- электродвигательсо шпонкой;- дополнительныйзажим заземленияна корпусе;- подшипникизакрытые с защитнымишайбами.Поставщик предоставляет гарантию накачество на весь объём Товаравтечение 12 месяцев от даты ввода вэксплуатацию Товара, но не более24месяцев от даты поставки.Жалпы өнеркәсіптік асинхронды электр қозғалтқышыүшфазалы энергия тиімдіжабық үрленетін орындаужалпы өнеркәсіптік мақсаттағы қысқа тұйықталғанмотор әртүрлі механизмдерді басқаруға арналған: станоктар, сорғылар,компрессорлар,желдеткіштер, диірмендер және т. б. техникалықсипаттамалары:конструктивті орындау - жалпы өнеркәсіптік, air 132 М6типті;қуат, кВт - 7,5;айналу жиілігі, айн/мин - 1000;номиналды кернеу, В- 380;Климаттық орындалуы-У1; энергия тиімділігі-IE1; жұмыс режимі-S1;ыстыққа төзімділік класы-F; қорғаныс дәрежесі-IP 54; жиілігі, Гц - 50;габарит (айналу осінің Биіктігі), мм-132; полюстер жұптарының саны -6;орнату өлшемі-М; тиімділік, % - 86,6; Соѕ ϕ-0,8; номиналды токІпом, А-16,4; кіріспе құрылғының орындалуы-K3II; монтаждау әдісі бойынша конструктивтік орындалуы-IM 1081; бұйым құрамында:- электрқозғалтқышы, кілтпен; - қосымша жерге тұйықтау қысқышы, корпуста; -мойынтіректер, қорғаныс шайбаларымен жабылған.Өнім беруші тауардыңбарлық көлеміне тауарды пайдалануға беру күнінен бастап 12 ай ішінде,бірақ жеткізу күнінен бастап 24 айдан аспайтын мерзімге сапа кепілдігінбереді.</t>
  </si>
  <si>
    <t>STAYER MASTER 03042-15 полиамид. ГОСТ 10831-87.</t>
  </si>
  <si>
    <t xml:space="preserve"> Производитель «BARTEC».Секция греющего кабеля марки EMK VA 0250,  длина 94 метров, сопротивление при +20°C: 250,0 Ом/км, внешний диаметр ø 5,3 мм,  с холодными концами (длина 1,2 метра, 2,5 мм², каб ввод М20 латунь),   взрывозащищенное исполнение ЕС Ex II 2 G EEx e II </t>
  </si>
  <si>
    <t>ТС\Приложение 2 термокабель EMK VA 0250, L-94.docx</t>
  </si>
  <si>
    <t>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t>
  </si>
  <si>
    <t>279032.000.000079</t>
  </si>
  <si>
    <t>Насадка</t>
  </si>
  <si>
    <t>для паяльника, с тефлоновым покрытием</t>
  </si>
  <si>
    <t xml:space="preserve">СО-71В, ООО ГК "ТехМаш", </t>
  </si>
  <si>
    <t>Электродвигатель АИР 7,5 квт1500об/мин</t>
  </si>
  <si>
    <t>Электродвигатель общепромышленный асинхронный трехфазныйзакрытогообдуваемого исполнения с короткозамкнутымротором общепромышленного назначения предназначены для приводаразличныхмеханизмов: станков, насосов, компрессоров,вентиляторов,мельниц и т. д.Технические характеристики:Мощность, кВт — 7.5 ;Частотавращения, об/мин – 1500 ;Количество пар полюсов - 4 ;Установочный размер-132 S4 ;КПД, % - не менее 88 ;Сos ϕ – не менее 0.84;Номинальный токInom, А – не менее 26 ;Габарит (высота оси вращения), мм –132;Номинальное напряжение, В – 380;Климатическое исполнение – УХЛ1 от-60 до +60°С ;Режим работы – S1;Класс нагревостойкости – F;Степеньзащиты - IP 55;Частота, Гц – 50;Исполнение вводного устройства –K3II;Конструктивное исполнение по способу монтажа - IM1081/1001;В составе:- электродвигатель со шпонкой;- дополнительныйзажим заземления на корпусе;- установка термодатчики обмотки статоровкол-ве 3 шт.;- установка вибродатчиков в кол-ве 1 шт.;-токоизолированные подшипники, закрытые с защитными шайбами.-Ударопрочная клеммная коробка;- Способ охлаждения 1С 0141 по ГОСТ Р МЭК60034-6-2012.- Класс вибрации двигателей по ГОСТ IEC 60034-14-2014.-Уровень звука 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поставки.Жалпы өнеркәсіптік асинхронды үш фазалы жабық үрленетін, қысқатұйықталған роторы бар электр қозғалтқышы жалпы өнеркәсіптік мақсаттағыәртүрлі механизмдерді басқаруға арналған: станоктар, сорғылар,компрессорлар, желдеткіштер, диірмендер және т. б. д. техникалықсипаттамалары: қуат, кВт-7.5; айналу жиілігі, айн / мин – 1500;полюстер жұптарының саны-4; орнату өлшемі -132 S4; тиімділік, % - 88-ден кем емес; Соѕ ϕ-0.84-тен кем емес; номиналды ток Inom, А-26-дан кемемес; Габарит (айналу осінің биіктігі), мм-132; номиналдыкернеу, В-380; Климаттық орындау-UHL1 -60-тан +60°С-қа дейін; жұмысрежимі-S1; ыстыққа төзімділік класы-F; қорғаныс дәрежесі - IP 55; жиілік, Гц – 50; кіріспе құрылғының орындалуы-K3II; монтаждау әдісібойынша конструктивті орындау-IM 1081/1001; Құрамы: - кілтібар электр қозғалтқышы;- корпустағы қосымша жерге тұйықтауқысқышы;-статор орамасының жылу датчиктерін орнату саны 3 дана; - дірілдатчиктерін 1 дана етіп орнату; - қорғаныс шайбаларымен жабылған токоқшауланған мойынтіректер.- Соққыға төзімді терминал қорабы; - ГОСТ РМЭК 60034-6-2012 бойынша 1С 0141 салқындату әдісі.- ГОСТ IEC60034-14-2014 бойынша қозғалтқыштардың діріл класы.-ГОСТ IEC60034-9-2014сәйкес бос режимдегі қозғалтқыштардың дыбыс деңгейі.Өнім беруші тауардың барлық көлеміне сапаға кепілдік береді, тауардыпайдалануға беру күнінен бастап 12 ай ішінде, бірақ жеткізу күніненбастап 24 айдан аспайды.</t>
  </si>
  <si>
    <t>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t>
  </si>
  <si>
    <t>282960.500.000003</t>
  </si>
  <si>
    <t>Битумоварка</t>
  </si>
  <si>
    <t>дизельная</t>
  </si>
  <si>
    <t>Электродвигатель АИР 15кВт 1500об/мин</t>
  </si>
  <si>
    <t>синхронный, однофазный, мощность более 7,5 кВт, но не более 37кВт</t>
  </si>
  <si>
    <t>Электродвигатель общепромышленный асинхронный трехфазныйэнергоэффективный закрытого обдуваемого исполнения с коротко замкнутымротором общепромышленного назначения предназначены для привода различныхмеханизмов: станков, насосов, компрессоров, вентиляторов, мельниц ит.д.Технические характеристики: Конструктивное исполнение -общепромышленный, типа АИР 160 S4; Мощность, кВт -15; Частота вращения,об/мин  - 1500; Номинальное напряжение, В -380; Климатическое исполнение- У1; Энергоэффективность - IE1; Режим работы- S1; Класснагревостойкости - F; Степень защиты - IP 54; Частота, Гц -50; Габарит(высота оси вращения), мм - 160; Количество пар полюсов-4; Установочныйразмер - S; КПД, % - 89,6; Сos ϕ - 0,86; Номинальный токInom, А - 30;Исполнение вводного устройства - K3II; Конструктивное исполнение поспособу монтажа - IM 1081; В составе изделия:- электродвигательсошпонкой;- дополнительный зажим заземления на корпусе;-подшипникизакрытые с защитными шайбами.Поставщик предоставляет гарантию накачество на весь объём Товаравтечение 12 месяцев от даты ввода в эксплуатацию Товара, но не более 24месяцев от даты поставки.Жалпы өнеркәсіптік асинхронды электр қозғалтқышыүшфазалы энергия тиімдіжабық үрленетін орындаужалпы өнеркәсіптік мақсаттағы қысқа тұйықталғанмотор әртүрлі механизмдерді басқаруға арналған: станоктар, сорғылар,компрессорлар,желдеткіштер, диірмендер және т. б. техникалықсипаттамалары:конструктивті орындау - жалпы өнеркәсіптік, air 160 S4типті;қуат, кВт -15;айналу жиілігі, айн/мин - 1500;номиналды кернеу, В-380;Климаттық орындау - У1;энергия тиімділігі-IE1; жұмыс режимі-S1;ыстыққа төзімділік класы-F; қорғаныс дәрежесі - IP 54; жиілігі, Гц -50;Габарит (айналу осінің Биіктігі), мм-160; полюстер жұптарының саны-4;орнату өлшемі - S; тиімділік, % - 89,6; Соѕ ϕ-0,86; номиналды токипом, А- 30; кіріспе құрылғының орындалуы-K3II; монтаждау әдісі бойыншаконструктивті орындау-IM 1081; бұйым құрамында: - кілтпен электрқозғалтқышы;- корпустағы қосымша жерге тұйықтау қысқышы; - қорғанысшайбалары бар жабық мойынтіректер.Өнім беруші кепілдік бередіөнімнің барлық көлеміне сапа тауарпайдалануға берілген күннен бастап 12 ай ішінде, бірақ жеткізу күніненбастап 24 айдан аспайды.</t>
  </si>
  <si>
    <t>Маска 6000S С 2-мя патронами 6057 (Р-Р6800).Средства индивидуальной защиты органов дыхания с изолирующей лицевой частью серии 6000S производства компании 3М используются с двумя легкими фильтрами, которые присоединяются с помощью простой байонетной системы креплен ия.Масса 450 г. Тело маски изготовлено из гипоаллергенного термопластика. Мягкая часть маски изготовлена из эластомера. Линза – пол и карбонатная ударопрочная, выдерживает воздействие внешней среды, изготовлена в соответствии со стандартом EN166. Конструкция клапа на выдоха - параболическая 3М Cool Flow охлаждающая (способствует отводу тепла и влаги), направленный вниз поток выдыхаемого воздуха . Конструкция с двумя фильтрами обеспечивает низкое сопротивление дыханию. 6057(ЕN141 АВЕ1) ГОСТ 12.4.189-99-фильтры.6800S – средний р/р.ГОСТ Р 12.4.251-2009.</t>
  </si>
  <si>
    <t>241062.900.000009</t>
  </si>
  <si>
    <t>стальной, марка Ст.20, диаметр 20-25 мм, горячекатаный</t>
  </si>
  <si>
    <t>Лист: просечно -вытяжной с просечкой по черт. 1, номера 506, толщиной 5мм., шириной 1200 мм., длиной 2600-3000мм., согласно ГОСТ 8706-78, изстали Ст3пс/сп</t>
  </si>
  <si>
    <t>Шестигранник  ст.30-35 ГОСТ 2879-88 55мм</t>
  </si>
  <si>
    <t>241062.900.000153</t>
  </si>
  <si>
    <t>стальной, марка Ст.30, диаметр 51-103 мм, горячекатаный</t>
  </si>
  <si>
    <t>Ыстықтай илектелген алтыбұрышты болат прокат.Жазылған шеңбердің диаметрі, мм - 55;Болат түрі-30 бол;Ұзындығы, м - 3-тен 4-ке дейін.Жеткізіп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сапаға кепілдік береді.Прокат стальной горячекатаный шестигранный.Диаметр вписанного круга, мм - 55;Тип стали - Ст.30;Длина, м - от 3 до 4.Поставщик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</si>
  <si>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Электродвигатель АИР 11кВт 1000об/мин</t>
  </si>
  <si>
    <t>Электродвигатель общепромышленный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компрессоров,вентиляторов, мельниц и т.д.Технические характеристики:Мощность, кВт -11 ;Частота вращения, об/мин– 1000;Количество пар полюсов - 6 ;Установочный размер — 160 S6 ;КПД, %- не менее 86;Сos ϕ – не менее 0.81;Номинальный ток Inom, А –  не менее23;Габарит (высота оси вращения), мм – 160 ;Номинальное напряжение, В –380;Климатическое исполнение – УХЛ1 от -60 до +60°С ;Режим работы –S1;Класс нагревостойкости – F;Степень защиты - IP 55;Частота, Гц –50;Исполнение вводного устройства – K3II;Конструктивное исполнение поспособу монтажа - IM 1081/1001;в составе:- электродвигатель со шпонкой;-дополнительный зажим заземления на корпусе;- установка термодатчикиобмотки статорав кол-ве 3 шт.;- установка вибродатчиков в кол-ве 1 шт.;-токоизолированные подшипники, закрытые с защитными шайбами.-Ударопрочная клеммная коробка;- Способ охлаждения 1С 0141 по ГОСТ Р МЭК60034-6-2012.- Класс вибрации двигателей по ГОСТ IEC60034-14-2014.Поставщик предоставляет гарантию на качество навесь объёмТовара втечение 12 месяцев от даты ввода в эксплуатацию Товара, но неболее 24месяцев от даты поставки.  Жалпы өнеркәсіптік мақсаттағыасинхронды үш фазалы жабық үрленетінэлектр қозғалтқышы әр түрлімеханизмдерді басқаруға арналған: станоктар,сорғылар, компрессорлар,желдеткіштер, диірмендер және т. б.Техникалық сипаттамалары:Қуаты, кВт -11 ;Айналу жиілігі, айн / мин – 1000;Полюстер жұптарыныңсаны-6 ;Орнату өлшемі-160 S6 ;Пәк, % - 86-дан кем емес;Соѕ ϕ-кемінде0.81;Номиналды ток Inom, А-кемінде 23;Габариті (айналу осінің Биіктігі),мм – 160 ;Номиналды кернеу, В – 380;Климаттық орындалуы-УХЛ1-60 + 60°С;Жұмыс режимі-S1;Ыстыққа төзімділік класы-F;Қорғау дәрежесі-IP55;Жиілігі, Гц – 50;Кіріспе құрылғының орындалуы-K3II;Монтаждау тәсілібойынша конструктивті орындау-IM 1081/1001;құрамында:- кілтпен электрқозғалтқышы;- корпуста қосымша жерге қосу қысқышы;- статораваларорамасының жылу датчиктерін орнату саны 3 дана.;-1 дана санына дірілдатчиктерін орнату.;- қорғаныс шайбаларымен жабылған ток өткізбейтінмойынтіректер.- Соққыға төзімді терминал қорабы;- МЕМСТ Р МЭК60034-6-2012 бойынша 1С 0141 салқындату тәсілі.- ГОСТ IEC 60034-14-2014сәйкес қозғалтқыштардың діріл класы.Өнім беруші Тауарды пайдалануғаберген күннен бастап 12 ай ішіндеТауардыңбүкіл көлеміне, бірақ жеткізукүнінен 24 айдан аспайтын мерзімде сапағакепілдік береді.</t>
  </si>
  <si>
    <t>Гидронасос для гидравлического ключа FP40.109-19T</t>
  </si>
  <si>
    <t>282219.300.000246</t>
  </si>
  <si>
    <t>Насос гидравлический</t>
  </si>
  <si>
    <t>Фотореле ФР-1</t>
  </si>
  <si>
    <t>Структура условного обозначения ФР-1: ФР — фотореле;1 — типоисполнение.Электронное фотореле типа ФР-1 предназначено для работы в составе сосветильниками наружного освещения. Фотореле обеспечивает включение,выключение светильников в зависимости от уровня естественнойосвещенности, которая измеряется выносным датчиком.Работа фотореле осуществляется при различных уровнях естественнойосвещенности:- при уровне меньше 1 лк (+/- 0,5 лк) происходит включение ламысветильника,- при уровне 4 лк (+/- 0,5 лк) происходит выключение ламп накаливания.При резком изменении освещенности отключение нагрузки происходит свыдержкой времени до 1 минуты, а включение с выдержкой времени до 30секунд.При покупке изделия с фотореле требуйте проверки его работоспособности.2. Устройство фотореле типа ФР-1 .2.1. Конструктивно электронное фотореле типа ФР-1 смонтировано натекстолитовой печатной плате. Печатная плата устанавливается внутриметаллического корпуса магнитного пускателя с соблюдением требованийэлектробезопасности. Подключение датчика освещенности и напряженияпитания электронной платы производится через присоединительные колодки,установленные на плате.3. Технические данные фотореле ФР-1 .3.1 Номинальное напряжение питания В 2203.2 Номинальная частота Гц 503.3 Максимальный ток нагрузки (на фазу) А 103.4 Номинальное напряжение нагрузки В 2203.5 Мощность потребляемая фотореле от сети,&lt;(&gt;,&lt;)&gt; не более Вт 103.6 Уровень освещенности- при включении лк 1 (± 0,5)3.7 Уровень освещенности – при выключении лк 4 (± 0,5)3.8 Габаритные размеры (не более) мм 100×100×503.9 Масса (не более) кг 1,73.10 Допустимые колебания напряжения электросети (от номинального). %±103.11 Температура окружающей среды °С - 40 …+ 604. Состав.4.1. В состав поставки электронного фотореле ФР-1 входит- фотореле - 1 штука,- датчик освещенности – 1 штука.Поставщик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поставки.Фр-1 шартты белгісінің құрылымы: фр — фотореле; 1-типты орындау.ФР-1 типті электронды фотореле сыртқы жарықтандыру шамдарымен құрамындажұмыс істеуге арналған. Фотореле шығарылатын датчикпен өлшенетін табиғижарық деңгейіне байланысты шамдарды қосуды, сөндіруді қамтамасыз етеді.Фотореле жұмысы табиғи жарықтандырудың әртүрлі деңгейлерінде жүзегеасырылады:- 1 лк (+/- 0,5 лк) төмен деңгейде шамның ламы қосылады,- 4 лк (+/- 0,5 лк) деңгейінде қыздыру шамдары өшіріледі.Жарық күрт өзгерген кезде жүктемені ажырату 1 минутқа дейінгі уақыткідірісімен, ал 30 секундқа дейінгі уақыт кідірісімен қосылады.Фоторелесі бар өнімді сатып алғанда, оның жұмысын тексеруді талапетіңіз.2. Фр-1 типті фотореле құрылғысы .2.1. Құрылымдық жағынан, FP-1 типті электронды фотореле мәтіндік баспатақтасына орнатылады. Баспа платасы электр қауіпсіздігі талаптарынсақтай отырып, магниттік стартердің металл корпусының ішіне орнатылады.Электрондық тақтаның жарықтандыру және қоректендіру кернеуінің датчигінқосу тақтайға орнатылған қосу қалыптары арқылы жүргізіледі.3. ФР-1 фоторелесіне техникалық деректер .3.1 номиналды кернеуі 2203.2 номиналды Гц жиілігі 503.3 максималды жүктеме тогы (фазаға) а 103.4 Номиналды жүктеме кернеуі 2203.5 желіден фотореле тұтынатын қуат, Вт 10 артық емес3.6 жарықтандыру деңгейі-лк 1 (± 0,5)қосылған кезде3.7 жарық деңгейі – лк 4 (± 0,5)өшірілген кезде3.8 габариттік өлшемдері (артық емес) мм 100×100×503.9 салмағы (артық емес) кг 1,73.10 электр желісі кернеуінің рұқсат етілген ауытқулары (номиналдыдан).% ±103.11 қоршаған ортаның температурасы °с-40 ... + 604. Құрамы.4.1. Фр-1 электрондық фоторелеге жеткізу құрамына мыналар кіреді- фотореле-1 дана,- жарық сенсоры-1 дана.Жеткізуші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</si>
  <si>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Электродвигатель АИР 15кВт 1000об/мин</t>
  </si>
  <si>
    <t>Электродвигатель общепромышленный асинхронныйтрехфазныйэнергоэффективный закрытого обдуваемого исполнения скороткозамкнутымротором общепромышленного назначения предназначены дляпривода различныхмеханизмов: станков, насосов, компрессоров,вентиляторов, мельниц и т.д.Технические характеристики:Конструктивноеисполнение - общепромышленный, типа АИР 160 М6;Мощность, кВт -15;Частота вращения, об/мин - 1000;Номинальное напряжение, В -380;Климатическое исполнение - У1;Энергоэффективность - IE1;Режим работы- S1;Класс нагревостойкости - F;Степень защиты - IP 54;Частота, Гц -50;Габарит (высота оси вращения), мм - 160;Количество пар полюсов -6;Установочный размер - М;КПД, % - 88,8;Сos ϕ - 0,85;Номинальный токInom, А - 30;Исполнение вводного устройства - K3II;Конструктивноеисполнение по способу монтажа - IM 1081;в составе:- электродвигатель сошпонкой;- дополнительный зажим заземления накорпусе;- подшипники закрытые с защитными шайбами.Поставщик предоставляет гарантию на качество на весь объём Товара втечение 12 месяцев от даты ввода вэксплуатацию Товара, но не более 24месяцев от даты поставки.Жалпыөнеркәсіптік мақсаттағы қысқа тұйықтауышы бар жабық үрленетінорындалатын жалпы өнеркәсіптік асинхронды асинхронды үш фазалы энергиятиімді электр қозғалтқышы әртүрлі механизмдерді: Станоктардың,сорғылардың, компрессорлардың, желдеткіштердің, диірмендердің және т.б.Техникалық сипаттамалары: Конструктивті орындау - AIR 160М6 типті жалпыөнеркәсіптік; Қуаты, кВт - 15; Айналу жиілігі, р/мин -1000; Номиналдыкернеу, В - 380; Климаттық орындау - У1; (айналу осініңбиіктігі), мм -160; Полюстер жұптарының саны - 6; Орнатылған өлшемі - М;ПӘК,% - 88,8;Cos ϕ - 0,85; Inom номиналды ток, А - 30; Кіріспе құрылғыныорындау - K3II; Монтаждау тәсілі бойынша конструктивті орындау - IM1081;құрамында: - шпонкасы бар электр қозғалтқышы; - қосымша жергетұйықтауқысқышы; - қорғаныш шайбалары бар жабық мойынтіректер. ӨнімберушіТауарды пайдалануға берген күннен бастап 12 ай ішінде Тауардыңбүкілкөлеміне, бірақ жеткізу күнінен 24 айдан аспайтын мерзімдесапағакепілдік береді.</t>
  </si>
  <si>
    <t>Очки</t>
  </si>
  <si>
    <t xml:space="preserve">химически чистый </t>
  </si>
  <si>
    <t>HART-модем</t>
  </si>
  <si>
    <t>263023.900.000069</t>
  </si>
  <si>
    <t>1200/2200 Гц</t>
  </si>
  <si>
    <t>Hart модем c USB интерфейсом</t>
  </si>
  <si>
    <t>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t>
  </si>
  <si>
    <t>Электродвигатель АИР 30кВт 1500об/мин</t>
  </si>
  <si>
    <t>Электродвигатель общепромышленный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и т.д.Технические характеристики:Мощность, кВт - 30;Частота вращения, об/мин– 1500;Количество пар полюсов - 4;Установочный размер – 180 М4;КПД, % -не менее 91 ;Сos ϕ – не менее 0.87  ;Номинальный ток Inom, А –  не менее 57;Габарит (высота оси вращения), мм – 180;Номинальноенапряжение, В – 380;Климатическое исполнение – УХЛ1 от -60 до +60°С;Режим работы – S1;Класс нагревостойкости – F;Степень защиты - IP 55;Частота, Гц – 50;Исполнение вводного устройства – K3II;Конструктивное исполнение по способу монтажа - IM 1081/1001;в составе:-электродвигатель со шпонкой;- дополнительный зажим заземления накорпусе;- установка термодатчики обмотки статорав кол-ве 3 шт.;- установка вибродатчиков в кол-ве 1 шт.;- токоизолированные подшипники, закрытые с защитными шайбами.- Ударопрочная клеммная коробка;-Способ охлаждения 1С 0141 по ГОСТ Р МЭК 60034-6-2012.- Класс вибрациидвигателей по ГОСТ IEC 60034-14-2014.- - Уровень звука двигателей врежиме холостого хода согласно ГОСТ IEC60034-9-2014.Поставщикпредоставляет гарантию на качество на весь объём Товара втечение 12 месяцев от даты ввода вэксплуатацию Товара, но не более 24 месяцев от даты поставки.Қысқа тұйықталған роторы бар үрленетін жабық үшфазалы асинхронды жалпыөнеркәсіптік электр қозғалтқышыжалпы өнеркәсіптікмақсаттар әртүрлі механизмдерді басқаруға арналған:станоктар, сорғылар,компрессорлар,желдеткіштер, диірмендер және т. б.Техникалықсипаттамасы:Техникалық сипаттамасы:Қуаты, кВт – 30;Айналу жиілігі,об/мин – 1500;полюстер жұбының саны - 4;Белгіленген көлемі — 180 М4;КПД, % - кем емес 91;Сos ϕ – кем емес 0.87;Номиналды ток Inom, А – кемемес 57;Габарит (айналу өсінің биіктігі), мм – 180;Номиналды кернеу, В –380;Климаттық орындау – УХЛ1 от -60 до +60°С ;Жұмыс режимі – S1;Қызутұрақтылығы класы – F;Қорғаныс деңгейі - IP 55;Жиілігі, Гц – 50;Кіріспеқұрылғысының орындалуы – K3II;Монтаждау тәсілі бойынша конструктивтіорындалуы - IM 1081/1001;құрамында:- шпоонкалы электрлі қозғалтқыш;-жерге тұйықтаудың қосымша қысқышы корпусында;-  статорларды ораушытермодатчик қондырғысы саны 3 шт.;- діріл датчиктері қондырғысы саны 1шт.;- қорғаныс шайбасымен жабылған ток оқшаулағыш  подшипниктер.-Соққыға төзімді клеммді қорап;- Салқындату тәсілі 1С 0141  ГОСТ Р МЭК60034-6-2012 бойынша.-  ГОСТ IEC 60034-14-2014 бойынша қозғалтқышдірілінің класы- ЭД жеткізу жиынтығына кіреді: Пайдалану процесіндетікелей температурамен дірілдің параметрлерін үздіксіз бақылау, апаттықжәне аварияғадейінгі жұмыс режимдерін бақылау үшін электр жабдықтарыныңпараметрлерінбақылау жүйесі ГОСТ IEC 60034-9-2014 сай бос жүрісрежиміндегі қозғалтқыш дыбысыныңдеңгейі.Өнім беруші тауарды пайдалануғаберген күннен бастап 12 ай ішінде, бірақжеткізу күнінен бастап 24 айданаспайтын мерзімде тауардың бүкілкөлемінің сапасына кепілдік береді.</t>
  </si>
  <si>
    <t>Сумка</t>
  </si>
  <si>
    <t>Коммутатор сетевой</t>
  </si>
  <si>
    <t>263023.900.000078</t>
  </si>
  <si>
    <t>неуправляемый,  симметричный</t>
  </si>
  <si>
    <t>Напряжение 24V DC</t>
  </si>
  <si>
    <t>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t>
  </si>
  <si>
    <t xml:space="preserve">М14 ООО "ЭКВАТОР", </t>
  </si>
  <si>
    <t>Электродвигатель взрывозащищенный 315кВт</t>
  </si>
  <si>
    <t>Электродвигатель взрывозащищенный асинхронный трехфазный закрытогообдуваемого исполнения с коротко замкнутым ротором общепромышленногоназначения предназначены для привода различных механизмов: станков,насосов, компрессоров,вентиляторов, мельниц и т. д.Технические характеристики:Мощность, кВт - 315;Частота вращения, об/мин –1500;Количество пар полюсов -4 ;Установочный размер  450LA ;КПД, % - неменее 95;Сos ϕ — не менее 0.90 ;Номинальный ток Inom, А – не менее35.6;Габарит (высота оси вращения), мм – 450 ;Номинальное напряжение, В– 6000;Климатическое исполнение – У1;Исполнение по взрывозащите –1ExdllBT4Gb;Режим работы – S1;Класс нагревостойкости – F;Степень защиты- IP 54;Частота, Гц – 50; в составе:- электродвигатель со шпонкой;-дополнительный зажим заземления на корпусе;- установка термодатчикиобмотки статоров кол-ве 3 шт.;- установка вибродатчиков в кол-ве 1 шт.;-токоизолированные подшипники закрытые с защитными шайбами.- Ударопрочнаяклеммная коробка;- Способ охлаждения 1С 0141 по ГОСТ Р МЭК60034-6-2012.- Класс вибрации двигателей по ГОСТ IEC 60034-14-2014.- Всостав поставки ЭД входит: Система мониторингапараметровэлектротехнического оборудования, для непрерывного контроляпараметрытемпературы и вибрации непосредственно в процессе эксплуатации,отслеживание аварийных и предаварийных режимов работы. 12 входныханалоговых каналов для подключения трехпроводных датчиковтемпературытипа Pt100: - по 2 в каждой фазе обмотки статора — всего 6шт.; - поодному в сердечнике каждой фазы — всего 3 шт.; - по одному вкаждомподшипниковом узле — всего 2 шт. 4 входных аналоговых каналадляподключения вибрационных датчиков с типом сигнала 4-20 мА.- Уровеньзвука двигателей в режиме холостого хода согласно ГОСТIEC60034-9-2014.Поставщик предоставляет гарантию на качество на весьобъём Товара втечение 12 месяцев от даты ввода вэксплуатацию Товара, ноне более 24 месяцев от даты поставки.Жарылысқа төзімді асинхронды үшфазалы жабық үрленетін электрліқозғалтқыш жалпы өнеркәсіптік мақсаттағыторлы ротормен әртүрлі механизмдерді басқаруға арналған: станоктар,сорғылар, компрессорлар,желдеткіштер, диірмендер және т. б.Техникалықсипаттамасы:, Қуаты кВт - 315;Айналу жиілігі, об/мин – 1500;Полюстержұбының саны -4 ;Белгіленген көлемі  450LA ;КПД, %кем емес 95;Сos ϕ —кем емес 0.90 ;Номиналды ток Inom, А – кем емес 35.6;Габариті (айналуөсінің биіктігі), мм – 450 ;Номиналды кернеуі, В – 6000;Климаттықорындалуы – У1;Жарылысқа қорғаныс бойынша орындалуы – 1ExdllBT4Gb;Жұмысрежимі – S1;Қызу тһөзімділігі класы – F;Қорғаныс сатысы - IP 54;Жиілігі,Гц – 50; құрамында:- шпонкалы электрлі қозғалтқыш;-жерге тұйықтаудыңқосымша қысқышы корпусында;-  статорларды ораушы термодатчик қондырғысысаны 3 шт.;- діріл датчиктері қондырғысы саны 1 шт.;- қорғанысшайбасымен жабылған ток оқшаулағыш  подшипниктер.- Соққыға төзімдіклеммді қорап;- Салқындату тәсілі 1С 0141  ГОСТ Р МЭК 60034-6-2012бойынша.-  ГОСТ IEC 60034-14-2014 бойынша қозғалтқыш дірілінің класы- ЭДжеткізу құрамында кіреді: Пайдалану процесінде тікелей температурамендірілдің параметрлерін үздіксіз бақылау, апаттық және аварияғадейінгіжұмыс режимдерін бақылау үшін электр жабдықтарының параметрлерінбақылаужүйесі. Pt100 типті үш сымды температура сенсорларын қосуғаарналған 12аналогтық канал: — статор орамасының әр фазасында2-ден-барлығы 6 дана; —әр фазаның өзегінде бір-бірден-барлығы 3 дана; —әр мойынтіректүйінінде-барлығы 2 дана. сигнал түрі 4-20 мА болатындіріл сенсорларынқосуға арналған 4 аналогтық канал.-  ГОСТ IEC 60034-9-2014 сай бос жүрісрежиміндегі қозғалтқыш дыбысыныңдеңгейі.Өнім беруші тауарды пайдалануғаберген күннен бастап 12 ай ішінде, бірақжеткізу күнінен бастап 24 айданаспайтын мерзімде тауардың бүкілкөлемінің сапасына кепілдік береді.</t>
  </si>
  <si>
    <t>Сульфат алюминия</t>
  </si>
  <si>
    <t>201341.530.000002</t>
  </si>
  <si>
    <t>технический очищенный, сорт 1</t>
  </si>
  <si>
    <t>Коммутатор EDS-308-MM-SC, (многомодовое оптоволокно)</t>
  </si>
  <si>
    <t>Веревка: плетенная, Д=14мм, полиамидная, 24 прядей, разрывная нагрузка 3500кгс, упаковка А, Б, 100 метров….~Rope: wicker, D=14mm, polyamide, 24 strands, the breaking load 3500kgs….</t>
  </si>
  <si>
    <t>139411.600.000000</t>
  </si>
  <si>
    <t>Веревка</t>
  </si>
  <si>
    <t>техническая, полиамидная</t>
  </si>
  <si>
    <t>Подшипник 2319</t>
  </si>
  <si>
    <t>Подшипник 2319 (аналог N319) роликовый радиальныйскороткимицилиндрическими роликами.Техническиехарактеристики:Внутреннийдиаметр подшипника, мм - 95;Наружный диаметрподшипника, мм - 200;Ширинаподшипника, мм - 45;Радиус монтажной фаскиподшипника, мм -4,0;Статическая грузоподъемность - C0 190000Н;Динамическая грузоподъемность -C 264000 Н;Поставщик предоставляетгарантию накачество навесь объём Товара втечение 12 месяцев от датыввода в эксплуатациюТовара, но не более 24месяцев от даты поставки.2319мойынтірегі (N319 аналогы) қысқа цилиндрлік роликтерібаррадиалдыролик.Мойынтірек сепараторы металданжасалған.Техникалықсипаттамалары:Мойынтіректің ішкі диаметрі,мм-95;Мойынтіректің сыртқыдиаметрі, мм - 200;Мойынтіректің Ені,мм-45;Мойынтіректі монтаждаужүзінің радиусы, мм -4,0;Статикалық жүккөтергіштігі-C0 190000Н;Динамикалық жүк көтергіштігі-C 264000 Н;Өнімберуші тауардыпайдалануға берген күннен бастап 12 ай ішінде,бірақжеткізу күніненбастап 24 айдан аспайтын мерзімде тауардыңбүкілкөлеміне сапа кепілдігінбереді.</t>
  </si>
  <si>
    <t>Блок управления: пневматический, Foxboro, 43AP....~Control unit: pnematic, Foxboro, 43AP....</t>
  </si>
  <si>
    <t>STAYER</t>
  </si>
  <si>
    <t>Гексан-Н С6Н14, упаковка не более 1000 мл, НПК "Криохром", осч, ТУ 2631-001-54260861-2013</t>
  </si>
  <si>
    <t>ТС\7. Гексан.docx</t>
  </si>
  <si>
    <t>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t>
  </si>
  <si>
    <t xml:space="preserve"> DENZEL DWP-2000</t>
  </si>
  <si>
    <t>Подшипник 317</t>
  </si>
  <si>
    <t>"Подшипник 317 (аналог 6317) шариковый радиальныйоднорядный.Сепараторподшипника изготовлен изметалла.Техническиехарактеристики:Внутреннийдиаметр подшипника, мм -85;Наружный диаметрподшипника, мм - 180;Ширинаподшипника, мм - 41;Радиусмонтажной фаскиподшипника, мм - 4,0;Статическая грузоподъемность - C090000Н;Динамическая грузоподъемность - C 133000 Н;Поставщикпредоставляет гарантию на качествона весь объём Товара в течение 12месяцев от датыввода в эксплуатациюТовара, но не более 24месяцев от датыпоставки.317 (6317 аналогы)шарлы радиалды бір қатарлы мойынтірек.Мойынтірексепараторы металданжасалған.Техникалықсипаттамалары: мойынтіректің ішкідиаметрі,мм-85;мойынтіректің қажеттідиаметрі, мм-180; мойынтіректің Ені,мм-41;мойынтіректің монтаждаужүзінің радиусы, мм-4,0; статикалықжүккөтергіштігі-C0 90000 Н;динамикалық жүк көтергіштігі - 133000 Н;өнімберуші тауарды пайдалануғаберген күннен бастап 12 айдың ішінде,бірақ жеткізу күнінен бастап 24айдан аспайтын мерзімде тауардың бүкілкөлеміне сапаға кепілдік береді."</t>
  </si>
  <si>
    <t xml:space="preserve">Марка ШЦР-150-0,1; изготовитель "ЧИЗ", </t>
  </si>
  <si>
    <t xml:space="preserve">Марка ШЦ-1-300-0,1; изготовитель "ЧИЗ", </t>
  </si>
  <si>
    <t>Глицерин</t>
  </si>
  <si>
    <t>201423.600.000002</t>
  </si>
  <si>
    <t>Глицерин, C3H8O3 ГОСТ 6259 или                                                                                                      ГОСТ 6823 или ГОСТ 6824 (чда)
Упаковка - пластмассовая банка, фасовка - не более 1 литра.</t>
  </si>
  <si>
    <t>ТС\8.Глицерин.docx</t>
  </si>
  <si>
    <t xml:space="preserve">WILO-DRAIN 40/14-A </t>
  </si>
  <si>
    <t>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t>
  </si>
  <si>
    <t>257214.400.000000</t>
  </si>
  <si>
    <t>Натяжитель</t>
  </si>
  <si>
    <t xml:space="preserve"> "Pressol" </t>
  </si>
  <si>
    <t>Подшипник 2313</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</si>
  <si>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поставки.2313 мойынтірегі (n313 аналогы) қысқа цилиндрлік  роликтері бар радиалдыролик.Техникалық сипаттамалары: мойынтіректің ішкі диаметрі,мм-65;мойынтіректің Сыртқы диаметрі, мм - 140;мойынтіректің Ені, мм -33;мойынтіректің монтаждау жүзінің радиусы, мм - 3,5;статикалық жүккөтергіштігі - C0 85000 Н;динамикалық жүк көтергіштігі - C 138000 Н;нормативтік-техникалық құжат - ГОСТ 8328-75.Өнім беруші тауардыпайдалануға берген күннен бастап 12 айдың ішінде, бірақ жеткізу күніненбастап 24 айдан аспайтын мерзімде тауардың бүкіл көлеміне сапағакепілдік береді.</t>
  </si>
  <si>
    <t>Указатель АГЗУ ПСМ.11.01.00.00</t>
  </si>
  <si>
    <t>281331.000.000042</t>
  </si>
  <si>
    <t>условный проход 10-25 мм</t>
  </si>
  <si>
    <t>Түрі 11.01.00.00. көрсеткіші.Мақсаты - Көпжүрісті ұңғымаларды ауыстырып қосқыш түрі ПСМ АГЗУ (14ұңғы)қондырғысына одан әрі сервистік қызмет көрсету және жөндеу, оның ішіндежоспарлы жөндеу үшін;Техникалық сипаттамалары:Каталог нөмірі - ПСM.11.01.00.00;Жеткізіп беруші тауарды пайдалануға берген күннен бастап 12 ай ішінде,бірақ жеткізу күнінен бастап 24 айдан аспайтын мерзімде тауардың бүкілкөлемінесапаға кепілдік береді.Указатель типа ПСМ.11.01.00.00.для дальнейшего сервисного обслуживания и ремонта, в томчисле планового ремонта переключателя скважины многоходовые типа ПСМАГЗУ (14 скв).Технические характеристики:Номер по каталогу - ПСМ.11.01.00.00;Поставщик предоставляет гарантию на качество на весь объём Товара втечение 12 месяцев от даты ввода вэксплуатацию Товара, но не более 24месяцевот даты поставки.</t>
  </si>
  <si>
    <t>АО"Барнаульский завод АТИ",</t>
  </si>
  <si>
    <t>205959.100.000007</t>
  </si>
  <si>
    <t>содержания хлористых солей в нефти (нефтепродуктах)</t>
  </si>
  <si>
    <t>ГСО ХСН-50 массовое содержание хлористых солей. № Государственного стандартного образца 7899-2001, диапазон измерений 47,5-52,5мг/дм 3. Объем 100мл. Оригинальная, заводская, герметичная упаковка. Наличие оригинальной заводской этикетки на таре, оригинального заводс 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или нотариально заверенная копия, паспорт безопасности, св идетельство о регистрации химической продукции, паспорт и действующий сертификат об утверждении государственного стандартного образц а (ГСО) или подтверждение внесения в Реестр межгосударственных стандартных образцов (МСО) или свидетельства на применение стандартно го образца зарубежного выпуска, согласно пунктам 385, 386 Класс 6 - «разрешения, выдаваемые на продукцию», перечня разрешений второй категории, Приложение № 2 к Закону РК "О разрешениях и уведомлениях". На момент получения не менее 85% запаса срока годности. Поте нциальный поставщик в составе тендерной заявки или ценового предложения должен предоставить копию сертификата об утверждении государ ственного стандартного образца (ГСО) или подтверждение внесения в Реестр межгосударственных стандартных образцов (МСО).</t>
  </si>
  <si>
    <t>Бутылка</t>
  </si>
  <si>
    <t>Панель: управления, 10-063 SHP Pro/10-063-m-c-p…</t>
  </si>
  <si>
    <t>пожарная</t>
  </si>
  <si>
    <t>Подшипник 2314</t>
  </si>
  <si>
    <t>Подшипник 2314 (аналог N314) роликовый радиальный скороткимицилиндрическими роликами.Технические характеристики:Внутреннийдиаметр подшипника, мм - 70;Наружный диаметр подшипника, мм - 150;Ширинаподшипника, мм - 35;Радиус монтажной фаски подшипника, мм - 3,5;Статическая грузоподъемность - C0 102000 Н;Динамическая грузоподъемность -C 161000 Н;Поставщик предоставляет гарантию накачество навесь объём Товара втечение 12 месяцев от даты ввода в эксплуатациюТовара, но не более 24месяцев от даты поставки.Для доукомплектования наоборудовании ЦПГиПС.2314 мойынтірегі (№314 аналогы) қысқа цилиндрлікроликтері бар радиалдыролик.Техникалық сипаттамалары:Мойынтіректің ішкідиаметрі, мм - 70;Мойынтіректің сыртқы диаметрі, мм - 150;МойынтіректіңЕні, мм - 35;Мойынтіректі монтаждау жүзінің радиусы, мм - 3,5;Статикалықжүк көтергіштігі-C0 102000 Н;Динамикалық жүк көтергіштігі-C 161000Н;Өнім беруші тауарды пайдалануға берген күннен бастап 12 ай ішінде,бірақжеткізу күнінен бастап 24 айдан аспайтын мерзімде тауардыңбүкілкөлеміне сапаға кепілдік береді."ГМЖжКО жабдықтарында толықжинақтау үшін.</t>
  </si>
  <si>
    <t>ООО Унихимтек,</t>
  </si>
  <si>
    <t>«Эксперт Спецодежда»</t>
  </si>
  <si>
    <t>REHAU,</t>
  </si>
  <si>
    <t>Электропривод: дроссельного клапана механического фильтра D971X-16ZB7, AC220V  IP67, -30℃～+70℃</t>
  </si>
  <si>
    <t>Съемник гидравлический со встроенным насосом.</t>
  </si>
  <si>
    <t>Обогреватель электрический с термостатом</t>
  </si>
  <si>
    <t>275126.900.000020</t>
  </si>
  <si>
    <t>электрический, мощность 1 кВт</t>
  </si>
  <si>
    <t>Обогреватель СУ(станции управления)  предназначен для нагрева воздухавнутри электротехнических шкафов. Создаваемый конвекционных воздушныйпоток предотвращает образование областей с низкой температурой изащищает электрические компоненты от образования конденсата и замерзаниипри перепадах температуры, а также коррозии металлических элементовактивного оборудования.Обогреватели взрывозащищенного исполнения типа НСВ встраиваемые илимонтируемые на  дин- рейку в стенке внутри СУ(станции управления).Технические характеристики:Обогреватели c терморегулятором (защита):  и встроенным термостатом.Рабочая напряжения - 220В/380В;Мощность, кВт, менее - 1;Степень защиты, не менее - IP22;Для доукомплектования станций управления (Versaile Pump Controller model# 1105-460-030-V-Y-K01-M10-806434).Поставщик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поставки.СУ жылытқышы (басқару станциясы) электротехникалық шкафтардың ішіндегіауаны жылытуға арналған. Жасалған конвекциялық ауа ағыны төментемпература аймақтарының пайда болуына жол бермейді және электркомпоненттерін температураның өзгеруі кезінде конденсация мен қатыпқалудан, сондай-ақ белсенді жабдықтың металл элементтерініңкоррозиясынан қорғайды.НСВ үлгісіндегі жарылыстан қорғалған орындаудағы жылытқыштар СУ(басқарустанциясы) ішіндегі қабырғадағы дин - рейкаға кіріктірілетін немесемонтаждалатын.Техникалық сипаттамалары:Жылытқыштар с терморегулятором (қорғау): және орнатылған термостатпен.Жұмыс кернеуі-220В/380В;Қуаты, кВт, кем - 1;Қорғау дәрежесі, кем емес - IP22;Басқару станцияларын толықтыру үшін (Versatile Pump Controller model #1105-460-030-V-YK 01-M10-806434).Өнім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</si>
  <si>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Подшипник 2622</t>
  </si>
  <si>
    <t>"Мойынтірек 2622 (аналог n2322) қысқа цилиндрлік роликтері бар радиалдыролик.Техникалық сипаттамалары:Мойынтіректің ішкі диаметрі, мм - 110;Мойынтіректің сыртқы диаметрі, мм - 240;Мойынтіректің Ені, мм - 80;Мойынтіректі монтаждау жүзінің радиусы, мм-4,0;Статикалық жүк көтергіштігі-С0 540 000 Н;Динамикалық жүк көтергіштігі - С 610 000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мм- 4,0;Статическая грузоподъемность - С0 540 000 Н;Динамическая грузоподъемность - С 610 000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</si>
  <si>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313</t>
  </si>
  <si>
    <t>Подшипник 313 (аналог 6313) шариковый радиальныйоднорядный.Техническиехарактеристики:Сепаратор подшипника изготовлен изметалла.Внутренний диаметр подшипника, мм - 65;Наружныйдиаметрподшипника, мм - 140;Ширина подшипника, мм - 33;Радиус монтажнойфаскиподшипника, мм - 3,5;Статическая грузоподъемность - C0 56000Н;Динамическая грузоподъемность - C 92 300 Н;Поставщикпредоставляетгарантию на качество на весь объём Товара втечение 12месяцев от датыввода в эксплуатацию Товара, но не более 24месяцев отдатыпоставки.Мойынтірек 313 (аналогы 6313) шарикті радиалдыбірқатарлы.Мойынтірек сепараторы металданжасалған.Техникалықсипаттамалары:мойынтіректің ішкі диаметрі, мм-65;мойынтіректің Сыртқыдиаметрі,мм-140; мойынтіректің Ені, мм-33;мойынтіректің монтаждауФаскасыныңрадиусы, мм-3,5; статикалық жүккөтергіштігі - C0 56 000 Н;динамикалықжүк көтергіштігі-C 92 300 Н;жеткізуші тауардың бүкілкөлеміне сапағакепілдік береді тауар пайдалануғаберілген күннен бастап12 ай ішінде,бірақ жеткізу күнінен бастап 24 айданаспайды.</t>
  </si>
  <si>
    <t>ЗТА Сфера,</t>
  </si>
  <si>
    <t>Модуль оптический</t>
  </si>
  <si>
    <t>263030.900.000118</t>
  </si>
  <si>
    <t>для коммутатора</t>
  </si>
  <si>
    <t>Отптический репитор  9186/12-11-11</t>
  </si>
  <si>
    <t>СамоСпас</t>
  </si>
  <si>
    <t>Датчик: уровня топлива (ДУТ) "Эскорт ТД-BLE"  </t>
  </si>
  <si>
    <t>Подшипник 322</t>
  </si>
  <si>
    <t>Подшипник 322 (аналог 6322) шариковый радиальныйоднорядный.Сепараторподшипника изготовлен изметалла.Техническиехарактеристики:Сепаратор подшипника изготовлен изметалла.Внутреннийдиаметр подшипника, мм - 110;Наружныйдиаметрподшипника, мм - 240;Ширинаподшипника, мм - 50;Радиус монтажнойфаскиподшипника, мм - 4,0;Статическая грузоподъемность - C0166000Н;Динамическая грузоподъемность - C 203000 Н;Поставщикпредоставляетгарантию на качествона весь объём Товара втечение 12месяцев от датыввода в эксплуатациюТовара, но не более 24месяцев от датыпоставки.322 (6322 аналогы) шарлырадиалды бір қатарлымойынтірек.Мойынтірек сепараторы металданжасалған.Техникалықсипаттамалары: мойынтіректің ішкі диаметрі, мм -110;мойынтіректіңқажетті диаметрі, мм-240; мойынтіректің Ені,мм-50;мойынтіректіңмонтаждау жүзінің радиусы, мм-4,0; статикалықжүккөтергіштігі-C0 166000Н; динамикалық жүк көтергіштігі-C 203000 Н;Өнімберуші тауардыпайдалануға берген күннен бастап 12 айдың ішінде,бірақжеткізу күніненбастап 24 айдан аспайтын мерзімде тауардың бүкілкөлемінесапағакепілдік береді.</t>
  </si>
  <si>
    <t>Седло регулятора расхода ХА7.142.035</t>
  </si>
  <si>
    <t>256210.300.000000</t>
  </si>
  <si>
    <t>для шарового крана</t>
  </si>
  <si>
    <t>Түрі ХА7.142.035 шығыс реттегішінің ершігі.Мақсаты -АГЗУ (14 ұңғы) қондырғысының түрі РР.02.00.000  шығысреттегішіне   сервистік қызмет көрсету және жөндеу үшін, оның ішіндежоспарлы жөндеу үшін;Техникалық сипаттамалары:Каталог нөмірі-ХА7.142.035;Жеткізіп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береді.Седло регулятора расхода типа ХА7.142.035.Назначение- для дальнейшего сервисного обслуживания и ремонта, в томчисле планового ремонта регулятора расхода типа РР.02.00.000 АГЗУ (14скв)..Технические характеристики:Номер по каталогу - ХА7.142.035;Поставщик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</si>
  <si>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Регулятор давления газа 1098-EGR 90мм PN16бар</t>
  </si>
  <si>
    <t>281420.000.000089</t>
  </si>
  <si>
    <t>Регулятор давления газа</t>
  </si>
  <si>
    <t>201331.700.000006</t>
  </si>
  <si>
    <t>Машина бутылкомоечная 6,7кВт 140л 300л/мин</t>
  </si>
  <si>
    <t>282921.200.000001</t>
  </si>
  <si>
    <t>Оборудование для мойки бутылок и емкостей</t>
  </si>
  <si>
    <t>производительность до 300 бут./ч</t>
  </si>
  <si>
    <t xml:space="preserve"> ООО «ПО ЗМО»</t>
  </si>
  <si>
    <t>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t>
  </si>
  <si>
    <t>Подшипник 6322/С3</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</si>
  <si>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поставки.""Радиалды шарикті мойынтірек.Техникалық сипаттамалары:Ішкі диаметрі, мм - 110;Сыртқы диаметрі, мм - 240;Жұмыс ені, мм -;Ені (биіктігі), мм - 50;Серпінді жүк көтергіштігі, кН - 203;Статикалық жүк көтергіштігі, кН - 180;Ең жоғары айналу жиілігі, айн/мин. - 6000;Радиалды ішкі саңылау - ұлғайтылған S3;Тығыздау - ашық;МҚӨҚО жабдығында ауыстыру үшін.Өнім беруші Тауарды пайдалануға берген күннен бастап 12 ай ішінде, бірақжеткізу күнінен 24 айдан аспайтын мерзімде Тауардың бүкіл көлемінесапаға кепілдік береді."</t>
  </si>
  <si>
    <t>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t>
  </si>
  <si>
    <t>257330.850.000003</t>
  </si>
  <si>
    <t>фрикционные</t>
  </si>
  <si>
    <t>Регулятор РДНК-400М</t>
  </si>
  <si>
    <t>Түрі РДНК 400М  газ қысымын реттегіш, құрама, төмен шығыс қысымымен.Мақсаты-түрі ГРПШ-400-01 газ реттегіш шкафына одан әрі сервистік қызметкөрсету және жөндеу үшін, одан әрі жоспарлы жөндеу үшін;Техникалық сипаттамалары:Белгіленуі-РДНК 400М;Шартты өту жолының диаметрі, кіру (шығу), мм-50 (50);Кіріс қысымының диапазоны, МПа-0,05-0,6;Шығу қысымының диапазоны, кПа-2-5;Ажыратқыш құрылғыны баптау ауқымы, кПа:- кіріс қысымының жоғарылауы кезінде-1,2-1,8;- кіріс қысымы төмендеген кезде-0,2-0,5;Максималды кіріс қысымы кезінде өткізу қабілеті, м3 / сағ-600;Біркелкі емес реттеу,%, артық емес - ± 10;Қоршаған ортаның температурасы - 40С-тан +60С-қа дейін;Реттелетін орта-МЕМСТ 5542-2014 бойынша табиғи газ;Құрылыс ұзындығы, мм - 170;Қосылу-ернемек арқылы;Салмағы, кг, артық емес – 8.Жеткізуші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береді.Регулятор давления газа типа РДНК 400М с низким выходным давлением,комбинированный.Назначение - для  дальнейшего сервисного обслуживания и ремонта, в томчисле планового ремонта газорегуляторного шкафа типа ГРПШ- 400-01.Технические характеристики:Обозначение – РДНК 400М;Диаметр условного прохода, вход (выход), мм - 50 (50);Диапазон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10;Температура окружающей среды - от -40С до +60С;Регулируемая среда - природный газ по ГОСТ 5542-2014;Строительная длина, мм - 170;Присоединение - фланцевое;Масса, кг, не более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</si>
  <si>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REHAU</t>
  </si>
  <si>
    <t>Коробка передач гидравлического ключа ГК.900.000-01</t>
  </si>
  <si>
    <t>289952.000.000026</t>
  </si>
  <si>
    <t>Коробка передач</t>
  </si>
  <si>
    <t>для гидравлического ключа</t>
  </si>
  <si>
    <t>Подшипник 309</t>
  </si>
  <si>
    <t>№309 (6309 аналогы) шарлы радиалды бір қатарлымойынтірек.Техникалық сипаттамалары:Мойынтіректің ішкі диаметрі, мм - 45;Мойынтіректің сыртқы диаметрі, мм - 100;Мойынтіректің Ені, мм - 25;Мойынтіректі монтаждау жүзінің радиусы, мм - 2,5;Статикалық жүк көтергіштігі-С0 30 000 Н;Динамикалық жүк көтергіштігі-С 52 700 Н;Жеткізуші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</si>
  <si>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ООО «ТПК «ЭЛСНА»</t>
  </si>
  <si>
    <t>Нарукавники</t>
  </si>
  <si>
    <t>221971.900.000014</t>
  </si>
  <si>
    <t>для защиты рук, резиновые</t>
  </si>
  <si>
    <t>Нарукавники полимерные.Нарукавники не имеют трикотажной основы. Влагоустойчивы. Обладают отличной механической устойчивостью. Стойко сть к кислотам и щелочам концентрацией до 50%. Стойкие к продуктам нефтепереработки, маслам и жирам. Материал: ПВХ -100%. Толщина 0 , 15мм. Длина: 45см. Ширина: 20см. ТР ТС 019/2011. ГОСТ 12.4.103-83 СТ6636-1901-АО-039-8.019-2012 Г.</t>
  </si>
  <si>
    <t>Parker hannifin corp. номер для заказа 72233</t>
  </si>
  <si>
    <t>Точка доступа WiFi офисная</t>
  </si>
  <si>
    <t>ЗУБР</t>
  </si>
  <si>
    <t>Диск разрывной в сборе, A-0080, Ariel compressor, Enerflex Systems....~Disc: Blow-Out. Assy, A-0080, Ariel compressor, Enerflex Systems....</t>
  </si>
  <si>
    <t>281332.000.000144</t>
  </si>
  <si>
    <t>для поршневого компрессора</t>
  </si>
  <si>
    <t>Шток регулятор расхода Ха8.352.098</t>
  </si>
  <si>
    <t>265185.200.000071</t>
  </si>
  <si>
    <t>для уровнемера</t>
  </si>
  <si>
    <t>Шығын реттегішінің соташығы.Мақсаты - АГЗУ  шығын реттегішіне сервистік қызмет көрсету және жөндеу,оның ішінде жоспарлы жөндеу үшін;.Техникалық сипаттамалары:Каталогнөмірі-Ха8.352.098;Жеткізіп беруші Тауарды пайдалануға берген күнненбастап 12 ай ішінде,бірақ жеткізу күнінен бастап 24 айдан аспайтынмерзімде Тауардың бүкіл көлеміне сапаға кепілдік береді.Шток регулятора расхода.Назначение - для сервисного обслуживания и ремонта, в том числепланового ремонта регулятора расхода АГЗУ.Технические характеристики:Номер по каталогу - Ха8.352.098;Поставщик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t>
  </si>
  <si>
    <t>Подшипник 324</t>
  </si>
  <si>
    <t>Подшипник 324 (аналог 6324) шариковый радиальный однорядный.Сепараторподшипника изготовлен из металла.Технические характеристики:Внутреннийдиаметр подшипника, мм - 120;Наружный диаметр подшипника, мм -260;Ширина подшипника, мм - 55;Радиус монтажной фаски подшипника, мм - 4,0;Статическая грузоподъемность - С0 180 000 Н;Динамическая грузоподъемность - С 217 000 Н;Поставщик предоставляет гарантию накачество на весь объём Товара втечение 12 месяцев от даты ввода вэксплуатацию Товара, но не более 24месяцев от даты поставки.Мойынтірек324 (аналогы 6324) шарикті радиалды бір қатарлы.Мойынтірек сепараторыметалдан жасалған.Техникалық сипаттамалары:Мойынтіректің ішкі диаметрі,мм - 120;Мойынтіректің сыртқы диаметрі, мм - 260;Мойынтіректің Ені, мм -55;Мойынтіректі монтаждау фаскасының радиусы, мм - 4,0;Статикалық жүккөтергіштігі-С0 180 000 Н;Динамикалық жүк көтергіштігі-217 000 Нбастап;Өнім беруші тауарды пайдалануға беру күнінен бастап 12 ай ішінде,бірақжеткізу күнінен бастап 24 айдан аспайтын мерзімде тауардыңбарлықкөлеміне сапаға кепілдік береді.</t>
  </si>
  <si>
    <t>РосТурПласт,</t>
  </si>
  <si>
    <t>282520.900.000002</t>
  </si>
  <si>
    <t>вытяжной</t>
  </si>
  <si>
    <t>205959.630.000010</t>
  </si>
  <si>
    <t>температура застывания (текучести)</t>
  </si>
  <si>
    <t>Наколенник</t>
  </si>
  <si>
    <t>329911.900.000010</t>
  </si>
  <si>
    <t>ПАРА</t>
  </si>
  <si>
    <t>тест-экспресс</t>
  </si>
  <si>
    <t>205952.100.000162</t>
  </si>
  <si>
    <t>для определения железа в воде</t>
  </si>
  <si>
    <t>Кюветный тест LCK 320 для определения железа (II/III) 0,2-0,6 мг/л для спектрофотометра НААС DR3900</t>
  </si>
  <si>
    <t>ТС\19. Кюветный тест LCK 320.docx</t>
  </si>
  <si>
    <t>XEROX WC 5330 Производитель: Xerox</t>
  </si>
  <si>
    <t>Гидрант</t>
  </si>
  <si>
    <t>263050.900.000013</t>
  </si>
  <si>
    <t>Пожарный гидрант</t>
  </si>
  <si>
    <t>Маты: высокотемпературные МВТ-1200, толщина 40мм</t>
  </si>
  <si>
    <t>239919.100.000021</t>
  </si>
  <si>
    <t>Мат теплоизоляционный</t>
  </si>
  <si>
    <t>из базальта, марка МТБ</t>
  </si>
  <si>
    <t>Удлинитель 220В 16А 50м</t>
  </si>
  <si>
    <t>Аккумуляторный модуль для ИБП Smart-UPS 500</t>
  </si>
  <si>
    <t>Подшипник шариковый радиальный однорядный с уплотнениями 180305 ГОСТ 8882-2021</t>
  </si>
  <si>
    <t>Подшипник 180313</t>
  </si>
  <si>
    <t>Подшипник типа 180313 (аналог 6313-2RS) шариковый радиальныйоднорядныйсуплотнениями.Сепаратор подшипника изготовлен из металла.Технические характеристики:Внутренний диаметр подшипника,мм -65;Наружный диаметр подшипника, мм - 140;Ширина подшипника, мм -33;Радиусмонтажной фаски подшипника, мм - 3,5;Статическаягрузоподъемность - C056000 Н;Динамическая грузоподъемность - C 92300Н;Поставщик предоставляетгарантию на качество на весь объём Товаравтечение 12 месяцев от датыввода в эксплуатацию Товара, но не более24месяцев от датыпоставки.180313 түрлі (6313-2RS аналогы) шарлырадиалды бірқатарлымойынтірек.Мойынтірек сепараторы металдан жасалған.Техникалықсипаттамалары: мойынтіректіңішкі диаметрі, мм -65; мойынтіректің сыртқыдиаметрі, мм – 140;мойынтіректің  ені, мм -33; мойынтіректің монтаждықфаскасының радиусы,мм – 3,5;статикалық жүккөтергіштігі - C0 56000Н;динамикалық жүккөтергіштігі-C 92300 Н;Нормативтік - техникалық құжатГОСТ 8882-75. Өнім беруші тауардыпайдалануға берген күннен бастап 12 айішінде, бірақжеткізу күніненбастап 24 айдан аспайтын мерзімде тауардыңбүкіл көлемінесапағакепілдік береді.</t>
  </si>
  <si>
    <t>281314.900.000088</t>
  </si>
  <si>
    <t>общего применения, шестеренный, подача до 20 м3/ч</t>
  </si>
  <si>
    <t>ЗАО"Лабораторное оборудование и приборы" Изготовитель: , Санкт-Петербург</t>
  </si>
  <si>
    <t>Подшипник 1608</t>
  </si>
  <si>
    <t>"Мойынтірек 1608 (аналог 2308) шар радиалдысфералық екі қатарлы.Техникалық сипаттамалары:Мойынтіректің ішкі диаметрі, мм-40;Мойынтіректің сыртқы диаметрі, мм-90;Мойынтіректің Ені, мм - 33;Мойынтірек салмағы, кг-0,925;Статикалық жүк көтергіштігі-C0 17 600 Н;Динамикалық жүк көтергіштігі-C 45 000 Н;Жеткізуші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C0 17 600 Н;Динамическая грузоподъемность - C 45 000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</si>
  <si>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ООО "Томский инструментальный завод</t>
  </si>
  <si>
    <t>Извещатель тепловой адресный</t>
  </si>
  <si>
    <t>Меандр РВО-П3-08</t>
  </si>
  <si>
    <t>Нагреватель: с вентилятором, STEGO 400 Вт, напряжение 230В, частота 50/60Гц…~Heater: with fan, STEGO 400W, voltage 230V, frequency 50/60Hz…</t>
  </si>
  <si>
    <t>279033.900.000043</t>
  </si>
  <si>
    <t>Нагреватель</t>
  </si>
  <si>
    <t>для защиты от низких температур, защиты от конденсатообразования, взрывозащищенный</t>
  </si>
  <si>
    <t>Ловитель штанг ЛШПМ2-73</t>
  </si>
  <si>
    <t>281220.900.000006</t>
  </si>
  <si>
    <t>трехшаровой, для захвата муфт штанг и штанг</t>
  </si>
  <si>
    <t>Ловитель штанг плунжерного типа модернизированный. Типа ЛШПМ2-73.Предназначен для ловли отвернувшихся или оборвавшихся, но не прихваченных насосных штанг внутри насосно-компрессорных труб при текущем ремонте скважин.При спуске ловителя высаженная часть или муфта верхней штанги ловимойколонны поднимают вилку и свободно проходят вверх, после его пластинчатая пружина возвращает вилку в горизонтальное положение. При движении ловителя вверх высаженная часть штанги ложится навилку, прижимая ее к корпусу ловителя, и ловимая колонна штангподнимается вместе с ловителем.Технические характеристики: Тип ловителя штанг - плунжерныймодернизированный; Диаметр НКТ, мм - 73; Диаметр ловильных насосных штанг - 16, 19; Наибольшая допустимая нагрузка на ловитель, кН – 40; Присоединительная резьба штанг по ГОСТ 13877-80 – Ш22; Длина, мм-1820; Наружный диаметр, мм – 56; Масса не более, кг – 7.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t>
  </si>
  <si>
    <t>Извещатель дымовой адресный</t>
  </si>
  <si>
    <t>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t>
  </si>
  <si>
    <t>265184.500.000001</t>
  </si>
  <si>
    <t>Датчик расхода газа</t>
  </si>
  <si>
    <t>для преобразования измеренного объемного расхода газа в электрический нормированный сигнал</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</si>
  <si>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</si>
  <si>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Трансформатор: сварочный Miller Goldstar602, для ручной дуговой сварки</t>
  </si>
  <si>
    <t>279031.900.000079</t>
  </si>
  <si>
    <t>Трансформатор сварочный</t>
  </si>
  <si>
    <t>для автоматической дуговой сварки</t>
  </si>
  <si>
    <t xml:space="preserve">OSNOVO TR-IP2; производство </t>
  </si>
  <si>
    <t>Шина 11.00 R20</t>
  </si>
  <si>
    <t>Шина камерная всесезонная универсальная (на любую ось).Применение - автомобили грузовые грузоподъемностью, тонн - от 10 до 14;Тип 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кг);Исполнение – TТ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поставки.Барлық маусымды әмбебап камералық шина (кез келген оське).Қолданылуы - жүк көтергіштігі 10 - нан 14 тоннаға дейінгі жүкавтомобильдері;Протектор түрі - әмбебап;Техникалық сипаттамалары:шинаның өлшемі - 11R20 (300r508);қабаттылығы - 16PR;жылдамдық индексі, кемінде - K(110);жүктеме индексі, кемінде:- дара шиналар үшін- 150 (3 350 кг);- қосарланған шиналар үшін - 146 (3 000 кг);Орындалуы – ТТ (камерасы бар шина);Шинада зауыттық (реттік) нөмір көрсетілуі тиіс;шиналарды сәйкестендіру құралдарымен міндетті таңбалау.Нормативтік-техникалық құжат - МЕМСТ 5513-97, МЕМСТ Р52899-2007.Өнім беруші тауарды пайдалануға берген күннен бастап 12 айішінде, бірақ жеткізу күнінен бастап 24 айдан аспайтын мерзімде тауардыңбүкіл көлеміне сапаға кепілдік береді.</t>
  </si>
  <si>
    <t>РЭВ-201 ООО "НОВАТЕК-ЭЛЕКТРО" ГОСТ 13109-97</t>
  </si>
  <si>
    <t>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t>
  </si>
  <si>
    <t>Шина 29.5/75 R25</t>
  </si>
  <si>
    <t>221114.900.000023</t>
  </si>
  <si>
    <t>на спецтехнику, радиальная, диаметр обода 25, ведущая</t>
  </si>
  <si>
    <t>Шина сельскохозяйственная всесезонная.Технические характеристики:Размер шины - 29,5/75R25;Тип протектора - повышенной проходимости;Норма слойности, не менее - 26;Максимально допустимая нагрузка, индекс - 189 (10 300 кг.);Глубина рисунка протектора шины, мм, не менее - 42;Исполнение – ТТ (шина c камерой);Применение - колесный трактор.В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</si>
  <si>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Электророзетка</t>
  </si>
  <si>
    <t>261140.500.000007</t>
  </si>
  <si>
    <t>штепсельная</t>
  </si>
  <si>
    <t>РОЗEТКА ДЛЯ НАРУЖНОЙ ПРОВОДКИ (ЕВРОСТАН-Т). Розетка с защитной крышкой,одноместная с заземляющим контактом GE, IP6 5,напряжение 220В , номинальный ток -16А.Используется для наружной установки в осветительной сети для подключения электробытовых приб оров.</t>
  </si>
  <si>
    <t>Техническая характеристика: максимальная производительность (л/час)-190 , максимальное противодавление (бар)-10. Насосы-дозаторы серии Grundfos DMX представляет собой объёмные мембранные дозировочные насосы. Посредством системы «редуктор-эксцентрик-толкатель» мембрана механически соединяется с электродвигателем. Объём дозирования регулируется изменением длины хода толкателя с помощью ручки регулировки хода в диапазоне 1:10. Проточная часть состоит из дозирующей головки, мембраны с тефлоновым покрытием и шаровых клапанов. Насосы этого ряда отличаются универсальностью, которая выражается в широком рабочем диапазоне, возможности выбрать типоразмер дозирующей головки, материал и принадлежности.  Мембрана Одинарная, NBR покрытый PTFE. Точность дозирования   ± 1,5% Температура перекачиваемой жидкости Материал – PP/PVC: 0 ... +40 °С; материал – PVDF: -10 ... +60 °С; материал – SS: -10 ... +70 °С   Температура   окружающей среды  0 ... +40 °С. Присоединения«4» – цанга под шланг 6/9 мм;«A» – втулка с внутр. резьбой Rp ¼";«A1» – втулка с внутр. резьбой Rp ¾"; «A2» – втулка с внутр. резьбой Rp 1 ¼";«B5» – втулка под приварку труб PP 32/40 мм; «B9» – штуцер под шланг 19/27 мм;«U4» – втулки под приварку труб PP и вклейку труб PVC 32/40 мм. Тип двигателя – Асинхронный. Номинальное напряжение  3 х 230D/400Y В. Номинальная частота - 50/60 Гц. Степень защиты IP65. Макс. вязкость от 400 от 1000 МПа•с. Макс. высота всасывания от 3 до 5,5 м. Обязательно наличие паспорта насоса, руководство по эксплуатации насоса, сертификата качества, сведения об испытаниях, комплектом документации, предусмотренной заводом-изготовителем, эксплуатационной документацией на казахском,  русском языке. Оборудования должен быть внесен в Реестр (иметь разрешение) на применение на опасных производственных объектах нефтегазовой отрасли РК.</t>
  </si>
  <si>
    <t>ООО "Средства Индивидуальной Защиты"</t>
  </si>
  <si>
    <t>Рулетка лотовая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t>
  </si>
  <si>
    <t>Артикул ролика 03516, Модель ролика HX8, Производитель США, REED</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</si>
  <si>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</si>
  <si>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</si>
  <si>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R26 (720 R665);Тип протектора – повышенной проходимости;Обод - рекомендуемый DW24;Наружный диаметр, мм, не менее - 1730;Ширина профиля, мм, не менее - 750;Индекс несущей способности, не менее -158;Макс. нагрузка, кг, не менее - 4200;Индекс скорости, не менее - A6;Скорость, км/ч, не менее - 30;Глубина рисунка протектора шины, мм, не менее - 42;Исполнение - ТТ(шина c камерой);Применение - трактор;Поставщик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</si>
  <si>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273311.100.000007</t>
  </si>
  <si>
    <t>штепсельная, двухместная</t>
  </si>
  <si>
    <t>Штангенциркуль</t>
  </si>
  <si>
    <t>Блок: питания, BP/TEL-220-0.2A, для ваккуммных выключателей  серийВВ/TEL-10…</t>
  </si>
  <si>
    <t>262040.000.000134</t>
  </si>
  <si>
    <t>для обеспечения бесперебойного питания коммуникационного шкафа</t>
  </si>
  <si>
    <t xml:space="preserve">Nitecore </t>
  </si>
  <si>
    <t>Шина 12.00 R20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</si>
  <si>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–ТТ (шина c камерой и ободной лентой);В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</si>
  <si>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Заземление переносное</t>
  </si>
  <si>
    <t>259929.190.000097</t>
  </si>
  <si>
    <t>для воздушных линий</t>
  </si>
  <si>
    <t>Модуль коммуникационный</t>
  </si>
  <si>
    <t>265145.200.000009</t>
  </si>
  <si>
    <t>Модуль коммуникационный, Mgate MB3170I-T, Input: 12-48 Vdc, 555mA</t>
  </si>
  <si>
    <t>Труба: стальная, спиральношовная, ст3, наружный диаметр 530мм, толщинастенки 8мм, ГОСТ 20295-85...~Pipe: 530 x 8 mm, steel, ГОСТ 20295-85....</t>
  </si>
  <si>
    <t>242013.900.010073</t>
  </si>
  <si>
    <t>стальная, диаметр 501-550 мм, со швом</t>
  </si>
  <si>
    <t>Шина 225/75 R16 всесезонная</t>
  </si>
  <si>
    <t>Шина всесезонная камерная.Технические характеристики:Размер шины - 225/75R16;Тип протектора - «ALL SEASSON»;Индекс скорости - Q (160);Индекс нагрузки - 104 (900 кг);Применение -  полноприводный легковой автомобиль повышенной;проходимости (вседорожник);Исполнение – TT (шина c камерой);Поставщик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</si>
  <si>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Плунжер: насосный, Д-80мм, поз.№1, для поршневого насоса высокого давления 3GPd 125-25/14…</t>
  </si>
  <si>
    <t>281331.000.000251</t>
  </si>
  <si>
    <t>Плунжер</t>
  </si>
  <si>
    <t>для насоса, стальной, наружный диаметр 80 мм</t>
  </si>
  <si>
    <t>Шина 5.00 -8</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</si>
  <si>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</si>
  <si>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</si>
  <si>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- 5,00-8;Применение - направляющие колеса вилочных погрузчиков, грузоподностью,т- 1,0-1,5;Наружный диаметр, мм - 470/469;Maксимальная нагрузка, кг, не менее - 950;Исполнение – ТТ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t>
  </si>
  <si>
    <t>MTD 790 AST</t>
  </si>
  <si>
    <t>139919.900.000025</t>
  </si>
  <si>
    <t>хлопчатобумажная, односторонняя</t>
  </si>
  <si>
    <t>Манометр, диапазон 0÷40 бар</t>
  </si>
  <si>
    <t>Уровнемер емкостный 3,5МПа 3,5м от -20 до +200С DN40мм</t>
  </si>
  <si>
    <t xml:space="preserve">Германия </t>
  </si>
  <si>
    <t>X-am 8000, Dräger Safety AG &lt;(&gt;&amp;&lt;)&gt; Co. KGaA, Germany, ГОСТ 13320-81 Газоанализаторы промышленные автоматические. Общие технические условия</t>
  </si>
  <si>
    <t>Шина 7.00-12</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</si>
  <si>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</si>
  <si>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</si>
  <si>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5;Исполнение – TТ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</si>
  <si>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"Полар" ООО "Промэкоприбор"</t>
  </si>
  <si>
    <t>Манометр, диапазон 0÷100 бар</t>
  </si>
  <si>
    <t>Датчик:давления  ДMP 333 для Sigma LPV 5-1/2", № 504, p/n 11 437 144....~Sensor: pressure DMP 333 for Sigma LPV 5-1/2", #5034 p/n 11 437 144....</t>
  </si>
  <si>
    <t>289261.500.000072</t>
  </si>
  <si>
    <t>Датчик давления</t>
  </si>
  <si>
    <t>Шина 8.15-15</t>
  </si>
  <si>
    <t>221114.700.000003</t>
  </si>
  <si>
    <t>для погрузчика, диагональная, диаметр обода 15</t>
  </si>
  <si>
    <t>Шина камернаяТехнические характеристики:Размер - 28х9-15 (8.15-15);Применение - колеса вилочных погрузчиков грузо, т - 3,00;Норма слойности, не менее - 12;Maксимальная  нагрузка, кг, не менее - 147;Исполнение – TТ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</si>
  <si>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234310.300.000002</t>
  </si>
  <si>
    <t>керамический, проходной</t>
  </si>
  <si>
    <t>Манометр, диапазон 0÷160 бар</t>
  </si>
  <si>
    <t>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t>
  </si>
  <si>
    <t>Шина 6.5-10</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</si>
  <si>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</si>
  <si>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</si>
  <si>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(шина c камерой);В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t>
  </si>
  <si>
    <t>СТП02-71.515.00</t>
  </si>
  <si>
    <t>Манометр, диапазон 0÷250 бар. Диаметр 100 мм, присоединение 1/2 NPT снизу</t>
  </si>
  <si>
    <t>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t>
  </si>
  <si>
    <t>Шина 235/75 R17,5</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</si>
  <si>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</si>
  <si>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</si>
  <si>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ЦМК(цельнометаллокордная);Рисунок протектора - дорожный;Сезонность -всесезонное;Индекс нагрузки, не менее - 143/141;Индекс скорости, не менее - J;Исполнение - ТL (без камерное);В шине должно быть указано заводской (порядковый) номер;Обязательная маркировка средствами идентификации шин.Поставщик предоставляет гарантию на качество навесь объём Товара втечение 12 месяцев от даты ввода в эксплуатациюТовара, но не более 24месяцев от даты поставки.Камералық Шина.Техникалық сипаттамасы:өлшемі - 235/75 R17, 5;қолданылуы-жүк көтергіштігі т-40 ауыр салмақты жартылай тіркеме;конструкциясы - радиалды;каркас және Брекер конструкциясы - ЦМК (тұтас металл кордты);протектор суреті - жол;маусымдылығы – барлық маусымды;жүктеме индексі, кемінде - 143/141;жылдамдық индексі, кемінде - J;орындалуы - ТL (камерасыз);Шинада зауыттық (реттік)нөмір көрсетілуі тиіс;шиналарды сәйкестендіруқұралдарымен міндетті таңбалау.Жеткізіп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</si>
  <si>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Резина</t>
  </si>
  <si>
    <t>Манометр, диапазон 0÷16 бар. Диаметр 100 мм, присоединение 1/2 NPT снизу</t>
  </si>
  <si>
    <t>Кольцо внутреннее гидравлического ключа ГК.042.287</t>
  </si>
  <si>
    <t>289261.500.000016</t>
  </si>
  <si>
    <t>для гидравлического трубного ключа</t>
  </si>
  <si>
    <t>ООО «Кунцево-Электро»,</t>
  </si>
  <si>
    <t>"Мойынтірек 3626 (аналогы 22326) роликті радиалды сфералық екі қатарлы.Техникалық сипаттамалары:Мойынтіректің ішкі диаметрі, мм - 130;Мойынтіректің сыртқы диаметрі, мм - 280;Мойынтіректің Ені, мм-93;Мойынтіректі монтаждау фаскасының радиусы, мм - 5,0;Статикалық жүк көтергіштігі-С0 660 000 Н;Динамикалық жүк көтергіштігі - 850 000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3626 (аналог 22326) роликовый радиальный сферическийдвухрядный.Технические характеристики:Внутренний диаметр подшипника, мм - 130;Наружный диаметр подшипника, мм - 280;Ширина подшипника, мм - 93;Радиус монтажной фаски подшипника, мм - 5,0;Статическая грузоподъемность - С0 660 000 Н;Динамическая грузоподъемность - С 850 000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</si>
  <si>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НИЛЕД</t>
  </si>
  <si>
    <t>рабочая температура -50 - 150 °C</t>
  </si>
  <si>
    <t>Контроллер уровня поплавковый: Максимальное выходное давление 2,4 бар/3,45 бар. Монтаж на технологический резервуар</t>
  </si>
  <si>
    <t>Припой: офлюсованный Unitor FC-Bronze 261 для пайки меди, латуни, бронзы, чугуна, и стали</t>
  </si>
  <si>
    <t>244324.000.000028</t>
  </si>
  <si>
    <t>Припой</t>
  </si>
  <si>
    <t>оловянно-свинцовый, марка ПОС 60</t>
  </si>
  <si>
    <t>Башмак E9700011</t>
  </si>
  <si>
    <t>293230.990.000034</t>
  </si>
  <si>
    <t>Башмак противооткатный.Назначение – башмак (упор) предназначен для фиксации грузовогоавтомобиля с осевой нагрузкой до 13 тонн в расторможенном состоянии науклоне.Башмак противооткатный, с ручкой (не раскладные) должнысоответствовать требованиям и допускаются к использованию при перевозкегорючих компонентов.Технические характеристики:Габаритные размеры, мм:Длина - от 400 до 490;Высота - от 190 до 250;Ширина - от 190 до 220;Вес, кг, не более - 3;Цвет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поставки.Кері қайтару тіреуіш башмағы.Мақсаты-осьтік жүктемесі 13 тоннаға дейінгі жүк көлігін еңісте тежеукүйінде бекітуге арналған башмак (тіреуіш).Тұтқасы бар (жиналмайтын) кері қайтаруға қарсы башмагы жанғышкомпоненттерді тасымалдау кезінде пайдалануға рұқсат етіледі жәнеталаптарға сай болуы тиіс.Техникалық сипаттамалары:Габариттік өлшемдері, мм:Ұзындығы - 400-ден 490-ға дейін;Биіктігі - 190-дан 250-ге дейін;Ені - 190-нан 200-ге дейін;Салмағы, кг, артық емес-3;Түсі-қара;Жеткізуші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</si>
  <si>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Тальк</t>
  </si>
  <si>
    <t>Виброметр</t>
  </si>
  <si>
    <t>265165.000.000008</t>
  </si>
  <si>
    <t>Виброметр в комплекте с внешним датчиком вибрации</t>
  </si>
  <si>
    <t>MOXA Inc</t>
  </si>
  <si>
    <t>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t>
  </si>
  <si>
    <t>Пистолет пневматический для подкачки шин</t>
  </si>
  <si>
    <t>281413.900.000136</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</si>
  <si>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</si>
  <si>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на15 bar и наконечником.Прочный корпус, большой манометр и байонетное соединения для воздушногошланга высокого давления. Инструмент должен быть оснащен отдельнойкнопкой стравливания воздуха.- пистолет, шт - 1;- насадка-удлинитель для подкачки шин грузовых автомобилей, шт - 1;- шланг высокого давления соединения удлинителя и пистолета, длина, мм,не менее - 1 000;Поставщик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</si>
  <si>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Siemens Sirius 3RT1054-6AP36</t>
  </si>
  <si>
    <t>Модуль гидравлический  ГК.810.000-01</t>
  </si>
  <si>
    <t>281220.900.000033</t>
  </si>
  <si>
    <t>Модуль гидравлический</t>
  </si>
  <si>
    <t>Колба</t>
  </si>
  <si>
    <t>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t>
  </si>
  <si>
    <t>Пипетка</t>
  </si>
  <si>
    <t>Банка: стеклянная, цилиндрическая, емкость 720мл, широкая горловина, закручивающаяся крышка…~Jar: glass, cylindrical, capacity 720ml", wide neck, screw cap…</t>
  </si>
  <si>
    <t>231923.300.000109</t>
  </si>
  <si>
    <t>Банка</t>
  </si>
  <si>
    <t>лабораторная, из стекла, объем более 500мл</t>
  </si>
  <si>
    <t>ХАС-А6713Y</t>
  </si>
  <si>
    <t>265182.600.000015</t>
  </si>
  <si>
    <t>для прибора определения коррозии топлива</t>
  </si>
  <si>
    <t>Узел контроля коррозии со стационарным узлом доступа. Индикатор скорости коррозии</t>
  </si>
  <si>
    <t>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t>
  </si>
  <si>
    <t>282970.300.000004</t>
  </si>
  <si>
    <t>Установка воздушно-плазменной резки</t>
  </si>
  <si>
    <t>для резки электропроводящих материалов</t>
  </si>
  <si>
    <t>Плинтус</t>
  </si>
  <si>
    <t>265182.600.000018</t>
  </si>
  <si>
    <t>для пробоотборного устройства</t>
  </si>
  <si>
    <t>ЗИП для пробоотборника Giskoot. Bill Of Materials for Part №45-0124-00 Rev.6</t>
  </si>
  <si>
    <t>Комплект кабелетрассопоисковый Н10м 10км</t>
  </si>
  <si>
    <t>265144.000.000001</t>
  </si>
  <si>
    <t>Искатель</t>
  </si>
  <si>
    <t>для нахождения и измерения расстояния места повреждения кабеля</t>
  </si>
  <si>
    <t>Пружина трубного ключа КОТ 48-89</t>
  </si>
  <si>
    <t>289212.300.000012</t>
  </si>
  <si>
    <t>для трубного гидравлического ключа, трансмиссии</t>
  </si>
  <si>
    <t>Пружина трубного ключа КОТ 48-89. Пружина кручения, закрепленная одним концом в прорези на пальце рукоятки, другим концом к челюсти, обеспечивает автоматический зажим трубы между плашкой челюсти и сухарем рукоятки и удерживает ключ от выпадения на вертикальнойтрубе;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</si>
  <si>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ООО "КАНАТ МАРКЕТ"</t>
  </si>
  <si>
    <t>Лист: профилированный, L-6м, НС35-1000-0.8, оцинкованный, ГОСТ 24045-94....~Plate: corrugated, L-6m, HC35-1000-0.8, zinc-coated, ГОСТ 24045-94....</t>
  </si>
  <si>
    <t>241051.900.000004</t>
  </si>
  <si>
    <t>листовой для настила перекрытий, высота 20-40 мм</t>
  </si>
  <si>
    <t>Шаблон НКТ 73мм</t>
  </si>
  <si>
    <t>265166.490.000020</t>
  </si>
  <si>
    <t>для проверки ствола скважины перед спуском прибора</t>
  </si>
  <si>
    <t xml:space="preserve">Шаблон для проверки внутреннего диаметра и общей изогнутости трубы НКТ 73 мм. Назначение - для проверки внутреннего диаметра и общей изогнутости трубы НКТ по всей длине; Технические характеристики: Наружный диаметр, мм – 59,6; Длина шаблона, мм - 1 250;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</si>
  <si>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Плита нагревательная</t>
  </si>
  <si>
    <t>282113.600.000022</t>
  </si>
  <si>
    <t>для быстрого и равномерного нагрева стаканов, колб и других объектов, лабораторная</t>
  </si>
  <si>
    <t>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t>
  </si>
  <si>
    <t>Ловитель печать торцевая ТПЛ-140</t>
  </si>
  <si>
    <t>Ловитель печать торцевая типа ТПЛ. Назначение - используется с целью обследования "головы" предмета, оставленного в скважине, с одновременным его захватом и извлечением из ствола. Технические характеристики: Типоразмер - 140; Наружный диаметр самого магнита ловителя, мм - 114; Диаметр промывочного отверстия - 15 мм; Длина самого магнита ловителя - 190 мм; Масса - 7,6 кг; Присоединительная резьба НКТ 73Х5,5 ГОСТ 633-80; Диапазон температурной эксплуатации, °С - от -40 до +120; Не имеет ограничения по глубине спуска. Поставщик предоставляет гарантию на качество на весь объём товара втечение 12 месяцев от даты ввода в эксплуатацию товара, но не более 24 месяцев от даты поставки.</t>
  </si>
  <si>
    <t>271222.900.000004</t>
  </si>
  <si>
    <t>автоматический, однополюсный, напряжение 230-400 В</t>
  </si>
  <si>
    <t>Преобразователь: сигнала датчика температуры NPWD-C1D.RTD</t>
  </si>
  <si>
    <t>Преобразователь температуры</t>
  </si>
  <si>
    <t>Специальная металлургия</t>
  </si>
  <si>
    <t>Комплекс очистки скв. КОС-01х89</t>
  </si>
  <si>
    <t>259929.190.000032</t>
  </si>
  <si>
    <t>гидромеханическая, с обратным клапаном</t>
  </si>
  <si>
    <t xml:space="preserve">Комплекс очистки скважин предназначен для очистки скважины от шлама, песка, окалины и мелких металлических и
неметаллических предметов без применения циркуляционной промывки. Комплекс служит для очистки скважины от сыпучих материалов (песка, кусков породы, мелких металлических и неметаллических предметов, проводов и других механических примесей) и функционирует за счет использования перепада давления жидкости между скважиной и воздушной полостью, состоящей из труб НКТ, на которых комплекс спускается в забой. Технические характеристики КОС ПС-254: Максимальный наружный диаметр, мм – 89. Условный диаметр обсадной колонны для работы, мм - 114, 127, 140, 146, 168, 178. Передаваемый крутящий момент (не более), Нм – 1000. Осевая нагрузка (не более), кН – 200. Глубина погружения в скважину без долива колонны труб (не более), м – 2100. Длина хода поршня, мм – 54. Присоединительная резьба по ГОСТ 633-80. Колонна труб для организации контейнера, НКТ 73. Масса, кг, не более 200 (в комплект поставки не входит). Состав комплекса КОС ПС-254: регулируемая гидравлическая желонка РГЖ-89 в кол-ве 1 шт., клапан обратный шаровый КОШ-89 в кол-ве 1 шт., перо фильтр скошенное ПФ-С-89 в кол-ве 1 шт., клапан сбивной КС-89 в кол- ве 1 шт., муфта дроссельная МД-89 в кол-ве 1 шт. ЗИП (на 20 операций) в составе: штифт срезной для РГЖ-89 в кол-ве 80 шт., кольцо резиновое для РГЖ-89 в кол-ве 80 шт., палец сбивной для КС-89 в кол-ве 20 шт., кольцо резиновое пальца сбивного для КС-89 в кол-ве 20 шт. Гидравлическая регулируемая желонка типа РГЖ. Желонки предназначены для очистки стволов необсаженных и обсаженных скважин без применения в них циркуляционной промывки. Технические характеристика желонки РГЖ-89: Наружный диаметр, мм, - 89. Грузоподъемность, кН, не более - 100. Рабочий ход, открытия клапана, мм - 54. Глубина спуска, м не более - 2100. Условный диаметр колонны обсадных труб, в которой работает желонка, мм –114-178. Присоединительная резьба гладких труб НКТ по ГОСТ 633-80 - 73. Клапан обратный шаровый типа КОШ (далее-клапаны). Клапаны предназначены для пропуска механической примеси (песок, гравий, глина, куски металла) вместе с жидкостью в одну сторону и ее удержания при перемещении в обратную сторону. Технические характеристики клапана КОШ-89. Наружный диаметр, мм - 89. Условный проход, мм-35. Присоединительная резьба по ГОСТ 633-80 - 73.Клапан обратный шаровый типа КОШ (далее-клапаны). Перо типа ПФ-С (перо фильтр-скошенное) (далее - перья). Перья служат для организации эффективной зоны всасывания жидкости с механическими примесями, разрушения и разрыхления песчаных пробок. Технические характеристики перья ПФ-С Наружный диаметр, мм - 89,108,120. Длина, мм - 531,1000,1200. Присоединительная резьба по ГОСТ 633-80 -73. Клапан сбивной типа КС (далее - клапаны). Клапаны предназначены для слива жидкости из колонны при ее подъеме. Клапаны могут использоваться как в составе комплексов типа КОС, так и отдельно. Технические характеристики клапанов КС-89. Наружный диаметр, мм, -89. Условный проход, мм, - 60. Диаметр отверстия для слива, мм - 12. Присоединительная резьба по ГОСТ 633-80, -73.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</si>
  <si>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круг ст.ф25  СТ20</t>
  </si>
  <si>
    <t>"Ыстықтай илемделген болат дөңгелек Прокат.Техникалық сипаттамалары:Диаметрі, мм - 25;Болат түрі-Ст20;Ұзындығы, м, кем дегенде - 11,70.Жеткізіп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горячекатаный круглый.Технические характеристики:Диаметр, мм - 25;Тип стали - Ст20;Длина, м, не менее - 11,70.Поставщик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</si>
  <si>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о-Ксилол </t>
  </si>
  <si>
    <t>201412.430.000001</t>
  </si>
  <si>
    <t>о-Ксилол, чистый для анализа (упаковка не более 1000 мл, темная бутыль), стандарт изготовителя</t>
  </si>
  <si>
    <t>ТС\45. о-Ксилол, жидкость.docx</t>
  </si>
  <si>
    <t xml:space="preserve">9905 EPOXY-METAL
</t>
  </si>
  <si>
    <t>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t>
  </si>
  <si>
    <t>Котел варочный</t>
  </si>
  <si>
    <t>Головка герметизирующая ГГУВ-1М</t>
  </si>
  <si>
    <t>289212.500.000009</t>
  </si>
  <si>
    <t>для превентора, радиальный</t>
  </si>
  <si>
    <t xml:space="preserve">Герметизирующая головка уменьшенной высоты. Назначение - для герметизации межтрубного пространства на устье
скважины и колонны труб диаметром, мм - 60,73,89, герметизации устья скважины пригазо-нефтепроявлениях и перерывах в работе процессе ремонта. Обеспечение прямой и обратной промывки скважины с одновременным допуском либо подъёмом труб. Технические характеристики: Рабочее давление корпуса, МПа, не более - 21; Диаметр уплотняемых насосно-компрессорных труб для выполнения технологических операций (рабочее давление не более 15 МПа), мм - предусмотрено исполнение 60, 73, 89; Высота герметизирующей головки, мм - 250; Наружный диаметр корпуса, мм - 225; Центральный диаметр канавки под уплотнительное кольцо (верхний и нижний присоединительные фланцы), мм - 211; Диаметр по центрам отверстий под шпильки (соответственно), мм -исполнение 292, 325; Количество отверстий под шпильки (на каждом фланце), шт - 12; Диаметр отверстий под шпильку (соответственно), мм - 30,40; Масса головки, кг - 80; Корпус головки цельный - исполнение типа стальное поковка сталь 45Х; Состав поставки: - корпус, шт - 1; - гайка прижимная, шт - 1; - кольцо прижимное, шт - 1; - кольцо опорное, шт - 1; - манжета, диаметром, мм - 60,73,89, шт - 3; Ключ рожковый, шт - 1; Прокладка уплотнительная, шт - 1;Поставщик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</si>
  <si>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ЭМАЛЬ ПОЛИТОН-УР (УФ) , ТУ 2312-033-12288779-2002</t>
  </si>
  <si>
    <t>Резец 2662-0007</t>
  </si>
  <si>
    <t>257340.190.000022</t>
  </si>
  <si>
    <t>резьбовой, из сверхтвердых материалов</t>
  </si>
  <si>
    <t>"Қатты қорытпадан жасалған пластиналары бар бұрандалы кескіш.Мақсаты-соқыр тесіктерді өңдеуге арналған;Техникалық сипаттамалары:Белгілеу - 2662-0007;Кескіштің қимасы, мм - 20х20;Ұзындығы, мм - 200;Қорытпа түрі-T15K6 қатты қорытпасы.Жеткізіп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резьбовой с пластинами из твердого сплава.Назначение - для обработки глухих отверстий;Технические характеристики:Обозначение - 2662-0007;Сечение резца, мм - 20х20;Длина, мм - 200;Тип сплава - твердый сплав Т15К6.Поставщик предоставляетгарантию на качество на весь объём Товара втечение 12 месяцев от даты ввода в эксплуатацию Товара, но не более 24месяцев от даты поставки."</t>
  </si>
  <si>
    <t>Циклогексан</t>
  </si>
  <si>
    <t>201412.130.000000</t>
  </si>
  <si>
    <t>Циклогексан, химически чистый, ГОСТ 14198-78</t>
  </si>
  <si>
    <t>ТС\46. Циклогексан, химически чистый.docx</t>
  </si>
  <si>
    <t>Лестница: стремянка, диэлектрическая, металл стекловолокно, размер80х28х3мм, высота 2110мм, макс. нагрузка 150кг, вес 14.3 кг...</t>
  </si>
  <si>
    <t>222929.900.000169</t>
  </si>
  <si>
    <t>стеклопластиковая, диэлектрическая</t>
  </si>
  <si>
    <t>Зажим RP 150</t>
  </si>
  <si>
    <t>273313.900.000037</t>
  </si>
  <si>
    <t>силовой, тип У</t>
  </si>
  <si>
    <t>Зажим ответвительный для соединения проводов СИП-3магистрали ВЛЗ (воздушные линии защищенные).Технические характеристики:Тип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поставки.Тармақталған қысқыш ВЛЗ (әуе желілері қорғалған)магистралінің СИП-3 сымдарын жалғау үшін қолданылады.Техникалық сипаттамасы:Арматура түрі - тармақталған қысқыш;Болттар саны, шт - 2;Болт басының өлшемі, мм - 13;Тіндерінің қимасы, магистралі, мм2 - 35-150;Тіндерінің қимасы,тармақталуы, мм2 - 35-150;Болтты тартуға жұмсалатын күш, Нм - 16;Максимальды жүктемесі I, А - 500;Салмағы , г - 352.Жеткізуші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</si>
  <si>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Двигатель Д-85 с ЗИП</t>
  </si>
  <si>
    <t>Двигатель винтовой гидравлический забойный. Назначение - для бурения вертикальных и наклонно-направленных нефтяных и газовых скважин и горизонтального бурения с использованием в качестве рабочей жидкости воды и бурового раствора при забойной температуре, С, не выше -100. Технические характеристики: Диаметр двигателя, мм, не менее - 88; Длина, мм, не более - 3373; Масса, кг, не более - 120;Присоединительные резьбы по ГОСТ 50864-96 к долоту - 3-66, к буровым трубам-3-66; Заходность рабочих органов - Zp/Zc-5/6; Частота вращения выходного вала, на холостом ходу, с-1 (об/мин) - 3.4-6.3(204-378);Частота вращения выходного вала, в режиме максимальной мощности, с-1(об/мин) - 2.7-5(162- 300); Перепад давления на холостом ходу, МПа - 1,2-2;Максимально допустимый дифференциальный перепад давления на ВЗД при работе, МПа -3-5;Максимальный эффективный КПД, % - 50;Диаметр применяемых долот, мм -98,4-120,6;Момент силы на выходном валу в режиме максимальной мощности, кН/м - 0,8-0,95; Расход рабочей жидкости, л/сек - 4,5-7; Длина активной части статора, мм -1220; В состав поставки входит сменные детали:-Запасная секция рабочих органов: 1. Секция рабочих органов, шт - 1;2.Торсион, шт - 1;- ЗИП шпиндельной секции:1. Шарнир, шт - 1;2. Опора шпинделя или подшипник шариковый, шт - 3;3. Втулка (опоры нижней), шт -2;4. Опора нижняя, шт - 2;5. Кольцо резиновое, шт - 1. Поставщик предоставляет гарантию на качество на весь объём Товара втечение 12месяцев от даты ввода в эксплуатацию Товара, но не более 24 месяцев от даты поставки.</t>
  </si>
  <si>
    <t>Манометр кислородный ( от 0-250 кгс/см2)</t>
  </si>
  <si>
    <t>265152.700.000026</t>
  </si>
  <si>
    <t>кислородный</t>
  </si>
  <si>
    <t>Оттегі манометрі.Мақсаты-оттегінің қысымын, сондай-ақ мыс қорытпаларына қатыстыкристалданбайтын және агрессивті емес ортаны өлшеу.Техникалық сипаттамалары:Белгіленуі-ДМ1001;Қысым, МПа-25;Тұрқы диаметрі, мм - 50;Дәлдік класы-2,5;Штуцердің орналасуы-радиалды;Қоршаған ортаның температурасы, С - 50-ден +60-қа дейін;Жұмыс ортасының температурасы, С - +150;Присоединительная резьба - М12х1.5;Корпус материалы-болат:Механизм материалы-жез;Қорғау дәрежесі-IP40.Жеткізіп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</si>
  <si>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Стандартный образец </t>
  </si>
  <si>
    <t>Экстрактор: со съемным наконечником 14", для выемки сальниковой набивки....~Extractor: c/w 14" facing, packing cord removal ....</t>
  </si>
  <si>
    <t>257330.930.000064</t>
  </si>
  <si>
    <t>Экстрактор</t>
  </si>
  <si>
    <t>сальниковый, гибкий</t>
  </si>
  <si>
    <t>Скребок колонный СК-146</t>
  </si>
  <si>
    <t>281220.500.000013</t>
  </si>
  <si>
    <t>гидромеханический, колонный</t>
  </si>
  <si>
    <t>Скребок (скрейпер, скреперы) колонный механический типа СК-146 Предназначен для удаления коррозии, глинистой корки, цементной оболочки, парафинистых отложений с внутренних стенок обсадных труб. Технические характеристики: Условный размер обсадной колонны, мм – 146; Присоединительная резьба: - верхняя муфта – НКТ-73, ГОСТ 633-80;- нижняя ниппель – НКТ-73, ГОСТ 633-80; Диаметр проходного отверстия, мм - 45; Диаметр очищаемой поверхности, мм - 120/138; Длина, мм – 800; Масса, кг – 42; Количество лезвий, шт - 6; Охват очищаемой поверхности, град – 360. Будет предоставлена гарантия на качество на весь объём Товара в течение 12 месяцев от даты ввода в эксплуатацию Товара, но не более 24 месяцев от даты поставки.</t>
  </si>
  <si>
    <t>Термос: пищевой, объемом не менее 3-х литров, 3-и судка из нержавеющей стали, корпус из пластика или металла....Thermos: food, capacity 3 l, three SS dishes, metal or plastic body....</t>
  </si>
  <si>
    <t>329959.600.000004</t>
  </si>
  <si>
    <t>Термос</t>
  </si>
  <si>
    <t>Рэтчет 20т с цепью 10м</t>
  </si>
  <si>
    <t>257214.690.000039</t>
  </si>
  <si>
    <t>для крепления контейнера с морским судном</t>
  </si>
  <si>
    <t xml:space="preserve">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</si>
  <si>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Плашка к/р 1/2дюйм</t>
  </si>
  <si>
    <t>257340.160.000004</t>
  </si>
  <si>
    <t>для трубной конической резьбы, круглая</t>
  </si>
  <si>
    <t>Құбырға конустық бұранда шығаруға арналған домалақ бұрандакескішТехникалық сипаттамалары:Белгілеу - 2684-0014;Диаметрі номиналды (DN), дюйм-1/2.Бұранда қадамы, мм-1,814.Жеткізіп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конической резьбы.Технические характеристики:Обозначение - 2684-0014;Диаметр номинальный (Дн), дюйм  - 1/2;Шаг резьбы, мм - 1.814.Поставщик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</si>
  <si>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GEDORE</t>
  </si>
  <si>
    <t>Беруши 3M 1130 со шнурком ГОСТ Р 12.4.209-99</t>
  </si>
  <si>
    <t>Кассеты: картриджный, механического фильтра, ITEM №750/762мм, UM QTY 25PCS, MEAS:77х32.5х32.5 СМ производства Китай</t>
  </si>
  <si>
    <t>282912.300.000029</t>
  </si>
  <si>
    <t>Кассета дренажная</t>
  </si>
  <si>
    <t>для системы очистки воды</t>
  </si>
  <si>
    <t>Лежак подкатный</t>
  </si>
  <si>
    <t>329959.990.000006</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</si>
  <si>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</si>
  <si>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</si>
  <si>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Производство USAG (Италия)</t>
  </si>
  <si>
    <t>Контроллер, CPU 416-3, 6ES7416-3XS07-0AB0 центральный процессор</t>
  </si>
  <si>
    <t>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t>
  </si>
  <si>
    <t>205952.100.000523</t>
  </si>
  <si>
    <t>Реактив</t>
  </si>
  <si>
    <t>для определения аммонийного азота</t>
  </si>
  <si>
    <t xml:space="preserve">GROSS 17718 http://gross-tools.com/brand/GROSS </t>
  </si>
  <si>
    <t>Камера грязевая КГУ-114-16</t>
  </si>
  <si>
    <t>289261.300.000089</t>
  </si>
  <si>
    <t>для машины бурильной</t>
  </si>
  <si>
    <t>Камера грязевая универсальная. Назначение - для предотвращения разбрызгивания промывочной жидкости, ее сбора и отвода с рабочей площадки при разборке колонны труб НКТ; Используется при ремонте скважины и устанавливается одним человеком в считанные секунды. Перенастройка на трубы разного диаметра осуществляется путём замены комплектов уплотнения. Установка уплотнений облегчена за счёт использования поджимающих штырей (без использования резьбовых соединений).  Технические характеристики: Условный диаметр 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Заводская упаковка , не допускающая повреждения.</t>
  </si>
  <si>
    <t>Китай/Тайвань.</t>
  </si>
  <si>
    <t>Производитель - Forsage. Страна производитель - Китай/Тайвань.</t>
  </si>
  <si>
    <t>Коврик</t>
  </si>
  <si>
    <t>Портландцемент</t>
  </si>
  <si>
    <t>Контроллер, CPU 416-2, 6ES7416-2XP07-0AB0 центральный процессор</t>
  </si>
  <si>
    <t>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t>
  </si>
  <si>
    <t>275126.900.000004</t>
  </si>
  <si>
    <t>Калорифер</t>
  </si>
  <si>
    <t>бытовой</t>
  </si>
  <si>
    <t>Шаблон для НКТ 60мм</t>
  </si>
  <si>
    <t xml:space="preserve">Шаблон для проверки внутреннего диаметра и общей изогнутости трубы НКТ 60 мм. Назначение - для проверки внутреннего диаметра и общей изогнутости трубы НКТ по всей длине; Технические характеристики: Наружный диаметр, мм - 47,9; Длина шаблона, мм - 1 250;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</si>
  <si>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ООО "Электроизол",</t>
  </si>
  <si>
    <t>Пеногенератор</t>
  </si>
  <si>
    <t>263050.900.000017</t>
  </si>
  <si>
    <t>Генератор пены кратности стационарный ГПСС-2000 по ТУ 4854-014-14837701-07 предназначен для получения из водяного раствора пенообраз ователя воздушно-механической пены средней кратности с целью тушения пожаров на резервуарах с нефтью. Генераторы по устойчивости к в оздействию климатических факторов внешней среде соответствуют исполнению У, категории размещения 1, условиям работы в атмосфере типа II по ГОСТ 15150. Технические параметры: производительность по пене - 2000л/с; давление перед распылителем - 0,4÷0,8 МПа; расход ра створа пенообразователя - 17÷21л/с; кратность пены, не менее – 70; давление раствора перед распылителем при автоматическом срабатыва нии затвора, не более – 0,20 МПа; усилие срабатывания ручного привода -100÷120Н; габаритные размеры– длина -792 мм, ширина 610 мм, в ысота 610мм; масса, не более – 50кг.</t>
  </si>
  <si>
    <t>ООО "Электроизол"</t>
  </si>
  <si>
    <t>Контроллер, CPU 414-3, 6ES7414-2XL07-0AB0 центральный процессор</t>
  </si>
  <si>
    <t>Печь: микроволновая, напряжение 230В/50Гц, 800Вт, объем 20л....~Oven: microwave, power 230/50Hz, 800W, capacity 20L....</t>
  </si>
  <si>
    <t>275127.000.000001</t>
  </si>
  <si>
    <t>Печь микроволновая</t>
  </si>
  <si>
    <t>стальная, из керамической эмали, без гриля</t>
  </si>
  <si>
    <t>Шаблон для НКТ 89мм</t>
  </si>
  <si>
    <t xml:space="preserve">Шаблон для проверки внутреннего диаметра и общей изогнутости трубы НКТ 89 мм. Назначение - для проверки внутреннего диаметра и общей изогнутости трубы НКТ по всей длине; Технические характеристики: Наружный диаметр, мм - 72,7; Длина шаблона, мм - 1 250;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</si>
  <si>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Контроллер, CPU 414-2, 6ES7414-2XL07-0AB0 центральный процессор</t>
  </si>
  <si>
    <t>BRAUBERG</t>
  </si>
  <si>
    <t>Модуль: интелектуальный TREI M831A, входные/выходные каналы: 1-2 каналы TR-100PTA, 3-8 каналы AI-4-20mA-PR</t>
  </si>
  <si>
    <t>262016.970.000003</t>
  </si>
  <si>
    <t>Модуль расширения</t>
  </si>
  <si>
    <t>для программируемого логического контроллера</t>
  </si>
  <si>
    <t>Шина 245/50 R18 летняя</t>
  </si>
  <si>
    <t>Шина. Технические характеристики: Автошина, размер - 245/50 R18; Сезонность - летние; Исполнение - ТL. (бескамерное); Конструкция- радиальные; Ширина профиля, мм - 245; Высота профиля, % - 50; Диаметр - 18"; Индекс скорости - W ( 270 км/ч); Индекс нагрузки - 100 (900 кг); Показатель термостойкости - А, В; Способность автошины тормозить - А, В; Применение - легковой автомобиль представительского, премиум класса.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</si>
  <si>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257340.670.000000</t>
  </si>
  <si>
    <t>дисковая</t>
  </si>
  <si>
    <t>ГОСТ 2679-93. Фреза прорезная для устройства прорезного АКВ-103 "Пиранья"- Ф86мм, применяемых для высверливания отверстий в нефтепро водах и трубопроводах, в том числе при наличии жидкости под д авлением в производственных и полевых условиях.Удержание высверленног о диска возможно с помощью сверла-метчика, применяемого в комплекте со сверлом кольцевым.Оптимальные геометрические параметры режущ е й части, качественно выполненная заточка и термообработка, опре деляют стабильную стойкость сверла, надежность и работоспособность . М атериал-быстрорежущая сталь Р6М5К5 (для доукомплектования осн.обор).</t>
  </si>
  <si>
    <t>Контроллер, CPU 417-4, 6ES7417-4HL04-0AB0 центральный процессор</t>
  </si>
  <si>
    <t>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t>
  </si>
  <si>
    <t>Храповик АГЗУ Ха8.364.001</t>
  </si>
  <si>
    <t>289261.500.000057</t>
  </si>
  <si>
    <t>для измерительной установки</t>
  </si>
  <si>
    <t>Түрі ПСМ40.00.29.001 (Ха8. 364. 001) қырылдағыМақсаты - түрі Көпжүрісті ұңғымаларды ауыстырып қосқыш түрі ПСМ АГЗУ (14ұңғы)қондырғысына  сервистік қызмет көрсету және жөндеу үшін, оның ішіндежоспарлы жөндеу үшін;.Техникалық сипаттамалары:Каталог нөмірі-Ха8.364.001;Өлшемі, мм -70x70x30Жеткізіп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береді.Храповик ПСМ40.00.29.001 (Ха8.364.001).Назначение- для дальнейшего сервисного обслуживания и ремонта, в томчисле планового ремонта переключателя скважины многоходовые типа ПСМАГЗУ (14 скв).Технические характеристики:Номер по каталогу - Ха8.364.001;Размеры, мм -70x70x30.Поставщик предоставляет гарантию на качество на весь объём Товара втечение 12 месяцев от датыввода в эксплуатацию Товара, но не более 24месяцев от даты поставки.</t>
  </si>
  <si>
    <t>ГОСТ 2679-93. Фреза прорезная для устройства прорезного АКВ-103 "Пиранья"- Ф122мм, применяемых для высверливания отверстий в нефтепр оводах и трубопроводах, в том числе при наличии жидкости под д авлением в производственных и полевых условиях.Удержание высверленно го диска возможно с помощью сверла-метчика, применяемого в комплекте со сверлом кольцевым.Оптимальные геометрические параметры режу щ ей части, качественно выполненная заточка и термообработка, опре деляют стабильную стойкость сверла, надежность и работоспособност ь. Материал-быстрорежущая сталь Р6М5К5 (для доукомплектования осн.обор).</t>
  </si>
  <si>
    <t>Контроллер, CPU 414-3, 6ES7414-3XM07-0AB0 центральный процессор</t>
  </si>
  <si>
    <t>Датчик: уровня Micropilot FMR51-R551/0</t>
  </si>
  <si>
    <t>Коробка КС-10</t>
  </si>
  <si>
    <t>279032.000.000002</t>
  </si>
  <si>
    <t>кабельная</t>
  </si>
  <si>
    <t>Коробка соединительная типа КС-10.Предназначена для соединения иразветвленияэлектрических цепей,выполняемых контрольными и силовымикабелями салюминиевыми и меднымижилами.Техническиехарактеристики:Климатическоеисполнение - У2;Степень защиты - IP54;Сечение жил, мм2 - 1,5-4;Напряжение постоянного тока, В, до -440;Напряжение переменного тока частотой 50 гЦ, В, до - 660;Номинальныйток наборныхзажимов, А - 25;Материал изготовления - оцинкованная сталь сгрунтовымпокрытием.Поставщик предоставляет гарантию на качество на весьобъём Товарав течение 12 месяцев от даты ввода в эксплуатацию Товара, ноне более 24месяцев от даты поставки.КС-10 типті жалғағыш қорап.Алюминий және мыс сұйықтықтары бар басқаружәнеқуат кабельдерімен орындалатын электр тізбектерін қосуға жәнетармақтауға арналған.Техникалық сипаттамалары: Климаттық орындалуы-У2;қорғау дәрежесі-IP 54;өзектердің қимасы, мм2-1,5-4;тұрақты ток кернеуі,В, до - 440;айнымалы ток жиілігі 50 гЦ, В, до-660;жиынтық қысқыштардыңноминалды тогы, А - 25;дайындау Материалы - мырышталған болат топырақжамылғысымен.Жеткізуші Тауардың бүкіл көлемінің сапасына Тауар пайдалануға берілгенкүннен бастап 12 ай ішінде,бірақ жеткізу күнінен бастап 24 айданаспайтын уақытқа кепілдік береді.</t>
  </si>
  <si>
    <t>Фреза прорезная для устройства прорезного АКВ-103 "Пиранья"- Ф175мм, применяемых для высверливания отверстий в нефтепр оводах и труб опроводах, в том числе при наличии жидкости под д авлением в производственных и полевых условиях.Удержание высверленного диска возм о жно с помощью сверла-метчика, применяемого в комплекте со сверлом кольцевым.Оптимальные геометрические параметры режущей части, ка че ственно выполненная заточка и термообработка, опре деляют стабильную стойкость сверла, надежность и работоспособность. Материал-б ыст рорежущая сталь Р6М5К5 (для доукомплектования осн.обор).</t>
  </si>
  <si>
    <t>Датчик: расхода газа, от 125 до 2500 м3/ч, для трубопровода диаметром 100мм, ДРГ.М-2500, в комплекте с универсальным контроллеромМИКОНТ-186 (4-20 мА, 40-500 Гц)…</t>
  </si>
  <si>
    <t>Каретка переключателя скв Ха 6.200.007</t>
  </si>
  <si>
    <t>Ұңғымаларды көпжүрісті ауыстырып қосу бөлшегіне арналған күймеше.Мақсаты - АГЗУ (14 ұңғы)қондырғысының түрі көпжүрісті ұңғымаларды ауыстырып қосу ПСМ 40-8 (Ха 2.954.034) бөлшегіне сервистік қызметкөрсету және жөндеу үшін, оның ішінде жоспарлы жөндеу үшін;Техникалық сипаттамалары:Каталог нөмірі-Ха 6.200.007;Жеткізіп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береді.Каретка переключателя скважин многоходовый.Назначение- для дальнейшего сервисного обслуживания и ремонта, в томчисле планового ремонта многоходового переключателя скважин типа ПСМ40-8 (Ха 2.954.034) АГЗУ (14 скв).Технические характеристики:Номер по каталогу - Ха 6.200.007;Поставщик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</si>
  <si>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Устройство пуско-зарядное 1000А</t>
  </si>
  <si>
    <t>271150.300.000001</t>
  </si>
  <si>
    <t>для зарядки аккумуляторных батарей</t>
  </si>
  <si>
    <t xml:space="preserve">Устройство пуско-зарядное
Назначение - для автобаз, гаражных хозяйств и организаций, имеющих дело
с автотранспортом и для запуска грузовой автотехники, от «КАМАЗ», «УрАЛ»
и больших тракторов и пр.; Представляет собой устройство, которое способно быстро и уверенно запустить двигатель автомобиля даже при полностью разряженном аккумуляторе. Устройство должно иметь защиту от короткого замыкания и ошибки полярности при подключении к батарее. Конструкция данных ПЗУ должен представлять собой трансформатор переменного тока с выпрямителем на выходе. ПЗУ должен позволять, как заряжать аккумуляторные батареи, так и запускать автомобили с сильно разряженной батареей.
Технические характеристики:
Диапазон емкости заряжаемых батарей, Ач, - от 60 до 800;
Напряжение сети, В, не менее – 220;
Макс. ток зарядки: (70A/12В), (90А/24V);
Напряжение заряда/запуска, В, не менее - 12/24;
Ток пуска:  (360А/12V), (600A/24V);
Предохранитель, А, не менее - 1х50;
Класс защиты-IP21S;
Индикатор заряда – есть;
Индикатор питания-  есть;
Габаритные размеры (ВхДхШ), мм, не более - 670x360x300;
Масса, нетто/брутто, кг, не более - 30;
Стандартная:
- пуско-зарядное устройство;
- силовые провода с зажимами;
- ручка;
- подставка;
- запасные предохранители;
- крепежная фурнитура;
- кабели, длиной, м - 2,0/1,8;
- колеса.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</si>
  <si>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Титратор-дозатор: Biotrate 50 мл. Sartorius.</t>
  </si>
  <si>
    <t>265153.930.000009</t>
  </si>
  <si>
    <t>Титратор автоматический</t>
  </si>
  <si>
    <t>Нагнетатель смазочный электрический</t>
  </si>
  <si>
    <t>282217.910.000002</t>
  </si>
  <si>
    <t xml:space="preserve">Нагнетатель смазочный.
Назначение - для смазывания через пресс-масленки трущихся частей
автомобилей, тракторов и других машин в автотранспортных предприятиях и
станциях технического обслуживания;
Технические характеристики:
Тип - передвижной, электрический;
Мощность двигателя, кВт, не менее - 0,55;
Напряжение питания, В - 220;
Режим давления, Мпа, не менее - 35;
Подача раздаточного пистолета,г/мин., не менее - 200;
Вместимость бака, л, не менее - 25;
Длина рукава пистолета, м, не менее - 4;
Для защиты от перегрузок на нагнетателе должна быть установлена тепловая
защита и реле давления;
Наличие тормоза поворотной пары колес.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</si>
  <si>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272022.900.000005</t>
  </si>
  <si>
    <t>для ИБП, напряжение 12 В, емкость 1,2-7 А/ч, свинцово-кислотный</t>
  </si>
  <si>
    <t>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t>
  </si>
  <si>
    <t>201659.200.000006</t>
  </si>
  <si>
    <t>Сульфоуголь</t>
  </si>
  <si>
    <t>сильнокислотный катионит, марка СК-1</t>
  </si>
  <si>
    <t>Насос бочковой ручной</t>
  </si>
  <si>
    <t>Насос механический ротационный со счетчиком адаптированный для работы с бочками от 50 до 200 литров. Имеется встроенный регулируемый адаптер для фиксации на бочке. Насос предназначен для моторных, гидравлических и трансмиссионных масел. - насос ручной; - механический счетчик; - всасывающий патрубок; - подающий рукав, м, не менее - 1,2; - маслобензостойкие прокладки; - адаптер на бочку; Технические характеристики: Тип - роторный-лопастной; Производительность, л, не менее - 20; Диаметр всасывающего патрубка, мм - 32; Диаметр выходного патрубка, мм - 25; Материал корпуса - алюминий (искробезопасен); Телескопическая труба для всасывания длиной, см, не менее - 100;2" резьба для соединения с бочками 50, 100 и 200 литров; Присоединительные размеры 1"; Усиленная ручка; Счетчик механический (погрешность +/-1%);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</si>
  <si>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257340.190.000007</t>
  </si>
  <si>
    <t>отрезной, из твердого сплава</t>
  </si>
  <si>
    <t>для замены RBC140 (2 кассеты -1 компл.)</t>
  </si>
  <si>
    <t>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t>
  </si>
  <si>
    <t>257340.190.000006</t>
  </si>
  <si>
    <t>подрезной, из твердого сплава</t>
  </si>
  <si>
    <t>ПожКонтроль</t>
  </si>
  <si>
    <t>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t>
  </si>
  <si>
    <t>Катализатор серы патент продукт 3-45%</t>
  </si>
  <si>
    <t>205956.900.000026</t>
  </si>
  <si>
    <t>для получения серы из сероводорода и диоксида серы</t>
  </si>
  <si>
    <t>Катализатор серы - химический реагент разработанный компанией ""MerichemCompany"" США для извлечения элементарной серы по технологии LO-CAT изПНГ  на установке комплексной подготовки газа м/р ""С.Нуржанов"" НГДУ""Жылыоймунайгаз.Предназначен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 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</si>
  <si>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3610</t>
  </si>
  <si>
    <t>"Мойынтірек 3610 (аналог 22310) роликті радиалды сфералық екі қатарлы.Техникалық сипаттамалары:Мойынтіректің ішкі диаметрі, мм - 50;Мойынтіректің сыртқы диаметрі, мм - 110;Мойынтіректің Ені, мм-40;Мойынтіректі монтаждау жүзінің радиусы, мм - 3,0;Статикалық жүк көтергіштігі-С0 101 000 Н;Динамикалық жүк көтергіштігі-150 000 Н;Жеткізіп беруші тауарды пайдалануға берген күннен бастап12 ай ішінде, бірақ жеткізу күнінен бастап 24 айдан аспайтын мерзімдетауардың бүкіл көлеміне сапаға кепілдік береді.Подшипник 3610 (аналог 22310) роликовый радиальный сферическийдвухрядный.Технические характеристики:Внутренний диаметр подшипника, мм - 50;Наружный диаметр подшипника, мм - 110;Ширина подшипника, мм - 40;Радиус монтажной фаски подшипника, мм - 3,0;Статическая грузоподъемность - С0 101 000 Н;Динамическая грузоподъемность - С 150 000 Н;Поставщик предоставляет гарантию накачество на весь объём Товара в течение 12 месяцев от даты ввода вэксплуатацию Товара, но не более 24 месяцев от даты поставки."</t>
  </si>
  <si>
    <t>ООО «Битнефтегаз»</t>
  </si>
  <si>
    <t>257340.190.000015</t>
  </si>
  <si>
    <t>расточный, из твердого сплава</t>
  </si>
  <si>
    <t>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t>
  </si>
  <si>
    <t>Пропан R290</t>
  </si>
  <si>
    <t>Пропан-хладагент для использования в пропановой холодильной установке наустановке комплексной подготовки газа.Технические характеристики хладагента:Внешний вид - бесцветныйгаз без запаха;Группа хладагентов по ГОСТ: 3;Цифровое обозначение по ГОСТ: R290;Химическое название по ГОСТ: пропан;Формула по ГОСТ: C3H8;Категория хладагентов степени воздействия на озоновый слой по ГОСТ: В;Относительная молекулярная масса, кг/моль: 44,1;Критическая температура, С: 96,6;Температура кипения при нормальных условиях, С: (-42,09);Критическое давление, МПа: 4,25;Критическая плотность, кг/м3: 585,3;Температура самовоспламенения, С: 466;Температура замерзания/плавления, С: (-187,6);Давление при (-25С), Па: 2,03;Плотность жидкости при (-25С), кг/л: 0,56;Плотность пара при (-25С)/32С, кг/м3: 3,6;Объемная производительность при (-25С)/55С/32С, кДж/м3: 1164;Теплота парообразования при (-25С),кДж/кг: 406.Тара поставляемого пропан-хладагента: баллоны с запорным устройством.Поставщик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</si>
  <si>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Завод Водоприбор</t>
  </si>
  <si>
    <t>Электродвигатель 110кВт/1500об/мин 380В....~Motor electrical: 110KW/1500rpm 380V....</t>
  </si>
  <si>
    <t>Штатив Бунзена</t>
  </si>
  <si>
    <t>Насос гидравлический ГП-1М-08.00.00</t>
  </si>
  <si>
    <t>Гидравликалық сорғы.Мақсаты-түрі АГЗУ (14 ұңғы)қондырғысының ГП-1 гидравликалық жетекгінесервистік қызмет көрсету және жөндеу, одан әрі жоспарлы жөндеу үшін.Техникалық сипаттамалары:Каталог нөмірі - ГП-1М-08.00.00;Жасалған қысым, МПа - 1,6-дан 4,0-ге дейін;Жұмыс режимі-қайта қысқа мерзімді;Жеткізіп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береді.Насос гидравлический.Назначение -   для  сервисного обслуживания и ремонта, дальнейшегопланового ремонта гидравлического привода типа ГП-1М АГЗУ (14 скв).Технические характеристики:Номер по каталогу - ГП-1М-08.00.00;Создаваемое давления, МПа - от 1,6 до 4,0;Режим работы - повторно кратковременный;Поставщик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</si>
  <si>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Триэтиленгликоль ТЭГ А 98%</t>
  </si>
  <si>
    <t>Триэтиленгликоль предназначен для осушки попутного нефтяного газа.Технические характеристики:Тип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- 0,01;Плотность при 200С, г/см3 - 1,123-1,124.Поставщик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</si>
  <si>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t>
  </si>
  <si>
    <t>251110.300.000016</t>
  </si>
  <si>
    <t>Отбойник</t>
  </si>
  <si>
    <t>для защиты стоек и рамы стеллажей, стальной</t>
  </si>
  <si>
    <t>Фильтр картриджный PS-240-FC-10LB</t>
  </si>
  <si>
    <t>282514.900.000003</t>
  </si>
  <si>
    <t>для газового фильтра</t>
  </si>
  <si>
    <t>Фильтр картриджный первичный для очистки аминового раствора, длядальнейшего сервисного обслуживания установки аминовой очистки газа.Технические характеристики:Материал: полипропилен;Материал уплотнения: BUNA-N;Сетка: полиэстер;Степень фильтрации, микрон- 10;Максимальная температура, С- 115;Обозначение конфигурации крышки: 222/оребренный;Размеры:Наружный диаметр, мм- 63,5 мм;Внутренний диаметр, мм- 27;Длина, мм- 1016;Поставщик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t>
  </si>
  <si>
    <t>Держатель</t>
  </si>
  <si>
    <t>для сварочного оборудования</t>
  </si>
  <si>
    <t>Сервопривод управления</t>
  </si>
  <si>
    <t>281211.800.000007</t>
  </si>
  <si>
    <t>асинхронный</t>
  </si>
  <si>
    <t xml:space="preserve">Электропривод для управления воздушными заслонками в системах вентиляции и кондиционирования воздуха зданий • Для управления воздушными заслонками площадью приблиз. до 2 м2• Крутящий момент 10 Нм• Номинальное напряжение 24 В~/=
• Управление: плавная регулировка 0…10 В=, обратная связь 2…10 В=
Технические данные
Электрические параметры Номинальное напряжение 24 В~, 50/60 Гц 24 В=
Диапазон номинального напряжения 19,2 ... 28,8 В~/=
Расчетная мощность 4 ВА Потребляемая мощность во время вращения в состоянии покоя 2 Вт, при номинальном крутящем моменте 0,4 Вт Крутящий момент (номинальный) Мин. 10 Нм при номинальном напряжении Управление Управляющий сигнал Y Рабочий диапазон 0…10 В, типовое входное сопротивление 100 кОм 2 ... 10 В=  Обратная связь (измеряемое напряжение) 2 ... 10 В=, макс. 1 мА Ровность хода ±5%
Направление вращения Реверсивное за счет переключателя 0 / 1
Направление вращения при Y=0 В В положении переключения 0 соотв. 1
Ручное управление Редуктор выводится из зацепления при помощи кнопки с самовозвратом, ручная блокировка
Угол поворота Макс. 95° , ограничение с двух сторон при помощи настраиваемых механических упоров Время поворота 150 с Уровень шума Макс. 35 дБ Индикация положения Механический указатель, съемный Безопасность Класс защиты III (для низких напряжений) Степень защиты корпуса IP54 в любом положении установки Температура окружающей cреды –30 ... +50 °C Температура хранения –40 ... +80 °C Влажность окружающей среды 95% отн., не конденсир. (EN 60730-1)
Техническое обслуживание Не требуется Вес 800 г
</t>
  </si>
  <si>
    <t>Модуль вывода аналоговый 1756-OF8H</t>
  </si>
  <si>
    <t>262040.000.000289</t>
  </si>
  <si>
    <t>Модуль вывода</t>
  </si>
  <si>
    <t>Фильтр картриджный 636-С</t>
  </si>
  <si>
    <t>Фильтр картриджный угольный для очистки аминового раствора, длядальнейшего сервисного обслуживания установки аминовой очистки газа.Технические характеристики:Материал: гранулированный активированный уголь;Материал уплотнения: полимерная основа;Сетка: перфорированная сталь, хлопок;Максимальная температура, С- 149;Крышка: сталь;Размеры:Наружный диаметр, мм- 152 мм;Внутренний диаметр, мм- 88,9;Длина, мм- 914;Поставщик предоставляет гарантию на качество на весь объёмТовара втечение 12 месяцев от даты ввода в эксплуатацию Товара, но не более 24месяцев от даты поставки</t>
  </si>
  <si>
    <t>Блок: клапанов - запуск, p/n 5269970 гликолевого насоса FMC (P-300A/B)....~Valve: assy - start up, p/n 5269970, Glycol pumps FMC (P-300A/B) (common parts)....</t>
  </si>
  <si>
    <t>Фильтр картриджный PS-240-FC-2-LB</t>
  </si>
  <si>
    <t>Фильтр картриджный вторичный для очистки аминового раствора, длядальнейшего сервисного обслуживания установки аминовой очистки газа.Технические характеристики:Материал: полипропилен;Уплотнение: Buna;Размер: 240;Степень фильтрации, микрон- 2;Максимальная температура, С- 125;Обозначение конфигурации крышки: F-222/оребренный, S1- 2,5"" стальнаяпружина;Размеры - OD x L: 2.5" x 40" (OD x L: 63 мм x 1000 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</si>
  <si>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Вентилятор ВЦ 4-75-3,15/АИМ 0,37/1500</t>
  </si>
  <si>
    <t>Вентилятор радиальный типа ВЦ 4-75-3,15 - низкого давления,одностороннеговсасывания,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типа ВЦ 4-75 имеет спиральныйповоротныйкорпус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типа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поставки."ВЦ 4-75-3 түрлі, 15 төмен қысымды радиалды желдеткіш, бір жақты сору,жалпымақсаттағы желдеткіш болып табылады және әртүрлі желдету және ауа баптаужүйелерінде, жылыту жүйелерінде қолданыладыжеңіл және ауыр өнеркәсіптің өндірістік қондырғылары мен технологиялықжелілерінде. ВЦ 4-75 түрлі желдеткішінде ""ұлулар""түріндегі спиральдыайналмалы корпус және 12 артқа иілген иық пышақтары бар доңғалақ бар, үшфазалы электр қозғалтқышымен жабдықталған. Корпустың айналу бұрышынорындау 0°. Доңғалақтың айналу бағыты сол жақта. Радиалды желдеткіштер 0,1 г/м3 аспайтын қатты қоспалары бар және жабысқақ және талшықты заттарыжоқ қарапайым орындау үшін (Ж2 ыстыққа төзімді орындауүшін 200°С дейін) температурасы 80°С аспайтын тұтанбайтын ауа-газқоспаларын жылжыту үшін пайдаланылады. Қоршаған ортаның температурасы-40°С - тан +40°с-қа дейін. Қозғалтқышты күн сәулесінің тікелей әсеріненжәне қалыпты климат үшін жауын-шашыннан қорғау үшін 1-ші санаттағыжелдеткіштер қолданылады. ВЦ 4-75 түрлі желдеткіштері икемдікірістірулерменжәне діріл оқшаулағыштармен жабдықталған.Техникалық сипаттамалары:Дөңгелектің диаметрі – 3,15;Электр қозғалтқышының қуаты, кВт-0,37;Айналу жиілігі, об./ мин. - 1500;Өнімділік, м3 / сағ - 1000-2250;Толық қысым, Па - 445-170.Жеткізуші Тауардың бүкіл көлемінің сапасына Тауар пайдалануға бергенкүннен бастап 12 ай ішінде кепілдік береді, бірақ жеткізу күнінен бастап24 айдан аспауы тиіс."</t>
  </si>
  <si>
    <t>Электродвигатель 11 кВт, 1000 об/мин....~Motor-Electric: 11 kW; 1000 rpm;....</t>
  </si>
  <si>
    <t>Сталь конструкционная шестигранн.S=32мм</t>
  </si>
  <si>
    <t>Ыстықтай илектелген калибрленген конструкциялық алты қырлы болат Прокат.Техникалық сипаттамалары:Диаметрі, мм - 32;Болат түрі-35.Жеткізіп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стальной конструкционный шестигранный калиброванныйгорячекатанный.Технические характеристики:Диаметр, мм - 32;Тип стали - 35.Поставщик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</si>
  <si>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Фильтр картриджный PS-336-CC-10-LB</t>
  </si>
  <si>
    <t>Фильтр картриджный тонкой очистки гликоля, для дальнейшего сервисногообслуживания установки низкотемпературной сепарации газа.Технические характеристики:Материал: полипропилен;Материал уплотнения: BUNA-N;Сетка: полиэстер;Степень фильтрации, микрон- 10;Максимальная температура, С- 149;Обозначение конфигурации крышки: 226/оребренный;Размеры:Наружный диаметр, мм- 76 мм;Внутренний диаметр, мм- 39;Длина, мм- 914;Поставщик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</si>
  <si>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RJ-45</t>
  </si>
  <si>
    <t>Щетка</t>
  </si>
  <si>
    <t>257330.930.000011</t>
  </si>
  <si>
    <t>ручная, металлическая</t>
  </si>
  <si>
    <t>Щётки с пластиковой рукояткой (РР). Длина 285мм, Ширина 31мм.</t>
  </si>
  <si>
    <t>Станок: точильно-шлифовальный</t>
  </si>
  <si>
    <t>Фильтр картриджный PX05-40</t>
  </si>
  <si>
    <t>282982.550.000002</t>
  </si>
  <si>
    <t>для фильтра обратного осмоса</t>
  </si>
  <si>
    <t>"Фильтр объемный, картриджный тонкой очистки.Назначение - для фильтрации деминерализованной воды;Технические характеристики:Размер ячеек, µ - 5,00;Длина, см – 102;Наружный диаметр, см- 6,4;Внутренний диаметр, см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</si>
  <si>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Ящик</t>
  </si>
  <si>
    <t>259112.000.000002</t>
  </si>
  <si>
    <t>вместимость менее 50 л, из черного металла</t>
  </si>
  <si>
    <t>ЯЩИК ДЛЯ ИНСТРУМЕНТОВ 009703 - ЯЩИК STAYER "MASTER" ПЛАСТИКОВЫЙ ДЛЯ ИНСТРУМЕНТА, 580X320X280ММ (22") ЯЩИКИ STAYER – ПРАКТИЧНЫЕ И ФУ НКЦИОНАЛЬНЫЕ, ИСПОЛЬЗУЮТСЯ ДЛЯ ХРАНЕНИЯ РУЧНОГО И ЭЛЕКТРОИНСТРУМЕНТА, ПРИНАДЛЕЖНОСТЕЙ И РАСХОДНЫХ МАТЕРИАЛОВ. ОБЛАДАЮТ БОЛЬШОЙ ВМЕСТ ИМОСТЬЮ И ВЫСОКОЙ ПРОЧНОСТЬЮ. ОРГАНАЙЗЕРЫ STAYER ПРИГОДЯТСЯ ДЛЯ ХРАНЕНИЯ И ПЕРЕНОСКИ НЕБОЛЬШИХ ИНСТРУМЕНТОВ, ПРИНАДЛЕЖНОСТЕЙ И РАСХ О ДНЫХ МАТЕРИАЛОВ.;</t>
  </si>
  <si>
    <t>Златоустовский часовой завод</t>
  </si>
  <si>
    <t>Гидрораспределитель гидравлического ключа SD-18\1</t>
  </si>
  <si>
    <t>281220.900.000023</t>
  </si>
  <si>
    <t>Гидрораспределитель</t>
  </si>
  <si>
    <t>Натяжитель: цепи, 3/8", рычажного типа....~Binder: Chain, Boomer, 3/8", Lever Type....</t>
  </si>
  <si>
    <t>для обвязочной цепи, рычажный</t>
  </si>
  <si>
    <t>Электрододержатель ЭД-3117 У1</t>
  </si>
  <si>
    <t>279032.000.000044</t>
  </si>
  <si>
    <t>ЭД-31</t>
  </si>
  <si>
    <t>"Қолмен доғалық дәнекерлеуге арналған электр ұстағыштар.Мақсаты - металл электродтармен қапталған қолмен доғалық дәнекерлеуүшін;Техникалық сипаттамалары:Қолданылатын электродтардың диаметрі, кемінде-2-4;Дәнекерлеу тогы, А-315;Электродты басу күші, кг/с, кемінде - 12,5;Дәнекерлеу циклінің ұзақтығы, мин-5;Климаттық орындалуы-У1.Жеткізуші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береді.Электрододержатели для ручной дуговой сварки.Назначение - для ручной дуговой сварки покрытых металлическимиэлектродами;Технические характеристики:Диаметр применяемых электродов, не менее - 2-4;Ток сварочный, А - 315;Усилие прижатия электрода, кг/с, не менее - 12,5;Продолжительность цикла сварки, мин - 5;Климатическое исполнение - У1.Поставщик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</si>
  <si>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Металлорукав МПГнг-25мм</t>
  </si>
  <si>
    <t>242013.900.001556</t>
  </si>
  <si>
    <t>металлический, в ПВХ оболочке, негерметичный, диаметр 21-30 мм</t>
  </si>
  <si>
    <t>Металлорукав герметичный стальной оцинкованный в ПВХ изоляции.Назначение - для выполнения криволинейных участков трубныхэлектропроводок в зонах с повышенной механической, ударной иэлектрической прочностью. Состоит из негерметичного металлорукава изоцинкованной стали типа Р3-Ц с синтетическим уплотнительным шнуром, навнешнюю сторону которого нанесено усиленной поливинилхлоридное (ПВХ)покрытие. ПВХ покрытие обладает повышенной устойчивостью к механическим,электрическим и вибрационным нагрузкам, обеспечивает водонепроницаемостьи стойкость к вредному воздействию окружающей среды, не поддерживаетгорение, а также позволяет эксплуатацию металлорукава до -60°С.Технические характеристики:Тип - МПГ нг;Материал - оцинкованная сталь;Диаметр условного прохода, мм - 25;Наличие протяжки - без протяжки;Температура эксплуатации, °С - от минус 60 до плюс 90;Климатическое исполнение - У 1 по ГОСТ 15150-69;Наличие покрытия - ПВХ оболочка;Стeпень IP - IP67.Поставщик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поставки.ПВХ оқшаулау жылы мырышталған болат герметикалық металл жеңдер.Мақсаты-механикалық, соққы және электр беріктігі жоғары аймақтарда құбырөткізгіштерінің қисық сызықты учаскелерін орындау үшін. Сыртқы жағынакүшейтілген поливинилхлоридті (ПВХ) жабын жағылған синтетикалықтығыздағыш сымы бар Р3-Ц типті мырышталған болаттан жасалғангерметикалық емес металл жеңнен тұрады. ПВХ жабыны бар жоғарытұрақтылығы, механикалық, электрлік және вибрационным жүктемелер, суөткізбеушілігі қамтамасыз етеді және төзімділігі зиянды қоршаған ортаныңәсеріне, жануды қолдамайды, сондай-ақ пайдалануға мүмкіндік бередіметаллорукава дейін -60°С.Техникалық сипаттамалары:Түрі-МПГ нг;Материал-мырышталған болат;Шартты өту диаметрі, мм - 25;Тартқыштың болуы-тартусыз;Пайдалану температурасы, °с-минус 60-тан плюс 90-ға дейін;Климаттық орындалуы - У 1 МЕМСТ 15150-69 бойынша;Болуы жабу-ПВХ қабық;IP дәрежесі - IP67.Өнім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</si>
  <si>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Батарея: аккумуляторная, 1747-ВА, процессора SLC500, Allen Bradley....~Battery: 1747-BA, SLC500 processor, Allen Bradley....</t>
  </si>
  <si>
    <t>Раствор гидроксид калия</t>
  </si>
  <si>
    <t>201325.370.000001</t>
  </si>
  <si>
    <t>раствор, сорт высший</t>
  </si>
  <si>
    <t>Химическая формула КОН.1. Внешний вид: Бесцветная прозрачная жидкость;2. Массовая доля гидроокси калия (КОН), % не менее 50;3. Массовая доля углекислого калия (К2СОЗ), % не более 0,1;4. Массовая доля хлоридов в пересчете на хлорид калия (KCL), не более 0,0050% или 50 ppm;5. Массовая доля хлорноватокислого калия (KCIO3), не более 0,0010% или10 ppm;6. Массовая доля железа (Fe) не более0,0002% или 2 ppm;7. Массовая доля сульфатов (SO4), не более 0,0020% или 20 ppm;8. Массовая доля гидроокиси натрия, не более 1,0%;9. Массовая доля никеля, не более 0,000025% или 0,25 ppm, Нормы примесейданы в пересчете на 100% продукт.Объем тары, м3 - 1.Поставщик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</si>
  <si>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Тэн для дистиллятора ДЭ-25 модель 784</t>
  </si>
  <si>
    <t>Регулятор РДСК-50М1 У2</t>
  </si>
  <si>
    <t>Түрі РДСК-50М1 газ қысымын реттегіш.Мақсаты-түрі ПТ 16/150 мұнай қыздыру пешіне одан әрі сервистік қызметкөрсету және жөндеу үшін, одан әрі жоспарлы жөндеу үшін;Техникалық сипаттамалары:Түрі-РДСК;Реттелетін орта-табиғи газ;Өткізу қабілеті, м3 / сағ-780;Минималды кіріс қысымы, МПа-0,1;Максималды Шығыс қысымы, МПа-1,2;Шығыс қысымын реттеу диапазоны, МПа-0,01-0,04;Реттеу дәлдігі, %, Рвых баптаудың жоғарғы шегінен - ± 10;Ажырату құрылғысының теңшеу ауқымы:- Шығыс қысымы төмендеген кезде, МПа-0,3-0,6;- Шығыс қысымы жоғарылағанда, МПа-1,25-1,4;Бекіту өлшемдері:- кіріс құбырының шартты өтуі, мм - 32;- шығу құбыры: шартты өту, мм-50;Құрылыс ұзындығы, мм - 230;Қосылу-ернек;Қоршаған ортаның температурасы, С - -40-тан +60-қа дейін;Жеткізіп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береді.Регулятор давления газа типа РДСК-50М1.Назначение - для  дальнейшего сервисного обслуживания и ремонта, в томчисле планового ремонта печи подогрева нефти типа ПТ 16/150;Технические характеристики:Тип - РДСК;Регулируемая среда - природный газ;Пропускная способность, м3/ч – 780;Минимальное входное давление, МПа – 0,1;Максимальное выходное давление, МПа – 1,2;Диапазон настройки выходного давления,МПа- 0,01-0,04;Точность регулирования, %, от верхнего предела настройки Рвых - ± 10;Диапазон настройки отключающего устройства:- при понижении выходного давления, МПа- 0,3-0,6;- при повышении выходного давления, МПа - 1,25-1,4;Присоединительные размеры:- входного патрубка условный проход, мм - 32;- выходного патрубка: условный проход, мм - 50;Строительная длина, мм - 230;Присоединение - фланцевое;Температура окружающей среды, С - от -40 до +60;Поставщик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</si>
  <si>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205959.900.000055</t>
  </si>
  <si>
    <t xml:space="preserve">свойств нефтяного битума </t>
  </si>
  <si>
    <t>Стандартные образцы свойств битума типа БИТ-ПА (ГПИ-3) ГСО 10765-2016, аттестованная характеристика - глубина проникания иглы, диапазон аттестованных значений - 40-70 0,1 мм,объем экземпляра - 100 см3</t>
  </si>
  <si>
    <t>ТС\72. Стандартные образцы свойств битума типа БИТ-ПА (ГПИ-3).docx</t>
  </si>
  <si>
    <t>PISTON OIL ERAVAP, ERALYTICS, Австрия</t>
  </si>
  <si>
    <t>Панель: управления, Allen-Bradley 2711P-RDT12C</t>
  </si>
  <si>
    <t>ООО «ЕВРОДАГ»</t>
  </si>
  <si>
    <t>Изолятор ШФ-20Г1</t>
  </si>
  <si>
    <t>Изолятор  - штыревой фарфоровый (далее  ШФ) предназначен для изоляции икрепления проводов на воздушных линиях электропередач и в распределительных устройствах электростанций и подстанций переменного тока напряжением свыше 1000 В, частотой 50 Гц при температуреокружающего воздуха от плюс 50С до минус 60С. Расшифровкамаркировки(обозначения) изолятора:Тип изолятора - Ш, штыревой;Материализоляционной части - Ф, фарфор электротехнический;Класс изоляторапонапряжению - 20 (номинальное напряжение – 20 кВ);Конструктивное исполнение, модификация - Г1, (с проушиной,в комплекте втулка);Конструкция изолятора модификации «Г1»позволяет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напряжение,кВ – 20;Минимальная механическая разрушающая нагрузка, кН –13;Длина пути утечки,мм, не менее – 400; Выдерживаемое напряжение частотой 50 Гц, кВ, неменее - 85 в сухом состоянии;Выдерживаемое напряжение частотой 50 Гц,кВ, не менее - 45под дождем; Прилагается чертеж изделия. Поставщикпредоставляет гарантию на качество на весь объём Товара в течение 12месяцев от даты ввода в эксплуатацию Товара, но не более 24месяцев отдаты поставки.</t>
  </si>
  <si>
    <t>Стандартные образцы глубины проникания иглы (пенетрации) нефтяных битумов (ГПИ-3) типа ГСО 7089-93, аттестованное значение - 6,70 мм, объем экземпляра - 60 см3</t>
  </si>
  <si>
    <t>ТС\73. Стандартные образцы глубины проникания иглы (пенетрации).docx</t>
  </si>
  <si>
    <t>Поршень: в сборе с сальником, для двигателя Kohler, сварочного агрегата Ranger 250, п/н 2487442-S….~Piston: complete c/w seals, engi"ne Kohler, welder Ranger 250, p/n 2487442-S ....</t>
  </si>
  <si>
    <t>279032.000.000016</t>
  </si>
  <si>
    <t>для сварочных аппаратов</t>
  </si>
  <si>
    <t>ПАО Челябинский трубопрокатный завод РФ</t>
  </si>
  <si>
    <t>Изолятор - штырьевой, фарфоровый (далее - ШФ), предназначен для изоляцииикрепления проводов на ВЛ электропередачи и вРУ электростанций и подстанций переменного тока напряжением до 20 кВ включительно частотой до100 Гц. Эксплуатируются при температуре окружающеговоздухаот -60 до +50 0С. При монтаже изолятора ШФ-20 на штырь нетребуется применения 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кН- 13;Выдерживаемое импульсное электрическое напряжение, не менее кВ - 135;Изоляционное расстояние по воздуху от провода до штыря,не менее мм -250.Поставщик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</si>
  <si>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Производитель: ebm-papst. Марка:4650N.</t>
  </si>
  <si>
    <t>259912.400.000020</t>
  </si>
  <si>
    <t>из оцинкованной стали, объем 8-15 л</t>
  </si>
  <si>
    <t>ГОСТ 20558-82.Из стали 0,8КП, толщиной от 0,5 до 0 ,55 милиметров,имеют клепанные ушки. Ручка из проволки. Ведра имеют один шов, кот орый обрабаты вается герметиком и ребра жесткости.Объем 12 л.</t>
  </si>
  <si>
    <t>Стандартные образцы глубины проникания иглы (пенетрации) нефтяных битумов (ГПИ-4) типа ГСО 7090-93, аттестованное значение - 10,90 мм, объем экземпляра - 60 см3</t>
  </si>
  <si>
    <t>ТС\74. Стандартные образцы глубины проникания иглы (пенетрации) нефтяных битумов (ГПИ-4).docx</t>
  </si>
  <si>
    <t>Рулетка: измерительная, со стальной крашеной лентой, с полиамидным покрытием в открытом корпусе, 30м длиной, TR 30/5....~Tape-Measuring: w/painted steel tape and polyamide cover; 30m long; TR 30/5....</t>
  </si>
  <si>
    <t>Изолятор ИПУ-10/630-7,5 УХЛ1</t>
  </si>
  <si>
    <t>Изолятор - проходной, усиленный керамический (далее - ИПУ), овальныйфлянец 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напеременное напряжение до 10 кВ, как для работы в атмосфере, так и длязакрытых токопроводов. В комплекте резиновая прокладка.Технические характеристики:Номинальное напряжение, кВ - 10;Номинальный ток, А - 630;Минимальная разрушающая сила на изгиб, кН - 7,5;Климатическое исполнение - УХЛ1;И – изолятор;П – проходной;У – усиленное исполнение.Поставщик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</si>
  <si>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ORACAL 640, ГОСТ Р 12.4.026-2001, ТУ У 25.2-22595554-022-2003</t>
  </si>
  <si>
    <t>222929.900.000129</t>
  </si>
  <si>
    <t>для бытовых помещений, из смешанного материала</t>
  </si>
  <si>
    <t>Стандартные образцы свойств битума типа БИТ-ПА (ТКиШ-3) ГСО 10765-2016, аттестованная характеристика - температура размягчения по кольцу и шару, диапазон аттестованных значений - 45-60 °С,объем экземпляра - 100 см3</t>
  </si>
  <si>
    <t>ТС\75. Стандартные образцы свойств битума типа БИТ-ПА (ТКиШ-3).docx</t>
  </si>
  <si>
    <t>Сопло</t>
  </si>
  <si>
    <t>Анализатор: кислорода уходящих газов (первичный датчик) ROSEMOUNT CH88 O2 PROBE  в коплекте  с вторичным прибором ROSEMOUNT 1056</t>
  </si>
  <si>
    <t>265153.900.000005</t>
  </si>
  <si>
    <t>для измерения концентрации растворенного кислорода</t>
  </si>
  <si>
    <t>РИЗУРПАК-И</t>
  </si>
  <si>
    <t>Изолятор ИПУ 10/1000-7,5 УХЛ-1 квадратны</t>
  </si>
  <si>
    <t>Изолятор  - проходной, усиленный керамический (далее - ИПУ), квадратныйфлянец, 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 переменное напряжение до 10 кВ, как для работы в атмосфере, так и для закрытыхтокопроводов. В комплекте резиновая прокладка.Технические характеристики:Номинальное напряжение, кВ - 10;Номинальный ток, А - 1000;Минимальная разрушающая сила на изгиб, кН - 7,5;Климатическое исполнение - УХЛ1;И – изолятор;П – проходной;У – усиленное исполнение.Поставщик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</si>
  <si>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Masterlock навесной 410RED, Masterlock США</t>
  </si>
  <si>
    <t>Сульфат алюминия технический очищенный по ГОСТ 12966-85 1 сорта, представляет собой не слеживающиеся пластинки, брикеты, куски неопределенной формы и разного размера, массой не более 10 кг белого цвета. Допускаются бледные оттенки серого, голубого или розового цвета. Расфасованный в мешках 50 кг, либо спец.контейнеры типа "биг-бэг" 750кг, МКР-1,0 С, МКР-1,0М. При поставке необходимо наличие сертификата соответствия, санитарно-эпидемиологического заключения, подтверждающее безопасность при применении в системах питьевого водоснабжения, выданное в установленном порядке. СНиП РК 4.01-02-2009 , таб.9.2. , п.9.16</t>
  </si>
  <si>
    <t>Стандартные образцы свойств битума типа БИТ-ПА (ТХБ-3) ГСО 10765-2016, аттестованная характеристика - температура хрупкости, диапазон аттестованных значений - от минус 15 °С до минус 25 °С,объем экземпляра - 100 см3</t>
  </si>
  <si>
    <t>ТС\76. Стандартные образцы свойств битума типа БИТ-ПА (ТХБ-3).docx</t>
  </si>
  <si>
    <t xml:space="preserve">ИВА-6Н-КП-Д, </t>
  </si>
  <si>
    <t>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t>
  </si>
  <si>
    <t>203012.700.000078</t>
  </si>
  <si>
    <t>Bochem</t>
  </si>
  <si>
    <t>Труба стальная 50х3,5 Ст.2ПС</t>
  </si>
  <si>
    <t>242013.900.010001</t>
  </si>
  <si>
    <t>стальная, диаметр 51-100 мм</t>
  </si>
  <si>
    <t>Стандартные образцы свойств битума типа БИТ-ПА (ДНБ-3.1) ГСО 10765-2016, аттестованная характеристика - растяжимость, диапазон аттестованных значений - при температуре 25 °С  - 40-70 см, при температуре 0 °С - 4-6 см,объем экземпляра - 100 см3</t>
  </si>
  <si>
    <t>ТС\77.Стандартные образцы свойств битума типа БИТ-ПА (ДНБ-3.1).docx</t>
  </si>
  <si>
    <t>Rexant артикул (17-6206)</t>
  </si>
  <si>
    <t>Лента: для разметки труб диаметром от 76 до 559мм, размеры 102x1829мм,Модель D170 «Large», Pipe Wrap…</t>
  </si>
  <si>
    <t>265132.590.000000</t>
  </si>
  <si>
    <t>Лента-линейка</t>
  </si>
  <si>
    <t>для разметки труб перед резкой и сваркой</t>
  </si>
  <si>
    <t>Монитор 23,8" IPS 2560х1440</t>
  </si>
  <si>
    <t>ЖК, диагональ более 23", но не более 30</t>
  </si>
  <si>
    <t>329959.900.000112</t>
  </si>
  <si>
    <t>для ванной комнаты</t>
  </si>
  <si>
    <t>СТ РК ГОСТ Р 50962-2008.Набор для ванной комнаты - пластмассовый. Состоит из зеркала в раме 370х570 мм), двух мыльниц (100 х150 мм), полки для зубных щеток ( 100х150мм), стакан, вешалки за 3 крючка, полки для душевых принадлежностей (400х120мм). Толщина с тенок из делия не менее 2 мм, что позволяет выдержать нагрузку на полку не менее - 1,5кг. Укомплектован крепежными изделиями.</t>
  </si>
  <si>
    <t xml:space="preserve">нефтепродукта в гексане (четыреххлористом углероде) </t>
  </si>
  <si>
    <t>Стандартный образец состава раствора нефтепродуктов в гексане типа СО Люм-НПГ ГСО 7950-2001, диапазон аттестованных значений - от 0,95 до 1,05 мг/см3, фасовка - стеклянная ампула вместимостью 6 см3</t>
  </si>
  <si>
    <t>ТС\78. Стандартный образец, нефтепродукта в гексане (четыреххлористом углероде).docx</t>
  </si>
  <si>
    <t>279032.000.000040</t>
  </si>
  <si>
    <t>для сварочного оборудования, масляный</t>
  </si>
  <si>
    <t>Масляный фильтр двигателя для cварочного агрегата Lincoln Electric Vantage 300, Kubota#16271-32090</t>
  </si>
  <si>
    <t>Код Товара: D4929-SET-1</t>
  </si>
  <si>
    <t>Ключ трубный, 48", п/н 31040, Ridgid Steel</t>
  </si>
  <si>
    <t>257330.300.000016</t>
  </si>
  <si>
    <t>Вентиль: комплект, для указателя уровня качественной жидкости (модель Q15-R20, рефлекторный тип), LG-100, LG-101, LG-1000....~Cock:set, for Quality Liquid Level Gauge (Model Q15-R20, reflex type), LG-100, LG-101, LG-1000....</t>
  </si>
  <si>
    <t>252113.000.000002</t>
  </si>
  <si>
    <t>Указатель уровня</t>
  </si>
  <si>
    <t>со стеклом Дюренса</t>
  </si>
  <si>
    <t>специализированный</t>
  </si>
  <si>
    <t>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t>
  </si>
  <si>
    <t>281412.330.000012</t>
  </si>
  <si>
    <t>для душа, двухрукояточный, настенный, размер 310*150 мм</t>
  </si>
  <si>
    <t>Шлифмашина угловая 2,7кВт 5000об/мин</t>
  </si>
  <si>
    <t>Бұрыштық тегістеуіш.Мақсаты-әр түрлі беттерді, жиектерді және дәнекерлеуді тазарту, тегістеужәне жылтырату, сонымен қатар кірпіштен, тастан, бетоннан, металданжасалған әртүрлі материалдар мен бұйымдарды кесу үшін өтетиімді.Техникалық сипаттамалары:Түрі- екі қолымен ұстау;Диаметрі,мм-120-дан 230-ға дейін;Құрылғылардың қуаты, кВт - 2,7;Дискілік айналужылдамдығы, айн / мин. - 5 000.Функциялар тізімі:- тегістеу машинасынбіртіндеп минутына айналу жылдамдығын алуға мүмкіндік беретін тегісқосуға арналған құрылғы;- тегістеуіш механизмін дискінің кептелуіненқорғау функциясы, ол пайда болған кезде құрал автоматты түрде өшеді;-тұтқаның орналасуын реттеу мүмкіндігі;- шыбықтың айналу санын реттеу;-құрылғыны розеткадан шығаруды ұмытып кеткен кезде электр қуатын уақытшаөшіру жағдайында қажет тегістеуішті қайта қосудан қорғау функциясы;-тұрақты жылдамдықты қолдау. Мұндай функция ұзақ және ауыр жұмыс кезіндеқажет;- құрылғының жұмыс процесінде оның дірілін сөндіру;- кесу шеңберінжылдам өзгертуге арналған құрылғы.Электр беруде іркілістер болғанжағдайда электр қозғалтқышты Автоматты ажырату;- дискіні автоматты түрдетеңдестіру;- айналу жылдамдығын автоматты түрде реттеу;- өздігінентартылатын жаңғақ;- электр қозғалтқыш ішіне шаң мен ылғалдың түсуіненқорғау;- шаңды мәжбүрлеп жою;- қозғалтқышты тікелей салқындату. Жеткізіп беруші тауарды пайдалануға берген күннен бастап 12 ай ішінде, бірақ жеткізу күнінен бастап 24 айдан аспайтын мерзімде тауардыңбүкіл көлеміне сапаға кепілдік береді.Угловая шлифовальная машина.Назначение - для зачистки, шлифования и полирования различныхповерхностей, кромок и сварных швов, а также они очень эффективны длярезки различных материалов и изделий из кирпича, камня, бетона,металла.Технические характеристики:Вид - двуручные;Диаметр, мм - от 120до 230;Мощность устройств, кВт - 2,7;Скорость дискового вращения,об/мин. - 5 000.Перечень функций:- устройство для плавного включенияшлифовальной машины, позволяющее постепенно набирать скорость оборотов вминуту;- функция защиты механизма болгарки от заклинивания диска, припоявлении которого инструмент автоматически выключается;- возможностьотрегулировать расположение рукоятки;- регулировка количества оборотовшпинделя;- функция защиты болгарки от повторного включения, котораянеобходима вслучае временного отключения электроэнергии, когда приборзабывают выдергивать из розетки;- поддержка постоянной скорости. Такаяфункция нужна при проведении длительных и трудоемких работ;- гашениевибрации устройства в процессе его работы;- устройство для быстрой сменыобрезного круга.Автоматическое отключение электродвигателя в случаеперебоев в подаче электричества;- автоматическая балансировка диска;-автоматическая регулировка скорости вращения;- самозатягивающаясягайка;- защита от попадания пыли и влаги внутрь электродвигателя;-принудительное удаление пыли;- непосредственное охлаждение двигателя.Поставщик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</si>
  <si>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Противогаз</t>
  </si>
  <si>
    <t>329911.900.000016</t>
  </si>
  <si>
    <t>шланговый</t>
  </si>
  <si>
    <t>Противогаз ПШ-1 (ПШ-1Б) предназначен для защиты органов дыхания, глаз и лица человека при выполнении работ в условиях содержания кис лорода в воздухе менее 17% объемных, вредных веществ неизвестного состава и концентраций или при содержании вредных веществ в возду х е более 0,5% объемных в диапазоне температур окружающей среды от минус 30 до плюс 50°С. Комплектация: комплект лицевых частей, две последовательно соединенные гофрированные трубки; резиновый армированный шланг длиной 10 метров; фильтрующий элемент для очистки вд ы хаемого воздуха от пыли; амуниция состоит из поясного ремня с плечевыми лямками и сигнально-спасательной веревки. Противогаз компл ек туется шлем маской ШМП.</t>
  </si>
  <si>
    <t xml:space="preserve">Интеллектуальное зарядное устройство для Ni-Mh, Ni-Cd,Li-lon, LiFePO4 Miboxer C8 Smart Charger 
</t>
  </si>
  <si>
    <t>279032.000.000072</t>
  </si>
  <si>
    <t>аргоновый, баллонный</t>
  </si>
  <si>
    <t>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t>
  </si>
  <si>
    <t>Плита: ЛДСП, древесностружечная, ламинированная, толщина 16 мм (2800х2070х16мм)…~Plate: particle board, laminated, thickness 16 mm(2800х2070х16mm)…</t>
  </si>
  <si>
    <t>162114.390.000000</t>
  </si>
  <si>
    <t>Плита древесноволокнистая </t>
  </si>
  <si>
    <t>МДФ, ламинированная</t>
  </si>
  <si>
    <t xml:space="preserve">ТКАНЬ ПВХ AV-TEX
</t>
  </si>
  <si>
    <t>Подшипник 22320М</t>
  </si>
  <si>
    <t>Мойынтірек 22320 қысқа цилиндрлік роликтері бар радиалды роликті.Техникалық сипаттамалары:Мойынтіректің ішкі диаметрі, мм - 100;Мойынтіректің сыртқы диаметрі, мм - 215;Мойынтіректің Ені, мм - 47;Мойынтіректі монтаждау фаскасының радиусы, мм - 4,0;Статикалық жүк көтергіштігі-С0 260 000 Н;Динамикалық жүк көтергіштігі-316 000 Н бастап;Жеткізуші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22320М роликовый радиальный с короткими цилиндрическимироликами.Технические характеристики:Внутренний диаметр подшипника, мм - 100;Наружный диаметр подшипника, мм - 215;Ширина подшипника, мм - 47;Радиус монтажной фаски подшипника, мм - 4,0;Статическая грузоподъемность - С0 260 000 Н;Динамическая грузоподъемность - С 316 000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</si>
  <si>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SDS-Plus Makita D-21325</t>
  </si>
  <si>
    <t>257340.100.000009</t>
  </si>
  <si>
    <t>машинно-ручной</t>
  </si>
  <si>
    <t>257330.930.000062</t>
  </si>
  <si>
    <t>дисковая, металлическая</t>
  </si>
  <si>
    <t>Щетка металлическая для УШМ Tundra Basic, крученая проволка, плоская 22мм х 180мм. Материал нержавеющая сталь, максимальная скорость 4500-8500 об/мин.предназначен для очистки сварных швов,подготовки шероховатых поверхностей и быстрого удаления краски,окалины и ржа вчины.</t>
  </si>
  <si>
    <t>279032.000.000075</t>
  </si>
  <si>
    <t>азотный, баллонный</t>
  </si>
  <si>
    <t>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t>
  </si>
  <si>
    <t>"Walter Herzog GmbH" OptiDist s/n 161</t>
  </si>
  <si>
    <t>Привод: мощности Power Actuator, Model: Sure 49-5 CCW: 230 V., 50-60 Hz, Full load duty 20%, L.R. AMPS 1.20...</t>
  </si>
  <si>
    <t>281332.000.000296</t>
  </si>
  <si>
    <t>OptiDist</t>
  </si>
  <si>
    <t>Метчик м/р 20х2,5 правый</t>
  </si>
  <si>
    <t>Машиналық және қол таңбалауыш.Мақсаты-метрикалық жіптерді машинамен және қолмен кесуге арналған;Техникалық сипаттамалары:Бұранда түрі-метрикалық;Чип ойығының түрі-түзу;Бағыт - оң;Құрал материалы-Р6М5 (жоғары жылдамдықты болат);Диаметрі, мм - 20;Бұранда қадамы, мм - 2,5.Жеткізіп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машинно-ручной.Назначение - для нарезания метрической резьбы машинным и ручнымспособом;Технические характеристики:Тип резьбы - метрическая;Тип стружечной канавки - прямой;Направление - правый;Материал инструмента - Р6М5 (сталь быстрорежущая);Диаметр, мм - 20;Шаг резьбы, мм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</si>
  <si>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Компенсатор</t>
  </si>
  <si>
    <t>Вентилятор: вытяжной, VDA 250/6EC, однофазный,  220В АС, 50Гц, 900об/мин, 1880м3/час, 0.140кВт, 0.85А....~Fan: exhaust, VDA 250/6EC, single phase, 220V AC, 50Hz, 900ob/min, 1880m3 / h, 0.140 kW, 0.85A....</t>
  </si>
  <si>
    <t>Метчик м/р 20х1,5мм</t>
  </si>
  <si>
    <t>Машиналық және қол таңбалауыш.Мақсаты-метрикалық бұранданы машина тәсілімен және қолмен кесугеарналған;Техникалық сипаттамалары:Белгілеу - 2620-2885.2;Диаметрі, мм - 20;Жіп қадамы, мм - 1,5;Жеткізіп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машинный и ручной.Назначение - для нарезания метрической резьбы машинным способом ивручную;Технические характеристики:Обозначение - 2620-2885.2;Диаметр, мм - 20;Шаг резьбы, мм - 1,5;Поставщик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</si>
  <si>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Турция</t>
  </si>
  <si>
    <t>Панама-накомарник снабжена специальной защитной сеткой от комаров, закреплённой сверху и снизу на двух металлических ободках и собра нную внизу на резинку. Благодаря такой конструкции лици и шея оказываются надёжно защищёнными от комаров. Для защиты от комаров, ме л ких мух, мошки и других летающих насекомых.</t>
  </si>
  <si>
    <t>Термометр: биметаллический,  0~500*С....~Termometer: bimetallic, 0~500*C....</t>
  </si>
  <si>
    <t>класс точности 1 0</t>
  </si>
  <si>
    <t>Крем</t>
  </si>
  <si>
    <t>204215.500.000010</t>
  </si>
  <si>
    <t>косметический, для ухода за кожей, эмульсионный</t>
  </si>
  <si>
    <t>Защитный крем для рук гидрофобного действия.Регенерирующий крем предназначен для питания и интенсивной регенерации кожи рук после не гативного воздействия широкого спектра вредных производственных факторов. Не содержит силиконов, силиконо содержащих компонентов, к р асителей и природных компонентов, являющихся сильными аллергенами. Туба 100 мл. Срок годности 24 месяца.Обязательное подтверждение с оответствия по: ТР ТС 019/2011, ГОСТ 31460-2012, ГОСТ 12.4.068-79.</t>
  </si>
  <si>
    <t>ТУРЦИЯ</t>
  </si>
  <si>
    <t>Fora 1600W</t>
  </si>
  <si>
    <t>Панель: передняя, коммутационная анализатора потоков NuFlo модель MC-II, P/N 100005118....~Panel: Front/Keypad, for NuFlo model MC-II flow analizer, P/N 100005118....</t>
  </si>
  <si>
    <t>Метчик м/р 30х3мм</t>
  </si>
  <si>
    <t>Машиналық және қол таңбалауыш.Мақсаты-оң жақ метрикалық жіптерді машинамен және қолмен кесугеарналған;Техникалық сипаттамалары:Белгілеу - 2621-1951. 2;Диаметрі, мм - 30;Бұранда қадамы, мм-3.Жеткізіп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машинный и ручной.Назначение - для нарезания правой метрической резьбы машинным способом ивручную;Технические характеристики:Обозначение - 2621-1951.2;Диаметр, мм - 30;Шаг резьбы, мм - 3.Поставщик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</si>
  <si>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t>
  </si>
  <si>
    <t>ООО КВАЗАР</t>
  </si>
  <si>
    <t>Резец 2130-0031</t>
  </si>
  <si>
    <t>257340.190.000012</t>
  </si>
  <si>
    <t>проходной прямой, из твердого сплава</t>
  </si>
  <si>
    <t>"Қатты қорытпадан жасалған пластиналары бар токарлық түзу кескіш.Мақсаты-бітеу тесіктерді өңдеуге арналған;Техникалық сипаттамалары:Белгілеу - 2100-0031;Кескіштің қимасы, мм - 25х20;Ұзындығы, мм - 140;Қорытпа түрі-қатты қорытпа ВК6.Жеткізіп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проходной прямой с пластинами из твердого сплава.Назначение - для обработки глухих отверстий;Технические характеристики:Обозначение - 2100-0031;Сечение резца мм - 25х20;Длина, мм - 140;Тип сплава - твердый сплав ВК6.Поставщик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</si>
  <si>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Сушильная машина AGFA NDT DR</t>
  </si>
  <si>
    <t>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t>
  </si>
  <si>
    <t>222314.570.000000</t>
  </si>
  <si>
    <t>из поливинилхлорида, наружный, остекленный</t>
  </si>
  <si>
    <t>Труба для магистральных газонефтепроводов</t>
  </si>
  <si>
    <t>242021.100.000130</t>
  </si>
  <si>
    <t>стальная, сварная, диаметр 1020 мм, толщина стенки 12 мм</t>
  </si>
  <si>
    <t>Труба тип 3 - 1020х12мм К52 ГОСТ 20295-85. Прямошовные, из стали 17Г1С (У), без поперечного шва. С наружным трехслойным заводским защитным покрытием на основе экструдированного полиэтилена, весьма усиленная (ВУС). Каждая труба перекрыта пластиковыми заглушками. При поставке предоставить разрешение уполномоченного органа РК в области промышленной безопасности на применение на опасных производственных объектах РК.</t>
  </si>
  <si>
    <t>Датчик: температуры стенки труб Rosemount 248HANANOXA 0185D303J1N0000N0500XA -40</t>
  </si>
  <si>
    <t>ATLANT</t>
  </si>
  <si>
    <t>HP LJ M750</t>
  </si>
  <si>
    <t>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t>
  </si>
  <si>
    <t>НПО "Спектрон"</t>
  </si>
  <si>
    <t>Инфракар</t>
  </si>
  <si>
    <t xml:space="preserve">для определения температуры размягчения битумов </t>
  </si>
  <si>
    <t>Автоматический прибор для определения температуры размягчения по кольцу и шару Линтел КИШ-20</t>
  </si>
  <si>
    <t>ТС\91. Аппарат, для определения температуры размягчения битумов.docx</t>
  </si>
  <si>
    <t>Радиомост NanoBeam M5-400</t>
  </si>
  <si>
    <t>Стержень: соединительный (полушток) плунжера позиция №129 насоса 3GP 125-18/15.</t>
  </si>
  <si>
    <t>для плунжерного насоса парогенераторной установки, соединительный, (полушток)</t>
  </si>
  <si>
    <t>CP-8865-K9= , Cisco Systems</t>
  </si>
  <si>
    <t>221930.500.000021</t>
  </si>
  <si>
    <t>топливный, внутренний диаметр 16,0, резиновый</t>
  </si>
  <si>
    <t>Внутренний диаметр 19мм; Наружный диаметр 27мм; Рабочее давление 20 бар; Давление на разрыв 75 бар; масса 0,39 [кг/м]; стандартная д лина 60 м; Внутрений слой: чёрная, гладкая смесь ПВХ и резины NBR; Усиление: двойной корд из полиэстера; Внешний слой: желтый,гладка я смесь ПВХ и полиуретана; Рабочая температура: от -10°C до +60°C.</t>
  </si>
  <si>
    <t>МЕТА-01 МП 0.1 ЛТК</t>
  </si>
  <si>
    <t xml:space="preserve">Электрод лабораторный </t>
  </si>
  <si>
    <t>231923.300.000085</t>
  </si>
  <si>
    <t xml:space="preserve">из стекла </t>
  </si>
  <si>
    <t>Электрод рН InLab Expert Pro-ISM (кат. № 30014096)</t>
  </si>
  <si>
    <t>ТС\92. Электрод рН InLab Expert Pro-ISM (кат. № 30014096.docx</t>
  </si>
  <si>
    <t xml:space="preserve"> Matrix</t>
  </si>
  <si>
    <t>Модуль ввода и вывода аналоговый 1756-IF16H/A</t>
  </si>
  <si>
    <t>ОН-280</t>
  </si>
  <si>
    <t>Кювета</t>
  </si>
  <si>
    <t>"FEIN"</t>
  </si>
  <si>
    <t>Электрод электропроводимости  InLab 731-ISM (кат. № 30014092)</t>
  </si>
  <si>
    <t>ТС\93. Электрод электропроводимости  InLab 731-ISM (кат. № 30014092)..docx</t>
  </si>
  <si>
    <t>ESAB Cutmaster 40</t>
  </si>
  <si>
    <t>Форсунка специализированная</t>
  </si>
  <si>
    <t>281332.000.000096</t>
  </si>
  <si>
    <t>для насоса высокого давления</t>
  </si>
  <si>
    <t>Форсунка эксцентриковая в комплекте с хомутом</t>
  </si>
  <si>
    <t>STIHL SHE 71</t>
  </si>
  <si>
    <t>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t>
  </si>
  <si>
    <t>289261.300.000175</t>
  </si>
  <si>
    <t>Камера грязевая</t>
  </si>
  <si>
    <t>для устранения разбрызгивания/сбора/отвода в специальные емкости жидкостей</t>
  </si>
  <si>
    <t>для счетчиков производства, потребления газа, жидкости, электроэнергии</t>
  </si>
  <si>
    <t>Lauda RE 415</t>
  </si>
  <si>
    <t>Характеристика:Разрывная мембрана Ду400,давление 0,32МРа,температура 200°С (Т-1201,Т-1202)</t>
  </si>
  <si>
    <t>ТС\Мембрана.docx</t>
  </si>
  <si>
    <t>Pelican StealthLite™</t>
  </si>
  <si>
    <t>КРАВЕС-5/1 ПД2</t>
  </si>
  <si>
    <t>Вал: на превентор 2FZ18-21. Материал сталь 45.</t>
  </si>
  <si>
    <t>289952.000.000003</t>
  </si>
  <si>
    <t>Камни</t>
  </si>
  <si>
    <t>205959.600.000060</t>
  </si>
  <si>
    <t>для кипячения органических жидкостей, химически стойкие</t>
  </si>
  <si>
    <t>Камешки для кипячения - материал из фарфора, неглазуированного фаянса, термостойкое стекло. 1 упаковка по 75 грамм. Отсутствуют нац иональные или межгосударственные стандарты на закупаемый товар. В комплекте: оригинал сертификата (паспорта) завода изготовителя на реактив или нотариально заверенная копия.</t>
  </si>
  <si>
    <t>Производитель: Polair</t>
  </si>
  <si>
    <t>MAKITA HM</t>
  </si>
  <si>
    <t>ГОСТ 22261-94, ОАО "Механический завод" РФ</t>
  </si>
  <si>
    <t>281332.000.000316</t>
  </si>
  <si>
    <t>Ремень приводной для охладителей EA-401A/B/C, Е-203 А/В 4/5 VX 1120</t>
  </si>
  <si>
    <t>ООО Фобос</t>
  </si>
  <si>
    <t>Устройство: аналоговое, выходное DA004, расширения для С200Н, 8 аналоговых выходов: 4-20мА, разрешение 1:4096…~Devise: analogous, DA004…</t>
  </si>
  <si>
    <t>Модуль ввода/вывода</t>
  </si>
  <si>
    <t>для промышленного контроллера нефтехимической промышленности, 8 канальный</t>
  </si>
  <si>
    <t>DTM10-501-А1-C1-F01-G0-S1 PROVIBTECH</t>
  </si>
  <si>
    <t>Перфоратор 500-800Вт</t>
  </si>
  <si>
    <t>Кейістегі Перфоратор.Мақсаты-бетон, кірпіш және бұрғылау жұмыстарын жүргізутас.Жұмысрежимдері-Бұрғылау, қашау;Соққы энергиясы, Дж-1,5-3;Қуаты, Вт-500-800;Соққы жиілігі, соққы / мин-4000-6000;Айналу жылдамдығы, айн / мин-2300-3000;Режимдер-кері;Бетонды бұрғылау диаметрі, мм-20дейін.Жеткізуші Тауардың бүкіл көлемінің сапасына Тауар пайдалануғаберілген күннен бастап 12 ай ішінде, бірақ жеткізу күнінен бастап 24 айдан аспайтын уақытқа кепілдік бередіПерфоратор в кейсе.Назначение - для проведения сверлильных работ по бетону, кирпичу икамню.Режимы работы - сверление, долбление;Энергия удара, Дж - от 1,5-3;Мощность, Вт - 500-800;Частота ударов, уд/мин - 4000-6000;Скорость вращения, об/мин - 2300-3000;Режимы - с реверсом;Диаметр сверления бетона, мм - до 20.Поставщик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</si>
  <si>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Дания</t>
  </si>
  <si>
    <t>Штанга</t>
  </si>
  <si>
    <t>ДЕФЕКТОСКОП ВИХРЕТОКОВЫЙ ВЕКТОР-50</t>
  </si>
  <si>
    <t>Расширитель: фланцевый, диаметр штифта 1-1/8"...</t>
  </si>
  <si>
    <t>Пружина узла каретки АГЗУ УРО2.01.004</t>
  </si>
  <si>
    <t>Күймеше түйініне арналған түрі УР2.01.004 серіппе.Мақсаты - түрі көпжүрісті ұңғымаларды аударуға ПМЖ АГЗУ (14 ұңғы)тасымалдау торабына сервистік қызмет көрсету және жөндеу, одан әріжоспарлы жөндеу үшін.Техникалық сипаттамалары:Каталог нөмірі - УР2.01.004;Жеткізіп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береді.Пружина типа УРО2.01.004 для узла каретки.Назначение - для  сервисного обслуживания и ремонта, дальнейшегопланового ремонта типа узла каретки многоходового переключателя скважинытипа ПСМ АГЗУ (14 скв).Технические характеристики:Номер по каталогу - УРО2.01.004;Поставщик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</si>
  <si>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GEDORE 6759700
</t>
  </si>
  <si>
    <t>Плашка м/р 1дюйм</t>
  </si>
  <si>
    <t>257340.160.000002</t>
  </si>
  <si>
    <t>для метрической резьбы, круглая</t>
  </si>
  <si>
    <t>Метрикалық бұранданы шығаруға арналған дөңгелек бұрандакескіш.Мақсаты-құбыр цилиндрлік жіптерге арналған дөңгелек;Техникалық сипаттамалары:Белгілеу - 2650-1577;Диаметрі номиналды (DN), дюйм-1;Болат түрі-9ХС, ХВСГ.Жеткізіп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нарезания метрической резьбы.Назначение - круглая для трубной цилиндрической резьбы;Технические характеристики:Обозначение - 2650-1577;Диаметр номинальный (Дн), дюйм - 1;Тип стали - 9ХС, ХВСГ.Поставщик предоставляет гарантию на качествонавесь объём Товара втечение 12 месяцев от даты ввода в эксплуатацию Товара, но не более 24месяцев от даты поставки.</t>
  </si>
  <si>
    <t>СТС-10У-СП-11 Стационарный тормозной стенд для диагностики тормозной системы легковых и грузовых автомобилей</t>
  </si>
  <si>
    <t>Сапоги: сварщика, размер 43....~Boots: welder, size 43....</t>
  </si>
  <si>
    <t>152032.920.000057</t>
  </si>
  <si>
    <t>Сапоги</t>
  </si>
  <si>
    <t>для защиты от повышенных температур, мужские, кожаные, неутепленные</t>
  </si>
  <si>
    <t>Машина термической резки CG2-11, Китай</t>
  </si>
  <si>
    <t>Ключ гаечный КГР 19мм Х1Н12</t>
  </si>
  <si>
    <t>257330.300.000002</t>
  </si>
  <si>
    <t>гаечный, разводной</t>
  </si>
  <si>
    <t>Сомынға арналған реттелетін кілт.Мақсаты-болттарды, жаңғақтарды немесе беттері бар элементтерді бұрау;Техникалық сипаттамалары:Түрі-реттелетін;Кілт белгісі-7813-0032;Ашаның мөлшері s, мм, кемінде - 19;Материал-ГОСТ 4543-71 бойынша 40Х Болат;Жабыны-х1н12, хром, қалыңдығы 1 мм, никель қабаты 12 мм.Жеткізіп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- 7813-0032;Размер зева S, мм, не менее - 19;Материал - сталь 40Х по ГОСТ 4543-71;Покрытие - Х1Н12 ,хромовое, толщиной 1мм, с подслоем никеля 12мм.Поставщик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</si>
  <si>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Контроллер W-FM 25 V 1.1 </t>
  </si>
  <si>
    <t>Устройство: аналоговое, выходное AD003, расширения для С200Н, 8 аналоговых выходов: 0-5В, 0-10В, -10-+10В, разрешение 1:4096…~Devise: analogous, AD003…</t>
  </si>
  <si>
    <t>Ключ гаечный КГР 30мм Х1Н12</t>
  </si>
  <si>
    <t>Сомынға арналған реттелетін кілт.Мақсаты-бұрандаларды, сомындарды немесе жиектері бар элементтерді бұрауүшін;Техникалық сипаттамалары:Түрі-реттелетін;Кілтті белгілеу-7813-0034;Ашаның мөлшері S, мм, кемінде - 30;Материал-болат 40Х МЕМСТ 4543-71бойынша;Жабын-X1N12, хром, қалыңдығы 1 мм, никель қабаты 12 мм.Жеткізіп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,хромовое, толщиной 1мм, с подслоем никеля 12мм.Поставщик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</si>
  <si>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Хлоратор</t>
  </si>
  <si>
    <t>282912.300.000022</t>
  </si>
  <si>
    <t>для регулируемого хлорирования воды газообразным хлором</t>
  </si>
  <si>
    <t>Автоматический хлоратор вакуумный АХВ-1000/Е-15-ЭР-П предназначен для дозирования хлорного газа и хлорирования промышленных вод, ТЕНИЧЕСКИЕ ПАРАМЕТРЫ: Тип дезинфектанта: C - газообразный хлор, Диапазоны дозирования(кг/час): от 0 до 10 кг/час. Точность дозировани: 4% от установленного значения. Регулировочное соотношение 1:20. Присоединение к эжектору- М300С(М250С)</t>
  </si>
  <si>
    <t>для газовой рампы</t>
  </si>
  <si>
    <t>Подшипник гидравлического ключа HJ-283720</t>
  </si>
  <si>
    <t>289261.500.000159</t>
  </si>
  <si>
    <t>Подшипник специализированный</t>
  </si>
  <si>
    <t>Ключ трубный КТР 7813-0001</t>
  </si>
  <si>
    <t>257330.300.000014</t>
  </si>
  <si>
    <t>трубный, рычажный</t>
  </si>
  <si>
    <t>Негізгі құбыр тұтқасы.Мақсаты-құбырларды және құбырлардың байланыстырушы бөліктерін ұстап алужәне айналдыру.Техникалық сипаттамалары:Кілтті белгілеу-7813-0001;Қысылатын құбырлардың диаметрі, мм - 10-нан 36-ға дейін;Ұзындығы, мм - 300;Қамту-КҚ 21.хрЖеткізіп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Кд21.хр.Поставщик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</si>
  <si>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МТПСд-100</t>
  </si>
  <si>
    <t>282114.700.000013</t>
  </si>
  <si>
    <t>Двухступенчатый газовый клапан (мультиблок) с клапаном герметичности</t>
  </si>
  <si>
    <t>Датчик: с нормировнным выходным сигналом ПСКЖ-1-13 взрывозащищенного исполнения (с одним выходом) монтирующийся на блок измерительный ЗИП СКЖ -120-40М-16М-0-В-КTi</t>
  </si>
  <si>
    <t>265184.300.000003</t>
  </si>
  <si>
    <t>Датчик импульса</t>
  </si>
  <si>
    <t>для счетчика контроля жидкости</t>
  </si>
  <si>
    <t>Ключ трубный КТР 7813-0003</t>
  </si>
  <si>
    <t>Негізгі құбыр тұтқасы.Мақсаты-құбырларды және құбырлардың байланыстырушы бөліктерін ұстап алужәне айналдыру.Техникалық сипаттамалары:Кілтті белгілеу-7813-0003;Қысылатын құбырлардың диаметрі, мм - 20-нан 63-ға дейін;Ұзындығы, мм - 500;Қамту-КҚ 21.хрЖеткізіп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Кд21.хр.Поставщик предоставляет гарантию на качество на весь объём Товара втечение 12 месяцев от даты ввода в эксплуатацию Товара, но не более 24месяцевот даты поставки.</t>
  </si>
  <si>
    <t>инфракрасный</t>
  </si>
  <si>
    <t xml:space="preserve"> ОАО «Манотомь»</t>
  </si>
  <si>
    <t>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t>
  </si>
  <si>
    <t>221930.500.000029</t>
  </si>
  <si>
    <t>топливный, внутренний диаметр 50,0, резиновый</t>
  </si>
  <si>
    <t>Выключатель C60N 2P 16А</t>
  </si>
  <si>
    <t xml:space="preserve">271222.900.000009 </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</si>
  <si>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</si>
  <si>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поставки.Автоматты ажыратқыш әкімшілік, өнеркәсіптік және тұрғын үйғимараттарындағы тізбектерді шамадан тыс жүктемелерден және қысқатұйықталудан коммутациялауға және қорғауға арналған.Техникалық сипаттамалары:Түрі-C60N;Номиналды ток, А - 16;Полюстер саны-2Р;Номиналды кернеу, В - 380;Ағымдағы ажырату, А - 10000;Бекіту-DIN-рейка.Өнім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</si>
  <si>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Ключ трубный КТР 7813-0002</t>
  </si>
  <si>
    <t>Негізгі құбыр тұтқасы.Мақсаты-құбырларды және құбырлардың байланыстырушы бөліктерін ұстап алужәне айналдыру.Техникалық сипаттамалары:Кілтті белгілеу-7813-0002;Қысылатын құбырлардың диаметрі, мм - 20-нан 50-ға дейін;Ұзындығы, мм - 400;Қамту-КҚ 21.хрЖеткізіп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</si>
  <si>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Угловая шлифовальная машинка диам 230мм 220В</t>
  </si>
  <si>
    <t>Тент из брезентовой ткани повышенной водоупорности (ПВ). Люверсы по периметру с шагом 0,5 м. Плотность 550 г/м2. Размеры: длина 15 м, ширина 2,5 м.</t>
  </si>
  <si>
    <t>139222.300.000000</t>
  </si>
  <si>
    <t>Тент</t>
  </si>
  <si>
    <t>из ткани</t>
  </si>
  <si>
    <t>Розетка-вилка 3Р+РЕ+N 380В комплект</t>
  </si>
  <si>
    <t>273313.520.000000</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</si>
  <si>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</si>
  <si>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поставки.125 стационарлы Розетка 3Р+РЕ+N 32а 380В, цилиндрлік қуатты өнеркәсіптікқолмен қосылу, ішкі көлемді орнату, 220 және 380 Вольт кернеуі 16а, 32ажәне 63а жүктемесімен тізбекті байланыстырады.Техникалық сипаттамалары:полюстер Саны - 3Р+РЕ+N;Номиналды ток, А - 32;номиналды кернеу, В -380;қорғау дәрежесі - IP44;кабельашасы-025-32А-380АС-3Р+РЕ+N;өнеркәсіптік қолмен жалғанған цилиндрлікқуат шанышқысы, ішкі көлемді қондырғы, тізбектерді 16а, 32а және 63акернеуі 220 және 380 Вольт.Техникалық сипаттамалары: полюстер Саны - 3Р+РЕ + N;Номиналды ток, А - 32;номиналды кернеу, В - 380;қорғау дәрежесі - IP44;жеткізуші тауарды пайдалануға берген күннен бастап12 ай ішінде, бірақ жеткізу күнінен бастап 24 айдан аспайтын мерзімдетауардың бүкіл көлеміне сапаға кепілдік береді.</t>
  </si>
  <si>
    <t>257320.100.000003</t>
  </si>
  <si>
    <t>для ножовки по металлу</t>
  </si>
  <si>
    <t>Хомут</t>
  </si>
  <si>
    <t>Угловая шлифовальная машинка диам 125мм 220В</t>
  </si>
  <si>
    <t>Газ: пропан....~Gas: propane....</t>
  </si>
  <si>
    <t>Клапан регулятора расхода Ха5.890.040</t>
  </si>
  <si>
    <t>281411.900.000028</t>
  </si>
  <si>
    <t>циркуляционный, размер до 50 мм</t>
  </si>
  <si>
    <t>Түрі Ха5.890.040 шығын реттегішнің клапаныМақсаты - бар тауарлармен үйлесімділікті қамтамасыз етуүшін, сондай-ақ АГЗУ (14ұңғы) ХА2.573.006 Шығын реттегішіне сервистікқызмет көрсету және жөндеу, ондан әрі жоспарлы жөндеу үшін.Техникалық сипаттамалары:Каталог нөмірі-Ха5.890.040;Жеткізіп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береді.Клапан регулятора расхода типа Ха5.890.040.Назначение - для обеспечения совместимости с имеющимисятоварами, а также для сервисного обслуживания и ремонта, а аткжепланового ремонта регулятора расхода Ха2.573.006) АГЗУ (14 скв).Технические характеристики:Номер по каталогу - Ха5.890.040;Поставщик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</si>
  <si>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Сверло 12,0</t>
  </si>
  <si>
    <t>257340.390.000010</t>
  </si>
  <si>
    <t>с коническим хвостовиком, диаметр 5-30 мм</t>
  </si>
  <si>
    <t>Спиральды бұрғылау 2301-3587 конустық білікпен.Техникалық сипаттамалары:Диаметрі, мм - 12;Дәлдік класы-A1.Жеткізіп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береді.Сверло 2301-3587 спиральное с коническим хвостовиком.Технические характеристики:Диаметр, мм - 12;Класс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</si>
  <si>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Гидромотор: PGM051A842*BEIF15-** (970400-5), ID код 101584</t>
  </si>
  <si>
    <t>282422.000.000072</t>
  </si>
  <si>
    <t>Мотор гидравлический</t>
  </si>
  <si>
    <t>Фен термоусадки 220В</t>
  </si>
  <si>
    <t>282411.900.000000</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</si>
  <si>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</si>
  <si>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составе все необходимые насадки.Технические характеристики:Мощность, Вт - 2000;Температура, АС - 300-600;Питание сети, В/Гц - 220/50;Расход воздуха, л/мин - 400/550.Поставщик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поставки."Өнеркәсіптік термоотырғызу фені қыздыру үшін әр түрлі заттарды ыстықауамен, жою үшін бояуларды жою үшін әртүрлі заттарды ыстық ауаменқыздыруға, пластмассаны қалыптастыру және дәнекерлеуге, термоотырғызуқұбырларын қыздыруға арналған. Сондай-ақ, дәнекерлеу және қалайылау,жабысқақ қосылыстарды (тігістерді) жұмсарту, сондай-ақ су құбырларынжібіту үшін қолайлы. Құрамында барлық қажетті саптамалар бар.Техникалық сипаттамалары:Қуаты, Вт - 2000;Температура, АС - 300-600;Желіні қоректендіру, В/Гц - 220/50;Ауа шығыны, л / мин-400/550.Жеткізуші Тауардың бүкіл көлемінің сапасына Тауар пайдалануға бергенкүннен бастап 12 ай ішінде кепілдік береді, бірақ жеткізу күнінен бастап24 айдан аспауы тиіс."</t>
  </si>
  <si>
    <t>Кондиционер сплит - система №24</t>
  </si>
  <si>
    <t>Ключ: трубный, длиной не более 600мм (24"), максимальный диаметр захвата80мм, прямого исполнения, с самоочищающимися зубцами из особопрочной стали...</t>
  </si>
  <si>
    <t>Лампа ДРЛ 125-Е27</t>
  </si>
  <si>
    <t>274015.700.000002</t>
  </si>
  <si>
    <t>ртутная, ДРЛ-125</t>
  </si>
  <si>
    <t>Лампа ртутно-дуговая люминесцентная (далее ДРЛ) Натриевые лампы высокогодавления. Работают в сетях переменного токачастотой 50 Гц напряжением220 В, с применением пускорегулирующейаппаратуры.  Используются всветильниках и прожекторах.Технические характеристики:Номинальнаямощность, Вт, не менее - 125;Тип цоколя - Е27;Длина, мм, не менее -178;Диаметр, мм, не менее - 76.Поставщик предоставляет гарантию накачество на весь объём Товара втечение 12 месяцев от даты ввода вэксплуатацию Товара, но не более 24месяцев от даты поставки.Сынап-доғалы Люминесцентті шам (әрі қарай ДРЛ) Жоғары қысымды натрийшамдары. Олар 50 Гц жиіліктегі 220 В айнымалы токжелілерінде іске қосуаппараттарын қолдана отырып жұмыс істейді. Шамдармен прожекторлардақолданылады.Техникалық сипаттамалары:Номиналды қуаты, Вт, кемінде -125;Цоколь түрі-Е27;Ұзындығы, мм, кемінде - 178;Диаметрі, мм, кемдегенде - 76.Өнім беруші тауарды пайдалануға берген күннен бастап 12 айішінде, бірақжеткізу күнінен бастап 24 айдан аспайтын мерзімде тауардыңбүкілкөлеміне сапаға кепілдік береді.</t>
  </si>
  <si>
    <t xml:space="preserve">Тип шины - грузовой.Размер 11R22.5 Нормаслойности16PR.Индекснагрузки.146/143 KОбод 8.25 Внутреннеедавление8.30/8.30 Ширина профиля, мм 279 Наибольший диаметр, мм 1050 Глубина протектора,мм 20Макс. нагрузка, кг 3000/2725Макс.скорость, км/ч 110 </t>
  </si>
  <si>
    <t>Шланг (рукав)</t>
  </si>
  <si>
    <t>Рукав кислородный. Цвет синий, изготовлен из вулканизированной резины с тканевой прокладкой, предназначен для подвода газа к аппарат уре для газопламенной обработки материалов. Ф-9мм, класс-3, давление-2МПа. Документ о качестве завода-изгтовителя. Наличие бирок. Ш тамп ОТК.ГОСТ 9356-75</t>
  </si>
  <si>
    <t>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t>
  </si>
  <si>
    <t>282511.300.000012</t>
  </si>
  <si>
    <t>ОБРАЗЕЦ ПРЕДПРИЯТИЯ СТАНДАРТНЫЙ СОП НАХЛЕСТОЧНЫЙ толщиной 8мм×8мм</t>
  </si>
  <si>
    <t>ГУП "Мосгортранс"</t>
  </si>
  <si>
    <t>ГСО ХСН-10 массовое содержание хлористых солей. № Государственного стандартного образца 7898-2001, диапазон аттестованного значения 9,5-10,5мг/д м3. Объем 100мл. Оригинальная, заводская, герметичная упаковка. Наличие оригинальной заводской этикетки на таре, оригин ального заводского паспорта на реактив с указанием компонентного состава, аттестованного значения и погрешности. В комплекте: оригин ал сертификата (паспорта) завода изготовителя согласно СТ РК 2.79-2014 (ГОСТ Р 8.3 1 5) или нотариально заверенная копия, паспорт бе зопасности, свидетельство о регистрации химической продукции, паспорт и действующий сертификат об утверждении государственного станд артного образца (ГСО) или подтверждение внесения в Реестр межгосударственных стандартных образцов (МСО) или свидетельства на примене ние стандартного образца зарубежного выпуска, согласно пунктам 385, 386 Класс 6 - «разрешения, выдаваемые на продукцию», перечня раз решений второй категории, Приложение № 2 к Закону РК "О разрешениях и уведомлениях". На момент получения не менее 85% запаса срока г одности. Потенциальный поставщик в составе тендерной заявки или ценового предложения должен предоставить копию сертификата об утвер ждении государственного стандартного образца (ГСО) или подтверждение внесения в Реестр межгосударственных стандартных образцов (МСО) .</t>
  </si>
  <si>
    <t>Тип шины - грузовой. Шина 315/80R22.5 Размер 315/80R22.5. Норма слойности 18PR.Индекс нагрузки 156/150 .KОбод 9.00/ 9.75 Внутреннеедавление 8.2 Ширина профиля, мм 319Наибольший диаметр, мм 1081Глубина протектора, мм 17.7Макс. нагрузка, кг 4000/3350 Макс. скорость, км/ч 110</t>
  </si>
  <si>
    <t>282514.190.000008</t>
  </si>
  <si>
    <t>для маски защиты органов дыхания, сменный</t>
  </si>
  <si>
    <t>Сменные фильтрующие элементы для маски</t>
  </si>
  <si>
    <t>Преобразователь: электропневматический, Fisher i2P-100, вход: 4-20 мА постоянного тока, выход 2-33 psi…</t>
  </si>
  <si>
    <t>265145.200.000010</t>
  </si>
  <si>
    <t>Преобразователь</t>
  </si>
  <si>
    <t>для преобразования электрических импульсов в пневматическое усилие</t>
  </si>
  <si>
    <t>Патрон фильтра</t>
  </si>
  <si>
    <t>281141.900.000100</t>
  </si>
  <si>
    <t>для маски защиты органов дыхания</t>
  </si>
  <si>
    <t>Сменный патрон (фильтр) 3M 6057 (АВЕ1) угольный, трапецивидной формы с надежным байонетным креплением, позволяющим быстро устанавли вать фильтры на полную маску или полумаску. Сменный патрон (фильтр) 3М 6057(АВЕ1-органические и неорганические пары, кислые газы) по дходит к полнолицевым (полным) маскам 3М серии 6000 (6700, 6800, 6900) и полумаскам 3М серии 6000 (6100, 6200, 6300) и 7500 (7501, 7 502, 7503)</t>
  </si>
  <si>
    <t xml:space="preserve"> Манотомь ДМ2005Сг</t>
  </si>
  <si>
    <t xml:space="preserve">Тип шины - грузовой.  Размер шин 1200x500508(500/7020) Слойность 16.Тип рисунка повышенной проходимости Конструкция    диагональная.Камерная комплект шина + камер.Индекс нагрузки 156Обод рекоменд., допуск 514-400; (400г-508).Наружный диаметр, мм +-1 1185±15Ширина профиля, мм, н/б 475.Статический радиус, мм, +-1 548±7 Qmax, кгс 4000 P0 при Qmax, кгс/см2 5,3Vmax , км/час 80.Масса шин, не более, кг 116,2
</t>
  </si>
  <si>
    <t>Сито: У-образное, 4" 300#, YSF-403....~Strainer-Y: 4" 300#, YSF-403....</t>
  </si>
  <si>
    <t>259313.500.000000</t>
  </si>
  <si>
    <t>Кассета специализированная</t>
  </si>
  <si>
    <t>ситовая</t>
  </si>
  <si>
    <t>Назначение: Сменный патрон (фильтр) 3М 6051(А1-органические пары) подходит к полнолицевым (полным) маскам 3М серии 6000 (6700, 6800, 6900) и полумаскам 3М серии 6000 (6100, 6200, 6300) и 7500 (7501, 7502, 7503). Необходим для защиты органов дыхания от органических паров с температурой кипения выше 65°С (бензол, толуол, ксилол, керосин, бензин, эфиры, спирты, анелин, кетоны, фосфор, тетраэтилсв инец, хлороорганические химикаты), туманов асбеста, радионуклидов, пестицидов. Сменный патрон 3М 6051 (А1) применяется в основном п р и работе с лаками, эмалями, красками, клеем на основе органических растворителей, а также при работе с нефтепродуктами. Широко исп ол ьзуется в строительстве, автомобилестроении, типографиях, нефтеперерабатывающей отрасли. Описание: Сменный патрон (фильтр) 3M 605 1 ( А 1) угольный, трапецивидной формы с надежным байонетным креплением, позволяющим быстро устанавливать фильтры на полную маску ил и по лумаску. Характерный щелчек проинформирует о том, что фильтр закреплен. Комплект на одну маску состоит из 2 шт. (1 пара). Срок экспл уатации зависит от интенсивности использования, концентрации загрязняющих веществ в воздухе, правильности хранения. Сменный па трон ( фильтр) 3M 6051 необходимо хранить в герметичном пакете, т.к. угольный фильтр быстро впитывает в себя загрязняющие вещества п рисутст вующие на рабочем месте, после чего может исчерпать свой ресурс. При необходимости дополнительной защиты от пыли можно снабд ить его предфильтром 3M 5911 при помощи держателя предфильтра 3M 501. При использовании с полной маской степень защиты FFP3 (до 200 ПДК), пр и использовании с полумаской степень защиты FFP1 (до 12 ПДК). Прочный пластмассовый корпус позволяет использовать сменный п атрон 3M 6051 (А1) в условиях повышенной влажности.</t>
  </si>
  <si>
    <t>Экран: контактный (тачскрин), Panelwiew Plus 1000, Ethernet Allen-Bradley, 2711P-T10C4D1....~Screen: touch, Panelview Plus 1000, Ethernet Allen-Bradley, 2711P-T10C4D1....</t>
  </si>
  <si>
    <t>222929.900.000096</t>
  </si>
  <si>
    <t>пластмассовая</t>
  </si>
  <si>
    <t>Замок металлическая вставка, выполненная из стали. нанесеный логотип АО "КазТрансОйл" и порядковый номер на флажок пломбы. Технические характеристики: рабочая длина – 220мм, диаметр – 2,3 мм.цвет – синий</t>
  </si>
  <si>
    <t>Ugreen</t>
  </si>
  <si>
    <t>Анализатор: кислорода воды OXY5403</t>
  </si>
  <si>
    <t xml:space="preserve">Трафарет. </t>
  </si>
  <si>
    <t>Щетка-крацовка 22х0,5</t>
  </si>
  <si>
    <t>329111.900.000005</t>
  </si>
  <si>
    <t>для разных нужд</t>
  </si>
  <si>
    <t>Дөңгелек щетка крацовка.Мақсаты-СВТ (шыны талшықты құбырлар)жөндеу кезінде беттерді лак-бояужабындарынан , тоттан, масштабтан және басқа да ластанудан тазартукезінде Бұрыштық тегістеу машинасына қондыру үшін;Техникалық сипаттамалары:Отырғызу тесігінің диаметрі, мм - 22,2;Сымның диаметрі, мм-0,5.Бұралған болат сым;Болат мырышталған негіз;Теңдестірілген щетка дизайны.Жеткізіп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береді.Щетка-крацовка дисковая.Назначение - для насадки на угловую шлифовальную машину при зачисткеповерхностей от лакокрасочных покрытий , ржавчины, окалины и другихзагрязнений при ремонте СВТ (стекловолокнистых труб);Технические характеристики:Диаметр посадочногоотверстия, мм - 22,2;Диаметр проволоки, мм  - 0,5.Витая стальная проволока;Стальное оцинкованное основание;Сбалансированная конструкция щетки.Поставщик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</si>
  <si>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ЗИП насоса Ш40-4-19/4Б-ТВ3-Р1-5,5-ЕУ2. АО «ГМСЛивгидромаш» </t>
  </si>
  <si>
    <t>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t>
  </si>
  <si>
    <t>282219.300.000096</t>
  </si>
  <si>
    <t>для штангового элеватора</t>
  </si>
  <si>
    <t>ТЭНБВ-7,5(9)/Z-380К, ООО "Равиком-М" г.Челябинск, Артикул: 008.02</t>
  </si>
  <si>
    <t>Набор гаечных ключей 12-22</t>
  </si>
  <si>
    <t>Сақиналы екі жақты иінді кілттер жинағы.Мақсаты-Бұрандалы қосылыстарды орнату үшін ;Техникалық сипаттамалары:Орындау-сақиналы екі жақты иінді;Стандартты өлшем, мм, бастап және дейін - 12-22.Жеткізіп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береді.Набор гаечных ключей кольцевых двусторонних коленчатых.Назначение - для монтажа резьбовых соединений ;Технические характеристики:Исполнение - кольцевой двусторонний коленчатый;Типоразмер, мм, от и до - 12-22.Поставщик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</si>
  <si>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Финляндия</t>
  </si>
  <si>
    <t xml:space="preserve"> BEAMEX</t>
  </si>
  <si>
    <t>Подшипник 318</t>
  </si>
  <si>
    <t>"Мойынтірек 318 (Сәйкестік 6318) шарлы радиалды.Техникалық сипаттамалары:Мойынтіректің ішкі диаметрі, мм - 90;Мойынтіректің сыртқы диаметрі, мм - 190;Мойынтіректің Ені, мм - 43;Мойынтіректің монтаждау радиусы ернегі, мм - 4,0;Статикалық жүк көтергіштігі-C0 99 000 Н;Динамикалық жүк көтергіштігі-C 143 000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318 (аналог 6318) шариковый радиальный.Технические характеристики:Внутренний диаметр подшипника,мм - 90;Наружный диаметр подшипника, мм - 190;Ширина подшипника, мм - 43;Радиус монтажной фаски подшипника, мм - 4,0;Статическая грузоподъемность - C0 99 000 Н;Динамическая грузоподъемность - C 143 000 Н;Поставщик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</si>
  <si>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ФизТех</t>
  </si>
  <si>
    <t>Устройство запорно-пусковое</t>
  </si>
  <si>
    <t>282983.300.000003</t>
  </si>
  <si>
    <t>для порошкового переносного огнетушителя (ОП)</t>
  </si>
  <si>
    <t>Запорно-пусковое устройство ЗПУ (ОП-4 - 10) М10 (без манометра)</t>
  </si>
  <si>
    <t xml:space="preserve">КП-40 (323.25.00.00.00), ООО Ливенка, .
</t>
  </si>
  <si>
    <t>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t>
  </si>
  <si>
    <t>281332.000.000162</t>
  </si>
  <si>
    <t>Механизм электро-гидравлический</t>
  </si>
  <si>
    <t>Подшипник 316</t>
  </si>
  <si>
    <t>Мойынтірек 316 (аналогы 6316) шарикті радиалды бір қатарлы.Техникалық сипаттамалары:Мойынтіректің ішкі диаметрі, мм - 80;Мойынтіректің сыртқы диаметрі, мм - 170;Мойынтіректің Ені, мм - 39;Мойынтіректерді монтаждау фаскасының радиусы, мм - 3,5;Статикалық жүк көтергіштігі-С0 80 000 Н;Динамикалық жүк көтергіштігі-124 000 Н бастап;Жеткізуші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береді.Подшипник 316 (аналог 6316) шариковый радиальный однорядный.Технические характеристики:Внутренний диаметр подшипника, мм - 80;Наружный диаметр подшипника, мм - 170;Ширина подшипника, мм - 39;Радиус монтажной фаски подшипника, мм - 3,5;Статическая грузоподъемность - С0 80 000 Н;Динамическая грузоподъемность - С 124 000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</si>
  <si>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Зубило слесарное 15х160мм</t>
  </si>
  <si>
    <t>257330.500.000003</t>
  </si>
  <si>
    <t>плоскоовального сечения</t>
  </si>
  <si>
    <t>Тегіс сопақша ұстағышы бар жөндеуші қашауы.Мақсаты-металмен жұмыс істеу үшін;Техникалық сипаттамалары:Ені, мм - 15;Ұзындығы, мм - 160;Жабын - Cr-V (хром-ванадий Болат).Жеткізіп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бередіЗубило слесарное с державкой плоскоовального сечения.Назначение - для работы с металлом;Технические характеристики:Ширина, мм - 15;Длина, мм - 160;Покрытие - Cr-V (хромванадивая сталь).Поставщик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</si>
  <si>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Марка ERAVAP (s/n EV91201650), для Анализатора паров нефти Производитель (Eralytics GmbH, Австрия), в соответствии с ASTM D6377.
</t>
  </si>
  <si>
    <t>Запорно-пусковое устройство ЗПУ (ОП-4 - 10) М8 (без манометра)</t>
  </si>
  <si>
    <t>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t>
  </si>
  <si>
    <t>Молоток слесарный 7850-0101 Ц 15.хр</t>
  </si>
  <si>
    <t>257330.550.000004</t>
  </si>
  <si>
    <t>слесарный</t>
  </si>
  <si>
    <t>Дөңгелек шапқысы бар жөндеуші балғасы.Мақсаты-жөндеу жұмыстары, кесу, түзету, ию және басқа операцияларкезінде соққы беру үшін;Техникалық сипаттамалары:Белгілеу - 7850-0101;Мырыш жабыны-Ц;Хром жабыны-15.хр.Жеткізіп беруші тауарды пайдалануға бергенкүннен бастап 12 ай ішінде,бірақ жеткізу күнінен бастап 24 айдан аспайтын мерзімде тауардың бүкілкөлеміне сапаға кепілдік береді.Молоток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</si>
  <si>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Шкурка шлифовальная 830х50 №3</t>
  </si>
  <si>
    <t>Тері  тегістейтін матамен қапталған.Мақсаты-әртүрлі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 - 830;Ұзындығы, м-50;Түрі-P80 (Абразив шелдік желіммен желімделген). Түйіршіктің мөлшері, мкм- 200...250.Жеткізіп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- 830;Длина, м - 50;Тип - Р80 (абразив приклеен мездровым клеем). Размер зерна, мкм -200...250.Поставщик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</si>
  <si>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ГОСТ 18481 ГК Теплоприбор </t>
  </si>
  <si>
    <t>Машина: купольная, посудомоечная, объем бойлера 8л, электронная панельуправления, напряжение 380В, мощность 10 кВт, габариты (ДхШхВ) 734x760x1580/2000мм, Smeg CWC 630 DEL-1…</t>
  </si>
  <si>
    <t>282950.000.000000</t>
  </si>
  <si>
    <t>Машина посудомоечная</t>
  </si>
  <si>
    <t>бытовая, фронтальная</t>
  </si>
  <si>
    <t>Молоток слесарный 20050-20_z01</t>
  </si>
  <si>
    <t>Жөндеуші балғасы.Мақсаты-жөндеу-монтаждау жұмыстары үшін;Техникалық сипаттамалары:Конструкциясы-тегіс бойком және фиберглассовой сапты;Белгілеу-20050-20_z01.Жеткізіп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береді.Молоток слесарный.Назначение - для слесарно-монтажных работ;Технические характеристики:Конструкция - с ровным бойком и фиберглассовой рукояткой;Обозначение - 20050-20_z01.Поставщик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</si>
  <si>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D7906-SM, OLYMPUS</t>
  </si>
  <si>
    <t>Насос: электрический, вихревой, консольный, самовсасывающий, 7,2м3/ч, напор 26м, 1450об/мин, 4,60кВт, ВКС 2/26К-1Г-УЗ,1….~Pump: electric, vortex, console, self-priming, 7,2m3/h, force 26m, 1450RPM, ВКС 2/26К-1Г-УЗ,1….</t>
  </si>
  <si>
    <t>Регулятор: уровня жидкости модели Fisher L2 (мгновенное срабатывание)....~Controller: liquid level Fisher L2 (snap acting)....</t>
  </si>
  <si>
    <t>281331.000.000227</t>
  </si>
  <si>
    <t>Регулятор уровня жидкости</t>
  </si>
  <si>
    <t>поплавковый, для насоса</t>
  </si>
  <si>
    <t>Подшипник вала</t>
  </si>
  <si>
    <t>293230.300.000127</t>
  </si>
  <si>
    <t>Подшипник опорный для охладителя Е-401D. Тип подшипника P2B-GTM-211, PN 129229</t>
  </si>
  <si>
    <t>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t>
  </si>
  <si>
    <t>265170.990.000023</t>
  </si>
  <si>
    <t>Терморегулятор</t>
  </si>
  <si>
    <t>для измерения, регистрации температуры теплоносителей и различных сред</t>
  </si>
  <si>
    <t>Метчик ц/р 3/4дюйм</t>
  </si>
  <si>
    <t>257340.100.000006</t>
  </si>
  <si>
    <t>для трубной цилиндрической резьбы</t>
  </si>
  <si>
    <t>Құбырға цилиндрлік бұранда таңбалауыш.Мақсаты-дюймдік өлшеу жүйесі бар (оң жақ) құбырға бұранда шығаруғаарналған;Техникалық сипаттамалары:Белгілеу - 2625-0177;Диаметрі, мм - 19,050;Дюйм-3/4.Жеткізіп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трубной цилиндрической резьбы.Назначение - для нарезания (правой) трубных резьб с дюймовой системойизмерения;Технические характеристики:Обозначение - 2625-0177;Диаметр, мм - 19,050;Дюйм - 3/4.Поставщик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</si>
  <si>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Подшипник опорный для охладителя Е-401A/B/C, Е-409.  Тип подшипника P2B-GTM-207, PN 129227</t>
  </si>
  <si>
    <t>Ключ: для свинчивания и отвинчивания стеклопластиковых труб, ИЦ155СР…</t>
  </si>
  <si>
    <t>Метчик ц/р 1/2дюйм</t>
  </si>
  <si>
    <t>Құбырға цилиндрлік бұранда таңбалауыш.Мақсаты-дюймдік өлшеу жүйесі бар құбырға бұранда шығаруға арналған;Техникалық сипаттамалары:Белгілеу - 2625-0153;Диаметрі, мм - 2,117;Дюйм-1/2.Жеткізіп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трубной цилиндрической резьбы.Назначение - для нарезания трубных резьб с дюймовой системой измерения;Технические характеристики:Конструкция - трубный;Обозначение - 2625-0153;Диаметр, мм - 2,117;Дюйм - 1/2.Поставщик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</si>
  <si>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М2р</t>
  </si>
  <si>
    <t>325042.500.000000</t>
  </si>
  <si>
    <t>солнцезащитные</t>
  </si>
  <si>
    <t>Очки солнцезащитные. Легкие поликарбонатные, ударопрочные, с защитой от ультрафиолета и царапин</t>
  </si>
  <si>
    <t>Вычислитель: БЭСКЖ-2М24 взрывозащищенного исполнения монтирующийся на блок измерительный ЗИП СКЖ -120-40М-16М-0-В-КТi</t>
  </si>
  <si>
    <t>Уровнемер: микроволновой FMR240 MicropilotM Endress Hauser</t>
  </si>
  <si>
    <t>Ролик гидравлического ключа ГК.001.039</t>
  </si>
  <si>
    <t>282422.000.000126</t>
  </si>
  <si>
    <t>Ролик</t>
  </si>
  <si>
    <t>для трубного гидравлического ключа, направляющий</t>
  </si>
  <si>
    <t>для предотвращения отложения осадков</t>
  </si>
  <si>
    <t>Краска эмалевая, отделочная, алкидная, глянцевая, красная, для внутренних и наружных работ, тара от 2 до 5 кг....~Paint: enamel, finishing, alkyd, glossy, red, for internal and external use, from 2 to 5 kilograms....</t>
  </si>
  <si>
    <t>281314.900.000049</t>
  </si>
  <si>
    <t>для воды и других чистых, химически нейтральных жидкостей, вихревой, подача до 30 м3/ч</t>
  </si>
  <si>
    <t>Аккумулятор: TIA4950 PMNN4489, для радиостанций Motorola DP4800e/4400e</t>
  </si>
  <si>
    <t>ДОВОДЧИК ДВЕРНОЙ APECS DC-25/80-100-F2-M-BR. Производитель - ЗАО "ГАРВИНТОН РУС", г. Москва</t>
  </si>
  <si>
    <t>Метчик м/р 18х1,5мм</t>
  </si>
  <si>
    <t>Машиналық және қол таңбалауыш.Мақсаты-оң метрикалық бұранданы машиналық тәсілмен және қолмен кесугеарналған;Техникалық сипаттамалары:Белгіленуі - 2621-1665.2 (қысқа, оң жақ өтпелі сағасымен);Диаметрі, мм - 18;Жіп қадамы, мм-1,5.Жеткізіп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береді.Метчик машинный и ручной.Назначение - для нарезания правой метрической резьбы машинным способом ивручную;Технические характеристики:Обозначение - 2621-1665.2 (короткий с проходным хвостовиком правый);Диаметр, мм - 18;Шаг резьбы, мм - 1,5.Поставщик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</si>
  <si>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Арт: TW-R1,</t>
  </si>
  <si>
    <t>Гептан нормальный</t>
  </si>
  <si>
    <t>201411.200.000009</t>
  </si>
  <si>
    <t>эталонный</t>
  </si>
  <si>
    <t>Эталонный Н-гептан по ГОСТ 25828-83, фасовка по 3,0 дм3 в банке из белой жести по ГОСТ 6128-81, маркировка согласно ГОСТ 3885-73. В комплекте: оригинал сертификата (паспорта) завода изготовителя на реактив или нотариально заверенная копия, паспорт безопасности, с видетельство о регистрации химической продукции. На момент получения не менее 80% запаса срока годности.Потенциальный поставщик в со ставе тендерной заявки или ценового предложения должен предоставить свидетельства о регистрации химической продукции.</t>
  </si>
  <si>
    <t>Производитель: Palladium.Страна производитель: Китай.</t>
  </si>
  <si>
    <t>262040.000.000100</t>
  </si>
  <si>
    <t>для дискретных сигналов, 16 канальный</t>
  </si>
  <si>
    <t>Цифровой модуль ввода-вывода в комплекте с втычной клеммой</t>
  </si>
  <si>
    <t>ШВЕЛЛЕР №8</t>
  </si>
  <si>
    <t>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t>
  </si>
  <si>
    <t>Марка - ЭЗ-200; ГОСТ Стеклоткани 19907-83; ООО "Завод теплоизоляционных материалов", .</t>
  </si>
  <si>
    <t>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t>
  </si>
  <si>
    <t>222929.900.000048</t>
  </si>
  <si>
    <t>Подмость</t>
  </si>
  <si>
    <t>диэлектрическая, стеклопластиковая</t>
  </si>
  <si>
    <t>ООО НПП "Челябинский инструментальный завод"</t>
  </si>
  <si>
    <t>Плашка ц/р 1дюйм</t>
  </si>
  <si>
    <t>257340.160.000000</t>
  </si>
  <si>
    <t>для нарезания трубной цилиндрической резьбы, круглая</t>
  </si>
  <si>
    <t>Құбырға цилиндрлік бұранда шығаруға арналған домалақ бұрандакескішТехникалық сипаттамалары:Белгілеу - 2654-0167;Диаметрі номиналды (DN), дюйм-1Жеткізіп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цилиндрической резьбы.Технические характеристики:Обозначение - 2654-0167;Диаметр номинальный (Дн), дюйм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</si>
  <si>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t>
  </si>
  <si>
    <t>275128.990.000000</t>
  </si>
  <si>
    <t>Шкаф жарочный</t>
  </si>
  <si>
    <t>Плашка ц/р 1/2дюйм</t>
  </si>
  <si>
    <t>Құбырға цилиндрлік бұранда шығаруға арналған домалақ бұрандакескішТехникалық сипаттамалары:Белгілеу - 2654-0157;Диаметрі номиналды (DN), дюйм-1/2Бұранда қадамы, мм -1,814Жеткізіп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цилиндрической резьбы.Технические характеристики:Обозначение - 2654-0157;Диаметр номинальный (Дн), дюйм  - 1/2;Шаг резьбы, мм - 1,814.Поставщик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</si>
  <si>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Резец 2102-0005</t>
  </si>
  <si>
    <t>"Бұрап бұрғылау кескіші.Мақсаты-тесіктер арқылы;Техникалық сипаттамалары:Белгілеу - 2140-0006;Кесу тақтасының түрі-T15K6;Кескіштің қимасы, мм - 20х20;Кесу ұзындығы, мм - 170;Орындау-1.Жеткізіп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расточной.Назначение - для сквозных отверстий;Технические характеристики:Обозначение - 2140-0006;Тип режущей пластины - Т15К6;Сечение резца, мм - 20х20;Длина резца, мм - 170;Исполнение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</si>
  <si>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USAG</t>
  </si>
  <si>
    <t>Розетка открытой проводки</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</si>
  <si>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поставки.250В 16а жерге тұйықтау түйіспесімен сыртқы екі орынды РозеткаТехникалық сипаттамалары:Кернеу, В - 250;Номиналды ток, А - 16;Материал-пластик;Қорғаныс-перделермен;Қосқыштар саны-қос;Жерге тұйықтаудың болуы-жерге тұйықтаумен;Дизайн түрі-қондырма/пернесі бар, бірақ жақтаусыз механизм;Орнату әдісі-кіріктірілген орнату;Монтаждау тәсілі-үстеме монтаждау мүмкіндігімен;Сымдарды бекіту әдісі-бұрандалы емес терминалдар.Өнім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</si>
  <si>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252111.900.000006</t>
  </si>
  <si>
    <t>панельный, стальной</t>
  </si>
  <si>
    <t>Радиатор биметаллический на 10 секций. Основные технические характеристики: Используемый металл - Сталь-Алюминий; Тепловая мощность одной секции: не ниже 160Вт; Рабочее давление - не ниже 16 кгс/см2;Межосевое расстояние приоединения - 500 мм; Максимальная температ ура теплоносителя - 110 град. С. Комплектация: 1. Кран Маевского - 1 шт.; 2.Заглушки с прокладками - 4 шт. (резьба ниппельного отве р стия - G 3/4В);3. Кронштейны для монтажа - 2 шт.; 4. Прокладки межсекционные для батарей - 2шт.</t>
  </si>
  <si>
    <t>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t>
  </si>
  <si>
    <t>Плашка ц/р 3/4дюйм</t>
  </si>
  <si>
    <t>Құбырға цилиндрлік бұранда шығаруға арналған домалақ бұрандакескішТехникалық сипаттамалары:Белгілеу - 2654-0163;Диаметрі номиналды (DN), дюйм-3/4Болат түрі - 9ХС, ХВСГ.Жеткізіп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цилиндрической резьбы.Технические характеристики:Обозначение - 2654-0163;Диаметр номинальный (Дн), дюйм - 3/4;Тип стали - 9ХС, ХВСГ.Поставщик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</si>
  <si>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Патрон ПТ 1.1-6-8-20 У3</t>
  </si>
  <si>
    <t>Высоковольтные патроны (предохранители) типа ПТ (вставки ПТ) – этозаменяемыеэлементы высоковольтных предохранителей ПКТ.Патроны ПТявляются токоограничивающими и применяются для защитысиловыхтрансформаторов, воздушных и кабельных линий на номинальноенапряжениеот3 до 35 кВ.Технические характеристики:Номинальные значенияклиматических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силовыхтрансформаторов1 – однополюсный, с указателем срабатывания1 –конструктивное исполнение контакта6 – номинальное напряжение вкиловольтах8 – номинальный ток предохранителя в амперах20 – номинальныйток отключения в килоамперахУ – климатическое исполнение3 – категорияразмещенияДиаметр, мм - 55;Длина, мм -   312.Поставщик предоставляетгарантию на качество на весь объём Товаравтечение 12 месяцев от даты ввода в эксплуатацию Товара, но не более 24месяцев от даты поставки.Жоғары вольтты патрондар (сақтандырғыштар) pt типті(pt кірістері)– жоғарывольтты PKT сақтандырғыштарының ауыстырылатын элементтері.ПТпатрондары ток шектеуші болып табылады және 3 кВ-тан 35 кВ-қа дейінгіноминалды кернеуде күштік трансформаторларды, әуе және кабель желілерінқорғау үшін қолданылады.Техникалық сипаттамалары:ГОСТ15150-69 және ГОСТ 15543-70 бойынша қоршаған ортаныңКлиматтықфакторларының номиналды мәні.ПТ 1.1, ПТ 1.2, ПТ 1.3 және ПТ 1.4патрон үлгісінің шартты белгілеуінтаратып жазу:П-сақтандырғышТ-күштіктрансформаторлар үшін1-бір полюсті, іске қосу көрсеткіші бар1-байланыстың конструктивті орындалуы6-киловольттердегі номиналды кернеу8-ампердегі сақтандырғыштың номиналды тогы20-килоампердегі номиналдытокУ - Климаттық орындалуы3-орналастыру санатыДиаметрі, мм -55;Ұзындығы, мм-312.Өнім беруші тауардың бүкіл көлеміне сапаға кепілдікбередітауарды пайдалануға берген күннен бастап 12 айдың ішінде, бірақ 24айданартық емес</t>
  </si>
  <si>
    <t>USAG (Италия)</t>
  </si>
  <si>
    <t>Розетка внутренняя одноместная 250В 16А</t>
  </si>
  <si>
    <t>273311.100.000006</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</si>
  <si>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</si>
  <si>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поставки.Жерге тұйықтау түйіспесі 250В 16а ішкі бір орынды РозеткаТехникалық сипаттамалары:Кернеу, В - 250;Номиналды ток, А -16;Материал-пластик;Қорғаныс-перделермен;Қосқыштар саны-бір;Жерге тұйықтаудың болуы-жерге тұйықтаумен;Дизайн түрі-қондырма/пернесі бар, бірақ жақтаусыз механизм;Орнату әдісі-кіріктірілген орнату;Монтаждау тәсілі-үстеме монтаждау мүмкіндігімен;Сымдарды бекіту әдісі-бұрандалы емес терминалдар.Өнім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</si>
  <si>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Диск твердотельный SSD SATA III 512Гбайт 2,5</t>
  </si>
  <si>
    <t>Патрон ПТ 1.1-6-10-20 У3</t>
  </si>
  <si>
    <t>Высоковольтные патроны (предохранители) типа ПТ (вставки ПТ) – этозаменяемыеэлементы высоковольтных предохранителей ПКТ.Патроны ПТявляются токоограничивающими и применяются для защитысиловыхтрансформаторов, воздушных и кабельных линий на номинальноенапряжениеот3 до 35 кВ.Технические характеристики:Номинальные значенияклиматических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силовыхтрансформаторов1 – однополюсный, с указателем срабатывания1 –конструктивное исполнение контакта6 – номинальное напряжение вкиловольтах10 – номинальный ток предохранителя в амперах20 – номинальныйток отключения в килоамперахУ – климатическое исполнение3 – категорияразмещенияДиаметр, мм - 55;Длина, мм -   312.Поставщик предоставляетгарантию на качество на весь объём Товаравтечение12 месяцев от даты ввода в эксплуатацию Товара, но не более 24месяцев от даты поставки.Жоғары вольтты патрондар (сақтандырғыштар) pt типті(pt кірістері)– жоғарывольтты PKT сақтандырғыштарының ауыстырылатын элементтері.ПТпатрондары ток шектеуші болып табылады және 3 кВ-тан 35 кВ-қа дейінгіноминалды кернеуде күштік трансформаторларды, әуе және кабель желілерінқорғау үшін қолданылады.Техникалық сипаттамалары:ГОСТ15150-69 және ГОСТ 15543-70 бойынша қоршаған ортаныңКлиматтықфакторларының номиналды мәні.ПТ 1.1, ПТ 1.2, ПТ 1.3 және ПТ 1.4патрон үлгісінің шартты белгілеуінтаратып жазу:П-сақтандырғышТ-күштіктрансформаторлар үшін1-бір полюсті, іске қосу көрсеткіші бар1-байланыстың конструктивті орындалуы6-киловольттердегі номиналды кернеу10-ампердегі сақтандырғыштың номиналды тогы20-килоампердегі номиналдытокУ - Климаттық орындалуы3-орналастыру санатыДиаметрі, мм -55;Ұзындығы, мм-312.Өнім беруші тауардың бүкіл көлеміне сапаға кепілдікбередітауарды пайдалануға берген күннен бастап 12 айдың ішінде, бірақ 24айданартық емесжеткізу күнінен бастап ай.</t>
  </si>
  <si>
    <t>Патрон сверлильный 16-В18</t>
  </si>
  <si>
    <t>282422.000.000108</t>
  </si>
  <si>
    <t>трехкулачковый, ПС16</t>
  </si>
  <si>
    <t>Кілті бар үш бұрышты бұрғылау патроны.Мақсаты-бұрғылауда цилиндрлік білікпен жабдықты бекіту үшін қолданылады;Техникалық сипаттамалары:Түрі-үш жақ;Патронның үлгі өлшемі-16;Бекіту тесігі (Морзе конусы) - B18;Жеткізу құрамы-КС 16 кілтімен;Қысқыш диапазоны, мм-3-16.Жеткізіп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- 16;Присоединительное отверстие (Конус Морзе) - В18;Состав поставки - с ключом ПС 16;Диапазон зажима, мм - 3-16.Поставщик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</si>
  <si>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соединительная 3P 100А шаг 18мм</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</si>
  <si>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</si>
  <si>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</si>
  <si>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поставки.Қосқыш шинасы ВА (автоматты ажыратқыштар), АД (дифференциалдыажыратқыштар), ВД (дифференциалды ажыратқыштар), ВН (жүктеме ажыратқыштары) топтарын ыңғайлы және қауіпсіз қосу үшін қолданылады.Техникалық сипаттамалары:Полюстер саны-3P;Номиналды ток, А - 100;Қадам өлшемдері, мм - 18;Тарақтың ұзындығы, мм - 1000;Қосылу түрі-түйреуіш;Номиналды кернеу, В-400.Өнім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</si>
  <si>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Водочувствительная паста Владыкина используется при определении наличия подтоварной воды, как в нефти, различных нефтепродуктах, так и серной, азотной и соляной кислотах, мыльных и солевых смесях, хлоридах. Водочувствительная паста изменяющая цвет в зависимости от процентного содержания воды. В пластмассовой баночке по 90 грамм, расфасованный и упакованный согласно ГОСТ 3885-73. При поставке н еобходимо наличие оригинала сертификата (паспорта) завода изготовителя или нотариально заверенная копия, паспорта безопасности на р еактив, свидетельство о регистрации химической продукции. На момент получения 80 % запаса срока годности реактива. Все вышеуказанные документы предоставить при первой поставке товара.</t>
  </si>
  <si>
    <t>AIRPRO DG10-3</t>
  </si>
  <si>
    <t>Клапан: регулирующий Kimray, 1"-112 SMT-DAB....~Valve: control Kimray, 1"-112-SMT-DAB....</t>
  </si>
  <si>
    <t>281411.390.000004</t>
  </si>
  <si>
    <t>регулирующий, стальной, размер до 50 мм</t>
  </si>
  <si>
    <t>Микрометр МКЦ 25-1. Страна производитель . АО КЗ " КРИН" РФ</t>
  </si>
  <si>
    <t>Лента: конвейерная 800-3-ТК-200-2-4-2 БРБ, ГОСТ 20-85…</t>
  </si>
  <si>
    <t>Паста</t>
  </si>
  <si>
    <t>205959.630.000032</t>
  </si>
  <si>
    <t>индикаторная, водочувствительная</t>
  </si>
  <si>
    <t xml:space="preserve">ООО НПП "Челябинский инструментальный завод". </t>
  </si>
  <si>
    <t>Рукоятка: резака, со встроенными пламегасителями и обратными клапанамиVictor, WH315FC+....~Handle: сutting torch Victor, WH315FC+....</t>
  </si>
  <si>
    <t>СТ РК ГОСТ Р 50962-2008.Коврик на порог дырчатый 1мх1м, толщина 6мм. Из резины, на основе каучука, грязезащитный, синий. Нескользкая нетоксичная износостойкая резина.</t>
  </si>
  <si>
    <t>Мотор гидравлический, стандартный, з/н 970400-5, для гидравлического трубного ключа марки Oil Country, модель 45000-100</t>
  </si>
  <si>
    <t>Пресс: манометрический, точность 0.05, МП-250...</t>
  </si>
  <si>
    <t>Provibteh ТR 4102 POSITION ТR 4102- E00-G00-S01 USA (США)</t>
  </si>
  <si>
    <t>Пластина: наружная, резьбонарезная, для обсадных и насосно-компрессорныхтруб 4ER5BUT1VKX...</t>
  </si>
  <si>
    <t>КОНТРОЛЛЕР VITOTRONIC 100, тип СС1Е, Артикул - Z015490, Производитель - Viessman, .</t>
  </si>
  <si>
    <t>ГСО ХСН-100 массовое содержание хлористых солей. № Государственного стандартного образца 7900-2001, диапазон аттестованного значения 95-105мг/дм3. Объем 100мл. Оригинальная, заводская, герметичная упаковка. Наличие оригинальной заводской этикетки на таре, оригинал 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или нотариально заверенная копия, паспорт безо пасности, свидетельство о регистрации химической продукции, паспорт и действующий сертификат об утверждении государственного стандар тного образца (ГСО) или подтверждение внесения в Реестр межгосударственных стандартных образцов (МСО) или свидетельства на применени е стандартного образца зарубежного выпуска, согласно пунктам 385, 386 Класс 6 - «разрешения, выдаваемые на продукцию», перечня разре шений второй категории, Приложение № 2 к Закону РК "О разрешениях и уведомлениях". На момент получения не менее 85% запаса срока год ности. Потенциальный поставщик в составе тендерной заявки или ценового предложения должен предоставить копию сертификата об утвержд ении государственного стандартного образца (ГСО) или подтверждение внесения в Реестр межгосударственных стандартных образцов (МСО).</t>
  </si>
  <si>
    <t xml:space="preserve">Насос Gespasa BAG-800 
</t>
  </si>
  <si>
    <t>201332.300.000002</t>
  </si>
  <si>
    <t>марка А, 1 сорт</t>
  </si>
  <si>
    <t>Дезинфицирующий реагент – гипохлорит кальция (нейтральный) по ГОСТ 25263-82 марки А.Гипохлорит кальций. Гипохлорит кальция применяется для обеззараживания хозяйственно-питьевой воды, для дезинфекции водопроводных сооружений при централизованном и местном водоснабжении.Гипохлорит кальция сухой 45% (в пластиковой бочке 50 кг.) При поставке необходимо наличие се ртификата соответствия, санитарно-эпидемиологического заключения, подтверждающее безопасность при применении в системах питьевого во доснабжения, выданное в установленном порядке.ГОСТ 25263-82</t>
  </si>
  <si>
    <t>Пластина: наружная, резьбонарезная, для обсадных и насосно-компрессорныхтруб 4ER5BUT75VKX...</t>
  </si>
  <si>
    <t>размер листа 6.0х1,15м.</t>
  </si>
  <si>
    <t>241051.900.000002</t>
  </si>
  <si>
    <t>листовой для стенового ограждения, высота 8-35 мм</t>
  </si>
  <si>
    <t>Электродвигатель: 1.5 кВт,1440 об/мин....~Motor-Electric: 1.5 kW, 1440 rpm....</t>
  </si>
  <si>
    <t>Лист: стальной рифленый 4 мм, размер 1,5х6,0 м</t>
  </si>
  <si>
    <t>241031.900.000029</t>
  </si>
  <si>
    <t>марка Ст.3кп, толщина 2,5-12 мм, с ромбическим рифлением</t>
  </si>
  <si>
    <t>Химически чистый по ГОСТ 4232, наличие сертификата качества, паспорта безопасности на реактивы, на момент получения 90-95% запас срока годности, расфасованный и упакованный согласно ГОСТ 3885-73</t>
  </si>
  <si>
    <t>Электродвигатель: асинхронный, тип А 160 М2У3, мощностью  18.5 кВт, частота вращения 3000 об/мин, напряжение 380 В, на лапах....~Motor: Electric, 18.5 kW, 3000 rpm....</t>
  </si>
  <si>
    <t>Резец токарный проходной  2130-0013 ВК6</t>
  </si>
  <si>
    <t>Қатты қорытпадан жасалған пластиналары бар токарь кескіші.Мақсаты-соқыр тесіктерді өңдеуге арналған;Техникалық сипаттамалары:Белгілеу - 2130-0013;Нхв кескіштің қимасы, мм - 32х20;Ұзындығы, мм - 170;Қорытпа түрі-қатты қорытпа ВК6.Жеткізіп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береді.Резец токарный отрезной с пластинами из твердого сплава.Назначение - для обработки глухих отверстий;Технические характеристики:Обозначение - 2130-0013;Сечение резца НхВ, мм - 32х20;Длина, мм - 170;Тип сплава - твердый сплав ВК6.Поставщик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</si>
  <si>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Электрообогреватель ОВЭ-4 2кВт 220/380В</t>
  </si>
  <si>
    <t xml:space="preserve"> (Правил Устройств Электроустановок) и другим директивным документам,регламентирующим установку электрооборудования во взрывоопасных зонах.Технические характеристики:Напряжение, В - 380 (220);Мощность, кВт/ч - 2,0;Число фаз - 3 (380);Колебание напряжения, % - от +10 до -15;Род тока - переменный;Частота, Гц - 50±1;Габариты, мм - 185х186х1700;Масса, кг - 45;Защита по ГОСТ 14254-80 - IP54;Средний срок службы, лет - 8;Средняя наработка, час - 7 000;Обогреватель имеет взрывобезопасный уровень взрывозащиты с видомвзрывозащиты «взрывонепроницаемая оболочка» по ГОСТ Р 51330.1-99, маркировку взрывозащиты IExdIIАТ3 по ГОСТ Р 51330.0-99 и предназначен дляприменения во взрывоопасных зонах всех классов согласногл. 7.3 ПУЭ, ПТЭЭП и другим директивным документам, регламентирующимустановку электрооборудования во взрывоопасных зонахВид климатического исполнения обогревателя УХЛ3 по ГОСТ 15150-69 стемпературой окружающей среды от -20°С до +40°С.Обогреватель представляет собой стационарный сухой электрорадиаторнапольного типа с тремя трубчатыми нагревательными Æ 22 мм с толщинойстенки 3 мм. Концы труб герметично вварены в отверстия стоек корпуса.Токоподводящие шпильки ТЭН выходят в полости, образованные кожухами изстальной трубы Æэлементами (ТЭН) общей мощностью 1,8;1,0;2,0кВт. КаждыйТЭН заключен в оребренную стальной лентой стальную трубу  D 133 мм столщиной стенки 6 мм, приваренными с одной стороны герметичным швом кстойкам, а с другой стороны имеющими резьбу М125, в которую ввинчиваютсякрышки, отлитые из чугуна или стали.Æ 22 мм с толщиной стенки 3 мм.Концы труб герметично вварены в отверстия стоек корпуса.Температура взрывонепроницаемой оболочки обогревателя в точкемаксимального разогрева не превышает 200°С, что исключает возможностьвоспламенения взрывоопасной смеси, которая может образоваться вотапливаемом помещении.Напряжение питания переменное 380 (220) В подводится кабелем черезуплотнительное кольцо кабельного ввода.Взрывозащищенность обогревателя достигается видом взрывозащиты"взрывонепроницаемая оболочка" по ГОСТ Р 51330.1-99. Прочность взрывонепроницаемой оболочки обогревателя проверяется при ее изготовлениипутем гидравлических испытаний ее деталей избыточным давлением1 МПа в течение не менее 10 с.Поставщик предоставляет гарантию на качество на весьобъём Товара в течение 12 месяцев от даты ввода в эксплуатацию Товара,ноне более 24месяцев от даты поставки.ОВЭ-4Т жылытқышы жарылысқа төзімді жылытқыштардың модификацияланғансериясы болып табылады. Оның дизайнының ерекшелігі - оқшауланған нөлдікөткізгіштің болуы-CH.7.3 сәйкес ove-4T пайдалануға мүмкіндік береді. ЭҚЕ(Электр қондырғыларын орнату ережелері) және жарылыс қаупі бараймақтарда электр жабдықтарын орнатуды реттейтін басқа да директивалыққұжаттар.Техникалық сипаттамаларыКернеу, В - 380 (220);Қуаты, кВт/сағ - 2,0;Фазалар саны - 3 (380);Кернеудің ауытқуы, % - +10-дан -15-ке дейін;Айнымалы ток - тегі;Жиілігі, Гц - 50±1;Габариттері, мм - 185х186х1700;Салмағы, кг - 45;ГОСТ 14254-80 IP54 бойынша қорғаныс;Орташа қызмет мерзімі, жыл - 8;Орташа істелген жұмыс, сағат - 7 000;Жылытқыштың МЕМСТ Р 51330.1-99 бойынша " жарылыс өтпейтін қабық"жарылыстан қорғау түрімен жарылыстан қорғаудың жарылыстан қауіпсіздеңгейі, МЕМСТ Р 51330.0-99 бойынша iexdiat3 жарылыстан қорғаудыңтаңбасы бар және ЭҚ орнатуды регламенттейтін ээпқ, ПТЭЭП және басқадирективалық құжаттарға сәйкес барлық кластағы жарылыс қауіптіаймақтарда қолдануға арналған.Өнім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</si>
  <si>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Микрометр МК25-1</t>
  </si>
  <si>
    <t>265133.900.000018</t>
  </si>
  <si>
    <t>гладкий</t>
  </si>
  <si>
    <t>"Микрометр.Мақсаты-бұйымдардың сыртқы өлшемдерін өлшеу үшін;Техникалық сипаттамалары:Өлшеу диапазоны, мм-0-25;Бөлу бағасы, мм-0,01 мм;Өкше мен штанганың диаметрі, мм-8;Қапсырманың ұшуы, мм, кемінде - 16,5;Өлшеу күші, Н-5-10;Белгілеу-МК25-1.Жеткізуші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береді.Микрометр.Назначение - для измерения наружных размеров изделий;Технические характеристики:Диапазон измерений, мм - 0-25;Цена деления, мм - 0,01 мм;Диаметр пятки и стержня, мм - 8;Вылет скобы, мм, не менее - 16,5;Измерительное усилие, Н - 5-10;Обозначение - МК25-1Поставщик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</si>
  <si>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Чайник: электрический, 1,7л, 2000Вт, 220V, пластиковый, бытовой....Kettle: electric, 1,7L, 2000W, 220V, plastic, household....</t>
  </si>
  <si>
    <t>Набор сверл 13-17мм</t>
  </si>
  <si>
    <t>"Цилиндрлік білігі бар спиральды бұрғылар жиынтығы.Мақсаты-беріктік шегі бар құрылымдық болаттан жасалған бөлшектердетесіктерді бұрғылау үшін, Н / мм2-850 дейін;Өлшемі, мм - 13-тен 17-ге дейін.Жеткізуші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береді.Набор сверл спиральных с цилиндрическим хвостовиком.Назначение - для сверления отверстий в деталях из конструкционной сталис пределом прочности, Н/мм2 - до 850;Размер, мм - от 13 до 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</si>
  <si>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Пылесос воздуходувка</t>
  </si>
  <si>
    <t>Воздуходувка с функцией пылесоса может работать как на выдув воздуха,таки на сбор мусора. Оснащена удлинённым патрубком. Для очистки отпылимонтажных плат, воздушных фильтров, деталей электрооборудованиявтруднодоступных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шнур-2,5м;Графитоваящетка-303СВ;Насадка-Есть;Двойная защита изоляции- Есть;Эл.регулировкачисла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поставки.Шаңсорғыш функциясы бар үрлеуші ауаны үрлеу үшін де,қоқыс жинау үшін дежұмыс істей алады. Ұзартылған саптамамен жабдықталған. ППР жәнеавариялық жұмыстар кезінде қол жеткізу қиын жерлерде монтаждаутақталарын, ауа сүзгілерін, электр жабдығының бөлшектерін шаңнан тазартуүшін. Қуаты-600 Вт; кернеуі-220В;ауа көлемі - 4,1 м3/мин кем емес;ауақысымы - 5,7 кПа кем емес;желілік бау-2,5 м;графиттіщетка-303св;саптама-бар;оқшаулаудың Қос қорғанысы - бар; Эл.айналу санынреттеу-бар. Жеткізуші тауардың барлық көлеміне сапаға кепілдік береді,тауар пайдалануға берілген күннен бастап 12 ай, бірақ жеткізу күніненбастап 24 айдан аспайды.</t>
  </si>
  <si>
    <t>Ярпожинвест</t>
  </si>
  <si>
    <t>Течеискатель жидкий</t>
  </si>
  <si>
    <t>265153.100.000007</t>
  </si>
  <si>
    <t>для проверки исправности теплоэнергетического оборудования</t>
  </si>
  <si>
    <t>Сұйық ағынды іздегіш қол жетімді емес жерлердегаздың ағып кетуін анықтауға мүмкіндік береді. Көпіршіктер өте аз ағыпкетсе де, тік беттерде пайда болады, ағын іздегіш""""көпіршіктің""""ұзақәсеріне кепілдік береді. Ағынды іздегіштің икемді түтігі қол жетімдіемес жерлерге ену мүмкіндігін арттырады. Ағын іздегіш тік беттерде өтеаз ағып кетсе де -54°c (-65°F) дейінгі температурада жұмыс істейді.Температура диапазоны, c-54-тен 93°C-қа дейін (-65 - тен 200°F-қадейін);1 бөтелке, мл-236Жеткізуші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береді.Жидкий течеискатель позволяет обнаруживать утечкигаза в труднодоступных областях. Пузырьки появляются даже при оченьмалых 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утечкахина вертикальных поверхностях.Диапазон температур, С - от –54 до 93°C (от –65 до 200°F);1 бутылка,мл - 236Поставщик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</si>
  <si>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t>
  </si>
  <si>
    <t>222129.300.000002</t>
  </si>
  <si>
    <t>пневматический, полимерный</t>
  </si>
  <si>
    <t>Редуктор ТОР 1-50 Ха 6.332.000.СБ</t>
  </si>
  <si>
    <t>265184.300.000012</t>
  </si>
  <si>
    <t>Түрі ТОР 1-50 турбиналық сұйықтық есептегішінің бәсеңдеткіші.Мақсаты - ТОР 1-50 АГЗУ (14 ЕАВ) турбиналық сұйықтық есептегішіне сервистік қызмет көрсету және жөндеу, оның ішінде жоспарлы жөндеу үшін.Техникалық сипаттамалары:Каталог нөмірі-Ха6.332.000.СБ;Жеткізіп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береді.Редуктор счетчика жидкости турбинный типа ТОР 1-50.Назначение -  для сервисного обслуживания и ремонта, в том числепланового ремонта счетчика жидкости турбинный типа ТОР 1-50 АГЗУ (14скв).Технические характеристики:Номер по каталогу - Ха 6.332.000.СБ;Поставщик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</si>
  <si>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Бренд Корд</t>
  </si>
  <si>
    <t>Выключатель C60N 1P 10А</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</si>
  <si>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поставки.Ажыратқыш Автоматты.Мақсаты-әкімшілік, өнеркәсіптік және тұрғын үй ғимараттарындағытізбектерді шамадан тыс жүктемелерден және қысқа тұйықталудан коммутацияжәне қорғау үшін.;Техникалық сипаттамалары:Түрі-C60N;Номиналды кернеу, В-400;Полюстер саны-1Р;Номиналды ток, А - 10;Ағымдағы ажырату, А - 6000;Бекіту-DIN-рейка;Өнім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</si>
  <si>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Набор сверл по металлу и чугуну</t>
  </si>
  <si>
    <t>"Цилиндрлік білігі бар спиральды бұрғылар жиынтығы.Мақсаты-беріктік шегі бар құрылымдық болаттан жасалған бөлшектердетесіктерді бұрғылау үшін, Н / мм2-850 дейін;Өлшемі, мм - 1,0-ден 8,0-ге дейін.Жеткізуші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береді.Набор сверл спиральных с цилиндрическим хвостовиком.Назначение - для сверления отверстий в деталях из конструкционной сталис пределом прочности, Н/мм2 - до 850;Размер, мм - от 1,0 до 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</si>
  <si>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Ползун: левый, для насоса Sigma LPV 5-1/2" x 10", P/N 702 22281 2....~Crosshead: Left, for pump Sigma LPV 5-1/2" x 10", P/N 702 22281 2....</t>
  </si>
  <si>
    <t>281331.000.000184</t>
  </si>
  <si>
    <t>Ползун</t>
  </si>
  <si>
    <t>Подшипник 53612</t>
  </si>
  <si>
    <t>"Мойынтірек 53612 (аналогы 22312е) симметриялы роликтері бар радиалдысфералық екі қатарлы роликті.Техникалық сипаттамалары:Мойынтіректің ішкі диаметрі, мм-60;Мойынтіректің сыртқы диаметрі, мм - 130;Мойынтіректің Ені, мм-46;Монтаждау фаскасының радиусы мойынтірек, мм-3,5;Статикалық жүк көтергіштігі-С0 166 000 Н;Динамикалық жүк көтергіштігі - 235 000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53612 (аналог 22312Е) роликовый радиальный сферическийдвухрядный с симметричными роликами.Технические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С0 166 000 Н;Динамическая грузоподъемность - С 235 000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</si>
  <si>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Плашка к/р 3/4дюйм</t>
  </si>
  <si>
    <t>Құбырға конустық бұранда шығаруға арналған домалақ бұрандакескішТехникалық сипаттамалары:Белгілеу - 2684-0006;Диаметрі номиналды (DN), дюйм-3/4. Болат түрі - 9ХС, ХВСГ.Жеткізіп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конической резьбы.Технические характеристики:Обозначение - 2684-0006;Диаметр номинальный (Дн), дюйм  - 3/4;Тип стали - 9ХС, ХВСГ.Поставщик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</si>
  <si>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 Швеция</t>
  </si>
  <si>
    <t>HANDY 400, ESAB,</t>
  </si>
  <si>
    <t>Сверло-метчик</t>
  </si>
  <si>
    <t>257340.500.000000</t>
  </si>
  <si>
    <t>для врезного устройства</t>
  </si>
  <si>
    <t>Сверло направляющее на устройство прорезное АКВ-103 ""ПИРАНЬЯ 2С"", для удержания высверленного диска при высверливании отверстия в трубе кольцевым сверлом. Отдел продаж "ИНРОСТ". ГОСТ 10903-77. Диаметром 20мм, длиной 150мм, шагом 2,5мм. Необходимо укомплектовать разрешением уполномоченного органа РК в области промышленной безопасности на применение на опасных производственных объектах РК.(для доукомплектования осн.обор).</t>
  </si>
  <si>
    <t>Радиатор: отопления, алюминиевый, 10 секций, каждая секция высотой 57см, шириной 8см, цвет - белый, с рабочим давлением 16атм, опрессовочное давление 20 атм</t>
  </si>
  <si>
    <t>секционный, алюминиевый</t>
  </si>
  <si>
    <t>ПЭ-161</t>
  </si>
  <si>
    <t>Лебедка ручная 750 кг.</t>
  </si>
  <si>
    <t>282212.500.000006</t>
  </si>
  <si>
    <t>ручная, барабанная, грузоподъемность 0,1-3,2 т</t>
  </si>
  <si>
    <t>"Барабанды қол шығыр.Мақсаты-жүктерді тарту және жылжыту үшін;Техникалық сипаттамасы:Жүк көтерімділігі, т-0,75;Диаметрі 5 мм, м кезінде арқан сыйымдылығы - 50 кем емес;Жүк арқанының төлкелері престелген.Жинақ құрамы :Стопордың болуы;Жүк арқаны, м, кем дегенде - 10.Жеткізіп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береді.Лебедка ручная барабанная.Назначение - для подтягивания и перемещениягрузов;Техническая характеристика:Грузоподъемность, т - 0,75;Канатоемкость при диаметре 5 мм, м, не менее - 50;Втулки грузового каната опересованы.Состав поставки :Наличие сторпора;Грузовой канат, м, не менее - 10.Поставщик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</si>
  <si>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Салфетка</t>
  </si>
  <si>
    <t>Профиль:оцинкованный, высота ребра 20мм, толщина 0.6мм,6.0х1,15м.</t>
  </si>
  <si>
    <t>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t>
  </si>
  <si>
    <t>Укрытие брезентовое 5м х 11м....~Tarp: 5m x 11m....</t>
  </si>
  <si>
    <t>139222.100.000002</t>
  </si>
  <si>
    <t>Брезент</t>
  </si>
  <si>
    <t>из льняной ткани</t>
  </si>
  <si>
    <t>Trojan</t>
  </si>
  <si>
    <t>Жидкость</t>
  </si>
  <si>
    <t>205955.700.000001</t>
  </si>
  <si>
    <t>для удаления гидрофобизирующих веществ</t>
  </si>
  <si>
    <t>Жидкость для удаления котловой накипи. Реагент для проведения химических промывок теплоэнергетического и водонагревательного оборудо вания, МСК водорастворимая жидкость на основе неорганической кислоты, предназначенная для промышленного применения. Хорошо удаляет к арбонатные, железо-окисные и железо-медистые, кремнекислые отложения, окалину и ржавчину на металлических и других поверхностях, к ро ме алюминия и его сплавов, а также нержавеющей стали. Прозрачная слабоокрашенная или желтого цвета жидкость. Тип- кислотное моюще е. Плотность при +20 град. С - 1,09 - 1,12 кг/м3, в пластиковой таре по 50л. Технические условия - ТУ РБ 37430824.001-97. ГОСТ 12.1. 007 -76</t>
  </si>
  <si>
    <t>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t>
  </si>
  <si>
    <t>Kranzle</t>
  </si>
  <si>
    <t>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t>
  </si>
  <si>
    <t>222315.000.000005</t>
  </si>
  <si>
    <t>Линолеум</t>
  </si>
  <si>
    <t>из поливинилхлорида, коммерческий, на нетканной основе</t>
  </si>
  <si>
    <t>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t>
  </si>
  <si>
    <t>Сверло 17мм</t>
  </si>
  <si>
    <t>"Бұрғы түрі 2301-3612 спиральды, конустық білігі бар.Техникалық сипаттамалары:Диаметрі, мм - 17;Дәлдік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2301-3612 спиральное с коническим хвостовиком.Технические характеристики:Диаметр, мм - 17;Класс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</si>
  <si>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Радио-Сервис</t>
  </si>
  <si>
    <t>Крем двойного действия.Разработан для людей,работающих попеременно с водонерастворимыми веществами (масла, смазки,сажа,лаки,нефтепро дукты,различными видами производственной пыли,мазут,стекловолокно)и водорастворимыми раб.материалами(дезинфицирующие средства,цемен т ,известь,кислоты,щелочи и др).Туба 100мл.Срок годности 24 месяца.</t>
  </si>
  <si>
    <t>CRYSTAL D ARTVIK</t>
  </si>
  <si>
    <t>Набор: инструментов, слесарный, 73 предмета, с кейсом из ударопрочногопластика...</t>
  </si>
  <si>
    <t>Energizer</t>
  </si>
  <si>
    <t>202019.900.000003</t>
  </si>
  <si>
    <t>аэрозольный, от укусов насекомых</t>
  </si>
  <si>
    <t>ГОСТ 12.4.068-79.Спрей, относящийся к инсектицидно-репеллентным разновидностям. Для обеспечения индивидуальной защиты от клещей и вс ех разновидностей кровососущих насекомых. Средства, не оказывающие токсического воздействия на организм человека при нанесении на п о верхность кожи, на одежду. Выпускается в виде спрея в баллончиках.Состав N,N-диэтилтолуамид — 33,0%, MGK-264, MGK-326, этиловый с п ирт, отдушка, бутан, изобутан, пропан.Объем 150 мл. Марка/модель Gardex Extreme.</t>
  </si>
  <si>
    <t>Optima</t>
  </si>
  <si>
    <t>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t>
  </si>
  <si>
    <t>242013.900.001559</t>
  </si>
  <si>
    <t>металлический, в ПВХ оболочке, негерметичный, диаметр свыше 51 мм</t>
  </si>
  <si>
    <t>Сверло 30,5мм</t>
  </si>
  <si>
    <t>257340.390.000008</t>
  </si>
  <si>
    <t>с коническим хвостовиком, диаметр 30,1-50 мм</t>
  </si>
  <si>
    <t>"Бұрғы түрі 2301-3676 спиральды, конустық білігі бар.Техникалық сипаттамалары:Диаметрі, мм - 30,5;Дәлдік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2301-3676 спиральное с коническим хвостовиком.Технические характеристики:Диаметр, мм - 30,5;Класс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</si>
  <si>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Пункт узла учета расхода газа (шкафной) ПУРГ-25, Ррасч.0,3-0,6МПа, СГ-ЭК-Вз-Р-0,75-25/1,6 счетчиком газа RABO Ду50, Q</t>
  </si>
  <si>
    <t>Клапан: выпускной DIS VLV, 79CRE, MTX, B-5832-DD, для газовогокомпрессора Ariel  JGN....~Valve: Discharge. DIS VLV, 79CRE, MTX, B-5832-DD, Arielcompressor, Enerflex Systems....</t>
  </si>
  <si>
    <t>Сверло 30мм</t>
  </si>
  <si>
    <t>"Бұрғы түрі 2301-3674 спиральды, конустық білігі бар.Техникалық сипаттамалары:Диаметрі, мм - 30;Дәлдік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2301-3674 спиральное с коническим хвостовиком.Технические характеристики:Диаметр, мм - 30;Класс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</si>
  <si>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t>
  </si>
  <si>
    <t>282986.000.000016</t>
  </si>
  <si>
    <t>для оборудования газовой резки</t>
  </si>
  <si>
    <t>Вал заслонки АГЗУ- КЭ-00-01</t>
  </si>
  <si>
    <t>Кэ-00-01 жапқыш білігі.Мақсаты - түрі АГЗУ (14 ұңғы) қондырғысының газ жапқыш КЭ-00-00 негізгі(орнатылған) жабдығын жинақтау және одан әрі техникалық сүйемелдеу,сервистік қызмет көрсету және жөндеу, оның ішінде жоспарлы жөндеу (қажетболған жағдайда) үшін;.Техникалық сипаттамалары:Каталог нөмірі-КЭ-00-01.Жеткізіп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бередіВал заслонки КЭ-00-01.Назначение -для комплектации и для дальнейшего техническогосопровождения, сервисного обслуживания и ремонта, в том числе плановогоремонта (при необходимости), основного (установленного) оборудованияАГЗУ (14 скв) газовый заслонки КЭ-00-00.Технические характеристики:Номер по каталогу - КЭ-00-01.Поставщик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</si>
  <si>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Диск клапана №253 p/n 704 63929 1, для насоса Sigma LPV....~Disk, Valve #253 p/n 704 63929 1, for Sigma LPV pump....</t>
  </si>
  <si>
    <t>289261.500.000077</t>
  </si>
  <si>
    <t>СОП Ø1020</t>
  </si>
  <si>
    <t>Клеймо ручное 7858-0147 ВК8-Х1Н12</t>
  </si>
  <si>
    <t>257330.650.000006</t>
  </si>
  <si>
    <t>тип 1, цифровое</t>
  </si>
  <si>
    <t>"Қол таңбасы.Техникалық сипаттамалары:Белгілеу таңба - 7858-0147;Түрі-ВК8, сандық, түрі 2 қатты қорытпа кірістері бар;Қаріп биіктігі-10;Жабын-Х1Н12, хромды, қалыңдығы 1 мм, никель қабаты 12 мм;Жинақтау-0-ден 9-ға дейінгі сандар. 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 кепілдігін береді.Клеймо ручное.Технические характеристики:Обозначение клейма - 7858-0147;Тип - ВК8, цифровое, со вставками из твердого сплава типа 2;Высота шрифта - 10;Покрытие - Х1Н12, хромовое, толщиной 1мм, с подслоем никеля 12мм;Комплектация - цифры от 0 до 9.Поставщикпредоставляет гарантиюна качество на весь объём Товара втечение 12 месяцев от даты ввода в эксплуатацию Товара, но не более 24месяцев от даты поставки."</t>
  </si>
  <si>
    <t>Рукав: пожарный, напорный, латексный, д=51мм, в 20 метровом рулоне, с соеднит.головками, цвет красный....~Hose: fire, forcing, latexed, d=51mm, 20m roll, w/ connecting heads, colour red…....</t>
  </si>
  <si>
    <t>139616.300.000001</t>
  </si>
  <si>
    <t>напорный, из латекса, пожарный</t>
  </si>
  <si>
    <t>Росма</t>
  </si>
  <si>
    <t>Ключ: для свинчивания и отвинчивания стеклопластиковых труб, ИЦ125СР…</t>
  </si>
  <si>
    <t>ТРОС БУКСИРОВОЧНЫЙ ГРУЗОВЫХ АВТОМОБИЛЕЙ.</t>
  </si>
  <si>
    <t>Штангенциркуль ШЦ-I-300-0,05</t>
  </si>
  <si>
    <t>"Терең өлшегіші бар екі жақты штангенциркуль.Мақсаты-бөлшектер мен бұйымдардың сыртқы және ішкі өлшемдерін, ойықтармен тесіктердің тереңдігін, кемерлердің биіктігін дәл өлшеу үшін;Техникалық сипаттамалары:Түрі-тереңдікті өлшегішпен екі жақты;Белгілеу-ШЦ;Түрі-I;Нониус бойынша есептеу мәні, мм - 0,05;Өлшеу диапазоны, мм-0-300.Жеткізіп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береді.Штангенциркуль двусторонний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глубиномером;Обозначение - ШЦ;Тип - I;Значение отсчета по нониусу, мм - 0,05;Диапазон измерения, мм - 0-300.Поставщик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</si>
  <si>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OptiDist Vapor Probe, Walter Herzog GmBH, </t>
  </si>
  <si>
    <t>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t>
  </si>
  <si>
    <t>265145.500.000018</t>
  </si>
  <si>
    <t>Вольтамперфазометр</t>
  </si>
  <si>
    <t>с тремя токоизмерительными клещами</t>
  </si>
  <si>
    <t>Штангенциркуль ШЦ-II-0,05-0-250 1</t>
  </si>
  <si>
    <t>265133.900.000057</t>
  </si>
  <si>
    <t>ШЦ-II</t>
  </si>
  <si>
    <t>"Штангенциркуль екі жақты.Мақсаты-бөлшектер мен бұйымдардың сыртқы және ішкі өлшемдерін, ойықтармен тесіктердің тереңдігін, кемерлердің биіктігін дәл өлшеу үшін;Техникалық сипаттамалары:Түрі-екі жақты;Белгілеу-ШЦ;Тип-II;Нониус бойынша есептеу мәні, мм - 0,05;Өлшеу диапазоны, мм-0-250.Жеткізіп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береді.Штангенциркуль двусторонний.Назначение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двусторонний;Обозначение - ШЦ;Тип - II;Значение отсчета по нониусу, мм - 0,05;Диапазон измерения, мм - 0-250.Поставщик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</si>
  <si>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Модуль: аналоговый вход. A&amp;B 1769-IF16C</t>
  </si>
  <si>
    <t>Комплект напильников</t>
  </si>
  <si>
    <t>"Егеулер жиынтығы.Мақсаты-Дайындалған бөлшектердің тесіктерін өңдеуге арналған;Техникалық сипаттамасы:Заттар:- тегіс, мм-250-1, 400-2, 400-3;- - үшбұрышты, мм - 300-2;- шаршы, мм - 300-2;- дөңгелек, мм - 300-2;- жартылай сопақ, мм - 300-2;Жеткізіп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 кепілдігін береді.Комплект напильников.Назначение - для обработки заусенцов изготовленных деталей;Техническая характеристика:Предметы:- плоский, мм - 250-1, 400-2, 400-3;- треуголньный, мм - 300-2;- квадратный, мм - 300-2;- круглый, мм - 300-2;- полуовальный, мм - 300-2;Поставщик предоставляетгарантию на качество на весь объём Товара втечение 12 месяцев от даты ввода в эксплуатацию Товара, но не более 24месяцев от даты поставки."</t>
  </si>
  <si>
    <t>BRISTLE BLASTER® ELECTRIC DOUBLE</t>
  </si>
  <si>
    <t>Электродвигатель: 0,55 кВт, 1500 об/мин....~Motor-Electric: 0,55 kW, 1500 rpm....</t>
  </si>
  <si>
    <t>"Таврида Электрик", .</t>
  </si>
  <si>
    <t>Металлорукав МПГнг-50мм</t>
  </si>
  <si>
    <t>242013.900.001558</t>
  </si>
  <si>
    <t>металлический, в ПВХ оболочке, негерметичный, диаметр 41-50 мм</t>
  </si>
  <si>
    <t>Металлорукав герметичный стальной оцинкованный в ПВХ изоляции.Назначение - для выполнения криволинейных участков трубныхэлектропроводок в зонах с повышенной механической, ударной иэлектрической прочностью. Состоит из негерметичного металлорукава изоцинкованной стали типа Р3-Ц с синтетическим уплотнительным шнуром, навнешнюю сторону которого нанесено усиленной поливинилхлоридное (ПВХ)покрытие. ПВХ покрытие обладает повышенной устойчивостью к механическим,электрическим и вибрационным нагрузкам, обеспечивает водонепроницаемостьи стойкость к вредному воздействию окружающей среды, не поддерживаетгорение, а также позволяет эксплуатацию металлорукава до -60°С.Технические характеристики:Тип - МПГ нг;Материал - оцинкованная сталь;Диаметр условного прохода, мм - 50;Наличие протяжки - без протяжки;Температура эксплуатации, °С - от минус 60 до плюс 90;Климатическое исполнение - У 1 по ГОСТ 15150-69;Наличие покрытия - ПВХ оболочка;Стeпень IP - IP67.Поставщик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поставки.ПВХ оқшаулау жылы мырышталған болат герметикалық металл жеңдер.Мақсаты-механикалық, соққы және электр беріктігі жоғары аймақтарда құбырөткізгіштерінің қисық сызықты учаскелерін орындау үшін. Сыртқы жағынакүшейтілген поливинилхлоридті (ПВХ) жабын жағылған синтетикалықтығыздағыш сымы бар Р3-Ц типті мырышталған болаттан жасалғангерметикалық емес металл жеңнен тұрады. ПВХ жабыны бар жоғарытұрақтылығы, механикалық, электрлік және вибрационным жүктемелер, суөткізбеушілігі қамтамасыз етеді және төзімділігі зиянды қоршаған ортаныңәсеріне, жануды қолдамайды, сондай-ақ пайдалануға мүмкіндік бередіметаллорукава дейін -60°С.Техникалық сипаттамалары:Түрі-МПГ нг;Материал-мырышталған болат;Шартты өту диаметрі, мм - 50;Тартқыштың болуы-тартусыз;Пайдалану температурасы, °с-минус 60-тан плюс 90-ға дейін;Климаттық орындалуы - У 1 МЕМСТ 15150-69 бойынша;Болуы жабу-ПВХ қабық;IP дәрежесі - IP67.Өнім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</si>
  <si>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TR-V CEMB S.p.A.,</t>
  </si>
  <si>
    <t>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t>
  </si>
  <si>
    <t>279020.500.000023</t>
  </si>
  <si>
    <t>Оповещатель</t>
  </si>
  <si>
    <t>звуковой, охранно-звуковой</t>
  </si>
  <si>
    <t>НАСОС JUPOR PNR 124D
. Производитель</t>
  </si>
  <si>
    <t>Контактор: ПЭН, LC1-D2545, c тепловым реле LR9Г-5371.187A, LC1D245, Telemexanice…~Contactor: ПЭН, LC1-D2545, c/w thermal relay LR9Г-5371.187A, LC1D245, Telemexanice…</t>
  </si>
  <si>
    <t>262040.000.000133</t>
  </si>
  <si>
    <t>для обеспечения напряжения переменного тока</t>
  </si>
  <si>
    <t>БЛОК УПРАВЛЕНИЯ (ОПЕ-3,0) БУ-3 220В 3КВТ, ТУ-3415-014-22136119-2007. Для регулировки величины тока катодной защиты от внешнего сигна ла дистанционного управления системы. ВЫПРЯМИТ. ЭНЕРГОМЕРА В-ОПЕ-М3-63-48В-RS485; ТУ-3415-014-22136119-2007. Требования: 1.В технич е ской спецификации на портале электронных закупок Потенциальный поставщик должен предоставить информацию: о стране происхождения, з ав оде-изготовителе и марке/модели предлагаемого товара. Технические требования и спецификация тендерной документации (сертификаты, раз решения и другие документы, требуемые в графе «технические характеристики» предъявляются при поставке товара); 2. цены и стоимос ть п редлагаемых товаров, услуг должны включать все сопутствующие расходы потенциального поставщика; 3. гарантийный срок товара не м енее 1 года с даты поставки;4. сроки поставок товаров должен соответствовать требованию Заказчика.</t>
  </si>
  <si>
    <t>Машина: тестомесильная SP120 S WLBake</t>
  </si>
  <si>
    <t>Машина тестомесильная</t>
  </si>
  <si>
    <t>ШВЕЛЛЕР №12</t>
  </si>
  <si>
    <t>Клапан: для газокомпрессорной установки в сборе, p/n P517639, для гликолевого насоса FMC M0406 (аналог 190-05860).</t>
  </si>
  <si>
    <t>Stanley</t>
  </si>
  <si>
    <t>Сверло 20,5мм</t>
  </si>
  <si>
    <t>"Бұрғы түрі 2301-3629 спиральды, конустық білігі бар.Техникалық сипаттамалары:Диаметрі, мм - 20,5;Дәлдік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2301-3629 спиральное с коническим хвостовиком.Технические характеристики:Диаметр, мм - 20,5;Класс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</si>
  <si>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259311.300.000000</t>
  </si>
  <si>
    <t>пломбировочная, из гальванизированной стали</t>
  </si>
  <si>
    <t>«Проволока витая» по ГОСТ 3282-74 предназначена для использования с номерными сигнальными пластиковыми устройствами "Силтэк" в качес тве гибкого охватывающего элемента при опечатывании различных объектов. «Проволока витая» состоит из двух жил: центральной - прямой по всей длине, и вторичной - навитой вокруг центральной по спирали. Проволока оригинальна по технологии изготовления, за счет чего о бладает высокой прочностью и устойчивостью к воздействию внешней среды. Материал проволоки низкоуглеродистая гальванизированная оцин кованная сталь, с диаметром жил 0,65 ± 0,01 мм, наличие паспорта завода изготовителя или нотариально заверенная копия. Упаковка (кат ушка) 600 метров. Все вышеуказанные документы предоставить при первой поставке товара.</t>
  </si>
  <si>
    <t>Артикул: ДР-5,0 (РФ)</t>
  </si>
  <si>
    <t>Заземлитель переносной ЗПЛ-10СИП 10кВ 25мм2</t>
  </si>
  <si>
    <t>Сверло 20мм</t>
  </si>
  <si>
    <t>"Бұрғы түрі 2301-3617 спиральды, конустық білігі бар.Техникалық сипаттамалары:Диаметрі, мм - 18;Дәлдік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2301-3617 спиральное с коническим хвостовиком.Технические характеристики:Диаметр, мм - 18;Класс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</si>
  <si>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t>
  </si>
  <si>
    <t>Сверло 22,5мм</t>
  </si>
  <si>
    <t>"Бұрғы түрі 2301-3639 спиральды, конустық білігі бар.Техникалық сипаттамалары:Диаметрі, мм - 22,5;Дәлдік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2301-3639 спиральное с коническим хвостовиком.Технические характеристики:Диаметр, мм - 22,5;Класс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</si>
  <si>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REED,США</t>
  </si>
  <si>
    <t>Резец 2112-0005 ВК6</t>
  </si>
  <si>
    <t>Қатты қорытпадан жасалған пластиналармен иілген кесуге арналған  токарькескіші.Мақсаты-жабық тесіктерді өңдеуге арналған;Техникалық сипаттамалары:Белгілеу - 2112-0005;Нхв кескіштің қимасы, мм - 25х16;Ұзындығы, мм - 140;Қорытпа түрі-қатты қорытпа ВК6.Жеткізіп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береді.Резец токарный подрезной отогнутый с пластинами из твердого сплава.Назначение - для обработки глухих отверстий;Технические характеристики:Обозначение - 2112-0005;Сечение резца НхВ, мм - 25х16;Длина, мм - 140;Тип сплава - твердый сплав ВК6.Поставщик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</si>
  <si>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t>
  </si>
  <si>
    <t>Ножница ручная 2809-0011 КД 21 хр 250</t>
  </si>
  <si>
    <t>257111.920.000010</t>
  </si>
  <si>
    <t>кабельные, рычажные</t>
  </si>
  <si>
    <t>"Қолмен кесетін қайшылар.Мақсаты-Металды кесуге арналған;Техникалық сипаттамалары:Түрі-2809-0011;Жабу-КД 21 хр;Ұзындығы, мм-250;Кесу элементінің ұзындығы, мм - 63;Биіктігі, мм-40;Түрі-2.Жеткізуші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береді.Ножницы ручные пряморежущие.Назначение - для резки металла;Технические характеристики:Тип- 2809-0011;Покрытие - КД 21 хр;Длина, мм - 250;Длина режущего элемента, мм - 63;Высота, мм - 40;Тип - 2.Поставщик предоставляет гарантиюна качество на весь объём Товара втечение 12 месяцев от даты ввода в эксплуатацию Товара, но не более 24месяцев от даты поставки."</t>
  </si>
  <si>
    <t>Ролик для ПВО. Диаметр каната 12 мм. (Tail board. Wire Rope размер 12 мм)</t>
  </si>
  <si>
    <t>257340.400.000000</t>
  </si>
  <si>
    <t>подвесной</t>
  </si>
  <si>
    <t>BAHCO 7444SG-M, https://bh-tools.ru/product/udarnyj-kljuch-nakidnogo-tipa-bahco-7444sg-m/</t>
  </si>
  <si>
    <t>Сверло 23,5мм</t>
  </si>
  <si>
    <t>"Бұрғы түрі 2301-3644 спиральды, конустық білігі бар.Техникалық сипаттамалары:Диаметрі, мм - 23,5;Дәлдік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2301-3644 спиральное с коническим хвостовиком.Технические характеристики:Диаметр, мм - 23,5;Класс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</si>
  <si>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Страна производитель . ОАО Камышинский завод слесарно-монтажного инструмента. ТУ 3926-020-53581936-2013</t>
  </si>
  <si>
    <t>Стержень: соединительный (полушток) плунжера позиция №129 насоса 3GP 125А-11,5/20.</t>
  </si>
  <si>
    <t>Патрон ПТ 1.1-6-16-20 У3</t>
  </si>
  <si>
    <t>Высоковольтные патроны (предохранители) типа ПТ (вставки ПТ) – этозаменяемыеэлементы высоковольтных предохранителей ПКТ.Патроны ПТявляются токоограничивающими и применяются для защитысиловыхтрансформаторов, воздушных и кабельных линий на номинальноенапряжениеот3 до 35 кВ.Технические характеристики:Номинальные значенияклиматических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силовыхтрансформаторов1 – однополюсный, с указателем срабатывания1 –конструктивное исполнение контакта6 – номинальное напряжение вкиловольтах16 – номинальный ток предохранителя в амперах20 – номинальныйток отключения в килоамперахУ – климатическое исполнение3 – категорияразмещенияДиаметр, мм - 55;Длина, мм -   312.Поставщик предоставляетгарантию на качество на весь объём Товаравтечение12 месяцев от даты ввода в эксплуатацию Товара, но не более 24месяцев от даты поставки.Жоғары вольтты патрондар (сақтандырғыштар) pt типті (pt кірістері)– жоғарывольтты PKT сақтандырғыштарының ауыстырылатын элементтері.ПТпатрондары ток шектеуші болып табылады және 3 кВ-тан 35 кВ-қадейінгіноминалды кернеуде күштік трансформаторларды, әуе және кабельжелілерінқорғау үшін қолданылады.Техникалық сипаттамалары:ГОСТ 15150-69және ГОСТ 15543-70 бойынша қоршаған ортаның Климаттықфакторларыныңноминалды мәні.ПТ 1.1, ПТ 1.2, ПТ 1.3 және ПТ 1.4 патрон үлгісініңшартты белгілеуінтаратып жазу:П-сақтандырғышТ-күштік трансформаторларүшін1-бір полюсті, іске қосу көрсеткіші бар1-байланыстың конструктивтіорындалуы6-киловольттердегі номиналды кернеу16-ампердегі сақтандырғыштыңноминалды тогы20-килоампердегі номиналды токУ - Климаттықорындалуы3-орналастыру санатыДиаметрі, мм - 55;Ұзындығы, мм-312.Өнімберуші тауардың бүкіл көлеміне сапаға кепілдік бередітауарды пайдалануғаберген күннен бастап 12 айдың ішінде, бірақ 24 айданартық емесжеткізукүнінен бастап ай.</t>
  </si>
  <si>
    <t xml:space="preserve">ООО НПО "УралГидро Пром" </t>
  </si>
  <si>
    <t>Сверло 23мм</t>
  </si>
  <si>
    <t>"Бұрғы түрі 2301-3642 спиральды, конустық білігі бар.Техникалық сипаттамалары:Диаметрі, мм - 23;Дәлдік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2301-3642 спиральное с коническим хвостовиком.Технические характеристики:Диаметр, мм - 23;Класс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</si>
  <si>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Насос Wilo-Drain STS 65/18</t>
  </si>
  <si>
    <t>Модуль: изменения температуры, JC-WBDC 1 D In : тип K, выход 4-20мА, диапазон температур 0-600 °C…~Module: changes in temperatureJC-WBDC 1 D In : K type, out 4-20mA, range 0-600°C…</t>
  </si>
  <si>
    <t>ИПКЗ-М-РА</t>
  </si>
  <si>
    <t>Сверло 24мм</t>
  </si>
  <si>
    <t>"Бұрғы түрі 2301-3647 спиральды, конустық білігі бар.Техникалық сипаттамалары:Диаметрі, мм - 24;Дәлдік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2301-3647 спиральное с коническим хвостовиком.Технические характеристики:Диаметр, мм - 24;Класс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</si>
  <si>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279032.000.000058</t>
  </si>
  <si>
    <t>керосино-кислородный</t>
  </si>
  <si>
    <t>Резак инжекторный с групой запорно-регулировачных вентилей и рукояткой, штуцоры для присоединения нипелей с гайками для крепления га зоподводящих руковов. "ДОНМЕТ" 142П для ручной газокислородной разделительной резки (раскроя) листового и сортового металла из низк о углеродистых сталей толщиной до 100 мм. Основные параметры резака соответствуют требованиям к резаку типа Р1 по ГОСТ 5191-79 и ТУ У1 3488523.001-95.</t>
  </si>
  <si>
    <t>MSA Auer</t>
  </si>
  <si>
    <t>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t>
  </si>
  <si>
    <t>265164.550.000005</t>
  </si>
  <si>
    <t>Тахометр</t>
  </si>
  <si>
    <t>для непрерывного дистанционного измерения частоты вращения частей машин и механизмов</t>
  </si>
  <si>
    <t>Сверло 27,5мм</t>
  </si>
  <si>
    <t>"Бұрғы түрі 2301-3663 спиральды, конустық білігі бар.Техникалық сипаттамалары:Диаметрі, мм - 27,5;Дәлдік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2301-3663 спиральное с коническим хвостовиком.Технические характеристики:Диаметр, мм - 27,5;Класс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</si>
  <si>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Плашка к/р 1дюйм</t>
  </si>
  <si>
    <t>Құбырға конустық бұранда шығаруға арналған домалақ бұрандакескішТехникалық сипаттамалары:Белгілеу - 2684-0016;Диаметрі номиналды (DN), дюйм-1.Болат түрі - 9ХС, ХВСГ. Орынадлу түрі-3.Жеткізіп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береді.Плашка круглая для трубной конической резьбы.Технические характеристики:Обозначение - 2684-0016;Диаметр номинальный (Дн), дюйм - 1,Тип стали - 9ХС, ХВСГ;Тип исполнение- 3.Поставщик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</si>
  <si>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Саморегулирующийся кабель SRL 16-2 16Вт (без оплётки). Тип Саморегулирующийся.Номинальное напряжение 220 В, 50 Гц. Удельная мощность 16 Вт/м. Класс пылевлагозащиты IP67. Диаметр внешней оболочки, мм 11.1 х 4.5 мм. Минимальная температура воздуха при монтаже -25°С. Экранированный кабель - нет. Назначение обогрев труб, трубопроводов. Страна производства Южная Корея. Модель SRL 16-2. Для доукомплектации основного оборудования. Приобретать у официальных дистрибьюторов производителя - SRL. Предоставить сертификаты качества, соответствия.</t>
  </si>
  <si>
    <t>Электродвигатель 75 кВт, 980-985 об/мин....~Motor-Electric: 75 kW; 980-985 rpm....</t>
  </si>
  <si>
    <t>Galaxy G7</t>
  </si>
  <si>
    <t>Сверло 27мм</t>
  </si>
  <si>
    <t>"Бұрғы түрі 2301-3661 спиральды, конустық білігі бар.Техникалық сипаттамалары:Диаметрі, мм - 27;Дәлдік класы-A1.Жеткізуші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береді.Сверло 2301-3661 спиральное с коническим хвостовиком.Технические характеристики:Диаметр, мм - 27;Класс точности - А1.Поставщик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</si>
  <si>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Станция: заправочная для фреона CPS СS 1685 DH</t>
  </si>
  <si>
    <t>682012.989.000003</t>
  </si>
  <si>
    <t>Станция газонаполнительная</t>
  </si>
  <si>
    <t>компрессорная</t>
  </si>
  <si>
    <t xml:space="preserve">SIMATIC TP1200,Siemens.
</t>
  </si>
  <si>
    <t>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t>
  </si>
  <si>
    <t>257330.100.000002</t>
  </si>
  <si>
    <t>Плоскогубцы</t>
  </si>
  <si>
    <t>комбинированные</t>
  </si>
  <si>
    <t>CHIPBOND TECHNOLOGY CORPORATION</t>
  </si>
  <si>
    <t>Экстрактор: со съемным наконечником 11", для выемки сальниковой набивки....~Extractor: c/w 11" facing, packing cord removal ....</t>
  </si>
  <si>
    <t>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t>
  </si>
  <si>
    <t>Полотно ножовочное 250-12,5-0,63-1</t>
  </si>
  <si>
    <t>Қол араға арналған жайма.Мақсаты-болаттан, түсті қорытпалардан, Пластмассадан жасалғандайындамаларды қолмен кесуге арналған;Техникалық сипаттамалары:Ұзындығы, мм - 250;Ені, мм - 12,5;Қалыңдығы, мм-0,63;Тіс қадамы, мм-1.Жеткізіп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береді.Полотно ножовочное ручное.Назначение -  для ручного отрезания заготовок из сталей, цветныхсплавов, пластмасс;Технические характеристики:Длина, мм - 250;Ширина, мм - 12,5;Толщина, мм - 0,63;Шаг зубьев, мм - 1.Поставщик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</si>
  <si>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Газ: ацетилен, ГОСТ 5457-75....~Gas: аcetylene, ГОСТ 5457-75....</t>
  </si>
  <si>
    <t>201411.300.000000</t>
  </si>
  <si>
    <t>Ацетилен</t>
  </si>
  <si>
    <t>Шприц смазочный</t>
  </si>
  <si>
    <t>"Майлауға арналған шприц.Мақсаты - сфералық бастары бар пресс-майшамдар арқылы консистенттікжағармайлар мен қалың майларды беттерге айдау үшін.Техникалық сипаттамалары:Көлемі, мл, кемінде-400;Жүйеде максималды қысым, атм - 850;Тұтқа түрі-т-түрі;Жеткізу құрамы - 4 жапырақшалы саптамамен, шарлы бұрандамен.Жеткізіп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береді.Шприц для смазки.Назначение - для нагнетания консистенных смазок и густых масел кповерхностям через пресс-масленки со сферическими головками.Технические характеристики:Объем, мл, не менее - 400;Максимальное давление в системе, атм - 850;Вид рукоятки - Т-вида;Состав поставки - с насадкой 4х лепестковой, с шаровым винтелем.Поставщик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</si>
  <si>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ГОСТ 12.4.254-2013. Щиток защитный лицевой с креплением на каске. Основные особенности:экран изготовлен из оптически прозрачного уда ро- и термостойкого поликарбоната 1мм - 2мм, устойчивого к воздействию брызг расплавленного металла, растворам кислот и щелочей, вы с оким температурам, царапанию и истиранию; экран обеспечивает защиту от воздействия твердых частиц с кинетической энергией до 5,9 ( 1м м) или 15 Дж (2мм); универсальное накасочное крепление изготовлено из специального термостойкого полиамида; крепление щитка к защ итн ой каске осуществляется за счет подъемно-фиксирующего устройства, изготовленного из холодо- и термостойкого материала, устойчиво го к износу и гарантирующего надёжную фиксацию лицевого щитка в двух положениях “вверх-вниз”. Конструкция позволяет одновременное но шени е наушников противошумных за счет применения специальных адаптеров;сменный съемный экран крепится к держателю УНК с помощью спе циаль ных полиамидных винта и гайки, щиток обеспечивает снижение интенсивности теплового излучения на 25% (экран-1мм), на 30%-50% (э кран- 2мм). Все щитки комплектуются адаптерами.</t>
  </si>
  <si>
    <t>Щетка стальная 6-ти рядная</t>
  </si>
  <si>
    <t>Алты қатарлы болат мәуесек.Мақсаты-бетті ескі бояудан, тоттан және басқалардан тазартутұрақты ластану. Ағаш тұтқасы үшін тесік болуы керекілу.Техникалық сипаттамалары:Қалам материалы-Ағаш;Жұмыс бөлігінің материалы-болат сым;Қатарлық-6;Жұмыс бөлігінің ұзындығы, см, кемінде - 34.Жеткізіп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бередіЩетка стальная шестирядная.Назначение - для очистки поверхности от старой краски, ржавчины и другихстойких загрязнений. Деревянная рукоятка должна быть с отверстием дляподвешивания.Технические характеристики:Материал ручки - дерево;Материал рабочей части - стальная проволок;Рядность - 6;Длина рабочей части, см, не менее - 34.Поставщик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</si>
  <si>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Наколенники универсальные. Верх - натуральная кожа, регулируемый ремень из натуральной кожи, подкладка - натуральный войлок. подклад ка к верху крепится специальными заклепками. Защитные свойства: защита от влаги,общих загрязнений, высокие теплозащитные свойства, з ащита отмеханический повреждений, холода, искр и окалины. ГОСТ 12.4.011-89. Наколенники предназначены для защиты коленных суставов о т надавливания,переохлаждения при длительной работе в положении "на коленях". Так же применение наколенников защищает брюки рабоч его костюма от преждевременного износа. Внутрення вставка: пенополиэтилен особой формы. Наружный защитный материал: ткань "Оксфорд". Кр епление: широкие эластичные ленты-липучки. Защитная чашка: полиэтилен низкого давления(ПНД) повышенной износостойкости. ГОСТ 12. 4.01 1-89</t>
  </si>
  <si>
    <t>Рулетка измерительная Р20Н2Г</t>
  </si>
  <si>
    <t xml:space="preserve">Рулетка измерительная металлическая с грузом и лентой из нержавеющей
стали.
Назначение - для измерения уровня жидкостей в транспортных и
стационарных емкостях. Для надежности и долгой службы рулетки, корпус и
зготовлен из латуни. Деревянная ручка обеспечиваеткомфортное
использование рулетки в холодную погоду.
Технические характеристики:
Номинальная длина шкалы рулетки, м - 20;
Материал ленты - Н, нержавеющая сталь;
Класс точности - 2;
Тип вытяжного конца - Г, груз;
Цена деления, мм - 1;
Допускаемое отклонениемиллиметрового интервала, мм, не более - ± 0,15;
Допускаемое отклонение сантиметрового интервала, мм, не более - ± 0,20;
Допускаемое отклонение дециметрового интервала, мм, не более - ± 0,30;
Допускаемое отклонение ширины штриха, мм - ± 0,05;
Покрытие - лаковое;
Толщина ленты, мм - 0,3;
Ширина ленты, мм - 15;
Габаритные размеры рулетки (Д x Ш x В), мм, не более - 260x120x42;
Масса рулетки (без груза), кг, не более - 1,05;
Масса груза, г - 860;
Рабочее усилие натяжения ленты при измерениях - усилие создает груз;
Полный средний ресурс измерений, циклов - 2000;
Температура окружающего воздуха - от -40 до +50C;
Относительная влажность воздуха, %, не более - 98;
Комплектация:
Рулетка измерительная металлическая 2 класса точности, Груз,
Упаковочная коробка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</si>
  <si>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Манометр пропан.(0-6 кгс/см2)ГОСТ2405-89</t>
  </si>
  <si>
    <t>265152.700.000039</t>
  </si>
  <si>
    <t>"Пропан манометрі.Мақсаты-пропан қысымын өлшеу үшін, сонымен қатармыс қорытпаларына қатысты кристалданатын және агрессивті емес орталар.Техникалық сипаттамалары:Белгілену түрі-ТМ 210Р;Қысым, МПа-0,6;Дәлдік класы-2,5;Жеткізіп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береді.""""Манометр пропановый.Назначение -  для измерения давления пропана, а также некристаллизующихся и не агрессивных по отношению к медным сплавам сред.Технические характеристики:Тип обозначение - ТМ 210Р;Давление, МПа  - 0,6;Класс точности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</si>
  <si>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Инструмент КСП-40</t>
  </si>
  <si>
    <t>257330.100.000041</t>
  </si>
  <si>
    <t>для монтажа воздушных линий электропередач</t>
  </si>
  <si>
    <t>Инструмент типа КСП-40.Назначение, применение: для снятия изоляции и полупроводящего экрана накабелях из сшитого полиэтилена диаметром от 20 до 40 мм.Технические характеристикитип инструмента   -   ручной стриппертип кабеля  -    сшитый полиэтиленособенности конструкции - регулируемая глубинаснятия изоляциидлина инструмента, мм - 240Поставщик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поставки.ҚСП-40 турлі құралы.Мақсаты, қолданылуы: диаметрі 20-дан 40 мм-ге дейін тігілгенполиэтиленнен жасалған кабельдердегі оқшаулауды және жартылай өткізгішэкранды алу үшін.Техникалық сипаттамаларықұрал түрі - қолмен стрипперкабель түрі-тігілген полиэтилендизайн ерекшеліктері - реттелетін оқшаулау тереңдігіқұралдың ұзындығы, мм - 240Жеткізуші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</si>
  <si>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Capp Bravo</t>
  </si>
  <si>
    <t>Прокат стальной шестигранный 18мм</t>
  </si>
  <si>
    <t>Ыстықтай илектелген конструкциялық алты қырлы болат Прокат.Техникалық сипаттамалары:Диаметрі, мм-18;Болат түрі - Болат30.Ұзындығы, м -6.Жеткізіп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береді.Прокат конструкционный стальной горячекатный шестигранный.Технические характеристики:Диаметр, мм - 18;Тип стали - Ст30;Длина, м - 6.Поставщик предоставляет гарантию на качество на весь объёмТовара втечение 12 месяцев от даты ввода в эксплуатацию Товара, но не более 24месяцев от даты поставки.</t>
  </si>
  <si>
    <t>Инструмент ИПС-3</t>
  </si>
  <si>
    <t>Инструмент типа ИПС-3.Инструмент для разделки кабелей из сшитого полиэтилена. Нож типа ИПС-3предназначен для снятия полупроводящего слоя с кабеля сечением от 70 до630 мм2, с изоляции жил кабеля, обеспечивающих передачу напряжения до 35кВ.    Инструмент для снятия изоляции состоит из металлического корпуса снаправляющими, подвижной каретки, роликов для обкатки по кабелю ирукояток и ножей. Нож для снятия изоляционного слоя кабеля установлен накаретке. Расположение ножа настраивается регулировочным винтом.Положение каретки регулируется поворотом рукоятки вокруг своей оси.   Инструмент обкатывается по кабелю на роликах по спирали, а ножсрезает слой изоляции кабеля на определенную глубину.• Толщина снимаемого слоя (изоляции): 1-3мм.• Вес инструмента типа ИПС-3: 0,8 кг.• Габариты ножа для снятия изоляции: 280х100х55 мм. (при полностьювыкрученном винте)• Упакован в пластиковую коробкуПоставщик предоставляет гарантию на качество на весь объём Товарав течение 12 месяцев от даты ввода в эксплуатацию Товара, но не более 24месяцев от даты поставки.ЖЗШ-3 түрлі құрал.Тігілген полиэтиленнен жасалған кабельдерді кесуге арналған құрал. ЖЗШ-3турлiпышағы 70-тен 630 мм2-ге дейінгі қимасы бар кабельден жартылай өткізгішқабатты 35 кВ-қа дейін кернеуді беруді қамтамасыз ететін кабельөткізгіштерін оқшаулаудан шығаруға арналған.Оқшаулауды алып тастауға арналған құрал бағыттағыштары бар металлкорпустан, жылжымалы кареткадан, кабель бойынша домалатуға арналғанроликтерден және тұтқалар мен пышақтардан тұрады. Кабельдің оқшаулағышқабатын алып тастауға арналған пышақ вагонға орнатылады. Пышақтыңорналасуы реттеу бұрандасымен реттеледі. Вагонның жағдайы тұтқаны өзосінің айналасында бұру арқылы реттеледі. Құрал катушкалардағы кабельарқылы спиральға оралады, ал пышақ кабельдің оқшаулау қабатын белгілібір тереңдікке дейін кесіп тастайды.* * Алынатын қабаттың (оқшаулаудың) қалыңдығы: 1-3 мм.* ЖЗШ түрлі құралының салмағы-3: 0,8 кг.* Оқшаулауды алып тастауға арналған пышақтың өлшемдері: 280х100х55 мм.(бұранда толығымен бұралған кезде)* Пластикалық қорапқа оралғанЖеткізуші Тауардың бүкіл көлемінің сапасына Тауар пайдалануға берілгенкүннен бастап 12 ай ішінде, бірақ жеткізу күнінен бастап 24 айданаспайтын уақытқа кепілдік береді.</t>
  </si>
  <si>
    <t>"HACH Company"</t>
  </si>
  <si>
    <t>263060.000.000035</t>
  </si>
  <si>
    <t>ИЗВЕЩАТЕЛЬ ПЛАМЕНИ SHARPEYE 40/40L-LB; Двойной УФ/ИК сенсор. • Окно с подогревом: Защищает от обледенения ,налипания снега, конденс ации • Коммуникационная сеть RS-485, Выход4-20мА, поддержка HART-протокола. Взрывозащищенном исполнении EExde,SIL-2: Сигнализация не исправности- реле с Н.З.контактами, релес игнализации с Н.O., Н.З. контактами. Защита от неправильнойполярности, перепадов, кратковр еменных повышений и всплесков напряжения.; В комплекте: Разрешение уполномоченного органа РК к примен ению на опасных производственн ых объектах.</t>
  </si>
  <si>
    <t>Арт.1632421202306</t>
  </si>
  <si>
    <t>Наконечник 25-8-7 А-УХЛ3</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</si>
  <si>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трубы.Технические характеристики:Наконечник -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поставки.Алюминий кабель ұштық, бастырылып бекітілген, алюминий тінді сымдар менкабельдерді ұштауға  арналған.Ұштықтар  алюминий құбырынан жасалады.Техникалық сипаттамасы:Ұштық - құбырлы алюминий;Ұштықтың номиналды қимасы, мм2 - 25;Біліктің байланысу диаметрі  - 8;Сағақтың ішкі диамтері, мм - 7;Материалы - А (алюминий);Климаттық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</si>
  <si>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Мембрана регулятора расхода Ха7.010.022</t>
  </si>
  <si>
    <t>265185.100.000009</t>
  </si>
  <si>
    <t>Ағын реттегішінің мембранасы.Мақсаты - түрі АГЗУ (14 ұңғы) қондырғысының ағын реттегішіне сервистікқызмет көрсету және жөндеу, оның ішінде жоспарлы жөндеу үшін;.Техникалық сипаттамалары:Каталог нөмірі-Ха7.010.022;Материал 3826;Сыртқы диаметрі, мм 143:Ішкі диаметрі, мм 24;Биіктігі, мм 23.Жеткізіп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береді.Мембрана регулятора расхода.Назначение -для сервисного обслуживания и ремонта, в том числе плановогоремонта основного оборудования регулятора расхода АГЗУ (14 скв).Технические характеристики:Номер по каталогу - Ха7.010.022;Материал                 3826;Диаметр внешний, мм 143:Диаметр внутренний,мм 24;Высота,мм 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</si>
  <si>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Номерное сигнальное пластиковое устройство (СУ) «Силтэк» является новой разработкой в ряду современных опечатывающих устройств, прим еняемых с проволокой, наличие паспорта завода изготовителя или нотариально заверенный в количестве 4 экземпляров. Габариты изделия, мм- 34х16,5х7,5 (в незамкнутом состоянии), 26х16,5х7,5 (в замкнутом состоянии), цвет- бесцветный прозрачный; температура использован ия, °С от -40 до +80 ; порядковый номер- 7 алфавитно-цифровых знаков (2 буквы латинского алфавита и 5 цифр), нумерация сквозная вне зависимости от логотипа заказчика; тип маркировки- лазерная; усилие замыкание, не более кгс. 7; установка вручную н а проволоку диам етром от 0,65 до 0,8 мм. Рекомендуется применять витую проволоку ПР-С 0,65 / ПР-Н 0,75. Габариты упаковки 100 шт., мм 215 х 85 х 45. СУ разработано с учетом специфических требований, предъявляемых к сигнальным устройствам, исключает его снятие и повторную установк у без оставления видимых следов несанкционированного воздействия. Четкая и надежная лазерная маркировка индивидуального номера исклю чает возможность подмены его составных частей. Применение поликарбоната для изготовления опечатывающего механизма С У, при совместно м использовании с соответствующей проволокой. ГОСТ 31218-2004; номерная, полипропиленовая; ПК-91 (4 20мм), длина хвостика пломбы - 4 20мм, на лепестке маркировка -инд. неповторяющийся 7- значный номер с надписью "опломбировано".</t>
  </si>
  <si>
    <t>Наконечник 50-8-11 М-УХЛ3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</si>
  <si>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мыс құбырдан қалайы-висмутқорғаныс жабындылы мыс құбырдан  (электролиттік қалайылау) жасалады, олагрессивтік ортада негізгі материалды бүлінуден қорғауды қамтамасызетеді.Техникалық сипаттамасы:Ұштық - құбырлы мыс;Ұштықтың номиналды қимасы, мм2 - 50;Біліктің байланысу диаметрі - 8;Сағақтың ішкі  диаметрі, мм - 11;Материалы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</si>
  <si>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Шипы</t>
  </si>
  <si>
    <t>152040.900.000004</t>
  </si>
  <si>
    <t>для обуви, из стали</t>
  </si>
  <si>
    <t>Изготовлены в виде съемных подошв из высококачественной эластичнойрезины, на нижней поверхности которой выступают небольшие шипы изн ержавеющей стали.</t>
  </si>
  <si>
    <t>Наконечник ТМ-10-М6 УХЛЗ</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</si>
  <si>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сзащитным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құбырдан қалайы-висмутқорғаныс жабындылы  мыс құбырдан  (электролиттік қалайылау) жасалады, олагрессивтік ортада негізгі материалды бүлінуден қорғауды қамтамасызетеді.Техникалық сипаттамасы:Ұштық - құбырлы мыс;Ұштықтың номиналды қимасы, мм2 - 10;Біліктің байланысу диаметрі - 6;Сағақтың ішкі  диаметрі, мм - 5;Материалы - М (мыс);Климаттық орындалуы - Т2;Жеткізуші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</si>
  <si>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Наконечник ТМ-35-М8 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</si>
  <si>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покрытиемолово-висмут (электролитическое лужение), что обеспечивает защиту отразрушения основного материала в агрессивной среде.Технические характеристики:Наконечник -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құбырдан қалайы-висмутқорғаныс жабындылы мыс құбырдан  (электролиттік қалайылау) жасалады, олагрессивтік ортада негізгі материалды бүлінуден қорғауды қамтамасызетеді.Техникалық сипаттамасы:Ұштық - құбырлы мыс;Ұштықтың номиналды қимасы, мм2 - 35;Біліктің байланысу диаметрі - 8;Сағақтың ішкі  диаметрі, мм - 10;Материалы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</si>
  <si>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Наконечник 35-10-8 А-УХЛ3</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</si>
  <si>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трубы.Технические характеристики:Наконечник -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поставки.Алюминий кабель ұштық, бастырылып бекітілген, алюминий тінді сымдар менкабельдерді ұштауға  арналған.Ұштықтар  алюминий құбырынан жасалады.Техникалық сипаттамасы:Ұштық - құбырлы алюминий;Ұштықтың номиналды қимасы, мм2 - 35;Біліктің байланысу  диаметрія - 10;Сағақтың ішкі диамтері, мм - 8;Материалы - А (алюминий);Климаттық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</si>
  <si>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 xml:space="preserve">НТС-7095М </t>
  </si>
  <si>
    <t>Наконечник 70-10-13 М-УХЛ3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</si>
  <si>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поставки.Алюминий кабель ұштық, бастырылып бекітілген, алюминий тінді сымдар менкабельдерді ұштауға  арналған. Ұштықтар  М2 маркалы мыс құбырданқалайы-висмут қорғаныс жабындылы М2 маркалы мыс құбырдан  (электролиттікқалайылау) жасалады, ол агрессивтік ортада негізгі материалды бүлінуденқорғауды қамтамасыз етеді.Техникалық сипаттамасы:Ұштық - құбырлы мыс;Ұштықтың номиналды қимасы, мм2 - 70;Біліктің байланысу диаметрі - 10;Сағақтың ішкі  диаметрі, мм - 13;Материалы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</si>
  <si>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Ацетон</t>
  </si>
  <si>
    <t>201462.110.000001</t>
  </si>
  <si>
    <t>Ацетон лабораторный - химически чистый, не содержащий хлорида, плотностью в пределах 0,789-0,791 г/см3. Фасовка по 1,0 л в стеклянны х бутылках из тёмного стекла взрывозащищенного исполнения с навинчивающейся крышкой из полимерного материала с полиэтиленовым или фт оропластовым вкладышем согласно ГОСТ 3885-73. Оригинальная, заводская, герметичная упаковка и этикетка. В комплекте: оригинал сертиф иката (паспорта) завода изготовителя на реактив или нотариально заверенная копия, паспорт безопасности. На момент получения не менее 80% запаса срока годности. С оформлением приемо-сдаточных документов. Потенциальный поставщик должен предоставить разрешительный до кумент в соответствии с подпунктом 3) пунта 13 приложения №1 Закона "О разрешениях и уведомлениях" РК, подвид лицензируемого вида д еятельности "Реализация". Доставка до химических лабораторий АО "КазТрансОйл". Вместе с тем, необходимо предоставить в составе тенде рной заявке или ценового предложения свидетельсво о регистрации химической продукции.</t>
  </si>
  <si>
    <t>Наконечник 25-8-8-М-УХЛ3</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</si>
  <si>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мм2 - 25;Диаметр контакт стержня - 8;Внутренний диаметр хвостовика, мм - 8;Материал - М (медь);Климатическоеисполнение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М2 маркалы мыс құбырданқалайы-висмут қорғаныс жабындылы М2 маркалы мыс құбырдан  (электролиттікқалайылау) жасалады, ол агрессивтік ортада негізгі материалды бүлінуденқорғауды қамтамасыз етеді.Техникалық сипаттамасы:Ұштық - құбырлы мыс;Ұштықтың номиналды қимасы, мм2 - 25;Біліктің байланысу диаметрі - 8;Сағақтың ішкі  диаметрі, мм - 8;Материалы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</si>
  <si>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201412.250.000000</t>
  </si>
  <si>
    <t>Толуол - химически чистый, не содержащий хлорида; фасовка в металлической таре (объемом тары не более 20 литров) по ГОСТ 1510 или/и по 1,0 л в стеклянные бутыли из тёмного стекла взрывозащищенного исполнения с навинчивающейся крышкой из полимерного материала с пол иэтиленовым или фторопластовым вкладышем, маркировка согласно ГОСТ 3885-73,  В комплекте: оригинал сертификата (паспорта) завода изг отовителя на реактив или нотариально заверенная копия, паспорт безопасности. На момент получения не менее 85% запаса срока годности. С оформлением приемо-сдаточных документов. Потенциальный поставщик должен предоставить разрешительный документ в соответствии с по дпунктом 3) пунта 13 приложения №1 Закона "О разрешениях и уведомлениях" РК, подвид лицензируемого вида деятельности "Реализация". Д оставка до химических лабораторий АО "КазТрансОйл". Вместе с тем, необходимо предоставить в составе тендерной заявке или ценового пр едложения свидетельсво о регистрации химической продукции.</t>
  </si>
  <si>
    <t>Канашский завод резцов</t>
  </si>
  <si>
    <t>257340.900.000047</t>
  </si>
  <si>
    <t>для наружной труборезки</t>
  </si>
  <si>
    <t>Ремкомплект на АКВ-103 "Пиранья" : прокладка диаметр 149х100х5(мм)-3шт; прокладка диаметр 200х150х5(мм)-3шт; прокладка диметр 258х20 0х5(мм)-3шт; резиновое кольцо (внешний диаметр 32мм, внутренний диаметр 26мм, толщина 3мм, сечение-круглое)-3шт; резиновое кольцо (в нешний диаметр 35мм, внутренний диаметр 29мм, толщина 3,3мм, сечение-круглое)-3шт (для доукомплектования осн.обор)</t>
  </si>
  <si>
    <t>Наконечник ТМ-16-М6 УХЛЗ</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</si>
  <si>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с защитным покрытием олово-висмут(электролитическое лужение), что обеспечивает защиту от разрушенияосновного материала в агрессивной среде.Технические характеристики:Наконечник - трубчатый медный;Номинальное сечение наконечника, мм2 - 16;Диаметр контакт стержня - 6;Внутренний диаметр хвостовика, мм - 6;Материал - М (медь);Климатическоеисполнение - УХЛ3;Поставщик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поставки.Мыс кабель ұштық, бастырылып бекітілген, алюминий тінді сымдар менкабельдерді ұштауға  арналған. Ұштықтар  М2 маркалы мыс құбырданқалайы-висмут қорғаныс жабындылы М2 маркалы мыс құбырдан  (электролиттікқалайылау) жасалады, ол агрессивтік ортада негізгі материалды бүлінуденқорғауды қамтамасыз етеді.Техникалық сипаттамасы:Ұштық - құбырлы мыс;Ұштықтың номиналды қимасы, мм2 - 16;Біліктің байланысу диаметрі - 6;Сағақтың ішкі  диаметрі, мм - 6;Материалы - М (мыс);Климаттық орындалуы - УХЛ3;Жеткізуші Тауардың бүкіл көлемінің сапасына Тауар пайдалануға берілгенкүннен бастап 12 айға кепілдік береді, бірақ жеткізілу күнінен бастап 24айдан аспауы тиіс.</t>
  </si>
  <si>
    <t>Наконечник 70-10-11-А-УХЛ3</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</si>
  <si>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трубы.Технические характеристики:Номинальное сечение наконечника, мм2 - 70;Диаметр контакт стержня - 10;Внутренний диамтер хвостовика, мм - 11;Материал - А(алюминий);Климатическое исполнение - УХЛ3;Поставщик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поставки.Алюминий кабельді ұштық, нығыздағышпен бекітілетін, алюминий желілісымдар мен кабельдерді ұштауға арналған. Ұштықтар алюминий құбырынанжасалады.Техникалық сипаттамалары:Ұштықтың номиналды қимасы, мм2-70;Өзек контактісінің диаметрі-10;Құйрықтың ішкі диаметрі, мм - 11;Материал (алюминий);Климаттық орындалуы-УХЛ3;Өнім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</si>
  <si>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231923.300.000231</t>
  </si>
  <si>
    <t>из стекла, для дистилляции</t>
  </si>
  <si>
    <t>Дистилляционная колба объемом на 125 мл, с диаметром горловины 17 мм, круглодонная. Диаметр основания - 69 мм, объем - 125 мл, высот а колбы 215 мм, длина трубки - 100 мм, диаметр трубки-7 мм, угол наклона трубки - 75о.Расходный материал к прибору автоматического а нализатора фракционного состава PAC OptiDist Т М. Изготовлена из термостойкого стекла. Используется для кипения образца и отбора па ра при анализе. Дистилляционная колба оборудована наплывом (стеклянным кольцом) на испарительной трубке колбы, для обеспечения герме тичного соединения с конденсором через силиконовую трубку. В комплекте: оригинал сертификата (паспорта) завода изготовителя или нота риально заверенная копия. Отсутствует национальный или межгосударственный стандарт.</t>
  </si>
  <si>
    <t>Удлинитель электрический на катушке, предназначенный для подключенияразличных видов электроинструмента и бытовых приборов, суммарноймощностью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поставки.Жалпы қуаты 2200 Вт-қа дейінгі электр құралдары мен тұрмыстық техниканықосуға арналған катушкадағы электр ұзартқыш.Техникалық сипаттамалары:Рамкадағы қуат ұзартқышы;Ұялар саны, дана - 3 кем емес;Қуаты, Вт - 1300;Номиналды ток, А-6;Кабель ұзындығы, м -50;Сымның түрі мен қимасы: PVS 2x0,75 мм^2.Өнім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</si>
  <si>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Перфоратор до 1500Вт</t>
  </si>
  <si>
    <t>Перфоратор 1500Вт.Технические характеристики:Тип крепления бура/сверла - SDS-Max;Количество скоростей работы - 1;Потребляемая мощность, Вт - 1350;Максимальное число оборотов холостого хода, об/мин -280;Максимальная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вращения,дополнительная рукоятка, блокировка кнопки включения, упаковка смазки вкомплекте, кейс в комплекте.Поставщик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поставки."Перфоратор 1500 Вт.Техникалық сипаттамалары:Бұрғылау/бұрғылау түрі-SDS-Max;Жұмыс жылдамдығының саны-1;Тұтынылатын қуат, Вт - 1350;Бос жүрістің ең көп айналым саны, айн/мин -280;Максималды соққы жиілігі, уд/мин - 2800;Максималды әсер ету энергиясы, Дж-9,3;Бұрғылаудың ең үлкен диаметрі (бетон), мм - 45;Бұрғылаудың максималды диаметрі, мм -150;Қуат-желіден;Функциялары мен мүмкіндіктері, жұмыс режимдері соққымен Бұрғылау, қашау,сақтандырғыш муфтасы, айналу жиілігін электрондық реттеу, Қосымша тұтқа,қосу батырмасын бұғаттау, жиынтықтағы майлау орамасы, жиынтықтағы кейс.Жеткізуші Тауардың бүкіл көлемінің сапасына Тауар пайдалануға бергенкүннен бастап 12 ай ішінде кепілдік береді, бірақ жеткізу күнінен бастап24 айдан аспауы тиіс."</t>
  </si>
  <si>
    <t>Набор инструментов НЭУ-Р 32 предмета</t>
  </si>
  <si>
    <t>Набор электромонтера типа НЭУ-М для осуществления профилактическогоремонта оборудования под напряжением до 1000 В.Набор состоит из:1. Головки торцовые: 8 мм, 10 мм, 11 мм, 12 мм, 13 мм, 14 мм, 15 мм, 17мм, 18 мм, 19 мм - 1 комп.2. Вороток для торцовых головок  1шт3. Удлинитель для воротка и торцовых головок 1 шт4. Ключ гаечный 8х10 1 шт5. Ключ гаечный 12х10 1 шт6. Ключ гаечный 12х13 1 шт7. Ключ гаечный 14х17 1 шт8. Ключ раздвижной КР-19 изолированный до 1000 В  1 шт9. Пресс-клещи для снятия изоляции СИ-6 Ø0,75-6 мм  1 шт10. Нож кабельный изолированный до 1000 В  1 шт11. Отвертка крестовая 1х100 изолированная до 1000 В  1 шт12. Отвертка крестовая 1х125,0 изолированная до 1000 В 1 шт13. Отвертка шлицевая 4х100 изолированная до 1000 В 1 шт14. Отвертка шлицевая 5,5х125 изолированная до 1000 В  1 шт15. Плоскогубцы 180 мм изолированные до 1000 В  1 шт16. Кусачки боковые 180 мм изолированные до 1000 В(ГОСТ 28037-89)  1 шт17. Отвертка индикаторная  1 шт18. Индикатор напряжения ПИН-90-2М (ПИН-50-1000) до 1000 В  1 шт19. Мультиметр цифровой 1 шт20. Фонарик налобный 1 шт21. Молоток 0,2 кг 1 шт22. Набор надпилей (5 шт) 1 комп.23. Набор изолированных шестигранников   1 комп.24. Набор поставляется в специальной сумке с жестким каркасом и откиднойпередней стенкой на молниях, имеются ручками для носки в руках.Поставщик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поставки.1000 В дейінгі кернеудегі жабдықты профилактикалық жөндеуді жүзегеасыруға арналған НЭУ-М типті электромонтер жинағы.Жинақ мыналардан тұрады:1. Соңғы бастары: 8мм, 10мм, 11мм, 12мм, 13мм, 14мм, 15мм, 17мм, 18мм,19мм - 1кп.2. Розеткаға арналған қақпалар 1 дана3. Қақпа мен розеткаға арналған ұзартқыш 1 дана4. Кілт кілті 8х10 1 дана5. Кілт кілті 12х10 1 дана6. Кілт кілті 12х13 1 дана7. Кілт кілті 14х17 1 дана8. 1 дана 1000 дейін оқшауланған жылжымалы КР-19 кілті9. СИ-6 Ø0,75-6 мм оқшаулауды алып тастауға арналған пресс-кенелер 1дана10. 1 дана 1000 ға дейін оқшауланған кабельдік пышақ11. 1 дана 1000 дейін оқшауланған 1х100 крест бұрағыш12. 1 дана 1000-ға дейін оқшауланған 1х125,0 крест бұрағыш13. 1 дана 1000 ға дейін оқшауланған 4х100 шлицті бұрағыш14. 1 дана 1000-ға дейін оқшауланған 5,5х125 шлицті бұрағыш15. 1 дана 1000 ға дейін оқшауланған 180 мм қысқыштар16. 1000 В дейін оқшауланған 180 мм бүйірлік сым кескіштер (ГОСТ28037-89) 1 дана17. Индикатор бұрағыш 1 дана18. 1 дана 1000 В дейін ПИН-90-2м (ПИН-50-1000) кернеу индикаторы19. Мультиметр сандық 1 дана20. Алдыңғы фонарь 1 дана21. Балға 0,2 кг 1 дана22. Жазулар жиынтығы (5 дана) 1 дана.23. Оқшауланған алтыбұрыштар жиынтығы 1 дана.24. Жинақ қатаң жақтауы бар арнайы сөмкеде және найзағаймен алдыңғықабырғасы бар, қолында шұлық тұтқалары бар.Өнім беруші тауарды пайдалануға беру күнінен бастап 12 ай ішінде, бірақжеткізу күнінен бастап 24 айдан аспайтын мерзімде тауардың барлықкөлеміне сапаға кепілдік береді.</t>
  </si>
  <si>
    <t>Патрон ПТ 1.1-6-31,5-20 У3</t>
  </si>
  <si>
    <t>Высоковольтные патроны (предохранители) ПТ (вставки ПТ) – это заменяемыеэлементы высоковольтных предохранителей ПКТ.Патроны ПТ являются токоограничивающими и применяются для защиты силовыхтрансформаторов, воздушных и кабельных линий на номинальное напряжениеот3 до 35 кВ.Технические характеристики:Номинальные значения климатических факторов внешней среды по ГОСТ15150-69 и ГОСТ 15543-70.Расшифровка условного обозначения типоисполнения патрона ПТ 1.1, ПТ 1.2,ПТ 1.3 и ПТ 1.4:П – предохранительТ – для силовых трансформаторов1 – однополюсный, с указателем срабатывания1 – конструктивное исполнение контакта6 – номинальное напряжение в киловольтах31,5 – номинальный ток предохранителя в амперах20 – номинальный ток отключения в килоамперахУ – климатическое исполнение3 – категория размещенияДиаметр, мм - 55;Длина, мм -   312.Поставщик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поставки.Жоғары вольтты патрондар (сақтандырғыштар) pt (pt кірістері) – жоғарывольтты PKT сақтандырғыштарының ауыстырылатын элементтері.ПТ патрондары ток шектеуші болып табылады және 3 кВ-тан 35 кВ-қа дейінгіноминалды кернеуде күштік трансформаторларды, әуе және кабель желілерінқорғау үшін қолданылады.Техникалық сипаттамалары:ГОСТ 15150-69 және ГОСТ 15543-70 бойынша қоршаған ортаның Климаттықфакторларының номиналды мәні.ПТ 1.1, ПТ 1.2, ПТ 1.3 және ПТ 1.4 патрон үлгісінің шартты белгілеуінтаратып жазу:П-сақтандырғышТ-күштік трансформаторлар үшін1-бір полюсті, іске қосу көрсеткіші бар1-байланыстың конструктивті орындалуы6-киловольттердегі номиналды кернеу31,5-ампердегі сақтандырғыштың номиналды тогы20-килоампердегі номиналды токУ - Климаттық орындалуы3-орналастыру санатыДиаметрі, мм - 55;Ұзындығы, мм-312.Өнім беруші тауардың бүкіл көлеміне сапаға кепілдік бередітауарды пайдалануға берген күннен бастап 12 айдың ішінде, бірақ 24 айданартық емесжеткізу күнінен бастап ай.</t>
  </si>
  <si>
    <t>Разработчик и изготовитель: ФГУП "ВНИИМ им. Д.И. Менделеева.</t>
  </si>
  <si>
    <t>265151.350.000003</t>
  </si>
  <si>
    <t>электронный, для нефти и нефтепродуктов</t>
  </si>
  <si>
    <t>Термометр ЕхТ-01/1; Электронный термометр во взрывозащищенном исполнении для измерения температуры нефти и нефтепродуктов при их ком мерческом учете; Измерение в пробоотборниках; Датчик выполнен в виде отсоединяемого щупа без удлинительного кабеля; Отсоединяемый да тчик с быстрой и надежной фиксацией; Метод крепления кабеля в датчике и в разъеме полностью исключает возможность его выдергивания д аже при приложении значительных усилий. Конструкция полностью соответствует требованиям ГОСТ Р МЭК 60079‑0‑2011, ГОСТ Р МЭК 60079‑1 1‑2010. Предназначен для измерений температуры различных сред посредством погружения датчика в контролируемую среду; Диапазон измере ний температур от -40 до +130 С.; Цена единицы младшего разряда измеряемой температуры- 0,01°С; Предел допускаемой абсолютной погреш ности +/-0,1 С. Индикация измеряемой темперуры - цифровая; Минимальная глубина погружения датчика 75 мм.; Габаритные размеры электро нного блока не более,мм- 125х60х35; Погружаемой части датчика не более,мм 3,3х250; Масса измерительного блока не более 0,25кг.; Терм ометры относятся к особо взрывобезопасному электрооборудованию с маркировкой взрывозащиты 0ЕхiaIIBT4Х и могут применяться во взрывоо пасных зонах любых классов помещений и наружных установок, в которых возможно образование взрывоопасных смесей категорий IIA, IIB п о классификации ГОСТ Р 51330.11 и групп T1, T2, T3, T4 по классификации ГОСТ Р 51330.5; Питание от 2-х стандартных батареек типоразм ера ААА; Исключительно низкое энергопотребление, позволяющее термометру работать в течение нескольких месяцев от одного комплекта ба тарей; Возможность сохранения во внутренней памяти до 10 результатов выполненных измерений. Возможность самостоятельного проведения г радуировки по 1, 2 или 3-м температурным точкам; Компактные размеры измерительного блока; В комплекте: сертификат об утверждении т ипа СИ с описанием типа (реестр ГСИ РК),действующий сертификат о поверке СИ со сроком действия не менее половины срока межповерочног о интервала на момент поставки/установки, методика поверки СИ, технический паспорт завода изготовителя, инструкция по эксплуатации н а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</si>
  <si>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Зажим RPN 150</t>
  </si>
  <si>
    <t>Зажим ответвительный типа RPN 150 применяется для ответвлениязащищеннымипроводами от воздушной линии, выполненной неизолированнымипроводами ввоздушных сетях напряжением 6-10 кВ.Техническиехарактеристики:Типа - RPN 150;Тип арматуры - ответвительный зажим;Количество болтов, шт - 2;Размер головки болта под ключ, мм - 13;Cечение жилмагистрали, мм² - 35-150;Cечение жил ответвления, мм²-35-150;Усилие затяжки болта, Нм - 18. Поставщикпредоставляет гарантию на качество на весь объём Товара втечение 12 месяцев отдаты ввода в эксплуатацию Товара, но не более 24месяцев от датыпоставки.RPN 150 типті тармақтау қысқышы кернеуі 6-10 кВ әуе желілерініңоқшауланбаған сымдарымен орындалған әуе желісінен қорғалған тармақтауүшін қолданылады.техникалық сипаттамалары:RPN 150 типті;арматуратүрі - тармақтау қысқышы;болттар саны, дана - 2;кілтке бұранда басыныңөлшемі, мм-13; магистраль өзектерінің қимасы, мм2-35-150; Тармақталуөзектерінің қимасы, мм2-35-150; болтты тарту күші, Нм - 18. Өнім беруші12 айдыңішінде тауардың барлық көлеміне сапасына кепілдік береді, бірақжеткізілген күннен бастап 24 айдан аспайды.</t>
  </si>
  <si>
    <t>Патрон сверлильный 13-В16</t>
  </si>
  <si>
    <t>282422.000.000107</t>
  </si>
  <si>
    <t>трехкулачковый, ПСР13</t>
  </si>
  <si>
    <t>"Кілті бар үш құлақты бұрғылау патроны.Мақсаты-цилиндрлік білікпен жабдықты бекіту үшін бұрғыларда қолданылады;Техникалық сипаттамалары:Түрі-үш камералы;Картридждің өлшемі-13;Бекіту тесігі (Морзе конусы) - B16;Жеткізу құрамы КС 16 кілтімен;Қысқыш диапазоны, мм-1-13.мЖеткізіп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- 13;Присоединительное отверстие (Конус Морзе) - В16;Состав поставки - с ключом ПС 16;Диапазон зажима, мм - 1-13.Поставщик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</si>
  <si>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283093.990.000019</t>
  </si>
  <si>
    <t>ГСО ТЗ-4 температуры застывания нефти. № ГСО 8357-2003. Аттестованное значение температуры текучести: +8,5°С, застывания:+5,5°С. Объ ем 50 мл. Оригинальная, заводская, герметичная упаковка. Наличие оригинальной заводской этикетки на таре, оригинального заводского п аспорта на реактив с указанием компонентного состава, аттестованного значения и погрешности. В комплекте: оригинал сертификата (пасп орта) завода изготовителя согласно СТ РК 2.79-2014 (ГОСТ Р 8.3 1 5) или нотариально заверенная копия, паспорт безопасности, свидетел ьство о регистрации химической продукции, паспорт и действующий сертификат об утверждении государственного стандартного образца (ГСО ) или подтверждение внесения в Реестр межгосударственных стандартных образцов (МСО) или свидетельства на применение стандартного обр азца зарубежного выпуска, согласно пунктам 385, 386 Класс 6 - «разрешения, выдаваемые на продукцию», перечня разрешений второй катег ории, Приложение № 2 к Закону РК "О разрешениях и уведомлениях". На момент получения не менее 85% запаса срока годности. Потенциаль ный поставщик в составе тендерной заявки или ценового предложения должен предоставить копию сертификата об утверждении государственн ого стандартного образца (ГСО) или подтверждение внесения в Реестр межгосударственных стандартных образцов (МСО).</t>
  </si>
  <si>
    <t>Артикул ролика 03518, Модель ролика HXX8, Производитель США, REED/</t>
  </si>
  <si>
    <t>MASSA-K</t>
  </si>
  <si>
    <t>241071.000.000078</t>
  </si>
  <si>
    <t>гнутый замкнутый, высота 40-80 мм</t>
  </si>
  <si>
    <t>Труба стальная профильная, неоцинкованная, обычной точности изготовления, с сечением 20х40мм, толщиной стенки 2мм. ГОСТ 8639-82</t>
  </si>
  <si>
    <t xml:space="preserve">D-Link </t>
  </si>
  <si>
    <t>Холодильник</t>
  </si>
  <si>
    <t>212013.990.000314</t>
  </si>
  <si>
    <t>защитный, от водонерастворимых рабочих материалов</t>
  </si>
  <si>
    <t>Крем защищает кожу рук и лица от вредного воздействия нефтепродуктов, масел, красок, клеев, смол, органических растворителей. Образу ет на коже воздухопроницаемый защитный слой. Крем обогащен дополнительными ухаживающими компонентами: витаминный комплекс А, C и E, экстракт Алоэ Вера Крем гидрофильного действия увлажняет и снимает воспаления; быстро впитывается, легко распределяется, не оставля ет ощущения липкости.Уровень pH продукта приближен к нейтральному. Подходит для чувствительной и/или раздраженной кожи. Не содержит парабены, силиконы, красители, химические отдушки. Не вызывает аллергии; Тубы 100 мл</t>
  </si>
  <si>
    <t>Cisco</t>
  </si>
  <si>
    <t>Лента оберточная</t>
  </si>
  <si>
    <t>222929.900.000152</t>
  </si>
  <si>
    <t>полиэтиленовая, термоусаживающаяся, ширина 100-500 мм</t>
  </si>
  <si>
    <t>Наружная обертка представляет собой четырехслойную ленту (полиэтиленовая основа+1-ый переходный слой+2-ой переходный слой+бутилкаучу ковый адгезионный слой) на основе термосветостабилизированного полиэтилена и бутилкаучука, изготовленная методом соэкструзии.Основна я задача обертки- защищать антикоррозионный барьер "праймер-внутренняя лента" от механических повреждений, вызванных сдвигом грунтов . Отличается от ленты тем, что увеличина толщина основы и уменьшина толщина адгезива. Обертка используется в покрытиях в качестве ве рхнего (защитного) оберточного слоя в антикоррозионных системах для их защиты от механических повреждений. Основные технические хара ктеристики: общая толщина 0,63мм+/-0,05мм; толщина основы 0,505мм; толщина адгезива 0,125мм; прочность при разрыве 80 Н/см; относите льное удлинение при разрыве 200%; адгезия обертки к полиэтиленовой стороне ленты 5,0 Н/см; водопоглощение в течении 1000ч. при 20гр. Ц. не более 0,5%; температура хрупкости не выше минус 60гр.Ц.</t>
  </si>
  <si>
    <t>Представляет собой каучуково-смоляную наполненую композицию, растворённую в бензине. Предназначен для нанесения на металлические тру бопроводы под полимерные изоляционные ленты для защиты от коррозии металлической поверхности трубопроводов при температуре эксплуата ции от -60 до +60 гр. Ц. Праймер НК-50 наносится на подготовленную (очищенную) поверхность трубопровода с целью предотвращения досту па влаги к ней, а также с целью формирования надежного сцепления с внутренней полиэтиленовой лентой. Основные технические характерис тики: цвет черный; вязкость по ВЗ-4 при 20 гр.Ц. 25+/-5; адгезия к стальной поверхности при 20 гр.Ц. 30 Н/см; адгезия к стальной пов ерхности на воздухе 15 Н/см; адгезия к стальной поверхности после старения в течении 1000 часов в воде 15 Н/см; сухой остаток не мен ее 22%; толщина в сухом состоянии 0,05-0,076мм; время высыхания 10-15мин; температура от -40 до +50; температура вспышки 17гр.Ц.; со держания твердого вещества 20%; вязкость при +23гр.Ц. (время вытекания при диаметре наконечника 4мм) 25+/- 5секунд.</t>
  </si>
  <si>
    <t>Огнетушитель</t>
  </si>
  <si>
    <t>282922.100.000000</t>
  </si>
  <si>
    <t>углекислотный</t>
  </si>
  <si>
    <t>Защитная маска-шлем с принудительной подачей воздуха обеспечивает эффективную защиту органов дыхания работника при работе.</t>
  </si>
  <si>
    <t>SKF TMAS 200-070</t>
  </si>
  <si>
    <t>СМОЛА КАТИОНИТНАЯ ИОНООБМЕНАЯ. Является монофункциональным сильнокислотным катионитом полимерализационного типа. Отличается хорошей осмотической стабильностью, высокой химической стойкостью к воздействию щелочей, кислот, окислителей; нерастворим в воде и органичес ких растворителях. Катионит - неплавкий, негорючий, невзрывоопасный, неядовитый, радиоактивных и озоносодержащих веществ не содержи т . Выпускается в виде зерен от светло-желтого до темно-коричневого цвета.</t>
  </si>
  <si>
    <t>RT314024</t>
  </si>
  <si>
    <t>Бумага рулонная 80х80х12, ГОСТ Р 58079-2018 - (термочувствительная) предназначена для струйного принтера, наличие оригинала сертифи ката завода изготовителя или нотариально заверенная копия.</t>
  </si>
  <si>
    <t>WIKA А50</t>
  </si>
  <si>
    <t>Для измерения температуры жидких сред , диапазон измерений -50…+ 300гр.С, разрешение 0,01гр.С, погрешность ±0,05гр.С, ЛТ-300-240Н со стоит из электронного блока и датчика из нержавеющей стали длиной 240мм с разъемным соединением и кабелем-удлинителем. Масса термом етра 0,2 кг. Габариты электронного блока (ШхГхВ) 75х80х35мм, длина погружаемой части датчика температуры - 240мм, диаметр датчика 3, 3м м. Элементы питания (батарейки) установлены в электронном блоке - 2 шт. В комплекте: сертификат об утверждении типа СИ с описани 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руководство по эксплуатации. Все вышеуказанные документы предоставить при первой поставке. Пот енциальный поставщик должен предоставить сертификат об утверждении типа СИ с описанием типа (реестр ГСИ РК).</t>
  </si>
  <si>
    <t>WIKA 232.50 D160</t>
  </si>
  <si>
    <t>Указатель напряжения</t>
  </si>
  <si>
    <t>241071.000.000016</t>
  </si>
  <si>
    <t>стальной, горячекатаный, с параллельными гранями полок, номер швеллера 8</t>
  </si>
  <si>
    <t>Соль молотая</t>
  </si>
  <si>
    <t>089310.900.000008</t>
  </si>
  <si>
    <t>помол N2</t>
  </si>
  <si>
    <t>объем:Соль пищевая крупнозернистая, тарированная в мешках не более 50 кг. Соль высшего сорта, нейодированная. Фасовка упакованная изготовителем с заводским ярлыком в полипропиленовых герметичных мешках не более 50 кг., для длительного хранения.При поставке укомплектовано паспортом качества и безопасности, а также сертификат соответствия. Кристаллический сыпучий продукт. Помол №2. Показатели качества соли высшего сорта: Массовая доля хлористого натрия, %, не менее - 98,4. Массовая доля кальций-иона, %, не более - 0,35. Массовая доля магний-иона, %, не более - 0,05. Массовая доля сульфат-иона, %, не более - 0,8. Массовая доля калий-иона, %, не более - 0,1. Массовая доля оксида железа (III), %, не более - 0,005. Массовая доля нерастворимого в воде остатка, %, не более - 0,16. Массовая доля влаги, %, не более, для соли: - 0,35. Не допускается наличие посторонних механических примесей, не связанных с происхождением и способом производства соли. Вкус соленный, без постороннего привкуса. Цвет-белый или серый с оттенками в зависимости от происхождения и способа производства соли, без посторонних запахов. Все вышеуказанные документы предоставить при первой поставке. СТ РК ГОСТ Р 51574-2003. в мешках. Сертификат соответствии. Внешний вид-кристаллич еский сыпучий продукт. Без посторонних механических примесей. Цвет-белый, без посторонних запахов. Санитарно-эпидемиологические заключения, подтверждающие безопасность, при применении в системах питьевого водоснабжения, выданное в установленном порядке. Поставка по заявке Заказчика.</t>
  </si>
  <si>
    <t>КОЛЬЦО ЛАБИРИНТОВОЕ 112/142/18 ZLM. IMPRO/SEAL COMPANY, США. Материал - бронза</t>
  </si>
  <si>
    <t>Выпрямитель</t>
  </si>
  <si>
    <t>Устройство зарядно-выпрямительное</t>
  </si>
  <si>
    <t>Выпрямитель Rectiverter 230/1500 48/1200, Производитель: Eltek, Артикул 241123.100, ток А: до 11,5, мощность кВт: 1.2, вход: 1ф, выход: 1ф, корпус, Op. Temp : -40C  -  +55C, AC Input :  220-240V  50/60Hz  12A, DC  Input : 45-58V 32A, DC Output : 53.5V   22.5A 1200W AC Output : 230V 50/60Hz 6.5A : 1200W/1500VA, Max Output : Total : 2000W : для 19''-стойки, кол-во вводов: Один, тип заряжаемых батарей: Литиевые, никель-кадмиевые, свинцово-кислотные, тип охлаждения: Принудительное, размеры В 41.5мм х Ш 109мм х Г 327мм, вес 1.95 кг. Для доукомплектования основного оборудования. При поставки предоставить паспорт и сертификат соответствия на русском языке.</t>
  </si>
  <si>
    <t>для трубопровода, полиэтиленовая с бутил каучуковым адгезивом</t>
  </si>
  <si>
    <t>Пленка изоляционная Polyken 980-25 (Поликен 980-25) - используется в качестве антикоррозионного внутреннего слоя, обладающего высоко й степенью сцепления и прилегаемости. В руллонах, вес одного рулона 56,27 кг. Вес 1м2 = 0,655кг. Общая толщина- 0,635мм. ширина полотна в рулоне 450+/- 5мм. Температура нанесения-40 - +60С. Рабочая температура -60 - +60С. Прочность на растяжение,не менее 5,0 (кгс/см). Относительное удлинение не мене е 100%. Водопоглощение (%), при темпе ратуре 60С, не более 1,0. Электрическое сопротивление, не менее 10х16 (Ом х см). Необходимо ук омплектовать разрешением уполномоченного органа РК в области промышленной безопасности на применение на опасных производственных объ ектах РК.</t>
  </si>
  <si>
    <t>212013.990.000315</t>
  </si>
  <si>
    <t>защитный, от комаров</t>
  </si>
  <si>
    <t>Крем, относящийся к инсектицидно-репеллентным разновидностям. Для обеспечения индивидуальной защиты от клещей и всех разновидностей кровососущих насекомых в течение 12 часов. Средства, не оказывающие токсического воздействия на организм человека при нанесении на п оверхность кожи. Выпускается в виде флакона.Упаковка: 100 мл</t>
  </si>
  <si>
    <t>Замок</t>
  </si>
  <si>
    <t>257211.300.000000</t>
  </si>
  <si>
    <t>навесной</t>
  </si>
  <si>
    <t>Навесные замки с тонкой стальной дужкой. Корпус из композита Zenex™. Диаметр дужки 4,76 мм. S31: с функцией удержания ключа в открыт м состоянии, химическая стойкость, корпус устойчив к УФ, температурный режим от -57°C до +177°C. По правилам процедуры LOTO замки по тавляются с одним ключом.</t>
  </si>
  <si>
    <t>201111.900.000023</t>
  </si>
  <si>
    <t>сероводород, метилмеркаптан, этилмеркаптан в гелии</t>
  </si>
  <si>
    <t>Смесь аттестованная газовая по СТ РК 2.10-2018, поверочная газовая смесь содержащая точную концентрацию сероводорода, метил-этилмерк аптанов. В комплекте 2 единицы баллона: первый баллон с меньшей концентрацией, в ppm - сероводорода 32, метилмеркаптана 29, этилмерк аптана 28, газ разбавитель - азот; второй баллон с большей концентрацией, в ppm - сероводорода 166, метилмеркаптана 152, этилмеркапт ана 170, газ разбавитель - азот. Наличие копии действующего сертификата об утверждении государственного стандартного образца (ГСО) и ли подтверждение внесения в Реестр межгосударственных стандартных образцов (МСО) или свидетельства на применение стандартного образц а зарубежного выпуска, согласно пунктам 385, 386 Класс 6 - «разрешения, выдаваемые на продукцию», перечня разрешений второй категори и, Приложение № 2 к Закону РК "О разрешениях и уведомлениях". Обязательно наличие штампа о проверке баллона, наличие сертификата на каждый баллон, паспорта безопасности на аттестованную смесь, на момент получения 80 -85% запаса срока годности смеси. Вместимость к аждого баллона 4-5дм3, смесь применяется для градуировки и проверки градуировочной зависимости хроматографа. Потенциальный поставщик в составе тендерной заявки или ценового предложения должен предоставить копию действующего сертификата об утверждении государственн ого стандартного образца (ГСО) или подтверждение внесения в Реестр межгосударственных стандартных образцов (МСО) или свидетельства н а применение стандартного образца зарубежного выпуска.</t>
  </si>
  <si>
    <t>262016.300.000006</t>
  </si>
  <si>
    <t>для копировальной техники</t>
  </si>
  <si>
    <t>Ремкомплект (Maintenance Kit) HP LJ Enterprise MFP M725/M712. Артикул- CF254A/CF235-67908. Для доукомплектования основного оборудова ния</t>
  </si>
  <si>
    <t>Тарелочка</t>
  </si>
  <si>
    <t>222929.900.000225</t>
  </si>
  <si>
    <t>лабораторная (ячейка), пластиковая</t>
  </si>
  <si>
    <t>Сандалии</t>
  </si>
  <si>
    <t>152032.990.000044</t>
  </si>
  <si>
    <t>для защиты от механических воздействий,  мужские, кожаные</t>
  </si>
  <si>
    <t>Сандалии кожаные с жестким подноском (мужские/женские). ТР ТС 019; ГОСТ 12.4.137, ГОСТ 28507. Верх обуви: натуральная кожа. Подкладк а: текстильный материал, спилок подкладочный. Подносок: неметаллический подносок (200 Дж). Тип подошвы: двухслойная. Подошва: полиу р етан/термополиуретан (от -35 °C до +120 °C). Метод крепления: литьевой. Цвет: черный.</t>
  </si>
  <si>
    <t>Средства защиты глаз и лица предназначены для защиты от воздействия твердых частиц, брызг жидкостей и расплавленного металла, пыли, раздражающих газов и различных видов излучений. Конструктивно они выполнены в виде очков или щитков различных конструкций, снабженны х бесцветными стеклами или светофильтрами.</t>
  </si>
  <si>
    <t>262021.900.000099</t>
  </si>
  <si>
    <t>интерфейс USB 3.0, емкость более 128 Гб, но не более 500 Гб</t>
  </si>
  <si>
    <t>282325.000.000004</t>
  </si>
  <si>
    <t>чернильный</t>
  </si>
  <si>
    <t>Картридж для принтера BMP™21; Ширина: 19.05 мм; Длина: Непрерывная; Тип материала: Винил; Материал: Brady B-595; Глянцевый винил для применения внутри и снаружи помещений; Для ровных и грубых поверхностей;</t>
  </si>
  <si>
    <t>нст</t>
  </si>
  <si>
    <t>Сетка</t>
  </si>
  <si>
    <t>139412.500.000000</t>
  </si>
  <si>
    <t>для укрытия различных объектов</t>
  </si>
  <si>
    <t>СЕТКА АВАРИЙНОГО ОГРАЖДЕНИЯ ОРАНЖЕВАЯ 1,5х50 (рулон), сетка должна быть из композиции высокопрочного полиэтилена низкого давления ме тодом экструзии. Размер рулона 1,5х50м; размер ячейки 35х55; плотность 100г/м2; цвет оранжевый.</t>
  </si>
  <si>
    <t>Нарукавники полимерные. Нарукавники не имеют трикотажной основы. Влагоустойчивы. Обладают отличной механической устойчивостью. Стойк о сть к кислотам и щелочам концентрацией до 50%. Стойкие к продуктам нефтепереработки, маслам и жирам. Материал: ПВХ -100%. Толщина 0, 15мм. Длина: 45см. Ширина: 20см.</t>
  </si>
  <si>
    <t>221971.900.000004</t>
  </si>
  <si>
    <t>объем 5 мл</t>
  </si>
  <si>
    <t>Пипетка Пастера по ГОСТ 52247. Материал пипеток — полиэтилен, длина – 160 -195мм, объем пипетки - 5 мл, цена деления - 1мл, с тонким острым носиком и резервуаром-грушей. Используется для забора, дозирования и переноса жидкостей. Стерильные. Наличие паспорта завода изготовителя или нотариально заверенная копия. Все вышеуказанные документы предоставить при первой поставке товара.</t>
  </si>
  <si>
    <t>Комплект градуировочных образцов массовой доли хлора и висмута в минеральном масле. Для построения градуировочной зависимости на а н ализаторе Спестроскан при определении содержания хлорорганических соединений по ГОСТ Р 52247 (метод В). В комплекте: шесть диапазоно в градуировочных образцов, расфасованные в пластиковые флаконы по 100 мл. Индекс ГО: от ГО-1 до ГО-6. ГО-2, ГО-4, ГО-5, ГО-6 общим о бъемом не менее 100 мл каждого. ГО-1 - общим объемом не менее 600 мл. ГО-3 общим объемом не менее 400 мл. Оригинальная, заводская, г ерметичная упаковка. Наличие оригинальной заводской этикетки на таре, оригинального заводского паспорта на реактив с указанием компо нентного состава, аттестованного значения и погрешности. В комплекте: оригинал сертификата (паспорта) завода изготовителя или нотари ально заверенная копия, паспорт безопасности, свидетельство о регистрации химической продукции. На момент получения не менее 80% зап аса срока годности.</t>
  </si>
  <si>
    <t>Изооктан</t>
  </si>
  <si>
    <t>192023.300.000000</t>
  </si>
  <si>
    <t>Изооктан, химически чистый, не содержащий хлор. По ГОСТ 12433-83. Фасовка по 1 л бутылках из темного стекла. Маркировка согласно ГОС Т 3885-73. Наличие оригинальной заводской этикетки на таре, при поставке необходимо наличие оригинала паспорта (сертификата) завода изготовителя или нотариально заверенная копия с указанием компонентного состава, паспорта безопасности на реактив, свидетельства о регистрации химической продукции. На момент получения 80-85% запаса срока годности реактива. Все вышеуказанные документы предостави ть при первой поставке. Потенциальный поставщик в составе тендерной заявки или ценового предложения должен предоставить свидетельств а о регистрации химической продукции.</t>
  </si>
  <si>
    <t>222929.900.000168</t>
  </si>
  <si>
    <t>для проведения исследований , одноразовая</t>
  </si>
  <si>
    <t>Кювета термокомпенсирующая с вентиляционным клапаном и пробкой для рентгенофлуоресцентного анализа жидкостей с применением анализато ров серии СПЕКТРОСКАН (СПЕКТРОСКАН CLSW, СПЕКТРОСКАН S, СПЕКТРОСКАН SE) производства ООО "НПО Спектрон". Внешний диаметр с кольцом – 31,2 мм, высота 22,3 мм, объем 8 мл. В комплект входит зажимное кольцо и пробка, обсадное кольцо, корпус кюветы. В упаковке по 100 шт. При поставке необходимо наличие оригинала либо нотариально заверенной копии паспорта завода изготовителя. Является расходным мат ериалом к прибору Спектроскан.Норматив расхода на комплектующие и расходные материалы рассчитывается с учетом модели применяемого пр ибора, выполняемой задачи, а также в соответствии с требованиями технической документации на данную модель</t>
  </si>
  <si>
    <t>265153.900.000113</t>
  </si>
  <si>
    <t>для определения массовой доли парафина в нефти</t>
  </si>
  <si>
    <t>Комплект приспособлений и лабораторного стекла для отгонки нафты по ГОСТ Р 52247, ASTM D 4929. Нагревательная рубашк а 1л, 230В - 1ш т.(1233-016); Регулятор мощности нагрева PowrTrol, 240В - 2шт.(1233-013); Круглодонная колба с коротким горлом 1л, ш л иф 24/40 - 2ш т.(1244-373);Холодильник Либиха 300мм,шлифы 24/40 - 2шт.(1244-377); Вакуумный адаптер, шлифы 24/40 - 2шт.(1244-378);Т -о бразный пер еходник, шлифы 24/40 - 2шт.(1244-374); Приемный сосуд для льда, 4л -1шт.(1244-381); Приемный цилиндр, 250мл, шлиф 24/4 0 - 2шт.(1244 -379); Переходник для термометра, шлифы 24/40 - 2шт.(1244-376); Воронка ВД-1-500 ГОСТ 25336 - 2шт.(900-163); Воронка ВД -1- 1000 ГОС Т 25336 - 2шт.(900-164);Воронка В-75-110 ХС ГФ6.412.113-04 - 4шт.(900-148); Штатив лабораторный ЛАБО исп.1 -3шт.(2000-00 1); Столик подъемный, антимагнитная нержавеющая сталь 18/10, DIN 12897, длина 100мм, ширина 100мм, высота 55…120мм, грузоподъемность 10к г, тип 1 - 1шт.(041-537); Трубка медная длиной 3м -1 шт.(3133-011); Проволочные зажимы - 8шт.(1244-380); Витоновая трубка, внут р.диа метр 10мм, диапазон рабоч.температур: -50...+200гр.C(060-025); Фитинг с зазубринами для трубок диам.10мм-2шт.(060-493); Зажим для тр убо к внутрен. диаметром 10-12мм -2шт.(060-141); Фильтр бумажный Whatman 41, диаметр 90мм - 1упк., в упк.100шт.(2190-001); Фил ьтр бу ма жный , диаметр 110мм - 1упк., в упк.100шт.(2199-002). Наличие паспортов на лабораторную посуду и приспособления, эксплу атационной д окументации на гос. или рус. языке. Все вышеуказанные документы предоставить при первой поставке. Отсутвуют национальные или межгосу дарственные стандарты РК.</t>
  </si>
  <si>
    <t>Душ</t>
  </si>
  <si>
    <t>282922.290.000003</t>
  </si>
  <si>
    <t>аварийный, для глаз и лица</t>
  </si>
  <si>
    <t>Аварийный душ в соответствии с ГОСТ 12.3.002-75 С С БТ и Санитарных правил. Аварийный комбинированный душ выполнен из нержавеющей ст али в одном оборудовании скомбинированы душ-фонтан для промывки тела, чаша для экстренной промывки глаз и лица, со встроенными фонта нчиками. Установка выполняется с подключением к водопроводу. Автоматческая подача воды. Аварийный душ полностью защищен от коррозии и создан для применения в едких средах. Специальное покрытие душей обеспечивает стойкость к действию кислот, щелочей, растворов соли и других агрессивных факторов. Материал -нержавеющая сталь. Скорость потока воды душа для тела -110 л/мин. Скорость потока воды душ а для глаз и лица -16 л/мин. Покрытие душа -полиэфирное порошковое покрытие. При поставке необходимо наличие оригинала сертификата к ачества, сертификата (паспорта) завода изготовителя или натариально заверенная копия, инструкции установки на русском языке.</t>
  </si>
  <si>
    <t>Цилиндр приемный</t>
  </si>
  <si>
    <t>265182.600.000058</t>
  </si>
  <si>
    <t>для автоматического анализатора фракционного состава нефти и нефтепродуктов</t>
  </si>
  <si>
    <t>Приемный цилиндр для сбора конденсата к анализатору фракционного состава OptiDist. Объем 100 мл. Высота 240 мм. Диаметр 25 мм. Катал ожный номер 2002-004-001 указан информативно.</t>
  </si>
  <si>
    <t>Эмульсия</t>
  </si>
  <si>
    <t>204215.500.000017</t>
  </si>
  <si>
    <t>для защиты кожи во время производственного процесса</t>
  </si>
  <si>
    <t>Эмульсия типа "вода-масло-вода" одновременно обладает как защитными, так и регенирующими свойствами. В дополнение к стандартному защ итному действию также стабилизирует и помогает востановить естественный защитный кожный барьер, поврежденный в результате контакта с агрессивными или раздражающими рабочими материалами. Защитное действие крема основано на сочетании барьерных свойств неполярных ма с ел и действия вяжущего вещества гамамелиса, упрочняющего кожу, которое было реализовано в этой лечебной системе. Содержание смягча ющ их, питающих и увлажняющих ингредиентов в совокупности с активным ингридентом ромашки-бисабололом придает продукту необычайно выс оки е регенерирующие свойства. Упаковка 100мл.Предоставить сертификат.</t>
  </si>
  <si>
    <t>Эра-12, ООО "ОптимумХим"</t>
  </si>
  <si>
    <t>201474.000.000008</t>
  </si>
  <si>
    <t>этиловый, ректификованный, сорт "Люкс"</t>
  </si>
  <si>
    <t>Спирт этиловый ректификованный из пищевого сырья по ГОСТ 5962-2013. Степень очистки - высшая.Наличие оригинала сертификата качества завода изготовителя или нотариально заверенная копия, паспорта безопасности.</t>
  </si>
  <si>
    <t>Декалитр</t>
  </si>
  <si>
    <t>OPTIDIST, HERZOG PAC</t>
  </si>
  <si>
    <t>Одноразовая ячейка с рамкой - расходный материал к рентгено-флуоресцентному анализатору SLFA 60, отсутствуют национальные стандарты, иными стандартами является каталожный номер производителя 3200847450. Состоит из ПЭТ ячейки (внутренний диаметр крышки ячейки 38 мм , высота 12 мм), внутренней рамки (внутренний диаметр рамки ячейки 38 мм, высота 18 мм) и внешней рамки (внутренний диаметр рамки 4 0 мм, высота 15 мм). Поставка в упаковке по 48 штук.</t>
  </si>
  <si>
    <t>Источник питания</t>
  </si>
  <si>
    <t>Кольцо уплотнительное</t>
  </si>
  <si>
    <t>265182.500.000030</t>
  </si>
  <si>
    <t>Уплотнительное кольцо для лайнера хроматографа "Хроматэк-Кристалл- 5000.2" . Упаковка, в которой находится 10 штук колец. При постав ке необходимо наличие оригинала паспорта завода изготовителя или нотариально заверенная копия.</t>
  </si>
  <si>
    <t xml:space="preserve">Дистилляционная стеклянная круглодонная колба Энглера для анализатора OptiDist объемом 250 мл, с внутренним диаметром горловины 17 м м и припаянной отводной трубкой. Диаметр круглого основания - 85 мм, объем - 250 мл, высота колбы 217 мм, длина трубки - 100 мм, вне шний диаметр трубки -7 мм, угол наклона трубки - 75о. Изготовлена из термостойкого стекла, предназначеного для кипения нефти при опр еделении фракционного состава. Основание горловины с раструбом для фиксации колбы в приборе, отводная испарительная трубка на колбе оборудована наплывом (стеклянным кольцом) на растоянии 45 мм от основания трубки для обеспечения герметичного соединения с конденсор ом через силиконовую трубку. Расходный материал к прибору автоматического анализатора фракционного состава PAC OptiDist. Катал.номер : PAC P/N:2201-004-005. В комплекте: оригинал сертификата (паспорта) завода изготовителя или нотариально заверенная копия. Отсутству ют Национальные стандарты, иными стандартами является заказной номер/каталожный номер/арти́кул или модельный ряд производителя.
</t>
  </si>
  <si>
    <t>282520.300.000000</t>
  </si>
  <si>
    <t>осевой, одноступенчатый, диаметр менее 300 мм</t>
  </si>
  <si>
    <t>242013.900.001554</t>
  </si>
  <si>
    <t>металлический, герметичный, диаметр свыше 51 мм</t>
  </si>
  <si>
    <t>Металлорукава высокого давления, или сокращенно МРВД, представляют из себя гофрированную оболочку из качественной нержавеющей стали с дополнительной защитой в виде оплетки из металла. Основная сфера применения рукава высокого давления РВД - это транспортировка раз ных жидких сред и газов, в том числе взрывоопасные, коррозионные, агрессивные.Рукава предназначены для Металлорукава высокого давлен ия, или сокращенно МРВД, представляют из себя гофрированную оболочку из качественной нержавеющей стали с дополнительной защитой в ви де оплетки из металла. Основная сфера применения рукава высокого давления РВД - это транспортировка разных жидких сред и газов, в то м числе взрывоопасные, коррозионные, агрессивные.Рукава предназначены для комплектации передвижных насосных установок (ПНУ) с целью перекачки нефти. Диаметр 150мм. Длина 6 метров, L=6м (Ду150мм, Ру 2,5 МПа. Обязательно наличие паспорта завода-изготовителя, сертиф иката качества/соответствия.</t>
  </si>
  <si>
    <t>ООО "АвторГаз"  ФУРГОН ГРУЗОПАССАЖИРСКАЯ ГАЗ 27527-373 СОБОЛЬ</t>
  </si>
  <si>
    <t>275127.000.000000</t>
  </si>
  <si>
    <t>бытовая, с грилем</t>
  </si>
  <si>
    <t>Внутренний объем 34л СВЧ/ гриль/ комбинированн. Мощность СВЧ-излучения:мощность гриля: 1050вт кнопочное управление система вогнутых отражат 10уровней мощности .</t>
  </si>
  <si>
    <t>ООО "Альфа-динамика"</t>
  </si>
  <si>
    <t>Диспенсер</t>
  </si>
  <si>
    <t>275125.900.000010</t>
  </si>
  <si>
    <t>для воды, напольный, с холодильником</t>
  </si>
  <si>
    <t>Функции: нагрев, охлаждение.Охлаждение: компрессорное Размер (мм): 310Х330Х920. Мощность нагрева: 500 Вт Мощность охлаждения: 100 Вт . Произв. нагрева: 5 л/ч (92АС) Произв. охлаждения: 2 л/ч (10АС)." ZC12 - "Функции: нагрев, охлаждение. Охлаждение: компрессорное Р азмер (мм): 310Х330Х920. Мощность нагрева: 500 Вт Мощность охлаждения: 100 Вт. Произв. нагрева: 5 л/ч (92АС) Произв. охлаждения: 2 л /ч (10АС). Предоставить сертификат соотвествия. и разрешение пременение на РК.</t>
  </si>
  <si>
    <t>ИНФРАКАР-Д1, ООО "Альфа-динамика"</t>
  </si>
  <si>
    <t>Краскопульт</t>
  </si>
  <si>
    <t>257330.930.000034</t>
  </si>
  <si>
    <t>пневматический</t>
  </si>
  <si>
    <t>Краскопульт пневматический с нижним бачком. Предназначен для нанесения всех видов лакокрасочных покрытий на поверхности из пластика, металла, дерева, керамики. Подключается к п невмосети или компрессору через резьбовое соединение 1/4'', рабочее давление 3,5 бар. Д иаметр сопла 1,5мм, расход воздуха 125л/мин, объем бачка 1000мл. Необходимо укомплектовать паспорртом завода изготовителя, инструкц и я по применению, сертификатом соответствия и разрешением на применение на опасных производственных объектах РК.</t>
  </si>
  <si>
    <t>282512.300.000014</t>
  </si>
  <si>
    <t>колонно-напольный, площадь охлаждения 120-140 кв.м</t>
  </si>
  <si>
    <t>Напольный на 100-120 м2, зима-лето . С полным комплектом для монтажа : медные трубы , изоляция для труб,межблочный кабель, дренаж ны й шланг, силовой питающий кабель.(паспорт обязательно ) Южная корея.</t>
  </si>
  <si>
    <t>КРАСКОПУЛЬТ ЭЛ. ВЫСОКОГО ДАВЛЕНИЯ. ГОСТ 13413-75; Краскопульт электрический предназначен для нанесения красок, лаков и иных раствори м ых материалов соответствующей вязкости на различные поверхности. Мощность 300 Вт .Макс. производительность краскопульта 280 мл/ми н . Бак 0.7 л</t>
  </si>
  <si>
    <t>Аккумуляторная дрель-шуруповёрт. Напряжение аккумулятора-12 В. Макс. Ø шурупов-7 мм. Макс. крутящий момент (жесткое/мягкое заворачив ание)-20/18 Нм. Число оборотов холостого хода (1-я/2-я скорость) - 0-400/0-1300 об/мин. Тип батареи- Li-Ion. Мин./макс. диапазон хв о стовиков для сверлильного патрона-10 мм. Число ступеней крутящего момента-20+1. Диаметр сверления: Макс. Ø отверстия в древесине-3 0 мм. Макс. диам. отверстия в стали-10 мм. Сверление в металле: Коэффициент неточности K-1.5 м/с². Заворачивание шурупов: Значение в иб рации ah-2.5 м/с². Коэффициент неточности K-1.5 м/с².</t>
  </si>
  <si>
    <t xml:space="preserve"> ОАО "ВЭЛАН"</t>
  </si>
  <si>
    <t>275126.900.000017</t>
  </si>
  <si>
    <t>электрический, мощность 1,5 кВт</t>
  </si>
  <si>
    <t>Масляный радиатор. Мощность 1500 Вт. С термостатом. Площадь обогрева 17 кв.м.. Тип - масляные. Вес: 10 кг. Размеры 66х34х13 см. Потр ебляемая мощность: 2000 вт Количество секций: 9 Ширина (Габарит X): 450 мм Гарантийный срок: 12 мес Вес изделия: 13 кг Длина шнура: 1 метр</t>
  </si>
  <si>
    <t>222312.500.000007</t>
  </si>
  <si>
    <t>душевая, акриловая, поддон акриловый</t>
  </si>
  <si>
    <t>Типоразмер 90x90,Вид поддона низкий,Конструкция дверей распашная,Гидромассаж,Наличие крыши с крышей,Страна ГерманияТолщина полотна д вери мм 5 мм.Форма квадратная.длина и ширина, (см) 90x90.Высота, (см) 225.Расположение пристенная, Тип поддона низкий,Высота поддон а , (см) 15,Регулируемая высота ножек,Длина, (см) 90 Ширина, (см) 90 .Пульт управления сенсорныйЦвет передних стенок прозрачный.Цвет з адних стенок белый.Материал задней стенки стекло.Конструкция дверей распашные.Кол-во створок двери 1.Толщина стекол, (мм) стенки - 5 , створки дверей 6.Цвет профиля белый.Материал профиля алюминий.Верхний душ,Ручной душ есть, со шлангом 150 см.Верхняя подсветка , Ко л-во гидромассажныхфорсунок 2.Вентиляция,Полочка,Зеркало,Материал поддона ABS-пластик.Наличие сифона есть в комплекте.Гарантия, (лет ) 5.Особенности антискользящее покрытие поддона</t>
  </si>
  <si>
    <t>Camelion LED2931R2</t>
  </si>
  <si>
    <t>Набор слесарных инструментов КИП и А предназначен для ремонта, регулировки и испытания магнитоэлектрических, электромагнитных, оптик о- механичеких и теплоизмерительных приборов и механизмов, слесарную обработку деталей, монтаж простых схем соединения. Включает в с ебя 34 вида инструмента: отвертки, плоскогубцы, длинногубцы, нож кабельный — все изолированно до 1000В, ключи гаечные рожковые, элек тропаяльник, мультиметр, стриппер WS-01D. Состав набора: Нож кабельный, Отвертка шлицевая 4,0х100 изолированная, Отвертка шлицевая 5 ,5х125 изолированная, Отвертка шлицевая 6,5х150 изолированная, Отвертка крестовая 1х100 изолированная, Отвертка крестовая 2х125 изол ированная, Отвертка индикаторная, Набор надфилей (4шт.), Кусачки боковые L=160 мм изолированные, Плоскогубцы комбинированные L=160 м м изолированные, Длинногубцы прямые L=160 мм изолированные, Ключ гаечный рожковый 5,5х7, Ключ гаечный рожковый 6х7, Ключ гаечный рож ковый 8х9, Ключ гаечный рожковый 8х10, Ключ гаечный рожковый 10х11, Ключ гаечный рожковый 12х13, Ключ гаечный рожковый 12х14, Ключ г аечный рожковый 13х14, Ключ гаечный рожковый 17х19, Электропаяльник 40 Вт 220В, Подставка под паяльник, Припой, Канифоль, Мультиметр цифровой, Молоток 0,2 кг, Фонарик на лоб., Шило, Пинцет прямой, Маркер по металлу, Рулетка 3 м, Изолента, Инструмент для снятия изо ляции WS-01D (КВТ), Удлинитель 10 м, Ручка шариковая, Блокнот для записей, Сумка инструментальная. Для мультиметра цифрового в компл 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t>
  </si>
  <si>
    <t>Набор инструментов электрика предназначен для проведения электромонтажных работ. Прочная сумка с резиновым дном и большим количеством отделений. Ремень с мягким наплечником. Рифленые резиновые накладки на ручках. Содержание набора: Пресс-клещи СТК-01; Диэлектрические ножницы НКи-16; Стриппер WS-04B; Стриппер КС-25; Нож монтерский диэлектрический НМИ-02; Диэлектрические пассатижи 180 мм; Диэлектрические бокорезы 160 мм; Диэлектрические длинногубцы 200 мм; Клещи диэлектрические переставные 250 мм; Набор диэлектрических отверткок НИО-08: отвертка: шлиц 3 х 75; отвертка: шлиц 4 х 100; отвертка: шлиц 5.5 х 125; отвертка: шлиц 6.5 х 150; отвертка: PH0х 75; отвертка: PH1 х 100; отвертка: PH2 х 100; отвертка-индикатор; Cумка электромонтажника С-01 с резиновым дном и большим количеством отделений. Вес набора с сумкой: 5,40 кг</t>
  </si>
  <si>
    <t>275125.900.000002</t>
  </si>
  <si>
    <t>накопительный, тип открытый, объем 150-500 л</t>
  </si>
  <si>
    <t>Мощность, кВт -3. Объем, л -200. Крепление - напольное. Время нагрева, при ∆T= 45oC -3ч.45мин. Габариты, см -56х63х132</t>
  </si>
  <si>
    <t>Анализатор рентгено-флуоресцентный</t>
  </si>
  <si>
    <t>266011.700.000014</t>
  </si>
  <si>
    <t>для определения элементного состава вещества</t>
  </si>
  <si>
    <t>Анализатор фракционного состава с встроенным принтером. В комплекте: Приемный цилиндр 100 мл на латунной подставке - 1шт; Колба для разгонки 125мл - 1шт; Пробка термометра под колбы 100/125/250 мл - 1шт; Датчик температуры паров, калиброванный, с чипом - 1шт; Креп ление провода датчика температуры. - 1шт; Держатель датчика температуры. - 1шт; Пластина нагревателя 50 мм - 1шт; Пластина нагреват е ля 38 мм - 1шт; Гибкое соединение колба/конденсатор - 1шт; Резиновая крышка мерного цилиндра - 1шт; Шомпол очистки трубки конденсо р а - 1шт; Поддон для конденсата. - 1шт; Сетевой кабель Ethernet 3м. - 1шт; Адаптер-соединение трубки. - 1шт; Набор шестигранных клю че й 1,5; 2; 2,5; 3; 4; 5 мм - 1шт. Блок калибровки температуры 0..+400°С - 1шт. Опции: магазин сопротивлений - 1шт.; Баллон с газом СО2 с редукто ром - 1шт.; Запасные части и расходные материалы на 1 год эксплуатации: Силиконовое PFA уплотнение - 4шт.; Набор колб 125 мл (2 шт) - 10уп.; Мерный цилиндр на 100 мл с латунной подставкой - 1шт.; Мерный цилиндр (без подставки) на 100 мл - 10шт.; Вит оновое кольцо 1 9,8 * 3,6 - 20шт.; Резиновая крышка для мерного цилиндра - 1шт.; Гибкое соединение колбы / конденсатор - 20шт.; Кипе лки для атмосфер ной дистилляции - 10шт.; Охлаждающая жидкость 1 л - 1шт.; Датчик температуры с сертификатом калибровки от 50°C and 250°C - 2шт.; Пр обка для 100 мл, 125 мл и 250 мл колб - 1шт.; Пластина нагревателя ø 50 мм - 1шт.; Пластина нагревателя ø38mm - 1шт .; Устройство очи стки конденсорной трубки - 2шт.; Термопара нагревателя - 2шт.; Предохранитель 30A - 2шт.; Предохранитель 2A (в уп. 10шт.) - 2уп.; Пр едохранитель 7A (в уп. 10шт.) - 2уп.; Нагревательный элемент - 2шт.; Сетевой выключатель - 1шт.; Бумага для принт ера - 20шт.; Устрой ство настройки светового барьера НК - 1шт; Устройство калибровки объема - 1шт. Материалы для инсталляции: ГСО фр акционного состава ( флакон-110мл) - 6шт.; Бумага фильтр. лабораторная (840х970-1000мм)`, мар. Ф - 1кг. Наличие сертификата об утвер ждении типа в РК или оригинал сертификата о метрол.аттестац. в РК, действующими в РК сертификатами о поверке, методикой поверки, ком плектом документации , предусмотренной заводом-изготовителем (сертификат качества, сертификат соответствия, сертификат происхождения ), эксплуатационной д окументацией на рус.яз. Ввод в эксплуатацию, обученение персонала.</t>
  </si>
  <si>
    <t>282323.900.000001</t>
  </si>
  <si>
    <t>рулонный</t>
  </si>
  <si>
    <t>Формат: А3, система нагрева: горячие валы, кол-во валов: 4 (2+2), скорость 500мм/мин, регулировка температуры, тлщина пленки до 250 мкм,ламинирование фотографий,фольгирование, холодное ламинирование, реверс,металлический корпус, габариты: 400х200х110м .</t>
  </si>
  <si>
    <t>Устройство тестирования аккумуляторной батареи</t>
  </si>
  <si>
    <t>279033.900.000002</t>
  </si>
  <si>
    <t>для контроля разряда аккумуляторной батареи</t>
  </si>
  <si>
    <t>Индикатор емкости аккумуляторов Кулон-12 ns - прибор предназначенный для индикации емкости 12 - вольтовых кислотных, свинцовых аккумуляторов и для проверки аккумуляторов без отключения от выпрямителя и нагрузки. Оснащен усовершенствованной системой подавления помех. Прибор обладает возможностью записи результатов в память. Диапазон номинальных емкостей аккумулятора 0,9-350А/час; Проверка аккумулятора без отключения аккумулятора - да; Память 200 тестов, 26 групп измерений; Номинальное напряжение проверяемых аккумуляторов, 12В; Диапазон напряжений аккумулятора, обеспечивающий возможность определения емкости 12,6-14,2В; Рабочий диапазон напряжений 9,5-15В; Максимальное допустимое напряжение 400В; Время анализа аккумулятора 3 с;Длина измерительных проводов 0,6 м; Питание от проверяемого аккумулятора. Требования к окружающей среде: Температура +10...+35 °С; Влажность до 95% без конденсации. Габаритные размеры, 135х70х23 мм; Вес не более 0,3 кг. Необходимы паспорт и сертификаты соответствия.</t>
  </si>
  <si>
    <t>КЭАЗ, Кореневский завод НВА</t>
  </si>
  <si>
    <t>Рециркулятор-охладитель</t>
  </si>
  <si>
    <t>265183.000.000003</t>
  </si>
  <si>
    <t>для спектрометра</t>
  </si>
  <si>
    <t>Охладитель-циркулятор FL-300- диапазон рабочих температур находится от - 20 до 40 0С. Стабильность температур -20… до +40 0С, разреш еие дисплея 0,1 0С, производительность насоса (л/мин) 15, производительность насоса нагнетания (бар) 0,35, штуцеры насоса-М16*1, со е днение для шлангов (внутр 8/12мм), объем заполнения (литры) 3...4,5, хладагент R134 а, габариты Ш-25-Д-50-В-60 см, вес 39 кг. При поставке необходимо наличие оригинала сертификата (паспорта) завода изготовителя или нотариально заверенная копия. Все вышеуказанны е документы предоставить при первой поставке товара.</t>
  </si>
  <si>
    <t>Общество с ограниченной ответственностью «Авис»</t>
  </si>
  <si>
    <t>275111.100.000015</t>
  </si>
  <si>
    <t>двухкамерный, отдельностоящий, объем 150-199 л, с морозильным отделом</t>
  </si>
  <si>
    <t>Габаритные размеры: не менее 45х48х68 см. Класс энергопотребления: А. Климатический тип: N/ST. Количество камер: не менее 1. Количество компрессоров: не менее 1. Объем: не менее 80 л. Объем холодильной камеры: не менее 60 л. Размораживание морозильной камеры: ручное. Расположение морозильной камеры: верхнее. Система размораживания: капельное оттаивание. Уровень шума: не более 42 дБ. Хладагент: R-600A. Цвет: серебряный.</t>
  </si>
  <si>
    <t>Словения</t>
  </si>
  <si>
    <t>ETI</t>
  </si>
  <si>
    <t>282212.500.000015</t>
  </si>
  <si>
    <t>ручная, рычажная, грузоподъемность 0,1-3,2 т</t>
  </si>
  <si>
    <t>Сигнализатор прохождения очистного устройства МДПС-3. Степень защиты от внешних воздействий IР68 по ГОСТ 14254-96 Взрывозащищенное и сполнение с маркировкой взрывозащиты 1ExdIIАТЗХ Климатическое исполнение У1, ХЛ1 Температура окружающей среды для климатического исп олнения У1 от 223 К до 323 К (от -50°С до +50°С) Температура окружающей среды для климатического исполнения ХЛ1 от 213 К до 323 К (о т -60°С до +50°С) Масса не более, кг 3,0 Габаритные параметры максимальные, мм Ǿ32х546 Скорость регистрируемого ВТО от 1 до 20 км/ч Рабочее напряжение, В 15 Крепление на тело трубы прижимом магнитного типа. Комплект поставки исполнения ИПЦЭ418128.002: 1) Датчик си гнализатора исполнения ИПЦЭ418128.002 – 1 шт., соединённый 3-х* метровым кабелем с клеммным соединителем КС-1 (в заказе указать диам етр и тип линейного кабеля) 2) Блок Питания и Регистрации (БПР-2 или БПР-3) - 1 шт. 3) Магнитный прижим МП-4 - 2 шт. Необходимые тре бования: 1. Должен иметь разрешение соответствующих Государственных органов РК на их применение на опасных производственных объектах . 2. Укомплектован техдокументацией на гос и русском языках.</t>
  </si>
  <si>
    <t>Быстрый универсальный инструмент для ежедневного использования. Мощный двигатель и ударный механизм для высокой производительности с верления. Мгновенная смена патрона SDS-plus на быстрозажимной патрон без инструмента. Блокировка вращения для долбления. Шарнирное к репление кабеля для предотвращения разрывов. мягкая накладка на основной и дополнительной рукоятках для надежного удержания инстру ме нта. Блокировка удара для сверления в стали и древесине. Предохранительная муфта. Поворотный щеткодержатель (одинаковый крутящий мом ент при левом/правом вращении). Потребляемая мощность, Вт 800. Энергия удара, Дж 2.7. Частота ударов, уд/мин 4000. Максимальное числ о оборотов холостого хода, Об/мин 900. Размеры, мм 210 x 80 x 400 мм. Вес, кг 3.1. Максимальный диаметр сверления в бетоне, мм 26. М аксимальный диаметр полой сверлильной коронки, мм 68. Максимальный диаметр сверления в металле, мм 13. Максимальный диаметр св ерлени я в дереве, мм 30. Паспорт (инструкция по эксплуатации). Сертификат соответствия (копия). Гарантийный талон.</t>
  </si>
  <si>
    <t>СНК "Радиус", ООО "ВолгаСпецТехно"</t>
  </si>
  <si>
    <t>Низкотемпературный жидкостной термостат предназначен для определения плотности нефти по ГОСТ 3900-85. Снабжен встроенной охлаждающей системой. Имеет одноконтурную холодильную установку и прозрачное смотровое окно, выполненное с использованием однокамерного стеклоп акета. Диапазон регулирования температуры от 0 до 100 °С. Нестабильность поддержания температуры ±0,10 °С. В качестве теплоносителя используется жидкость охлаждающая. В термостате размещается 6 металлических цилиндров (входят в комплект поставки). Объемом 22 л, п о требляемая мощность не более 3,5 кВт. При поставке наличие заводского паспорта, аттестата на испытательное оборудование, руководст во по эксплуатации, методики поверки. Поставка в твердой упаковке.</t>
  </si>
  <si>
    <t>Мультиметр</t>
  </si>
  <si>
    <t>265143.590.000013</t>
  </si>
  <si>
    <t>цифровой, точность более 0,01 %</t>
  </si>
  <si>
    <t>Мультиметр FLUKE 289 имеет: Одновременное отображение нескольких показаний на дисплее- Да; Звуковой сигнал для проверки целостности цепи-  Да; Часы использованного времени- Да; Часы дневного времени- Да; Память для показаний- Да; Память для хранения записей- До 10 000 показаний; Фильтр низких частот- Да; Напряжение постоянного тока: Погрешность-  0,025 %; Диапазон и разрешение- 50,000 мВ, 500,0 0 мВ, 5,0000 В, 50,000 В, 500,00 В, 1000,0 В; Переменное напряжение: Погрешность- 0,4 % (истинные среднеквадратичные значения); Диап азон и разрешение- 50,000 мВ, 500,00 мВ, 5,0000 В, 50,000 В, 500,00 В, 1000,0 В; Постоянный ток:Погрешность- 0,15 %; Диапазон и разр ешение- 500,00 мкА, 5000,0 мкА, 50,000 мА, 400,00 мА, 5,0000 А, 10,000 А; Переменный ток: Погрешность-  0,7 % (истинные среднеквадра тичные значения); Диапазон и разрешение-  500,00 мкА, 5000,0 мкА, 50,000 мА, 400,00 мА, 5,0000 А, 10,000 А; Сопротивление 10 50 Ом ( двухпроводное соединение)-Диапазон и разрешение-  50000 Ом; Емкость-Диапазон и разрешение- 1,000 нФ, 10,00 нФ 100,0 нФ, 1,000 мкФ, 1 0,00 мкФ, 100,0 мкФ, 1000 мкФ, 10,00 мФ, 100,00 мФ Ом; Частота-Диапазон и разрешение- 999,99 кГц; Максимальное напряжение между любы м контактом и заземлением- 1000 В; Категория превышения напряжения- Категория безопасности CAT III 1000 В / CAT IV 600 В; Полученные одобрения-CSA, UL, TÜV, CE; Размер, не более-(ВxШxД 22,2 см x 10,2 см x 6 см (8,75 x 4,03 x 2,38 дюймов); Вес, не более-870,9 г (28 унц.); Время работы батареи- 100 минимум, 200 часов в режиме регистрации; Тип элемента питания- 6 щелочных батареек типа AA, NEDA 1 5A IEC LR6; Документы: должен быть укомплектован сертификатом об утверждении типа СИ с описанием типа (реестр ГСИ РК), действующим с ертификатом о поверке СИ со сроком действия не менее половины срока межповерочного интервала на момент поставки, методикой поверки С И, комплектом документации, предусмотренной заводом-изготовителем, эксплуатационной документацией на русском языке. Сертификат соотв етствия Технического регламента Таможенного союза "О безопасности оборудования для работы во взрывоопасных средах". Предоставление д окументов,разрешающих их применение и использование на опасных производственных объектах выданных соответствующим государственным ор ганом РК.</t>
  </si>
  <si>
    <t>ОАО "ЮАИЗ"</t>
  </si>
  <si>
    <t>275126.550.000000</t>
  </si>
  <si>
    <t>настенный</t>
  </si>
  <si>
    <t>Универсальный электрический, конвектор отопления.Номинальная мощность не менее 2 кВт/час,напряжение питающей цепи 220 В,класс защиты от поражения электрическим током 1,количество ТЭН-2 шт., масса 5-7 кг. Может монтироваться на стену или устанавливаться на пол.Цвет краски белый.Габаритные размеры примерно (мм): 800х400х85</t>
  </si>
  <si>
    <t>Артикул:181B0764, "Vacon", Финляндия</t>
  </si>
  <si>
    <t>Анализатор автоматический</t>
  </si>
  <si>
    <t>266011.190.000000</t>
  </si>
  <si>
    <t>для измерения концентрации хлора и серы в нефти и нефтепродуктах</t>
  </si>
  <si>
    <t>Анализатор массовой доли серы в нефти и нефтепродуктах по ГОСТ Р 51947-2002 (ASTM D 4294-98), ГОСТ 32139-2019, ГОСТ ISO 8754-2010, Г ОСТ ЕН ИСО 20847-2010/ГОСТ ISO 20847-2014, ASTM D4294.Реализует арбитражный метод измерения массовой доли серы в нефти и нефтепродук тах – метод энергодисперсионной рентгенофлуорисцентной спектрометрии; автоматический расчет разности между результатами измерения ма ссовой доли серы в первом и втором образцах пробы; автоматический расчет и вывод на дисплей среднего значения массовой доли серы; пр оверка результатов на соответствие выбранному стандарту; Цветной сенсорный дисплей, встроенный термопринтер, хранение результатов в памяти прибора, возможность передачи данных на USB-флеш-накопитель или в систему LIMS. Результат измерения должен содержать информац ию: номер прибора, дату и время анализа, имя оператора, название пробы, среднее значение измерения двух параллельных образцов, факти ческое расхождение между параллельными измерениями. Измерительный тракт не требует продувку гелием.Кюветы, вентилируемые - с регулир уемым клапаном для отвода газов из кюветы с образцом, позволяют анализировать газящие пробы без риска искажения результатов измерен ий по причине изменения толщины и формы защитной пленки на кювете. Устройство пробозагрузки - боковое, на один образец, не требующее использования защитного окна с пленкой для рентгеновской трубки. Предохраняет внутренние узлы анализатора от загрязнения пробой; По ложение кюветы с пробой в процессе измерений - вертикальное, исключает погрешности, вызванные наличием воды и пузырей воздуха в нефт епродуктах, а так же исключает загрязнение нефтепродуктами внутренних узлов анализатора, в том числе рентгеновской трубки; Возможно сть подключения к персональному компьютеру для интеграции в LIMS. Наличие встроенных калибровочных кривых. Возможность создания новы х калибровок, многоточечной калибровки анализатора в любом диапазоне содержаний, количество точек не ограничено.Технические характер истики:Предел обнаружения при измерении серы, не более 1,5 ppmДиапазон измерений массовой доли серы: 0,0003-5,0 % ; ( от 3 ррм до 5 %)Предел допускаемого относительного СКО случайной составляющей погрешности (для массовой доли серы 0,05%), % : 0,5;Напряжение рентг еновской трубки, кВ, не более: 5 ;Система охлаждения: воздушная;Пробозагрузочное устройство: боковое, на один образец;Напряжение пит ания от сети переменного тока частотой (50 ± 1) Гц, В : От 195 до 253;Мощность, ВА, не более: 100;Габаритные размеры (В×Ш×Д), мм, не более: 185x320x400; Масса, кг, не более: 8,5;Кюветы: диаметр не более 32 мм, объем 8 см3, вентилируемые c регулируемым клапаном;Дис плей, диагональ не менее 7 дюймов;Интерфейс, и программное обеспечение на русском языке;Встроенная память позволяет сохранять не ме нее 1000 результатов анализов;Внешние подключения: USB 2.0 3 шт, Ethernet 2 шт; RS232 2 шт.Комплект поставки: Анализатор – 1 шт; Тер мобумага для принтера – 50 шт; Пленка полиэтилентерефталатная,3 мкм, рулон 100 м – 10 шт; Минеральное масло с низким содержанием сер ы, 100мл – 5 шт; Набор стандартных образцов массовой доли серы в минеральном масле (3ppm, 500ppm, 1000ppm, 1.0%, 5.0%), 100 мл кажды й – 1 комплект; Пипетка для переноса жидкостей (Пастера) одноразовая – 200шт;Кювета вентилируемая – 2000 шт; Приспособление для разб орки кювет – 1 шт; Устройство для сборки кювет (толкатель) – 1 шт; Контрольный образец Mo – 1 шт;Наличие сертификата об утверждении типа СИ с опис анием типа (реестр ГСИ РК) или сертификата метрологич. аттестации СИ, действующего сертификата о поверке СИ, методики поверки СИ, па спорта завода-изготовит. Руководства по эксплуатации на русском языке. Наличие протокола дозиметрических замеров мощ ность эк вивалентной дозы в любой доступной точке на расстоянии 0,1 м от поверхности данного анализатора. Пуско-наладочные работы. П ринятие а нализатора после его установки и проверки на полную комплектность.</t>
  </si>
  <si>
    <t>SVC</t>
  </si>
  <si>
    <t>282932.500.000001</t>
  </si>
  <si>
    <t>напольные, бытовые</t>
  </si>
  <si>
    <t>Весы напольные электронные товарные,предназначены для взвешивания с точностью до 50 грамм объёмных товаров и грузов массой до 150 ки лограмм; Тип весов-напольные; Дискретность, гр- 0.05; Ширина платформы, мм-500; Длина платформы, мм- 400; Источники питания-от сети и аккумулятора; Макс. вес взвешивания, кг-150; Материал корпуса- металл; Материал платформы-нержавеющая сталь; Мин. вес взвешивания, кг-0.4; Тип индикатора-светодиодный; Состоят из металлической нержавеющей платформы и стойки. На панели управления находятся три св етодиодных индикатора и клавиши для ввода и управления данными. Индикаторы отражают массу, цену и итоговую стоимость; Питание: от се ти 220В, встроенный аккумулятор, (не менее 8 часов непрерывной работы); Режим работы: обычное взвешивание, суммирование, тарирование , счётный режим; Температура эксплуатации: -10/ +40 С. В комплекте так же: сертификат об утверждении типа СИ или сертификат о метрол огической аттестации с описанием типа (реестр ГСИ РК), действующий сертификат о поверке СИ сроком действия не менее половины срока м ежповерочного интервала на момент поставки/установки; методика поверки СИ; технический паспот; инструкция по эксплуатации на государ ственном/русском языке.</t>
  </si>
  <si>
    <t>Вентилятор радиальный высокого давления ВВД-9-Пр-00-1810-18,5 с правым вращением колеса (если смотреть со стороны входного патрубка) - предназначены для перемещения воздуха и других неагрессивных газов с температурой не выше 80 град.С, не содержащих липких и волок нистых веществ. Содержание пыли и других твердых примесей не должно превышать 150 мг/м3. Технические хар-ки: Производительность - 3 5 00-15000 м3/ч, Давление - 380-610 кгс/м2, Частота вращения рабочего колеса - 1450-1815 об/мин, Мощность эл.двиг. - 18,5 кВт. Полож ен ие корпуса - 0 градус. Исполнение-взрывозащищенное. Вентиляторы высокого давления ВВД применяются для подачи воздуха в топку каме ры конвекции печей подогрева нефти. Условия эксплуатации: температура окр. среды от -40 град.С до +40 град.С, умеренный климат, 2-я кат егория размещения. Обязательно наличие паспорта, руководство по эксплуатации (каз, рус), сертификата качества, сведения об испыт ания х, сертификат соответствия. Разрешение на применение в Республике Казахстан.</t>
  </si>
  <si>
    <t>Вентилятор радиаьный высокого давления ВВД-9-Л 18,5- 1810 с левым вращением колеса (если смотреть со стороны входного патрубка) - пр едназначены для перемещения воздуха и других неагрессивных газов с температурой не выше 80 град.С, не содержащих липких и волокнист ы х веществ. Содержание пыли и других твердых примесей не должно превышать 150 мг/м3. Технические хар-ки: Производительность - 3500- 15 000 м3/ч, Давление - 380-610 кгс/м2, Частота вращения рабочего колеса - 1450-1815 об/мин, Мощность эл.двиг. - 18,5 кВт. Исполнени е-в зрывозащищенное. Вентиляторы высокого давления ВВД применяются для подачи воздуха в топку камеры конвекции печей подогрева нефти . Ус ловия эксплуатации: температура окр. среды от -40 град.С до +40 град.С, умеренный климат, 2-я категория размещения. Обязательно нали чие паспорта, руководство по эксплуатации (каз, рус), сертификата качества, сведения об испытаниях, сертификат соответствия. Р азреше ние на применение в Республике Казахстан.</t>
  </si>
  <si>
    <t xml:space="preserve">ЭМАЛЬ ПОЛИТОН-УР (УФ) , ТУ 2312-033-12288779-2002
</t>
  </si>
  <si>
    <t>Тип и марка указаны на основании рабочего проекта "Модернизация системы газовой сигнализации" 04-FE-158-5-ГС. Газоанализатор стационарный с сенсором на метан 0 - 100 % НПВ (СН4), корпус-сплав алюминия, не содержащий меди, с эпоксидным покрытием, дисплей 4-разрядный ЖКИ с подсветкой; 3 светодиодных индикатора состояния (зеленый/желтый/красный), вкл. инфракрасный сенсор на горючие газы, взрывобезопасная 'd' или комбинированная измерительная головка повышенной безопасности 'de', класс взрывозащиты NEMA 4X &lt;(&gt;&amp;&lt;)&gt; 7, IP 65/66/67, выходной сигнал 4 - 20 мА, размер (ДхШхГ) 300 x 180 x 1 90 мм, вес 3.5 кг, температурный диапазон эксплуатации при непрерывной работе –40 +65 °C, ATEX.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</si>
  <si>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Установка измерительная</t>
  </si>
  <si>
    <t>265145.200.000016</t>
  </si>
  <si>
    <t>для диагностирования, ремонта и поверки средств измерительной техники</t>
  </si>
  <si>
    <t>Трехфазная портативная установка НЕВА-Тест 3303П; Класс точности 0,05. Переносная поверочная установка для автоматизированной поверки счетчиков электроэнергии в лабораторных условиях и на местах эксплуатации. Установка предназначена для регулировки и поверки однофазных и трехфазных счетчиков электрической энергии классов точности 0,2S и менее точных;однофазных и трехфазных ваттметров, варметров, энергетических фазометров, частотомеров;вольтметров, амперметров.Параметры: Нормируемое значение параметра для установок класса точности 0,05;Диапазон регулирования тока от 0,01...120А;Дискретность регулирования тока от 0,001А;Диапазон регулирования фазного напряжения от 1...300В;Дискретность регулирования напряжения от 0,1В;Точность установки заданных значений тока и напряжения не более 0,5%;Стабильность установленных значений тока и напряжения за 30мин, не менее +/- 0,03%;Диапазон регулирования угла сдвига 0...360град;Дискретность регулирования угла сдвига +/-0,01град;Диапазон регулирования частоты 45...65Гц;Дискретность регулирования частоты +/-0,01;Выходная мощность на фазу:-в цепи тока,не менее 100В*А;-в цепи напряжения, не менее 50В*А;Относительная погрещность измерения активной энергии и активной мощности, в диапазоне фазных напряжений от 40 до 250В, при cosф 0,5L-1- 0,5C:в диапапзоне токов от 0,05 до 100А, не более +/-0,05%;в диапазоне токов от 0,01 до 0,05А, не более +/-0,1%;Потребляемая мощность не более 500Вт;Рабочий диапазон температур:-для установок переносных 5...40градС;Температура транспортирования и хранения от минус 50 до 70градС;Средняя наработка на отказ 25000час;Средний срок службы 8лет;Габаритные размеры(длина,ширина,высота), не более:-для переносного типа установок 570х540х200мм;Масса(нетто/брутто), не более 35/55кг. С обязательным обучением по работе с установкой. К комплекту необходимо ноутбук Core i7 2600MHz, 4 ядерный процессор, экран 17.3" 1920x1080, видеокартавнешняя NVIDIA GeForce GTX 960M, ОЗУ DDR4 16384MB, HDD 1128GB, DVD-RW,Wi-Fi 802.11n, Win 10, 3xUSB, Web-камера, Выход HDMI, Wi- FiBluetooth +Мышь + Сумка. который обеспечивает управление установкой и сохранение результатов поверки в базах данных и помогает формировать протоколы поверки. С помощью ПО пользователь может самостоятельно формировать вид протокола поверки.В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</si>
  <si>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Перфоратор (отбойный молоток) BOSCH GSH 11 VC сочетает высокую мощность с относительно небольшим весом. Тип: профессиональный. Зажи м: SDS-MaxПотребляемая мощность: 1700 ВтЧастота ударов: 900-1700 удар/минЭнергия удара 23 ДжВес: 11,4 кг. При высокой производительн ости электродвигателя в 1700 Вт и энергии удара в 23 Дж инструмент весит немногим более 11 кг, так что на один килограмм веса прихо д ится 2 Дж.Рассчитан на продолжительную работу с большими нагрузками.Активная антивибрационная система значительно уменьшает колеба ни я, возникающие при работе, за счёт оптимизированного ударного механизма и разделённых основной и передней рукояток.Система Vario- Loc k фиксирует установленное в зажим SDS-Max зубило в одном из 12-ти положений, в зависимости от выполняемой операции. На корпусе р аспо ложен сервисный дисплей, который заранее предупреждает пользователя о необходимости замены коллекторных щёток.Электронный блок перфо ратора включает плавный пуск, регулировку скорости и поддержание постоянной скорости под нагрузкой. Трёхуровневая система гаше ния ви брации, значительно снижающая колебания как при бурении, так и при долблении, делает работу комфортной.ОСОБЕННОСТИ: электронн ая сист ема поддержания постоянной частоты вращения под нагрузкой; система регулировки энергии удара; возможность фиксации долота в нужном у гловом положении (12 позиций); выключатель с возможностью фиксации во включённом положении; активная антивибрационная систе ма; индик атор состояния коллекторных щётокКОМПЛЕКТАЦИЯ: отбойный молоток; зубило RTec Speed; тюбик со смазкой; пластиковый чемодан Необходи мо укомплектовать разрешением уполномоченного органа РК в области промышленной безопасности на применение на опа сных произ водственныхобъектах РК.</t>
  </si>
  <si>
    <t>Аппарат рентгеновский</t>
  </si>
  <si>
    <t>266011.100.000002</t>
  </si>
  <si>
    <t>диагностический</t>
  </si>
  <si>
    <t>Рентгеновский аппарат «Март-250» состоит из малогабаритного источника постоянного высокого напряжения и термоэмиссионной рентгеновск ой трубки. Максимальное рабочее напряжение на рентгеновской трубке, кВ 250Диапазон регулирования напряжения на рентгеновской трубке , кВ от 160 до 250.Максимальная анодная мощность, Вт 200.Экспозиционная доза рентгеновского излучения в прямом пучке на расстоянии 500 мм от фокусного пятна трубки за 1 мин. при максимальном напряжении, Р 5. Масса 8кг. Размеры: длина 580мм, ширина140мм, высота 1 90 мм.</t>
  </si>
  <si>
    <t>257330.300.000021</t>
  </si>
  <si>
    <t xml:space="preserve">Аккумуляторный импульсный ударный гайковёрт. 3-ступенчатая система PowerControl — для установки нужного крутящего момента при выполн ении различных задач, Диапазон частоты вращения: 0 - 1 300/2 000/2 800 об/мин, Диапазон частоты ударов: 0 - 1 100/2 600/3 200 уд/мин , Специальный патрон для инструмента, комбинирующий четырехгранник на 1/2"" и шестигранник на 1/4"" — для расширения спектра примене ния, Увеличение срока службы до 100 %: бесщеточный э/двигатель EC от Bosch, Компактное исполнение для оптимального удобства при выпо лнении работ в труднодоступных местах и над головой.Технические характеристики - тип патрона четырехгранный, шестигранный , Макс. кр утящий момент (Н*м) -185, Тип аккумулятора Li-ion , Напряжение аккумулятора - 18 В, Размер посадки - 1/2 дюйма , Тип двигателя - бес щеточный , Батарей в комплекте -2 , Емкость аккумулятора (Ач) - 5 , Источник питания - аккумулятор , Число оборотов (об/мин) - 0-130 0 2000/2800, Макс. число ударов/мин - 3200 , Реверс - с реверсом , Подсветка - есть , Индикатор уровня заряда аккумулятора - есть , Поставляется в L-Boxx , Длина (мм) - 158 , Высота (мм) - 240 , Вес (кг) - 1.7 (с аккумулятором) , Вес упаковки (гр) -5900 , Габариты упаковки (мм) -360 х 440 x 150
</t>
  </si>
  <si>
    <t>Велосипед</t>
  </si>
  <si>
    <t>324031.590.000001</t>
  </si>
  <si>
    <t>взрослый</t>
  </si>
  <si>
    <t xml:space="preserve">Трёхколесный велосипед. Для взрослых. Размер рамы 16 дюймов. Амортизация: жесткая, Диаметр колес: 26 дюймов. Конструкция педалей: пл атформы, Крылья, 2 корзины.
</t>
  </si>
  <si>
    <t xml:space="preserve">GEDORE
</t>
  </si>
  <si>
    <t>Леса строительные</t>
  </si>
  <si>
    <t>251123.171.000000</t>
  </si>
  <si>
    <t>металлические</t>
  </si>
  <si>
    <t>ЛЕСА ОЦИНКОВАННЫЕ СТАЛЬНЫЕ ТРУБЫ 48.3 * 4.00 мм. Леса Оцинкованные стальные трубы-40шт. Трубы для строительных лесов являются основн ой частью трубчатой системы лесов. Обработка горячим окунанием оцинкованной поверхности обеспечивала превосходный внешний вид с дост аточной прочностью в таких применениях, где неизбежный соленый воздух или долгосрочные погодные условия. Для установки таких лесов н еобходимы резьбовые соединения, т. к. хомут, при помощи которого происходит крепление деталей, можно стянуть при помощи резьбового к репежа. Техническая характеристика: ТРУБА-40шт; Диаметр трубы-48.3mm; Толщина-4.0mm; Длина-6000 мм; Материал- Q195-класс B, SS330, S PC, S185; Q215-класс C, CS Тип B, SS330, SPHC; Q235 --- класс D, SS400, S235JR, S235JO, S235J2; Q345 --- SS500, ST52; цинковое покры тие- предварительно оцинкованная стальная труба: 60-150 г / м2, горячая оцинкованная стальная труба: 200-400 г / м2; Труба оцинкован ная стальная-33шт; В комплекте с настилами и крепежными элементами. Необходимо укомплектовать разрешением уполномоченного органа РК в области промышленной безопасности на применение на опасных производственных объектах РК. Паспорт, инструкция по эксплуатации, сер тификат соответствия. Преимущества трубчатых лесов: 1.Простота использования. Эти строительные леса просты в использовании (требуетс я только четыре основных компонента, такие как труба, соединитель с прямым углом, поворотный соединитель, основания или ролики). 2. Долговечность. Эти типы лесов являются прочными (оцинкованные трубы способны выдерживать суровые условия). 3. Простота сборки и демо нтажа. Трубчатые леса могут быть легко собраны и демонтированы, что позволяет экономить время на месте. 4. Свет в весе. Система труб и фитингов имеет легкий вес, благодаря которой леса можно легко перемещать по строительной площадке. 5. Адаптивность. По сравнению с другими каркасами системы труб и фитингов системы обеспечивают наиболее гибкие и эффективные решения для лесов. 6. Эффективность з атрат. В случаях, когда строительные леса должны быть установлены в течение длительных периодов времени (более четырех недель), стро ительные леса и системы подгонки обеспечивают наиболее экономичные решения для лесов. 7. Гибкость. Трубчатые леса являются одним из самых гибких типов лесов. Эти леса могут быть отрегулированы в соответствии с желаемой высотой. 8. Более продолжительный жизненный п ериод. Трубчатые строительные леса имеют более длительный срок службы по сравнению с другими лесами и предлагают более прочные рабоч ие платформы.</t>
  </si>
  <si>
    <t>МДПС-3, ИПЦЭ418128.002</t>
  </si>
  <si>
    <t>Водонагреватель напольный вертикальный газовый, предназначен для нагрева горячей воды. Управление механическое. Тип камеры открытая. Защита газ-контроль. Габариты (ВхШхГ) мм не менее 1700х495х495, вес не более 65кг. Бак покрыт изнутри слоем эмали и имеет защитный анод, внешний металлический корпус с лакокрасочным покрытием, теплоизоляция из пенополиуретана высокой плотности (без CFC), снижающа я потери тепла; вытяжной колпак от обратной тяги; газовый клапан, имеющий регулируемый термостат, систему безопасности с термопарой, ограничитель температуры, прекращающий подачу газа в случае аномальной работы аппарата; бесшумная горелка из нержавеющей стали, пер енастраиваемая на любой тип газа; пъезоэлектрическое зажигание; устройство безопасности по тяге. Емкость бака- не менее 195 литров. Максимальное давление воды 8 бар, номинальная тепловая мощность 10,1 кВт, полезная тепловая мощность 8,6 кВт, время нагрева до Т=45С не более 70 мин, потери тепла при 60С не более 330Вт, расход горячей воды при Т=45С не более 245л/час, расход горячей воды при Т=60 С не более 163л/час, входное давление газа не иенее 20мбар, расход газа не более 1,069м3/час. Наличие паспорта, руководства по эксп луатации на государственном и русском языках, сертификат качества.</t>
  </si>
  <si>
    <t>Газоанализатор мультигазовый для дымовых и технологических газов и контроля выбросов вредных веществ, представляют собой автоматический переносной прибор непрерывного действия. Измерительные каналы; О2(0- 25%),СО-0-10000мг/м3; NO-0-5000мг/м3; NO2-0-300мг/м3; SO2-0-5000мг/м3; CH4-0-4%об.; H2S-0-1000ppm; Взрывозащищённый; Температура эксплуатации: от -30°С до+ 45°С. Комплектация: 1. Газоанализатор с блоком питания зарядного устройства; 2.Пробоотборный зонд: требуемая длина погружной части -1500 мм с функцией измерения скорости газового потока; 3.Напорная трубка модификации ПИТО-диаметр 12 мм,длина-1500 мм, с прошедшей первичную поверку;4.Компактный ИК-термопринтер для печати на месте с аккумулятором;5. Запасная бумага для ИК-термопринтера (5р по 20м.); 6. Пластиковый кейс с ремнем для переноски; 7. Обогреваемый термочехол до - 30°С.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</si>
  <si>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271150.400.000005</t>
  </si>
  <si>
    <t>для стабилизации напряжения оборудования противоаварийной автоматики и высокочастотной аппаратуры, мощность более 960 Вт</t>
  </si>
  <si>
    <t>Номинальное напряжение200/208/220/230/240/250В;Диапазон входного напряжения без перехода на батареи при 100% нагрузке176-276В без сн ижения мощности (до 100-276В при неполной нагрузке);Диапазон частоты 40-70 Гц; Частота50/60 Гц, автовыбор; Ток короткого замыкания 1 50 AКНИ тока; Выход номинальное напряжение 200/208/220/230/240/250В +/– 1%;Крест-фактор3:1; КПД до 95% в режиме on-line, до 98% в вы сокоэффективном режиме; Общие искажения выходного напряжения&lt; 2%; Допустимая перегрузка102–110% : 120с, 110–125%: 60с, 125–150%: 10с , &gt;150%: 900мс; конвертор частоты; Порт RS-232,USB (HID),Слот для дополнительных карт Рабочая температураОт 0 до 40°C; Гарантия на и сточник 24 месяца; Комплект поставкиСиловой модуль 9SXбатарейный модуль 9SX2 кронштейна для монтажа под размер 19''2 универсальных к реплениякомпакт-диск с пакетом программного обеспечения управления электропитанием Eaton Intelligent Power SoftwareUSB-кабельпоследо вательный кабель1 кабель для подключения внешнего батарейного модуля с автоматическим автоопределением2 опоры для вертикальной устан овкисоединительная планка для вертикальной установкируководство по технике безопасностируководство пользователя на 10 языках включая русский.</t>
  </si>
  <si>
    <t>Промет Урал</t>
  </si>
  <si>
    <t>Принтер маркиратор</t>
  </si>
  <si>
    <t>262016.300.000004</t>
  </si>
  <si>
    <t>портативный, ленточный</t>
  </si>
  <si>
    <t>Машина универсальная</t>
  </si>
  <si>
    <t>282970.200.000003</t>
  </si>
  <si>
    <t>для газотермического напыления деталей</t>
  </si>
  <si>
    <t>Аппарат газодинамического напыления предназначен для восстановления посадочных мест подшипников, ремонта коррозионных и механических повреждений, сколов, пробоин, прогаров, заполнения трещин, промоин и других дефектов в стальных, алюминиевых и чугунных деталях. По ртативное универсальное оборудование для автоматизированной или ручной работы. Пять стабилизированных рабочих режимов. Два переключа емых порошковых питателя. В комплект входит круглое износостойкое сопло, круглое сопло, плоское сопло. Возможность дистанционного уп равления подачей воздуха и порошка, переключением порошковых питателей и режимами работы. Энергопотребление: 220 В; 3,3 кВт. Сжатый воздух: давление 6 - 10 атмосфер, расход - 400 л/мин. Наличие паспорта завода-изготовителя, руководства по эксплуатации.</t>
  </si>
  <si>
    <t>Лаборио</t>
  </si>
  <si>
    <t>Комплекс измерительный</t>
  </si>
  <si>
    <t>265166.990.000001</t>
  </si>
  <si>
    <t>для регистрации и анализа измеряемых данных</t>
  </si>
  <si>
    <t>"""Комплекс учета газа СГ-ЭК-Т2-1600/1,6 предназначен для учета объема природного газа, приведенного к стандартным условиям, посредс твом автоматической электронной коррекции показаний по температуре, давлению и коэффициенту сжимаемости измеряемой среды, с помощью корректора объема газа ЕК-270 и турбинного счетчика газа TRZ/G1000/1,6. Qmax=1600 м3/ч; Рmax=16кгс/см2. Ду=150мм. Измерения параметр ов газа: температуры от минус 23 до плюс 60ºС и плотности от 0,668 до 1,0 кг/м3, с учетом погрешности измерения давления, температур ы, вычисления коэффициента сжимаемости: – диапазон расходов от 0,1 Qmax до Qмах; ± 1,5%;– диапазон расходов от Qmin до 0,1, Qmax; ± 2,5%. Рабочие диапазоны измерения абсолютного давления корректора выбираются из ряда (МПа): 0,08-7,0. Диапазон температур измеряемой среды комплекса:от -30 °С до +60 °С; Диапазон температур окружающей среды комплекса: от -40 °С до +60 °С; межповерочный интервал 5 лет.Электропитание: от двух литиевых элементов питания со сроком службы не менее 5 лет; от внешнего источника питания. В комплект вх одит драйвер для кабеля-адаптера КА/О-USB для считывания информации через оптический порт корректора, используя кабель-адаптер, имею щий порт последовательной передачи данных USB версии от 1,2. Основная задача: обеспечение штатного режима эксплуатации оборудования узла учета газа, своевременный сбор информации с корректора и ее сохранение в базу данных. В комплекте: сертификаты об утверждении типа СИ с описанием типа (реестр ГСИ РК), действующие сертификаты о поверке СИ на счетчик газа, на корректор газа и на узел учета га за, или метрологической аттестации со сроком действия не менее половины срока межповерочного интервала на момент поставки/установки, методики поверки СИ. Паспорт и Инструкции по эксплуатации на русском и государственном языке."""</t>
  </si>
  <si>
    <t>АРЭ-М ОАО  "Сафоновский завод "Гидрометприбор"</t>
  </si>
  <si>
    <t>Канистра</t>
  </si>
  <si>
    <t>259112.000.000004</t>
  </si>
  <si>
    <t>металлическая</t>
  </si>
  <si>
    <t>5-ти литровая металлическая канистра, взрывобезопасная, изготовлена из специальной стали 1.4571 , толщиной не менее 0,8 мм, полиров анная, уплотнительная прокладка из политетрафторэтилена, имеется пламеуловитель пожарного клапан а, испытание на герметичность 0,4ba r, с предохранительным клапаном, с заборным самозакрывающим краном. Комплектующие детали: колпачок с резьбой, выпускное отверстие/го рлышко. К запасным частям относится: пожарный клапан. Габариты не менее :130х200х310мм, вес не более 1,65кг. В комплекте: оригина л сертификата (паспорта) завода изготовителя на реактив или нотариально заверенная копия. Отсутствуют национальные или межгосударств енные стандарты на закупаемый товар.</t>
  </si>
  <si>
    <t>151212.900.000034</t>
  </si>
  <si>
    <t>для рабочего инструмента, из полиэстра</t>
  </si>
  <si>
    <t>Сумка рюкзак для переноски товарными операторами инструмента при производстве работ по замеру уровня и отбору проб нефти в резервуар ах, обеспечивающий повышение безопасности товарных операторов, выполняющих производственные операции, связанные с перемещением по ле стничным маршам резервуаров.Рюкзак для переноски инструментов и оборудования включает в себя корпус, выполненный из водо-, масло- и нефтеотталкивающей ткани, образованный передней, боковыми, задней стенками и дном, размещаемый в корпусе контейнер для оборудования и инструментов, выполненный в виде бокса из жесткого материала, внутри которого размещен съемный чехол, снабженный фиксирующими элем ентами для фиксации оборудования внутри контейнера, плечевые ремни, выполненные с возможностью регулирования длины, по меньшей мере два стяжных ремня, расположенных по периметру корпуса и выполненных с возможностью регулирования сжатия, причем на задней стенке раз мещена поясная амортизирующая подушка, на боковых стенках корпуса размещена накладная деталь, в которой выполнены направляющие подст яжные ремни, а дно снабжено внешней износостойкой накладкой. Предоставить паспорт, руководство по эксплуатации на государственном/ру сском языке, сертификат соответствия.</t>
  </si>
  <si>
    <t>Гибридные радиальные шарикоподшипники, посадочный диаметр d 75 мм, наружний диаметр D 160 мм, ширина B 37 мм, Номинальная динамическ ая грузоподъёмность C 119 кН, Номинальная статическая грузоподъёмность C0 76,5 кН, Предел усталостной прочности Pu 3 кН, Номинальна я частота вращения 12000 об/мин, Предельная частота вращения 6700 об/мин, Масса 3,06 кг, Маркировка 6315.Представить сертификат соот ветствия производителя №1948572 с Приложением и указанием номеров подшипников. Приобретать у авторизованных дистрибьютеров производ и теля SKF и гарантийное письмо об оригинальности поставляемой продукции.</t>
  </si>
  <si>
    <t>Внутренний диаметр – 90 мм; Наружный диаметр – 190 мм; Ширина – 64 мм; Масса – 8,65 кг; Количество роликов в подшипнике — 28 шт.; Ра змеры ролика — 27х25,249 мм; Аналог подшипника №53618</t>
  </si>
  <si>
    <t>Beamex МС2-R, Artvik</t>
  </si>
  <si>
    <t>Подшипник 80312. Радиальный шариковый однорядный. Направление воспринимаемых нагрузок – радиальное и осевое в обе стороны. Осевое – до 70% неиспользованной допустимой радиальной нагрузки. Защитная шайба предохраняет подшипник от утечки смазки, а также от проникно вения пыли и грязи в полость подшипника. Для проведения текущего ремонта устройства по предотвращению образования и удалению из резе рвуаров донныхотложений «ТАЙФУН-28» ГОСТ 7242-89, ГОСТ 831-75. (для доукомплектования осн.обор)</t>
  </si>
  <si>
    <t>Электрон.</t>
  </si>
  <si>
    <t>ГОСТ 831-75. Подшипник 6-1000814 К шариковый однорядный радиальный. Подшипники в оспринимают радиальные и осевые нагрузки в обоих на правлениях вдоль оси вала и не превышающие 70% неиспользованной допустимой нагрузки. Однорядные шарики работают с минимальными поте р ями на трение и допускают наибольшую частоту вращения. Сепараторы радиальных однорядных подшипников в основном штампованные сцентр ир ованием по телам качения. Для проведения текущего ремонта устройства по предотвращению образования и удалению из резервуаров донн ыхо тложений «ТАЙФУН-28» ГОСТ 520-89 (для доукомплектования осн.обор).</t>
  </si>
  <si>
    <t>Радиальный шариковый однорядный подшипник 6320 SKF. Внутренний диаметр 100 мм., наружный диаметр 215 мм., ширина 47 мм., сепаратор стальной, зазор CN (нормальный зазор), класс точности Р5, предельная частота вращения 4300 об/мин, номинальная динамическая грузоподъемность174 Cr (kN), номинальная статическая грузоподъемность 140 Cor (kN), предел усталостной прочности 0,004 Pu (kN), серия Explorer. Для сервисного обслуживания и ремонта основного (установленного) оборудования согласно паспорта, руководства по эксплуатации завода изготовителя. Сертификат качества (соответствия).</t>
  </si>
  <si>
    <t>ДЭ-ОЭМТ (СЭМТ) - "Подшипники 6-1000821Л шариковый радиальный однорядный открыты с двух сторон представляет сверхлегкую серию диаметров 8 латунный сепаратор улучшает отвод тепла от колец и тел качения. Основные применение: станки и оборудования с малогабаритными опорными узлами валов данный тип подшипников в стандартном исполнении рассчитан на самые высокие обороты при диаметре вала в 105мм внутренний диаметр подшипника 105мм. Внутр. диаметр d, мм - 105, Внеш. диаметр D, мм - 130. Ширина B, мм - 13 Тип подшипника открытый Радиальный внутренний зазор нормальный Материал сепаратора латунный сепаратор Масса, кг 0.45 Обозначение по ГОСТу ";</t>
  </si>
  <si>
    <t>TURCK. Заказной номер: 6870341</t>
  </si>
  <si>
    <t>Совмещенный механический дыхательный клапан СМДК предназначены для регулирования давления и вакуума в газовом пространстве вертикаль ных резервуаров для хранения нефти и нефтепродуктов и защиты от попадания пламени и искр внутрь резервуара. Клапан с огнепреградител ем. Диаметр условного прохода, 50 мм, пропускная способность - 25 м3/ч, вакуум срабатывания 120-160 (12-16) Па (мм вод. ст.), давлен ие срабатывания 1600-1800 (160-180) Па (мм вод.ст.), длина 290 мм, ширина 145 мм, высота 210 мм. Климатическое исполнение – УХЛ. Мас са - 5,8кг. Разрешение от КИРиПБ РК к применению на опасных производственных объектах согласно требованию закона промышленной безопа сности. Средний срок службы не менее 10 лет. Обязательно наличие паспорта, руководство по эксплуатации на государственном и русском языках ГОСТ15150-69.</t>
  </si>
  <si>
    <t>DIN 16272, арт.9095152</t>
  </si>
  <si>
    <t>Уровень и вид взрывозащиты — РП П ИС; Источник питания — батарея 3ШНКП-10М.05; Световой поток — 30 лм; Номинальное напряжение батаре и — 3,6 В; Тип лампы — Р3.75-1+0.5; Время непрерывной работы – 10 часов; Габариты — 177x170x75 мм; Масса — 1,9 кг; Максимальная сил а света – 300 канделл</t>
  </si>
  <si>
    <t>Nivotester FTL325P, Endress+Hauser</t>
  </si>
  <si>
    <t>Фонарь осветительный, переносной IL-80 с зарядкой с помощью адаптера IL- 35. В комплекте: наличие паспорта завода изготовителя с мок рой печатью и ли нотариально заверенный, сертификат об утверждении типа СИ с описанием типа (реестр ГСИ РК), действующий сертификат о поверке СИ со сроком дей ствия не менее половины срока межповерочного интервала на момент поставк и, методика поверки СИ .</t>
  </si>
  <si>
    <t>"WIKA" модель 232.30 артикул 9011307 https://kz.wika.com/232_30_233_30_ru_ru.WIKA?ProductGroup=81299 Стандарт:EN 837-1, ASME B40.1 00</t>
  </si>
  <si>
    <t>205911.300.000009</t>
  </si>
  <si>
    <t>для моментальной фотографии</t>
  </si>
  <si>
    <t>Рентгеновская пленка (год выпуска не больше одного года на момент поставки) AGFA STRUCTURIX D4 рулонная 70ммX90м. Пленка рентгеновск ая со сверх мелкозернистой структурой, высоким контрастом, обладающая высокой чувствительностью. Упаковка – D4 Pb Rollpac (пленка в рулоне со свинцовы м экраном толщиной 0,027 мм в упаковке, непроницаемой для света влаги и масел), 70мм х 90м. Чувствительность от 4 ,0 до 5,0 рентген-1 . Коэффициент контрастности G средний - 5.4, при D=2 G – 4,6, при D=4 G – 8,0. Фактор гранулярности σD – 0,020 . Отношение сигнал/шум G/σD – 232. Чувствительность ISO – 100. Документация: сертификат качества и соответствия на русском/государст ве нном языках. Доукомплектация основного оборудования.</t>
  </si>
  <si>
    <t>205911.300.000013</t>
  </si>
  <si>
    <t>рентгеновская</t>
  </si>
  <si>
    <t>Рентгеновская пленка (год выпуска не больше одного года на момент поставки) AGFA F8 Structurix, размером 30×40см. Пленка рентгеновск ая с мелкозернистой структурой, высоким контрастом, высокой скоростью проявления. Упаковка – F8 NIF (упаковка в светонепроницаемом о бщем конверте без б умажных прокладок), ISO 9001.Чувствительность 60-400 (F8 +RCF), 600-1200 (F8+NDT1200) рентген-1.Коэффициент ко нт растности G средний - 5.4, при D=2 G – 5,4, при D=4 G –4,3 (F8+RCF), 3,3 (F8 +NDT1200). Документация: сертификат качества и соотв етс твия на русском/государственном языках. Доукомплектация основного оборудования.</t>
  </si>
  <si>
    <t>Набор для дефектоскопии</t>
  </si>
  <si>
    <t>205959.900.000012</t>
  </si>
  <si>
    <t>капиллярной</t>
  </si>
  <si>
    <t>Набор для капиллярной/цветной дефектоскопии Sherwin.В одном наборе находится 3 баллона: 1 фаза-пенетрант DP-51 SHERWIN.Тип: Эмульгир ующий пенетрант высокой чувствительности.Применяется для: Контроль сварных швов, литья, ковки и экструзий металлических и неметалли ч еских материалов (пластики, керамика, стекло и пр.)Особенности: Точка вспышки выше 100'C, сопротивляется вымыванию из дефектов.Уп а ко вка: аэрозоль 500 мл. 2 фаза-очиститель SHERVIN DR60П.Тип: очиститель на основе углеводорода.Превосходно очищает поверхность и уд аля ет излишки пенетранта.Упаковка: Аэрозоль 500 мл.Тип: прозрачная жидкость.Температура замерзания: &lt; -15o C.Температура самовос пла мене ния: &gt; +330o C.Очень низкое содержание серы и галогенов. 3 фаза-проявитель SHERVIN D100.Аэрозоль 500 мл.Состав: белый порош ок в бес цветном растворе.Чувствительность: &gt;75% на 30мкм тест-панели из никельхрома.Низкое содержание серы и галогенов.Позволяет ра бота ть с любыми металлами и керамикой, а также с некоторыми синтетическими материалами.</t>
  </si>
  <si>
    <t>Пластина калибровочная</t>
  </si>
  <si>
    <t>265133.900.000066</t>
  </si>
  <si>
    <t>для регулировки положения оборудования</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</si>
  <si>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0,20 мм.</t>
  </si>
  <si>
    <t>ГОСТ 16561-76 цинк ЗАМОК ВРЕЗНОЙ APECS 8020/01-G. Производитель - ЗАО "ГАРВИНТОН РУС", г. Москва</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</si>
  <si>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0,25 мм.</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</si>
  <si>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0,50 мм.</t>
  </si>
  <si>
    <t>271222.900.000005</t>
  </si>
  <si>
    <t>автоматический, однополюсный, напряжение 400-750 В</t>
  </si>
  <si>
    <t>Автоматический модульный выключатель 5SL для защита электрических цепей и установок от токов короткого замыкания(КЗ) и перегрузки. К оличество полюсов-1 Р.Номинальный ток, In -25A.Характеристика срабатывания-C.Номинальная отключающая способность, Icn-6KA.Номинальн о е рабочее напряжение 230/400V.Артикул: 5SL6125-7. Характеристики продукта: защита от прикосновения,без галогена,пломбируемый,без с ил икона.На ручке управления предусмотрена цветовая индикация коммутационного состояния автомата. Присоединительные клеммы имеют к ва дра тное сечение для одновременного подключения штыревых шин с кабелями сечением 0.75 до 35 мм2. Устройство обеспечено эффективно й з ащит ой от случайного прикосновения при управлении механизмом снятия/установки автомата на DIN-рейку. Позиция аппарата при устан овке — лю бая.Степень защиты IP20.Вес-0.120кг</t>
  </si>
  <si>
    <t>262016.930.000004</t>
  </si>
  <si>
    <t>лазерная, беспроводная</t>
  </si>
  <si>
    <t>Беспроводная оптическая мышь. Совместимость с Windows® 7, Windows 8, Windows10, Mac OS® X 10.5 или более поздней версии, USB-Нанопри емник, разрешение 1000 точек на дюйм, питание от 1 батареи типа АА, срок службы батарейки 18 месяцев, технология беспроводной связи Advanced 2.4 GHz, количество кнопок 3, включая колесо прокрутки, дальность действия беспроводной связи 25 м, цвет черный.</t>
  </si>
  <si>
    <t>271210.900.000061</t>
  </si>
  <si>
    <t>для частотного преобразователя</t>
  </si>
  <si>
    <t>Плата Siemens LDZ-A1A0000432.31M для доукомплектования частотного регулируемого преобразователя. С помощью данной платы осуществляет ся управление ЧРП.</t>
  </si>
  <si>
    <t>Фонарь головной светодиодный взрывозвщищенный. Фонарь аккумуляторный взрывобезопасный служит для индивидуального освещения в сложных и опасных условиях, во взрывоопасных зонах помещений и наружных установок. Применяется в нефтегазовой, химической, пищевой и других о траслях. Время непрерывной работы - 17 ч. Необходимо укомплектовать разрешением уполномоченного органа РК в области промышленной б езопасности на применение на опасных производственных объектах РК. Класс энергоэффективности А++. При поставке необходимо наличие ор игинала сертификата (паспорта) завода изготовителя или нотариально заверенная копия.</t>
  </si>
  <si>
    <t>234310.300.000006</t>
  </si>
  <si>
    <t>фарфоровый, опорно-штыревой</t>
  </si>
  <si>
    <t>Изолятор штыревой ШФ-20 УО (IF27) высоковольтный фарфоровый предназначен для изоляции и крепления самонесущего изолированного провод а СИП-3 70 мм2 на воздушных линиях электропередач (ЛЭП) напряжением до 20 кВ (обязательное предоставление сертификата и протокола и с пытания).</t>
  </si>
  <si>
    <t>ООО Электроизол</t>
  </si>
  <si>
    <t>для подвижного состава</t>
  </si>
  <si>
    <t>Дозиметр</t>
  </si>
  <si>
    <t>265141.000.000015</t>
  </si>
  <si>
    <t>ионизационный</t>
  </si>
  <si>
    <t>Упор</t>
  </si>
  <si>
    <t>259929.490.000261</t>
  </si>
  <si>
    <t>для грузового автомобиля, железный</t>
  </si>
  <si>
    <t>Упор противооткатный UK 53 ST. Нагрузка на упор от колеса = 1/2 нагрузки на ось 6500, max статический радиус шин (мм) 530, Обработка поверхности Гальванич. Цинкование по методу Сендзимира</t>
  </si>
  <si>
    <t>Комплект переноса изображения</t>
  </si>
  <si>
    <t>282326.000.000008</t>
  </si>
  <si>
    <t>для лазерного принтера</t>
  </si>
  <si>
    <t>Блок переноса CLJ CP5525, M750, M775 (150 000 стр). Артикул: CE979A. Для доукомплектования основного оборудования.</t>
  </si>
  <si>
    <t>261130.200.000006</t>
  </si>
  <si>
    <t>вид памяти DDR4, емкость более 2 Гб, но не более 8 Гб</t>
  </si>
  <si>
    <t>Модуль памяти DDR-4 DIMM 8Gb/2133MHz PC17066</t>
  </si>
  <si>
    <t>Рентгеновская пленка (год выпуска не больше одного года на момент поставки) AGFA STRUCTURIX D7 рулонная 70ммX90м. Пленка рентгеновск ая с мелкозернистой структурой, высоким контрастом, обладающая высокой чувствительностью. Упаковка – D7 Pb Rollpac (пленка в рулоне со свинцовым экраном толщиной 0,027 мм в упаковке, непроницаемой для света влаги и масел), 70мм х 90м. ISO 9001. Качественная класс и фикация по EN 584-1 – C5; по ISO 11699 – Т3. Чувствительность 10-12 рентген-1. Коэффициент контрастности G средний - 5.4, при D=2 G – 5,4, при D=4 G – 8,0. Фактор гранулярности σD – 0,032. Отношение сигнал/шум G/σD – 144. Чувствительность ISO – 320. Документация : сертификат качества и соответствия на русском / государственном языках. Доукомплектация основного оборудования.</t>
  </si>
  <si>
    <t>Память DDR4-2400 SDRAM, 8 Гбайт</t>
  </si>
  <si>
    <t>281331.000.000223</t>
  </si>
  <si>
    <t>для химического консольного насоса, для крышки подшипника</t>
  </si>
  <si>
    <t>Прокладка крышки насоса RUHRPUMPEN ZM II 440/03. Артикул - 6009437; Материал - 612 пластико-асбестовое волокно.</t>
  </si>
  <si>
    <t>262021.900.000090</t>
  </si>
  <si>
    <t>интерфейс SAS 6 Гбит/с, емкость более 500 ГБ, но не более 1 Тб, размер 2,5''</t>
  </si>
  <si>
    <t>ДИСК ЖЕСТКИЙ ДЛЯ СЕРВЕРА 10 x HP 600GB 2.5-inch SFF SAS 12Gb/s 10K RPM 512n Enterprise (ENT) Digitally Signed (DS) Hot-Plug Hard Dri ve in G8 G9 G10 (Gen8 Gen9 Gen10) SmartDrive Carrier (SC) (as pictured) For HP G8 G9 G10 Proliant SAS Servers and select Storage Ar r ays Part Number(s) Option Part# 872477-B21 SmartBuy Part# 872477-S21 Spare Part# 872736-001 Specifications: Category Proliant Hard Dr ive Sub-Category 10K Generation SAS SC Part Number 872736-001-10Pack Products ID 489999 Type Hard Drive - Hot-Swap Capacity 600GB In terface Type Serial Attached SCSI Spindle Speed 10000RPM Data Transfer Rate 12G Bytes Per Sector 512n</t>
  </si>
  <si>
    <t>Бренд Dell; Страна-производитель товара Китай; Назначение для серверов; интерфейс SAS; Форм-фактор 2.5"; скорость вращения шпинделя 10000 об/мин; пропускная способность интерфейса 12 Гбит/с; объем 2.4 ТБ; vendor Toshiba; Model (Product ID) AL15SEB24EQY.</t>
  </si>
  <si>
    <t>VHB™</t>
  </si>
  <si>
    <t>Сигнализатор факела</t>
  </si>
  <si>
    <t>265165.000.000006</t>
  </si>
  <si>
    <t>для контроля пламени</t>
  </si>
  <si>
    <t xml:space="preserve">Сканер пламени 65UV5-1004EQD - для определения наличия либо отсутствия пламени и передачи сигнала. МОНТАЖНЫЕ РЕЗЬБЫПОДСОЕДИНЕНИЕ СМО ТРОВОЙ ТРУБЫ, 1" - BSP. ПОДСОЕДИНЕНИЕ ОХЛАЖДАЮЩЕГО ВОЗДУХА, 3/4" - BSP. Материал
корпуса: Литой алюминий с серым полиэфирным порошко вым покрытием. Вес корпуса, кг-2; Защита окружающей среды: NEMA 4X,
IP66, Класс I, Зона 2, Группы А, В, С и D, Класс II, III, Зона 2 , Группы F и G Ex II 3 G/D EEx nA IIС Т4А. Монтаж Модель 1004E или
1004EQD: труба 1" BSP с внутренней резьбой и с подводом охлаждающ его воздуха 3/4" BSP (внутренняя резьба).Диапазон температур: от
40° F до + 150°F (от 40°C до +65°C); Влажность от 0% до 95% относит ельной влажности, без конденсации; Питание на входе: 24 В пост.
тока, + 20% / 25% питающий ток 100 мА, 3,8 Ватт; Подключение: Кабель ный ввод и 3 метра кабеля. Релейный выход: РЕЛЕ ПЛАМЕНИ,
(Норм. разомк.) / (Норм. замк.) Однополюсное на два направления РЕЛЕ НЕИСПР АВНОСТЕЙ, (Норм. разомк . ) Однополюсное на одно
направление. Номинальная нагрузка на контакт: Минимум: 1 мА @ 5 В пост. тока. Макси мум: 2 A @ 30 В пост. тока. 2 A @ ~ 240 В.
Отображение статуса: Встроенный светодиод: "Сигнал пламени", "Состояние неисправности". А налоговый выход: 420 мА пост. тока,
максимально подключаемая нагрузка 750 Ом. Для замены вышедших из строя приборов КИПиА.
</t>
  </si>
  <si>
    <t xml:space="preserve">"РизаДерм", "Элен", "Фаворит - профессионал" </t>
  </si>
  <si>
    <t>281413.900.000141</t>
  </si>
  <si>
    <t>с клиновой задвижкой</t>
  </si>
  <si>
    <t xml:space="preserve">Кран сифонный КС-80К входит в состав оборудования вертикальных цилиндрических резервуаров для хранения нефтепродуктов и предназначае тся для забора и спуска подтоварной воды.
Кран сифонный КС-80К У (умеренный климат) по ТУ 3689-050-10524112-2006, где К – кран; С - сифонный; 80 – условный проход, мм, К-клиновое исполнение.
Исполнение: фланцевое с клиновой задвижкой (КС-80К).
По устойчивости к во здействию климатических факторов внешней среды кран изготавливается в двух исполнениях У (умеренный климат) и УХЛ (холодный климат с нижним пределом температуры эксплуатации до минус 60Сº) категории размещения 1 по ГОСТ 15150-69. 
Основные параметры и размеры:
Усл овный проход Ду 80мм;
Рабочее давление, не более 0,15 МПа;
Длина 1066мм;
Ширина 470мм;
Высота 615мм;
Масса, не более 46 кг.
Срок слу жбы не менее10 лет.
В комплект крана КС-80К входит: клиновой задвижки, трубы горизонтальной, отвода, грунд-буксы, переходника, ручки , кожуха; комплект запасных частей согласно комплектовочной ведомости.
В комплект поставки входит документация: паспорт крана сифонн ого; руководство по эксплуатации; сертификата соответствия; разрешение уполномоченного органа РК к применению на опасных производств енных объектах.
</t>
  </si>
  <si>
    <t>комплект резино-технических изделий</t>
  </si>
  <si>
    <t>221973.230.000021</t>
  </si>
  <si>
    <t>для затвора маслопровода трансформатора</t>
  </si>
  <si>
    <t>Ремкомплект для трансформаторов ТМ(Ф) мощностью от 25 до 2500кВА для применения во время проведения текущего ремонта трансформатора при дефектах уплотнительных прокладок и втулок (РТИ), утечки трансформаторного масла либо при замене (подтягивании) крепежных соедин ений. Стандартный ремкомплект для трансформатора состоит из: 1.прокладка МБС-6 под изолятор ВН-3шт; 2.втулка резиновая над изолятор ВН-3шт; 3.прокладка МБС-6 под изолятор НН-3+1шт; 4.втулка резиновая над изолятор НН-3+1шт; 5.прокладка МБС-6 под масломерное стекло с пазом-1шт; 6.масломерное стекло-1шт; 7.прокладка МБС-6 под отстойник расширительного бака с пазом-1шт; 8.колпак отстойника-1шт; 9. прокладка МБС-6 переключателя-1шт; 10.прокладка МБС-6 воздухоосушителя-1шт; 11.прокладка МБС-6 под расширительный бак-1шт; 12.кольцо уплотнительное клапана избыточного давления-1шт.</t>
  </si>
  <si>
    <t>Brady M21-375-499</t>
  </si>
  <si>
    <t>264042.700.000004</t>
  </si>
  <si>
    <t>мониторный</t>
  </si>
  <si>
    <t>Наушники с микрофоном (гарнитура); подключение кабеля к чашкам наушников:к одной чашке; тип наушников (интерфейс): проводные; динам ики: 38 мм; частотный диапазон наушников: 20 гц ~ 20 кгц; чувствительность наушников: 111дб; система шумоподавления у наушников или гарнитуры: у микрофона; тип звукового оформления: полуоткрытый; особенности конструкции наушников тип конструкции: накладные; крепле ние наушников: вертикальная дужка с регулируемым оголовьем (38 мм с каждой стороны); длина кабеля наушников не менее: 2.4 метра; ча стотный диапазон микрофона:100 гц - 16 кгц; чувствительность микрофона: -44 дбв/па ± 3 дб; крепление микрофона: встроенный; цвета, использованные в оформлении: черный; наушники с регулятором громкости: да, кнопки/регуляторы на кабелегромкость, выключение микрофо на; интерфейс: usb; поддержка ос: windows 10; размеры упаковки: 16.3 x 14.6 x 5.8 см; вес брутто 0.205 кг.</t>
  </si>
  <si>
    <t>Жесткий диск 8 ТБ, 3.5", SATA III, 5400 об/мин, 256 МБ кэш. Пропускная способность 6 Гбит/с</t>
  </si>
  <si>
    <t>Печка</t>
  </si>
  <si>
    <t>262040.000.000180</t>
  </si>
  <si>
    <t>Ремкомплект для обслуживания M402/ M404/ M426/ M428. Включает Печь в сборе RM2-2554, Комплект роликов и Узел переноса RM1-4023, RL2- 0656, RL2-0657, RM2-5397, RM2-5452.</t>
  </si>
  <si>
    <t>Амортизатор</t>
  </si>
  <si>
    <t>ПОЗИЦИОНЕР ЭЛЕКТРОПНЕВМАТИЧЕСКИЙ 3730-31000000400000014.01. Взрывозащита EEx ia. Позиционер тип 3730-3 i\p позиционер для регулирующ их клапанов, обслуживание по месту, локальная связь с интерфейсом SSP, функция диагностики EXPERTplus. Связь HART протокол. Ход клап ана регулирующий. Прямой монтажна приводе типа 3277. Монтаж согласно IEC 60534-6 (NAMUR). Установка в соотвествии с VDI\VDE 3847. Мо нтаж на поворотных приводах VDI\VDE 3845. Диапозон хода регулируемый. в пределах инициализированного хода клапана\угла поворота. Пе ремещение ограничено до 1\5 от максимума. Диапозон сигнала 4..20мА. Предел разрушения 100мА. Минимальный ток 3,6мА. Напряжение нагру зки 8,2 В(соотвествует 410Ом при 20мА). Воздух питания 1,4...7 бар. Управляющее давление от 0 бар до давления воздуха питания, огран ичение с помощью ПО до 1,4 бар\2,4 бар\ 3,7 бар +\- 0,2 бар. Гистерезис 0,3%. Чуствительность регулирования 0,1%. Направление движе ния реверсивное. Для доукомплектования системы рекуперации паров..</t>
  </si>
  <si>
    <t>Затвор</t>
  </si>
  <si>
    <t>221973.230.000000</t>
  </si>
  <si>
    <t>уплотняющий, прорезиненный</t>
  </si>
  <si>
    <t>Затвор уплотняющий ЗМП-1-28,5-УХЛ2: ЗМП-1-затвор уплотняющий мягкий для аллюминиевого понтона резервуара; 28,5 – диаметр резервуара; УХЛ2-климатические исполнение по ГОСТ 15150-69; Затвор предназначен для герметизации кольцевого зазора (по периметру) между понтоно м и стенкой резервуара (РВСП) объемом 10000м³, в целях обеспечения пожаровзрывобезопасности и сокращения потерь от испарения нефти и нефтепродуктов. Диаметр резервуара РВСП - 28500мм, диаметр понтона (алюминевый) - 28100мм. Кольцевой зазор между стенкой и понтоном резервуара - 200 (±100) мм. Материал уплотнителя: лента транспортерная из масло-бензостойкой резины армированная (МБС-М ГОСТ 20-85) , размеры: толщина - 10мм; ширина - 300мм; длина - 89,5м (цельный или из 2-3 частей). Диапазон эксплуатационных температур от -30ºС до +45ºС. Срок службы 10 лет. Износостойкость затвора обеспечивает его работоспособность в течение не менее 10 лет с цикличностью 36 5 циклов в год.</t>
  </si>
  <si>
    <t>интерфейс SATA 6 Гбит/с, емкость более 500 Гб, но не более 3 Тб, размер 2,5"</t>
  </si>
  <si>
    <t>Емкость диска не менее 2048 ГБ (2Тб), форм-фактор 2.5", интерфейс SATA 3.0 (6 Гбит/с), обратная совместимость с SATA 2.0 (3 Гбит/с) ,контроллер SM2259, NAND 3D TLC, шифрование 256-битное шифрование XTS-AES, скорость последовательного чтения не менее 550 МБ/с, запи си не менее 520 МБ/с, суммарное число записываемых байтов (TBW)4 для 2048 ГБ не менее 1200 ТБ.</t>
  </si>
  <si>
    <t>Затвор уплотняющий мягкого типа РУМ-2 для резервуара с понтоном (РВСП) объемом 20000м³ согласно ТУ 28.99-03-45989586-2021 предназнач ен для герметизации кольцевого пространства между стенкой и понтоном резервуара. Диаметр резервуара РВСП 39900мм, диаметр понтона 39 500мм. Кольцевой зазор между стенкой и понтоном резервуара 200 (±100) мм. Диапазон эксплуатационных температур от -50ºС до +60ºС. О болочка затвора из ткани прорезиненной 952 по ТУ 38 305-8-388-99, или ткани прорезиненной 1798 по ТУ 2566-536-13935488, или ткани пр орезиненной 1798-1 по ТУ 38 305-05-280-90, внутренний блок затвора из эластичного пенополиуретана марки ППУ «Алорган» по ТУ 2454-001 -32962373 для эксплуатации при нижнем значении температуры окружающего воздуха минус 50 ºС. Все металлические элементы затвора должн ы иметь защитное покрытие. Соединение оболочки затвора производят клеем «Сигма-1» по ТУ 2513-005-29268077. Комплектность документаци и: упаковочный лист на каждое отгрузочное место; комплект документации (паспорт РУМ-2, чертежи КМД на монтажные сборочные единицы, м онтажные детали);инструкция по подготовке, монтажу затвора и склеиванию резины и прорезиненной ткани клеем "Сигма-1"; протокол качес тва с приложениями, в том числе копии сертификатов на использованные материалы.</t>
  </si>
  <si>
    <t>Подшипник шариковый 6224/C3VL0241 токоизолированный. Тип радиальный. Внутренний диаметр 120мм, наружный диаметр 215мм, ширина 40мм. Класс точности Р0. Форма тела качения шарик. Зазор С4. Вид подшипника открытый, однорядный. Динамическая нагрузка 146кН. Тип отверст ия цилиндрическое. Статическая нагрузка 118кН. Номинальная частота вращения не менее 4000 об/мин. Диапазон температур от -40 до +100 С. EAN: 8FFRRMSL4K. Изоляция: VL0241 (электроизоляционное покрытие оксидом алюминия наружного кольца, до 1000В постоянного тока). Вес не менее 5,15кг. Обязательно наличие сертификата соответствия и паспорта качества, заводская упаковка. Для доукомплектации основ ного оборудования.</t>
  </si>
  <si>
    <t xml:space="preserve">Вентилятор для анализатора нефти СПЕКТРОСКАН ClSW. Размеры 120x120x25 мм, вес 162г. Тип осевой. Напряжение питания 24V постоянного т ока, сила тока 0,25А. Мощность 3.5 Вт. Расход воздуха 158 м3/ч, скорость 2700 об/мин, уровень шума 40,5 дБ, автоматический перезапус к, материал крыльчатки и корпуса термопласт. Для доукомплектования основного оборудования - анализатора хлорорганических соединений СПЕКТРОСКАН ClSW. Отсутствуют Национальные стандарты, иными стандартами является заказной/каталожный номер или модельный ряд произво дителя.
</t>
  </si>
  <si>
    <t>Система акустическая</t>
  </si>
  <si>
    <t>264031.900.000001</t>
  </si>
  <si>
    <t>Многополосная</t>
  </si>
  <si>
    <t>Блок релейной защиты</t>
  </si>
  <si>
    <t>Реле защиты Micom P123 (устройство ненаправленной трехфазной МТЗ). Трехфазная МТЗ 50/51; Токовая защита от замыканий на землю 50N/51 N; Токовая защита от замыканий на землю с торможением 64N; Тепловая защита (по эффективному значению тока) 49; Защита минимального т ока 37; Токовая защита обратной последовательности 46; Защита от обрыва проводника; Отстройка от броска тока при включении (функция пуск-наброс); Вывод на выходные реле сигналов пуска ступеней; «Самоподхват» (фиксация срабатывания) выходных реле 86; Количество гру пп уставок 2; УРОВ 50BF; Контроль цепи отключения; Ускорение при включении на КЗ; Местное/дистанционное управление выключателем; Кон троль технического состояния выключателя; Логика блокирования; Логика селективности схемы; Многократное АПВ 79; Программный выбор пр ямого или обратного чередования фаз; Измерение эффективных значений тока; Измерение максимальных значений тока и среднего тока за за данный период; Регистратор событий; Запись мгновенных значений; Регистратор аварий; Осциллограф; Интерфейс RS 232 (на передней панел и) для связи с реле по месту установки с помощью ПО MiCOM S1; Интерфейс RS 485 (с обратной стороны) для удаленной связи (Modbus RTU, IEC 60870-5-103, Courier, DNP3.0). 5 входов/8 выходов. Запись: 250 событий, 25 аварий, 25 осциллограмм (1600гЦ, 3с), 5 отключений.</t>
  </si>
  <si>
    <t>Картон</t>
  </si>
  <si>
    <t>Монтажная пена</t>
  </si>
  <si>
    <t>205959.730.000000</t>
  </si>
  <si>
    <t>всесезонная, бытовая (с трубкой-адаптером), в аэрозольной упаковке</t>
  </si>
  <si>
    <t>Пена монтажная 750 мл. ТУ 2254-204-21081385. Диапазон температур -5 +30гр. Пена монтажная для герметезации стыков, балончик емкостью 750мл. Термостойкость затвердейшей пены от -50 °С до +100 °С. Срок годности - 12 месяцев.Техническая характеристика: Выход пены до5 0 л. Вторичное расширение - менее 150%. Время высыхания поверхности - 10-18 мин. Время полного затвердевания - макс. 24 ч. Плотность - 25-35 кг/м3. Теплопроводность - 0,03 Вт/м*К. . Прочность при растяжении - не менее 0,3 кг/см2. Прочность при сжатии - не менее 0, 3 кг/см2. Температура применения - не ниже +5#С. Описание: Makroflex представляет собой однокомпонентную полиуретановую монтажную пе н у с закрытыми порами, затвердевающую под воздействием влажности воздуха до полуэластичного состояния. При затвердевании пена увели чи вается в объеме примерно в два раза. Имеет отличную адгезию к дереву, бетону, камню, металлу и т.д. Влагоустойчивая. В затвердевш ем виде не токсична и не огнеопасна. Область применения: Герметизация отверстий, щелей, стыков и швов. Герметизация проходов вокруг тру б.</t>
  </si>
  <si>
    <t>Radiodetection</t>
  </si>
  <si>
    <t>Для облицовки оштукатуренных, бетонных и кирпичных стен, полов керамической плиткой в сухих и влажных помещениях, для внутренних и н аружных работ, в мешках не более 25кг</t>
  </si>
  <si>
    <t>ЭМАЛЬ АВТОМОБИЛЬНАЯ ЧЕРНАЯ (в банках по 1л.) .</t>
  </si>
  <si>
    <t>Эмаль МЛ-12 красная применяется для покраски изделий, имеющих металлическую поверхность, которые применяются для работы как в помеще нии, так и при различных атмосферных условиях. Устойчив к воздействию воды, масла, бензина, света, и перепадам температуры в границ ах от – 60 градусов мороза до + 60 градусов жары. В таре по 15 кг, а из мелкой тары применяются банки, различные по весу - 2,8 кг, 2 ,3кг, 1 кг, 0,8 кг. Поставляемая продукция должна соответствовать требованиям ГОСТ 10503-71.</t>
  </si>
  <si>
    <t>ЭМАЛЬ АВТОМОБИЛЬНАЯ ЖЕЛТАЯ (в банках по 1л.) .</t>
  </si>
  <si>
    <t xml:space="preserve">ROTHENBERGER SUPER CUT 2" Rothenberger (Ротенбергер) ― </t>
  </si>
  <si>
    <t>Эмаль МЛ-12 Белая применяется для покраски изделий, имеющих металлическую поверхность, которые применяются для работы как в помеще н ии, так и при различных атмосферных условиях. Устойчив к воздействию воды, масла, бензина, света, и перепадам температуры в граница х от – 60 градусов мороза до + 60 градусов жары. В таре по 15 кг, а из мелкой тары применяются банки, различные по весу - 2,8 кг, 2, 3 кг, 1 кг, 0,8 кг. Поставляемая продукция должна соответствовать требованиям ГОСТ 10503-71.</t>
  </si>
  <si>
    <t>SNWB-196,IVT</t>
  </si>
  <si>
    <t>Эмаль МЛ-12 синяя применяется для покраски изделий, имеющих металлическую поверхность, которые применяются для работы как в помеще н ии, так и при различных атмосферных условиях. Устойчив к воздействию воды, масла, бензина, света, и перепадам температуры в граница х от – 60 градусов мороза до + 60 градусов жары. В таре по 15 кг, а из мелкой тары применяются банки, различные по весу - 2,8 кг, 2, 3 кг, 1 кг, 0,8 кг. Поставляемая продукция должна соответствовать требованиям ГОСТ 10503-71.</t>
  </si>
  <si>
    <t>Шатер 325-1020</t>
  </si>
  <si>
    <t>Плитка для внутренней облицовки стен</t>
  </si>
  <si>
    <t>233110.700.000016</t>
  </si>
  <si>
    <t>керамическая, прямоугольная без завала, глазурованная</t>
  </si>
  <si>
    <t>ГОСТ 6141-91 Изделие имеет среднеформатные размеры 200х300 мм, толщина - 7 мм, глянцевая. Каждая плитка имеет ровные грани, поэтому при укладке получаются четкие швы. Цвет согласовать с закащиком.</t>
  </si>
  <si>
    <t>Плитка керамогранитная</t>
  </si>
  <si>
    <t>233110.790.000017</t>
  </si>
  <si>
    <t>напольная</t>
  </si>
  <si>
    <t>Керамическая плитка или кафель (от нем. Kachel) — это, как правило, прямоугольные пластины из обожжённой глины. Кафель часто использ уется для облицовки стен и пола, и может представлять собой как простые квадратные плитки, так и сложную мозаику.</t>
  </si>
  <si>
    <t>Плитка напольная, размеры: 400х400мм IV/V, класса истираемости со специальной поверхностью, препятствующей скольжению. Цвет согласов ать с заказчиком.</t>
  </si>
  <si>
    <t>Makita HS6601</t>
  </si>
  <si>
    <t>Вата</t>
  </si>
  <si>
    <t>239919.100.000031</t>
  </si>
  <si>
    <t>минеральная, марка ВМ-35</t>
  </si>
  <si>
    <t>239919.100.000033</t>
  </si>
  <si>
    <t>минеральная, марка ВМ-70</t>
  </si>
  <si>
    <t>Маты минераловатные марки М-25, основа стекловолокно.Теплопроводность при 25гр.С - не более 0,037 Вт/мК, теплопроводность λ10 = 0,03 4 Вт/мК, теплопроводность λ25 = 0,037 Вт/мК,теплопроводность λ125 = 0,060 Вт/мК,теплопроводность λА = 0,039 Вт/мК,теплопроводность λ Б = 0,042 Вт/мК,коэффициент паропроницаемости: 0,51 мг/мчПа,негорючий,класс пожарной опасности КМ0,температура применения, С: от - 60 до +270,водопоглощение при частичном погружении за 24 часа, кг/м²: не более 1.Сжимаемость при нагрузке 2000Па,плотность 21-25 кг/ м3 .Диапазон частот(нормальный коэффициент звукопоглощения:низкочастотный-0,25, среднечастотный-0,86,высокочастотный-0,97.Длина -450 0-9 000мм, ширина - 1200мм, толщина не менее 100мм.Вид упаковки: рулон.ТУ 5763-002-00287697-97,ГОСТ 10499-95</t>
  </si>
  <si>
    <t>Рулонную теплоизоляцию ISOVER, толщина 50 мм и ширине 1220 мм. Площадь в рулоне, м2 - 20</t>
  </si>
  <si>
    <t>ABAT ЭП-6ЖШ, Росиия</t>
  </si>
  <si>
    <t>Кирпич</t>
  </si>
  <si>
    <t>232012.900.000053</t>
  </si>
  <si>
    <t>шамотный, марка ША</t>
  </si>
  <si>
    <t>Кирпич огнеупорный шамотный ША 1 кл А. Кирпич шамотный огнеупорный (изделия шамотные алюмосиликатные) производят из смеси зерен шамо та и огнеупорной глины, обожженный в печах при высокой температуре. Шамотный кирпич широко применяется для кладки амбразур печей, ко тлов и других промышленных тепловых агрегатов. Размер 390х278х545. Амбразура Ø280х670 мм. Огнеупорность не менее: 1690 оС. Сертифика т качества. ГОСТ 530-54;</t>
  </si>
  <si>
    <t>Мертель</t>
  </si>
  <si>
    <t>232013.900.000242</t>
  </si>
  <si>
    <t>шамотный, марка МШ 28</t>
  </si>
  <si>
    <t>Огнеупорность, не ниже 1630°С, Массовая доля Аl2О3, не менее 28%, Водопоглощение, не более 8%. Для изготовления огнеупорных бетонных изделий, масс, смесей, мертелей, покрытий.</t>
  </si>
  <si>
    <t>Starfood, Китай</t>
  </si>
  <si>
    <t>Брус огнеупорный шамотный ША 1 кл А. Кирпич шамотный огнеупорный (изделия шамотные алюмосиликатные) производят из смеси зерен шамота и огнеупорной глины, обожженный в печах при высокой температуре. Шамотный кирпич широко применяется для кладки печей над . Размер 6 00х230х90 мм. Огнеупорность не менее: 1690 оС. Сертификат качества. ГОСТ 8691-73;</t>
  </si>
  <si>
    <t>КИРПИЧ ОГНЕУПОР.ФАСОННЫЙ ША-1 КЛ.А №85</t>
  </si>
  <si>
    <t>Сигнал</t>
  </si>
  <si>
    <t>КИРПИЧ ШАМОТНЫЙ №8 марки ША-1. огнеупорность 1730 °С. Кирпич прямой, длина 250мм, к печи подогрева нефти типа Г9ПО2В. Предоставить с ертификат соответствия на русском языке, разрешение на применение в Республике Казахстан.</t>
  </si>
  <si>
    <t>Арт.10560</t>
  </si>
  <si>
    <t>Кирпич шамотный огнеупорный ША-9. Размер 300*150*65.</t>
  </si>
  <si>
    <t>ДНД-1 ПМКЕ.426474.001ТУ. ЗАО НПФ "Агрострой" г.Москва.</t>
  </si>
  <si>
    <t>251210.300.000008</t>
  </si>
  <si>
    <t>наружный, металлический</t>
  </si>
  <si>
    <t>Дверное полотно из стали, 1,8мм - 2,0мм, стальная коробка 50х25х2 мм, ребра жесткости, петли, замок, глазок в комплекте. Размер и цв ет согласовать с закащиком.</t>
  </si>
  <si>
    <t>NTC</t>
  </si>
  <si>
    <t>281412.330.000013</t>
  </si>
  <si>
    <t>для моек, двухрукояточный, набортный, размер 190*130 мм</t>
  </si>
  <si>
    <t>Смеситель для мойки двух рукояточный, центральный (с подводками,размещенными в одном отверстии), наборный, излив с аэратором.</t>
  </si>
  <si>
    <t>Унитаз</t>
  </si>
  <si>
    <t>234210.500.000010</t>
  </si>
  <si>
    <t>фаянсовый, воронкообразный</t>
  </si>
  <si>
    <t>Унитаз в комплекте, с установленным на унитазе сливным бачком.Подводка воды к смывному бачку сверху. Слив экономичный (двухрежимный) . Сиденья изготавливаются из дюропласта с антибактериальным покрытием.Цвет-белый.</t>
  </si>
  <si>
    <t>Завод Квазар-ИС</t>
  </si>
  <si>
    <t>Раковина</t>
  </si>
  <si>
    <t>234210.500.000006</t>
  </si>
  <si>
    <t>из фаянса, с пьедесталом и креплениями</t>
  </si>
  <si>
    <t>РАКОВИНА Ширина 55 см, Длина 44 см, Высота 85 см. Масса умывальника 14кг, масса пьедестала 8 кг, материал фаянс, цвет белый. Изготов лено из экологического чистого сырья, с отверствием под сместитель, изделие устойчиво к химическому воздействию щелочных и кислотны х веществ.</t>
  </si>
  <si>
    <t>СТАБИЛИТРОН КС156А</t>
  </si>
  <si>
    <t>ОО Электроприбор</t>
  </si>
  <si>
    <t>Герметик</t>
  </si>
  <si>
    <t>205210.900.000000</t>
  </si>
  <si>
    <t>акриловый</t>
  </si>
  <si>
    <t>Силиконовый однокомпонентный нейтральный маслостойкий герметик.Маслостойкий герметик тиксотропен - не стекает с вертикальных поверхн остей и сохраняет заданную форму, позволяет из бегать растекания там, где это необходимо.Сохраняет эксплуатационные свойства как пр и низких (-60#C), так и привысоких температурах (+270#C).Возможна кратковременная (до 50 часов)эксплуатация до+300#C;-безусадочный - не содержащий растворителя автогерметик неуменьшается в объеме после вулканизации. Внешний вид тиксотропная масса.Режим эксплуатаци и , #C от -60 до +270. Время образования поверхностной пленки,мин., не менее 30. Прочность при растяжении, МПа, не менее 15Относител ьн ое удлинение при разрыве, %, не менее 200. Плотность, г/см31,35. Стандартный цвет * темно-серый.Емкость 400мл/15. ТУ2384-031-0566 676 4-96. Внешний вид: однородная масса черного цвета.Комплектность: Герметик поставляется в виде комплекта, состоящего из герметизи рующ ей пасты, вулканизующей пасты и ускорителя вулканизации,смешиваемых непосредственно перед употреблением.</t>
  </si>
  <si>
    <t>257212.990.000002</t>
  </si>
  <si>
    <t>врезной</t>
  </si>
  <si>
    <t>Замок врезной с поворотной ручкой магнитный Apecs 5300-M-WC-AC</t>
  </si>
  <si>
    <t>Горячекатанный листовой прокат из стали толщиной 25 мм, шириной не менее 1000 мм, обычной точности, нормальной плоскостности, с обре зной кромкой, по ГОСТ 19903-2015. Из стали обыкновенного качества Ст3сп, по ГОСТ 380-2005. Сертификат качества.</t>
  </si>
  <si>
    <t>НГПНА 3600-120 -23.0001.0000.0000.0ТУ-ОАО "НПО Энергомаш"</t>
  </si>
  <si>
    <t>241041.000.000007</t>
  </si>
  <si>
    <t>марка Ст.08пс, толщина до 3,9 мм, холоднокатаный</t>
  </si>
  <si>
    <t>Лист оцинкованный тонколистовой  ГОСТ 14918-80  шириной  710мм длина 1800 мм , толщиной  0,75 мм , для хо лодного профилирования — X П .</t>
  </si>
  <si>
    <t xml:space="preserve"> Arctic</t>
  </si>
  <si>
    <t>Праймер обеспечивает повышенную стойкость трубе, а также высокоесопротивление сдвиговым деформациям от действия грунта. Праймер прим еняется для нанесения на трубу для защиты от коррозии трубопроводов при температуре эксплуатации до 50°С. Цвет продукта – черный. В р емя высыхания слоя 10-15 мин. Работа ссоставом допускается в температурном диапазоне от - 40°С до +50°С. Температура вспышки 170°С . Для нанесения грунтовки используют кисть,распылитель или специальную изоляционную машину. Описание: представляет собой каучук, сов ме щенный с синтетическимисмолами в среде растворителя. Назначение: рекомендуется для нанесения на новые трубы или на трубы схорошо под готовленной поверхностью. Преимущества: образует однородную гладкую поверхность контакта, обеспечивающую высокую степень сцеплен ия п окрытия с трубой. Вес бочки, кг: 156. Растворитель: бензин. Удельная плотность, кг/литр. Прочность сцепления со сталью в состоя нии д инамического равновесия при 20° С, не менее, кг сила/см: 1,5. Характеристики праймера после хранения в течение 1 года при темп ератур еот –40° С до +50° С: Остаются неизменными при условии хранения взаводской таре. Метод испытания ASTM D -1000.</t>
  </si>
  <si>
    <t>Блок дверной ДГ 20-08 межкомнатный . Цвет - темно-коричневый.</t>
  </si>
  <si>
    <t>Покрытие напольное</t>
  </si>
  <si>
    <t>162114.190.000005</t>
  </si>
  <si>
    <t>ламинированное, класс 33</t>
  </si>
  <si>
    <t>ГОСТ 32304-2013 водостойкий класс 33 Цвет - светлый орех.</t>
  </si>
  <si>
    <t>SIRIN</t>
  </si>
  <si>
    <t>222314.700.000091</t>
  </si>
  <si>
    <t>пластиковый, ламинированный</t>
  </si>
  <si>
    <t>Плинтус пластиковый, тип по назначению: напольный. В комплекте с уголками и заглушками. Длина:2.5 м. Цвет согласовать с Подразделени ем-Заказчиком.</t>
  </si>
  <si>
    <t>Войлок</t>
  </si>
  <si>
    <t>231412.900.000011</t>
  </si>
  <si>
    <t>муллитокремнеземистая, марка МКРВ-200</t>
  </si>
  <si>
    <t>Войлок является муллитокремнеземистым рулонным теплоизоляционным материалом, который обладает необычайной прочностью, гибкостью и эл астичностью при высоком показателе огнеупорности. Раскрой материала происходит без применения специальных инструментов.</t>
  </si>
  <si>
    <t>ООО "Компания НГДО"</t>
  </si>
  <si>
    <t>235112.300.000036</t>
  </si>
  <si>
    <t>с минеральными добавками, марка ССПЦ 400-Д20</t>
  </si>
  <si>
    <t>ГОСТ 22266-2013.Цемент сульфатостойкий портланд цемент марки М400 Д20 в мешках 50кг. Дата изготовления:год поставки товара.</t>
  </si>
  <si>
    <t>Желоб</t>
  </si>
  <si>
    <t>259929.300.000000</t>
  </si>
  <si>
    <t>водосточный, оцинкованная сталь</t>
  </si>
  <si>
    <t>Желоб водосточный 125*3000 Оцинкованная водосточная система с заводским полимерным покрытием, цвет белый; Цветной поливинилхлорид, н е содержащий кадмия Температурная стойкость: до +60°С Морозостойкость: до -40°С (без внешней нагрузки) Стойкость к воздействию ультр афиолета: диффузия цвета не превышает ступени 3 по серой шкале (DIN EN 607) Система фиксации желобов и соединителей «выступ-паз».;</t>
  </si>
  <si>
    <t>259929.300.000017</t>
  </si>
  <si>
    <t>для водосточной трубы, стальной</t>
  </si>
  <si>
    <t>ДЕРЖАТЕЛЬ ЖЕЛОБА D125Х320</t>
  </si>
  <si>
    <t>241032.000.001339</t>
  </si>
  <si>
    <t>марка Ст.3сп, толщина 0,35-3 мм</t>
  </si>
  <si>
    <t>Прокат листовой горячекатанный. Полоса стальная марки С235 толщиной 1,8мм изготовленная по ГОСТ 27772-2015. Химический состав стали, %: С, не более - 0,22; Mn - не более 0,60; Si - не более 0,05; Р - не более 0,040; Cr - не более 0,30; Ni - не более - 0,30; Сu - н е более 0,30.</t>
  </si>
  <si>
    <t>KNAUF ROTBOND, ЗАО «Кнауф Гипс Баскунчак»</t>
  </si>
  <si>
    <t>Доводчик дверной</t>
  </si>
  <si>
    <t>257214.690.000027</t>
  </si>
  <si>
    <t>до 90 кг</t>
  </si>
  <si>
    <t>ДОВОДЧИК ДВЕРНОЙ НА 35 КГ</t>
  </si>
  <si>
    <t>203012.200.000000</t>
  </si>
  <si>
    <t>аэрозольная</t>
  </si>
  <si>
    <t>Степень глянца: глянцевая, Основа: алкидная смола, Расход: 1-1,5 м2, Вес: 270 грамм, Объем: 520 мл.</t>
  </si>
  <si>
    <t>Грунтовка "Densolen - HT" - отличное сопротивление катодному отслаиванию. Согласуется с лентами "Densolen". Растворитель - Бензин, т очка воспламенения "-18С", плотность - 0,79 г/см3, содержание твердых частиц - 30% по массе, содержание ароматических углеводородов - &lt;0,0005% по массе, вязкость(истечение через сопло 4 мм, +23С) - 40±5 с, время высыхания при нанесении вручную при температуре +23С - от 5 до 10 мин, максимальное время ожидания до нанесения ленты Densolen - &lt; 8 ч, расход - 0,2 л/м2, температура эксплуатации от - 60 до +100. Температура нанесения: окруж. среда - от -40..+60С, поверхность трубы - +3С выше точки росы..+85С. Емкость металлическог о ведра - 10 л, вес - 8,7 кг. Для доукомплектования основного оборудования.</t>
  </si>
  <si>
    <t>Полоса стальная оцинкованная 40х4мм. Изготавливается из горячекатанной стали марки Ст3 по ГОСТ 103 2006 путем продольной резки. Защи тный слой наносится методом горячего цинкования по ГОСТ 9.307-89 с толщиной покрытия оцинковки не менее 40 мкм и не более 200 мкм. П рименение:Основной сферой применения является использование в качестве горизонтального/вертикального плоского проводника в система х заземления и молниезащиты для токоотвода и выравнивания потенциалов.</t>
  </si>
  <si>
    <t>Лист медный</t>
  </si>
  <si>
    <t>244424.100.000007</t>
  </si>
  <si>
    <t>марка М1р, толщина 3-25 мм</t>
  </si>
  <si>
    <t>Лист медный 3 мм изготавливают по ГОСТ 1173-2006. Лист холоднокатаный (Д) прямоугольного сечения (ПР) нормальной точности изготовлен ия по толщине и ширине (Н) в мягком состоянии (М). ДПРНМ толщина 3мм, ширина 1000мм, длина 2000 мм из меди марки М1. Сертификат каче ства. Вес листа - 71,2 кг.</t>
  </si>
  <si>
    <t>Размер 90x90см;Вид поддона -низкий;Высота поддона-15см; Материал поддона - акрил; Конструкция дверей -распашная; Наличие крыши - нет ;Толщина полотна двери -5 мм; Форма -квадратная, Высота-225см; Расположение- пристенное; Высота ножек -регулируемая; Цвет передних с тенок -прозрачный; Конструкция дверей- распашная; Механизм открытия дверей - ролики скольжения; Материал профиля-алюминий; Цвет пр офиля- белый; Материал профиля- алюминий; Стойка душ - верхний, ручной со шлангом 150 см. Комплектация душевой кабины :Полочка, Зерк ало, сифон. Особенности- противоскользящее покрытие поддона.</t>
  </si>
  <si>
    <t>Нутромер</t>
  </si>
  <si>
    <t>265133.900.000032</t>
  </si>
  <si>
    <t>НИ 50-100</t>
  </si>
  <si>
    <t>Индикаторный нутромер НИ 50-100 предназначен для определения внутренних размеров выемок, полостей, пазов в различных деталях. Он используется в случае, когда сделать нужные замеры с помощью линейки, рулетки или других приспособлений невозможно. Погрешность при выполнении замеров у этой модели нутромера составляет 0,01 мм. (ГОСТ 862-82) Индикаторное измерительное устройство состоит из двух частей: 1. Индикаторной головки – имеет круглую шкалу с механической стрелкой, которая отклоняется вправо и влево для определения нужных величин. Использование головки значительно упрощает процесс измерений, считывание показателей не требует наличия специальных знаний. 2. Измерительного стержня – имеет два рабочих элемента, которые контактируют со стенками выемки или паза детали. Они соединены с внутренним механизмом, воздействующим на индикаторную головку. Подтверждающие документы предоставляются вместе с устройством. Сертификат об утверждении типа средств измерений на территории Казахстана. Паспорт. Сертификат о поверке.</t>
  </si>
  <si>
    <t>Штангенциркуль ШЦ-I 0-125-01 - ГОСТ 166-89 Нониус с величиной отсчета 0,1мм.Штангенциркули должны быть упакованы в футляры, изготовл енные из материалов по ГОСТ 13762. Предел измерений 0-125мм. В комплекте: сертификат об утверждении типа СИ с описанием типа (реестр ГСИ РК) или сертификат о метрологической аттестации, действующий сертификат о поверке СИ со сроком действия не менее половины срока межповерочного интервала на момент поставки, методика поверки СИ, документы завода изготовителя.</t>
  </si>
  <si>
    <t>257310.100.000007</t>
  </si>
  <si>
    <t>снегоуборочная</t>
  </si>
  <si>
    <t>ГОСТ 19596-87.Лопата снеговая, 400 х 420 мм, из ударопрочной пластмассы с ребрами жёсткости и алюминиевой окантовкой. С деревянным ч еренком, береза, длина 1,5м.</t>
  </si>
  <si>
    <t>257310.100.000000</t>
  </si>
  <si>
    <t>копальная</t>
  </si>
  <si>
    <t>ГОСТ 19596-87.Стальная с деревянным черенком. Лопаты закаленные, цельноштампованная; Коническая часть тулеек сварена. размеры полотн а 200х400 мм. Черенок материал - береза, длина не менее 1,5м.</t>
  </si>
  <si>
    <t>С-569</t>
  </si>
  <si>
    <t>Пистолет</t>
  </si>
  <si>
    <t>Валик</t>
  </si>
  <si>
    <t>329119.500.000008</t>
  </si>
  <si>
    <t>тип ВМ 100</t>
  </si>
  <si>
    <t>МИДИ-валик STAYER "MASTER" "NYLON", полиамид ворс 8мм, ручка 6мм, d=30/150мм. Длина ролика: 15 см, Шубка: полиамид, Ворс: 8 мм, Тип валика: средний. Валик малярный STAYER 03042-15 предназначен для нанесения любых ЛКМ на различные поверхности. Для внутренних и нару жных отделочных работ. Для работ на больших площадях. Особая стойкость к растворителям и истиранию. ГОСТ 10831-87.</t>
  </si>
  <si>
    <t>Щетка для установки на электрошлифмашинки с внутренним отверстием Ф22мм фирмы "BOSCH". Материал: крученая металлическая проволока. Н еобходимо укомплектовать разрешением уполномоченного органа РК в области промышленной безопасности на применение на опасных произво д ственных объектах РК.</t>
  </si>
  <si>
    <t>Лом</t>
  </si>
  <si>
    <t>257330.650.000018</t>
  </si>
  <si>
    <t>строительный</t>
  </si>
  <si>
    <t>трубный, универсальный</t>
  </si>
  <si>
    <t>Ключ газовый №3, должен соответствовать требованиям ГОСТ 18981-73 «Ключи трубные рычажные», тип трубный рычажный, длина ключа №3 500 -560мм, диаметр обхвата от 20 до 63 мм. Материал рабочей части и рукоятки - углеродистая сталь, угол губок - 90 градусов, ребристые губки, закаленные токами ТВЧ, трубного рычажного ключа "НИЗ" 2731-1 обеспечат надежный хват, внешние поверхности губок дополнительн о закалены токами высокой частоты ТВЧ для высокой зносоустойчивости.</t>
  </si>
  <si>
    <t>ТР ТС 012/2011. ГОСТ 31441.1-2011.Ведро искробезопасное H248x270 мм производства компании GARWIN.Высота H 248 мм.Диаметр 270 мм.Вес 1515 г.Материал BeCu / AlCu.</t>
  </si>
  <si>
    <t>2607335676, Bosch</t>
  </si>
  <si>
    <t>Набор метчиков и плашек</t>
  </si>
  <si>
    <t>257340.100.000016</t>
  </si>
  <si>
    <t>Щетка дисковая, Ф 150мм, посадочное место 22мм, проволока 0,5мм стальная.</t>
  </si>
  <si>
    <t>CASTROL, 5W-50</t>
  </si>
  <si>
    <t>ЩЕТКА ДИСКОВАЯ 125ММ/22ММ-0,5ММ</t>
  </si>
  <si>
    <t>Домкрат</t>
  </si>
  <si>
    <t>282213.900.000006</t>
  </si>
  <si>
    <t>реечный</t>
  </si>
  <si>
    <t>Домкрат ДР-20 предназначена для подъёма различных грузов при монтажных и перегрузочных работах. Максимальная грузоподъёмность 20 т. Усилие на рукоятке 30 кгс. Высота от подошвы до лапы 125 мм. Рабочий ход 315 мм. Габаритные размеры: 317х400х887 мм. Масса 72-95 кг.</t>
  </si>
  <si>
    <t>С 223-1</t>
  </si>
  <si>
    <t xml:space="preserve">Набор слесарного инструмента в инструментальном ящике 51 предмет артикул 068210001. Универсальный набор инструмента в металлическом 5-ти секционном ящике 400х200х205х325. Состав набора: Ключ 6мм*7мм рожковый двусторонний CR-V,N6-6X7; Ключ 8мм*9мм рожковый двусторо нний CR-V,N6-8X9; Ключ 10мм*11мм рожковый двусторонний CR-V, N6-10X11; Ключ 12мм*13мм рожковый двусторонний CR-V,N6-12X13; Ключ 14мм *15мм рожковый двусторонний CR-V,N6-14X15; Ключ 17мм*19мм рожковый двусторонний; Ключ 24мм*27мм рожковый двусторонний CR-V,-N6-24X27 ; Ключ 30мм*32мм рожковый двусторонний CR-V,-N6-30X32; Ключ 10мм*11мм 75° накидной двустороний CR-V,-N2-10X11; Ключ 12мм*13мм 75° на кидной двустороний CR-V,-N2-12X13; Ключ 14мм*15мм 75° накидной двустороний CR-V,-N2-14X15; Ключ 17мм*19мм 75° накидной двустороний C R-V,-N2-17X19; Ключ 20мм*22мм 75° накидной двустороний CR-V,N2-20X22; Ключ 24мм*27мм 75° накидной двустороний CR-V,N2-24X27; Ключ 30 мм*32мм 75° накидной двустороний CR-V,N2-30X32; Молоток 500гр,N600-500; Шабер трехгранный 150mm; Шабер плоский 200mm; Набор ударного инструмента,N106; Пассатижи N246-180 Евро модель; Бокорезы N315-160; Утконосы N133-160; Клещи универсальные 250мм N279-250TL; Набор ключей (9 шт) шестигранных, N42-009; Зажим N137-7 ; Отвертка N150-4x100; Отвертка N150-6,5x150; Отвертка N150-8x175х1,2; Отвертка N 160-PH1x80; Отвертка N160-PH2x100; Щетка UHBW стальная проволока; Монтировка N38-16, NORGAU; Ключ гаечный разводной 10" пластиковая рукоять, N60-10; Напильник трехгранный 200mm H2; Напильник полукруглый 200mm H2; Ножовка N403 по металлу; Нож электрика складной; Фо нарик светодиодный; Комплект документации предусмотренный заводом изготовителем.
</t>
  </si>
  <si>
    <t>Имитатор дыма</t>
  </si>
  <si>
    <t>329959.990.000005</t>
  </si>
  <si>
    <t>для проверки дымовых извещателей, аэрозоль</t>
  </si>
  <si>
    <t>252112.300.000001</t>
  </si>
  <si>
    <t>на жидком и газообразном топливе</t>
  </si>
  <si>
    <t>Котел водогрейный автоматический (на газообразном и жидком топливе) КВа81ЛЖ/Гн ( ВВ735RD/RG) с дистанционным управлением предназначе н для автономного отопления и горячего водоснабжения промышленных объектов. Теплопроизводительность-81 (70000) кВт (кКал/час), в том числе по ГВС 51 (44000) кВт (кКал/час); производительность ГВС, при Е=45С-18,3л/мин; КПД-91,3%; температурный график системы отопле ния-80/60С, ГВС-10/55С; Максимальное рабочее давление-0,35 (3,5) МПа (кгс/см2), тоже ГВС-0,6 (6,0) МПа (кгс2); тепмпература уходящих газов до 230С; теплотворная способность топлива-дизельное=10200кКал/кг, газ природный=8000кКал/нм3; давление газа-1000-2000Па; расх од топлива: газ-9,9нм3/час, дизельное-9,1л/час; параметры электросети-220В+/-10%, 50-0,5Гц; потребляемая электрическая мощность-250В т; габаритные размеры с жидкотопливной и газовой горелками-780х610х1385мм; масса с жидкотопливной или газовой горелками 310/312кг; у словный диаметр присоединительных патрубков отопления/ГВС-50/20мм; наружный диаметр газохода.</t>
  </si>
  <si>
    <t xml:space="preserve"> BAUR</t>
  </si>
  <si>
    <t>Погружной насос предназначен для подачи сточных вод, шлама и чистых жидкостей с твердыми включениями размером макс. 10 мм. из шахт, рудников и резервуаров. Сетевое напряжение: 230 В; Частота сети 50 Гц; Вид защиты IP68; Взрывозащита ЕЕх d II B T4; Число оборотов: макс.2900 об/мин; Номинальный мощность электродвигателя 0,75 кВт; Потребляемая мощность 1 кВт; Номинальный ток 4,6 А; Макс. напор Н max 14 м; Макс. расход Qmax 18 м3/ч; Напорный потрубок Rp 1½; макс. глубина погружения: 5 м; длина кабеля 10 м. Обязательно наличие : паспорта завода-изготовителя, руководстава по эксплуатации, сертификата качества/соответствия.</t>
  </si>
  <si>
    <t>Насос погружной фекальный с режущим механизмом. Технические характеристики агрегата: Макс. Напор Hmax -27 M; Макс. расходQmax -15 м3 /ч; Оптимальный напор Hopt - 13,8 M; Оптимальный расход Qopt - 10,9 м3/ч; Напорный патрубок Rp - 1¼/DN 40; Режим работы (в погруженн ом состоянии) S1; Макс. глубина погружения - 10 м; Степень защиты IP 68; Температура перекачиваемой жидкости T-+3 ... +40 °C; Вес, п рим.M - 30 кг; Данные электровдигателя: Подключение к сети 1~230 В, 50 Гц; Номинальный ток IN - 9,5 A; Номинальная мощность мотора P 2 - 1,50 кВт; Потребляемая мощность P1 - 1,90 кВт; Коэффициент мощности cos φ 0,95; Тип пуска – Прямой; Частота вращения n - 2900 об /мин; Класс нагревостойкости изоляции F; Длина соединительного кабеля - 10 м; Тип кабеля H07RN-F; сечение кабеля 4G1,5 мм2;Тип соеди нения кабеля – Разъемный. Обязательно наличие: паспорта завода-изготовителя, руководстава по эксплуатации, сертификата качества/соот ветствия.</t>
  </si>
  <si>
    <t>MASTECH MS6252A</t>
  </si>
  <si>
    <t>Насос шланговый</t>
  </si>
  <si>
    <t>281313.900.000000</t>
  </si>
  <si>
    <t>для перекачки жидкостей</t>
  </si>
  <si>
    <t>279032.000.000025</t>
  </si>
  <si>
    <t>для пайки металлов</t>
  </si>
  <si>
    <t>283032.190.000000</t>
  </si>
  <si>
    <t>гребнеобразующая</t>
  </si>
  <si>
    <t>Труба водогазопроводная</t>
  </si>
  <si>
    <t>Труба водогазопроводная Ф100Х4,5 ММ - Труба стальная водогазопроводная неоцинкованная из стали марки Ст3сп. Условный проход 100 мм, толщина стенки 4,5  мм. ГОСТ3262-75</t>
  </si>
  <si>
    <t>Расходный материал - картридж для деионизатора воды "Parker Balston" температура 40-120 F, давление 0-60 PSI. Parker hannifin corp. В комплекте: оригинал сертификата (паспорта) завода-изготовителя или нотариально заверенная копия. Отсутствует национальные или техн ические стандарты.</t>
  </si>
  <si>
    <t>для бидистиллятора</t>
  </si>
  <si>
    <t>Клеммник</t>
  </si>
  <si>
    <t>273313.600.000005</t>
  </si>
  <si>
    <t>для системы телемеханики</t>
  </si>
  <si>
    <t>Соединитель с плоскопружинным зажимом для распределительных коробок. 3-проводные клеммы;Клеммник WAGO 3 (одножильных) х 1,5-6 мм2;Си ла тока EN-41 A.Для доукомплектования (ЗИП К SCADA).</t>
  </si>
  <si>
    <t>Шейкер орбитальный</t>
  </si>
  <si>
    <t>289939.820.000006</t>
  </si>
  <si>
    <t>Шейкер ЛАБ-ПУ-01(устройство перемешивающее LS-110), Габариты :460/410/210, размер платформы не более 435/310, с заземляющем устройс твом, подвижная платформа и нагрев платформы, предел регулирования температуры нагрева платформы- 50+200 ,максимальное перемещение п латформы (мм)-20, максим.нагрузка платформы -10кг</t>
  </si>
  <si>
    <t>282530.900.000002</t>
  </si>
  <si>
    <t>осушитель, для холодильного оборудования</t>
  </si>
  <si>
    <t>Фильтр осушитель-расходный материал для плотномера. При поставке необходимо наличие оригинала сертификата (паспорта) завода изготови теля или нотариально заверенная копия.</t>
  </si>
  <si>
    <t>ООО «Топаз»</t>
  </si>
  <si>
    <t>257330.970.000025</t>
  </si>
  <si>
    <t>для гидравлических трубок</t>
  </si>
  <si>
    <t>Комплект трубок-расходный материал для плотномера VIDA 40H, Тефлоновые трубки с резьбовыми соединениями. Внешний диаметр трубок 3 мм . В комплекте: 3 шт. трубки длиной 33 см, 1 шт. трубки длиной 28 см, 1 шт. трубки длиной 26,6 см, 1 шт. трубки длиной 26,2 см, 1 шт. трубки длиной 17,5 см, наличие оригинала паспорта завода изготовителя или нотариально заверенная копия.</t>
  </si>
  <si>
    <t>281411.900.000018</t>
  </si>
  <si>
    <t>предохранительный, из цветных металлов/сплавов, размер 10-50 мм</t>
  </si>
  <si>
    <t>Клапаны предохранительные сбросные ПСК-50, с пружиной среднего давления, предназначены для автоматического сброса газа в атмосферу п ри повышении давления сверх установленных значений. Ду50мм, муфтовое соединение (резьба внутренняя). Паспорт и руководство по экспл у атации на русском языке. Разрешение на применение в Республике Казахстан. Запасные пружины и мембрана, по 1 шт. Температура ОС —40 - +45°С. Масса не более 5кг</t>
  </si>
  <si>
    <t>Южная Корея</t>
  </si>
  <si>
    <t>марка: MIRAEST модель: PURIS, Expe-UP</t>
  </si>
  <si>
    <t>257340.400.000001</t>
  </si>
  <si>
    <t>для трубореза</t>
  </si>
  <si>
    <t>РОЛИК ОТРЕЗНОЙ HX8 НА ТРУБОРЕЗ H8S. Ролики по стали труборезов с хомутной защелкой. Ролики из закаленной суперпрочной интструменталь ной стали, для резки труб из стали. Высота лезвия 14,4мм. Поставка в стандартной упаковке 4шт. (роликов). Для доукомплектации основн ого оборудования.</t>
  </si>
  <si>
    <t>РОЛИК ОТРЕЗНОЙ HX6 НА ТРУБОРЕЗ H6S. Ролики по стали труборезов с хомутной защелкой. Ролики из закаленной суперпрочной интструменталь ной стали, для резки труб из стали. Высота лезвия 12,1мм. Поставка в стандартной упаковке 4шт. (роликов). Для доукомплектации основн ого оборудования.</t>
  </si>
  <si>
    <t>ТЕХНО-АС</t>
  </si>
  <si>
    <t>Многофункциональный взрывозащищенный аккумуляторный налобный фонарь высокого класса. Предназначен для высокого риска в нефтехимическ ой и химической промышленности. Группа взрывоопасности IIB, действующий температурный класс T5 (100° C). Передовая технология регули рования температуры (ATR) динамическая настройка производительности согласно температуры корпуса. Инновационный светодиод CREE XP- G 2 S3. Питание от встроенного аккумулятора формата18650. Максимальная мощность 260 люмен. Магнитный зарядный USB кабель для вывода 10 00mA. Интуитивно понятный пользовательский интерфейс с удобной кнопкой, позволяет управлять одной рукой. 3 режима яркости и 2 специа льных режима. Дополнительные режимы красного света постоянный/мигающий. Индикатор питания с предупреждением низкого заряда батареи. В комплекте крепление для каски / шлема. Класс защиты IP68 от пыли и воды (глубина погружения до 3 метров). Ударопрочность 1,8 метра . Маркировка: Ex ib IIB T5 Gb. Необходимо укомплектовать разрешением уполномоченного органа РК в области промышленной безопасности н а применение на опасных производственных объектах РК. При поставке необходимо наличие оригинала сертификата (паспорта) завода изгото вителя или нотариально заверенная копия.</t>
  </si>
  <si>
    <t>кабель</t>
  </si>
  <si>
    <t>273214.000.000024</t>
  </si>
  <si>
    <t>марка СБГ, напряжение более 1 000 В</t>
  </si>
  <si>
    <t>СБГ 3х150-10 кВ-это силовой высоковольтный бронированный стальными лентами кабель с тремя медными жилами сечением 150 мм2, с бумажно й пропитанной изоляцией, свинцовой оболочкой, без наружного покрова. Предназначен для передачи и распределения электрической энергии в стационарных установках, для прокладки в кабельных сооружениях и производственных помещениях. Номинальное напряжение токопроводящ их жил 10 кВ частотой 50 Гц. Индуктивное сопротивление 1,295 Ом/км. Активное сопротивление 200 Ом/км. Внешний диаметр сечения и вес кабеля зависит от ТУ конкретного завода, но должен быть не менее 50,5 мм, вес 1 км кабеля должен быть не менее 8520 кг. Сертификат с оответствия. Разрешение на применение в РК.</t>
  </si>
  <si>
    <t>Шотландия</t>
  </si>
  <si>
    <t>ZA-35A, Peak Scientific, Шотландия</t>
  </si>
  <si>
    <t>СБГ 3х50-10 кВ-это силовой высоковольтный бронированный стальными лентами кабель с тремя медными жилами сечением 50 мм2, с бумажной пропитанной изоляцией, свинцовой оболочкой, без наружного покрова. Предназначен для передачи и распределения электрической энергии в стационарных установках, для прокладки в кабельных сооружениях и производственных помещениях. Температура окружающей среды при эксп луатации кабеля от -50 до +50 С. Номинальное напряжение токопроводящих жил 10 кВ частотой 50 Гц. Индуктивное сопротивление 0,083 Ом/ км. Активное сопротивление 0,37 Ом/км. Внешний диаметр сечения и вес кабеля зависит от ТУ конкретного завода, но должен быть не мене е 35 мм, вес 1 км кабеля должен быть не менее 3800 кг. Сертификат соответствия.</t>
  </si>
  <si>
    <t>Напольный кондиционер. Автоколебание жалюзи, Таймер включения/выключения, Функция самодиагностики, Автоматический перезапуск, Детеко р утечки хладагента, LED дисплей, Пульт ДУ, Фильтр первичной очистки. Технические характеристики: Площадь- 100–120 м², потребляемая мощность (охлаждение) - 4,65кВт, тип кондиционера – напольный, мощность охлаждения (kW) - 12кВт, электропитание (V/Ph/Hz) - 380~415 V /3Ph/50Hz. Габариты наружного блока НЕТТО(mm) - 1255×945×340, Габариты внутреннего блока НЕТТО (mm) - 1910×560×360.</t>
  </si>
  <si>
    <t>Производитель:LLG. Howorka-Ball, каталожный номер 9.273 827</t>
  </si>
  <si>
    <t>Набор инструментов YATO YT-39009. Профессиональный набор инструментов для электриков. Содержит 68 специально подобранных инструментов. Щипцы и отверток в наборе изолированы до 1000В. Комплектация: Отвёртки диэлектрические - 4х75 мм, 5.5х125 мм. отвёртки крестовые диэлектрические Phillips - PH1х80, PH2х100, рецизионные отвертки - 1.4х50, 2х50, 2.4х50, PH00х50, PH0х50, PH1х50. Набор шестигранников - 1.5, 2, 2.5, 3, 4, 5, 6, 7, 8, 10 мм. Бокорезы диэлектрические, длина 160 мм. Утконосы диэлектрические, длина 160 мм. Монтажный нож с шириной лезвия 9 мм. Разводной ключ – 0-19 мм, длина 150 мм. Складной нож, длина 190 мм. Автоматические клещи для снятия изоляции, длина 175 мм. Паяльник стержневой 60 В. Индикатор напряжения цифровой - 12-250V c дисплеем. Мультиметр цифровой 500В с возможностью измерения переменного тока. Пинцет антимагнитный, длина 140 мм, твердость HRC 30. Рулетка: 3 м х 19 мм. Фонарик из алюминия на 9 светодиодов. Изолента черная, длина 19 мм, ширина 20 м. Шприц для удаления припоя.Торцевые головки стандартные 6-гр 1/4": 4, 4.5, 5, 5.5, 6, 7, 8, 9, 10, 11, 12, 13 мм. Биты 1/4":SLOTED - 3, 4, 5, 5.5, 6 мм;PH1, PH2, PH3; Torx - Т8, Т10, Т15, T20, T25, T27; Hex - 2, 2.5, 3, 4, 5, 6 мм. Адаптер для бит - 1/4"х1/4". Прямой вороток - 1/4"х150 мм.</t>
  </si>
  <si>
    <t>Howorka-Ball, каталожный номер 9.273 826</t>
  </si>
  <si>
    <t>Дрель перфораторная. Комплект поставки: Ограничитель глубины 310 мм. Сал фетка. Пластиковый кейс. Быстрозажимной патрон 13 мм. Сменн ый патрон SDS -plus. Дополнительная рукоятка. Тюбик со смазкой. Характеристики. Номина льная потребляемая мощность 900 W. Энергия ед иничного удара 0 - 5 Дж. Чи сло ударов при ном. числе оборотов 0 - 3600 уд/мин. Номинальное число об оротов 0 - 800 об/мин. Масса бе з кабеля 4,7 кг. Зажим SDS-plus. Диапазон сверления: Диам. сверления в бетоне, буровые коронки перфоратора 6 - 32 мм. Оптим диап. св ерл. в бетоне, буровые коронки перфоратора 14 - 25 мм . Макс. диам. сверления в кирпичной кладке, полые сверлильные коронки 90 мм. М акс. диам. сверления в стали 13 мм. Макс. диам. сверления в древес ине 32 мм.</t>
  </si>
  <si>
    <t>Артикул: VTp.743.0.050, VALTEC,.</t>
  </si>
  <si>
    <t>Плита электрическая Abat ЭП-4П 4-х конфорочная, без жарочного шкафа, на подставке (лицевая нержавейка) используется для приготовлени я всевозможных продуктов питания (первых, вторых, третьих блюд) в наплитной посуде. В качестве нагревательных элементов в плите эле к трической Abat ЭП-4П используются чугунные конфорки. Температура нагрева: до 480 °C, потребляемая мощность: 12 кВт, площадь конфор ок : 0,48 м2, время разогрева до максимальной температуры: 30 мин, количество ТЭНов: 2.</t>
  </si>
  <si>
    <t>265153.100.000000</t>
  </si>
  <si>
    <t>для определения доли кислорода в инертных газах</t>
  </si>
  <si>
    <t>Анализатор дымовых газов в комплекте: с управляющим модулем перезаряжаемый аккумулятор, встроенная память, USB и шина . Блок питан и я 230В, для управляющего модуля, блоком анализатора , оснащен модулем с сенсором O2 (0….25%об), модулем измерения диф. давления , ра зъемами для зондов температуры (термопара типа К, NiCr-Ni и тип S, Pt10Rh-Pt, шина , встроенный зонд воздуха,  идущего на г орение ( NTC), триггерный вход, память, USB-интерфейс. Модуль измерения с сенсором СO (с Н2-компенсацией), 0…10 000 ppm. Модуль и змерения с сенсором NO, 0…4000 ppm. Модуль измерения NO2, 0…500 ppm. Модуль измерения с сенсором SO2 , 0…5000 ppm. с двумя запасн ыми сенсорами О2 (кислород). Условия окружающей среды при эксплуатации -30 ... +50 °C. Блок пробоподготовки по методу Пельтье с насо сом в шланге , для автоматического слива конденсата. Клапан автоматической продувки свежим воздухом для продолжительных измерений (р асширение ди апазона измерений, с фактором разбавления 5 для всех сенсоров), соединительный кабель для шины , длина 2 м., быстрод ействующий прин тер с беспроводным ИК-интерфейсом, 6 рулонов термобумаги и 4 батарейки для распечатки данных на месте, кейсом для т ранспортировки а нализатора, зондов и принадлежностей, модульный зонд отбора пробы с предварительным фильтром ø 14 мм, рабочая дли на 700 мм, вкл. фи ксирующий конус, спец. шланг для измерения SO2/NO2, термопара NiCr-Ni (TI) Tмакс +1000°C, длина 2.2 м., Трубк а Пито для измерения с корости и температуры, длина 750 мм, нержавеющая сталь, 3-ой шланг, длина 5 м. и термозащитная пластина, рабочая температура -40…+10 00°С, комплект запасных фильтров, упаковка 10 шт. В комплект на анализатор и Трубки Пито должно входит : сертификат об утверждении т ипа СИ с описанием типа (реестр ГСИ РК), действующий сертификат о поверке СИ со сроком действия не мен ее половины срока межповерочн ого интервала на момент поставки, методика поверки СИ, технический паспорт, инструкция по эксплуатац ии на русском языке.Оборудовани е должно быть года выпуска 2015-2017 г..;</t>
  </si>
  <si>
    <t>265145.500.000011</t>
  </si>
  <si>
    <t>бесконтактный</t>
  </si>
  <si>
    <t>Газоанализатор многоканальный для измерения концентрации горючих газов по метану, кислорода, сероводорода, углеводородных компонентов, окиси углерода при проведении газоопасных и огневых работ.Корпус – прочный двухкомпонентный корпус. Дисплей – цветной дисплей высокого разрешения. Диапазон рабочих температур – от минус 40 °С до плюс 50 °С. Диапазон рабочей влажности – от 10 до 95 % без конденсации (постоянно). Давление – от 700 до 1300 гПа. Сигналы тревоги: визуальные – 3 красных светодиода (газ), 3 желтых светодиода (прибор) акустический – многотональный сигнал, до 100 дБА на расстоянии 30 см вибросигнал – есть. Категория защиты от пыли и воды - IP 67. Время зарядки – приблизительно 4 часа после смены длительностью 8 часов. Время запуска – &lt;(&gt;&lt;&lt;)&gt;60 секунд для стандартных сенсоров. Емкость регистратора данных – 12 МБ; ~210 часов. Аттестация взрывозащиты: ATEX / IECEx - I M1, II 1G Ex da ia I Ma, Ex da ia IIC T4 Ga EAC - PO Ex da ia I Ma X 0Ex da ia IIC T4 Ga X. ЭКСПЛУАТАЦИОННЫЕ ХАРАКТЕРИСТИКИ: 1. Питание – литий-ионный аккумулятор, индукционное зарядное устройство. 2. Время работы с каталитическим и тремя электрохимическими сенсорами не менее 24 часов. 3. Габаритные размеры (В*Ш*Г) не более: 190*90*50 мм. 4. Вес – приблизительно 600 г, в зависимости от конфигурации датчиков, без ремня, с насосом. КОМПЛЕКТНОСТЬ: Базовый газоанализатор Dräger X-am 8000 со встроенным насосом, включает: Литиево-ионный аккумулятор, адаптер насоса, плечевой ремень. Индуктивное зарядное устройство для зарядки 1-го устройства. Блок питания 12 В, 500 мА. Фотоионизационный сенсор DraegerSensor PID HC (0-2000 ppm изобутен) для газоанализатора X-am 8000. Инфракрасный сенсор DraegerSensor IR Ex ES (0 - 100 об. % CH4 или 0 - 100 % НПВ). Электрохимический сенсор DrägerSensor XXS O2 (0-25 объем %). Электрохимический сенсор DraegerSensor XXS CO, 0 - 2000 ppm. Электрохимический сенсор DraegerSensor XXS H2S LC, 0 - 100 ppm. Защитный резиновый чехол для газоанализатора X-am 8000. Телескопический зонд 150 из инструментальной стали. Фильтровый комплект для насоса чистого воздуха (состоит из фильтра и насадки для подсоединения шланга) – 5 шт. Пластиковый кейс для Dräger X-am 3500/8000, черный (без содержимого).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</si>
  <si>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HG PRO500</t>
  </si>
  <si>
    <t>Газоанализатор "Полар" представляют собой автоматический переносной прибор непрерывного действия. Измерительные каналы; О2(0-25%),СО-0- 11620мг/м3; NO-0-4980мг/м3; NO2-0-1000мг/м3; SO2-0-13500мг/м3; CH4-0-5% об.; Взрывозащищённый; Температура эксплуатации: от -40°С до+ 45°С. Комплектация: 1. Газоанализатор с блоком питания зарядного устройства; 2.Пробоотборный зонд: требуемая длина погружной части -1500 мм; 3.Напорная трубка модификации ПИТО-1500 мм, с прошедшей первичную поверку в комплекте с чехлом для переноски;4.Защитный экран для пробоотборного зонда; 5.Компактный ИК-термопринтер для печати на месте с батарейками; 6. Программа приема данных с кабелем связи для передачи протоколов из памяти прибора в ПК; 7. Компактный электрический блок осушки пробы БОП-1; 8. Запасной фильтрующий материал для внешнего фильтра очистки пробы(2 уп); 9. Запасные фильтры для сепаратора влагоотделителя (2 уп.); 10. Запасная бумага для ИК-термопринтера (2 уп.); 11. Сумка с ремнем для транспортировки прибора, кожаная.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</si>
  <si>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Peak Scientific, Франция</t>
  </si>
  <si>
    <t>262016.300.000016</t>
  </si>
  <si>
    <t>лазерный, монохромный</t>
  </si>
  <si>
    <t>Технология печати: Лазерная. Тип печати: Черно-белая. Комплектация: Лазерный картридж, Кабель питания, Кабель для принтера USB 2.0 A -B 3 метра, +2 дополнительных картриджа CF259X, Максимальный формат A4, Размещение: Настольный. Количество цветов: 1. Поддержка двух сторонней печати: Да. Разрешение печати: не менее 1200х1200. Скорость монохромной печати: не менее 38 стр/мин. Нагрузка (А4, в месяц ): До 100 000 страниц. Подключение, стандартное: 1 высокоскоростной порт USB 2.0 (хост); 1 высокоскоростной порт USB 2.0 (устройство ); 1 сетевой порт Gigabit Ethernet 10/100/1000T. Языки управления печатью: PCL 6, PCL 5, эмуляция PostScript (уровень 3), прямая печ ать файлов PDF. Сетевые возможности: Да, через встроенный сервер печати Jetdirect Ethernet (стандартно), который поддерживает: 10Bas e-T, 100Base-Tx, 1000Base-T; поддержка 802.3az (EEE) на каналах Fast Ethernet и Gigabit Ethernet; IPsec (стандартно). Дисплей: не ме нее 6.75 cm diagonal Colour TFT-LCD back-lit (960 (H) x 240 (V)). Быстродействие процессора: 800 МГц. Максимальный объем памяти: 1 Г байт. Память: 1Гбайт. Лоток подачи бумаги, стандартный лоток: 1 на 100 листов, входной лоток 2 на 250 листов. Выходной лоток для бум аги, стандартный:лоток приема не менее 150 листов. Минимальный размер (Ш x Г x В): 381 x 357 x 220 мм. Вес: не более ~8,5 кг.</t>
  </si>
  <si>
    <t>Техэлектро,</t>
  </si>
  <si>
    <t>Подшипник №6324 SKF,шариковый, радиальный, однорядный №6324, средняя серия,класс точности P0 , открытый,зазор CN (нормальный зазор) ,диаметр внутренний (мм)120, диаметр внешний (мм)260, ширина (мм) 55, вес(кг) 12.5 .ГОСТ 520-89. Электродвигатели ВАО-560М4-2У, ВАО- 560S4-2У,ВАОВ-560-М4</t>
  </si>
  <si>
    <t>Вкладыш</t>
  </si>
  <si>
    <t>281331.000.000099</t>
  </si>
  <si>
    <t>для насоса центробежного</t>
  </si>
  <si>
    <t>Вкладыш на подшипник насоса НМ 3600-230. Обозначение: СТП2-71.515.00. Комплект состоит из верхнего и нижнего вкладышей.</t>
  </si>
  <si>
    <t>AP318R фирмы Sanlon</t>
  </si>
  <si>
    <t>Контактор (магнитный пускатель)- LC1-D32P7; Тип контактора-Контактор прямого пуска; Число полюсов-3 полюса (трехполюсный, 3P/3П),до 1000В; Категория применения-AC-3; Монтаж- Универсальный - на DIN-рейку, на плоскую поверхность винтами; Напряжение катушки управлени я-230 В AC 50/60 Гц; Переменного тока Руст. = 18кВт.</t>
  </si>
  <si>
    <t>ЗАО "Константа", г. Санкт-Петербург</t>
  </si>
  <si>
    <t>Автоматический выключатель 1P 10A (B) 6kA; Количество полюсов 1Р; Номинальный ток, In 10А; Характеристика ср абатывания B; Номинальн ая отключающая способность, Icn 6кА; Вес 0.151кг ГОСТ Р50345-99; Производитель: SIEMENS. Для доукомплектации основного оборудования</t>
  </si>
  <si>
    <t>271231.900.000009</t>
  </si>
  <si>
    <t>реверсивный, номинальный ток не более 125 А</t>
  </si>
  <si>
    <t>Преобразователь интерфейса</t>
  </si>
  <si>
    <t>262016.970.000028</t>
  </si>
  <si>
    <t>USB в RS485</t>
  </si>
  <si>
    <t>1-портовый преобразователь USB в RS-232/422/485 Интерфейс USB:Стандарт USB, USB 1.1, совместим с USB 2.0;Разъемы последовательных по ртов-DB9 "папа";Тип портов-RS-232/422/485;Передаваемые сигналы -RS-232: Tx, Rx, RTS, CTS, DTR, DSR, DCD, GND;RS-422: Tx+, Tx-, Rx+, Rx-, GND;RS-485 (2-проводный): Data+, Data-, GND;RS-485 (4-проводный): Rx+, Rx-, Tx+, Tx-, GND; Габаритные размеры, 38 x 60 x 21 мм</t>
  </si>
  <si>
    <t>Преобразователь измерительный</t>
  </si>
  <si>
    <t>Электрод вспомогательный</t>
  </si>
  <si>
    <t>265153.900.000100</t>
  </si>
  <si>
    <t>для экспресс анализатора углерода</t>
  </si>
  <si>
    <t>Катод Pt- комплектующий материал к анализатору хлорорганических соединений Xplorer, длиной 10,6 см, диаметром 1 см для проверки прон ицаемости фритты электрода каждый раз при замене электролита. Отсутствуют национальные стандарты, иными стандартами является каталож ный номер. Каталожный номер производителя PRT101300 указан для сведения организатору закупки.</t>
  </si>
  <si>
    <t>Advantech</t>
  </si>
  <si>
    <t>271161.000.000003</t>
  </si>
  <si>
    <t>для дизель-генераторной установки</t>
  </si>
  <si>
    <t>Амортизатор резинометаллический с промежуточной массой АПМ-1700-М состоит из металлических деталей - основания, массы промежуточной и верхней планки, соединенных между собой привулканизированным резиновым массивом. Резиновые смесиизготовлены на основе натуральных каучуков, марка резины 8508. Технические характеристики: номинальная статическая нагрузка Pza=1700 кгс; жесткость статическая, соотв етствующая деформациям в направлении осей Xa, Ya, Za: Cza=10000 кгс/см, Cxa=1000 кгс/см, Cya=780 кгс/см; жесткость динамическая (виб рационная), соответствующая деформациям в направлении осей Xa, Ya, Za: Cza=15000 кгс/см, Cxa=1000 кгс/см, Cya=1500 кгс/см; деформаци я сжатия под номинальной нагрузкой вдоль оси Za - 2,2±0,4 мм; величина свободного хода σz - 35 мм, σz,y - 20 мм; масса - 24 кг. Обяз ательно наличие паспорта завода-изготовителя, сертификата качества/соответствия.</t>
  </si>
  <si>
    <t xml:space="preserve"> Юмас</t>
  </si>
  <si>
    <t>Клапан электромагнитный</t>
  </si>
  <si>
    <t>253012.300.000021</t>
  </si>
  <si>
    <t>для водогрейного аппарата</t>
  </si>
  <si>
    <t>Уайт-спирит</t>
  </si>
  <si>
    <t>ГОСТ 3134-78* В бутылках. Летучесть по ксилолу, не более 3.0-4.5 Анилиновая точка, град.С, не выше 65,0 Массовая доля ароматических углеводородов, %, не более 16 Массовая доля общей серы, %, не более 0,025"</t>
  </si>
  <si>
    <t>ООО «МНПП «Электроприбор»,ЦП8507/2</t>
  </si>
  <si>
    <t>Медь</t>
  </si>
  <si>
    <t>244412.300.000011</t>
  </si>
  <si>
    <t>марка М2р</t>
  </si>
  <si>
    <t>Горячекатанный листовой прокат из стали толщиной 40мм, шириной 1500 мм, обычной точности, нормальной плоскостности, с обрезной кромк ой, по ГОСТ 19903-2015. Из стали обыкновенного качества Ст3сп, по ГОСТ 380-2005. Сертификат качества.</t>
  </si>
  <si>
    <t>Межкомнатная дверь изготовлена из высококачественного натурального массива дерева.Высота-2,10м,ширина-0,9 м.В комплект входит: дверн ое полотно, коробка,наличники с 2-х сторон, петли и замок врезной с ручкой. Декоративное покрытие с повышенной износостойкостью, фа ктуру натурального дерева и цветовую гамму согласовать с Подразделением-Заявителем.;</t>
  </si>
  <si>
    <t>ООО Вантаж</t>
  </si>
  <si>
    <t>Эмаль - цвет серый RAL-7000. Двухупаковочная акрилуретановая эмаль, состоящая из основы и отвердителя. Эмаль предназначена для ант и коррозионной защиты металлоконструкций, эксплуатируемых в атмосферных условиях всех климатических районов, типов и категорий. Покры тие обладает высокими декоративными свойствами, стойкое к УФ-излучению. Эмаль упакована: основа - в 20 л. металлические ведра, отвер дитель – в 3,75 л. металлические вёдра или банки. Поставляется эмаль и отвердитель вместе согласно расчетам заявленного количества. Паспорт безопасности.</t>
  </si>
  <si>
    <t>Эмаль - цвет черный RAL-9005. Двухупаковочная акрилуретановая эмаль, состоящая из основы и отвердителя. Эмаль предназначена для ан т икоррозионной защиты металлоконструкций, эксплуатируемых в атмосферных условиях всех климатических районов, типов и категорий. Покр ытие обладает высокими декоративными свойствами, стойкое к УФ-излучению. Эмаль упакована: основа - в 20 л. металлические ведра, отве рдитель – в 3,75 л. металлические вёдра или банки. Поставляется эмаль и отвердитель вместе согласно расчетам заявленного количества . Паспорт безопасности.</t>
  </si>
  <si>
    <t>PIPEWOOL Zn 40, ООО "Завод теплоизоляционных материалов", РФ</t>
  </si>
  <si>
    <t>Эмаль - цвет голубой RAL-5012. Двухупаковочная акрилуретановая эмаль, состоящая из основы и отвердителя. Эмаль предназначена для а н тикоррозионной защиты металлоконструкций, эксплуатируемых в атмосферных условиях всех климатических районов, типов и категорий. Пок рытие обладает высокими декоративными свойствами, стойкое к УФ-излучению. Эмаль упакована: основа - в 20 л. металлические ведра, отв ердитель – в 3,75 л. металлические вёдра или банки. Поставляется эмаль и отвердитель вместе согласно расчетам заявленного количеств а . Паспорт безопасности.</t>
  </si>
  <si>
    <t>PIPEWOOL Zn 50, ООО "Завод теплоизоляционных материалов", РФ</t>
  </si>
  <si>
    <t>Эмаль - цвет желтый RAL-1003. Двухупаковочная акрилуретановая эмаль, состоящая из основы и отвердителя. Эмаль предназначена для ан т икоррозионной защиты металлоконструкций, эксплуатируемых в атмосферных условиях всех климатических районов, типов и категорий. Покр ытие обладает высокими декоративными свойствами, стойкое к УФ-излучению. Эмаль упакована: основа - в 20 л. металлические ведра, отве рдитель – в 3,75 л. металлические вёдра или банки. Поставляется эмаль и отвердитель вместе согласно расчетам заявленного количества . Паспорт безопасности.</t>
  </si>
  <si>
    <t>Эмаль - цвет красный RAL-3020. Двухупаковочная акрилуретановая эмаль, состоящая из основы и отвердителя. Эмаль предназначена для а н тикоррозионной защиты металлоконструкций, эксплуатируемых в атмосферных условиях всех климатических районов, типов и категорий. Пок рытие обладает высокими декоративными свойствами, стойкое к УФ-излучению. Эмаль упакована: основа - в 20 л. металлические ведра, отв ердитель – в 3,75 л. металлические вёдра или банки. Поставляется эмаль и отвердитель вместе согласно расчетам заявленного количеств а . Паспорт безопасности.</t>
  </si>
  <si>
    <t>Эмаль - цвет белый RAL-1013. Двухупаковочная акрилуретановая эмаль, состоящая из основы и отвердителя. Эмаль предназначена для ант и коррозионной защиты металлоконструкций, эксплуатируемых в атмосферных условиях всех климатических районов, типов и категорий. Покры тие обладает высокими декоративными свойствами, стойкое к УФ-излучению. Эмаль упакована: основа - в 20 л. металлические ведра, отвер дитель – в 3,75 л. металлические вёдра или банки. Поставляется эмаль и отвердитель вместе согласно расчетам заявленного количества. Паспорт безопасности.</t>
  </si>
  <si>
    <t>Китай. Производитель Shuco JSD-8907-1</t>
  </si>
  <si>
    <t>металлический</t>
  </si>
  <si>
    <t>Монтировка</t>
  </si>
  <si>
    <t>257330.970.000005</t>
  </si>
  <si>
    <t>остроконечная</t>
  </si>
  <si>
    <t>Усилитель крутящего момента DREMOPLUS ALU 6000 H’m DVV-60ZRS</t>
  </si>
  <si>
    <t>257330.600.000000</t>
  </si>
  <si>
    <t>для релейщика</t>
  </si>
  <si>
    <t>265163.500.000009</t>
  </si>
  <si>
    <t>холодной воды</t>
  </si>
  <si>
    <t>Счетчик воды Ду50 с рабочим давлением до 1,6 МПа; типа MeiStream и MeiStream Plus предназначен для измерения объема холодной питье вой и технической воды . Минимальный расход 0,08м3/ч., максимальный расход 50м3/ч. Стандартная комплектация; Среда-вода; Тип присо единения : фланцевый; Конструктивные особенности-турбинный; Сухоходный - счётный механизм не контактирует с протекающей водой; Может быть установлен на горизонтальный, вертикальный или наклонн ый трубопровод. Температура воды: +5....+50ºС; В компл кте: сертификат об утверждении типа СИ с описанием типа (реестр ГСИ РК), действующий сертификат о поверке СИ со сроком действия не м енее половины с рока межповерочного интервала на момент поставки, методика поверки, инструкция по эксплуатации на русском языке.</t>
  </si>
  <si>
    <t>ПЗУ-2</t>
  </si>
  <si>
    <t>Safertack, Швеция, DIN EN 1044 ГОСТ 33857-2016</t>
  </si>
  <si>
    <t>Стекло защитное многослойное</t>
  </si>
  <si>
    <t>231212.550.000000</t>
  </si>
  <si>
    <t>пожаростойкое</t>
  </si>
  <si>
    <t>ЖАРОСТОЙКОЕ ДЛЯ ГЛЯДЕЛОК ДУ100мм с рабочей температурой не менее 850 0С и коэфицентом линейного расширения близким к нулю. Смотровое стекло должно быть бесцветным. Сертификат качества.</t>
  </si>
  <si>
    <t>281413.350.000000</t>
  </si>
  <si>
    <t>смесительный, муфтовый, стальной</t>
  </si>
  <si>
    <t>ВЕНТИЛЬ СТАЛЬНОЙ, ФЛАНЦЕВЫЙ, УСЛОВНЫЙ ПРОХОД ДУ 50, Рабочее давление, Ру (кг/см2) - 16, Рабочие среды - Вода, пар, жидкие углеводоро ды, нефть, нефтепродукты, неагрессивные смеси, не воздействующие на детали запорного клапана. Температура рабочей среды (С°) - от -4 0°С до + 425°С. Основные детали - материалы исполнения - СТАЛЬ 20Л.</t>
  </si>
  <si>
    <t>Grupa Topex</t>
  </si>
  <si>
    <t>СТ РК 4.2-93/ГОСТ отстутсвует.Набор для ванной комнаты из 5 предметов.Мыльница с настенным держателем, зеркало, держатель туалетной  бумаги , кольцо, крючок. Материал - нерж.сталь.</t>
  </si>
  <si>
    <t>Вилка-розетка</t>
  </si>
  <si>
    <t>Вилка в комплекте с розеткой на 380В. Комплект: розетка 3P+E 380B,исполнение IP67, круглой формы на ток до 63А</t>
  </si>
  <si>
    <t>Огнетушитель марки ОУ-8. Огнетушащая способность (площадь, м2) 34В(18,66);114В(4,52). Длина выброса, м12. Масса, кг15,8. Классы туши мых пожаров "A B C "в электроустановках до 1000В.</t>
  </si>
  <si>
    <t>212024.600.000004</t>
  </si>
  <si>
    <t>индивидуальная</t>
  </si>
  <si>
    <t>Аптечка индивидуальная противохимическая АИ-4. Ярко-оранжевая пластиковая коробочка размера 9см х10см х2 см с надписью: «Аптечка индивидуальная», крестом в круге и выступами для удержания. Внутри - ячейки для лекарств, пеналы с лекарствами, инструкция. Комплектация аптечки лекарственными средствами в исполнении 3. Гнездо №1 - противоболевое средство. Кеторол таблетки по 0,1 г. Пенал без окраски на 10 таблеток. Гнездо №2 - средство при отравлении (аварийно химически опасные вещества). Ацизол 1 капсула 120 мг диацетат бис цинка. Пенал желто-зеленого цвета на 10 капсул. Гнездо №3 - средство при отравлении ФОВ (фосфорорганические отравляющие вещества). Пеликсим АЛ-85. Шприц- тюбик с красным колпачком. Гнездо №5 - радиозащитное средство № 2. Калия йодид таблетки по 0,125 г. Пенал белого цвета на 10 таблеток. Гнездо №6 - противобактериальное средство № 1. Тетрациклина гидрохлорид таблетки по 0,1 г. Пенал без окраски на 10 таблеток. Гнездо №7 - противобактериальное средство № 2. Сульфадиметоксин таблетки по 0,2 г. Удлиненный пенал без окраски на 15 таблеток. Гнездо № 9 - противорвотное средство. Этаперазин таблетки по 0,006 г. Пенал голубого цвета на 5 таблеток. Все медицинские препараты на момент поставки должны иметь остаточный срок годности не менее 70% от всего срока хранения. Поставляется в полиэтиленовом пакете с нанесенной информацией о изделии и производителе.</t>
  </si>
  <si>
    <t>Beamex</t>
  </si>
  <si>
    <t>RTC-159B Ametek</t>
  </si>
  <si>
    <t xml:space="preserve">ООО "Константа"г.Санкт-Петербург" ГОСТ Р 51694 </t>
  </si>
  <si>
    <t>Однополюсный указатель предназначен для определения наличия (отсутствия) напряжения на токоведущих частях электроустановок 6÷10 кВ п еременного тока промышленной частоты при непосредственном контакте с этими частями. Наличие напряжения индицируется с помощью свето д иодов повышенной яркости и электромагнитного излучателя звука. Номинальное напряжение электроустановки, кВ 6-10; напряжение индик а ци и, кВ, не более 1,3. Время появления первого сигнала, с, не более 1. Длина изолирующей части, мм, не менее 240. Длина рукоятки, м м, не менее 120. Напряжение питания, В 3. Ток, потребляемый от элементов питания, мА, не более 50. Условия эксплуатации: температ ура ,°С от -30 до +40, влажность при температуре 25 °С, % до 98. Габаритные размеры, мм, не более: в рабочем состоянии 42 х 800, в с обра нн ом виде 42 х 420; Масса, кг, не более 0,42.</t>
  </si>
  <si>
    <t>281413.900.000152</t>
  </si>
  <si>
    <t>пожарный, подземный</t>
  </si>
  <si>
    <t>ГИДРАНТ ПОЖАРНЫЙ ПОДЗЕМНЫЙ Н-2.0 М. Характеристики: Рабочее давление Рр МПа не более 1 (10) кгс/см2; Внутренний диаметр корпуса 125 мм; Ход клапана 24—30мм; Люфт шпинделя в опоре по оси не более 0,4мм; Высота гидранта Н 1250мм; Число оборотов штанги до полного отк рывания клапана- 12-15.;</t>
  </si>
  <si>
    <t xml:space="preserve"> Ассоциация ВАСТ</t>
  </si>
  <si>
    <t>Штатив</t>
  </si>
  <si>
    <t>259929.490.000086</t>
  </si>
  <si>
    <t>Штатив лабораторный универсальный (штатив Бунзена) предназначен для закрепления химической посуды и оборудования. Основание выполнен о из чугуна и покрыто порошковой краской, штанга-из нержавеющей стали. Зажимы (лапки), кольца, держатели отлиты из стали и покрыты п орошковой краской. В комплект входят: штанга; основание; зажим полукруглый; зажим прямоугольный (2шт.); кольцо; держатель зажима ( 4ш т.). Габаритные размеры: 230х150х720мм. Масса штатива 5 кг. При поставке необходимо наличие паспорта завода изготовителя с мокрой п ечатью или нотариально заверенный.</t>
  </si>
  <si>
    <t xml:space="preserve"> Pepperl Fuchs</t>
  </si>
  <si>
    <t>282981.000.000001</t>
  </si>
  <si>
    <t>Холодильник Либиха из боросиликатного стекла длиной 300 мм со стеклянными шлифами 24/40. Для определения хлорорганических соединений по ГОСТ Р 52247. При поставке необходимо наличие оригинала сертификата (паспорта) завода изготовителя или нотариально заверенная к опия.</t>
  </si>
  <si>
    <t>SKRAB. Китай. ГОСТ 151550-69</t>
  </si>
  <si>
    <t xml:space="preserve">BW Clip, UL 60079-0:2013, UL 60079-11:2013. CSA C22.2 № 157-92:2012, CSA C22.2 № 60079-0:2011, CSA C22.2 № 60079-11:2014,EN 60079-0: 2012 +A11:2013, EN 60079-11:2012, IEC 60079-0:2011, IEC 60079-11:2011, ГОСТ 13320-81
</t>
  </si>
  <si>
    <t>переносной</t>
  </si>
  <si>
    <t>Тонер</t>
  </si>
  <si>
    <t>205912.000.000007</t>
  </si>
  <si>
    <t>Секундомер</t>
  </si>
  <si>
    <t>265228.500.000003</t>
  </si>
  <si>
    <t>механический</t>
  </si>
  <si>
    <t>Порошок абразивный</t>
  </si>
  <si>
    <t>239112.900.000009</t>
  </si>
  <si>
    <t>купершлак</t>
  </si>
  <si>
    <t>АБРАЗИВНЫЙ ПОРОШОК ДЛЯ ПЕСКОСТРУЯ. Абразивный порошок химический состав: оксид кремния SIO2 30-40%, оксид алюминия Al2O3 1-10%, окси д магния MgO 1-10%, оксид кальция CaO 1-10%, оксид железа FeO 20-30%. Форма частиц - остроугольная, насыпная плотность 1400-1900 кг/ м3, истинная плотность 3,2-4,0 г/см3, массовая доля влажности не более 1%, посторонние включения не более 3%, содержание зёрен пласт инчатой (лещадной) и игловатой формы не более 10%, удельная электропроводимость не более 25,0 мС/м, содержание хлоридов растворенных в воде не более 0,0025%, коэффициент динамической прочности не менее 10; коэффициент абразивной способности не менее 4,0; твердость по Моосу не менее 6,0; фракция в пределах 0,5-3,0мм; ТУ 3989-003-82101794-2008. Необходимо укомплектовать сертификатом соответствия , разрешением уполномоченного органа РК в области промышленной безопасности на применение на опасных производственных объектах РК.</t>
  </si>
  <si>
    <t>Пензаспецавтомаш</t>
  </si>
  <si>
    <t>Лента самоклеящаяся</t>
  </si>
  <si>
    <t xml:space="preserve"> Швейцария</t>
  </si>
  <si>
    <t>Вентилятор для шкафа автоматики; 4650N-Осевой Вентилятор; Серия 4000N, IP20, 230 В, AC (Переменный Ток), 119 мм, 38 мм, 46 дБА; Быст родействие: 2650 RPM; Номинальная мощность: 19 W; Материал корпуса: Aluminum, Тип выводов: Wire Leads, Вес изделия: 550 g; Для доук омплектования шкафов автоматики</t>
  </si>
  <si>
    <t>Plantronics</t>
  </si>
  <si>
    <t>3527-150. Стальная жгутовая проволочная дисковая щетка для установки на электрошлифмашинки с внутреним отверстием под Ф- 22мм. Диаме р - 178мм</t>
  </si>
  <si>
    <t xml:space="preserve">ВСВ-131М  ООО "ВиКонт" ГОСТ 12997-84 МИ 2070-90. ГОСТ 12.2.007.0-75, ГОСТ 15150-69. и ТУ 25-7759.00зТ-87
</t>
  </si>
  <si>
    <t>221973.100.000039</t>
  </si>
  <si>
    <t>из полимерного покрытия, ширина 50-100 мм</t>
  </si>
  <si>
    <t>Измерительная клемма с размыкателем;Заказной №1763950000;Тип-WTR 2.5;W-серия;Исполнение-Винтовое соединение, Расцепляющий элемент, д ля вставной перемычки, с одной стороны открыт;Поперечное сечение провода, макс. (ATEX)- 2,5 mm²;Макс. напряжение (ATEX)-500 V;Ток ( A TEX)-24 A; Продольное разделение-поворотный. Для доукомплектования (ЗИП К SCADA).</t>
  </si>
  <si>
    <t>Трубка</t>
  </si>
  <si>
    <t>Навесные замки со стальной дужкой. Корпус из композита Zenex™. Диаметр дужки 6 мм. Имеют следующие функции удержание ключа в открыто состоянии, химическая стойкость, температурный режим от —46°C до +177° C, корпус устойчив к УФ. По правилам процедуры LOTO замки по с авляются с одним ключом. В комплект входят русскоязычные этикетки. Артикул: 410KAREDCOVLZ1</t>
  </si>
  <si>
    <t>Термогигрометр</t>
  </si>
  <si>
    <t>265151.700.000101</t>
  </si>
  <si>
    <t>Термогигрометр предназначен для измерений и регистрации относительной влажности, температуры и давления с регистрацией измеренных зн ачений на карту памяти и каналом измерения атмосферного давления. Габаритные размеры не более 25х70х175 мм, масса не более 0,4 кг, д иапазон измерений относительной влажности: 0-98 %, темпертуры: от -20 до +60 0С, атмосферного давления: 700-1100 гПа. В комплекте кр онштейн для установки термогигрометра на стене, защитный колпачок для измерительного преобразователя. Термогигрометры должны быть ук омплектованы сертификаома об утверждении типа в РК или оригиналом сертификата о метрологической аттестации в РК, действующ ими в РК сертификатами о поверке, методикой поверки, комплектом документации, предусмотренной заводом-изготовителем, эксплуатационной докумен тацией на русском языке.</t>
  </si>
  <si>
    <t>Шомпол</t>
  </si>
  <si>
    <t>257330.970.000003</t>
  </si>
  <si>
    <t>металлическо-деревянный</t>
  </si>
  <si>
    <t>Шомпол OPTIDIST; Каталожный номер: №2000-004-002 OptiDist Condenser Cleaner указан информативно. Шомпол для очистки конденсорной тру бки анализатора фракционного состава OptiDist. Отсутствуют Национальные стандарты, иными стандартами является заказной/каталожный но мер или модельный ряд производителя.</t>
  </si>
  <si>
    <t>Набор плашек круглых машинных для нарезания трубной конической резьбы: R1/16, R1/8, R1/4, R3/8, R1/2, R3/4, R1, R1 1/4, R1 1/2, R2.</t>
  </si>
  <si>
    <t xml:space="preserve">"Баллон с аэрозолем SOLO A-5-001, имитатором дыма, для проверки пожарных (дымовых) извещателей.Объем баллона - 250мл"
</t>
  </si>
  <si>
    <t>K9806M-105 DIN 3129, ISO 2725. Bahco Group</t>
  </si>
  <si>
    <t>Пробка</t>
  </si>
  <si>
    <t>Труба электросварная</t>
  </si>
  <si>
    <t>242034.000.010064</t>
  </si>
  <si>
    <t>стальная, размер 101х101-150х150 мм, квадратная</t>
  </si>
  <si>
    <t>Труба стальная квадратная, не оцинкованная, обычной точности изготовления, мерной длины 6м, с сечением 150х150мм, толщиной стенки 10 мм, согласно ГОСТа 8639-82.</t>
  </si>
  <si>
    <t xml:space="preserve">YATO, YT-2245 ГОСТ 23981-80 и 9581-80, ГОСТ 9688-82
</t>
  </si>
  <si>
    <t>Ацетилен газообразный - степень чистоты не менее 99,5%, Продукция заправляется в оборотную тару Покупателя.</t>
  </si>
  <si>
    <t xml:space="preserve">Pressmaster Proteus 10H., ISO 9001,ГОСТ 23981-80 и 9581-80, ГОСТ 9688-82
</t>
  </si>
  <si>
    <t>Веб-камера</t>
  </si>
  <si>
    <t>Задатчик уровня</t>
  </si>
  <si>
    <t>282981.000.000002</t>
  </si>
  <si>
    <t>ОПТОПАРА ПОДВИЖНАЯ К ПРИБОРУ OPTIDIST Volume measuring Light barrier - детектирования уровня дистиллята в цилиндре OptiDist Volume m easuring Light barrier, предназначенные для слежения за уровнем жидкости . Каталожный номер 800-000-002. Для доукомплектования основ ного прибора OptiDist Volume measuring Light barrier. Для доукомплектования основного оборудования OPTIDIST. Отсутствуют Национальны е стандарты, иными стандартами является заказной номер/каталожный номер/Арти́кул или модельный ряд производителя.</t>
  </si>
  <si>
    <t>Модель OptiDist. Производитель Германия. Фирма "Walter Herzog GmbH". Каталожный номер 8--2.</t>
  </si>
  <si>
    <t>Жидкостной насос для конденсорной трубки является комплектующим ЗиП к анализатору фракционного состава OptiDist Предназначен для цир куляции охлаждающей жидкости. Каталожный номер 2304-142-003. Наличие оригинала паспорта завода изготовителя или нотариально заверен н ая копия.</t>
  </si>
  <si>
    <t>265182.500.000026</t>
  </si>
  <si>
    <t>Сушилка</t>
  </si>
  <si>
    <t>Микроомметр</t>
  </si>
  <si>
    <t>265143.590.000035</t>
  </si>
  <si>
    <t>диапазон измерений сопротивлений 5 мОм - 2500 мОм</t>
  </si>
  <si>
    <t>Переносной микроомметр предназначен для измерения сопротивления: Переключателей. Разъёмов. Шинных соединений. Обмоток электродвигате лей и трансформаторов. Кабелей. Предохранителей Соединительных элементов корпуса летательного аппарата.Соединительных элементов рель сов и трубопроводов. Соединительных элементов молниеотводов. Защита от перенапряжения (CAT IV / 300В) позволяет выполнять измерения на подстанциях и в других местах с низким сопротивлением в линии. Внутренняя схема защиты предохраняет пользователя и прибор в случа е непреднамеренного подключения к фазному напряжению. Возможность задания пользователем предельных значений для оценки результатов P ASS / FAIL (ПРОШЕЛ /НЕ ПРОШЕЛ). Универсальное питание (от сети или от аккумуляторных батарей). Прибор можно использовать в штатном р ежиме при зарядке аккумуляторов с помощью встроенного зарядного устройства.Программное обеспечение HVLink PRO позволяет загружать, п росматривать, анализировать и печатать результаты измерений. Параметры: Источник питания AC 90 ... 260 В пер. тока / 60 ВА Источник питания DC батареи 6 x 1,2 В NiMH 3500 мА-ч, тип C Режим работы более 1000 одиночных измерений Категория перенапряжения CAT IV / 300 В Класс защиты Двойная изоляция Дисплей ЖК-дисплей размером 320 х 240 с подсветкой. Передача данных RS232 и USB Память 1000 ячеек Р азмеры 310 x 130 x 250 мм Масса 2,8 кг. Комплектация: Микроомметр. Большой зажим «крокодил» Кельвина, 2 шт.. Кабель со щупом Кельвин а, 2 шт. Кабель, 2.5 м, 4 шт. (2 х черных, 2 х красных). Зажим «крокодил», 4 шт. (2 х черных, 2 х красных). Наконечники, 2 шт. Сетев ой кабель. USB-кабель и кабель RS232. NiMH Аккумуляторы, тип C, 6 шт. ПО HVLink PRO. Сумка для аксессуаров. Руководство по эксплуата ции. Дополнительно - Калибровочный сертификат. S 1072 Cпециальный испытательный провод CONTINUITY, длинной 2,5 м. A 1383 Датчик темп ературы с кабелем 2 м. Средство измерения должно быть укомплектовано копией сертификата об утверждении типа в РК или оригиналом серт ификата о метрологической аттестации в РК, действующими в РК сертификатами о поверке (не менее половины срока поверки), методикой по верки, комплектом документации (паспортом и иной эксплуатационной документацией предусмотренной заводом-изготовителем) на государств енном и русском языке.</t>
  </si>
  <si>
    <t>Нагнетатель высоковязких материалов</t>
  </si>
  <si>
    <t>282217.910.000001</t>
  </si>
  <si>
    <t>НАГНЕТАТЕЛЬ СМАЗКИ НС-250-3,0М "Нагнетатели смазки предназначены для нагнетания густых смазок, типа солидол, циатим, литол и т.п., п од высоким давлением в запорную арматуру, используемую в нефтяной промышленности. Простая конструкция позволяет быстро подготовить н агнетатели к работе и легко сложить для транспортирования. Емкость загрузочного цилиндра 3 л. Диаметр плунжера 16мм. Рабочий ход пл унжера нагнетателя 20мм Максимальное давление, создаваемое нагнетателем 250 кг/см2. Максимальное усилие, прилагаемое к педали нагнет ателя 50 кг. Длина рукава высокого давления до 3000 мм.";</t>
  </si>
  <si>
    <t>Стенд специализированный</t>
  </si>
  <si>
    <t>265166.200.000022</t>
  </si>
  <si>
    <t>для испытания тормозного оборудования</t>
  </si>
  <si>
    <t>Динамометр для контроля усилия на рукоятке стояночного тормоза ДмСТ-50 предназначен для контроля правильности настройки стояночного тормоза автомобилей. Диапазон измерений 10-50Н, цена деления шкалы – 1Н, предел допускаемой погрешности при возрастающих нагрузках 5 %, масса – не более 300г. Динамометр должен быть укомплектованы копией сертификата об утверждении типа в РК или оригиналом сертифика та о метрологической аттестации в РК, действующими в РК сертификатами о поверке, методикой поверки, комплектом документации (паспорт ом или иной эксплуатационной документацией предусмотренной заводом-изготовителем) на государственном или русском языке.</t>
  </si>
  <si>
    <t>Центратор</t>
  </si>
  <si>
    <t>282220.100.000026</t>
  </si>
  <si>
    <t>наружный, звенный, диаметр 290-1067 мм</t>
  </si>
  <si>
    <t>ЦЕНТРАТОР НАРУЖНЫЙ ЗВЕННЫЙ ДУ 500</t>
  </si>
  <si>
    <t>Набор инструмента изготовленых из хромованадиевой стали, с увеличенным запасом прочности. Упакованы в пластиковый чемоданчик. Содерж ание набора: Привод 1/4": 26 бит (30 мм.): PHILLIPS: PH0, PH1, PH2, PH3 POZIDRIVE: PZ0, PZ1, PZ2, PZ3 SLOTTED: 4, 5.5, 7мм.HEX: 2, 3 , 4, 5, 6, 7, 8, 10 мм TORX с внутр. отв.: T10H, T15H, T20H, T25H, T27H, T30H, T40H 9 ― 6гр. торцевые головки: 4, 4.5, 5, 5.5, 6, 7, 8, 9, 10 мм. 5 ― внешн. TORX торцевые головки: E4, E5, E6, E7, E8 1 ― 24 зуб. трещотка 3 ― удлинители 2" (50 мм.), 4" (100 мм.), 6" (150 мм.) 1 ― шарнирный кардан 1 ― адаптер для превращения удлинителя в Т-обр. вороток и переходник с 3/8"(F)x1/4"(M) 1 ― Держатель для бит 1 ― Гибкий удлинитель 1 ― Вороток- отверточная рукоятка Привод 3/8": 15 ― 12гр. торцевые головки: 6, 7, 8, 9, 10, 11, 12, 1 3, 14, 15, 17, 18, 19, 21, 22 мм. 1 ― трещотка с шарнирной головой 2 ― удлинители 3" и 6" 1 ― карданный шарнир Привод 1/2": 19 ― 6гр . торцевые головки: 8,10,12,13,14,15,16,17,18,19,20,51,22 ,23,24,25,27,30,32 5 ― торцевые головки внешн. TORX: E10.E12, E14, E16, E2 0 1 ― шарнирный вороток 430мм. 1 ― трещотка 24 зуб. 2 ― удлинители 3" и 10" 1 ― шарнир карданный 1 ― адаптер для превращения удлинит еля в Т- обр. вороток и переходник с 3/8(F)x1/2(M) 2 ― головки свечные 16 и 21мм 1 ― Г-образный вороток 17 ― комбинированные ключи: 6,7 ,8,9,10,11,12,13,14,15,16,17,18,19,21,22,24 мм. 5 ― разрезные ключи: 8x10, 10x12, 11x13, 12x14, 17x19 мм. 10 ― угловые шестигран ник и: 2.5,3,4,5,6,7,8,10,12,14 мм. 1 ― молоток 300гр. 1 ― пассатижи 7" 1 ― струбцина "ручные тиски" 8" 1 ― Отвертка короткая PH1 1 ― Отвертка PH2 1 ― Отвертка ударная PH1 1 ― Отвертка короткая шлицевая 5 ,5x25мм 1 ― Отвертка короткая шлицевая 6,5x50мм 1 ― Отвертк а ударная шлицевая 6,5x150мм.</t>
  </si>
  <si>
    <t>259413.900.000014</t>
  </si>
  <si>
    <t>для сантехника</t>
  </si>
  <si>
    <t>Ключ трубный рычажный 45 гр. 1"- 1шт., Ключ трубный рычажный 90 гр. 1" -1шт., Ключ разводной 300 мм- 1шт., Ключ 8х10 -1шт., Ключ 10х 12 -1 шт., Ключ 13х14 -1шт., Ключ 17х19 -1шт., Труборез 12-50 мм- 1шт., Клуппы трубные с удлинителем-держателем, набор (3/8"-1/2"-3/ 4"-1"-11 /4")- 5шт., Плоскогубцы комбинированные L=200 мм -1шт., Кусачки торцевые L=200 мм- 1шт., Бородок слесарный 160 мм- 1шт.. Зу било слесарное 160 мм- 1шт., Отвертка 2х100 РН2 -1шт., Отвертка 2х150 РН2 -1шт., Отвертка 6х150 SL -1шт., Отвертка 8х150 SL- 1шт., М олоток 0,4 кг -1-шт. , Нож -1шт., Ножовка по металлу с запасным полотном- 1шт., Напильник круглый 200мм №2 -1шт., Напильник трехгран ный 200мм №2- 1шт., Набор надфилей (5шт.) -1комп., Щетка по металлу 5-рядная с пластиковой ручкой- 1шт., Тросс сантехнический 6,00 м м*7,0 м- 1шт., Лента ФУМ (дл я горячей и холодной воды) -1шт., Пакля -1шт., Набор сантехнических прокладок №1 (резиновые) -1комп., Р улетка 5 м -1шт., Перчатки рабочи е ПВХ -1шт., Мел чертежный- 1шт., Маркер белый 750 2-4 мм (EDDING) по металлу- 1шт., Индикатор нап ряжения ПИН-90-2М до 1000В -1шт., Сумк а для инструментов -1шт. Средства измерений входящие в состав набора должны быть внесены в ре естр ГСИ РК, отградуированы в единицах измерений международной системе единиц «SI»,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комплектом докум ентации, предусмотренной з аводом-изготовителем, эксплуатационной документацией на русском языке, укомплектованы методиками поверки</t>
  </si>
  <si>
    <t>Набор инструмента для сантехника КВАЗАР НС-М для металлических труб Код -01586</t>
  </si>
  <si>
    <t>Набор ключей газовых Ridgid. Парная рукоятка и щеки для больших нагрузок. Комплектация: 1. Ключ газовый модель 1140, длина - 215 мм, макс. диаметр трубы 27 мм; 2. Ключ газовый модель 1141, длина - 280 мм, макс. диаметр трубы 34 мм; 1. Ключ газовый модель 1142, дли на - 375 мм, макс. диаметр трубы 48 мм; 1. Ключ газовый модель 1143, длина - 545 мм, макс. диаметр трубы 76 мм.</t>
  </si>
  <si>
    <t>266011.150.000002</t>
  </si>
  <si>
    <t>для просушки рентгеновских снимков ручным способом</t>
  </si>
  <si>
    <t>Сушильная машина AGFA NDT DR предназначена для сушки рентгеновской пленки неограниченной длины и шириной от 6 до 37 см при ручном сп особе фотохимической обработки. В конструкции предусмотрены две выдвижные полки, на которых можно разместить до 10 снимков. Аппарат применяется во всех отраслях промышленности и подходит для диагностических, исследовательских и любых других лабораторий НК. Вес дан ной модели составляет всего 24 кг, а габариты позволяют устанавливать ее компактно, не загромождая рабочее пространство.</t>
  </si>
  <si>
    <t>259413.900.000015</t>
  </si>
  <si>
    <t>для автомобиля</t>
  </si>
  <si>
    <t>Привод 1/4 ": 26 бит (30 мм. ) : PHILLIPS: PH0, PH1, PH2, PH3 POZIDRIVE: PZ0, PZ1, PZ2, PZ3 SLOTTED: 4, 5.5, 7мм.HEX: 2, 3, 4, 5, 6, 7, 8, 10 мм TORX с внутр. отв. : T10H, T15H, T20H, T25H, T27H, T30H, T40H 9 - 6гр. торцевые головки: 4, 4.5, 5, 5.5, 6, 7, 8, 9, 10 мм. 5 - внешн. TORX торцевые головки: E4, E5, E6, E7, E8 1 - 24 зуб. трещотка 3 - удлинители 2" (50 мм. ), 4 "(100 мм. ), 6" (150 м м. ) 1 - шарнирный кардан 1 - адаптер для превращения удлинителя в Т-обр. вороток и переходник с 3/8 "(F) x1/4" (M) 1 - Держатель дл я бит 1 - Гибкий удлинитель 1 - Вороток-отверточная рукоятка Привод 3/8 ": 15 - 12гр. торцевые головки: 6, 7, 8, 9, 10, 11, 12, 13, 14, 15, 17, 18, 19, 21, 22 мм. 1 - трещотка с шарнирной головой 2 - удлинители 3" и 6 "1 - карданный шарнир Привод 1/2" : 19 ? 6гр. торцевые головки: 8, 10, 12, 13, 14, 15, 16, 17, 18, 19, 20, 51, 22, 23, 24, 25, 27, 30, 32 5 - торцевые головки внешн. TORX: E10.E1 2, E14, E16, E20</t>
  </si>
  <si>
    <t>279031.900.000002</t>
  </si>
  <si>
    <t>2 сварочных поста, тип топлива дизельное топливо</t>
  </si>
  <si>
    <t>Универсальный сварочный агрегат DSP 2х400 PS CTV на шасси, предназначен для полуавтоматической, аргонодуговой и сварки штучным элект родом деталей из обычных и нержавеющих сталей на постоянном токе, также может использоваться в качестве электростанции. Собран на б а зе четырехтактного четырехцилиндрового дизельного двигателя с жидкостным охлаждением Perkins. Комплектация: - два поста для сварки , цифровой блок управления сварочным процессом(DSP) , шумо/погодозащитный кожух, асинхронный генератор, плавная регулировка сварочно го тока в диапазоне - 10...400 А , регулировка напряжения дуги для сварки целлюлозными электродами, 100% продолжительность включения н агрузки при токе 300 А, напряжение холостого хода в сварочной цепи 70 В, возможность подключения трехфазных электрических нагрузо к с напряжением 380 В мощностью до 40 кВА и однофазных нагрузок с напряжением 220 В мощностью до 20 кВА, устройство защитного отключ ени я (УЗО), устройство отключения при перегрузке, вольтметр, скорость вращения вала 1500 об/мин, электростартер, индикатор низкого давл ения смазочного масла, индикатор низкого уровня топлива, счетчик моточасов, уровень шума 73 дБ на расстоянии 7 м, класс защиты IP23, аварийное отключение двигателя при критическом снижении давления масла/повышении уровня топлива. В комплект поставки универсал ьного сварочного агрегата DSP 2х400 PS CTV входит: агрегат в кожухе, аккумуляторная батарея, токосъемники для подключения сварочного кабе ля, вилка 220 В 32 А, вилка 380 В 32 А, сварочный кабель, электрододержатель, маска сварщика, комплект для заземления, комплек т из д вух колес и фаркопа для локальной транспортировки, двухколесное шасси для транспортировки по дорогам общего пользования, пуль т диста нционного управления с кабелем длиной 20 м. Средства измерения (технические средства) входящие в состав передвижной электрос танции Д ЭС-60 должны быть укомплектованы сертификатом об утверждении типа или метрологической аттестации, действующими сертификатам и о повер ке или аттестации испытательного оборудования, методикой поверки, комплектом документации, предусмотренной заводом изготов ителем, эк сплуатационной документацией на русском языке. наличие разрешения уполномоченного органа РК в области промышленной безопа сности на п рименение на опасных производственных объектах РК, сертификат соответствия.</t>
  </si>
  <si>
    <t>Скорость черно-белой печати: До 40 стр./мин First page out (ready): За 7 ,5 с Качество черно-белой печати (режим наилучшего качества ): До 1200 x 1200 т/д Технология разрешения: 300 т/д, 600 т/д, HP FastRes 1200, HP ProRes 1200 Нагрузка (А4, в месяц): До 100000 ст р аниц Рекомендуемый месячный объём печати (стр.): 1500 - 5000 Быстродействие процессора: 540 МГц Языки управления принтером: HP PCL 5 e, HP PCL 6, эмуляция HP Postscript 3 уровня, прямая печать файлов PDF (версия 1.4) Лотки для бумаги, стандартно: 2 В комплекте о бяз ательно 3 (три) допоплнительных картриджа</t>
  </si>
  <si>
    <t>Испаритель вакуумный</t>
  </si>
  <si>
    <t>282970.900.000000</t>
  </si>
  <si>
    <t>керамический</t>
  </si>
  <si>
    <t>Ротационный испаритель ROTAVAPOR R-210. Принцип работы роторного испарителя основан на зависимости скорости испарения жидкости от те мпературы, давления и площади поверхности испарения. Роторный испаритель поставляются с комплектами стекла. Все комплекты стекла вк л ючают испарительную и приемную колбы. Скорость вращения ротора- 20–280, об/мин, охлаждение проточной водой, регулировка скорости в ра щения — аналоговая, подъемник автоматический, в случае сбоя подачи электропитания колба автоматически поднимается из бани во избе жан ие перегрева, водно-масляная нагревательная баня, цифровое управление температуры бани, диапазон регулировки температуры бани — 20-1 80 С, точность регулировки температуры — ± 1, С, объем испарительной колбы— 50–4000 мл, объем приемной колбы — 50–3000 мл, зажи м C ombi Clip (видео) для безопасного крепления колбы, простой демонтаж пароотводной трубки и испарительной колбы, мощностьт — 1360 В.Га бариты (без конденсера) ШхГхВ: 555х575х415 мм, вес с баней — 19-21 кг. Комплекты стекла: вертикальный V: вертикальный холодильн ик, п риемная колба, испарительная колба, пароотводная трубка, прокладка, соединительный зажим; вертикальный для охлаждения сухим ль дом С: вертикальный холодильник, приемная колба, испарительная колба, пароотводная трубка, прокладка, соединительный зажим; диагонал ьный A : диагональный холодильник, приемная колба, испарительная колба, пароотводная трубка, прокладка, соединительный зажим; обратн ый холо дильник S: обратный холодильник, приемная колба, испарительная колба, пароотводная трубка, прокладка, соединительный зажим; диагонал ьный холодильник для охлаждения сухим льдом CR: обратный холодильник для охлаждения сухим льдом, приемная колба, испаритель ная колба , пароотводная трубка, прокладка, соединительный зажим; нисходящий холодильник с дополнительной расширительной колбой E: н исходящий холодильник с дополнительной расширительной колбой, приемная колба, испарительная колба, пароотводная трубка, прокладка, с оединитель ный зажим; вертикальный холодильник с дополнительной двойной рубашкой BY: вертикальный холодильник с дополнительной двойн ой рубашкой , приемная колба, испарительная колба, пароотводная трубка, прокладка, соединительный зажим. Базовый комплект для просты х задач: рот орный испаритель Rotavapor R-210, комплект стекла A, склянка Вульфа. В комплекте: паспорт, инструкция по эксплуатации н а русском язы ке. Принятие после установки его в химической лаборатории и проверки на полную комплектность. Пуско- наладка и обучени е персонала в химической лабораториях. Специалист проводящий пуско-наладку допускается на территорию вустановленном порядке по налич ию удостоверен ия об обучении и нотариально заверенных копий протоколов заседаний экзаменационных комиссий по проверке знаний в обла сти промышленно й безопасности на опасных производственных объектах. Предоставление документов, разрешаюших применение и использован ие на опасных пр оизводственных объектах, выданных соответствующим государственным органом РК.</t>
  </si>
  <si>
    <t>Скорость черно-белой печати: До 40 стр./мин First page out (ready): За 10,5 с Качество черно-белой печати (режим наилучшего качества ): До 1200 x 1200 т/д Технология разрешения: 300 т/д, 600 т/д, HP FastRes 1200, HP ProRes 1200 Нагрузка (А4, в месяц): До 100000 ст р аниц Рекомендуемый месячный объём печати (стр.): 5000-20000 Быстродействие процессора: 800 МГц Языки управления принтером: HP PCL 5 e, HP PCL 6, эмуляция HP Postscript 3 уровня, прямая печать файлов PDF (версия 1.4) Лотки для бумаги, стандартно: 2 В комплекте об яз ательно 3 (три) допоплнительных картриджа.</t>
  </si>
  <si>
    <t>Сканер</t>
  </si>
  <si>
    <t>262016.940.000004</t>
  </si>
  <si>
    <t>протяжный, формат А4</t>
  </si>
  <si>
    <t>Тип протяжный. Тип датчика CCD.Интерфейс USB 2.0, Ethernet.Совместимость PC.Максимальный формат бумаги A4.Максимальный размер докуме нта 216x864 мм.Разрешение 600x600 dpi.Скорость сканирования (цветн.) 45 стр./мин, 90 изображений в минуту.Скорость сканирования (ч/ б) 60 стр./мин, 120 изображений в минуту</t>
  </si>
  <si>
    <t>HP SCANJET ENTERPRISE 8500</t>
  </si>
  <si>
    <t>275111.100.000017</t>
  </si>
  <si>
    <t>двухкамерный, отдельностоящий, объем 250-299 л, с морозильным отделом</t>
  </si>
  <si>
    <t>ГОСТ 26678 - 85. Холодильник 2х камерный с глухой дверью для хранения продуктов. Размеры: ширина: 595 мм,глубина: 668 мм, высота: 20 00 мм, общий объем л: 394,</t>
  </si>
  <si>
    <t>ГОСТ 26678 - 85.</t>
  </si>
  <si>
    <t>262016.940.000001</t>
  </si>
  <si>
    <t>планшетный, формат А3</t>
  </si>
  <si>
    <t>Сканер для документов планшетный, с устройством автоматической подачи документов (АПД), Сканирование с отправкой по электронной почте; сохранение в сетевой папке; сохранение на USB-устройстве; отправка на сервер FTP; отправка факсом по локальной сети; отправка факсом по Интернету; локальная адресная книга; SMTP по SSL, Разрешение при сканировании-оптическое, до 600 точек на дюйм, Аппаратное разрешение при сканировании До 600 точек на дюйм, Улучшенное разрешение при сканировании До 600 точек на дюйм, Рекомендуемая ежедневная нагрузка: не менее 20 000 стр., Разрядность 24 бита (внешняя), 30 битов (внутренняя), Скорость сканирования при использовании АПД до 120 стр/мин или 240 изображений в минуту (черно-белая печать); до 120 стр/мин или 240 изображений в минуту (цветная печать), Макс. размер области сканирования (ADF) 297 x 432 мм; До 297 x 864 мм при выборе параметра «Длинный оригинал», Размер сканирования, макс. 297 x 432 мм., Мин. размер области сканирования (автоподатчик) 68 x 148 мм., Емкость АПД Стандартная, не менее 200 листов плотностью 75 г/м², Цветное сканирование, Уровни серого-256, Диапазон масштабирования или увеличения изображений От 25 до 400 % с шагом 1 % (планшет), Технология сканирования устройство с зарядовой связью (CCD) и контактный датчик изображений (CIS), Сканирование двусторонних оригиналов за 1 проход, Определение многолистовой подачи, Настройка выходного разрешения, т/д 75; 150; 200; 300; 400; 600; 1200, Источник света (сканирование)- Индикатор, Макс. плотность документов (устройство ADF)-199 г/м²., Мин. плотность документов (устройство ADF)-45 г/м²., Расширенные возможности сканирования Автоматич. экспозиция и настройка пороговых значений, автоматич. определение цвета и размера, глаживание/удаление фона, выравнивание и повышение качества содержимого, многопоточный вывод, датчик обнаружения подачи нескольких листов, автоматич. ориентация, исключение нескольких цветов и канала цветов, обрезка краев, изменение размера страницы, удаление пустых страниц, объединение страниц, заполнение отверстий, настройка разрешений PDF, разделение документов (пустая страница, штрихкод, зональный штрихкод, зональное оптическое распознавание текста), Быстродействие процессора не менее 1,2 ГГц., Стандартный защищенный жесткий диск с высокой производительностью емкостью не менее 500 Гбайт, Память не менее 3584 Мбайт (2560 Мбайт на основной плате, 1024 Мбайт на процессоре сканера), встроенный модуль 10/100/1000 Ethernet; 1 высокоскоростной хост-разъем USB (сзади); 1 высокоскоростной хост-разъем USB (для печати с накопителя); 1 высокоскоростной разъем USB в отсеке для доп. оборудования; 1 разъем для устройств USB (сзади), ЖК- дисплей XGA 1024 x 768 мм; сенсорный экран с поддержкой жестов; регулировка яркости экрана; значок быстрого возврата на главный экран; виртуальная и физическая клавиатуры, Вес не более 21,4 кг., Комплект поставки Сканер для документов; руководство по установке оборудования; загрузочный диск для Mac и ПК; компакт-диск с руководством пользователя и правовой информацией; кабель питания; кабель USB.</t>
  </si>
  <si>
    <t>HP Scanjet Enterprise Flow N9120 fn2 Flatbed Scanner (A3,600x600 dpi,24 bit, USB ,ADF 200 sheets, 120ppm A4, Duplex, 1y warr, replace L2683B)</t>
  </si>
  <si>
    <t>Цветной лазерный принтер формата А-3.Скорость печати 30 стр.в минуту.</t>
  </si>
  <si>
    <t>Реализует методы определения массовой доли хлорорганических соединений в нефти в соответствии с ГОСТ Р 52247 (метод В) и содержания серы в автомобильном топливе. Анализатор представляет собой настольный прибор, управление которым осуществляется с помощью встроенно го микропроцессорного компьютера. Конструктивно анализатор состоит из двух блоков: спектрометрического блока и блока вакуумного нас о са. Спектрометрический блок включает в себя блок водяного охлаждения замкнутого типа и спектрометрический тракт, который вакуумиру ет ся при помощи вакуумного насоса. При этом анализируемые образцы остаются на воздухе.Аналитические характеристики:Определяемый эле мен т : Cl (хлор) S (сера);Предел обнаружения хлора: не более 0,5 мг/кг; Предел обнаружения серы: не более 0,0001 %Диапазон показани й ма ссовой доли хлора и серы (вариативно): от 0,07 мг/кг до 1,0 % - Cl (хлор); от 0,2 мг/кг до 5,0 % - S (сера);Способ выделения ли нии: дифракция на кристалле;Рентгенооптическая схема: по Иоганссону;Кристалл-анализатор: пиролитический углерод С(002);Рентгеновская трубка: с хромовым или палладиевым анодом;Время измерения двух параллельных образцов (1проба): от 8 минут.Технические характеристик и:Пр обозагрузочное устройство: боковое, на три образца (автоматическое);Кюветы: диаметр, объем: ∅32 мм, V 8 см3, вентилируемые;Мощн ость рентгеновской трубки: до 200 Вт;Интерфейс: встроенный дисплей и термопринтер, USB-интерфейс с PC;Габаритные размеры и масса (не боле е): 530х480х340 мм, 40 кг – спектрометрический блок, 350х250х400 мм, 20 кг – вакуумный насос;Энергопотребление: 220 В, ~ 50 Гц , 750 Вт.Комплект поставки: Блок спектрометрический вакуумный – 1 шт., Насос вакуумный – 1 шт. , Фонарь сигнальный – 1 шт., Шланг ва куумн ый – 1 шт., Кабель интерфейсный usb A - usb B – 1 шт., Ключ – 2 шт., Источник бесперебойного питания 1000 ВА – 1 шт., CD диск с ПО – 1 шт., Воронка – 1 шт., Вставка плавкая на 5A (d5*20) – 3 шт., Антифриз (1 кг/бут)– 1 шт., Комплект градуировочных образцов м ассов ой доли хлора и висмута в минеральном масле – 1 комплект (в комплект входят 6 градуировочных образцов: ГО-1 – 600 мл, ГО-2 – 1 00 мл , ГО-3 – 400 мл, ГО-4 – 100 мл, ГО-5 -100 мл, ГО-6 – 100 мл). Комплект градуировочных образцов массовой доли хлора и висмута в изо октане ( стеклянные ампулы по 5 мл), ГО-1, ГО-2, ГО-3, ГО-4, ГО-5, ГО-6 по 6 ампул каждого номинала. Металлорганическое соедине ние в исмута 5000 ppm - 5 шт. по 50 г., Пипетка Пастера одноразовая – 200 шт. Пленка (3,5 мкм, 100 м /рул.) – 5 шт., Кювета, вентили руем ая, Ø 32 мм, с отверстием для отвода газов 100 шт/упак. – 2 уп., ГСО серы 600 ррм (0,06 %) – 1 шт., Спринцовка резиновая – 1 шт ., Т ермобумага для принтера, 57 мм (рулон) дл. 24 м – 5 шт, Трубка силиконовая медицинская дренажная 8,0 х 2 ТУ 38 106152 – 77 – 1 шт., Фильтр сетевой "Pilot" – 1 шт., Толкатель – 1 шт.,Образец для настройки KCl – 1 шт., Щель входная в комплекте с кольцом – 1 шт. , Пр испособление для разборки кювет – 1 шт., Образец для настройки GR -1 шт., Образец для настройки KO-D3 – 1 шт., Подставка для кю вет – 1 шт., Наличие сертификата об утверждении типа СИ с описанием типа (реестр ГСИ РК), действующий сертификат о поверке СИ, метод ика поверки СИ, наличие паспорта завода изготовителя, инструкция по эксплуатации на рус. языке. Пуско-наладочные работы. Приемка ана лиз атора после его установки и проверки на полную комплектность. Протокол дозиметрического контроля, отображающий мощность эквивале нтной дозы на расстоянии 0,1 м от поверхности прибора. Обучение персонала в химической лаборатории. Потенциальный поставщик должен п редоставить сертификата об утверждении типа в РК и описанием типа или оригиналом сертификата о метрологической аттестации в РК. Отсу твуют национальные или межгосударственные стандарты на закупаемый товар.</t>
  </si>
  <si>
    <t>263023.900.000071</t>
  </si>
  <si>
    <t>шахтерский</t>
  </si>
  <si>
    <t>"Маркировка взрывозащиты 2Exem[ic]IICT6 Категория защиты II 2 D IP 66 T 80 град. С I M2 EEx em [ib] I Степень защиты IP 66 Громкость вызова 90 дБ Напряжение в линии 24-66 В DC Потребляемый ток 15 мА DC – 100 мА DC Количество тонов вызова 5 Оптическая сигнализация Да Рабочий диапазон температуры - 25 С - + 60 град. С Относительная влажность среды 93 % Габаритные размеры 245 х 225 х 129 мм Вес 3 ,7 кг"</t>
  </si>
  <si>
    <t>Автомобильный 4-х компонентный газоанализатор предназначен для измерения объемной доли оксида углерода (СО), углеводородов (CН) (в п ересчете на гексан) в отработавших газах автомобилей с бензиновыми двигателями.Диапазон измерений объемной доли СО - 0...5 %, предел ы допускаемой абсолютной погрешности измерений СО - ±0,2% (0…4%), Пределы допускаемой относительной погрешности измерений СО - ±5% ( 4…5%), диапазон измерений объемной доли СН - 0...3000 ppm, пределы допускаемой абсолютной погрешности измерений СН - ±20% (0…400 ppm ), Пределы допускаемой относительной погрешности измерений СН - ±5% (400…3000 ppm), пределы допускаемой погрешности приведенной к ве рхнему пределу измерений - ±2,5%, питание газоанализатора - 12/220 В, время прогрева при 20 0С - не более - 30 мин, предел допускаем ого времени установления показаний для каналов СО, СН - 30 сек. Средства измерений входящие в состав газоанализатора должны быть укомплектованы копией сертификата об утверждении типа в РК или оригиналом сертификата о метрологической аттестации в РК, действующим и в РК сертификатами о поверке и/или сертификатом об аттестации испытательного оборудования, методикой поверки, комплектом документа ции, предусмотренной заводом-изготовителем, эксплуатационной документацией на русском языке.</t>
  </si>
  <si>
    <t>Оборудование радиомоста</t>
  </si>
  <si>
    <t>263011.000.000006</t>
  </si>
  <si>
    <t>cкорость передачи 1-1000Мб/с, дальность действия 1-100 км</t>
  </si>
  <si>
    <t>Процессор 560 MHz; Оперативная память-64MB DDR2, 8 MB Flash; Сетевой интерфейс-1 x 10/100/100 Base-TX (Cat. 5, RJ-45) GigE Ethernet Interface; Ширина канала-5/8/10/20/30/40 МГц; Рабочий диапазон-5.725 - 5.5850 GHz (US), 5.170-5.875 (WW); Зона покрытия-До 25 км пр и внешнем размещении; Антенна-Интегрирована в радиосистему; Материал корпуса-Устойчивый к УФ лучам пластик для наружного применения; Максимальная потребляемая мощность-8 Вт; Блок питания-POE. 24 В, 0.5 А. POE-адаптер прилагается; Способ питания-Passive POE. Напряж ение подается через Ethernet (пара 4 и 5 - положительная, 7 и 8 - отрицательная); Рабочая температура-от -40 до +75 С; крепеж для м о нтажа на мачту.</t>
  </si>
  <si>
    <t>Газоанализатор-дымомер двухкомпонентный. Предназначен для измерения токсичности дизельных и карбюраторных двигателей. Оборудован пор ом RS-232 что позволяет работать в составе ЛТК. Автоматический слив конденсата. Возможность работы в составе ЛТК. Программное обесп е ение с графической интерпретацией результатов измерения. Помехозащитный датчик тахометра. Возможность работы с любым мотортестером . змерение 2-х компонентов: СО, СН в режиме работы газоанализатора Контроль температуры и давления в оптическом канале в режиме рабо ты дымомера. Встроенный термопринтер. Диапазон измерения дымности в единицах коэффициента ослабления N 0-100 %. Пределы допускаемой пог ешности СН. Абсолютная погрешность ±20 млн-1. Пределы допускаемой погрешности СН. Относительная погрешность ±6 %. Пределы допуск аемо погрешности СО. Абсолютная погрешность ±0,2 %. Пределы допускаемой погрешности СО. Относительная погрешность ±6 %. Диапазон раб очих температур 0-40 °С. Автоматическая эвакуация конденсата, Автоматическое отключение пробы, Порт RS-232, Работа со специализирова нным О, Работа с ЛТК и мотортестерами, Диапазон измерения частоты оборотов 0-8000 мин- 1 Встроенный термопринтер. Диапазон измерения дым ости в единицах коэффициента поглащения К, не менее 0-10 м-1. Буквенно-цифровой дисплей 2х16 знаков с подсветкой 2 шт. В компле кте се ртификат об утверждении типа СИ с описанием типа (реестр ГСИ РК), действующий сертификат о поверке СИ со сроком действия не м ене половины срока межповерочного интервала на момент поставки/установки, методика поверки СИ, инструкция по эксплуатации на русском яз ке. Предоставление документов, разрешающих их применение и использование на опасных производственных объектах, выданных соответс твую им государственным органом РК</t>
  </si>
  <si>
    <t>Автотест-01.04П. OOO META. Россия</t>
  </si>
  <si>
    <t>Дымомер</t>
  </si>
  <si>
    <t>265153.100.000014</t>
  </si>
  <si>
    <t>для измерения дымности отработавших газов дизельных автомобильных двигателей, переносной</t>
  </si>
  <si>
    <t>Дымомер портативный. Технические характеристики: Тип прибора: портативный, диапазон измерения дымности в единицах коэффициента ослаб ления N: 0-100 %, предел допускаемой абсолютной погрешности при коэффициенте поглощения 1,6-1,8 м-1 не более: ±0,05 м-1, номинальная цена единицы наименьшего разряда для коэф. поглощения: 0,01 м-1, номинальная цена единицы наименьшего разряда для коэф. ослабления: 0,1 %, автоматическая коррекция показаний дымности по температуре отработавших газов, автоматическая коррекция нуля, мощность потре бляемая, не более: 5 Вт, телескопическая штанга для жесткого пробозаборника, средний срок службы не менее: 8 лет, габаритные размеры (мм) и масса (кг) приборного блока: 220х75х40 мм, 0,4 кг, габаритные размеры (мм) и масса (кг) оптического датчика: 35х510 мм, 0,6 кг, электропитание от сети постоянного тока (бортовой сети автомобиля): 12,6±2 В, электропитание от автономного аккумулятора: 12 В. Средства измерений входящие в состав дымомера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и/или сертификатом об аттестации испытатель ного оборудования, методикой поверки, комплектом документации, предусмотренной заводом-изготовителем, эксплуатационной документацией на русском языке.</t>
  </si>
  <si>
    <t>Ножовочное полотно 450х40х2мм, Наибольший диаметр отрезаемого круга(угол реза 90град.)-280мм, Наибольший диаметр отрезаемого круга(у ол реза 45град.)-170мм, скорость резания 10/13/16/21/27/33м/с.(Ступенчатое регулирование),число двойных ходов пильной рамы в минуту- 40;50;65;80;100;130., величина хода пильной рамы- 130,45мм.,механизм зажима -ручная, угол поворота тисков-45град. мощ.привода главн го движения 1,5/2,2кВт.,габарит.размеры 1490х740х1200. Паспорт завода изготовмителя, инструкция по эксплуатации (рус), сертификат ка ества.</t>
  </si>
  <si>
    <t>Кабелискатель; Диапазон измерения напряжения-Передатчик: 12 В, 50 В, 120 В, 230 В, 400 В; Диапазон частот-Передатчик: 0...60Гц; Выхо ной сигнал-Передатчик: 125 кГц; Напряжение-Передатчик: До 400 В переменного/постоянного тока; Обнаружение глубины прокладки кабелей- риемник: кабели, находящиеся в стене/под землей на расстоянии 0...2, 5 м.; Определение напряжения в сети-Приемник:0...0, 4 м.</t>
  </si>
  <si>
    <t>Коммуникатор</t>
  </si>
  <si>
    <t>265152.790.000066</t>
  </si>
  <si>
    <t>портативный</t>
  </si>
  <si>
    <t>Коммуникатор Trex, Расширенный модуль подключения к полевым устройствам, Протокол связи с КИПиА HART, Перезаряжаемый литий-ионный мо уль питания, Искробезопасность в соответствии со стандартами TP TC, ATEX, CSA, IECEx (включает при возможности применения концепцию ISCO), Беспроводные интерфейсы связи, Стандартная поддержка (в течение 3 лет), Сумка для хранения и переноски коммуникатора. В комп л кте: сертификат соответствия Технического регламента Таможенного союза "О безопасности оборудования для работы во взрывоопасных ср ед х", Разрешение уполномоченного органа РК к применению на опасных производственных объектах.</t>
  </si>
  <si>
    <t>257330.200.000002</t>
  </si>
  <si>
    <t>для стальных труб, электрический</t>
  </si>
  <si>
    <t>ТРУБОРЕЗ РУЧНОЙ ДЛЯ ТРУБ Ф114-182ММ . Труборез роликовый ручной с хомутной защелкой состоит из корпуса с рукояткой для производства еза и подачи роликов, хомутной защелкой, двумя отрезными роликами с направляющими гидами, расположенными на подвижной раме. На оси к рпуса находится откидная рама с замком для хомутной защелки и с двумя режущими роликами. Предназначен для резки труб диаметром от 1 4мм до 182мм из ковкого чугуна, стали и нержавеющей стали. Длина трубореза 711 мм. Масса трубореза 8,8 кг. В комплекте с запасными е жущими роликами 4шт. Наличие технического паспорта завода изготовителя, инструкция по эксплуатации на русском языке. Оборудование д лжно иметь разрешение на применение на опасных производственных объектах нефтегазовой отрасли РК.</t>
  </si>
  <si>
    <t>Модель H6I Компания Reed (США)</t>
  </si>
  <si>
    <t>Установка воздушно-плазменной резки. Для резки стали толщиной 12-22мм. Рабочие характеристики: Рекомендованная толщина реза12мм при 220В. Максимальная толщина реза - 22,2 мм при 220В. Резка с пробивкой отверстия - 8 мм при 220В. Максимальный рабочий ток - 40А при 220В. Выходная мощность - 3,8кВт. Габаритные размеры 117x228x470мм. Масса -11,8кг. Давление воздуха - 5,2бар. Расход воздуха - 190л/ мин. Электропитание - 110/220В, 1 ф., 50/60 Гц ПВ (продолжительность включения) 40% при 40А и 220В. Потребляемый ток при полной наг р узке - 13,5А при 220В. В поставку установки воздушно-плазменной резки входят сумка для переноски. Источник питания с сетевым и раб оч им кабелем с клеммой заземления. Плазматрон SL60, длиной 6,1 м, Сварочные рукавицы. Защитные очки со степенью затемнения 5. Руков одс тво по эксплуатации и DVD. Сила тока, А до 100 А. Сила тока, А 40. Максимальный потребляемый ток, А - 13,5. Напряжение сети, В - 110 / 220. Напряжение сети 110 В / 220 - 230 В. Фазы 1 Частота тока - 50 / 60 ПВ=40%, А (MMA) 40. Давление, атм. 5,2. Вырабатываема я мо щность, кВА 3,8.</t>
  </si>
  <si>
    <t>222312.500.000005</t>
  </si>
  <si>
    <t>душевая, акриловая, поддон стальной</t>
  </si>
  <si>
    <t>Специальная модификация мобильной душевой кабины, оборудованная верхним баком для подачи воды. Данную модель МДК можно эксплуатирова ть без подключения проточной воды и электричества. Комплектация душевой кабины с баком. Мобильная душевая кабина с верхним баком ук омплектована всем необходимым оборудованием для использования на линейной части: Корпус МТК ЕВРОСТАНДАРТ;— бак для воды, 200л; кран с лейкой; нескользящий коврик; шторка с креплениями; крючок для одежды. Для производства душевой кабины для используется высококаче ственный полиэтилен низкого давления, который прекрасно переносит перепады температур.Бак черного цвета хорошо нагревается на солнц е, не требуется подключение проточной воды и электричества.Конструкция кабины и дверей обеспечивает прочность корпуса и гарантирует устойчивость к физическому воздействию, в том числе ударам и толчкам. Мобильные душевые кабины поставляются в собранном виде (объем 2,8 кубометра).</t>
  </si>
  <si>
    <t>Циркуляционный термостат с современной микропроцессорной технологией и интегрированной системой охлаждения. Цветной TFT-дисплей, одн овременная индикация заданного и фактического значения температуры, а так же отображение графика изменения температуры. Управление с помощью курсора и клавиш. Полностью электронный стабильный регулятор с поведением PID. Класс безопасности III для работы с горючим и инегорючими жидкостями. Опционально защита от перегрева. Мощный циркулирующий насос Vario с шестиступенчатым регулированием скорос ти. Распределение потока между внутренней циркуляцией и внешним контуром при помощи блока управления. Серийный интерфейс мини-USB. Х арактеристики: Диапазон рабочих температур °C -15...200. Мощность нагревания 2,6 кВт. Объём ванны 3,3...4,0Л. Габариты ванны не мене е 130х105х160мм. Габариты не менее: 180 × 320 × 524мм. Комлектация: Охлаждающий термостат с ванной из нержавеющей стали. Крышка для ванны. Подсоединения к насосу с резьбой M16×1. Штуцеры 13 мм из нержавеющей стали. Заглушка. Действующий сертификат об аттестации ис пытательного оборудования и сертификат об утверждений типа или метрологической аттестаций ГСИ РК на средства измерения входящих в со став оборудования, сертификат о поверке на средства измерения сроком действия не менее половины срока межповерочного интервал а на момент поставки, методика поверки СИ, методика об испытаний испытательного оборудования, руководство по эксплуатации на русс ком я зыке, наличие паспорта завода изготовителя на русском языке, разрешение на применение.</t>
  </si>
  <si>
    <t>Анемометр</t>
  </si>
  <si>
    <t>Профессиональный взрывобезопасный фонарь. Имеет сертификат безопасности: Class I, Division 1 / Class II, Division 1 / Class III, Div ision 1 / IECEx ia Компактный светодиодный фонарь работает от 4х AA батарей. Мощность светодиода 183 люмен. Фонарь имеет прочный ко р пус с флуоресцентным эффектом - корпус фонаря светится в темноте. Повышенный уровень безопасности для работы в самых нестабильных ра бочих средах. Укомплектовать батарейками АА-4 шт. и сертификатом соответствия РК.</t>
  </si>
  <si>
    <t>Pelican StealthLite™ 2410PL</t>
  </si>
  <si>
    <t>ВЕСЫ КРАНОВЫЕ «КРАВЕС-5/1 ПД2» - предназначен для взвешивания транспортируемых кранами, тельфером и другими грузоподъемными устройст вами различных грузов в производственных помещениях и на открытом воздухе для определения массы. Весы защищены от пыли, дождя и бры з г, воздействия высоких температур. Управление весами осуществляется при помощи кнопок на корпусе весов и/или посредством пульта ДУ , выполненного на базе смартфона. Данные о выполненных изменениях сохраняются в памяти смартфона, с последующей беспроводной передач ей информации на персональный компьютер. Грузоподъемность от 0,04 до 5 тн. Технические характеристики: максимальная нагрузка 5тн., м ин имальная 0,01тн. Действительная цена деления 0,5кг. Класс точности III (средний). Диапазон рабочих температуры от минус 40 до плю с 5 0 0С. Пыле и влагозащищенное исполнение. Защита от динамических и вертикальных ударных нагрузок. Удобство в эксплуатации и ТО. Н апря жение от 10,5 до 14,4 В. Комплектация: Зарядное устройство, ИК-пульт дистанционного управления или Wi-Fi, Аккумулятор, Запасной пре дохранитель. Транспортная тележка. Особенности: Класс точности: средний; Класс защиты: IP 65; Выборка массы тары из диапазона в звеши вания, Режим суммирования, Обнуление показаний в случае отклонения при пустой платформе, Диагностика неисправностей, Питание о т акку мулятора, Заряд аккумулятора от адаптера. Емкость аккумулятора должна обеспечить работу не менее 40 часов.В комплекте: сертиф икат об утверждении типа СИ с описанием типа (реестр ГСИ РК), действующий сертификат о поверке СИ со сроком действия не менее полови ны срок а межповерочного интервала на момент поставки, методика поверки СИ. Инструкция по эксплуатации и паспорт на государственном/ русском языке. Разрешение на применение на опасных производственных объектах выданных соответствующим государственным органом РК.</t>
  </si>
  <si>
    <t>Многофункциональный взрывозащищенный аккумуляторный налобный фонарь высокого класса. Предназначен для высокого риска в нефтехимическ ой и химической промышленности. Группа взрывоопасности IIB, действующий температурный класс T5 (100° C). Передовая технология регул и рования температуры (ATR) динамическая настройка производительности согласно температуры корпуса. Инновационный светодиод CREE XP- G2 S3. Питание от встроенного аккумулятора формата18650. Максимальная мощность 260 люмен. Магнитный зарядный USB кабель для вывода 1 00 0mA. Интуитивно понятный пользовательский интерфейс с удобной кнопкой, позволяет управлять одной рукой. 3 режима яркости и 2 спец иал ьных режима. Дополнительные режимы красного света постоянный/мигающий. Индикатор питания с предупреждением низкого заряда батаре и. В комплекте крепление для каски / шлема. Класс защиты IP68 от пыли и воды (глубина погружения до 3 метров). Ударопрочность 1,8 ме тра. Маркировка: Ex ib IIB T5 Gb.</t>
  </si>
  <si>
    <t>Фонарь взрывозащищенный налобный Nitecore EH1S, CREE XP-G2 S3 + RED, 260 лм, 3400мАч, USB, EX ib IIB T5 Gb. ГОСТ 30852.0-2002(МЭК 6 0079-0:1998)</t>
  </si>
  <si>
    <t xml:space="preserve">ПОГРУЗЧИК ФРОНТАЛЬНЫЙ XCMG ZL50G . Технические характеристики фронтального погрузчика ZL50G. Грузоподъемность, кг: 5000 Объём ковша, м3: 3,0 Высота разгрузки, мм3: 3100 Вырывное усилие, кН: 158 Тяговое усилие, тн: 17 Шины: 23,3-25 Длина, мм: 8 010 Ширина, мм: 3 01 6. Высота (по крыше кабины), мм: 3 350. Эксплуатационная масса, кг: 16 500. Фара освещения надстройки за кабиной. Управление джойсти ковое. Сигнализатор заднего хода. Проблесковый маячок. Комплект видеонаблюдения на 2 камеры NSCAR ST201_HDD Тип рамы: Шарнирно-сочле ненная с гидравлическим приводом. Трансмиссия: гидромеханическая ZF. Число передач вперед/назад: 2/1. Скорость передвижения вперед/н азад, км/ч:1 передача 0-11.5/0-16.5 , 2 передача 0-38/ . Двигатель STEIR (WD10G220E23): Двигатель - 162 кВт/220,5 л.с. Эксплуатацион ная мощность, кВт (л.с.): 162 (220,5). Удельный расход топлива, г/кВт*ч: 215 Тормозная система: Рабочая тормозная система: сухие дис ковые тормоза с пневмогидроприводом на все четыре колеса. Стояночная и аварийная тормозные системы: дисковая с механическим приводом Гидравлическая система: Тип: Одноконтурная с одним насосом Рабочее давление в гидросистеме, МПа: 18,0 Полный рабочий цикл, с: 10,2. Централизованная автоматическая система смазки - «Lincoln». Предпусковой подогреватель, подогреватель топлива в баке, датчик уровня топлива в баке. Термоизоляция топливопроводов и топливного фильтра-водоотделителя «Separ-2000» .Защитные решетки передних фар. Защи тные экраны задних фонарей / с решеткой. Рулевое управление: Тип: Гидравлическое Угол поворота колес: 35±1°. Минимальный радиус пово рота, мм: 6920. В комплекте паллетные вилы г/п 7тн., дорожная щетка с бункером Holms SU. Комплектация: шприц для смазки узлов и агре гатов, паяльная лампа, набор инструментов AEROFORCE 132-РС 1/4"", огнетушитель ОП-5, медицинская аптечка, знак аварийной остановки, Зип с комплектом РВД и фильтров на все агрегаты при выполнении ТО-2, спец ключи (ступичный, баллонный, монтажки-2шт, ремень для откр учивания цилиндрических, закрытых масляных и топливных фильтров) Оборудовать погрузчик кондиционером, подогревателем двигателя WEBAS TO,Предусмотреть оснащение бортовым GPS- терминалом, GPS, GSM антенной, с двумя SEM-картами одна основная (сотовая связь Beeline ТОО ""Кар-Тел""), другая дублирующая (сотовая связь Kcell АО ""Кселл"") и датчиком уровня топлива с обеспечением интеграции в систему м ониторинга «АСКАТ». Инструкция по эксплуатации погрузчика, сервисная книжка с адресами дилеров по РК на русском языке, каталог на з/ ч на русском языке.В комплектацию включить полный пакет документации, необходимой для постановки на учет в АвтоЦОНе, а именно: ориги нал договора с «мокрыми» печатями или его нотариально заверенная копия, паспорт шасси транспортного средства, сертификат о происхожд ении товара, документ о полноте платы за организацию сбора, транспортировки, переработки, обезвреживания, использования и (или) утил изации отходов, образующихся после утраты потребительских свойств продукции (товаров), на которые распространяются расширенные обяза тельства производителей (импортеров), и их упаковки (утиль сбор), разрешение на применение технически устройств на опасных производс твенных объектах инструкция по эксплуатации , Устав или документ, где указано, что поставщик имеет право заниматься деятельностью по реализации автотранспортных средств, счет-фактура с «мокрыми» печатями, акт приема-передачи товара с «мокрыми» печатями, накладная на отпуск товара с «мокрыми» печатями, форма предоставления отчетности по местному содержанию сервисная книжка с адресами официальны х дилеров по РК на русском языке. Сертификат соответствия и все необходимые документы и разрешения о допуске к применению на террито рии РК и постановки на учет в территориальных органах, Обеспечить литературой на русском языке: Руководство по устройству, эксплуата ции и ремонту. Каталог запасных частей.сервисная книжка с адресами официальных дилеров по РК на русском языке. Сертификат соответств ия и разрешение на применение в РК. Все средства измерений, входящие в комплектацию ТС (транспортного средства), должны быть обеспеч ены разрешениями на применение на территории РК уполномоченного органа, комплектом документации, предусмотренной заводом-изготовител ем. Гарантия завода -изготовителя на все оборудование. Обязательное участие в комплексном испытании представителя поставщика перед приемкой в эксплуатацию.
</t>
  </si>
  <si>
    <t xml:space="preserve"> Китай </t>
  </si>
  <si>
    <t>Шкаф холодильный</t>
  </si>
  <si>
    <t>282513.500.000005</t>
  </si>
  <si>
    <t>температура хранения (-5˚)-(+5˚)</t>
  </si>
  <si>
    <t>Холодильный шкаф СМ 114-Gm; Длина, мм: 1402; Ширина, мм: 925; Высота: 2028мм; Габариты в упаковке:1490х988х2125мм; Тип: среднетемпер атурный; Мощность: от 550 Вт; Напряжение:230В; Объем:1400 л; Материал корпуса: нержавеющая сталь; Количество полок: 8шт; Количество дверей: 2 створки; Температурный режим: от -5…+5°С; Тип гастроемкости: GN 2/1; Тип охлаждения: динамическое; Тип дверей: глухие мет аллические; Вес: 188 кг; Хладагент: R134a; Потребление электроэнергии:6 кВт/ч в сутки; Размер полок : 530x650 мм; Серия (линейка): G rande Modificato; Замок: есть; Нагрузка на полку: 40 кг; Оттаивание: автоматическое; Расположение агрегата: верхнее; Подсветка LED ; Относительная влажность: до 80%; Клапан шредера: есть; Темп. окружающей среды: до 40°C; Терморегулятор: электронный блок; Толщина ст енки: 43 мм. Паспорт; Сертификат качества.</t>
  </si>
  <si>
    <t>282411.900.000018</t>
  </si>
  <si>
    <t>электрический, мощность более 1000 Вт</t>
  </si>
  <si>
    <t>Используется для вскрытия асфальтных покрытий, разрушение и демонтаж бетонных, каменных сооружение (фундаментов, бетонных опор). Тех нические характеристики: Питание 220В; мощьность 1240Вт; частота ударов -1200 уд/мин; сила удара-33,7Дж; тип потрона - НЕХ; диаметр потрона - 30мм; кабель-5м; длина-613мм; вес-17кг; контейнер для масла-60гр. В комплекте: руководство по эксплуатации молотка отбойн о го на русском языке, паспорт молотка отбойного завода-изготовителя, наличие разрешения уполномоченного органа РК в области промышл ен ной безопасности на применение на опасных производственных объектах РК, наличие сертификата соответствия.</t>
  </si>
  <si>
    <t>Дозиметр ДРГ-01Т1 предназначен для измерения мощности экспозиционной дозы на рабочих местах, в смежных помещениях и на территории пр едприятий, использующих радиоактивные вещества и другие источники ионизирующих излучений, для контроля эффективности биологической з ащиты, радиационных упаковок и радиоактивных отходов, измерения мощности экспозиционной дозы в период возникновения, протекания и ли квидации последствий аварийных ситуаций. Дозиметр применяется для оперативного контроля мощности экспозиционной дозы работниками слу жб радиационной безопасности, дефектоскопических лабораторий, санитарно-эпидемилогических станций и т.д. Дозиметр обеспечивает изме рение мощности экспозиционной дозы в интервале энергий фотонов от 8 до 480 фДж (от 0,050 МэВ до 3,0 МэВ), в двух режимах работы: реж им - "Поиск" ; режим-"Измерение". Дозиметр в режиме работы "Измерение" обеспечивает измерение мощности экспозиционной дозы в диапазо не от 0,010 мР/ч до 9,999 Р/ч с разбивкой всего диапазона на два поддиапазона: I-от 0,010 мР/ч до 9,999 мР/ч; II-от 0,010 Р/ч до 9,9 99Р/ч. В режиме работы "Поиск" дозиметр обеспечивает измерение мощности экспозиционной дозы в диапазоне от 0,10 мР/ч до 99,99 Р/ч с разбивкой всего диапазона на два поддиапазона: I-от 0,10 мР/ч до 99,99 мР/ч; II-от 0,10 Р/ч до 99,99 Р/ч. Время измерения в режиме р аботе "Измерение" не превышает 25с, в режиме "Поиск" - 2,5с. Время установления рабочего режима не более 4 с. В комплект поставки вх одит: 1. Дозиметр ДРГ-01Т1. 2.Гальванический элемент типа "Корунд" в заводской упаковке. 3.Ремень. 4.Полиэтиленовые защитные чехлы - 3шт. 5. Индивидуальная упаковка. 6.Руководство по эксплуатации. Дополнительно при поставке предоставить: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 енее половины срока межповерочного интервала на момент поставки, методика поверки СИ, паспорт и инструкция по эксплуатации завода из готовителя с переводом на государственный, русский язык. Разрешение на применение на опасных производственных объектах, выданное упо лномоченным органом РК в области промышленной безопасности согласно требованию Закона РК «О гражданской защите».</t>
  </si>
  <si>
    <t xml:space="preserve">Россия
</t>
  </si>
  <si>
    <t>Трансмиттер для измерения скорости DTM10-501-А1-C1-F01-G0-S1 PROVIBTECH предназначен для мониторинга вибрации оборудования при испол ьзовании бесконтактных датчиков виброперемещения и интерфейса Modbus к системе PLCили DCS. DTM также содержит избыточное питание и р езервную передачу 4-20мА. Электрическое питание: 22-30В постоянного тока, 150мА; Гальваническая развязка. Частотная характеристика: номинальная частота 4 – 3.0 КГц ;низкая частота 0.5 – 100 Гц . Интерфейс датчика приближения: чувствительность- датчик 5 мм и 8 мм: 8mV/um (200 mV/mil); датчик 11 мм: 4mV/um (100 mV/mil); датчик 25 мм: 0.787mV/um (20 mV/mil) . Буферизованный выход: оригинальный, нефильтрованный сигнал. Полное сопротивление: 150 Ом. Максимальное расстояние кабеля: 300 м (1000 футов). Чувствительность: как и у датчика. Локальное соединение BNC и клеммная колодка. Выход 4-20мА: двойной 4-20мА, питается от источника питания (питание от конту ра не требуется). Максимальное сопротивление нагрузки: 380 Ом . Уставка сигнализации: 0 – 100% FS. Точность: ±0.1%. Мощность: 0.2А/2 40В переменного тока, 0.4А/110В переменного тока или 2.0А/24В постоянного тока, активная нагрузка. Тип реле: SPDT (однополюсное рел е на два направления). Изоляция: 1000В постоянного тока. Светодиодные индикаторы состояния оборудования: ОК; индикация системы ОК AL T; вибрация выше уровня тревоги DNG; вибрация выше уровня опасности BYP; система в режиме байпаса TRX; цифровая передача активна. В комплекте документация: паспорт, руководст во по эксплуатации и обслуживанию на государственном или русском языке, сертификат об утв ерждении типа СИ с описанием типа (реестр ГСИ РК), действующий сертификат о поверке СИ со сроком действия не менее половины срока ме жповерочного интервала на момент поставки, методика поверки СИ. Для комплектации аварийного запаса приборов и оборудования магистрал ьных насосных агрегатов ZLM I530/06x02 № 1 М и 2М. Отсутствуют Национальные стандарты, иными стандартами является заказной номер/кат аложный номер/арти́кул или модельный ряд производителя.</t>
  </si>
  <si>
    <t>265152.790.000052</t>
  </si>
  <si>
    <t>измерителей температуры</t>
  </si>
  <si>
    <t xml:space="preserve">Цифровой калибратор температуры серии RTC-R предназначен для поверки термометров сопротивления, стеклянных, манометрических термомет ров и термореле погружного типа. RTC-158 модификация В (эталонный, жидкостной) диапазон измерения от минус 22 до +155 °C (погрешност ь ±0,04 ºС) c внешним эталонным термометром STS200 (ду 4мм) класс точности ± 0,04 ºС изогнутый под углом 90º; термометр DLС (ду 3 мм ) изогнутый под углом 90º; Вставные трубки: UN2 1x3мм (кол. 2шт.); UN2 1x3мм (кол. 1шт), 1x4мм (кол. 1шт.); М01 1x3мм (кол. 1шт), 5x 4мм (кол. 1шт.), 1x6мм (кол. 1шт.); М02 1x4мм (кол. 1шт.), 1x4мм (кол. 1шт), 4x6мм (кол. 1шт.); инструмент для извлечения вставных трубок; кейс; коммутаторы электрических сигналов ASM-R; программное обеспечение для автоматизации калибровки и подстройки калибрат ора; комплект для жидкостных термостатов: стакан, магнитная мешалка, экран, 2 крышки, приспособление для извлечения магнита, дренажн ая трубка, силиконое масло 0,75 л (5шт). кабель питания с европейской вилкой, кабель USB. В комплекте: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 енее половины срока межкалибровочного интервала на момент поставки/установки, методика калибровки СИ. Инструкция по эксплуатации на русском, государственном языке. Выдача разрешения ЧС РК на использование и применение.
</t>
  </si>
  <si>
    <t>ГОСТ ISO/IEC 17025-2019. Общие требования к компетентности испытательных и калибровочных лабораторий
6.4 Оборудование6.4.1 Лаборатор ия должна иметь доступ к оборудованию (включая, но не ограничиваясь, средства измерения, программное обеспечение, эталоны, стандартн ые образцы, справочные данные, реактивы, расходные материалы или вспомогательные устройства), которое необходимо для надлежащего осу ществления лабораторной деятельности и которое может повлиять на ее результаты; Артвик.</t>
  </si>
  <si>
    <t>Кабина душевая, 1200Х800Х2180, с низким поддоном; белая стеклянная задняя панель; сатин.матовое стекло; Монтаж: правый угол; Тип: Ду шевая кабина, Форма: Полукруглая асимметричная правосторонняя, Цвет: белый, Материал: акрил/стекло, Дополнительная информация: Без г идромассажа, Гарантия: 1 год, Тропический душ: Есть, Гидромассаж: Нет, Поддон - Низкий, Объем упаковки: (м3) 2, Вес (кг):80, Высота (мм): 2180, Глубина (мм): 800, Ширина (мм): 1200, Смеситель: есть, Душевая лейка: Есть, Крыша: есть, Конструкция дверей: раздвижные, Материал стенок: стекло, Количество створок: двери 2, Исполнения стенок: белый, Сауна: нет, Вентиляция: нет, Радио: нет, Освещение: нет, Парогенератор: нет, Сиденье: нет, Зеркало: нет, Исполнения: стекол матовые. Сертификат качества.</t>
  </si>
  <si>
    <t>265166.930.000001</t>
  </si>
  <si>
    <t>вихретоковый</t>
  </si>
  <si>
    <t>ВЕКТОР-50 универсальный вихретоковый дефектоскоп - предназначен для контроля металлов, углепластиков и композитов на предмет наличи я поверхностных и подповерхностных трещин, нарушений сплошности и однородности. Технические характеристики: диапазон регулировки у силения от 0 до 70 дБ, с шагом 0.1, 1, 2, 6 и 10 дБ; диапазон изменения частоты от 1Гц до 20МГц, с шагом 1, 10,100 и 1000 Гц; типы п реобразователей-дифференциальный, абсолютный, роторный, цветной TFT 640х480 с регулируемой яркостью и регулировкой цветовой гаммы, р азмер (В x Ш x Д) 200 мм x 225 мм x 80 мм, масса- 1,5 кг с аккумуляторами. Комплект поставки универсального вихретокового дефектоск опа Вектор-50: электронный блок дефектоскопа Вектор-50 со встроенным Li-ion аккумулятором- 1шт, блок питания сетевой 18В / 220В - 1ш т, защитный чехол с блендой и креплением на корпусе оператора-1 шт., преобразователь параметрический ПВР-1 (1 МГц)- 1шт., преобразов атель низкочастотный ПВД-1 (20кГц)-1шт., кабель USB для связи с ПК, программное обеспечение на CD-диске-1шт, комплект документации ( руководство пользователя, паспорт с методикой поверки, сертификат метрологической поверки)-1, кейс для переноски-1. Обязательное нал ичие: паспорт и руководство по эксплуатации на русском языке; сертификат соответствия, сертификат происхождения, сертификат качества ; сертификаты об утверждении типа или метрологической аттестации, c внесением в реестр государственной системы обеспечения единства измерений РК, сертификаты о поверке со сроком действия не менее половины срока межповерочного интервала на момент поставки.</t>
  </si>
  <si>
    <t>Полуприцеп-тяжеловоз</t>
  </si>
  <si>
    <t>292023.300.000015</t>
  </si>
  <si>
    <t>грузоподъемность более 38 т, но не более 45 т</t>
  </si>
  <si>
    <t>Полуприцеп-тяжеловоз низкорамный, грузоподъёмность 40000кг, при скорости 60км/час, собственная масса 9350кг, полная масса 49350кг, н агрузка на ССУ 17000, нагрузка на оси 32350кг. Сцепной шкворень 2”, высота опорного листа полуприцепа под нагрузкой 1500 мм, радиус поворота от шкворня 2300/2700 мм, опорное устройство производство Германия, настил гуська:дерево. Грузовая платформа: усиленная рама для тяжелых дорожных условий, высота погрузки под нагрузкой 860мм, длинна 9000 мм, длинна заднего свеса 500 мм, ширина 2530мм, шири на с уширителями 2990мм, настил платформы деревянный. Ходовая часть: количество осей 3 (BPW), расстояние между осями 1360мм, подвеск а пневматическая производство BPW(Германия), Количество колес (в том числе запасных) 14 (2), шины 235/75 R17,5. Тормозная система: с тояночная тормозная система – энергоаккумуляторы, ABS (EBS) производство Германия, соединительные головки пневмооборудования ГОСТ Р 50023-93/ISO 3731-S. Трапы: тип механические, одного сложения, 2 шт., ширина трапа 750 мм, смещение ручное, внутрь и наружу, угол вы езда по трапам 14 градусов, настил трапом деревянный, страховочные цепи с талрепами для надежной фиксации. Электрооборудование: напр яжение 24 В, разъемное соединение по ГОСТ 9200. Дополнительно: по все длине платформы оснастить выдвижными оцинкованными уширителями , приспособлениями для крепления груза и местами для стоек. Борта на гуське алюминиевые 4 шт. высотой 400мм, проблесковый маячок 1шт ., инструментальный ящик на гуське, противооткатные упоры 2 шт., комплект ставных стоек высотой 1000 мм – 4 пары, телескопическое оп орное устройство с ручным приводом (Германия), знаки негабарита: комплект из 4 выдвижных знаков «негабаритный груз» со светотехникой , стрбоскопами и кронштейнами для установки. Манометры системы контроля осевых нагрузок (манометры 3шт.). Пневматическая тормозная с истема с электронным управлением ABS.
 Средства измерений, входящие в комплектацию должны быть у комплектованы сертификатами об утве рждении типа в РК или метрологической аттестации в РК, действующими в РК сертификатами о поверке, методикой поверки, комплектом доку ментации, предусмотренной заводом-изготовителем, эксплуатационной документацией на русском языке. 
5. Документация: Руководство по у стройству и эксплуатации (руководство по ремонту), паспорта на верхнее и дополнительное оборудование, сервисная книжка с адресами оф ициальных дилеров по РК на русском языке. Документы для постановки на учет: оригинал договора с «мокрыми» печатями или его нотариаль но заверенная копия, паспорт шасси транспортного средства, сертификат о происхождении товара, одобрение типа транспортного средства, свидетельство о соответствии транспортного средства с внесенными в его конструкцию изменениями требованиям безопасности (например: переоборудование из шасси в экскаватор), документ о полноте платы за организацию сбора, транспортировки, переработки, обезвреживания , использования и (или) утилизации отходов (утильсбор), устав или документ, где указано, что поставщик имеет право заниматься деятел ьностью по реализации автотранспортных средств, счет-фактура с «мокрыми» печатями, акт приема-передачи товара с «мокрыми» печатями, накладная на отпуск товара с «мокрыми» печатями, форма предоставления отчетности по местному содержанию. Сертификат соответствия и р азрешение на применение в РК. Соответствие ТР ТС 018/2011 «О безопасности колесных транспортных средств». Маркировка световозвращаю щим материалом, отвечающим требованиям СТ РК ГОСТ Р 51253 и СТ РК ГОСТ Р 41.104</t>
  </si>
  <si>
    <t>Универсальный стационарный стенд для контроля тормозных систем легковых и грузовых автомобилей, автобусов и автопоездов с нагрузкой на ось до 10т. Предназначен для диагностики рабочей и стояночной тормозных систем автомобиля с одной или несколькими ведущими осями. Установка блока роликов вровень с полом. Силовой роликовый стенд с обработкой результатов на ПК и выдачей их на экран монитора и пр интер. Управление с клавиатуры. Стенд тормозной силовой СТС-10У-СП-11 предназначен для контроля эффективности рабочей и стояночной т ормозных систем и устойчивости при торможении АТС с нагрузкой на ось до 10 тонн. Методы проверки полностью соответствуют техническом у регламенту «О БЕЗОПАСНОСТИ КОЛЕСНЫХ ТРАНСПОРТНЫХ СРЕДСТВ» и СТ РК ГОСТ Р 51709-2004.В комплекте: опорное устройство, шкаф силовой, устройство взвешивания, рама фундаментная, датчик замера давления в пневматическом и пневмогидравлическом тормозных приводах, стойк а управления, переездные мостики, упоры колесные, комплект дистанционного управления, беспроводной датчик усилия на органе управлени я ТС, модуль 4WD, ролики с точечной наплавкой SmG. Комплект ПК-опция. Cовместное производство с концерном Snap-on (США).Особенности: Модульное построение, возможность наращивания до линии технического контроля; долговечные ролики с точечной наплавкой для обычных и шипованных шин имеют металлическую точечную наплавку и обеспечивают коэффициент сцепления 0,8-0,7 (сух./влаж.). Усилие на органе уп равления тормоза замеряется специальным датчиком силы (педаметром) и передается по радиоканалу на ПК стенда.Наличие электронного дат чика замера давления в пневмоприводе, в комплекте поставки универсальных тормозных стендов, позволяет производить контроль предельно допустимого падения давления воздуха в пневмогидравлическом тормозном приводе АТС.Управление стендами производится с пульта дистанц ионного управления, который передает сигналы компьютеру по радиоканалу или с клавиатуры ПК. Система управления стенда имеет возможно сть самодиагностирования. При возникновении нештатной ситуации система управления дложна переходить в состояние «Ошибка» и код ошибк и отображаться на табло системы управления в сервисной программе. По данному коду возможно определить характер возникшей неисправнос ти.Стенд тормозной силовой СТС-10У-СП-11 должен быть: сертификат об утверждении типа СИ с описанием типа (реестр ГСИ РК), действующи й сертификат о поверке СИ со сроком действия не менее половины срока межповерочного интервала на момент поставки/установки, методик а поверки СИ, инструкция по эксплуатации на государственном/русском языке.Технические характеристики: максимальная нагрузка на ось, кг 0-10000; диапазон измерений тормозной силы (на одном колесе), кН 0-30; диапазон измерений силы, создаваемой на органе управления тормозной системы, Н 100-1000; диапазон давления воздуха в пневмоприводе, Мпа 0-1; начальная скорость торможения, имитируемая на сте нде, км/ч 2,4/4,4; диаметр колес автомобиля, мм 520-1300; ширина колеи, мм 800/2800; электропитание, В 380; потребляемая мощность, к Вт 19; максимальная мощность при измерении максимальной тормозной силы в течение 10с, кВт 55. Габаритные размеры: (левое, правое опо рные устройства) 1235х700х602. Комплектация: рама фундаментная (лев., прав.); опорное устройство (лев., прав.); шкаф силовой; систем а взвешивания; модуль 4 WD; комплект дистанционного управления; датчик усилия на органе управления ТС; электронный датчик замера дав ления в пневмоприводе; стойка приборная СП-6; мостик (2 шт.);противооткатный упор (2 шт); комплект персонального компьютера; комплек т инструмента для поверки стенда.</t>
  </si>
  <si>
    <t>Шкаф сушильный</t>
  </si>
  <si>
    <t>289931.900.000001</t>
  </si>
  <si>
    <t>металлический, лабораторный</t>
  </si>
  <si>
    <t>ШКАФ СУШИЛЬНЫЙ металлически с полимерным покрытием устойчиво к воздействию щелочей, кислот и растворителей. Технические характеристи ки модели позволяют быстро и качественно обрабатывать различные материалы: на дальнем стенке внутренней части шкафа находится вентил ятор, терморегулятор предусмотрено несколько типов (аналоговый, микропроцессорный, программируемый). Ленточный нагреватель: быстрый и равномерный нагрев рабочей камеры происходит со всех сторон. техническое отверстие для ввода термометра или контрольной термопары. Камера ШхДхВ (390х380х360), ШхДхВ габарит (675х630х585), вес 40 кг, количество полок 3/7. Объем 58 л, температура от +50 до +350ºC, мощность 2 кВт, напряжение 220В. Поставка в твердой упаковке. При поставке должны быть комплект документов: сертификат о метрологич еской аттестации испытательного оборудования, сертификат об утверждении типа СИ с описанием типа (реестр ГСИ РК), действующий сертиф икат о поверке СИ со сроком действия не менее половины срока межповерочного интервала на момент поставки, методика поверки СИ, паспо рт, руководство по эксплуатации на государственном/русском язык е. Приемка анализатора после установки его в химической лаборатории и проверки на полную комплектность. Пуско-наладка и обучение персонала в химической лаборатории. Специалист проводящий пуско-наладку допускается на территорию в установленном порядке по наличию удостоверения об обучении и нотариально заверенных копий протоколов за седаний экзаменационных комиссий по проверке знаний в области промышленной безопасности на опасных производственных объектах выданны х соответствующим государственным органом РК.</t>
  </si>
  <si>
    <t>275111.100.000016</t>
  </si>
  <si>
    <t>двухкамерный, отдельностоящий, объем 200-249 л, с морозильным отделом</t>
  </si>
  <si>
    <t xml:space="preserve">Узкий двухкамерный холодильник с верхней морозильной камерой.: LED освещение, автоматическое оттаивание, механическое управление, г абариты 158 x 48 x 60,5см. Общий объем, л: 205.; Объем морозильной камеры, л: 170.; Объем морозильной камеры, л: 35л.; Общие данные .: Категория: 2-х камерный холодильник.; Общий объем: 205 л.; Количество компрессоров: 1 компрессор.; Хладагент: R-600a.; Уровень шума: 40 дБа.; Управление электромеханическое: Гарантия: 3 года.; Цвет: белый.; Конструкция: Расположение морозильной камеры вверху : Ручки дверей: встроенные.; Возможность перенавешивания дверей: есть.; Опоры: впереди 2 регулировочные опоры, сзади 2 ролика.; Хол одильная камера: Объем холодильной камеры: 170 л.; Размораживание камеры: автоматическая система оттаивания.; Температурный режим: от 0 до 8 °C.; Количество полок: 4 полки, из них 3 переставляемые по высоте.; Материал полок: закаленное стекло (нагрузка до 30 кг) .; Ящики для овощей: 1 ящик.; Дверные корзины: 4 шт.; Внутренние освещение: LED-подсветка на потолке.; Принадлежности: 2 подставки для яиц.; Морозильная камера: Объем камеры: 35 л.; Размораживание камеры: ручная разморозка.; Температура хранения: не более -18 ° C.; Количество отделений: 1 полка.; Возможность замораживания: не менее 2,5 кг/сутки.; Время сохранения температуры при отключении э лектроэнергии: время повышения температуры от -18 до -9 °C не менее 10 часов.; Энергоэффективность: Класс энергопотребления: A.; Кли матический класс: N, ST, температура окружающего воздуха +16...+38 °C.; Потребление электроэнергии: 0,69 кВт*ч/24 часа.; Номинальная потребляемая мощность: 74 Вт.; Габариты и вес: Высота: 158 см.; Ширина: 48 см.; Глубина: 60,5 см. 
</t>
  </si>
  <si>
    <t>Крановые весы Caston-III используются в тяжелых отраслях промышленности. Модель 20 THD; Наибольший предел взвешивания 20000 кг; Наим еньший предел взвешивания 200 кг; Дискретность 10 кг; Пульт дистанционного управления; Интерфейс беспроводной; Максимальное расстоян ие дистанционного управления 10 м; Защелка крюка - механическая; Монитор LED; Защита оборудования от воды и пыли IP65; Минимальная р абочая температура -20 °С; Максимальная рабочая температура50 °С; Питание от сети и встроенного аккумулятора; Габариты ДхШхВ 280х334 х990 мм; Вес 76 кг. Средства измерения должны быть внесены в Реестр Государственной системы обеспечения единства измерений Республик и Казахстан, иметь сертификаты об утверждении типа с описанием типа или сертификат о метрологической аттестации, сертификат о поверк е, паспорт, руководство по эксплуатации, методику поверки. Применяемые средства измерения должны быть отградуированы (иметь шкалу, о тображение измерительной информации и т.п.) в единицах измерений международной системы единиц «SI» или единицах измерений, не входящ их в систему «SI», но допущенных к применению на территории Республики Казахстан решением уполномоченного органа.</t>
  </si>
  <si>
    <t>Машина термической резки, позволяет механизировать процесс резки труб среднего и большого диаметра. Используются для резки труб диам етром то 200 мм до 1450 мм. Машина на магнитных колесах. Оснащена электрическим приводом. Скорость резки 150—750 мм/мин. Соответстви е требованиям ГОСТ 12.2.008-75. Вид климатического исполнения машин УХЛ 3.1 по ГОСТ 15150-69 для работы в интервале температур от -1 0 до +40° С. КОМПЛЕКТ для поставки: 1) Машина термической резки в сборе 1 шт., 2) Руководство по эксплуатации 1 шт., 3) Каретка с эл ектрическим приводом 1 шт. 4) Суппорт резака со штангой 1 шт., 5) Коллектор газовый с вентилями 1 шт., 6) Ключ шестигранный Г-образн ый 3 шт. 7) Комплект рукавов (L= 30 м 2 шт. (кислород - пропан))., 8) Резак машинный 1 шт., 9) Мундштук пропановый газосмесительный № 1РМ 1 шт. 10) Мундштук пропановый газосмесительный № 2РМ 1 шт., 11) Мундштук пропановый газосмесительный № 3РМ 1 шт. 12) Сетевой к абель (L=5000 мм) 1 шт. 13) Комплект стоек для фиксации машины на бандаже 1 комп. 14) С дополнительным комплектом бандажа на стойках с диапазоном диаметра труб до 1420 мм. Укомплектовать заводским паспортом (на казахском и русском языке); Сертификатом соответствия .</t>
  </si>
  <si>
    <t>Мобильная газорезательная машина ОРБИТА-БМ предназначена для автоматизированной кислородной резки стальных труб диаметром от 325 мм до 1420 мм, толщиной стенок от 5 до 75 мм в полевых условиях и условиях промышленных предприятий. Тележка с расположенным на ней вед ущим механизмом служит для перемещения штанги с резаком по окружности перпендикулярно оси трубы. Движение тележки осуществляется с п омощью электропривода, звездочки и приводной цепи по стальной ленте-бандажу. Цепь звеньевая и может набираться до требуемой длины в зависимости от диаметра разрезаемой трубы. Тип привода - электрический АС (220/50Гц). Максимальное отклонение между началом и концом реза по направляющей опоре (бандажу) не превышает ±1 мм. Комплектация: тележка, резак (2 ед.), цепь (2 ед.), бандаж диапазоном диам етра труб от 200 мм до 1200 мм, блок питания, мундштук (2 ед.), рукава (4 ед.), комплект ЗИП. Укомплектовать заводским паспортом (н а казахском и русском языке); Сертификатом соответствия.</t>
  </si>
  <si>
    <t>10-ти литровая металлическая канистра, взрывобезопасная,изготовлена из специальной марки стали AISI 316Ti (EN 1.4571, 10Х17H13M2T ), толщиной не менее 0,8мм, полированная, уплотнительная прокладка из политетрафторэтилена, имеется пламеуловитель пожарного клапан а, испытание на герметичность не менее 0,4bar, с предохранительным клапаном, с заборным самозакрывающим краном. Колпачок с резьбой ,выпускное отверстие/горлышко. К запасным частям отностится: пожарный клапан. Габариты канистры : не менее130х280х380мм, вес не боле е 2,5кг. В комплекте: оригинал сертификата (паспорта) завода изготовителя на реактив или нотариально заверенная копия. Отсутствуют национальные или межгосударственные стандарты на закупаемый товар.</t>
  </si>
  <si>
    <t>20-ти литровая металлическая канистра, взрывобезопасная,изготовлена из специальной марки стали AISI 316Ti (EN 1.4571, 10Х17H13M2T ), толщиной не менее 0,8мм, полированная, уплотнительная прокладка из политетрафторэтилена, имеется пламеуловитель пожарного клапан а, испытание на герметичность не менее 0,4bar, с предохранительным клапаном, с заборным самозакрывающим краном. Колпачок с резьбой ,выпускное отверстие/горлышко. К запасным частям отностится: пожарный клапан. Габариты канистры : не менее175х345х470мм, вес не боле е 3,7кг. В комплекте: оригинал сертификата (паспорта) завода изготовителя на реактив или нотариально заверенная копия. Отсутствуют национальные или межгосударственные стандарты на закупаемый товар.</t>
  </si>
  <si>
    <t>Подшипник №6322/C3 шарикоподшипник однорядный радиальноупорный Размер (dxDxh) мм: 110x240x50 SKF (Швеция)</t>
  </si>
  <si>
    <t>263050.900.000011</t>
  </si>
  <si>
    <t>для предупреждения о наличии напряжения на проводах высоковольтных линий</t>
  </si>
  <si>
    <t>271221.500.000006</t>
  </si>
  <si>
    <t>плавкий, номинальный ток 40 А</t>
  </si>
  <si>
    <t>ПОДШИПНИК ТИПА "SKF"6326 M. Однорядный радиальный шарикоподшипник посадочный диаметр d 130 мм, наружний диаметр D 280 мм, ширина B 5 8 мм, Номинальная динамическая грузоподъёмность C 229 кН, Номинальная статическая грузоподъёмность C0 216 кН, Предел усталостной про чности Pu 6,3 кН, Номинальная частота вращения 5000 об/мин, Предельная частота вращения 3200 об/мин, Масса 15 кг. Представить серти фикат соответствия производителя №1948572 с Приложением и указанием номеров подшипников. Приобретать у авторизованных дистрибьютеров производителя SKF и гарантийное письмо об оригинальности поставляемой продукции.</t>
  </si>
  <si>
    <t>ГОСТ 831-75 Подшипник 6-1000828-Л. Шариковый однорядный радиальный, лёгкой серии. Подшипники воспринимают радиальные и осевые нагруз ки в обоих направлениях вдоль оси вала и не превышающие 70% неиспользованной допустимой нагрузки. Однорядные шарики работают с мини м альными потерями на трение и допускают наибольшую частоту вращения. Сепараторы радиальных однорядных подшипников в основном штампо ва нные с центрированием по телам качения. Для проведения текущего ремонта устройства по предотвращению образования и удалению из ре зер вуаров донных отложений «ТАЙФУН-28» ГОСТ 520-89 (для доукомплектования осн.обор).</t>
  </si>
  <si>
    <t>ГОСТ 831-75, для устройств размыва донных отложений "Тайфун-28". Подшипник 5-1000821-Л. Шариковый однорядный радиальный, лёгкойсери и. Подшипники воспринимают радиальные и осевые нагрузки в обоих направлениях вдоль оси вала и не превышающие 70% неиспользованной до пустимой нагрузки. Однорядные шарики работают с минимальными потерями на трение и допускают наибольшую частоту вращения. Сепараторы радиальных однорядных подшипников в основном штампованные сцентрированием по телам качения (для доукомплектования осн.обор).</t>
  </si>
  <si>
    <t>Промежуток искровой</t>
  </si>
  <si>
    <t>271210.900.000005</t>
  </si>
  <si>
    <t>двухэлектродный</t>
  </si>
  <si>
    <t>Разрядник вентильный облегченный тип РВО-10, номинальное напряжение 10 кВ. Масса 4,2 кг. предназначены для защиты от атмосферных п е ренапряжений изоляции электрооборудования переменного тока частотой 50 и 60 Гц. Изготавливаются для сетей с любой системой заземлен ия нейтрали. Разрядники РВО-10 вентильные облегченные соответствуют ТУ16-521.232-77 и группе IV по ГОСТ 16357-83. Пробивное напря же ние при частоте 50 Гц в сухом состоянии и под дождем действующее;- не менее 26 кВ; - не более 30,5 кВ. Импульсное пробивное на пряже ние при предразрядном времени от 2 до 20 мкс не более 48 кВ. Остающееся напряжение при волне импульсного тока 8/20 мкс, не бо лее 43 кВ - с амплитудой тока 3000А и - с амплитудой тока 5000А не более 45 кВ.</t>
  </si>
  <si>
    <t>Стекло жаростойкое для гляделок ДУ57мм с рабочей температурой не менее 850 0С и коэфицентом линейного расширения близким к нулю. Смо тровое стекло должно быть бесцветным. Сертификат качества.</t>
  </si>
  <si>
    <t>Регулировочные пластины SKF серии TMAS. Исполнение из высококачественной нержавеющей стали (сорт 304S31). Количество пластин в компл екте 10 шт. Длина 200 мм, ширина 200 мм, толщина 0,05 мм.</t>
  </si>
  <si>
    <t>Лента светоотражающая</t>
  </si>
  <si>
    <t>222130.100.000057</t>
  </si>
  <si>
    <t>для твердых поверхностей, полиэтиленовая, ширина свыше 100 мм</t>
  </si>
  <si>
    <t>Обязательная контурная маркировка автотранспорт-ных средств светоотражающими лентами. Согласно Техническому регламенту о безопасност и колесных транспортных средств, становится обязательной кон-турная маркировка светоотражающей лентой большегрузных и длинномерных автотранспортных средств. Светоотражающие ленты наносят на кузов автомашин для видимости их в ночное время при поворотах на перекрес тках светоотражающие лента показывает габарит авто. Светоотражающая лента 3М™ 983 Scotchlight (Скотчлайт) для контурной маркировки п олностью отвечает требованиям ГОСТ Р 41.104-2002;</t>
  </si>
  <si>
    <t>Образец калибровочный</t>
  </si>
  <si>
    <t>265166.990.000007</t>
  </si>
  <si>
    <t>для ультразвукового контроля</t>
  </si>
  <si>
    <t>Уплотняющий затвор мягкого типа (ЗМП-1) для алюминиевого понтона D- 20,9м. Материал уплотнителя: лента транспортерная из масло-бензостойкой резины армированная (МБС-М ГОСТ 20-85), размеры 10мм х 300мм х 65,7м. В комплекте: прижимные планки, болты, шайбы, гайки. Срок службы ЗМП-1 не менее - 10 лет.</t>
  </si>
  <si>
    <t>265182.600.000022</t>
  </si>
  <si>
    <t>для рентгенофлуоресцентного спектрометра</t>
  </si>
  <si>
    <t>Затвор уплотняющий мягкого типа РУМ-2 для резервуара с понтоном РВСП-5000м³, предназначен для герметизации кольцевого пространства м ежду стенкой и понтоном резервуара. Затвор обеспечивает герметичность при наличии местных отклонений от проектной формы стенки резе р вуара и нормальную работу в диапазоне эксплуатационных температур от минус 40° С до плюс 70° С. Состоит из блоков, оболочки, звень ев нижнего и верхнего, оси. Блоки выполнены из эластичного пенополиуретана с плотностью 40кг/м3, оболочка затвора выполнена из ткани п рорезиненной сплошного исполнения по всему периметру резервуара. Материал ткани прорезиненной однослойная капроновая ткань, с дву хст оронним покрытием из маслобензостойкой и электропроводящей резины. Внутренний диаметр резервуара - 20920мм, наружный диаметр пон тона - 20520мм, кольцевой зазор между стенкой и понтоном резервуара - 200±60мм.;</t>
  </si>
  <si>
    <t>281331.000.000217</t>
  </si>
  <si>
    <t>для насоса</t>
  </si>
  <si>
    <t>Подшипник скольжения насоса НМ500/300, баббит Б-83, имеющий следующий состав 10—12% сурьмы, 5,5—6,5% меди, 83% олова. Обозначением п о чертежу Н12.86.130.00. Упаковка. Сертификат соответствия.</t>
  </si>
  <si>
    <t>Подшипник скольжения насоса НМ1250/260, баббит марки Б-88, корпус из марки Стали 45, упаковка, сертификат качества.</t>
  </si>
  <si>
    <t>Подшипник скольжения насоса НМ 3600/230, баббит марки Б-88, корпус из марки Стали 45, упаковка, сертификат качества</t>
  </si>
  <si>
    <t>Радиально-упорный двухрядный роликовый подшипник 22318 E SKF. Внутренний диаметр 90 мм., Наружный диаметр 190 мм., Ширина 64 мм., сепаратор стальной, зазор CN (нормальный зазор), предельная частота вращения 3600 об/мин, динамическая грузоподъемность 610 Cr (kN), номинальная статическая грузоподъемность 695 Cor (kN), предел усталостной прочности 67 Pu (kN), серия Explorer. Для сервисного обслуживания и ремонта основного (установленного) оборудования согласно паспорта, руководства по эксплуатации завода изготовителя. Сертификат качества (соответствия).</t>
  </si>
  <si>
    <t>281420.000.000099</t>
  </si>
  <si>
    <t>гидравлический, возвратно-поступательный</t>
  </si>
  <si>
    <t>Гидравлический привод для ворот весом до 300 кг и шириной створки 3.5 м. Электропривод гидравлический, реверсивный, применяется с электрозамком. Время открывания-закрывания - 28 сек. Напряжение питающее - ~ 230В.Потребляемая мощность - 250Вт. Без концевиков, обязательна установка упоров. Гарантия - 12 мес. Способ упаковки: Заводская, в комплекте: 2 привода; 1 блок управления; 1 плата обогрева; 1электрозамок; 1 пара фотозлементов; 10 пультов дистанционного управления.</t>
  </si>
  <si>
    <t>265185.100.000023</t>
  </si>
  <si>
    <t>для ультразвукового дефектоскопа, пьезоэлектрический</t>
  </si>
  <si>
    <t>Экран усиливающий</t>
  </si>
  <si>
    <t>266011.700.000015</t>
  </si>
  <si>
    <t>для радиографического контроля, флуоресцирующий</t>
  </si>
  <si>
    <t>Состоит из полимерной пленки с нанесенним рентгенлюминофорным материалом 30х40см Для доукомплектования основного оборудования.</t>
  </si>
  <si>
    <t>Рентгеновская пленка (год выпуска не более 3 месяцев на момент поставки) AGFA STRUCTURIX D7 рулонная 100ммX90м со свинцовым экраном толщиной 0,027 мм.. Чувствительность, рентген-1 от 10,0 до 12,0. Отношение сигнал/шум, G/σd144. Коэффициент контрастности G при D=2 4,60. Фактор гранулярности, σD 0,032. Коэффициент контрастности G, средний5,4. Чувствительность ISO 320. Коэффициент онтрастности G при D=4 8,00. Сертификат качества и соответствия</t>
  </si>
  <si>
    <t>263023.900.000028</t>
  </si>
  <si>
    <t>SFP</t>
  </si>
  <si>
    <t>SFP модуль RJ-45 iSCSI SFP+ transceiver, для дискового массива HPE MSA, P/n C8S75B. Тип разъема RJ-45.</t>
  </si>
  <si>
    <t>Щель входная с кольцом для установки в анализатор СПЕКТРОСКАН. Каталожный номер РА10.500.000. Масса 34 г, размеры (ДхШхВ) 44х16х16 м м, толщина материала входного окна 0,012 мм. В комплекте: паспорт производителя. Для доукомплектования основного оборудования - анал изатора хлорорганических соединений СПЕКТРОСКАН ClSW. Отсутствуют Национальные стандарты, иными стандартами является заказной/катало жный номер или модельный ряд производителя.</t>
  </si>
  <si>
    <t xml:space="preserve">Клапан соленоидный для Анализатора паров нефти ERAVAP (s/n EV91201650) в соответствии с ASTM D6377. Каталожный номер EV01-S013а - Со леноидный клапан (10 бар). Материал нержавеющая сталь.Напряжение питания 24В. В комплекте: паспорт производителя. Для доукомплектова ния основного оборудования - анализатора ERAVAP. Отсутствуют Национальные стандарты, иными стандартами является заказной/каталожный номер или модельный ряд производителя.
</t>
  </si>
  <si>
    <t xml:space="preserve">Жидкостной насос приемной камеры для аппарата фракционного состава Optidist, кат. номер 2304-142-002. Предназначен для обеспечения ц иркуляциии теплоносителя в теплообменнике приемного отделения. Имеет периодический режим работы. Материал корпуса - пластик. Отсутст вуют Национальные стандарты, иными стандартами является заказной/каталожный номер или модельный ряд производителя.
</t>
  </si>
  <si>
    <t>Термопринтер</t>
  </si>
  <si>
    <t>262016.300.000003</t>
  </si>
  <si>
    <t>для печати этикеток</t>
  </si>
  <si>
    <t xml:space="preserve">Встроенный принтер для аппарата фракционного состава Optidist, кат. номер 2003-004-007. Принцип печати - теплоперенос. Предназначен дня печати на ленте шириной 80 мм. Отсутствуют Национальные стандарты, иными стандартами является заказной/каталожный номер или моде льный ряд производителя.
</t>
  </si>
  <si>
    <t>281411.900.000016</t>
  </si>
  <si>
    <t>предохранительный, чугунный, размер 50-100 мм  </t>
  </si>
  <si>
    <t>Клапан предохранительный пружинный для автоматического выпуска рабочей среды при превышении рабочего давления. Рабочая среда - вода и пар; Номинальное давление 6,0 бар; Давление настройки клапана 6,6 бар; Рабочий диапазон пружины - 5,1 - 9,0 бар.Температура рабоче й среды до 0 до +120 С; Материал - чугун с шаровидным графитом, литая сталь; Вес - 39 кг; диаметр присоединения - 65мм, диаметр выпу ска воды (пара) - 100мм.</t>
  </si>
  <si>
    <t>Для устройств размыва донных отложений "Диоген-500". Радиальный шариковый однорядный подшипник. Неразъемный подшипник с контактными резинометаллическими уплотнениями с обеих сторон. Состоит из массивных наружных и внутренних колец, тел качения сферической формы, у плотнений и штампованных полусепараторов из латуни, которые удерживаются заклепками. Внутрь закладывается смазка в зависимости от ус ловий эксплуатации. Может применяться при температуре от -40 °C до +100 °C. Воспринимает радиальную и осевую нагрузку в обе стороны. Осевая - до 70% неиспользованной допустимой радиальной нагрузки. Наличие сертификата соответствия РК.</t>
  </si>
  <si>
    <t xml:space="preserve">Шариковый радиальный однорядный подшипник №6018. Внутренний диаметр 90мм, Внешний диаметр 140мм, Ширина 24мм; Грузовая нагрузка в ди намике 58,5кН; Грузовая нагрузка в статике 50Кн; Частота вращения 4700 об/мин.
</t>
  </si>
  <si>
    <t>ЭМАЛЬ МЛ 1110 АВТО СЕРАЯ (в банках по 1л.) .</t>
  </si>
  <si>
    <t>ЭМАЛЬ АВТОМОБИЛЬНАЯ ХАКИ банках по 1л.) .</t>
  </si>
  <si>
    <t>Пруток горячедеформированный (прессованный) из меди марки М2р, химический состав литой и деформированной меди по ГОСТу 859-2014 (таб лица-2) , круглый, нормальной точности изготовления, полутвердый диаметром 80 мм, немерной длины. Пруток ГКРНП 80 НД М2р ГОСТ 1535-9 1. Обязательно наличие сертификата качества.</t>
  </si>
  <si>
    <t>Швеллер стальной горячекатанный с параллельными гранями полок, марка стали Ст3 по ГОСТ 380-2005, высота (швеллера) - 100мм; ширина п олки - 46мм; толщ ина стенки - 4,5мм; толщина полки - 7,6мм; радиус внутреннего закругления - 7мм. ГОСТ 8240-97</t>
  </si>
  <si>
    <t>Горячекатанный листовой прокат из стали толщиной 50мм, шириной 1500 мм, обычной точности, нормальной плоскостности, с обрезной кромк ой, по ГОСТ 19903-2015. Из стали обыкновенного качества Ст3сп, по ГОСТ 380-2005. Сертификат качества.</t>
  </si>
  <si>
    <t>Лента оберточная «Поликен 955-25» черная механическая обертка, толщина – 2,5 мм, температурный диапазон нанесения от -40 до +60 С0, прочность на растяжение не менее 8,0 kgf/cm, длина рулона - не менее 170 м, ширина - 450 (-5+10) мм, вес 1м2 - 0,655 кг.Толщина, мил идюйм (ASTM D-1000)25,0.Адсорбция воды, % не более 0,02.Прочность на пробой, (kw/mm)не менее 40.Рулоны должны быть в форме круглых ц илиндров-допуск на сохранение формы 2-3%.Необходимо укомплектовать разрешением уполномоченного органа РК в области промышленной бе зо пасности на применение на опасных производственных объектах РК.</t>
  </si>
  <si>
    <t>241036.000.000010</t>
  </si>
  <si>
    <t>марка Ст.09Г2С, толщина 0,40-12 мм, горячекатаный</t>
  </si>
  <si>
    <t>Прокат листовой горячекатанный. Сталь листовая 09Г2С толщиной 12мм изготовленная по ГОСТ 5520-79. Лист повышенной точности (Б), улуч шенной плоскостности (ПУ), с обрезной кромкой (О).</t>
  </si>
  <si>
    <t>Прокат листовой горячекатанный. Сталь листовая 09Г2С толщиной 8мм изготовленная по ГОСТ 5520-79. Лист повышенной точности (Б), улуч шенной плоскостности (ПУ), с обрезной кромкой (О).</t>
  </si>
  <si>
    <t>Пруток горячедеформированный (прессованный) из меди марки М2р, химический состав литой и деформированной меди по ГОСТу 859-2014 (таблица-2) , круглый, нормальной точности изготовления, полутвердый диаметром 60 мм, немерной длины. Пруток ГКРНП 60 НД М2р ГОСТ 1535-91. (Сертификаты, разрешения и другие документы, требуемые в графе «технические характеристики» предъявляются при поставке товара). Обязательно наличие сертификата качества.</t>
  </si>
  <si>
    <t>КРАСКА ЭМАЛЬ АВТОМОБИЛЬНАЯ СЕРАЯ. Эмаль МЛ-12 серая применяется для покраски изделий, имеющих металлическую поверхность, которые при меняются для работы как в помеще нии, так и при различных атмосферных условиях. Устойчива к воздействию воды, масла, бензина, света , и перепадам температуры в границах от – 60 градусов мороза до + 60 градусов жары. В таре по 15 кг, а из мелкой тары применяются ба н ки, различные по весу - 2,8 кг, 2,3кг, 1 кг, 0,8 кг.</t>
  </si>
  <si>
    <t>Характеристики: Размер 30х11х2,5 см. Цвет: Бронза. С ручками: Да.Тип механизма замка: Цилиндровый. С защёлкой: Да. Количество ключе й от 3-5 штук. Не подлежит сертификации</t>
  </si>
  <si>
    <t>Швеллер стальной горячекатанный с параллельными гранями полок, марка стали Ст3 по ГОСТ 380-2005, высота (швеллера) - 80мм; ширина полки - 40мм; толщина стенки - 4,5мм; толщина полки - 7,4мм; радиус внутреннего закругления - 6,5мм. ГОСТ 8240-97.Обязательное наличие паспорта качества, сертификата качества, сертификата соответствия, сертификата происхождения.</t>
  </si>
  <si>
    <t>281412.330.000009</t>
  </si>
  <si>
    <t>для биде, однорукояточный, набортный, размер 240*130 мм</t>
  </si>
  <si>
    <t xml:space="preserve">Смеситель с гигиеническим душем. Материал: латунь ; покрытие -хром. Комплектация : смеситель, латунные эксцентрики, декоративные отр ажатели, шланг 1,2 м, лейка с нажимным механизмом. Тип установки: на стену. Тип управления: однозахватный.
</t>
  </si>
  <si>
    <t>Микрометр</t>
  </si>
  <si>
    <t>265133.900.000027</t>
  </si>
  <si>
    <t>Микрометр МКЦ 25-1- предназначен для измерения наружных размеров изделий, оснащен электронным отсчетным устройством. Диапазон измере ий 0-25 мм. Шаг дискретности 0,001 мм. Класс точности 1, предел допускаемой погрешности ± 2 мкм. Должен быть внесен в реестр ГСИ РК. В комплекте сертификат об утверждении типа СИ с описанием типа ( реестр ГСИ РК), действующий сертификат о поверке СИ, методика повер и СИ. ГОСТ 6507-90.</t>
  </si>
  <si>
    <t>Монтировка из титана. L=650. D=20 мм.</t>
  </si>
  <si>
    <t>Профилемер</t>
  </si>
  <si>
    <t>265112.530.000000</t>
  </si>
  <si>
    <t>для измерения высоты неровностей поверхности</t>
  </si>
  <si>
    <t xml:space="preserve">Профилометр PCE-RT 2200 для быстрого и точного измерения шероховатости поверхности, использует чип цифровой обработки сигналов (DSP) для высокоскоростной обработки данных и управления с низким энергопотреблением. Технические характеристики - измеряемые параметры: Ra, Rz, Rq, Rx, Rt, Rp, Rv, R3z, R3y, RzJIS, Rsk, Rku, Rsm, Rmr; диапазон измерения: Ra: от 0,005 до 16 мкм; Rz: от 0,02 до 160 мкм ; длина длины выборки / обрезания: lr = λc 0,25 / 0,8 / 2,5 мм; общее расстояние сканирования: от 1 до 5 мм; стилус: сенсорный алма з с радиусом 5 мкм; фильтры: RC, PCRC, Gauss, ISO13565; дисплей ЖК; точечная матрица 128 x 64; Интерфейс USB; внутренняя память: с охраняет до 100 наборов данных; источник питания: аккумуляторная литий-ионная батарея; габаритные размеры: 141 x 55 x 40 мм; вес 400 г. Комплектация – микропереключатель; стандарт шероховатости; зарядное устройство; USB-кабель; крышка датчика; отвертка; регулиру емая поддержка; программное обеспечение; инструкция по эксплуатации; сумка для переноски. В комплекте: сертификат об утверждении ти па СИ с описанием типа (реестр ГСИ РК), действующий сертификат о калибровке СИ со сроком действия не менее половины срока межкалибро вочного интервала на момент поставки/установки, методика калибровки СИ, инструкция по эксплуатации на русском языке. 
</t>
  </si>
  <si>
    <t>325013.200.000021</t>
  </si>
  <si>
    <t>для подбора очков, измерительная</t>
  </si>
  <si>
    <t xml:space="preserve">Линейки поверочные предназначены для измерений отклонений от прямолинейности и плоскостности, класс точности 1 по ГОСТ 8026, тип ЛД – лекальные с двусторонним скосом, размеры ЛД-50 (L= 50 мм, H=22 мм, B=6 мм); ЛД-80 (L= 80 мм, H=22 мм, B=6 мм); ЛД-125 (L= 125 мм, H=27 мм, B=6 мм); ЛД-200 (L= 200 мм, H=30 мм, B=8 мм); ЛД-320 (L= 320 мм, H=40 мм, B=8 мм); ЛД-500 (L= 500 мм, H=50 мм, B=10 мм). В комплекте: сертификат об утверждении типа СИ с описанием типа (реестр ГСИ РК), действующий сертификат о калибровке СИ со сроком де йствия не менее половины срока межкалибровочного интервала на момент поставки/установки, методика калибровки СИ. 
</t>
  </si>
  <si>
    <t>Ковер</t>
  </si>
  <si>
    <t>139311.000.000010</t>
  </si>
  <si>
    <t>узелковый, ворсовый, из шелковой нити, машинного производства</t>
  </si>
  <si>
    <t>Длина (м): -2.; Форма: дорожки на метраж.; Стиль: современные дорожки.; Вид изделия: дорожка с обычным ворсом.; Состав ворса 2: 100% Acryl.; Высота ворса, мм: 7 мм.; Количество ворсовых точек на кв.м: 1 200 000.; Общий вес, гр/кв.м: 2.8 кг/кв.м.; Способ производст ва: Машинный.; Основа: Джут 100%.; Дизайн: Ковровая дорожка для дома.; Кант: Оверлок.</t>
  </si>
  <si>
    <t xml:space="preserve">Тип: Ковер.; Форма ковра: Прямоугольный.; Вид ковра: Ворсовый.; Изготовление ковра: Машинная работа.; Состав ковра: Шелк.; Основа ко вра: Хлопок:, Плотность ворса: 1000000 точек/кв.м.; Длина ковра: 3.5 м.; Ширина ковра: 2.5 м.; Тематика декора, рисунка: Абстракция. 
</t>
  </si>
  <si>
    <t>Процессор</t>
  </si>
  <si>
    <t>265166.500.000001</t>
  </si>
  <si>
    <t>6GK7343-1EX30-0XE0; Коммуникационный процессор SIMATIC NET, CP 343-1, ДЛЯ ПОДКЛЮЧЕНИЯ SIMATIC S7-300 К IND. ETHERNET ЧЕРЕЗ ISO И TCP /IP , PROFINET IO-КОНТРОЛЛЕР, ИЛИ PROFINET IO-УСТРОЙСТВО, ВСТРОЕННЫЙ 2Х-ПОРТОВЫЙ КОММУТАТОР ERTEC200, S7-COMM., FETCH/WRITE, SEND/RC V С И БЕЗ RFC1;ECCN: N;AL: N. Для доукомплектования программируемых логических контроллеров SIMATIC S7-300. В комплекте: инструкция по эксплуатации на русском и казахском языках. Разрешение уполномоченного органа РК к применению на опасных производственных объекта х. Отсутствуют Национальные стандарты, иными стандартами является заказной/каталожный номер или модельный ряд производителя.</t>
  </si>
  <si>
    <t>Трансмиттер вибрационный серии TR предназначены для измерения характеристик абсолютной и относительной вибрации (вала относительно к орпуса) насосного агрегата ZLM I530/06x02. Трансмиттеры TR4101 работают с вихретоковыми датчиками диаметром 8мм ТМ0180 длина кабеля 9 м, и предназначены для измерения виброперемещения.Диапазон измерений 0,25 до2,25 мм В комплекте документация: паспорт, руководст во по эксплуатации и обслуживанию на государственном или русском языке, сертификат об утверждении типа СИ с описанием типа (реестр Г СИ РК), действующий сертификат о поверке СИ со сроком действия не менее половины срока межповерочного интервала на момент поставки, методика поверки СИ. Для комплектации аварийного запаса приборов и оборудования магистральных насосных агрегатов ZLM I530/06x02 № 1 М и 2М.</t>
  </si>
  <si>
    <t>Трансмиттеры вибрационные серии TR предназначены для измерения характеристик абсолютной и относительной вибрации (вала относительно корпуса), а также числа оборотов вала насосного агрегата ZLM I530/06x02. Трансмиттеры TR4102 работают с вихретоковыми датчиками ди а метром 8мм ТМ0180 длина кабеля 5 м. Диапазон измерений 0,25 до2,25 мм и предназначены для измерения осевого сдвига магистральных нас осных агрегатов ZLM I530/06x02. В комплекте документация: паспорт, руководство по эксплуатации и обслуживанию на государственном или русском языке, сертификат об утверждении типа СИ с описанием типа (реестр ГСИ РК), действующий сертификат о поверке СИ со сроко м д ействия не менее половины срока межповерочного интервала на момент поставки, методика поверки СИ. Для комплектации аварийного зап ас а приборов и оборудования магистральных насосных агрегатов ZLM I530/06x02 № 1М и 2М .</t>
  </si>
  <si>
    <t>265151.300.000021</t>
  </si>
  <si>
    <t>класс точности 0 1</t>
  </si>
  <si>
    <t>Биметаллический термометр WIKA S5550. Исполнение: для агрессивных измеряемых сред в химической промышленности. Конструкция 4. Компре ссионный фитинг (скользящий по штоку). Подключение сзади наклонно-поворотное, регулируемый шток и циферблат. Класс точности-Класс 1 по EN 13190. Погружная длина L1-100 мм; Диаметр штока 6 мм; Диапазон измерения 0 ... 120 °C. Технологическое присоединение G ½ B. Це льные гильзы с резьбовым п рисоединением модели TW15-H. Глубина погружения 150мм. Размер отверстия Ø 8, 5 мм. Присоединение к процес су-наружная резьба ½ NPT. Подключение к термометру G ½, (внутренняя резьба).В комплекте документация: паспорт, руководство по эксплу атации и обслуживанию на государственном или русском языке, сертификат об утверждении типа СИ с описанием типа (реестр ГСИ РК), дейс твующий сертификат о поверке СИ со сроком действия не менее половины срока межповерочного интервала на момент поставки, методика пов ерки СИ. Для комплектации приборов и оборудования магистральных электродвигателей насосных агрегатов ZLM I530/06x02 № 1М и 2М. Отсут ствуют Национальные стандарты, иными стандартами является заказной номер/каталожный номер/арти́кул или модельный ряд производителя.</t>
  </si>
  <si>
    <t>Gespasa Double BAG-800 KIT - насос для перекачки бензина от компании Gespasa. Модель состоит из двух насосов установленых на передви жной платформе. Двигатель с тепловой защитой. Непрерывный режим работы S1. Классификация моторной зоны: II 2G EExd IIB T3. Сертифика т двигателя: TÜVIT 11 ATEX 012X. Входное / выходное соединение: 2" (BSP) с шаровым краном. Макс. давление: 2,5 бар</t>
  </si>
  <si>
    <t>Котловой контроллер с постоянной температурой для одно и многокотловых установок VITOTRONIC 100, тип СС1Е, Артикул - Z015490, Произв одитель - Viessman. Напряжение 230 В, Частота тока 50Гц, Сила тока 12 А, Потребляемая мощность 16 W, В комплекте инструкция по эксп луатации на русском языке и сертификат соответствия Таможенного союза. Для доукомплектования основного оборудования котельной.</t>
  </si>
  <si>
    <t xml:space="preserve">Насос BAG-800 предназначен для перекачки жидкостей (бензин, ДТ, керосин). Тип насоса - электрический; Особенность рабочего механизма - лопастной; Вид перекачиваемой жидкости - бензин, керосин, дизельное топливо; Электропитание - 220 В; Взрывозащищенное исполнение - класс защиты Ex; Максимальная производительность - 150 л/мин; самовсасывающий; перепускной клапан в насосе; Максимальное время раб оты в режиме перепускного клапана: 2 - 3 мин; Уровень шума - 75 дБ; Класс пылевлагозащиты - IP 55; Максимальное рабочее давление - 3 ,5 бар; Сила тока: 4,5 - 6 А; Частота тока - 50 Гц; Номинальное число оборотов - 1400 об/мин; Мощность - 900 Вт; Длина провода питан ия - 3 м; Соединение на входе - Rp 1 1/2"; Соединение на выходе - Rp 1 1/2"; Диапазон рабочих температур: от 0 до +50 °С; Вес - 33,5 кг; Габариты: 42x28,5x39,5 см. Комплект поставки: запасные части на гарантийный период указанный в технической документации (торцов ые уплотнения, подшипники); комплект тех.документации (обязательно паспорт и инструкция по эксплуатации на русском или государственн ом языке, сведения об испытаниях на заводе изготовителе); доукомплектовать насос рукавами (шланг). Сертификат качества.
</t>
  </si>
  <si>
    <t>201362.900.000003</t>
  </si>
  <si>
    <t>марка КСКГ</t>
  </si>
  <si>
    <t>Силикагель технический. Внешний вид - Стекловидные прозрачные или стекловидные матовые зерна овальной или сферической формы. Номинал ьный размер зерен- 2,8...7мм. Количество зерен, размер которых меньше нижнего предела, %, не более-5. Количество зерен, размер кото р ых больше верхнего предела, %, не более-1. Механическая прочность зерен, %, не менее-80. Насыпная плотность, г/дм3, не менее-400.. . ...500. Потери при высушивании, %, не более-5.</t>
  </si>
  <si>
    <t>Фартук</t>
  </si>
  <si>
    <t>141932.350.000017</t>
  </si>
  <si>
    <t>универсальный, рентгенозащитный</t>
  </si>
  <si>
    <t>ФАРТУК ИЗ ПРОСВИНЦОВАННОЙ РЕЗИНЫ. Длина фартука от середины плеча до нижнего края изделия – 110 см. Рентгенозащитный материал — прос винцованный поливинилхлорид. Фартук имеет застежку типа «фастекс» на спине. Свинцовый эквивалент 0,5 Pb. Размер LM (56-60). ГОСТ 12 .4.029</t>
  </si>
  <si>
    <t>Твердомер</t>
  </si>
  <si>
    <t>265162.330.000001</t>
  </si>
  <si>
    <t>для измерения твердости различных изделий по шкале Супер-Роквелла (HRC) / Бринелля (НВ) / Шора "D" (HSD) / Роквелла (HRC) / Бринелля (НВ), портативный</t>
  </si>
  <si>
    <t>Портативный твердомер ТЭМП-4 (Блок электронный в металлическом корпусе со встроенным датчиком - 1 шт; толкатель, элемент питания, тип АА ( А-316 ) – 2 шт, чехол), без связи с компьютером предназначен для экспрессного измерения твердости различных изделий (из ст али, чугуна, цветных металлов, резины и др. материалов) в производственных и лабораторных условиях по шкалам Бринелля (НВ), Роквелл а (HRC), Виккерса (HV), Шора "D" (HSD). Также им можно измерять предел прочности сталей на растяжение Rm (σB) в соответствии с ГОСТ 22761-77. Твердомер ТЭМП-4 представляет собой модифицированный вариант прибора ТЭМП-3, имеет 7 программируемых шкал твердости и позв оляет работать в зимних условиях (до -30°С). Дополнительная комплектация: Монтажный чехол для твердомеров ТЭМП-4; Чемодан (жесткий к ейс); Зарядное устройство с аккумуляторами; Датчик стандартный (87 мм) для твердомеров ТЭМП; Датчик удлиненный (107 мм) для твердоме ров ТЭМП; Спецдатчик для измерений твердости, как на обычных изделиях, так и на деталях с труднодоступными местами (шестерни, сварны е швы, пазы и т.д.); Ударник в сборе для динамического датчика к твердомерам ТЭМП; Образцовые меры твердости МТСР-1 (по Супер-Роквел лу HRN и HRT, комплект из 6 мер); Образцовые меры твердости МТР-1 (по Роквеллу HRC, комплект из 5 мер); Образцовые меры твердости МТ В-1 (по Виккерсу HV, комплект из 4 мер);Необходимые требования: Сертификат об утверждении типа СИ с описанием типа (Реестр ГСИ РК) и ли сертификат о метрологической аттестации СИ ГСИ РК, действующий сертификат о поверке СИ со сроком действия не менее половины срок а меж поверочного интервала на момент поставки/установки, методика поверки СИ, эксплуатационная документация завода-изготовителя на государственном/русском языках.</t>
  </si>
  <si>
    <t>чёрный порошок для лазерной печати HP LJ P3015dn</t>
  </si>
  <si>
    <t>СТ РК 2.307-2014.Секундомер ― механический, однострелочный, с механизмом простого действия управления стрелками, с прерываемой работ ой часового механизма, предназначен для измерения интервалов времени в минутах, секундах и долях секунды.Класс точности 3,Допустимая погрешность за 30 мин, с ±1,6.,Диапазон рабочих температур, °С -20...+40.,Габаритные размеры (не более), мм d50x18x70.,Масса, кг 0, 09.,Корпус металлический, хромированный. Наличие сертификата об утверждении типа СИ с описанием типа (реестр ГС И РК), действующий с ертификат о поверке СИ со сроком действия не менее половины срока межповерочного интервала на момент поставки.</t>
  </si>
  <si>
    <t>281412.530.000000</t>
  </si>
  <si>
    <t>для радиатора центрального отопления, терморегулирующий</t>
  </si>
  <si>
    <t>Радиаторный терморегулятор типа RA-G, ДУ20. Присоединение к трубопроводу муфтовое, по ГОСТ 12819-80 ГОСТ 9544-93.</t>
  </si>
  <si>
    <t>Водочувствительная паста в тюбике, используется при определении наличия подтоварной воды, как в нефти, различных нефтепродуктах, так и серной, а зотной и соляной кислотах, мыльных и солевых смесях, хлоридах. Водочувствительная паста изменяющая цвет в зависимости о т процентного содержания воды, от светло-коричневого до красного. В тюбике 85 грамм, расфасованный и упакованный 12 шт в коробке. Пр и поставке необходимо наличие оригинала сертификата (паспорта) завода изготовителя или нотариально заверенная копия, паспорта безоп асности на реактив, свидетельство о регистрации химической продукции. На момент получения 80 % запаса срока годности реактива. Все в ышеуказанные документы предоставить при первой поставке товара.</t>
  </si>
  <si>
    <t>Манифольд</t>
  </si>
  <si>
    <t>281411.900.000007</t>
  </si>
  <si>
    <t>трубный</t>
  </si>
  <si>
    <t>Блоки двухвентильные; Код товара-HLS28M8F4F.; Марка-PARKER.; Наименование-2х-Вентильный блок, нерж. сталь 316 SS, вход - 1/2" NPTM, выход - 1/2" NPTF.; Технические характеристики изделия в стандартном исполнении:Манифольды статического давления с выносным креплением; Самоцентрирующееся седло металл/металл, тефлоновое уплотнение; нержавеющая сталь; Регулировка с помощью Т-об р азной рукоятки, расчетное давление 6000 фунт/кв.дюйм (изб.) (414 бар (изб.)); Назначение:Двухклапанные манифольды для выполнения операций блокировки, выпуска и калибровки датчиков давления, манометров и реле; Для доукоплектования импульсных линиий существующей системы SCADA.</t>
  </si>
  <si>
    <t>Эффективно защищает кожу от сильного воздействия УФ - излучения спектров А, Б и С (работа на открытом воздухе, сварочные работы, ст ерилизационные лампы, воздействие других видов фотохимических процессов). Высокая степень защиты от УФ - излучения диапазона В (UVB 30), высокая степень защиты от УФ - излучения диапазона А, согласно рекомендациям ЕС (мин. 1/3 UVB), защита от УФ - излучения диапаз она С (UVC), содержит активные ингридиенты глицерин, аллантоин, витамин Е и креатин, водоотталкивающее действие. Назначение: работа на открытом воздухе, сварочные работы, при стерилизационных лампах, воздействии других видов фотохимических процессов. Упаковка: тю бик 100 мл. Дозировка: 0,5-1 мл/1 применение. Эмульсия типа "масло-вода".</t>
  </si>
  <si>
    <t>Цепь</t>
  </si>
  <si>
    <t>259317.200.000000</t>
  </si>
  <si>
    <t>грузовая, круглозвенная</t>
  </si>
  <si>
    <t>Цель крепежная с натяжным механизмом. Короткозвенные цепи для крепления грузов с натяжным механизмом состоят из: натяжного механизма для цепей (трещетка/рэтчет) - механизм оснащен двумя укорачивающими крюками для цепей, по одному на каждом конце, обратной ручкой ( стягивающим механизмом) с переключением на стягивание и растягивание; цепи для крепления грузов. Конструктивно состоит из: цепи, ст я жка цепная с крюками на обоих концах, натяжитель. Натяжной механизм для цепей (трещетка): диаметр цепи (мм): 16; рабочая нагрузка (к г): 16000; разрушающая нагрузка (кг): 32000; ход натяжного механизма (мм): 150; вес (кг): 10,50. Цепь для крепления грузов из 8-о кл асса качества металла: диаметр цепи (мм): 16; рабочая нагрузка (кг): 16000; разрушающая нагрузка (кг): 32000; длина цепи(м) 6. Ц епь изготовлена из легированной стали.</t>
  </si>
  <si>
    <t>Шипы противоскользящие искробезопасные для применения на объектах, где существует опасность возгорания или взрыва. Изготовлены из вы сококачественной эластичной морозостойкой резины, на нижней поверхности которой выступают особо прочные шипы со вставкой из карбида вольфрама повышенной износостойкости (6х6). Высококачественная эластичная резина, победитовые искробезопасные шипы, универсальный ра змер 36-45. Корпус шипов 6х6 плюс из специального сплава, а по оси каждого шипа зафиксирована сверхпрочная вставка из карбида вольфр ама компактная и легкая насадка, надевается на пятку и носок. При поставке предоставить сертификат соответствия.</t>
  </si>
  <si>
    <t>THERMEX IR 300 V ОБЬЕМ З00 литров, мощность, КВТ 6,0 (2+2+2) кВт размер высоты (мм) 1220 размеры.</t>
  </si>
  <si>
    <t>Машина безогневой резки труб Файн - Двухцепная трубофрезерная машина с взрывозащищенным электрическим приводом. Предназначена для безогневой резки труб ф от 250мм до 1300мм и толщины стенки до 45мм. Технические данные: 1) Напряжение - 400 В; 2) Частота - 50 Гц; 3) Вид электропитания - 3 (переменный, трехфазный); 4) Число оборотов холостого хода: мотор - 2860 об/мин; режущий инструмент - 70 об/мин; 5) Подача - 80 мм/мин.; 6) Номинальная потребляемая мощность - 2000 Вт; 7) Отдаваемая мощность - 1500 Вт; 8) Длина кабеля подключения (с вилкой) - 2х10 м; 9) Вес (нетто) не более - 95 кг; 10) Класс защиты от поражения электротоком - I; 11) Степень защиты - IPX4; 12) Размеры: диаметр инструмента, макс. - 220 мм; длина, макс. - 886 мм; высота, макс. - 337 мм; ширина, макс. - 443 мм. Влагонепроницаемый и взрывобезопасный трехфазный электродвигатель (тип EExeIIT3) с взрывобезопасным дополнительным выключателем (взрывозащищенног о исполнения) (тип EExdeIICT6), предназначенный для резки нефте- и газопроводов, а также подготовки кромок концов труб перед сваркой. Комплект поставки: 1) транспортный контейнер (1 000х 800х395мм) -1 шт.; 2) чемодан для инструментов-1 шт.; 3) приводная ручка-1 шт.; 4) устройство зачистки швов (шлифмашинка: мощность 1200Вт, диаметр диска 125мм, диаметр посадочного отверстия 22мм, размеры 300х99мм, вес 1.9кг, угловая) - 1 шт.; 5) односторонний гаечный ключ 46 - 1 шт, 6) односторонний гаечный ключ 55 - 1 шт, 7) кольцевой гаечный ключ 17 /19 - 1 шт, 8 ) торцевой ключ 46 - 1 шт; 9) втулочно-роликовая цепь - 10 шт; 10) болт - 20 шт; 11) стопорное кольцо - 40 шт; 12) выбивные клинья и скробезопасные - 10шт, 13) комплект цепей общей длиной 8676,0мм - 1 шт; 14) 10 звеньев цепи х 31,75мм общей длиной 317,5 мм - 1 шт; 15) 10 звеньев цепи х 63,5мм общей длиной 635 мм - 1 шт; 16) призонный болт - 1 шт; 17) запасные фрезы профильные на трубофрезерную машину, V-образные из HSS-стали для резки стальных труб, режущие края, заточённые с двух сторон, "затылованы", конфигурация боковых граней предотвращает "закус" фрезы и позволяет подвергаться повторной заточке. Среднестатистическая длина реза до первой заточки не менее 70-100 м, размеры (диам*ширина) - 180*42 количество зубьев- 36. Глубина резки- мах 35мм. Вес 4,8 кг, размеры (диам*ширина) - 160*30 количество зубьев- 36. Глубина резки- мах 25мм, вес 2,8 кг; 17) кабель подключения; 18) устройство управления с защитным автоматом электродвигателя, cоответствующего директиве EC 94| 9EC ATEX; 19) транспортировочные ремни – 2шт. Необходимо укомплектовать: 1) Инструкцией по эксплуатации на русском или казахском языке; 2) Инструкцией по заточке фрез на русском или казахском языке.</t>
  </si>
  <si>
    <t>Устройство холодной врезки</t>
  </si>
  <si>
    <t>284124.900.000001</t>
  </si>
  <si>
    <t>для врезки отводов в трубопроводе</t>
  </si>
  <si>
    <t>Устройство для врезки под давлением tonisco jr DN-20 - DN-100 разработанно для выполнения врезки под давлением во все виды магистрал ьных трубопроводов, Диапазон сверления 20-100мм, Среда трубопроводов- пар, вода, газ, нефть. Тип соединения - клапан, шаровый кран, задвижка. Материал корпуса - высокопрочная сталь 42CrMo4. Уплотнения EPDM (viton).Рабочее давление (мах.) 25 бар. Рабочая температу ра 160 С. Вес устройства 50кг. Вариант поставки - для фланцевого соединения.; Машина безогневой резки труб Файн - Двухцепная труборе зная машина с взрывозащищенным электрическим приводом. Предназначена для безо гневой резки труб ф от 250мм до 1300мм и толщины стенк и до 45мм. Технические данные: 1),&lt;(&gt;,&lt;)&gt;Тип - RSG Ex 18 b; 2),&lt;(&gt;,&lt;)&gt;Напряжение - 400 В; 3) ,&lt;(&gt;,&lt;)&gt;Частота - 50 Гц; 4),&lt;(&gt;,&lt;)&gt;Вид электропитания - 3 (переменный, трехфазный) 5),&lt;(&gt; ,&lt;)&gt;Число оборотов холостого хода: мотор - 2860 об/мин; ре жущие инструменты - 70 об/мин; подача - 80 мм/мин. 6),&lt;(&gt;,&lt;)&gt;Номинальная потребляемая мощность - 2000 Вт; 7),&lt;(&gt;,&lt;)&gt;Отдаваемая мощность - 1500 В т; 8),&lt;(&gt; ,&lt;)&gt;Длина кабеля подключения (с вилкой) - 2х10 м; 9),&lt;(&gt;,&lt;)&gt;Вес (нетто) - 95 кг; 10),&lt;(&gt;,&lt;)&gt;Класс защиты от поражения электротоком - I; 11),&lt;(&gt;,&lt;)&gt; Степень защиты - IPX4; 12),&lt;(&gt; ,&lt;)&gt;Размеры: диаметр инструмента, макс. - 22 мм; длина - 886 мм; высота - 337 мм; шир ина - 443 мм. Влагонепр оницаемый и взрывобезопасный трехфазный электродвигатель (тип EExeIIT3) с взрывобезопасным дополнительным вы ключателем (взрывозащище нного исполнения) (тип EExdeIICT6), предназначенный для резки нефте- и газопроводов.Комплект поставки: 1), транспортный контейнер (1 000х800х395мм) -1 шт, 2), чемодан для инструментов-1 шт, 3), приводная ручка-1 шт, 4), устройства зачистки швов WSS12-125, WSG 20-18 0 (шлиф машинки) - 2 шт, поз.5), запасные фрезы профильные на трубофрезерную машину Файн RSG Ex 18 b, V-о бразные из HSS-стали для ре зки стальных труб, Режущие края, заточённые с двух сторон, " затылованы ", конфигурация боковых граней п редотвращает " закус " фрезы и позволяет подвергаться повторной заточке. Средне статическая длина реза до первой заточки не менее 70 -100 м, размеры (диам*ширин а) - 180*42 количество зубьев- 36. Глубина резки- мах 35мм. Вес 4,8 кг, размеры (диам*ширина) - 160*30 к оличество зубьев- 36. Глубин а резки- мах 25мм, вес 2,8 кг. Наличия разрешения уполномоченного органа в области промышленной безопас ности. С предоставлением инст рукции на русском языке по заточке фрез 6),&lt;(&gt;,&lt;)&gt;односторонний гаечный ключ 46 - 1 шт, 7),&lt;(&gt;,&lt;)&gt;одно сторонний гаечный ключ 55 - 1 шт, 8),&lt;(&gt;,&lt;)&gt;коль цевой гаечный ключ 17/19 -1 шт, 9),&lt;(&gt;,&lt;)&gt;торцевой ключ 46 - 1 шт; 10),&lt;(&gt; ,&lt;)&gt;втул очно-роликовая цепь - 10 шт; 11),&lt;(&gt;,&lt;)&gt;болт - 20 шт; 12),&lt;(&gt;,&lt;)&gt;стопорное кольцо - 40 шт; 13) ,&lt;(&gt;,&lt;)&gt;выбивные клинья искробезопасн ые - 10шт, 14),&lt;(&gt;,&lt;)&gt; комплект цепей общей длиной 8676,0мм - 1 шт; 15),&lt;(&gt;,&lt;)&gt; 10 звеньев ц епи х 31,75мм общей длиной 317 ,5 мм - 1 шт; 16),&lt;(&gt;,&lt;)&gt; 10 звеньев цепи х 63,5мм общей длиной 635 мм - 1 шт; 17),&lt;(&gt;,&lt;)&gt;призонный болт - 1 шт; , 18),&lt;(&gt;,&lt;)&gt;кабель подключ ения, 19) ,&lt;(&gt;,&lt;)&gt;смазочно- охлаждающее устройство с компрессором и смазочно – охлаждающей жидкостью BIOCUT 3000, 20),&lt;(&gt;,&lt;)&gt; устрой ство управления с защитным автоматом электродвигателя. Соответствует директиве EC 94|9EC ATEX. 21), транспортировочные ремни – 2шт, Сертификат соответствия. Необходимо укомплектовать разрешением уполномоченного органа РК в области промышленной безопасности н а при менение на опасных производственных объектах РК. Инструкция по эксплуатации на русском языке.</t>
  </si>
  <si>
    <t>ВОДОНАГРЕВАТЕЛЬ ЭЛЕКТРИЧЕСКИЙ. ГОСТ 12820-80 мощность 6кВт, 220В трехфазное 380В, накопительный, t нагрева воды +75 °С, нагревательн ый элемент трубчатый, предохранитклапан, внутренний бак из стабилизированной стали, со специальнымантибактериальным напылением, анти коррозииный, вместимостью 500литров нафланец закреплен нагревающий элемент, магниевый анод и термостат(экономия электроэнергии) за с чет более точного включения в режимеподогрева, наличие индикатора включения, индикатора нагрева, установканапольная, нижняя подводка , комплектуется шнуром питания и обратнымклапаном, имеет антивакуумную систему и защиту от брызг, размеры (ШхВхГ)1870х710х625мм, 146 кг</t>
  </si>
  <si>
    <t>Устройство для мойки водой</t>
  </si>
  <si>
    <t>282922.290.000001</t>
  </si>
  <si>
    <t>с встроенным двигателем, мощность более 7,5 кВт</t>
  </si>
  <si>
    <t>МОЙКА ВЫСОК ДАВЛ KRANZLE QUADRO 800; В комплект поставки входят: барабан для сматывания шланга, пистолет высокого давления, насадка "киллер грязи", шланг высокого давления, 20 м. Технические характеристики:Рабочее давление, плавно регулируемое 30 - 250 бар; Макс. допустимое избыточное давление 270 бар; Расход воды 13,3 л/мин. (798 л/час); Подвод горячей воды макс. 60oС; Объем водяного бака 16 л; Высота всасывания 2,5 м.; Размер сопла (турбокиллер) 04; Размер сопла (плоская струя) 2504; Частота вращения двигателя 1.400 об./ мин.; Электрическая потребляемая мощность 400 В, 12 А, 50 Гц; Потребление мощности 7,5 кВт; Отдаваемая мощность 5,5 кВт; Вес 89 кг; Размеры в мм. (ДхШхВ) 770 х 570 х 990; Наименование - Артикул № 40.423; с шасси из легированной стали; Устройство Total-Stop с заде р жкой отключения двигателя - да; Защитное отключение - да; Водяной бак - да; Засасывание моющего средства -да; Шланговый барабан - да ; Шланг высокого давления из металлической ткани да, 20 м. НД 8; Безопасный отключаемый пистолет - да; Копье-грязекиллер с трубой из нержавеющей стали - да; Плоскоструйное копье с трубой из нержавеющей стали - да; Стояночный тормоз - да; Входной водяной фильтр - н ет.</t>
  </si>
  <si>
    <t>275126.900.000014</t>
  </si>
  <si>
    <t>электрический, мощность 9,0 кВт</t>
  </si>
  <si>
    <t>325050.900.000036</t>
  </si>
  <si>
    <t>для определения хлористых солей</t>
  </si>
  <si>
    <t>Экстрактор ПЭ-8110 оснащен блоком управления с цифровым тахометром, таймером и секундомером. Объем перемешивающей пробы - 0,5л, скор ость вращения вала ,об/мин. 100-3000. Материал мешалки-нержавеющая сталь, вид мешалки - лопастная ( IM14). Габариты со штативом, (Д х ШхВ), мм 420х380х800, в комплекте: привод - 1 шт., штатив - 1 шт., металлический зажим — 2 шт., лопастная мешалка - 1 шт., кольцо - де ржатель для воронки - 1 шт., воронка делительная круглая объемом - 0,5 л - 2 шт., наличие паспорта завода изготовителя, сертифи ката об утверждении типа СИ с описанием типа (реестр ГСИ РК) Предоставление документов, разрешающих их применение и использование на опасных производственных объектах, выданных соответствующим государс твен ным органом РК.</t>
  </si>
  <si>
    <t>Система измерительная</t>
  </si>
  <si>
    <t>265166.990.000010</t>
  </si>
  <si>
    <t>для определения параметров катодной защиты</t>
  </si>
  <si>
    <t>Система контроля катодной защиты состоит из многофункционального преобразователя (МП) с встроенным компьютером, автономным питанием , кабелями, принадлежностями и пакетом программного обеспечения для сбора данных в полевых условиях и переносе их в ПК для обработки и хранения. Система комплектуется реле времени SYNTAKT (6 штук) для работы с токами до 60А, с питанием от сети и от свинцового акку мулятора 6В с ресурсом 1500часов, Minilog 128/512. Размеры МП : 290 х 260 х 70 мм; Вес в транспортировочном чемодане: 7,8 кг; Приме няемые средства измерения должны соответствовать требованиям Закона Республики Казахстан "Об обеспечении единства измерений" (на вс е вновь проектируемые и приобретаемые средства измерений должны быть сертификаты об утверждения типа или метрологической аттестаций Г СИ РК, методики поверки, действующий сертификат о поверке, разрешение на применение в РК). Устройство в комплекте с реле времени G PS-SYNTAKT вколичестве 6-ти штук и измерительным прибором Minilog 2 для записи ихранения данных. Многофункциональный преобразовател ь , cо встроенным свинцовым аккумулятором 6В/1,3А/час, 10 час работы, ПК Itronix fex21 (ЖК дисплей 6,5"", процессор 129МГц/32Мб, лит ие вый аккумулятор на 8 час работы, флуоресцирующая мембранная клавиатура, документация к ПК на русском языке, штифт для управления с э крана монитора), с калибровочным сертификатом, внешним зарядным устройством 230 В, соединительным кабелем, 1 м, кабелем передачи дан ных в ПК - 1 м, чемоданом для транспортировки электронного блока. Комплект поставки системы :- Руководство по эксплуатации на р усско м языке; - Набор измерительных кабелей с клеммой: 5 красных и 3 черных; - Коммутационный пояс Marathon для интенсивных измерен ий; - Коммутационный пояс Sprint для последовательных измерений; - ПО IntMobil 3.0 сбор данных интенсивных измерений, СD ;- ПО IntMe ss 3.0 оценка интенсивных измерений, СD ;- ПО NaMobil 3.0 сбор данных повторных измерений, СD; - ПО WinTrans 1.0 оценка повторных из мерени й, СD; - навигационный GPS-приемник Holux GR-213 с встроенной антенной и кабелем 0,5 м; - Электрод медно-сульфатный RE-5C на стержне , 8шт.;- Кабель питания от автомобильной батареи 12В; - Барабан с измерительным кабелем 500 м, 2 шт.; - Заплечная рама для б арабана с измерительным кабелем; - Измерительные спиральные кабели, 2 м, 3 шт.; - Измерительные кабели к электродам, 10 м; 8 шт; - Р еле врем ени GPS-SYNTAKT, 15 А, с аккумулятором 6 В и 2-мя соединительными кабелями, в комплекте с силовым реле LS 60, 60А, соединит ельным ка белем, GPS-приемником Garmin GPS 18 с встроенной антенной, кабелем длиной - 5 м и чемоданом для переноски реле, комплект - 6 шт SYNT AKT; - Minilog 2 – многомерный измерительный прибор для контроля параметров катодной защиты, GPS синхронизированный, рабо тающий в ре жимах DCVG/CIPS в прочном и водонепроницаемом корпусе. В приборе находится 4 канала ввода информации (2 х АС, 2 х DC), к омплект вклю чает прибор Minilog 2 сэлектрически</t>
  </si>
  <si>
    <t>Прибор поисковый</t>
  </si>
  <si>
    <t>262030.100.000019</t>
  </si>
  <si>
    <t>для обнаружения и определения местоположения специальных технических средств, многофункциональный</t>
  </si>
  <si>
    <t>Максимальное давление среды - 8,0 МПа; Условия устойчивого приема сигналов передатчика: наружный диаметр трубопровода - до 1420 мм; толщина стенки трубопровода - до 16 мм; удаление приемной антенны от передатчика - до 10 м вдоль оси трубопровода и до 8 м от продол ьной оси трубопровода; скорость прохождения снаряда по трубопроводу - 5 м/с. Точность определения местонахождения снаряда - 0,5 м.Дл ительность непрерывной работы приемника при температуре окружающей среды - 15...+ 40 град.С - не менее 70 часов. Источник питанияпри емника - аккумуляторная батарея, бортовая сеть автомобиля или другой источник питания напряжением 12 В. Габаритные размеры: приемник а 75х220х200 мм; антенны D36х310 мм. Масса антенны, кабеля, держателя антенны и приемника в укладочном ящике- не более 5,0 кг. Налич ие паспорта и инструкции на русском и государственном языках. Сертификат соответствия РК. Средства измерений входящие в состав обору дования должны быть укомплектованы копией сертификата об утвер ждении типа в РК или оригиналом сертификата о метрологической аттеста ц ии в РК, действующими в РК сертификатами о поверке, комплектом документации, предусмотренной заводом-изготовителем, эксплуатаци он ной документацией на русском языке.</t>
  </si>
  <si>
    <t>Трассоискатель</t>
  </si>
  <si>
    <t>265141.000.000049</t>
  </si>
  <si>
    <t>общего назначения</t>
  </si>
  <si>
    <t>"Комплекс трассопоисковый Сталкер-75-14 с функцией Компас. Комплекс предназначен для определения планового положения и глубины залег ания коммуникаций, мест повреждения изоляции трубопроводов и кабелей с дальнейшим картографическим анализом. В комплект поставки «Ст алкер 75-14» входит: Приемник ПТ-14;Телефоны головные РЛПА.468627.001; Блок питания приемника;Батарейный отсек 5*АА; Bluetooth-USB а даптер; Руководство по эксплуатации РАМП.464333.008РЭ; Чехол солнцезащитный; Сумка приемника; Генератор ГТ-15; Блок питания генерато ра; Зажим типа ""крокодил""; Провод соединительный 5 м.; Штырь заземления 20 см РАПМ.746711.001; Руководство по эксплуатации на гене раторы ГТ-75 и ГТ-15 РАМП.435141.001РЭ; Бесконтактный датчик контроля изоляции ДКИ-Е; Датчик А-Рамка; Мини-датчик МД-01; Клещи КИ-50 ; GPS «Bluetooth» модуль Holux RCV-3000; Штырь заземления из нержавеющей стали 1м.; Аккумулятор для ПТ- 14; Аккумулятор для ГТ-15; Б лок питания БПН 220/12-100Вт РАПМ.436244.001. Характеристики приемника ПТ-14: Активные частоты, Гц 273, 526, 1024,8928, 32768; Пасси вные частоты, Гц 0 (POWER), 100, 300, 550, 1450 «РАДИО», «Эфир»; Полоса пропускания для режима «РАДИО» от 10 кГц до 36 кГц; Полоса п ропускания для режима «Эфир» от 48 Гц до 10 кГц; Погрешность показаний глубины залегания трассы, %, не более 5; Память - 10000 точек ; Габаритные размеры, мм, не более 700x300x140; Масса, кг, не более 1,7; Диапазон рабочих температур, °С от -20 до +55. Характеристи ки генератора ГТ-15:Рабочие частоты, Гц 273, 1024,8928, 32768; Диапазон регулировки выходной мощности на нагрузке от 0,5 до 600 Ом, Вт от 1 до 10; Сила тока, потребляемая от источника постоянного тока, А не более 1,8; Габаритные размеры, мм, не более 210x130x100; Масса, кг 2,5; Диапазон рабочих температур, °С от -30 до +55. В комплекте так же: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поставки/установки; методика поверки СИ; технический паспорт; инструкция по эксплуатации на государственном/русском языке. Предостав ление документов, разрешающих их применение и использование на опасных производственных объектах выданных соответствующим государств енным органом РК."</t>
  </si>
  <si>
    <t>Калибратор давления</t>
  </si>
  <si>
    <t>265152.300.000009</t>
  </si>
  <si>
    <t>многофункциональный</t>
  </si>
  <si>
    <t>Портативный калибратор с барометрическим модулем и съемными модулями: измерения электрических сигналов с контрольными проводами, изм ерения сопротивления/температуры и измерения избыточного давления.Основные особенности: искробезопасное исполнение 0ExiaIIBT3/T4Ga X в соответствии с требованиями ГОСТ: Р 51330.0-99, Р 51330.10-99, Р 52350.0-2005; широкий компенсированный диапазон температуры -20. ..+50°С; диафрагма для защиты сенсора от загрязнений и перегрузки; конструкция с легкосъемными модулями, устанавливаемыми во внутрен ние гнезда корпуса калибратора; одновременная индикация на дисплее показаний от двух модулей (например, давления и тока), графически й дисплей с подсветкой (5,5 разрядов, 255 х 160 пиксел); даталоггер до 1 млн точек с одновременной регистрацией показаний двух модул ей.Основные функции: измерение и регистрация избыточного и абсолютного давления; тест утечки; измерение и регистрация постоянного то ка, напряжения, тестирование реле; измерение и регистрация сопротивления и температуры.Измерение электрических сигналов: 0 ... 25 мA с погрешностью ±(0,015% показания + 0,002 мА); входное сопротивление &lt;17,2 Ом; HART-резистор 250 Ом; диапазон пост.напряжения 0...2 8 В (макс. 30 В), погрешность ±(0,015% показания + 0,002 В). Измерение сопротивления/температуры: 0 ... 400 Ом; -200 ... 850°С (Pt10 0, α3850, 3911,3926, градуировка пользователя); погрешность ±(0,015% показания + 0,02 Ом); разрешение 0,01 ОМ/0,01 0С; входное сопро тивление &lt;17,2 Ом; HART-резистор 250 Ом; входной разъем М8, 4 гнезда.Измерение давления: измерение избыточного и абсолютного давлени я (от 0 до 30 МПа); перегрузка - 1,5 х ВП; погрешность: ±0,015% ВП (0…30% ВП), ±0,05% П (30…110% ВП); измерения барометрического дав ления: диапазон от 70 до 110 кПа абс.; погрешность ±0,05 кПа.В состав комплекта входит: портативный модульный калибратор, гидравличе ский насос с диапазоном рабочего давления 0...35 Мпа с кейсом ((0…35 МПа; масло, вода; 3,7 кг; 366х195х105 мм выход: 2 x G 1/4" F), заглушка (MPF-CAP), максимальное давление: 70 МПа / 700 бар, температура среды: от -20 до 50°C (затяжка рукой), от -40 до 150°C (фин альная затяжка ключом), Конструкция: тип резьбы: 7/16-20 UNF 2B, угол конуса номинальный: 60°, уплотнение металл-металл, материал фи тинга: высокопрочная нержавеющая сталь 316, ключ Аллена, 6-гранный (60R159)); шланг; батареи АА (4 шт.); резиновый защитный кожух дл я прибора; кабель mini-USB; прикладное программное обеспечение; руководство по эксплуатации на русском языке; алюминиевый кейс с отд елением для аксессуаров; а также дополнительно шланги с быстросъёмными соединениями для затягивания вручную (длинной 1,5м и 3 м), на бором переходников для фитингов BSP и NPT (1/4NPTF; 1/4BSPF; 1/4NPTM; 1/8NPTM), а также для подключения СИ: M20х1,5 F(внутренней рез ьбой); G1/2 F(внутренней резьбой). Необходимо предоставить: Сертификат об утверждении типа СИ с описанием типа (реестр ГСИ РК), дейс твующий сертификат о поверке СИ со сроком действия не менее половины срока межповерочного интервала на момент постав к и/установки, методика поверки СИ. Предоставление документов, разрешающих их применение и использование на опасных производственных объектах, выда нных соответствующим государственным органом РК.В технической спецификации на портале электронных закупок Потенциальный поставщик до лжен предоставить информацию: 1. Технические требования и спецификация тендерной документации (сертификаты, разрешения и другие доку менты, требуемые в графе «технические характеристики» предъявляются при поставке товара); 2. цены и стоимость предлагаемых товаров, услуг должны включать все сопутствующие расходы потенциального поставщика; 3. гарантийный срок товара не менее 1 года с даты поставк и;4. сроки поставок товаров должен соответствовать требованию Заказчика.</t>
  </si>
  <si>
    <t>Многофункциональный взрывозащищенный налобный фонарь для использования в любых взрывоопасных зонах. Фонарь подходит для использовани и на каске или на голове благодаря удобному регулируемому креплению. Батарейный блок, вмещающий 3 батарейки или аккумулятора типора з мера AA, расположен сзади, благодаря чему вес фонаря комфортно распределяется по всей голове. В фонаре кроме основного белого свет од иода (2 режима работы) имеются ещё зеленый и два красных светодиода, которые могут работать как отдельно так и вместе с основным све том. Главные особенности: Используется светодиод CREE с выходной яркостью до 75 люмен (два режимаработы). Дополнительный красный и з еленый свет. Время работы 20 часов на полной мощности и 66 часов в режиме 23 люмен отобычных щелочных батареек. Питание от трех бата реек или аккумуляторов AA. Дальность свечения - 125 метров (ANSI Nema FL1). Выдвигающаяся рассеивающая линза для более комфорт ного о свещения наближних дистанциях. Регулируемое крепление (на голову или на каску) с возможностью наклонафонаря на угол до 90°. В ес все го 230 г (с установленными батарейками). Укомплектовать батарейками АА-3 шт. и сертификатом соответствия РК.</t>
  </si>
  <si>
    <t>Слот</t>
  </si>
  <si>
    <t>263021.900.000005</t>
  </si>
  <si>
    <t>для сетевого коммутатора</t>
  </si>
  <si>
    <t>Коммутатор Cisco Catalyst 2960-CX 8 Port PoE, LAN Base, (WS-C2960CX-8PC-L) поддерживает 8 портов Ethernet 10/100/1000 с поддержкой PoE+ (запас мощности PoE 124 Вт), 2 порта Gigabit Ethernet и 2 разъема SFP. Состав одного комплекта: WS-C2960CX-8PC-L Коммутатор Cis co Catalyst 2960-CX 8 Port PoE, LAN Base; CAB-TA-EU Кабель Europe AC Type A Power Cable; PWR-CLPPower Retainer Clip For Cisco 3560- C and 2960-C Compact Swit;CON-SSSNT-WSC28PCL.Техническая поддержка SOLN SUPP 8X5XNBD Cisco Catalyst 2960-CX 8 Port PoE LAN Bas. При поставке оборудования предоставить полный пакет документов (сертификат соответствия, гарантийный талон, инструкция по эксплуатации н а русском яз.)</t>
  </si>
  <si>
    <t>Тестер аккумуляторных батарей для проверки аккумуляторных батарей до 200Ач. Отображает всех параметров теста и отображение кривой разряда происходит на встроенном дисплее. Ввод параметров осу щ ествляется пр помощи многофункциональной кнопки на передней панели прибора. Прибор кроме измерения температуры, плотности и других п араметров батареи может основываясь на уже имеющеся информации давать заключение об общем состоянии батареи и ее заряде. Храктери сти ки : диапазон 0-130А, измерение тока внешними токоизмерительными клещами 1В-100мВ (100 мОм - 0,1 мОм) при 10А - 1000А, установка мин имального напряжения останова испытания от 20В до 270В с шагом +/- 1В, мах.напряжение до 270В, диапазон измерения напряжения бат ареи от 0-300 В, вр.испытания от 0 до 15 часов. Энергозависимая память до 8 последовательностей разряда. Интерфейс связи USB и CAN-B US д ля управления внешними блоками нагрузки. ПО для BTS-200 работает с операционной системой Windows XP или VISTA и позволяет контр олиро вать прибор при помощи ноутбука. В комплекте: сертификат об утверждении типа СИ с описанием типа (реестр ГСИ РК),действующий с ертифи кат о поверке СИ со сроком действия не менее половины срока межповерочного интервала на момент по ставки, методика поверки СИ .</t>
  </si>
  <si>
    <t>Портативный газоанализатор Draeger Х-ам 2500, Ex (0-100% НПВ), O2 (0-25 об.%), H2S (0-100 ppm), CO (0-2000 ppm), аккумулятор, блок п итания, кожаный чехол для газоанализатора. Газоанализатор Draeger Х-ам 2500 (Ex; O2; H2S; CO); Размеры (Ш х В х Д), не более 48 x 13 0 x 44 мм; Вес, не более 220-250г.; Условия окружающей среды Температура - 20 ... + 50 °C; Давление 700 - 1300 мбар; Отн. влажност ь 10 - 95 % отн. влажн.; Степень защиты, не нижее IP 67; Сигналы тревоги Визуальный 360 °; Звуковой; Многотональный сигнал, громкос ть &gt;90 дБ на расстоянии 30 см; Вибросигнал Ресурс работы &gt; 12 часов со щелочными и NiMH батареями, &gt; 13 ч с NiMH батареями большой емкости, типичный без Ex-сенсора &gt; 250 ч со щелочными батареями; Время зарядки батареи &lt; 4 часов Маркировка ЕС Электромагнитная совм естимость (Директива 2004/108/EG); ATEX (Директива 94/9/EC); MED Директива о морском оборудовании (Директива 96/98/EC); Аттестации A TEX I M1 Ex ia I Ma, II 1G Ex ia IIC T3 Ga, I M2 Ex d ia I Mb, II 2G Ex d ia IIC T4/T3 Gb. В комплекте: сертификат об утверждении т ипа СИ с описанием типа (реестр ГСИ РК),действующий сертификат о поверке СИ со сроком действия не менее половины срока межповерочног о интервала на момент поставки/установки, методика поверки СИ, технический паспорт завода изготовителя, инструкция по эксплуатации н а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</si>
  <si>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Пункт учета расхода газа</t>
  </si>
  <si>
    <t>265152.800.000002</t>
  </si>
  <si>
    <t>для коммерческого учета расхода газа коммунально-бытовых и промышленных потребителей, шкафной</t>
  </si>
  <si>
    <t>Пункт учета расхода газа-25 на базе RABO. Тип и марка указаны на основании рабочего проекта "ЛПДС Косшагыл. Установка пункта узела у чета расхода газа на границе газопровода". Заключение №ҚСО-0082/18 от 04.12.2018 года. ПУРГ-25 СГ-ЭКВз-P-25/1,6 счетчиком газа RAB O Ду50 с пропускной спосбностью 7,8-27м3/час при Рвх=0,3-0,6 МПа, трубы стальные сварные водогазопроводные неоцинкованные обыкновенн ые, DN 20, толщина стенки 2,8 мм для свечей сброса, размер шкафа: длина=1800мм,ширина=620,высота=1810. Предназначен для измерения о бъема неагрессивного, сухого, приведенного к стандартным условиям по ГОСТ 2939 путем измерения объема газа при рабочих условиях рота ционным счетчиком газа RABO и автоматической электронной коррекции по измеренным значениям температуры, давления газа, вычисленного по ГОСТ 30319 или подстановочному значению коэффициента сжимаемости газа.Комплексы СГ ЭК Р на базе счетчика RABO могут применяться д ля измерения объема природного газа по ГОСТ 5542 и других неагрессивных, сухих и очищенных газов (воздух, азот, аргон и т.п. за искл ючением кислорода в напорных трубопроводах газораспределительных пунктов и станций (ГРП, ГРС), теплоэнергетических установок и други х технологических объектов. Счетчик СГ-ЭКВз-P-25/1,6 RABO Ду50 состоит из корректора объема газа ЕК270 и счетчика газа RABO. Рабочи е диапазоны измерения абсолютного давления корректора выбираются из ряда (МПа): 0,3-0,6. Диапазон измерения температуры рабочей сред ы комплекса учета газа СГ-ЭКВз-P-25/1,6: от −23 °С до +60 °С. Диапазон температур окружающей среды комплекса СГ-ЭКВз-P-25/1,6: от −4 0 °С до +60 °С. Диапазон температур, при котором объем газа приводится к стандартным условиям: от −23°С до + 60°С. Межповерочный инт ервал 5 лет. Электропитание от двух литиевых элементов питания со сроком службы не менее 5 лет от внешнего источника питания. Устано вка во взрывоопасной зоне.ОСНОВНОЙ ФУНКЦИОНАЛ; Вычисление приведенного к стандартным условиям объема газа; Отображение на дисплее ко рректора информации о текущих значениях измеряемых и рассчитываемых параметров (объем, давление, температура и т.д), данных архивов и журналов – суточного потребления и максимальных расходов текущего и прошедшего месяца с указанием времени и даты и т.д.;Возможност ь интеграции в систему с дистанционной передачей данных с помощью интерфейса постоянного подключения RS232 (RS485) или оптического и нтерфейса. Дистанционная передача данных архива и технологических данных с помощью программного обеспечения СОДЭК; Периодический выв од данных на принтер, оснащенный последовательным портом;Представление отчетов о нештатных ситуациях, авариях, несанкционированных в мешательствах; Архивирование основных измеряемых и вычисляемых параметров;Почасовая запись данных в архив за 9 месяцев; Ввод и измен ение исходных условий и данных (процедура настройки);При использовании модуля функционального расширения МР260 возможно постоянное п одключение различных по типу устройств (принтер, модем, ПК и пр.) для передачи или вывода на печать интервального архива (принтер), дистанционного управления корректором (модем, ПК). Возможность работы по подставному значению расхода. Контроль температуры окружающ ей среды (опционально); Контроль перепада давления на счетчике газа (опционально, не требует внешнего питания, дооснащение в процесс е эксплуатации);Использование дополнительных высокочастотных (A1R, A1K) и среднечастотных (R300) датчиков импульсов для контроля рас хода газа (опционально, дооснащение датчиком R300 в процессе эксплуатации); Возможность дистанционной настройки корректора с помощью SMS сообщений; Возможность работы с модулями телеметрии БПЭК-02/МТ, БПЭК-04/ЕК, БПЭК-04Ех, а также с блоками питания БПЭК-02/М и БП ЭК-05;Возможность считывания данных по оптическому интерфейсу с использованием кабеля адаптера КА/О-USB ; Удобный 4-строчный дисплей . В комплекте: сертификат об утверждении типа СИ с описанием типа (реестр ГСИ РК), действующий сертификат о поверке СИ или метрологи ческой аттестации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государственном языке. Выдача разрешения ЧС РК на использование и применение средств изм ерении.</t>
  </si>
  <si>
    <t>291059.999.000077</t>
  </si>
  <si>
    <t>специализированный, автолаборатория, электротехническая</t>
  </si>
  <si>
    <t>Передвижная лаборатория телемеханики и автоматики "Телемеханика", изготовленная на базе автомобиля ГАЗОН НЕКСТ, предназначена для ос уществления технического обслуживания, текущего ремонта систем автоматики, телемеханики, первичных устройств управления и охраны уда ленных объектов предприятий, а также для доставки на объекты обслуживающего персонала, специализированного оборудования, приборов и материалов. В рабочем отсеке расположен рабочий стол с выдвижными запирающимися ящиками. Над столом имеется дополнительные источники направленного света. В грузовом отсеке место для крепления электростанции, маты для перевозки измерительного оборудования. ГАЗОН НЕ КСТ, колесная формула 4х4, число мест-3; колесная база, мм – 5070; габаритные размеры, мм-8750-2350-4000;размеры фургона, мм-6000-23 50-2000; двигатель-ЯМЗ-534; вид топлива-ДТ; Количество цилиндров-4; рабочий объем, куб.см-4430; мощность кВт (л.с)-109,5(148,9) ма ксимальный крутящий момент, Н.м -490(49,9). Дополнительная комплектация: Рундук, верстак, ящики, стеллаж для оборудования с креплени ями, тиски, перегородка с дверью, отсек под генератор; переговорное устройство, шкаф для одежды, стол, умывальник, боковая дверь, ко льцо крепления груза, шкаф для принадлежностей-1шт.; лампы освещения рабочего места-2шт.; дополнительная тосольная печка, автономны й воздушный отопитель салона, кондиционер; предпусковой подогреватель двигателя, стеклоподъемники, электрические зеркала с электропр иводом, подогрев передних сидений, противотуманные фары, парктроник, инструментальный ящик, усиление рессор, устройство заземления - 1шт.;; разъем подключения ввод-вывод; штырь заземления; источник электропитания 12 - 30 В; аккумулятор (дополнительный) 12 В; аварий ный люк, пол автолин; сигнал заднего хода; ремни безопасности на каждое посадочное место; 2-х камерный видеорегистратор с сим. карто й, функцией GPS и возможностью просмотра видеозаписи, МР3 - проигрыватель с колонками, съемный искрогаситель для доработки системы в ыпуска ОГ; домкрат 5 тн.-1шт., ключ баллонный-1 шт. буксировочным тросом до 20 тн.; чехлы на сиденья-по 2 комплекта на каждое, знак аварийной остановки-2шт., противотканые упоры-2шт., медицинская аптечка-1 шт. огнетушитель ОП-2-2 шт. Набор инструментов Force 110 п редметов, набор инструментов Force изготовлен из хромованадиевой стали, с увеличенным запасом прочности, упакован в пластиковый чемо данчик с надежными креплениями. В комплектацию автомобиля включить: полный пакет документации, необходимой для постановки на учет в АвтоЦОНе, а именно: оригинал договора с «мокрыми» печатями или его нотариально заверенная копия, паспорт шасси транспортного средств а, сертификат о происхождении товара, одобрение типа транспортного средства, свидетельство о соответствии транспортного средства с в несенными в его конструкцию изменениями требованиям безопасности, документ о полноте платы за организацию сбора, транспортировки, пе реработки, обезвреживания, использования и (или) утилизации отходов, образующихся после утраты потребительских свойств продукции (то варов), на которые распространяются расширенные обязательства производителей(импортеров), и их упаковки (утильсбор), разрешение на п рименение технических устройств на опасных производственных объектах инструкция по эксплуатации автомашины, Устав или документ, где указано, что поставщик имеет право заниматься деятельностью по реализации автотранспортных средств, счет-фактура с «мокрыми» печатям и, акт приема-передачи товара с «мокрыми» печатями, накладная на отпуск товара с «мокрыми» печатями, форма предоставления отчетности по местному содержанию, сервисная книжка с адресами официальных дилеров по РК на русском языке. Сертификат соответствия и все необх одимые документы и разрешения о допуске к применению на территории РК и постановки на учет в территориальных органах. Руководство по устройству и эксплуатации, Руководство по ремонту, каталог запасных частей, подетальные нормы расхода, все дополнительное оборудова ние обеспечить паспортами, ЗИПами и руководствами по устройству и эксплуатации. В комплекте: сертификат об утверждении типа СИ с опи санием типа (реестр ГСИ РК), действующий сертификат о поверке СИ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языке. Предоставление документов, разрешаю щих их применение ииспользование на опасных производственных объектах выданных соответствующим государственным органом РК.</t>
  </si>
  <si>
    <t>282911.500.000006</t>
  </si>
  <si>
    <t>производительность 10-20 л/ч</t>
  </si>
  <si>
    <t>Прибор -для перегонки дистилляции воды по ГОСТ 6709 "Вода дистиллированная ТУ", подходит как для настольного, так и настенного разм ещения. Особенности дистиллятора: резервуар для хранения дистиллята вмещает в себя двухкратный часовой объем, электронный датчик уро вня отключает дистиллятор при заполнении резервуара и автоматически включает его при опорожнении, электронный датчик загрязнений вык лючает дистиллятор в случае высокой загрязненности воды в испарителе, при этом загорается контрольная лампочка "Очистка". Экономично е потребление воды за счет автоматического отключения воды, испаритель дистиллятора легко доступен для осуществления чистки; холодил ьник (змеевик) дистиллятора находится внутри резервуара и легко поддается замене. Отбор дистиллята через кран. Корпус дистиллятора с двойными стенками изготовлен из оцинкованной стали с порошковым эпоксидным покрытием. Нагревательный элемент дистиллятора, испарите ль, резервуар для дистиллята и холодильник изготовлены из нержавеющей стали. Подключение шланга 1/2 ( не более d 12,7мм), потрубок д ля подводаохлаждающейводы 3/4 (не более d 19,0мм). Технические характеристики: производительность не менее 12 л/час с накопительным баком не менее 24 л/час, высокое качество проводимости дистиллятора приб.2,3 мкСм/см при 25град.С., ШхГхВ мм ( около 780х410х670). Электропитание не менее 400 В / 50...60Гц, не менее 9,0 кВт. Вес нетто не менее 40,5 кг. В комплекте со шлангами для подачи и отвод а воды, запасным змеевиком и нагревательным элементом, технической докумкентацией завода-изготовителя, руководство по эксплуатации н а государственном/русском языке.</t>
  </si>
  <si>
    <t>Локатор универсальный</t>
  </si>
  <si>
    <t>265141.000.000002</t>
  </si>
  <si>
    <t>для поиска остановившихся внутритрубных снарядов и регистрации прохождения внутритрубных снарядов через маркерные точки</t>
  </si>
  <si>
    <t>ЛОКАТОР АКУСТИЧЕСКИЙ "ВОСТОК-АЛ" предназначен для контроля движения и прохождения по трубопроводам очистных и диагностических снаряд ов в произвольных точках трассы трубопровода с поверхности грунта над трубопроводом, а также на задвижках, кранах, вантузах, открыты х участках трубопровода. Состав устройства, Состоит из электронного блока управления, головного телефона, удлинительного кабеля с ге офоном, магнитного держателя, шнура питания от бортовой сети автомобиля, укладочного чемодана. Порядок работы: Геофон устанавливаетс я в пункте контроля (прослушивания) на грунт над трубопроводом с помощью штыря или на корпус задвижки, крана, тело трубы с помощью м агнитного держателя. Контроль прохождения снаряда производится на слух через головной телефон и/или визуально по стрелочному (светод иодному) индикатору. Скорость движения снаряда не ограничена.Акустический локатор, необходимый для контроля движения поршней. Параме тры устройства: Прибор компактен - вес не более 2,5 кг. Время работы от аккумулятора без подзарядки до 50 часов. Расстояние от пункт а котроля до установленного датчика до 2500 м. Условия устойчивого приема сигналов передатчика: наружный диаметр трубопровода - до 1 420 мм; толщина стенки трубопровода - до 16 мм; удаление приемной антенны от передатчика - до 10м вдоль оси трубопровода и до 8м от продольной оси трубопровода; скорость прохождения снаряда по трубопроводу - м/с. точность определения местонахождения снаряда - 0,5 м.Длительность непрерывной работы приемника при температуре окружающей среды -25..+ 40 град.С - не менее 70 часов. Источник питания приемника - аккумуляторная батарея, бортовая сеть автомобиля или другой источник питания напряжением 12 В. Паспорт завода изготовите ля, сертификат качества, разрешение на применение на территории РК.</t>
  </si>
  <si>
    <t>281331.000.000301</t>
  </si>
  <si>
    <t>для центробежного насоса, лабиринтное</t>
  </si>
  <si>
    <t>271161.000.000015</t>
  </si>
  <si>
    <t>для подшипника электродвигателя</t>
  </si>
  <si>
    <t>Подшипник скольжения к электродвигателю 4АЗМВ-2500кВт, типа 5ВК.263.194. наружный диаметр - 200мм,внутренний диаметр 120,4+0,04ММ, ширина - 100мм, верхний бабит Б-16, нижний бабит Б-83 .</t>
  </si>
  <si>
    <t>274021.000.000003</t>
  </si>
  <si>
    <t>светодиодный</t>
  </si>
  <si>
    <t>СВЕТОДИОД: CREE XP-G2 S3 LED Максимальная мощность: 260 люменов Дальность светового луча: 205 м Максимальная интенсивность луча: 105 00 кд Макс Время работы: 120 ч Рефлектор: SMO Аккумулятор: 2 × 18650/3400mAh Класс защиты IP68 от пыли и воды (глубина погружения д о 3 метров) Ударопрочность 1,8 метра;</t>
  </si>
  <si>
    <t>Манометр технический, Диапазон шкалы 0-100 BAR. Класс точности 1. Номинальный размер 160мм,присоединение М20x1,5 (наружная). В компл 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 азрешение уполномоченного органа РК к применению на опасных производственных объектах.</t>
  </si>
  <si>
    <t>Трос буксировочный</t>
  </si>
  <si>
    <t>222929.900.000006</t>
  </si>
  <si>
    <t>из синтетических волокон</t>
  </si>
  <si>
    <t>Трос буксировочный 30 тонн. Из восокопрочного синтетического волокна - 100% полиэстер. Разрывная нагрузка 30000 кг; Вес 4,7кг; Дли а 6 м;Ширина ленты 125мм;</t>
  </si>
  <si>
    <t xml:space="preserve">Вибрационный сигнализатор уровня FTL-51-FGR2BB7G4C;Сигнализатор уровня GR2- резьба G1A; F-стандарт ATEXII/2G EExia IICT6; BB длина
 монтажной части 150mm; 7-элек троника; FEL 57 –двухпроводная ЧИМ; G4- полиэфирный корпус, IP66, кабельное уплотнение М20; C – налич
 ие фитинга.; Принциип измерения-Вибрационный датчик, жидкие продукты;Характеристики/Применение-Модульная конструкция Широкий выбор п рисоединений к процессу .Необходимые требования: 1. Должен быть внесен в реестр РК. 2 Отградуирован по системе SI. 3. Необходимо уко мплектовать разрешением уполномоченного государственного органа РК в области промышленной безопасности на применение и использование на опасных производственных объектах РК.Для доукомплектования основного оборудования
</t>
  </si>
  <si>
    <t>Щетки Bristle Blaster состоят из полиамидного волокна, в котором по отдельности закреплены U-образные отрезки проволоки.Щетки Brist le Blaster оснащены внутренним кольцом (красное из пружинной стали, белое — из нержавеющей стали). Щетки могут быть изготовлены шир иной 23 мм или 11 мм.1.Щетка Bristle Blaster,23 мм, сталь.Используется с ускорительными стержнями шириной 23 мм.2.Щетка Bristle B la ster,11 мм, сталь.Используется с ускорительными стержнями шириной 11 мм.Тщательная обработка стальной поверхности выполняется со ско ростью около 1,1 м2 в час.На обработку такой площади используется одна щетка. В зависимости от свойств, формы и материала об рабатыв аемой поверхности можно обеспечить более продолжительный срок эксплуатации щетки.Артикул: BB-033-10. Поставка: в комплекте 1 0шт.Арт икул: BB-033-05. Поставка: в комплекте 5шт.Произведено в Германии.</t>
  </si>
  <si>
    <t>273314.000.000001</t>
  </si>
  <si>
    <t>электроизолирующая, из стеклопластика, диаметр не более 300 мм</t>
  </si>
  <si>
    <t>Электронная вставка FEL57 (ЧИМ). Напряжение питания: 9,5...12,5 В пост. тока., Потребляемый ток: 10...13 мА, Потребляемая мощность: &lt; 150 мВт, Защита от перемены полярности. Для подключения к электронным преобразователям FTL325P. Отсутствуют Национальные стандарты , иными стандартами является заказной номер. Для доукомплектования основного оборудования.</t>
  </si>
  <si>
    <t>Блок управления</t>
  </si>
  <si>
    <t>271240.900.000021</t>
  </si>
  <si>
    <t>для вакуумного выключателя</t>
  </si>
  <si>
    <t>Модуль управления TER_CM_16_1(220_1) предназначен для управление вакуумным выключателем BB/TEL и сигнализации с идентификацией типа неисправности. Технические характеристики: наличие токовых цепей: без токовых цепей; номинальное напряжение: =110/220В; ~ 100/127/22 0В; тип коммутационного модуля: ISM15_LD_1; ISM15_LD_2; допустимый диапазон напряжения оперативного питания, В: 85...265; максимальн ое значение напряжения, В: 375; бросок тока при включении не более, А: 18; постоянная времени броска тока, с: 0,004; габаритные разм еры, мм: 165х165х45; масса нетто не более, кг: 1,1; степень защиты оборудования внутри корпуса: IP40; стойкость к внешним механическ им воздействиям: М7. Обязательно наличие сертификата соответствия. Отсутствуют национальные стандарты, иными стандартами является за казной номер/каталожный номер/артикул или модельный ряд производителя.</t>
  </si>
  <si>
    <t>265166.990.000000</t>
  </si>
  <si>
    <t>для машин с возвратно-поступательным и вращательным движением</t>
  </si>
  <si>
    <t>TR-V 1/0/4/0/0/2/0. Модель TR-V совместим с велосиметром (смещение и скорость) с чувствительностью 21,2 мВ/мм/с, диапазон преобразов аний 0…20 мм/с, выходной сигнал 4…20 мА пост. тока, электропитание - 2-проводное по токовой петле, рабочая температура от -10°C до + 70°C, габаритные размеры 105 × 25 × 80 мм. В комплекте документация: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 одика поверки СИ, инструкция по эксплуатации на русском языке. Предоставление документов,разрешающих их применение и использование н а опасных производственных объектах выданных соответствующим государственным органом РК, а также сертификат или декларация соответст вия ТС. Для доукомплектования основного оборудования АСУТП.</t>
  </si>
  <si>
    <t>Специализированный жесткий диск серии WD Purple, предназначенной для систем видеонаблюдения и рассчитанной на рабочую нагрузку до 18 0ТБ в год, что превышает показатели жестких дисков для настольных компьютеров в несколько раз. Объем HDD составляет 6 ТБ, форм-факто р – 3.5 дюйма, интерфейс же – SATA 6 Гб/с. Оснащена технологией AllFrame 4K, позволяющая снизить потерю кадров, улучшить воспроизвед ение и увеличить количество отсеков в диске, поддерживаемых видеорегистратором. Жесткий диск имеет умеренные показатели энергопотреб ления – 3.3 Вт при максимальной загрузке (чтение/запись).</t>
  </si>
  <si>
    <t>Насос пластинчатый</t>
  </si>
  <si>
    <t>281314.900.000127</t>
  </si>
  <si>
    <t>одинарного  действия</t>
  </si>
  <si>
    <t xml:space="preserve">"Насос Jurop PNR 124D  вакуумный, шиберный, с воздушным охлаждением предназначен для создания вакуума или избыточного давления в вак уумных машинах. Насос Jurop PNR 124D оборудован автоматическим смазыванием с помощью объемного насоса и масляного бака, что приводит к более низкому потреблению смазочного масла и делает излишними периодические проверки и/или регулировки смазывания. Привод насоса осуществляется от коробки перемены передач автомобиля через коробку отбора мощности, карданный вал и клиноременную передачу или поср едством гидропривода. Производительность, 732 м3/ч. Частота вращения - 1 300 об/мин. Масса насоса, 177кг. Воздушный поток при атмос ферном давлении, 12 200 л/мин . Воздушный поток при разрежении 60% - 11 200 л/мин. Максимальное разрежение - 92%. Максимальное разре жение при постоянной работе - 60%. Напряжение, требуемое при относительном давлении 0,5 бар (абсолютном 1,5 - 19кВ . Максимальное ра бочее относительное давление (абсолютное) - 1 (2) бар. Уровень шума: 60% разрежение, 7 m. c/w звукопоглотитель, дБ (А) 78. Потреблен ие масла - 130 - 150 г/ч. Емкость масляного бака - 3,2л. Вращающий момент -2 0,40кгм
Наибольшая температура насоса - 150 град."
</t>
  </si>
  <si>
    <t>281312.900.000009</t>
  </si>
  <si>
    <t>для промывки и цементирования, а также гидроразрыва нефтприводный, приводный поршневой, подача до 185 м3/ч</t>
  </si>
  <si>
    <t xml:space="preserve">Насос цементировочный ЦН 26-32 горизонтального исполнения, двухцилиндровый, поршень двухстороннего действия, с передачей крутящего м омента от встроенной глобоидной червячной передачи. Предназначен для перекачивания глинистых и цементных растворов и других различны х неагрессивных жидкостей при проведении цементировочных, промывочных, продавочных и других работ в процессе бурения и ремонта нефтя ных и газовых скважин. Диаметр применяемых сменных цилиндровых втулок и поршней, мм 100 / 115 / 127; подача насоса, дм3/с: наибольша я 15,6 / 21,2 / 26,0; наименьшая 2,96 / 4,03 / 4,99. Допускаемое предельное отклонение подачи -20%. Наибольшее давление на нагнетате льной линии насоса, МПа: при наибольшей подаче-7,5 / 5,5 / 4,5; при наименьшей подаче - 32,0 / 23,0 / 18,5. Частота вращения коленча того вала насоса (число двойных ходов поршня в минуту), мин-1 наибольшая-133; наименьшая - 25,2. Мощность, подводимая к насосу, не б олее, кВт 108; Длина хода поршня, мм 250. Диаметр мм-всасывающей линии-100; нагнетательной линии-50; Габаритные размеры насоса, мм, ­±1% - длина-2570; ширина-920; высота-2100; Масса насоса, кг±3% 2600.
</t>
  </si>
  <si>
    <t>Катанка</t>
  </si>
  <si>
    <t>241071.000.000026</t>
  </si>
  <si>
    <t>стальной, горячекатаный, с параллельными гранями полок, номер швеллера 12</t>
  </si>
  <si>
    <t>Металлический  стальной горячекатанный  швеллер  с параллельными гранями полок по ГОСТу 8240-89. Марка стали Ст3, высота 120мм. Шири на полки - 52мм; толщина стенки - 4,8мм; толщина полки - 7,8мм; радиус внутреннего закругления - 7,5мм. Обязательное наличие паспор т а качества, сертификата качества, сертификата соответствия, сертификата происхождения.</t>
  </si>
  <si>
    <t>281314.900.000065</t>
  </si>
  <si>
    <t>для жидкостей с посторонними включениями, фекальный вертикальный, подача до 9000 м3/ч</t>
  </si>
  <si>
    <t>Погружной моноблочный центробежный электронасос ЦМК 16-27 предназначен для откачивания бытовых (фекальных) и производственных сточны х вод температурой до 45С с рН 6-8, плотностью до 1050 кг/м3, содержащих механические примеси (абразивные частицы) до 1% по объёму р азмером не более 5 мм, а также отдельные неабразивные механические включения размером не более 20 мм. Электронасос используется в ка честве откачки сточных вод из канализационных колодцев, подвалов, сборников и т.п., а также для работы в специально приспособленн ых канализационных колодцах, включенных в малые системы канализации. Основная характеристика ЦМК 16-27 с ножом Потребляемая мощность , кВт 3.2 Частота вращения, об/мин 3000 Подача, м3/ч 16 Напор, м 27 Дополнительная характеристика ЦМК 16-27 с ножом Потребляемый т о к, А 6 КПД, % 0.37 Масса, кг 45 Подпор (мин), м 0.4 Высота, мм 600 Максимальный поперечный размер, мм 320 уловный проход шланг а, мм 50 присоединительный диаметр для патрубка отверстия, мм 98 количество отверстий 3.</t>
  </si>
  <si>
    <t>Погружной фекальный насос Wilo-Drain STS 65/18. Макс. напор Hmax-18м, макс. Расход Qmax-70 м3/ч, Свободный сферический проход-65 мм, режим работы (в погруженном состоянии)-S1, Температура перекачиваемой жидкости +3 ... +40 °C, Макс. глубина погружения-10 м, Степень защиты-IP 68, Вес-38 кг, Подключение к сети-3~400 В, 50Гц, Номинальный ток -7,4 A, Номинальная мощность мотора-3,70 кВт, Потребляемая мощность-4,70 кВт,Частота вращения-2900 об/мин, Класс нагревостойкости изоляции-F, Длина соединительного кабеля-10м, Тип кабеля -H07RN-F, сечение кабеля- 7x1,5 мм2, Защита мотора-WSK, Статическое уплотнение-NBR, Рабочее колесо-EN-GJL-250, Скользящее торцевое уплотнение-SiC/SiC, Корпус мотора-1.4404, Корпус насоса - EN-GJL-250, Вал насоса-1.4021, Номер EAN- 4044966464991, Артикул №2081905, Паспорт и руководство по эксплуатации на государственном языке (нарусском языке), сертификат соответствии, гарантия завода изготовителя не менее 1 года. Разрешение на применение на территории Республики Казахстан согласно статьи 69 Закона Республики Казахстан «О гражданской защите». Все необходимые документации должны быть укомплектованы и предъявлены при поставке товара.</t>
  </si>
  <si>
    <t>Блок</t>
  </si>
  <si>
    <t>САМОСПАСАТЕЛЬ ФИЛЬТРУЮЩИЙ MINISCAPE</t>
  </si>
  <si>
    <t>"Скорость черно-белой и цветной печатей в обычном режиме не менее 41 стр./мин., Выход первой страницы (режим готовности) Черно-белая : За не менее 5,7 с., Цветная: всего за не менее 6,1 с., Качество черно-белой и цветной печатей (режим наилучшего качества) не менее 1200 x 1200 т/д., Технологии разрешения при печати HP ImageREt 4800, улучшенное не менее (600 x 600 т/д), Fine Lines не менее (1200 x 1200 т/д), Quickview не менее (300 x 300 т/д), Нагрузка (в месяц, формат A4)
До 150 000 стр., Технология печати Лазерная, Быстрод ействие процессора не менее 1,2 ГГц., Цветной графический ЖК-дисплей QVGA 6,86 см (не менее 2,7 дюйма)
поворотный (с регулируемым уг лом наклона) дисплей с не менее 24-кнопочной клавиатурой, не менее 4 (четыре) предустановленных картриджа (по одному каждого цвета: черный 658A, голубой 658A, желтый 658A, пурпурный 658A), 4 (четыре) предустановленных оригинальных картриджа фотобарабана (65 000 ст раниц каждый) и дополнительный набор по одному каждого цвета: черный 658X, голубой 658X, желтый 658X, пурпурный 658X).</t>
  </si>
  <si>
    <t>Приемник геодезический спутниковый</t>
  </si>
  <si>
    <t>265112.300.000010</t>
  </si>
  <si>
    <t>многочастотный, принимающий сигналы  GPS, кодово-фазовый</t>
  </si>
  <si>
    <t>Характеристика GNSS Channels………………………………..336 GPS…………..L1C/A, L1C, L2C, L2E, L5 GLONASS……………… L1C/A, L1P, L2C/A, L2P, L3 BDS…………………… ……..B1, B2, B3 GALILEOS…………………… E1, E5A, E5B, E5AltBOC, E6 SBAS…… L1C/A, L5 (Только для спутников, поддерживающих L5) IRNSS……………………… …….L5 QZSS…………L1C/A, L1 SAIF, L2C, L5, LEX MSS L-Band…………………………………Trimble RTX Частота позиционирования………..1Hz~50Hz Время инициа лизации……&lt; 10s Initialization reliabilityВремя инициализации ……….. &gt;99.99%Точность позиционированияDGNSS …План: 0.25 м + 1 мм/км ….В ысота: 0.50 м + 1 мм/км Статика и быстрая статика ………..План: 2.5 мм + 0.5 мм/кмВысота: 5 мм + 0.5 мм/кмRTK (Расстояние до базы &lt;30км ) …………….План: 8 мм + 1 мм/кмВысота: 15 мм + 1 мм/км SLink (RTX)…………….План: 4-10 см, Высота: 8-20 смRTK XTRa (xFill)…….План: 5 + 10 м м/км , Высота: 5 + 20 мм/км SBAS………Обычно&lt;5м Модем.…………………………………………………802.11 b/g стандарт WIFI hotspot точка доступа.Передача данных …… Дифференциальный формат данных: CMR+,SCMRx, RTCM 2.1, RTCM 2.3, RTCM 3.0,RTCM 3.1, RTCM 3.2, GPS выходной формат данных: NM EA 0183, PJK плоская координата, двоичный код, Trimble GSOF. Поддержка сетевой модели: VRS, FKP, MAC, полная поддержка NTRIP протоко ла1. Требуется подписка на услугу передачи данных.2. Точность RTX зависит от выбранной службы коррекции в 95% случаев иници ализация занимает от 5 до 30 минут.3. RTK XTRa требует подписки на услугу передачи данных, а точность зависит от доступности спутни ков GNSS.</t>
  </si>
  <si>
    <t>Доска</t>
  </si>
  <si>
    <t>Панель оператора</t>
  </si>
  <si>
    <t>265166.990.000009</t>
  </si>
  <si>
    <t xml:space="preserve">6AV2181-4MB00-0AX0; СТАРТОВЫЙ ПАКЕТ TP1200 COMFORT, СОСТОИТ ИЗ: TP1200 COMFORT, WINCC COMFORT (TIA PORTAL), PROFINET-КАБЕЛЬ ДЛЯ ТЕСТ РОВАНИЯ, КОЛЛЕКЦИИ РУКОВОДСТВ SIMATIC (GER, EN, FR, SP,IT), КАРТЫ ПАМЯТИ SIMATIC HMI 2 GB, 10 ЗАЩИТНЫХ МЕМБРАН. Для доукомлектования существующей системы АСУТП.Отсутствуют Национальные стандарты, иными стандартами является заказной номер/каталожный номер/Арти́кул или модельный ряд производителя.
</t>
  </si>
  <si>
    <t>Память для серверов. Комплект памяти HP, 32GB (1 x 32 Гбайт), четырехранговая x4, DDR4-2133, CAS-15-15-15, с пониженной нагрузкой(72 6722-B21). Для доукомплектования основного оборудования.</t>
  </si>
  <si>
    <t>HP 1TB 6G SATA 7.2k 2.5in SC MDL HDD (655710-B21)</t>
  </si>
  <si>
    <t>261130.200.000005</t>
  </si>
  <si>
    <t>вид памяти DDR4, емкость более 10 Гб, но не более 38 Гб</t>
  </si>
  <si>
    <t>ПАМЯТЬ (ОЗУ) для сервера, ИЗГОТОВИТЕЛЬ: МИКРОН, Part Number: MTA36ASF4G72PZ-3G2J3TI, ПЛОТНОСТЬ КОМПОНЕНТОВ (Объем): 32 ГБ, СКОРОСТЬ КОМПОНЕНТА: DDR4-3200AA-RB2-12, РАНГ КОМПОНЕНТА: 2RX4. Для доукомплектации существующего оборудования.</t>
  </si>
  <si>
    <t>Портативный твердотельный накопитель обеспечивающий производительность USB 3.2 Gen 2x2, пропускная способность интерфейса: до не мен ее 20 Гбит/с. Скорости чтения/записи: до не менее 2000 МБ/с. Емкость: не менее 4 ТБ. Корпус: Металл + пластмасса. Класс защиты: не м енее IP55 от воды и пыли. Питание: от USB-C порта. Компактный форм-фактор карманного размера: не более 69,54 x 32,58 x 13,5 мм. В ко мплекте: резиновый чехол и кабель USB-C. Ограниченная гарантия и бесплатная техническая поддержка от производителя: не менее 5 лет п одтверждается на официальном веб-сайте производителя. (предоставить ссылку)</t>
  </si>
  <si>
    <t>265152.890.000001</t>
  </si>
  <si>
    <t>для определения температур текучести и застывания нефтепродуктов</t>
  </si>
  <si>
    <t>Анализатор температур потери текучести, в соответствии с ASTM D97, D5950, D5853; IP 15; ISO 3016/ГОСТ 20287 (метод А); JIS K2269. Вс троенная система охлаждения без фреона и без подключения внешнего криостата, ступенчатое или линейное охлаждение в соответствии с ме тодом или настройками пользователя, можно настраивать до 20 ступеней. Тестовый интервал: температура потери текучести: программирует ся от 1 до 5°С шагами по 0,5°С. Диапазон температур: рубашка бани: -105 до +55°С (-157 до +131°F);образец: от -95 до 51°С* (- 139 до +123°F). Измерение температуры: рубашка бани: точность 0,5°С, Возможность анализа температуры помутнения при использовании соответс твующей «аналитической головы». Анализатор использует беспроводную измерительную голову со встроенным стеклянным датчиком Pt100 и бе спроводную измерительную голову со встроенным металлическим датчиком Pt100 с выгравированным серийным номером. беспроводные измерите льные головки легко устанавливаются и меняются, используя прижимные пружинные механизмы, что исключает влияние электромагнитных поме х во время проведения анализа. При работе нет опасности попадания кабеля в движущиеся части прибора; отсутствие кабеля соединения го ловки к прибору упрощает и облегчает работу и обслуживание анализатора (при замене датчиков температуры/сенсоров; образец: точность определения температуры 0,1°С. Отсутствие проводов на беспроводной измерительной голове. Возможность использования измерительного ст акана половинного объема, позволяет сократить время анализа. Отчет, сохраняемый в памяти (до 200 результатов), с возможностью распеч атки (USB/RS принтер, с поддержкой PCL5 и выше), подключение к ПК или LIMS (поставляется в стандартной комплектации), возможность не ограниченного с охранения данных с расширенным управлением через ПК при условии установки на ПК программного обеспечения IRIS, USB-н оситель, экспорт в Excel. Многоуровневая защита при помощи пароля для разных категорий пользователей. Задаваемый пользователем интер вал калибровок с функцией автоматической проверки. Интерфейс пользователя: 7" цветной сенсорный дисплей (16:9; 800х400 точек) , отоб ражение полноценной буквенно – цифровой клавиатуры, отображение графика охлаждения пробы в реальном времени. QC контроль (сохранение в памяти прибора результатов анализа контрольных образцов с построением графика з а весь или определенный период). Возможность подк лючения внешних устройств ввода данных (клавиатура, мышь). Возможность калибровки прибора с помощью калибратора (магазин сопротивлен ия). Языки: русский, английский, немецкий, французский. Электропитание 90-240 В переменного тока (автоматический выбор), 300 Вт, 50/ 60 Гц. Размеры (Ш × Г × В): 25,4 × 60 × 35 см. Вес: 30,2 кг. Основной комплект поставки включает: Анализатор – 1 шт; кабель электроп итания 230V - 1 шт; корковое кольцо - 2 шт; корковый диск - 2 шт; тестовый стакан для определения температуры потери текучести - 2 ш т; беспроводной блок детектирования с стеклянным датчиком температуры - 1 шт; беспроводной блок детектирования с металлическим датчи ком температуры – 1 шт; держатель – 1 шт; шестигранный ключ – 1 шт; ЗИП и расходные материалы для запуска и работы оборудования: Сте клянный температурный датчик PT100 – 1 шт; металлический температурный дат чик РТ100 – 1шт; уплотнительные прокладки D18 (10 шт/уп) - 5уп; термоизоляционные корковые прокладки (12 шт/уп) – 5 уп; термоизоляционные корковые диски, (12 шт/уп) - 5 уп; тестовый стакан для определения температуры потери текучести - 10 шт; предохранитель (10шт ) – 1 уп; мини – тестовый стакан для определения температ уры потери текучести - 5 шт; ГСО температуры застывания (материалы для инсталляции) – 2 шт. В комплекте: сертификат об утверждении т ипа СИ с описанием типа (реестр ГСИ РК), действующий сертификат о поверке СИ, методика поверки СИ, наличие паспорта, инструкция по э ксплуатации на русском языке. Принятие, пуско-наладка и обучение персонала после установки его в химической лаборатории и проверки н а полную комплектность. Специалист, проводящий пуско-наладку, допускается на территорию в установленном порядке по наличию удостовер ения об обучении и нотариально заверенных копий протоколов заседаний экзаменационных комиссий по проверке знаний в области промышлен ной безопасности на опасных производственных объектах. Предоставление документов, разрешающих применение и использование на опасных производственных объектах, выданных соответствующим государственным органом РК. Все вышеуказанные документы предоставить при первой поставке товара. Потенциальный поставщик должен предоставить сертификат об утверждении типа СИ с описанием типа (реестр ГСИ РК)</t>
  </si>
  <si>
    <t>Измеритель сопротивления заземления</t>
  </si>
  <si>
    <t>265145.200.000003</t>
  </si>
  <si>
    <t>для измерения сопротивления заземляющих устройств</t>
  </si>
  <si>
    <t>1. ИЗМЕРЕНИЕ СОПРОТИВЛЕНИЯ ПРОВОДНИКОВ ПРИСОЕДИНЕНИЯ К ЗЕМЛЕ И ВЫРАВНИВАНИЯ ПОТЕНЦИАЛОВ (МЕТАЛЛОСВЯЗЬ) (2P); 2. ИЗМЕРЕНИЕ СОПРОТИВЛЕНИЯ ЗАЗЕМЛЯЮЩИХ УСТРОЙСТВ ПО ТРЁХПОЛЮСНОЙ СХЕМЕ (3P); 3. ИЗМЕРЕНИЕ СОПРОТИВЛЕНИЯ ЗАЗЕМЛЯЮЩИХ УСТРОЙСТВ ПО ЧЕТЫРЕХПОЛЮСНОЙ СХЕМЕ (4P); 4. ИЗМЕРЕНИЕ СОПРОТИВЛЕНИЯ МНОГОКРАТНЫХ ЗАЗЕМЛЯЮЩИХ УСТРОЙСТВ БЕЗ РАЗРЫВА ЦЕПИ ЗАЗЕМЛИТЕЛЕЙ (С ПРИМЕНЕНИЕМ ТОКОИЗМЕРИТЕЛЬНЫХ КЛЕЩЕЙ); 5. ИЗМЕРЕНИЕ СОПРОТИВЛЕНИЯ ЗАЗЕМЛЯЮЩИХ УСТРОЙСТВ МЕТОДОМ ДВУХ КЛЕЩЕЙ; 6. ИЗМЕРЕНИЕ СОПРОТИВЛЕНИЯ МОЛНИЕЗАЩИТ (ГРОМООТВОДОВ) ПО ЧЕТЫРЕХПОЛЮСНОЙ СХЕМЕ ИМПУЛЬСНЫМ МЕТОДОМ; 7. ИЗМЕРЕНИЕ ПЕРЕМЕННОГО ТОКА (ТОК УТЕЧКИ); 8. ИЗМЕРЕНИЕ УДЕЛЬНОГО СОПРОТИВЛЕНИЯ ГРУНТА МЕТОДОМ ВЕННЕРА С ВОЗМОЖНОСТЬЮ ВЫБОРА РАССТОЯНИЯ МЕЖДУ ИЗМЕРИТЕЛЬНЫМИ ЭЛЕКТРОДАМИ.</t>
  </si>
  <si>
    <t>Баллон</t>
  </si>
  <si>
    <t>252912.310.000001</t>
  </si>
  <si>
    <t>давление 14,7 МПа</t>
  </si>
  <si>
    <t>ТЗ - Объем емкости 40 л, рабочее давление 150 Мпа, диаметр цилиндра 219 мм. По ГОСТу 949-73. Корпус баллона для хранения и транспорт ировки азота черного цвета и имеет желтую надпись "Азот". В состав входит вентиль, кольцо горловины, предохранительный колпак, опор н ый башмак, 2 транспортировочных кольца.</t>
  </si>
  <si>
    <t>Комплект контрольных образцов КОУ-2 предназначен для определения основных параметров ультразвукового контроля сварных соединений сог ласно ГОСТ 14782, выполняемого с помощью отечественных и зарубежных дефектоскопов. Комплект КОУ-2 состоит из 4-х эталонных образцов (СО-1, СО-2, СО-3, СО-4) и ряда вспомогательных устройств для соблюдения параметров сканирования и измерения характеристик обнаружен ных дефектов. Образец СО-1 применяют для определения условной чувствительности, проверки разрешающей способности и погрешности глуби номера УЗ дефектоскопа. Образец СО-2 применяют при контроле УЗ дефектоскопом изделий из малоуглеродистой и низколегированной сталей. Образец СО-3 применяют для определения точки выхода УЗ луча и стрелы преобразователя УЗ дефектоскопа. Образец СО-4 применяют для из мерения длины волны, возбуждаемой преобразователями с углами ввода 40...65° и частотой 1,25...5 МГц. Стандартный образец СО-1 изгото влен из органического стекла по ГОСТ 17622; скорость распространения продольной ультразвуковой волны на частоте 2,5±0,2 МГц при темп ературе 20±5 °С составляет 2670±133 м/с; время распространения ультразвуковых колебаний в прямом и обратном направлениях 20±1 мкс; г еометрические размеры соответствуют требованиям ГОСТ 14782. Стандартный образец СО-2 ззготовлен из стали марки 20 или из стали марки 3 по ГОСТ 14637; скорость распространения продольной волны в материале образца при температуре 20±5 °С составляет 5900±59 м/с; врем я распространения ультразвуковых колебаний в прямом и обратном направлениях 20±1 мкс; угол ввода луча 0...80°; Δα = ±10, глубина зал егания цилиндрического отражателя Ø 6,0 мм — 15 и 44 мм, Ø 2,0 мм — 3 и 8 мм; геометрические размеры соответствуют требованиям ГОСТ 14782. Стандартный образец СО-3 изготовлен из стали марки 20 по или из стали марки 3 по ГОСТ 14637; скорость распространения продоль ной волны в материале образца при температуре 20±5 °С составляет 5900±59 м/с; ΔR не более 0,1 мм; L = 0...±20 мм; Δ L = ±0,1 мм; гео метрические размеры соответствуют требованиям ГОСТ 14782. Стандартный образец СО-4 изготовлен из стали марки 20 по ГОСТ 14637; скоро сть распространения продольной ультразвуковой волны при температуре 20±5 °С составляет 3120± 32 м/с; tg α = 0,042; геометрические ра змеры соответствуют требованиям ГОСТ 18576. Комплектация: Упаковка. Паспорт.Сертификат о калибровке собственной метрологической служ бы (по заявке); сертификат соответствия; разрешение от КЧС РК к применению на опасных производственных объектах, согласно требований закона РК "О гражданской защите"; сертификаты об утверждении типа или метрологической аттестации, c внесением в реестр государствен ной системы обеспечения единства измерений РК, сертификаты о поверке со сроком действия не менее половины срока межповерочного интер вала на момент поставки.</t>
  </si>
  <si>
    <t>Жилет</t>
  </si>
  <si>
    <t>329911.900.000005</t>
  </si>
  <si>
    <t>спасательный</t>
  </si>
  <si>
    <t>Жилет сигнальный спасательный предназначен для поддержания человека на поверхности воды, оснащается светоотражающими полосами, сигна льными огнями, сигнальными свистками. Международный кодекс по спасательным средствам. Принят резолюцией MSC.48(66) 4 июня 1996 г.</t>
  </si>
  <si>
    <t>ОГНЕТУШИТЕЛЬ ОУ-80 Передвижной. Температура хранения от -40оС до +50 оС. В соответствии с СТ РК 1487-2006.</t>
  </si>
  <si>
    <t>Фреза угловая для МРТ СМ-307 140х25х54 МФ-15-102-140 Р18 Материал: Быстрорежущая сталь Р6М5К5, Р18. (для доукомплектования осн.обор) .</t>
  </si>
  <si>
    <t>Полотенцесушитель</t>
  </si>
  <si>
    <t>252111.900.000000</t>
  </si>
  <si>
    <t>СТ РК 1009-2005.ПОЛОТЕНЦЕ-СУШИТЕЛЬ из нержавеющей стали. Тип: водяной; материал: нержавеющая сталь; форма: M-образная; возможность п оворота секции: нет; присоединительный размер: 1"(дюйм); крепеж: кронштейн 2 шт. (в комплекте); диаметр трубы: 25-32 мм; толщина сте нки трубы: 1,5-2 ,0 мм; длина: 600 мм; межосевое расстояние: 600 мм.</t>
  </si>
  <si>
    <t>СТ РК 2.307-2014.Секундомер СОСпр-2б-2-000 суммирующего действия с прерываемой работой часового механизма с условным обозначением н абора шкал, с ценой деления шкалы 0,2с, 60-минутная шкала с ценой деления 1 мин., одна заводная головка и кнопка возврата на ноль, к алибр. механизм - 42 мм. Наличие паспорта завода изготовителя с печатью и первичной поверкой, Наличие сертификата об утверждении ти п а СИ с описание м т ипа (реестр ГС И РК), действующий сертификат о поверке СИ со сроком действия не менее половины срока межповеро чн ого интервала на мом ент поставки.</t>
  </si>
  <si>
    <t>231923.300.000122</t>
  </si>
  <si>
    <t>из стекла, со шлифом</t>
  </si>
  <si>
    <t>Дозатор (Цифровой титратор) на 1-50 мл. Параметры: дискретность - 0,01 мл, точность - 0,2% восп роизводимость - 0,1%. Комплектация с адаптером диаметром 45 мм и бутылью из темного стекла. Предназначен для безопасного и надежного дозирования жидкости непосредственн о из бутыли, внутренние части химически устойчивы и автоклавируемы. Дозатор обеспечивает надежное дозирование жидкостей, включая сил ьные кислоты, щелочи и растворители, напрямую из бутыли; оснащен защитным клапаном, что позволяет избежать утечек в то время, пока б утыль не используется. Точный механизм регулировки обеспечивает повышенную производительность при многократно повторяющемся дозирова нии. В комплекте: сертификат об утверждении типа СИ с описанием типа (реестр ГСИ РК), действующий сертификат о поверке СИ, методика поверки СИ, оригинал сертификата (паспорта) завода изготовителя или нотариально заверенная копия, инструкция по эксплуатации на русс ком языке, разрешение на применение и использование на опасных производственных объектах, выданных соответствующим государственным о рганом РК. Принятие дозатора после проверки на полную комплектность. Потенциальный поставщик в сотаве тендерной заявке или запроса ценвых предложений должен предосавить сертификат об утверждении типа СИ с описанием типа (реестр ГСИ РК).</t>
  </si>
  <si>
    <t>Набор фрез</t>
  </si>
  <si>
    <t>257340.670.000008</t>
  </si>
  <si>
    <t>концевые, с цилиндрическим хвостиком</t>
  </si>
  <si>
    <t>В набор входят фрезы кольцевые диаметром 50мм, 100мм, 150мм с напаянными твердосплавными пластинами для устройства прорезного ГАКС-В -50/150ЭВ. Для доукомплектации основного оборудования</t>
  </si>
  <si>
    <t>Коробка фильтрующе-поглощающая</t>
  </si>
  <si>
    <t>для промышленных противогазов</t>
  </si>
  <si>
    <t>Фильтр противогазовый тип ДОТ 460 А2В2Е2</t>
  </si>
  <si>
    <t>192029.599.000002</t>
  </si>
  <si>
    <t>полиметилсилоксановая</t>
  </si>
  <si>
    <t>Масло светлое для заполнения бани ротационного испарителя HEIDOLPH HEI-VAP. Кат.№9.906 200.Температура впышки масла DIN 51758 &gt; 200 гр.С, температура самовоспламенения DIN 51794 &gt; 255 гр.С, Вязкость 40 сПз, Плотность при 20°С - 1,15 г/см куб. Объем канистры 5л. Дл я доукомплектования основного оборудования. Наличие оригинальной заводской этикетки на таре, паспорта завода-изготовителя на русском языке, на момент получения 80-85% запас срока годности. Все вышеуказанные документы предоставить при первой поставке.</t>
  </si>
  <si>
    <t xml:space="preserve">Технические характеристики:Напряжение, В:12,Емкость, Ач:190,Технология:AGM,Срок службы АКБ, лет:12,Тип клеммы:Резьба под болт М6 ,Ти п аккумулятора:Стационарный,Длина, мм.:561,Ширина, мм.:125,Высота, мм.:316,Полная высота, мм.:316,Вес, кг.:57,3., разработан специал ьно для установки в 19” и 23” стеллажи, что обеспечивает высокую плотность энергии при минимальной занимаемой площади. Жидкий электр олит удерживается внутри микропористых стекловолоконных сепараторов (технология AGM). Корпус выполнен из огнестойкого материала и по лностью герметичен, внутри него поддерживается повышенное давление, благодаря которому протекает рекомбинация газов и обслуживание а ккумулятора на протяжении всего срока службы (12 лет) не требуется. На крышке предусмотрен односторонний предохранительный клапан, к оторый сбрасывает избыточное давление. Фронт-терминальное расположение клемм обеспечивает быстрое и удобное техническое обслуживание батарей. 
</t>
  </si>
  <si>
    <t>Тепловизор</t>
  </si>
  <si>
    <t>265166.900.000018</t>
  </si>
  <si>
    <t>Тепловизионный сканер линейки Fluke TiS делает доступным тепловидение, как новую технологию диагностики совершенно разным специалист ам, занимающимся диагностикой и обслуживанием высокотехнологичных систем и оборудования в разных отраслях. Тепловизор Fluke TiS - ид еальный прибор для обнаружения скрытых проблем нарушения в сетевых структурах, потерь энергии или нарушения изоляции, локального пер егрева электрических компонентов, проникновения влаги. Характеристики Модели Fluke TiS. Тепловизор Fluke TiS предназначен для выполн ения съемки в диапазоне температур от –20 до +100°C. Данная модель производит температурные определения с фиксированным коэффициенто м излучения 0,95, и при измерении на поверхностях с высокими отражающими способностями необходимо учитывать соответствующую поправку . Комплектация: Тепловизор Fluke TiS 9HZ, SmartView® ПО для анализа и составления отчетов,2 GB SD карта памяти, кардридер для загруз ки снимков на ПК, прочный ящик для и переноски и сумка, ремень Держатель, для работы правой или левой рукой, AC зарядка/источник пит ания, руководство пользователя на CD (18 языков), интерактивный тренинг на DVD. "В комплекте: сертификат об утверждении типа СИ с оп исанием типа (реестр ГСИ РК), действующий сертификат о поверке СИ со сроком действия не менее половины срока межповерочного интервал а на момент поставки/установки, методика поверки СИ. Разрешение на применения на опасных производственных объектах технологий, техни ческих устройств, материалов, прошедших процедуру подтверждения соответствия нормам промышленной безопасности.</t>
  </si>
  <si>
    <t>282922.290.000002</t>
  </si>
  <si>
    <t>абразивоструйный</t>
  </si>
  <si>
    <t>Аппарат пескоструйная (дробеструйная) в комплекте предназначена для дробеструйной (струйной) очистки наружной поверхности трубопрово да от старых покрытий, окалины, ржавчины при ремонте дефектных участков. Вместимость бака 200 литров, максимальное давление — 12 бар , расход сжатого воздуха - 3,5-15 м3/мин, производительность - до 30 м2/час (Sa 21/2)), габариты -1680 х 1000х730 мм, Вес- 132кг, Аб разивные материалы - сухие сыпучие абразивы фракцией до 3,5мм в зависимости от диаметра используемого сопла. Напорная бочка 200 литр ов, RMS-2000 клапан дистанционного управления, 20 м спаренный воздушный шланг управления, RLX-III клапан «stop-start» дистанционного управления, FSV-60 дисковый клапан-регулятор подачи абразива, 20м СLЕМСО 1 1/4"" (32х8х48мм) пескоструйный шланг, CQР-2 быстроразъё мное соединение (нейлон) для шлангов 1 1/4"", NНР-2 соплодержатель (нейлон) для шлангов 1 1/4"", пескоструйное сопло «VENTURI» в кол ичестве 5 шт. диам. 6,5мм, сито для просеивания абразива, центробежный воздушный фильтр- влагомаслоотделитель, защитный шлем дробест руйщика APOLLO c регулятором давления и защитным фартуком, шлангом от пояса к шлему, дополнительно защитные пленки 2 упаковки по 25 шт, защитный комбинезон СLЕМСО с двойной защитой, устойчивые к абразиву, СLЕМСО CPF-20 –фильтр для дыхания с регулятором давления и влаго-маслоотделителем, дополнительно картридж-фильтра, 20 м дыхательный шланг с быстроразъемами, специальные кожаные перчатки СLЕМС О, устойчивые к дроби воздушный шланг диаметром 20мм, 30 метров с быстроразъемынми соединениями. Документация: паспорта, эксплуатаци онная документация на русском/государственном языках, сертификат соответствия, разрешение на применение на опасных производственных объектах, согласно закона РК "О гражданской защите". На манометры - сертификаты об утверждении типа или метрологической аттестации, с внесением в реестр государственной системы обеспечения единства измерений РК, сертификаты о поверке со сроком действия не менее по ловины срока межповерочного интервала на момент поставки.</t>
  </si>
  <si>
    <t>Палатка</t>
  </si>
  <si>
    <t>139222.200.000009</t>
  </si>
  <si>
    <t>армейская, вместимость до 12 человек, с каркасом</t>
  </si>
  <si>
    <t>Стальной каркас из профильных труб выдерживает снеговую нагрузку до 140кг/м², ветровую – 48 кг/м². При использовании печи или подключаемойчерез вшитый воздуховод тепловой пушки, палатка может использоваться вкачестве жилой при температурах до -50⁰C. Внешний тент комбинированный:верх из герметичной ткани с двойным покрытием из ПВХ, стенки из«дышащей» полульняной парусины. Внутренний тент из моющейся ткани.Дымоходный люк оборудован стальным листом. Окна имеют москитные сетки икомплектуются съемным заполнением из оргстекла.Вместимость палатки: 10 человек на двухъярусных кроватях. Наличие:сертификат соответствия РК, технической документации (паспорт и руководство по эксплуатации на государственном и русском языках).</t>
  </si>
  <si>
    <t>275112.000.000000</t>
  </si>
  <si>
    <t>для мытья посуды на предприятиях общественного питания, универсальная с электрообогревом, тип 1</t>
  </si>
  <si>
    <t>Посудомоечная машина МПУ-700-01 для мытья в кассетах тарелок, суповых мисок, стаканов, столовых приборов и подносов размером не боле е 530*325 мм на педприятиях общественного питания с чилом посадочных мест до 50 с применением моющих средств. Конструкция машин позв оляет использоать их как при холодном, так и при горячем водоснабжении. все видовые корпусные детали машины изготовлены из шлифованн ой нержавеющей стали, покрытой пленкой для защиты при транспортировании и монтаже. Серитфикат качества, паспорт по эксплуатации (на рус.языке)</t>
  </si>
  <si>
    <t>Холодильник 2-х камерный с нижней морозильной камерой ATLANT ХМ 6026- 031. Размеры (ВхШхГ)205х60х63 Общий полезный объем 393л.объем холодильной камеры 278 л,объем морозильной камеры 115л.Расположение морозильной камеры внизу.Управление электромеханическое. Дисплей нет. Контроль управления -внутренний.Количество компрессоров 2 шт. Предоставить сертификат соответствия, паспорт и руководство по эксплуатации</t>
  </si>
  <si>
    <t>Наружные центраторы звенные типа - ЦЗН-820, предназначены для центровки стыков труб при сварке, представляют собой шарнирный многогр анник из унифицированных звеньев и нажимных роликов. Замыкающие звенья имеют крюки и винтовой зажим. Диаметр 820 мм, механизм стяжк и центратора - "винтовой", количество звеньев - 12шт, с опорным подшипником, сталь 20, толщина 6мм, резьба М27х3, масса 25,5 кг. Нал и чие паспорта.</t>
  </si>
  <si>
    <t>Кондиционер</t>
  </si>
  <si>
    <t>282512.300.000000</t>
  </si>
  <si>
    <t>оконный, площадь охлаждения до 20 м2</t>
  </si>
  <si>
    <t>Моноблок оконный: обслуживаемая площадь 14кв.м; основной режим – охлаждение; мощность в режиме охлаждения 1470 Вт; дополнительный ре жим вентиляции (без охлаждения и обогрева), режим осушения; уровень шума 49дБ/53дБ (мин/макс); габариты 47,2х31,2х37см. В комплекте : руководство по эксплуатации, паспорт завода-изготовителя, наличие разрешения уполномоченного органа РК в области промышленной безо п асности на применение на опасных производственных объектах РК, наличие сертификата соответствия.</t>
  </si>
  <si>
    <t>Клещи</t>
  </si>
  <si>
    <t>257330.100.000024</t>
  </si>
  <si>
    <t>электроизмерительные</t>
  </si>
  <si>
    <t>Клещи измер.с цифровой индикацией,калибратор-мультиметр склещами для измерения слабых токов. Класс точности 0,2%; Разрешение ичувствительность - порядка 0,01 мА; Измерение сигнала от 4 до 20 мА безразрыва контура тока; Измерение сигналов с малыми токами на выводах ПЛК ианалоговых вх/вых системы управления; Двойной дисплей с подсветкой,показывающий результат измерения тока в мА, и в впроцентах от диапазона4-20 мА; Встроенный фонарь, отдельный зажим с удлинительным кабелем;Измерение сигналов 10-50 мА. Автоматическое изменение сигнала 4- 20 мАдля дистанционного тестирования Функция Hold. Измерение сигналов 4- 20 мАвнутри цепи. Одновременное измерение слабых токов внутри цепи систочником питания 24 В и проверочных преобразователей. Генерация сигналов 4-20 мА для проверки входов/выходов систем управления иустройств I/P. Вывод линейно-пилообразного сигнала слабого тока илисигнала слабого тока с шагом 25%; Измерение постоянного напряжения дляпроверки питания 24 В или сигналов напряжения вх/вых. Генерация напряжения пост. тока, для проверки устройств входа, принимающих сигнал1-5 В или 0-10 В. Измеренный вывод сигналов слабого тока обеспечиваетпостоянный сигнал слабого тока, соответствующий сигналу 4 - 20 мА,измеренному клещами для измерения малых токов позволяет запись сигнала слабого тока в отдельный регистратор без разрыва токовой петли. Исходящий сигнал слабого тока позволяет вести запись тока 4-20 мА на цифровой мультиметр с функцией регистрации данных или другое устройство без разрыва токовой петли  Вх./Вых слабого тока: одновременное измерение сигнала слабого тока клещами и генерация сигнала слабого тока.Подача входного сигнала слабого тока на устройство и измерение сигнала на еговыходе в диапазоне 4-20 мА для таких устройств как клапаны или изоляторы слабого тока;Вывод линейно-пилообразного сигнала напряжения или сигналанапряжения с шагом 25% Автоматическое изменение напряжения для дистанционного тестирования. Должен быть внесен в реестр государственной системы обеспечения единства измерений РК и поверен, укомплектован сертификатами об утверждении типа или метрологической аттестации,действующими сертификатами о поверке, методикой поверки, комплектом документации, предусмотренной заводом изготовителем, эксплуатационной документацией на русском языке. Необходимо укомплектовать разрешением полномоченного государственного органа РК в области промышленнойбезопасности на применение и использование на опасных производственныхобъектах РК.</t>
  </si>
  <si>
    <t>275126.900.000012</t>
  </si>
  <si>
    <t>инфракрасный, мощность 6,0 кВт</t>
  </si>
  <si>
    <t>Инфракрасный обогреватель. Потолочного типа. Напряжение 220-230 В; Номинальная частота 50 Гц; Мощность 2000 Вт; Площадь обогрева - 2 0 м2; Вес нетто - 8,0 кг; Класс защиты - IP20.</t>
  </si>
  <si>
    <t>Мобильный кондиционер (портативный)</t>
  </si>
  <si>
    <t>282512.300.000020</t>
  </si>
  <si>
    <t>режим кондиционер/отопление</t>
  </si>
  <si>
    <t>КОНДИЦИОНЕР МОБИЛЬНЫЙ. Тип: мобильный моноблок. Производительность: 4,7кВт, потребляемая мощность: 1,4кВт. Площадь помещения 43м2. У овень шума 54/47дБ. Хладогент R410A озонобезопасный фреон. Габариты: 510х425х830мм, вес: 36,5кг. Задание температуры воздуха в поме щ нии в диапазоне - от 16 до 32 град.С. Многофункциональный пульт ДУ. Фильтр очистки воздуха. Встроенный 24-часовой таймер. Керамиче с ий нагревательный элемент. Предусмотрены режим "TURBO-мощность" и режим "Пониженный уровень шума". Автоматическая система испарени я онденсата. Встроенная помпа для подачи конденсата на теплообменник.</t>
  </si>
  <si>
    <t>282411.900.000003</t>
  </si>
  <si>
    <t>прямая</t>
  </si>
  <si>
    <t>Машинка Bristle Blaster электрический. Артикул: SE-677-MC. Обеспечивает обработку поверхности со степенью подготовки, аналогичную, п олученной другими методами струйной обработки— от Sa 2 1/2 до Sa 3 в соответствии с DIN EN ISO 8501-1. Шероховатость поверхности от 40 до 120 мкм (Rz), в том числе и на сварных швах в соответствии со стандартом API 5LХ42.При обработке поверхности с помощью инст р умента Bristle Blaster не применяются и не производятся дополнительные и вредные для окружающей среды материалы. Метод абразивно-щ е точной обработки Bristle Blasting обеспечивает уплотнение материала на обрабатываемой площади, которое в свою очередь повышает усто йчивость к появлению царапин, усталости и коррозии под напряжением. Метод абразивно-щеточной обработки Bristle Blasting — это запат ентованная технология, которая позволяет удалить коррозию или покрытие с одновременным обеспечением необходимой чистоты и шеро ховат ости поверхности.Эффективен для об работки поверхностей при ремонте трубопроводов, и подготовки поверхности трубопроводов для выполн ение композитного ремонта.Легкая к онструкция обеспечивает простоту и гибкость работы.Вес инструмента: 2,3кгПодключается к электриче ской сети 230 В/120 ВМаксимально е количество оборотов: 3200 об/минКомплект поставки: - Bristle Blaster Электрический- Адаптер для щ еток 23 мм- Ускорительный ст ержень 23 мм- 10 щеток Bristle Blaster, сталь, 23 мм- Пластиковый кейс для переноски и хранения.</t>
  </si>
  <si>
    <t>Пила</t>
  </si>
  <si>
    <t>282411.900.000014</t>
  </si>
  <si>
    <t>сабельная, электрическая</t>
  </si>
  <si>
    <t>Аккумуляторная сабельная пила. Длина хода: 13 мм. Емкость аккумулятора, Ач: 4. Ход пилки, мм: 13. Число ходов, ход/мин 0 – 3000. Нап ряжение аккумулятора, В: 18. Глубина распила, мм: 50. Габариты: 398x81x220 мм. Тип заряжаемого аккумулятора: Li-Ion. Комплектация : •Зарядное устройство •2 аккумулятора Li-Ion 4 А*ч •Шестигранный ключ •Набор пилок •Чемодан. Параметры упаковки: длина-480 мм, шири н а -305 мм, высота 130 мм. Вес брутто, кг: 5,64.</t>
  </si>
  <si>
    <t>МОЛОТОК ОТБОЙНЫЙ ЭЛЕКТРИЧЕСКИЙ, отбойный молоток с резервуаром для смазки и антивибрационной технологией. Используется для вскрытия асфальтных покрытий, разрушение и демонтаж бетонных, каменных сооружений (фундаментов, бетонных опор). Технические характеристики: П итание 220В от сети; потребляемая мощность в пределах 1500-1510 Вт; Число ударов в пределах 730 - 1450 ударов в минуту; энергия (сил а) удара в 23.6 Дж; тип патрона - НЕХ (шестигранник); диаметр патрона - 28,6мм; Тип хвостовика 28,6 мм шестигранник. Кабель в предел ах 4-5 м; вес в пределах 16,5-17 кг; Резервуар для смазки - контейнер для масла. индикаторы неисправностей. Дополнительная рукоятка поворачивается вокруг оси. В комплектацию входит прорезиненная рукоятка и чемодан для переноски. В комплекте: руководство по эксплуа тации молотка отбойного на государственном и русском языке, паспорт молотка отбойного от завода-изготовителя, наличие сертификата со ответствия. Товар новый, гарантия не менее 12 месяцев со дня приемки.</t>
  </si>
  <si>
    <t>ПРИНТЕР ЛАЗЕРНЫЙ. Технология печати: лазерная. Цветность печати: черно-белая. Комплект поставки: документация, кабель питания, картр идж (W1470A), максимальный формат печати A4, поддержка двухсторонней печати: Да. Разрешение печати: не менее 1200х1200, скорость чер но-белой печати (стр/мин) 71 стр/мин (A4), максимальный месячный объем печати 300000. Расходные материалы: количество картриджей – 1 , модель картриджей (W1470A), ресурс черного картриджа - 10500 страниц Лотки: поддерживаемая плотность носителей - 60 - 200 г/м2, ем кость подачи 650 листов, емкость выходного лотка – 500, печать на грубой бумаге, конвертах, обычной бумаге, открытках, перфорированн ой бумаге, прозрачной пленке, тонкой бумаге, этикетках. Интерфейсы и подключения - Ethernet, USB 2.0, дополнительно: совместимость - Android, Linux, Mac OS, UNIX, Windows Отображение информации: цветной сенсорный дисплей, потребляемая мощность в работе - 780 Вт. П отребляемая мощность в режиме ожидания - 0.8 Вт Тип и напряжение питания - 220-240В 50/60ГЦ. Уровень шума при работе - 56 дБ. Уровен ь шума в режиме ожидания - без шума.</t>
  </si>
  <si>
    <t>бон</t>
  </si>
  <si>
    <t>301150.000.000016</t>
  </si>
  <si>
    <t>заградительный</t>
  </si>
  <si>
    <t>БОН НЕФТЕОГРАЖДАЮЩИЙ БНп для оперативной локализации, подвод к нефтесобирающим устройствам разлившихся на водной поверхности нефтепр одуктов, ограждение танкеров при погрузочно-разгрузочных работах с целью предупреждения возможных проливов ГСМ. Боновое заграждение представляет собой 10-ти метровые секции с плоской поплавковой камерой, высота секции - 300мм, цвет - оранжевый, основа - масло-бенз остойкая ПВХ ткань устойчивая к воздействию нефтепродуктов плотностью не менее 650г/м.кв., соединение - замковое S-образное (ASTM) и з алюминиевого сплава (в искробезопасном исполнении). Верхняя поплавковая часть заполнена мягким закрытопористым пенополиэстиленом, силовой элемент находящиеся в верхней части из полиэфирного строп-ленты шириной не менее 45мм с разрывной нагрузкой 3т, нижний силов ой элемент круглозвеневая цепь 8х23мм, масса секции не более 16кг. Каждая секция бона делится на части вертикальными пластинами. Пла стины в верхней части снабжены ручками для переноски и установки бонов. Диапазон рабочих температур бонов от -5 до +50 градусов Цел ьсия. Документация: паспорт, эксплуатационная документация на русском/государственном языках, сертификат соответствия. Декларацию о соответствии требований ТР ТС 010/2011 "О безопасности машин и оборудования".</t>
  </si>
  <si>
    <t>281524.990.000032</t>
  </si>
  <si>
    <t>червячный, двухступенчатый, параллельное расположение осей</t>
  </si>
  <si>
    <t>ТУ 38-101950. Автоматический привод поворота выполнен на базе четырёхступенчатого редуктора с промежуточными телами качения шарики I I-12,303 Н ГОСТ 3722, 92 шт. Общее передаточное число составляет U=279841, при этом время поворота изделия в пределах 60 угл.град. составит 3,5-5 часов, в зависимости от исполнения изделия (разная скорость вращения вала). Редуктор и подшипниковые узлы привода пов орота заполнены консистентной смазкой типа ВНИИНП-286М "Эра" ТУ 38-101950, обеспечивающей работоспособность изделия в окружающей ср е де с диапазоном рабочих температур + -50 при относительной влажности не более 75 %. Необходимо укомплектовать разрешением уполномо че нного органа РК в области промышленной безопасности на применение на опасных производственных объектах РК</t>
  </si>
  <si>
    <t>Пика</t>
  </si>
  <si>
    <t>257330.930.000057</t>
  </si>
  <si>
    <t>для молотка</t>
  </si>
  <si>
    <t>ПУСКАТЕЛЬ, 3-ПОЛЮС,РАЗМ S2.3RТ1035-1AP00. РЕВЕРСИВНАЯ КОНТАКТОРНАЯ СБОРКА AC-3 11KW/400V, ТИПОРАЗМЕР S0 230V, 50/60HZ 3RA1326-8XB30- 1AL2. SIEMENS;; нет. Требования: 1.В технической спецификации на портале электронных закупок Потенциальный поставщик должен предост а вить информацию: о стране происхождения, заводе-изготовителе и марке/модели предлагаемого товара. Технические требования и специфи ка ция тендерной документации (сертификаты, разрешения и другие документы, требуемые в графе «технические характеристики» предъявляю тся при поставке товара); 2. цены и стоимость предлагаемых товаров, услуг должны включать все сопутствующие расходы потенциального п ост авщика; 3. гарантийный срок товара не менее 1 года с даты поставки;4. сроки поставок товаров должен соответствовать требованию З аказ чика.</t>
  </si>
  <si>
    <t>Регулировочные пластины SKF серии TMAS. Исполнение из высококачественной нержавеющей стали (сорт 304S31). Обозначение TMAS 200-070.К оличество пластин в комплекте 10 шт. Длина 200 мм, ширина 200 мм, толщина 0,7 мм.</t>
  </si>
  <si>
    <t>Регулировочные пластины SKF серии TMAS. Исполнение из высококачественной нержавеющей стали (сорт 304S31). Обозначение TMAS 200-100.К оличество пластин в комплекте 10 шт. Длина 200 мм, ширина 200 мм, толщина 1,0 мм.</t>
  </si>
  <si>
    <t>Регулировочные пластины SKF серии TMAS. Исполнение из высококачественной нержавеющей стали (сорт 304S31). Обозначение TMAS 200-200.К оличество пластин в комплекте 10 шт. Длина 200 мм, ширина 200 мм, толщина 2,0 мм.</t>
  </si>
  <si>
    <t>Прибор для измерений потенциалов и токов</t>
  </si>
  <si>
    <t>265143.300.000007</t>
  </si>
  <si>
    <t>4 канала для измерения, с возможностью записи и хранения данных</t>
  </si>
  <si>
    <t>Плата УИРП 411539.401 устройство измерения разности потенциалов (плата А 5 - 3) ГОСТ Р51164-98, предназначен для выделения разности потенциалов с защищаемого сооружения для Станции катодной защиты тип В-ОПЕ -М6. Для доукомлектации основного оборудования.</t>
  </si>
  <si>
    <t>265151.300.000026</t>
  </si>
  <si>
    <t>класс точности 2 0</t>
  </si>
  <si>
    <t>Темрометр биметаллический WIKA А50.10, 0...120 гр.С., Класс точности - 2, Ном. Размеры:80, Чувствит. элемент - спиральный биметалл, шток помещен в гильзу с резьбой, Расположение штока - осевой, сзади, Корпус - алюминий, Присоединение - гильза G1/2 B, медный сплав, Шток - Ф 9 мм, медный сплав, Гильза 100 мм, медный сплав. Для доукомплектования АСУТП.Необходимые требования: Сертификат об утвержд ении типа СИ с описанием типа (Реестр ГСИ РК) или сертификат о метрологической аттестации СИ ГСИ РК, действующий сертификат о повер ке СИ со сроком действия не менее половины срока меж поверочного интервала на момент поставки/установки, методика поверки СИ, эксплу атационная документация завода-изготовителя на государственном/русском языках.Отсутствуют Национальные стандарты, иными стандартами является заказной/каталожный номер или модельный ряд производителя. Потенциальный поставщик излагает техническую спецификацию на зак упаемые товары с описанием и требуемыми функциональными, техническими, качественными и эксплуатационными характеристиками закупаемых товаров предусматривающую: - Предоставление гарантии на качество предлагаемых товаров, со сроком не менее 12 (месяцев с даты постав ки). - Предоставление информации о стране происхождения, заводе-изготовителе Примечание: 1. поставляемые товары должны соответствова ть Техническим требованиям и спецификации тендерной документации (сертификаты, разрешения и другие документы, требуемые в «техничес кие характеристики» предъявляются при поставке товара); 2. цены и стоимость предлагаемых товаров должны включать все сопутствующие р асходы потенциального поставщика; 3. сроки поставок товаров должны соответствовать требованиям Заказчика.</t>
  </si>
  <si>
    <t>Шкив</t>
  </si>
  <si>
    <t>281525.000.000030</t>
  </si>
  <si>
    <t>для привода клиновых ремней, со спицами и ступицей, расчетный диаметр 50-4000 мм</t>
  </si>
  <si>
    <t>Шкив приводного ремня устройства Тайфун. Обозначение по сервисному каталогу: Поз.4. ТЭП.001.00.00.003.</t>
  </si>
  <si>
    <t>283093.990.000076</t>
  </si>
  <si>
    <t>Дорожная подметальная щетка с бункером Holms SU в комплекте с боковой щеткой. Со всеми необходимыми комплектующими для подключения к эксковатору погрузчику HIDROMEK НМК 102S. Ширина агрегата 1,95м; Рабочая ширина 1,85 м; Диаметр щетки 0,60м; Высота без крюков 0 ,8 0м; Объем водяного бака 240 л; Эффективный объем бункера 220л; Вес порожнего без крюков 305 кг; Вес боковой щетки и 3-х опорных коле с 100 кг; Вес при полном баке и бункере с боковой щеткой и колесом 1050 кг; Гидропоток мин/макс 50/80 (л/мин). Предоставлять вме сте с поставкой: паспорт и инструкция по применению на государственном и русском языке, сертификат соответствия, гарантия производит ел я. Разрешение на применения в РК. Обязательное участие в комплексном испытании представителя изготовителя перед приемкой в эксплу ат ацию.</t>
  </si>
  <si>
    <t>Узел шарнирный</t>
  </si>
  <si>
    <t>289939.899.000043</t>
  </si>
  <si>
    <t>для устройства по предотвращению образования донных отложений в резервуаре</t>
  </si>
  <si>
    <t>Шар сферического уплотнения поворота Тайфун - 28. Обозначение по сервисному каталогу: Узел А. поз. 11. ТЭП. 001.00.00.011</t>
  </si>
  <si>
    <t>Преобразователь D799 к ультразвуковому толщиномеру PANAMETRICS 27MG. Угол ввода 0°. Имеет угловую конструкцию и встроенный несъемны й кабель для контроля толщин в диапозоне от 1до 500мм, работает на частоте 5МГц , диаметр-11мм. Предназначен для измерений остаточно й толщины стенок труб. Обязательное предоставление: данных о первичной поверке; сертификата соответствия; инструкция на государстве нном и русском языке, информации о внесении в государственный реестр РК. Для доукомплектования основного оборудования.</t>
  </si>
  <si>
    <t>КОЛЬЦО ЛАБИРИНТОВОЕ 110/140/18 ZLM. Материал-бронза, скорость вращения - 3000 об/мин. Вал (Shaft) 4 331. Расточка (Bore) 5 512. Для доукомплектации насоса ZLM IP 530/07.</t>
  </si>
  <si>
    <t>КОЛЬЦО ЛАБИРИНТОВОЕ 112/142/18 ZLM. Материал-бронза, скорость вращения - 3000 об/мин. Вал (Shaft) 4 409. Расточка (Bore) 5 559. Для доукомплектации насоса ZLM IP 530/07.</t>
  </si>
  <si>
    <t>263013.000.000002</t>
  </si>
  <si>
    <t>камера 1,3 Мпикс</t>
  </si>
  <si>
    <t>Веб камера. Размеры со стационарным креплением: длина: 31,91 мм, ширина: 72,91 мм, толщина: 66,64 мм, длина кабеля: 2 м, вес: 75 г; требования к системе: совместимость windows 7 или более поздней версии, macos 10.10 или более поздней версии, chrome os™; порт: usb- a; поддержка распространенных программ для видеосвязи; технические характеристики: максимальное разрешение: не менее 720p / 30 кадр ов в секунду; количество мегапикселей у камеры не менее: 1.2; тип фокусировки: постоянный фокус; тип объектива: пластик; встроенный микрофон: монофонический; диапазон микрофона: до 2.74 м; поле обзора по диагонали: 60°; универсальное крепление для ноутбука, жк-экр ана или монитора; комплект поставки
веб-камера с кабелем usb-a (длиной не менее 2 м) в комплекте.</t>
  </si>
  <si>
    <t>262040.000.000093</t>
  </si>
  <si>
    <t>Лампа металлогалогенная</t>
  </si>
  <si>
    <t>274015.990.000223</t>
  </si>
  <si>
    <t>мощность 1000 Вт</t>
  </si>
  <si>
    <t>ЛАМПА GE MVR 1000/U/BT37/PA. Металлогалогенная лампа. Мощность -1000Вт, цоколь - Е40. Номинальное напряжение - 220В.</t>
  </si>
  <si>
    <t>Сталь листовая холоднокатаная, оцинкованная горячим способом для холодной штамповки. Толщина листа 1,0 мм. ГОСТ 14918-80.</t>
  </si>
  <si>
    <t>Краска по ржавчине для наружных и внутренних работ. Глянцевая, СЕРОГО цвета краска по металлу. Подходит для нанесения на ржавые неок рашенные и окрашенные ранее поверхности из чёрных металлов. Краска создаёт идеально гладкое покрытие даже на ржавчине и ранее окраш е нных поверхностях. Термостойкость покрытия глянцевой краски по металлу до 80 С°. Время высыхания 2 часа. Температура нанесения от +5 С° до +30 С°. Расход 1 л на 10 м² (в 1 слой). В упаковке по 5 литров. Содержит активные антикоррозийные добавки (фосфат цинка). Б ла годаря технологии c добавлением воска, обеспечивает двойную защиту металлической поверхности от воды и коррозии до 8 лет. Артикул № 3091881. Дата изготовления - не раннее текущего года поставки.</t>
  </si>
  <si>
    <t>Сковорода</t>
  </si>
  <si>
    <t>281314.900.000063</t>
  </si>
  <si>
    <t>для жидкостей с посторонними включениями, массный, подача до 1600 м3/ч</t>
  </si>
  <si>
    <t>Насос погружной, обозначение KCT 040+001521X1 с режущим ножом, во взрывозащищенном исполнении, подача 0 ,5-3,4 л/мин, напор 22,5-12, 5 м,размер фланца нагнетания: Ду 50, мощность 2,05-1,5 кВт. Наличие:Оборудование или материалы должны иметь разрешение на применени е на опасных производственных объектах нефтегазовой отрасли РК, сертификат соответствия РК, паспорт завода-изготовителя и руководст в о по экплуатации на русском языке.</t>
  </si>
  <si>
    <t>Станция двухнасосная</t>
  </si>
  <si>
    <t>281314.900.000014</t>
  </si>
  <si>
    <t>для водоснабжения, мощность 2,2+2,2 кВт, напор максимальная 108 м, подача максимальная 14,4 м³/час</t>
  </si>
  <si>
    <t>НАСОС CRE10-03-A-A-A-E-HQQE. Насос и его электродвигатель изготовлены из нержавеющей стали. Установка насоса-вертикальная. Максималь ный напор: 34,9-44,2 м. Пропускная способность: 12,1 куб. м/час. Тип электродвигателя GRUNDFOS MG. Напряжение сети:380 В. Потребляе мая мощность:2,2 кВт. Присоединение к трубопроводу: Rp 1¼" Допустимая температура жидкости: до 16-120°C. Напряжение питания: 1 х 38 0 В,50/60 Гц. Длина сетевого шнура:10 м. Комплектация: насос, паспорт, ЗИП (при комплектации заводом-изготовителем), инструкция по э ксплуатации на государственном или русском языке, наличие разрешения на применение на территори РК, согласно требованию Закона "О гр ажданской защите".</t>
  </si>
  <si>
    <t>281314.900.000022</t>
  </si>
  <si>
    <t>для водоснабжения, мощность 11+11 кВт, напор максимальный 73 м, подача максимальная 108 м³/час</t>
  </si>
  <si>
    <t>НАСОС CR90-2-2A-F-A-E-HQQE. Насос и его электродвигатель изготовлены из нержавеющей стали. Установка насоса-вертикальная. Максимальн ый напор: 27,1-46,6 м. Пропускная способность: 90 куб. м/час. Тип электродвигателя GRUNDFOS MG. Напряжение сети:380 В.Потребляемая м ощность:11 кВт. Присоединение к трубопроводу: Rp 1¼". Допустимая температура жидкости: до 16-120°C. Напряжение питания: 1 х 380 В,5 0/60 Гц. Длина сетевого шнура:10 м. Комплектация: насос, паспорт, ЗИП (при комплектации заводом-изготовителем), инструкция по экспл уатации на государственном или русском языке, наличие разрешения на применение на территори РК, согласно требованию Закона "О гражда нской защите".</t>
  </si>
  <si>
    <t>265153.900.000030</t>
  </si>
  <si>
    <t>для измерения/определения общей жесткости воды</t>
  </si>
  <si>
    <t>Набор № 11 экспресс-определения жесткости воды. Диапазон определяемыхконцентраций: 1÷20 мг-экв./л; Нижний порог определения - 1 мг-э кв./л;Точность определения («шаг» набора) при указанном в описании объемеанализируемой воды - 1 мг-экв./л. (Для более точного опред е лениявеличины жесткости можно использовать больший объем анализируемойпробы.) Комплектация рассчитана на проведение 100 определени й и содержитв составе: 1. Буферно-индикаторная смесь общим количеством 25 г.; 2.Трилон Б, раствор концентрации точно 0,714 г-экв./л. О бщий объем 25 мл.;3. Маскирующие агенты № 1 и № 2 для определения жесткости в присутствииионов марганца, меди и цинка.; 4. Ампула дл я титрования с отметкой на 25мл.; 5. Стандартная пипетка для раствора трилона Б.; 6. Шпатели длямаскирующих агентов; 7. Ложечка для буферно-индикаторной смеси.</t>
  </si>
  <si>
    <t>279031.900.000010</t>
  </si>
  <si>
    <t>сварочный, однопостовой</t>
  </si>
  <si>
    <t>Номинальное напряжение питающей сети трехфазного переменного тока 380В,Номинальная частота 50ГЦ,Номинальный выпрямленный ток 1250А,П отребляемая мощность при номинальном выпрямленном токе-96кВА,Напряжение холостого хода,-80В,Выпрямитель сварочный однопостовой ВД-3 0 6А предназначен для питания электрической сварочной дуги постоянным током при ручной дуговой сварке,резке и наплавке металла при т ре хфазном питания от сети тока.Обязательное наличие паспорта,сертификата качество,сертификата соответствия,Разрешение на применение на ОПО</t>
  </si>
  <si>
    <t>Устройство прорезное АКВ-103 "Пиранья" ЦБПО7.05.05.100ТУ, Код продукции, по классификатору 4000311002, Диаметр прорезаемого трубопровода 150мм- 1220мм. Толщина стенки прорезаемого трубопровода 4мм-22мм. Макс. давления рабочей среды в трубопроводе до 2МПа. Диаметр прорезаемых отверстий- 86мм, 125мм , 170мм. Масса 80 кг, Время прорезания одного отверстия в зависимости от его диаметра и толщины трубы от 3 до 80 минут, Напряжения питания 380В. Потребляемая мощность 1,1кВт. Габаритные размеры 1365х390х610мм., Условия окружающей среды: температура; от минус 40 до плюс 40°С относительная влажность.95 %. Вкомплекте с электродвигателем. Предназначен для врезки отводных патрубков от трубопроводов перекачивающих нефть, воду или пар, без их остановки, эксплуатируется во взрывоопасныхзонах класса В-1г. Необходимо укомплектовать разрешением на применение на опасных производственных объектах, выдаваемые уполномоченным государственным органом Республики Казахстан в области промышлен ной безопасности.</t>
  </si>
  <si>
    <t>BPH – 9 – Тепловая пушка рассчитанная на быстрый прогрев воздуха впомещении, имеет ступенчатое регулирование мощности и термостат.Вы сокоэффективный ТЭН. 2 режима мощности вентиляция воздухатерморегулятор биметаллический термостат удобная система управления; -двой ная защита от перегрева; -низкий уровень шума; -антикоррозионное покрытие корпуса; - специальная ручка-подставка;-пожаробезопасность ; -длительный срок эксплуатации; -современный дизайн.Мощность 9кВт. Поток воздуха 820 м3/час.;</t>
  </si>
  <si>
    <t>Малогабаритный анализатор-течеискатель. Назначение: Измерение концентрации паров вредных веществ в воздухе рабочей зоны, а также дов зрывоопасных концентраций горючих газов и поиск мест утечек. Cоответствует требованиям ГОСТ 8.578-2014, ГОСТ 12.1.005-88 и ГОСТ 1332 0-81. Время установления показаний 5-90 сек. Исполнение прибора IP33 в соответствии с ГОСТ 14254-2015. Взрывозащита ExibIIBT4X. Врем я непрерывной работы не менее 6 ч. Комплект поставки: блок обработки информации и блок фотоионизационного детектора (базовая комплек тация); сменные блоки; зарядное устройство; комплект поверочный. Средства измерений (СИ) должны быть укомплектованы копией сертифика та об утверждении типа в РК и описанием типа или оригиналом сертификата о метрологической аттестации в РК, действующим в РК сертифик атом о поверке, методикой поверки, комплектом документации, предусмотренной заводом-изготовителем, эксплуатационной документацией на государственном и(или) русском языке. Потенциальный поставщик должен предоставить сертификата об утверждении типа в РК и описанием типа или оригиналом сертификата о метрологической аттестации в РК</t>
  </si>
  <si>
    <t>262016.940.000000</t>
  </si>
  <si>
    <t>планшетный, формат А4</t>
  </si>
  <si>
    <t>Сканер планшетный с автоматической подачей оригинала: функция отправки в электронную почту, сетевую папку, USB накопитель; управлени е адресной книгой: сетевой (LDAP), локальной, личной; оптическое разрешение 600 т/д; рекомендованная нагрузка 10000 стр/день; 24 би т ; ёмкость автоматического устройства подачи документов 150 листов; интерфейс 10/100/1000 Ethernet, 1 высокоскоростной хост-разъем US B (сзади) 1 высокоскоростной хост-разъем USB (для печати с накопителя) 1 высокоскоростной разъем USB в отсеке для дополнительного об орудования 1 разъем для устройств USB (сзади), встроенная программа оптического распознавания символов OCR; гарантия не менее 1 года</t>
  </si>
  <si>
    <t>Тренажер-имитатор</t>
  </si>
  <si>
    <t>262014.000.000017</t>
  </si>
  <si>
    <t>моделирование для медицинских установок</t>
  </si>
  <si>
    <t>Тренажер для приемов сердечно-легочной и мозговой реанимации предназначен для обучения и отработки навыков оказания первой помощи (э кстренной доврачебной помощи), с использованием пульта контроля- управления и обучающей интерактивной анимационной компьютерной прог раммы. Интерактивная анимационная программа позволяет проводить индивидуальное и групповое обучение приемам СЛР. Программа позволяет сохранять результаты в памяти компьютера и распечатывать их. Тренажер снабжен электронным пультом контроля, с помощью которого опре деляется правильность положения головы, состояние поясного ремня, достаточность вдуваемого воздуха, усилие компрессии, правильность положения рук при непрямом массаже сердца, правильность проведения реанимации одним или двумя спасателями, состояние зрачков пострад авшего, появление пульса. Тренажер можно использовать в пяти режимах: учебный — используется для отработки отдельных элементов реани мации: тестовый режим реанимации одним спасателем (2:15); тестовый — режим реанимации двумя спасателями (1:5); тестовый режим. реком ендованный Европейским Советом по реанимации (2:30); тестовый — режим, рекомендованный Европейским Советом по реанимации (30:2). Пос ле правильно приведенного комплекса реанимации тренажер автоматически "оживает": появляется пульс на сонной артерии, сужаются зрачки пострадавшего. Комплект поставки тренажера должен состоять из: Фигура, имитирующая торс человека с головой -1шт.; Муляжи ног 2 шт. Муляжи рук -- 2шт. Винты 6x90 - 1 комплект (4шт.); Отвертка для крепления конечностей 1 шт; Спортивный костюм - 1 шт; Кеды - 1 пара; Электронный пульт контроля и управления - 1 шт; Настенное табло - 1 шт; Сетевой адаптер - 1 шт; Кабель с зажимами для подключения а втономного источника питания 12-В (полевой режим) - 1 шт; Установочный диск с интерактивной анимационной профаммой - 1 шт; USB кабел ь Ам-Вм; Гигиеническая лицевая маска - 5 шт; Санитарные салфетки для пропедення искусственного дыхания - 1 пачка (100шт); Справочник "Базовые и расширенные реанимационные мероприятия - 1 шт; Паспорт -1шт. Питание тренажера осуществляется от сети -220В 50Ги через с етевой адаптер (220В'12В) или от автономного источника постоянного тока 12-14B через разъем на пульте с и кабель, прилагаемый к трен ажеру. Габаритные размеры — 1700x550x250 мм. Вес тренажера с пультом и табло — 11.6 кг. Вес в упаковке не более 20 кг. Тренажер долж ен быть укомплектован комплектом документации, предусмотренной заводом-изютовителем, эксплуатационной документацией на русском языке .</t>
  </si>
  <si>
    <t>Передатчик для обнаружения поршня , Трансмиттеры крепятся на очистные и инспекционные снаряды для отслеживания прохождения снаряда п о трубопроводу. Рабочее время трансмиттеров достигает 2000 часов, дальность приема сигнала в грунте составляет 7 метров, в воздухе – 23 метра. Прочный корпус, изготовленный из специально подобранных материалов, позволяет использовать трансмиттер практически в любо й среде. Выбор режима работы трансмиттера позволяет задавать рабочую частоту с целью различия четырех отдельных трансмиттеров. Все т рансмиттеры разработаны для использования с электронными детекторами снарядов и приемниками ROSEN. Трансмиттеры крепятся на снаряде с помощью монтажного фланца. Трансмиттеры способны проходить отводы трубопровода радиусом 1,5D и выше и используются на трубопровода х диаметром от 3".</t>
  </si>
  <si>
    <t>Электронный детектор поршня улавливает сигнал, посылаемый поршнем, оснащенным передатчиком ROSEN или аналогичным, и обладает следующ ими характеристиками: Внешняя переносная антенна. Электронная фильтрация сигналов для отсечения помех, создаваемых другими устройств ами. Устройство звуковой сигнализации. Цифровой дисплей для вывода информации о времени прохождения поршня, записанной в автоматичес ком режиме. Аналоговый дисплей, показывающий силу импульса сигнала для точного определения местоположения поршня (погрешность при оп ределении ме стоположения поршня ±15% от глубины залегания трубы) и измерений глубины залегания трубы. Хранение в памяти информации о 10 пропусках поршня. Кнопочное меню для установки времени, режима приема, автоматического или ручного приема сигнала, проверки уро вня заряда батарей и считывания информации. оснащенный антенной, поставляется в алюминиевом транспортировочном боксе. Ассортимент ап паратуры сопровождения дополняется различными подводными системами приема сигнала.</t>
  </si>
  <si>
    <t>Дистиллятор с резервуаром. Производительность 12 л/час; с баком-накопителем для воды объемом 24 л, с функцией электронного контроля уровня и степени загрязнения воды, с защитой от перегрева; экономичное потребление воды за счет автоматического отключения. В компле кте: шланги для подачи и отвода воды, запасные змеевики и нагревательные элементы, оригинал сертификата (паспорта) завода изготовите ля или нотариально заверенная копия, инструкция по эксплуатации на русском языке, разрешение на применение на опасных объектах. Пост авка в твердой упаковке. Отсутвуют национальные или межгосударственные стандарты на закупаемый товар.</t>
  </si>
  <si>
    <t>Цифровой мультиметр, отличающийся повышенной точностью и наличием подсветки дисплея, поэтому может использоваться как в ходе лаборат орных исследований, так и для полевых измерений. Определяет истинное среднеквадратическое значение переменного тока и напряжения, б е спечивает высокую точность при выполнении измерений сигналов искаженной формы. Используется в ходе диагностики электронного оборуд ов ания, а также при обслуживании силовых агрегатов и питающих сетей. Особенности и преимущества: измерения True-RMS (AC); аналогова я ш кала с обновлением 40 раз в секунду 32 сегмента; автоматический и ручной выбор диапазона; режим записи минимальных, максимальных , ср едних значений; режим сглаживания входных сигналов; звуковой сигнал “прозвонки” и тестирования диодов; сигнализация подключения тест ового провода; сигнализация опасных напряжений выше 30 В; индикация разряда батареи; эргономичный корпус с чехлом; простая зам ена ба тареи; подсветка дисплея; "спящий" режим для экономии батарей. Комплект поставки: измерительные провода с 4-мм щупами и защит ным кол пачком; батарея 9 В; термопара; руководство по эксплуатации; защитный чехол. Средства измерений (СИ) должны быть укомплектов аны копи ей сертификата об утверждении типа в РК или оригиналом сертификата о метрологической аттестации в РК, действующими в РК сер тификатам и о поверке, методикой поверки, комплектом документации, предусмотренной заводом-изготовителем, эксплуатационной документа цией на ру сском языке. СИ должен быть внесен в Реестр (иметь разрешение) на применение на опасных производственных объектах нефтега зовой отрас ли РК.</t>
  </si>
  <si>
    <t>275128.390.000016</t>
  </si>
  <si>
    <t>тип варочной панели комбинированный, количество конфорок 4, встраиваемая</t>
  </si>
  <si>
    <t>Плита данной модели отлично справляется с работой в усиленном режиме и подходит как для крупных заведений, так и для небольших кафе с малым количеством посадочных мест. Конструктивно электрическая плита ЭП-4ЖШ-01 состоит из четырех чугунных нагревательных поверхно стей и духового шкафа, стенки которого изготовлены из нержавеющей стали. Нагрев конфорок ведется с помощью работы ТЭНов, которые вс т роены под ними. Тепло, выделяемое ТЭНами, быстро распространяется по всей поверхности чугунной конфорки, благодаря чему поверхност ь наплитной посуды прогревается равномерно. Воздух в камере духового шкафа прогревается от 20 до 270°С, что позволит вам легко готов ит ь любые блюда. Плита электрическая ЭП-4ЖШ-01 полностью выполнена из нержавеющей стали, что предотвращает появление коррозии и гар ант ирует многолетний срок службы. Регулировка высоты ножек позволяет встраивать плиту в технологическую линию на кухне предприятия. Тип подключения: Электрические; Модель: ЭП-4ЖШ-01; габариты, мм:1050x895x860; Расположение напольное; Форма конфорок Квадратные; На личи е духовки:Есть;Напряжение, В 400/230; Мощность, кВт16,8. Паспорт на русском языке, сертификат качества.Плита данной модели отли чно справляется с работой в усиленном режиме и подходит как для крупных заведений, так и для небольших кафе с малым количеством поса дочн ых мест. Конструктивно электрическая плита ЭП-4ЖШ-01 состоит из четырех чугунных нагревательных поверхностей и духового шкафа, стенк и которого изготовлены из нержавеющей стали. Нагрев конфорок ведется с помощью работы ТЭНов, которые встроены под ними. Тепло, выдел яемое ТЭНами, быстро распространяется по всей поверхности чугунной конфорки, благодаря чему поверхность наплитной посуды прог реваетс я равномерно. Воздух в камере духового шкафа прогревается от 20 до 270°С, что позволит вам легко готовить любые блюда. Плита электри ческая ЭП-4ЖШ-01 полностью выполнена из нержавеющей стали, что предотвращает появление коррозии и гарантирует многолетний с рок служб ы. Регулировка высоты ножек позволяет встраивать плиту в технологическую линию на кухне предприятия. Страна: Россия; Тип п одключения : Электрические; Модель: ЭП-4ЖШ-01; габариты, мм:1050x895x860; Расположение напольное; Форма конфорок Квадратные; Наличие духовки:Ес ть;Напряжение, В 400/230; Мощность, кВт16,8. Паспорт на русском языке, сертификат качества.</t>
  </si>
  <si>
    <t>1.База: Базовое шасси С42А43 Грузопассажирское; Вместимость (число мест для сидения, включая место водителя) -7; Привод полный, Хара ктеристики площади (бортовой платформы) под полезную нагрузку 3400 / 2175 / 365 (надставной борт 880), Длина автомобиля (с лебедкой) 7290 мм, Ширина автомобиля, 2355 мм, Высота автомобиля по: 1) Кабине - 2600 мм, 2) Тенту 2800 мм, Снаряженная масса 4150 кг, Грузоп одъемность шасси 2700 кг, Полная масса 6850 кг,Углы свеса, град.: 1) Передний (40), 2) Задний (39), Максимальный подъём, преодолевае мый автомобилем с полной нагрузкой - 60%, Минимальный радиус поворота по колее наружного переднего колеса, -12,4м, Лебедка, наличие, тип, характеристикиопционально устанавливается механическая лебедка с максимальным тяговым усилием 4,5т, на первом слое намотки тро са. Длина троса 47м, Тормозная системаПневматическая, Рулевое управление - интегральный рулевой механизм с гидроусилителем руля. Пер едаточное число рулевого механизма: -16,6 (в среднем положении); -19,6 (в крайнем положениях). Рулевая колонка регулируется по углу наклона, Подвеска: Передняя подвеска - две продольные полуэллептические листовые рессоры с креплением в резинометаллических шарнира х, гидравлические телескопические амортизаторы двустороннего действия Задняя подвеска - две продольные полуэллептические рессоры рез иновыми рессорами сжатия с гидравлическими телескопическими амортизаторами двухстороннего действия, Электрическая система и оборудов ание Однопроводная, 12В, отрицательные выводы источников тока и потребителей соединены с корпусом автомобиля, две необслуживаемые ак кумуляторные батареи 6СТ-110, Характеристики колес и шин 12,00 R18, Тип двигателя - Двиатель ЯМЗ-53443 дизельный, 4-тактный, рядный, с воспламенением от сжатия, Euro-5; Рабочий объем, л - 4,43;Диаметр и ход поршня, -105 х 128мм, Номинальная мощность, брутто, кВт ( л.с.)110 (150); Максимальный крутящий момент, брутто, Н·м (кгс·м)490 (50); Полезная мощность (Правила ООН № 85), кВт (л.с.)109,5 (14 8,5), Номинальная частота вращения, мин-2300, Частота вращения при максимальном крутящем моменте, мин-1 1200-2100, Минимальный уде льный расход топлива, г/(кВт·ч) / г/(л.с.·ч)197 (145) Ресурс до капитального ремонта, тыс.км пробега ТС -700, предусмотрет предпуск овой подогреватель жидкости двигателя, кондиционер кабины. Габаритные размеры, мм ДхШхВ941 / 715 / 976, Масса двигателя, -480кг, Кор обка передач - Механическая, 5-ступенчатая; 2.Разрешительные документы: весь комплект документов для регистрации в автоЦОНе. Сертифи кат соответствия и разрешение на применение в РК. Все средства измерений, входящие в комплектацию ТС (транспортного средства), должн ы быть обеспечены разрешениями на применени на территории РК уполномоченного органа, комплектом документации, предусмотренной заводо м-изготовителем. 3.Оснащение: 1) Предусмотреть оснащение бортовым GPS- терминалом, GPS, GSM антенной, с двумя SEM-картами одна осн овная (сотовая связь Beeline ТОО "Кар-Тел"), другая дублирующая (сотовая связь Kcell АО "Кселл") и датчиком уровня топлива с обеспеч ением интеграции в систему мониторинга «АСКАТ». 2) Оборудовать звуковым сигналом при передвижении задним ходом. 3) Видеорегистрат ор, также включить в комплектацию салона телевизор с USB входом. 4.В дополнительную комплектацию входит: 1) медицинская аптечка - 1 шт; 2)чехлы на каждое посадочное место - по 2 кмпт (один обменный); 3)огнетушитель ОП-2 - 1 шт; 3)огнетушитель ОП-2 - 1 шт; 4) знак аварийной остановки - 1 шт; 5) противооткатные упоры - 2 шт; 6) буксировочный трос - 1шт; 7) набор инструментов типа Force (не менее 110 предметов - набор изготовлен из хромованадиевой стали, с увеличенным запасом прочности); 8)ЗИП с комплектом фильтров на вс е агрегаты при выполнении ТО-2.</t>
  </si>
  <si>
    <t>291024.900.000009</t>
  </si>
  <si>
    <t>грузопассажирский, тип кузова фургон, грузоподъемность не более 1000 кг</t>
  </si>
  <si>
    <t>ФУРГОН ГРУЗОПАССАЖ. ГАЗ 27527-373. Автомашина грузопассажирская, полноприводная.Технические характеристики базы: двигатель - Cummins ISF2.8s4129p, ЕВРО-5; рабочий объем, 2800 см³, мощность двигателя л.с.- 106,8; пассажировместимость, чел., 6+1; вид топлива – дизел ьное; полная масса, кг 3000; грузоподъёмность, кг.- 830; масса снаряженного автомобиля, кг, 2165; распределение нагрузки автомобиля полной массы на дорогу через шины, кг - передних колес - 1645, задних колес – 1355; дорожный просвет (под картером заднего моста при полной массе), мм - 205; тип кузова - цельнометаллический фургон; объем грузового салона, куб.м – 3,7; контрольный расход основного топлива при движении со скоростью 60 км/ч, л/100км - 11,2; контрольный расход основного топлива при движении со скоростью 80 км/ч, л/100км – 7,8; коробка переключения передач - механическая, 5 -ступенчатая с синхронизаторами на всех передачах. Габаритные размеры, мм (длина/ширина/высота) - 4810/ 2380/ 2185. Сцепление - однодисковое, сухое, ZF Sachs. Привод сцепления - гидравлический, ZF Sachs . Шины - 225/75R16. Рулевое управление - рулевой механизм типа “винт-шариковая гайка-рейка-сектор”. Рулевой привод с ГУР интегрально го типа. Рулевая колонка, регулируемая по высоте и углу наклона. Тормозная система - передние тормозные механизмы – дисковые, задние - барабанные. Привод гидравлический, двухконтурный, с вакуумным усилителем. Раздаточная коробка -механическая, двухступенчатая, с п онижающей передачей, блокируемый дифференциал заднего моста "EATON", жестко подключаемый и отключаемый полный привод. Дополнительная комплектация: Антиблокировочная система, подушки безопасности для водителя и переднего пассажира, предпусковой подогреватель ДВС ти па WEBASTO, защита поддона картера ДВС и КПП, дополнительный отопитель пассажирского отсека, кондиционер, электростеклоподъёмники, электрорегулировка и подогрев зеркал, противотуманые фары, дневные ходовые огни, магнитола с управлением на руле, звуковой сигнал заднего хода, радиостанция + антенна, двух-камерный видеорегистратор с двумя сим. картами, функцией GPS и возможностью просмотра вид еозаписи. с программным обеспечением для интеграции с программой "Аскат". Оклейка фургона светоотражающей полосой по периметру СТ РК ГОСТ 512053-2001 и СТ РК ГОСТ 41.104-2001, антикоррозийное покрытие днища кузова, солнцезащитная (артемальная) пленка шириной не бо лее 14см на лобовом стекле согласно ГОСТ -32565-2013, стол откидной, два комплекта сменных чехлов на каждое пассажирское сидение, т рех точечные ремни безопасности на каждое пассажирское сидение, багажник на крышу с креплением для лопаты, брезентовый автотент для защиты от солнечных лучей и природных осадков. ЗИП:комплект фильтров (масляный, топливный, воздушный, отопителя кабины) для выполнен ия технического обслуживания, ремень для откручивания цилиндрических, закрытых масляных и топливных фильтров. Инструментальный ящик, выполненный из стали с полимерно-порошковым покрытием черного цвета адаптированный и закрепленный в грузовом отсеке, вещевые полки для ручной клади с сеткой для фиксации груза и бортиками, выполненный из стали с полимерно-порошковым покрытием серого цвета. Канист ра металлическая с креплением в грузовом отсеке емкостью 20л и 5 литров. Инструменты приспособления: Домкрат - 1шт., ключ баллонный ГАЗ, ключ ступичный для 27527-373, набор инструментов, 1/2, 1/4, CrV, пластиковый кейс 76 предметов - 1 шт, набор рожково - накидных ключей от 6 до 32. набор инструментов 143 предмета.– 1 шт., набор отверток – 6 шт., шприц для консистентной смазки, набор плоскогуб цев (пассатижи, бокорезы, утконосы) 1. молоток слесарный, кувалда кованая с деревянной рукояткой 8 кг. Огнетушитель ОП-2, переносной фонарик, знак аварийной остановки, противооткатные упоры - 2 шт.; медицинская аптечка, сигнальный жилет (желтый), лопата штыковая, съемный искрогаситель для доработки системы выпуска отработанных газов, трос буксирный до 3 тн. Документация: Руководство по устройс тву и эксплуатации (руководство по ремонту), каталог запасных частей (подетальные нормы расхода) на бумажном и электронном носителе, сервисная книжка с адресами официальных дилеров по РК на русском языке. Документы для постановки на учет: паспорт шасси транспортно го средства, сертификат о происхождении товара, одобрение типа транспортного средства, документ о полноте платы за организацию сбора , транспортировки, переработки, обезвреживания, использования и (или) утилизации отходов (утильсбор), устав или документ, где указан о, что поставщик имеет право заниматься деятельностью по реализации автотранспортных средств, счет-фактура с «мокрыми» печатями, акт приема-передачи товара с «мокрыми» печатями, накладная на отпуск товара с «мокрыми» печатями, форма предоставления отчетности по ме стному содержанию. Все средства измерений, входящие в комплектацию ТС (транспортного средства), должны быть обеспечены разрешениями на применение на территори и РК уполномоченного органа, укомплектованы сертификатом об утверждении типа СИ в РК или метрологической аттестации в РК, действующи м в РК сертификатом о поверке (со сроком действия сертификата не менее половины срока меж поверочного ин тервала на момент поставки), методикой поверки. Сертификат соответствия, разрешение на применение на опасных производственных объект ах нефтегазовой отрасли Республики Казахстан.</t>
  </si>
  <si>
    <t>Газоанализатор Инфракар М предназначен для измерения обьемной доли оксида углерода (СО), углеводородов (СН, в пересчете на гексан), диоксида углерода (СО2), кислорода (О2) и оксида азота (NO) в отработавших газах автомобилей с бензиновыми двигателями по СТ РК 1433 -2005. Измеряемые величины и диапазон измерений: объемная доля СО, 0-5 %, объемная доля СН, 0-2000 млн-1, объемная доля СО2, 0-16%, объемная доля О2, 0-21%, объемная доля NO, 0-4000 млн-1. В газоанализаторе имеется канал для измерения частоты вращения коленчатого вала двигателей автомобилей, осуществляется расчет коэффициента избытка воздуха и расчет оксидов азота (NOх). Средства измерений дол жны быть укомплектованы копией сертификата об утверждении типа в РК и описанием типа или оригиналом сертификата о метрологической ат тестации в РК, действующим в РК сертификатом о поверке, методикой поверки, комплектом документации, предусмотренной заводом-изготови телем, эксплуатационной документацией на государственном и(или)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</si>
  <si>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Дымомер ИНФРАКАР Д1 предназначен для измерения дымности отработавших газов 
дизельных двигателей автомобилей по ГОСТ 21393-75, а так же для измерения частоты вращения коленчатого 
вала автомобилей и температуры масла двигателя. Связь с персональным компьютером по п орту RS-232. Технические характеристики: коэффициент 
поглощения (натуральный показатель ослабления) 0-10 м-1
, коэффициент ослаблен ия света 0-100%, диапазон измерения частоты вращения коленвала 0-6000 об/мин, диапазон измерения температуры масла 20-100°С. Средств а измерений должны быть укомплектованы копией сертификата об утверждении типа в РК и описанием типа или оригиналом сертификата о мет рологической аттестации в РК, действующим в РК сертификатом о поверке, методикой поверки, комплектом документации, предусмотренной з аводом-изготовителем, эксплуатационной документацией на государственном и(или)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t>
  </si>
  <si>
    <t xml:space="preserve">Универсальный электрический, конвектор отопления.Номинальная мощность не менее 1,5 кВт/час,напряжение питающей цепи 220-230 В,класс защиты от поражения электрическим током IP24, регулируемый термостат. Может монтироваться на стену или устанавливаться на пол, масса не более 3 кг, габаритные размеры:535х127х355 мм
</t>
  </si>
  <si>
    <t>273311.800.000000</t>
  </si>
  <si>
    <t>ручной, с ключом</t>
  </si>
  <si>
    <t>Выключатель-разъединитель - 4 полюса - 100 A (с черной ручкой). Диапазон: Compact. Семейство продуктов: INS40...160. Краткое имя уст ройства: Compact INS100. Тип сети: Постоянный ток/Переменный ток. Частота сети: 50/60 Гц. [Icw] номинальный рабочий ток: 100 А пере м енный ток 50/60 Гц для 440/480 V in catagory AC-22A. [Ui] номинальное напряжение изоляции: 750 В переменный ток 50/60 Гц. [U imp] но минальное импульсное напряжение: 8 кВ. [Ith] условный тепловой ток на открытом воздухе: 100 А ( 60 °C ). [Icm] номинальная наибол ьша я включающая способность (на к.з.): 154 кА 690 V переменный ток 50/60 Гц с вышестоящим автоматическим выключателем для защи ты. 20 к А 690 V переменный ток 50/60 Гц автономный выключатель-разъединитель. [Ue] номинальное рабочее напряжение: 250 V постоянны й то к 690 V переменный ток 50/60 Гц.Соответствие требованиям к изоляции: Да.Индикатор положения контакта: Да. Видимый разрыв: Нет. Степе нь за грязнения: 3. Тип управления: Поворотная рукоятка.Цвет рукоятки: Черный. Способ крепления: Закрепленный. Монтажная опора: Плат а/DIN рейка. Присоединение с верхней стороны: Передний. Соединение с нижней стороны: Передний. Максимальная мощность: 55 кВт п ереме нный т ок 50/60 Гц для 440 V in catagory AC-23. 22 кВт переменный ток 50/60 Гц для 220/240 V in catagory AC-23 Стандартное пр именен ие: Бес перебойное.Повторно-кратковременный режим, класс: Класс 120 - 60 %. Размеры шкафа для Ithe: 260 mm x 160 mm x 55 mm. [Icw] Д опустимы й сквозной ток короткого замыкания: 5.5 кА (1 с) в соответствии с IEC 60947-3. 3.175 кА ( 3 с ) в соответствии с IE C 60947 -3. 0.01 кА ( 30 с ) в соответствии с IEC 60947-3; 1.23 кА (20 с) в соответствии с IEC 60947-3. Механическая износостойкост ь: 15000 циклы. Э лектрическая прочность: 1500 циклы для 440 V переменный ток 50/60 Гц in catagory AC-22A. 1500 циклы для 220/240 V переменн ый ток 50/ 60 Гц in catagory AC-23A. 1500 циклы для 250 V постоянный ток in catagory DC-22A (4 полюса последовательно). 1500 циклы д ля 690 V пе ременный ток 50/60 Гц in catagory AC-23A. 1500 циклы для 380/415 V переменный ток 50/60 Гц in catagory AC-2 3A.1500 цикл ы для 250 V постоянный ток in catagory DC-23A (4 полюса последовательно). 1500 циклы для 440 V переменный ток 50/60 Гц i n catagory AC-23A. 1500 циклы для 380/415 V переменный ток 50/60 Гц in catagory AC-22A. 1500 циклы для 500 V переменный ток 50/60 Гц in catagor y AC-22A. 15 00 циклы для 690 V переменный ток 50/60 Гц in catagory AC-22A. 1500 циклы для 500 V переменный ток 50/60 Гц in catagory AC-23A. 1500 циклы для 220/240 V переменный ток 50/60 Гц in catagory AC-22A. Шаг соединения: 30 мм. Высота: 100 мм Ширина: 135 мм Г лубина: 62.5 мм. Масса продукта: 0.9 кг .Код совместимости: INS100. Стандарты: IEC 60947-3 IEC 60947-1.Сертифи кация: KEMA-KEUR CCC. Cтепень защи ты IP: IP40 в соответствии с IEC 60529. Класс IK: IK07 в соответствии с EN 50102. Рабочая темпе ратур:-25...70 °C .Тем пература окруж ающего воздуха при хранении: -50...85 °C. Поставляется в комплекте с паспортом и сертификатом сс ответствия и качеств а.</t>
  </si>
  <si>
    <t>Реле контроля уровня жидкости</t>
  </si>
  <si>
    <t>271224.500.000006</t>
  </si>
  <si>
    <t>для резервуара</t>
  </si>
  <si>
    <t>ПРЕОБРАЗОВАТЕЛЬ FTL325P. Электронный преобразователь с искробезопасной сигнальной цепью для подключения к приборам Liquiphant или So liphant с выходным сигнал ом ЧИМ для монтажа на рейку. Наивысшая степень функциональной безопасности SIL3. Питание 24В AC,DC / 230В AC. Выход: 1 Канал: 1 Уров ень SPDT + 1 Сигнализация SPST. 3 Канал: 3 Уровень SPDT + 1 Сигнализация SPST.</t>
  </si>
  <si>
    <t>Отпугиватель птиц</t>
  </si>
  <si>
    <t>279012.300.000012</t>
  </si>
  <si>
    <t>для установки на траверсы, пластиковый</t>
  </si>
  <si>
    <t>Птицезащитное устройство предназначено для установки на разъединители трехполюсные горизонтально-поворотные и их модификации. Птицез ащитное устройство выполняет функцию изолирования птицы от оголённых токоведущих частей, чем обеспечивает защиту птиц от поражения э лектрическим током. Комплект птицезащитного устройства состоит из: 1. Защитный кожух подвижного контакта разъединителя – 3шт 2. За щи тный кожух неподвижного контакта разъединителя – 3шт 3. Лента ССЛ – 3 рулона 4. Крепёжный элемент (болты, гайки, шайбы)"</t>
  </si>
  <si>
    <t>Сигнализатор напряжения индивидуальный касочный (СНК) предназначен для предупреждения персонала. Сигнализатор напряжения оснащен у с тройством автоматического включения (установленный датчик движения срабатывает при любом перемещении каски) и отключения (при покое каски). Cигнализатор напряжения расположен внутри защитной каски. Он осуществляет контроль напряженности электрического поля. При п ревышении ее установленного уровня, срабатывает звуковая индикация внутрь защитной каски. Cигнализатор представляет собой гибкую вст авку, фиксируемую враспор внутри каски (между куполом и оголовьем) с помощью вилок. Контролируемое сигнализатором напряжение 6-10кВ , расстояние срабатывания до проводов ВЛ, находящихся под напряжением 6-10кВ, 2м, номинальное напряжение источника питания (дисковый литиевый элемент типа CR2450) 3В, температурный диапазон -30…+40, срок службы 6лет.</t>
  </si>
  <si>
    <t>Квадрат</t>
  </si>
  <si>
    <t>241062.900.000118</t>
  </si>
  <si>
    <t>стальной, марка Ст.3, размер 6-30 мм, горячекатаный</t>
  </si>
  <si>
    <t>Прокат стальной горячекатаный квадратный размером 15мм,  обычной точности прокатки, местная кривизна прутка не должна превышать 6 мм на 1 п/м. Общая кривизна прутка не должна превышать произведения допускаемой местной кривизны на 1 п/м на длину прутка в метрах, по ГОСТ 2591-2006, марка СТ20 Ф15 мм. Сертификат качества.</t>
  </si>
  <si>
    <t>Вибростенд</t>
  </si>
  <si>
    <t>265166.290.000000</t>
  </si>
  <si>
    <t>для проверки датчиков вибрации</t>
  </si>
  <si>
    <t>Переносной вибростенд серии ВСВ-131Ex с маркировкой взрывозащиты 1ExibsIIBT4. В комплекте с аккумулятором и магнитным столиком для з акрепления датчика Т1-40 CEMB . Предназначен для калибровки вибрационной аппаратуры в промышленных условиях.Вибростенд ВСВ-131Ex вос производит колебания заданного размаха виброперемещения или заданного среднего квадратического значения (СКЗ) виброскорости. Электро питание вибростенда осуществляется от никель-металлгидридной аккумуляторной батареи типа 10ТСМ4500А2СК, номинальным напряжением 12В и емностью 4500мАч. Основные метрологические характеристики: диапазон воспроизведения размаха виброперемещения, мкм, на частоте 45 Г ц - (20...250мкм), на частоте 64 Гц -(10...125мкм), на частоте 79,6 Гц - (5...80); диапазон воспроизведения среднего квадратического значения виброскорости, мм/с, на частоте 45 Гц - (2...25), на частоте 64 Гц - (1...17,6), на частоте 79,6 Гц - (0,5...14,14); диапа зон воспроизведения амплитуды виброускорения, м/с2, на частоте 45 Гц - (0,2...10), на частоте 64 Гц, 79,6 Гц - (0,3...10); -допускае мая относительная погрешность воспроизведения имплитуды виброускорения, СКЗ виброскорости и размаха виброперемещения, на частоте 45 Гц: ±2%, на остальных частотах: ±3%. масса 16кг без футляра. 240х235х290мм. Должен быть внесен в реестр государственной системы обес печения единства измерений РК и поверен, укомплектован сертификатами об утверждении типа или метрологической аттестации, действующим и сертификатами о поверке, методикой поверки, комплектом документации, предусмотренной заводом изготовителем, эксплуатационной докум ентацией нарусском языке. Необходимо укомплектовать разрешением уполномоченного государственного органа РК в области промышленной бе зопасности на применение и использование на опасных производственных объектах РК. Для дооснащения средств АСУТП.</t>
  </si>
  <si>
    <t>242040.300.000034</t>
  </si>
  <si>
    <t>для обсадной трубы, стальная, диаметр свыше 451 мм</t>
  </si>
  <si>
    <t>Галтельная приварная муфта Ф820мм. Для ремонта кольцевых сварных швов.</t>
  </si>
  <si>
    <t>Прицеп</t>
  </si>
  <si>
    <t>292023.900.000008</t>
  </si>
  <si>
    <t>грузоподъемность более 7500 кг, но не более 9000 кг</t>
  </si>
  <si>
    <t>Двухосный низкорамный прицеп МАЗ-8926 имеет бортовую платформу и предназначен для перевозки грузов в составе автопоезда по всем дорогам и местности. Модификацией прицепа МАЗ-8926 является прицеп-шасси МАЗ-8925. Основной тягач прицепа является автомобиль КрАЗ-255Б. Рама прицепа сварная, состоит из двух лонжеронов и наружных балок, связанных между собой поперечинами и является основанием пола платформы. В задней части рамы снизу приварен подрамник с кронштейнами задних рессор и установлен тяговый крюк. Поворотная тележка состоит из рамы, поворотного устройства, дышла, оси с колёсами и рессорами. Рама тележки сварная, состоит из лонжеронов, соединённых поперечинами. К передней поперечине крепятся кронштейны дышла. Поворотное устройство состоит из однорядного шарикового поворотного круга, верхняя часть которого крепится к раме прицепа, а нижняя — к раме поворотной тележки. Дышло прицепа сварное, имеет съёмную петлю, выполненную по ГОСТ 2349-75, и специальную подвеску механического типа с ручным приводом, регулирующим по высоте положение дышла при сцепке с тягочом и поддерживающее дышло в горизонтальном положении в отцеплённом состоянии прицепа. В транспортном положении подвеска дышла должна отсоединена. Для движения автопоезда задним ходом поворотная тележка блокируется относительно прицепа. Блокировка осуществляется вручную специальным стопорным устройством, которое по окончании маневрирования необходимо выключить. Подвеска рессорная, состоит из четырёх продольных полуэллиптических рессор, установленных по две на каждой оси прицепа. Оси передняя и задняя — балки трубчатого сечения. Колёса бездисковые, обозначение обода 216В-508 (8,5В-20). Шины вневматические 320-508 (12,00-20) моделей ИЯВ-12А и ИЯВ-12Б. Давление воздуха в шинах 4,8 кгс/см2.Рабочая тормозная система действует на все колёса прицепа. Привод тормозной система вневматический, выполнен по комбинированной схеме. Колёсные тормозные механизмы прицепа взаимозаменяемы с колёсными тормозными механизмами автомобиля МАЗ- 500А.Стояночная тормозная система прицепа МАЗ-8926 действует на колёса задней оси. Привод тормозной системы механический, винтового типа, рукоятка привода расположена с левой стороны прицепа.Платформа металлическая, с деревянным настилом пола. Задний и боковые борта откидные. Надставные борта деревянные. Борта и стойки бортов унифицированы с бортами и стойками бортов автомобиля МАЗ. Прицеп оборудован съёмными дугами и тентом. Электрооборудование — однопроводная система постоянного тока напряжением 24В с питанием. Технические характеристики МАЗ-8926: Полезная нагрузка:- на дорогах с твёрдым покрытием: 8000 кг. По всем видам дорог и местности: 6000 кг. Масса снаряжённого прицепа: 4000 кг. Полная масса прицепа: 10.000 кг. Скорость движения 85 км./ч.Число колёс: 4+1.Клиренс: 430 мм.</t>
  </si>
  <si>
    <t>282412.900.000002</t>
  </si>
  <si>
    <t>отбойный, пневматический</t>
  </si>
  <si>
    <t>Энергия единичного удара, не менее 39 Дж. Частота ударов 22,5 Гц.Мощность 875 Вт. Рабочее давление 0,3-0,5 Мпа. Удельный расход воздуха 1350 л/мин. Внутренний диаметр рукава 16 мм, длина молотка, без инструмента 510 мм, диаметр хвостовика 28 мм. Необходимо укомплектовать разрешением уполномоченного органа РК в области промышленной безопасности на применение на опасных производственных объектах РК, сертификатами качества и соответствия.</t>
  </si>
  <si>
    <t>Набор тип модели НИЭ-04; производитель КВТ; В составе - Состав набора: 1. Ножницыдиэлектрические универсальные НИУ-01; 2. Ножницы ди электрическиеНКи-16; 3. Нож диэлектрический НМИ-01; 4. Нож диэлектрическийНМИ-02; 5. Набор диэлектрических отверток НИО-5502; 6. На б ордиэлектрических отверток НИО-5507; 7. Набор торцевых отвертокНИО-5505-Т; 8. Набор диэлектрических ключей НИИ-06; 9.Диэлектрическ ие пассатижи СТАНДАРТ 160 мм; 10. Диэлектрические пассатижи СТАНДАРТ 180 мм; 11. Диэлектрические длинногубцы СТАНДАРТ 200 мм; 12. Ди эл ектрические бокорезы СТАНДАРТ 180 мм; 13.Диэлектрические стриппер СТАНДАРТ 160 мм; 14. Диэлектрическиекруглогубцы СТАНДАРТ 160 мм ; 1 5. Клещи переставные диэлектрические;16. Мультиметр цифровой MAS830B; 17. Бесконтактный детекторнапряжения MS 8902A; • Прочная с умка C-01 (КВТ) с резиновым дном ибольшим количеством отделений; • Вес набора с сумкой: 7.0 кг; •Габариты: 430х320х230 мм. Гарантийн ый с рок 12мес.</t>
  </si>
  <si>
    <t>Назначение: Газокислородная резка стальных труб в ограниченном пространстве в полевых условиях или на промышленных предприятиях. Хар актеристика. Для резки металлических труб диаметром от 400 до 1600 мм. Возможность резов как под углом в 90 градусов так и под скос о м для фаски под последующую сварку трубы. Комплект сопел для резки труб со стенкой от 3-х до 50мм. Высокая точность реза и отсутст ви е линейного перемещения вдоль оси трубы. Комплектация машины газовой резки труб "Тубокат 4": стальной бандаж для трубы диаметром 600 - 1000 мм, комплект блок-сопел 3-50 мм для ацетилена или пропана, очиститель сопел, специальный ключ</t>
  </si>
  <si>
    <t>Переносная многофункциональная измерительная рулетка представляет собой измерительное устройство для определения уровня взлива нефти , определение уровня границы раздела фаз смеси нефть/вода и температуры нефти в резервуарах. Метрологические и технические характер истики: защищенного и открытого исполнения , диапазон измерения уровня: 0-30 м, пределы допускаемой абсолютной погрешности измерений уровня взлива и раздела фаз ± 3 мм, диапазон измерений температуры, 0- 80 0С, пределы допускаемой абсолютной погрешности измерений температуры ±0,2 0С, номинальное напряжение питания 9 В, потребляемый ток не более 10 мА, продолжительность работы от одной батареи 500 ч, масса в кейсе: не более 14 кг, габаритные размеры в кейсе 680х400х190. Минимальный определяемый уровень жидкости 3 мм, погреш ность датчика при измерении уровня 1 мм, цена деления ленты измерительного устройства 1 мм, доступная длина рулетки 30 м, дисплей 3 -1/2 цифровой жидкокристалический 1/2, рабочая температура окружающей среды -25...+80 0С, рабочая температура груза -40 ... +80 0С,в зрывозащищенного исполнения, к особовзрывобезопасному электрооборудованию с маркировкой взрывозащиты Baseefa EEx ia IIB T4. В компле кте: сертификат об утверждении типа СИ (реестр ГСИ РК) с описанием типа, действующий оригинал сертификата о поверке СИ со сроком дей ствия не менее половины срока межповерочного интервала на момент поставки/установки, либо с отметкой о первичной поверке в паспорте завода изготовителя признанной на территории РК, методика поверки СИ, инструкция по эксплуатации на государственном/русском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 Все вышеуказанные документы предоставить при первой поставке товара.</t>
  </si>
  <si>
    <t>Калибратор является высокоточным измерителем и генератором электрических сигналов (В, мВ, мА, Ом, Гц и импульсы), а также измерителе м давления. Дисплей Графический, ЖК, 60 х 60 мм (160 х 160 пиксел). Клавиатура Мембранная, 19 клавиш. Питание - съемный аккумулятор (Ni-MН), зарядное устройство ~220В. Условия эксплуатации/хранения -10...+500С/ -20...+600С, 0...80% отн. влажности. Габариты (Д х Ш х В) 215х102х49 мм; масса нетто 0,72…0,83 кг. Интерфейс USB. Стандартная комплектация: калибратор Beamex МС2-R; блок аккумуляторов (NiMH); зарядное устройство, ~220 В/=8 B; комплект контрольных проводов; кабель USB; Переходник G 1/8" (только с модулем IPM; Руково дство по эксплуатации на русском языке. Дополнительно в комплекте: внутренний модуль давления IPM160 0…16 МПа; запасной блок аккуму ляторов; ручной гидравлический насос с фитингами, трубками или шлангами для модуля IPM; мягкий кейс для калибратора; кейс для насос а . В комплекте документация: паспорт, сертификат об утверждении типа СИ с описанием типа (реестр ГСИ РК), действующий сертификат о по верке СИ со сроком действия не менее половины срока межповерочного интервала на момент поставки, методика поверки СИ. Предоставле ние документов, разрешающих их применение и использование на опасных производственных объектах выданых соответствующим государственн ым органом РК.</t>
  </si>
  <si>
    <t>Разгонщик фланцев</t>
  </si>
  <si>
    <t>257330.970.000035</t>
  </si>
  <si>
    <t>Разгонщик фланцев механический имеет следующую комплектацию: РФМ-9 – 1 шт;Ключ трещотка – 1 шт;Головка торцевая – 1 шт; Блок безопас ности – 1 шт; Ступенчатая опора – 2 шт; Винт – 2 шт; Ключ шестигранник-1 шт; Инструкция по эксплуатации – 1 шт; Кейс – 1 шт. Технич е ские характеристики: усилие-9тс, Мин. Зазор для доступа - 6мм, Ширина разгонки с применением ступенчатых опор - 81 мм, Масса - 8,5 кг . Укомплектовать разрешеним на применение на опасных производственных объектах в РК, комплектом документации, предусмотренной зав од ом -изготовителем, эксплуатационной документацией на русском языке.</t>
  </si>
  <si>
    <t>Комплект принадлежностей</t>
  </si>
  <si>
    <t>265112.590.000041</t>
  </si>
  <si>
    <t>для визуально-измерительного контроля металлов и сварных соединений</t>
  </si>
  <si>
    <t>Комплект для визуального контроля "Аршин-Эксперт" (кейс 14 предметов с Госповеркой). Состав комплекта для визуального и измерительно го контроля (ВИК): базовый комплект ВИК «Аршин» с метрологической аттестацией измерительного инструмента; компактный эндоскоп «Томь » , модель СМТ-65- ТУ; комплект фоторегистрации; электронные штангенциркуль и измеритель параметров сварных швов (шаблон Ушерова-Мар ша ка) с метрологической аттестацией. Лупа просмотровая ЛПК-471 (2 х) (двукратная) с креплением миниатюрного фонаря для подсветки. Л упа просмотровая ЛП-3–6 х (шестикратная) с креплением миниатюрного фонаря для подсветки. Лупа измерительная ЛИ-10 (десятикратная). Ш абл оны и щупы. Универсальный шаблон сварщика УШС-3.Набор радиусных шаблонов N 1 (R = 1…6 мм). Набор радиусных шаблонов N 2 (R = 8…2 5 мм ). Набор щупов N 4 (0,1…1,0 мм, длина щупов 70 мм). Измерительный инструмент: штангенциркуль ШЦ-1- 150–0,1. Угольник 90° типа У П (УЛ П) 160 (160×100 мм). Линейка металлическая Л-300 (300 мм).Рулетка в закрытом корпусе 5 м с металлической лентой. Метр складной метал лический. Маркер и фонари: Фонарь миниатюрный Maglite Solitaire (США) с магнитным фиксатором для крепления на просмотровых лу пах. Фо нарь миниатюрный Mini Maglite (США).Маркер промышленного применения (предназначен для нанесения надписей, включая разметку п оверхнос ти контролируемых изделий). Руководящий документ РД 03- 606–03 (Инструкция по визуальному и измерительному контролю). Уклад очная сум ка дефектоскописта с наплечным ремнем. Документация: паспорта, эксплуатационная документация на русском/государственном яз ыках; разр ешение от ЧС РК к применению на опасных производственных объектах; сертификаты об утверждении типа или метрологической ат тестации, c внесением в реестр государственной системы обеспечения единства измерений РК, сертификаты о поверке со сроком действия н е менее пол овины срока межповерочного интервала на момент поставки. Разрешение от ЧС РК к применению на опасных производственных об ъектах.</t>
  </si>
  <si>
    <t>275111.300.000008</t>
  </si>
  <si>
    <t>автомобильный</t>
  </si>
  <si>
    <t>Индикатор потока газа</t>
  </si>
  <si>
    <t>265166.400.000020</t>
  </si>
  <si>
    <t>для детектирования наличия потока газа</t>
  </si>
  <si>
    <t>Фиксируемое пороговое объемное содержание свободного газа, 0,05%; Точность градуировки порогового индикатора ± 15%; Атмосферное давл ение от 84,0 до 106,7 кПа; Рабочее давление в трубопроводе, не более 6,3 МПа; Кинематическая вязкость рабочей среды, не более 1,2·10 -4 м²/с, 120 сСт; Температура рабочей среды от +5 до +60 °С; Температура окружающего воздуха для датчика с измерительным блоком
от - 50 до +50 °С; Температура окружающего воздуха для блока сигнализации от +5 до +50 °С; Диаметр трубопровода от 150 до 1200 мм; Глубин а погружения датчика от 40 до 300 мм; Узел установки датчика должен быть герметичен при давлении не менее 9,6 МПа; Взрывоопасные сме си газов и паров с воздухом по ГОСТ 31610.11-2014 (IEC 60079-11-2011) категории IIА группы Т1...Т3; Взрывонепроницаемая оболочка дол жна выдерживать испытательное давление не менее 1,0 МПа; Маркировка взрывозащиты по ГОСТ IEC 60079-1-2011. 1Ех d IIА Т3 Gb Х; Габари ты (не более): длина- 200мм,ширина- 70мм, высота - 280мм.</t>
  </si>
  <si>
    <t>Обозначение : 62312-2RS1; Размеры, мм : 130x60x46; d - 60 мм; D - 130 мм; B - 46 мм; d1 - 81,86 мм; D2 - - 112.2 мм;r1,2 - мин. - 2 .1 мм.</t>
  </si>
  <si>
    <t>ПИКИ К ОТБОЙНОМУ МОЛОТКУ Пика к отбойному молотку необходим при выполнения работ по выдалбливаниюскальной породы при устранении деф ектов трубы по результатам ВТД налинейной части МН Необходимо укомплектовать разрешением уполномоченногооргана РК в области промышле нной безопасности на применение на опасныхпроизводственных объектах РК.;</t>
  </si>
  <si>
    <t>Пята</t>
  </si>
  <si>
    <t>281331.000.000195</t>
  </si>
  <si>
    <t>для насоса, для компенсации осевых нагрузок насоса</t>
  </si>
  <si>
    <t>пята насоса НГПНА 3600/135. Обозначение: 23.0001.0200.0207.00.1 Поставщик: ОАО «НПО Энергомаш им. Академика В.П.Глушко» Московска я обл. г.Химки. Наличие разрешения уполномоченного органа РК в области промышленной безопасности на применение на опасных производст в енных объектах РК, сертификат соответствия, паспорт завода-изготовителя.</t>
  </si>
  <si>
    <t>Опора</t>
  </si>
  <si>
    <t>281331.000.000214</t>
  </si>
  <si>
    <t>для трехплунжерного кривошипного насоса</t>
  </si>
  <si>
    <t>опора гидроузла насоса НГПНА 3600/135. Обозначение: 23.0001.0200.0206.00.1 Поставщик: ОАО «НПО Энергомаш им. Академика В.П.Глушко» М осковская обл. г.Химки. Для до укомплектования основного оборудования</t>
  </si>
  <si>
    <t>Датчик контроля потока</t>
  </si>
  <si>
    <t>265166.990.000015</t>
  </si>
  <si>
    <t>погружного типа без встроенной оценочной электроники</t>
  </si>
  <si>
    <t>Сигнализатор протока воды TURCK. Тип: FCS-G1/4A4-NAEX-H1141, Заказной номер: 6870341, Искробезопасный датчик расхода жидкостей, Кало риметрический принцип, Настройка через процессор сигнала, Статус отображается на процессоре сигнала, искробезопасный EEx ib IIC T6, для использования во взрывоопасной зоне 1, разъем, M12 x 1, 4-проводное подключение к искробезопасному сингнальному процессору (Ex0) . Необходимо укомплектовать разрешением уполномоченного органа РК в области промышленной безопасности на применение на опасных произ водственныхобъектах РК. Для доукомплектования основного оборудования</t>
  </si>
  <si>
    <t>Барьер искрозащиты</t>
  </si>
  <si>
    <t>Тип Z728.H фирмы Pepperl+Fuchs Германия. барьер разделительный длязащиты сигнальных низковольтных цепей от наведенных и импульсных п омех.Pepperl+Fuchs. «Zener Barrier. 1-channel, DC version, positive polarity,Working voltage 26.5 V at 10 µA, Series resistance max . 250 Ω, Fuserating 80 mA, DIN rail mounting, High power version». Наличие разрешения уполномоченного органа РК в области промышленн о й безопасности наприменение на опасных производственных объектах РК. Доукомплектование согласно проекта AZ 78/2007 «Система телеме ха ники линейной части МН«Павлодар-Шымкент».</t>
  </si>
  <si>
    <t>239914.000.000022</t>
  </si>
  <si>
    <t>в оболочке из металлической фольги</t>
  </si>
  <si>
    <t xml:space="preserve">Прокладка торцевого уплотнения РО-1050-2106 (2117) насоса АНМ 3600-230.Обозначение по паспорту торцевого уплотнения производителя:ат рикул 25922; Материал- МГ140-7(металло-графитовая,т.е.графитовая в оболочке из металлической фольги);Соответсвие требованиямТУ 3619- 006-56508584-03.Необходимо укомплектовать: паспорт завода изготовителя, сертификат соответствия.
</t>
  </si>
  <si>
    <t>Цвет: синий, пленка самоклеющаяся ORACAL 640. Толщина пленки без клеевого слоя 0,080 мм, клеевая основа полиакрилат наядисперсия, по дложка силиконизированная бумага, 137 г/м2. Температура применения от -40°С до +80°С. Температура приклеивания от +10°С. Ширина рул о на (листа) 1 м. Длина рулона (листа) 50 м. ГОСТ Р 12.4.026-2001, ТУ У 25.2-22595554 -022-2003;</t>
  </si>
  <si>
    <t>289212.500.000000</t>
  </si>
  <si>
    <t>для торцевых головок, динамометрический</t>
  </si>
  <si>
    <t>КЛЮЧ ДИНАМОМЕТРИЧЕСКИЙ ручной для обтяжки резьбовых и болтовых соединений в электроустановках. Содержит следующие узлы: 1.Съемная на садка (трещотка). 2.Штифт-фиксатор насадки. 3.Корпус с пружиной. 4.Измерительная шкала. 5.Регулировочная ручка. 6.Фиксатор выставлен ного усилия срабатывания. Насадка с трещоточной головкой. Укомплектован сертификатам об утверждении типа в РК или метрологической аттестации в РК, действующими в РК сертификатами о поверке со сроком действия не менее половины срока межповерочного интервала на момент поставки, методикой поверки, комплектом документации, предусмотренной заводом- изготовителем</t>
  </si>
  <si>
    <t>281211.300.000017</t>
  </si>
  <si>
    <t>Производство компании Equalizer: 2 х SW15TE разгонщика; 1 х HP350D насос ручной гидр, 700 бар; 2 х рукава высокого давления, 700 бар; 2 х цилиндра гидравлических, 700 бар; 2 х опоры предохранительные; 1 х инструкция по эксплуатации; 1 х кейс переносной; общий вес 27 кг;</t>
  </si>
  <si>
    <t>Колонка топливораздаточная</t>
  </si>
  <si>
    <t>281311.100.000006</t>
  </si>
  <si>
    <t>двойная, для выдачи двухкомпонентного топлива</t>
  </si>
  <si>
    <t>КОЛОНКА ТОПЛИВОРАЗДАТОЧНАЯ НАРА-5212. С помощью этой колонки на заправочном островке может быть представлена возможность заправки ра зными видами топлива. Основные характеристики:
 всасывающая гидравлика;
 гидравлическая схема типа “моноблок ”;
 оборудование по отб ору паров; импортное навесное оборудование; электронная юстировка; одновременная выдача топлива с двух сторон; количество раздаточны х рукавов - 4. Наибольший расход топлива через раздаточный кран, л/мин -40; Наименьший расход топлива, л/мин-5; Наименьшая доза выда чи, л - 2; Класс точности - 0,25; Мощность двигателя насоса, кВт - 2х0,75; Количество сортов нефтепродуктов, выдаваемых колонкой - 2 ; Масса, кг - 350. Управление: Контроллер - "Топаз 103МК". Все средства измерений должны быть внесены в реестр государственной систе мы обеспечения единства измерений Республики Казахстан (ГСИ РК), иметь следующие документы: 1. Сертификат об утверждении типа или ме трологической аттестации, 2. Сертификат о поверке со сроком действия не менее половины срока межповерочного интервала на момент пост авки, 3. Паспорт, 4. Руководство по эксплуатации, 5. Методику поверки. Все документы должны быть на государственном или русском язык е.</t>
  </si>
  <si>
    <t>Масло моторное</t>
  </si>
  <si>
    <t>192029.510.000005</t>
  </si>
  <si>
    <t>для бензиновых двигателей, синтетическое, всесезонное</t>
  </si>
  <si>
    <t>Кинетическая вязкость при 100°С, мм2/с 14; вязкость намическая, мПм*с 6100;Щелочное число,мг КОН/г не менее: 5,8; Температура вспышк и в открытом тигле, не ниже 230ºС; Температура застывания, °С, не выше -30;плотность, при 20ºС 0,88; Испаряемость по НОАК, % 11,5</t>
  </si>
  <si>
    <t>Средство от обморожения</t>
  </si>
  <si>
    <t>212013.990.000360</t>
  </si>
  <si>
    <t>мазь</t>
  </si>
  <si>
    <t>Предназначен для защиты кожи рук и лица от обморожений, холодового стресса и других неблагоприятных погодных воздействий. В составе крема большое содержание липидов и ухаживающих компонентов для защиты кожи от низких температур, ветра, снега для работающих на отк рытом воздухе при температуре до -40С и ниже. Крем сохраняет свою консистенцию и легко выдавливается из тюбика даже при экстремально низких температурах. Можно наносить на открытом воздухе. Объём: 100 мл</t>
  </si>
  <si>
    <t>Картридж для принтера BMP™21 термоусадочная трубка; Ширина: 16.4 мм; Длина: Непрерывная; Тип материала: Полиолефин; Цвет: Белый, жел тый матовый; Температурный диапазон: от -55°C до 135°С; Характеристики и область применения: Маркировка кабеля. Термоусадочный (коэ ф . усадки 3:1), удоволетворяет стандарту MIL;</t>
  </si>
  <si>
    <t>281526.900.000156</t>
  </si>
  <si>
    <t>прямая, чугунная</t>
  </si>
  <si>
    <t>Муфта обжимная универсальная UR-12. Рабочее давление -1,6 МПа. Диаметр - 200 мм.. Материал корпуса - высокопрочный чугун (ВЧШГ). Тип присоединения – обжимное. Рабочая среда - вода. Материал ремонтной трубы – ПЭ. Сертификат качества.</t>
  </si>
  <si>
    <t>271161.000.000002</t>
  </si>
  <si>
    <t>282513.500.000000</t>
  </si>
  <si>
    <t>температура хранения (0˚) - (+7˚)</t>
  </si>
  <si>
    <t>ШКАФ ХОЛОДИЛЬНЫЙ. Среднетемпературный холодильный шкаф с глухой дверью для хранения и демонстрации охлажденных продуктов. Размеры: ш ирина: 160 ,0 см,глубина: 72,5 см, высота: 198,0 см, внутренний объем, не менее, л: 1400.Температурный диапазон: 0°С ... +6°С</t>
  </si>
  <si>
    <t>Трехсекционный жарочный шкаф ШЖЭ-3 - предназначен для жарки полуфабрикатов из рыбы, мяса и овощей и выпечки хлебобулочных издел ий в столовых, ресторанах, кафе. Духовка имеет три противня размером 530х470х30 мм, изготовленные из металла, окрашенного черной кра ско й. Жарочный шкаф ШЖЭ-3 имеет раздельную регулировку мощности верхнего и нижнего блоков ТЭНов. Рабочий диапазон температуры от 65 до 270 °С, установленный аварийный терморегулятор предохраняет шкаф от перегрева свыше 300 °С. Жарочный шкаф имеет крашенные подста вку и боковые и заднюю облицовки, а также регулируемые по высоте ножки. Облицовка жарочного шкафа ШЖЭ-3 выполнена из пищевой нержаве ющ ей стали.СИ входящие в состав должны быть укомплектованы сертификатами об утверждении типа в РК или метрологической аттестации в Р К , действующими в РК сертификатами о поверке, методикой поверки, комплектом документации, предусмотренной заводом-изготовителем, экс плуатационной документацией на русском языке.</t>
  </si>
  <si>
    <t>265141.000.000050</t>
  </si>
  <si>
    <t>Трассоискатель RD 8100 PDLG  предназначен для локации и определнния глубины залегания подземных коммуникаций. Технические характерис тики: Локатор: 1. Чувствительность: 6 E-15 тесла; 5 μA на расстоянии 1 м (33 кГц); 2. Динамический диапазон: 140 дБ (среднеквадратич еское значение) / √Гц.; 3. Селективность: 120 дБ/Гц. 4. Точность измерения глубины: ±3 %.; 5. Точность локации: ±5 % от глубины зале гания; 6. Полоса частот фильтра активной локации: ±3 Гц, 0&lt;(&gt;&lt;&lt;)&gt;1 кГц; ±10 Гц, ≥1 кГц.; 7. Поддерживаемые частоты: Системы катодной защиты 100/120 Гц.; 8. Время запуска: Менее 1 секунды; 9. Максимальное показание глубины: Кабель/труба: 30 м, Зонд: 19,5 м.; 10. Пя ть активных режимов работы антенны: Пиковый режим (Peak), Режим Peak+™ (выбор: объединение режимов Peak и Guidance или Peak и Null), Режим сопровождения (Guidance), Режим широкого пика (Broad Peak™), Нулевой режим (Null); 11. Регулировка усиления: Режим Guidance: автоматическая, другие режимы: ручная, используя кнопки «+» или «–» путем одного касания для возврата к центру(50 % от полной шкалы) ; 12. Режим поиска повреждений кабелей (Fault Find): Локация повреждений изоляции труб и кабелей с точностью до 10 см, используя доп олнительное приспособление А-рамку и совместимый генератор; 13. Режимы пассивной локации: Локация повреждений изоляции труб и кабеле й с точностью до 10 см, используя дополнительное приспособление А-рамку и совместимый генератор; 14. Гармоника: Основная - 50 Гц, 3- я - 150 Гц, 5-ая - 250Гц, 7-ая - 350Гц, 9-ая - 450Гц; 15. Отображаемая информация: Уровень сигнала – столбиковая диаграмма и численн ое значение. Индикация режима (Peak, Null, Guidance, Broad Peak, Peak+ со стрелками режима Guidance или стрелками режима Null). Тип определяемой линии или зонда-передатчика. Индикация пропорционального изменения размера стрелок влево/вправо. Компас: индикатор напр авления линии 360°. Индикация используемых дополнительных принадлежностей. Экран специальных принадлежностей пользователя. Показания глубины залегания и тока (локация линии). Показание глубины залегания (локация зонда-передатчика). Уровень усиления (в дБ). Выбранн ая частота. Состояние батареи питания. Громкость громкоговорителя. Рабочая частота. Статус Bluetooth. Число спутников GPS в пределах видимости (если используется GPS-приемник). Статус GPS (если используется GPS-приемник). Меню конфигурации и подменю. Версия програ ммы. Дата последней калибровки. Счетчик измерений при обследовании. Индикатор поиска повреждений кабелей (режим Fault Find). Состоян ие связи с генератором. Предупреждение функции StrikeAlert™. Предупреждение о перегрузке; 16. Аккумуляторные батареи: комплект литие воионных (Li-Ion) аккумуляторов. Никель-металлогидридные (NiMH) аккумуляторы 2 х D-элемента (MN1300 / LR20). Зарядные устройства (бл ок Li-Ion аккумуляторов): Сетевой адаптер: 100–250 В переменного тока, 50/60 Гц., Автомобильный адаптер: Бортовая сеть автомобиля: 1 2–24 В постоянного тока; 17. Степень защиты: IP65, защита от проникновения пыли и капель воды, попадающих с любого направления; 18. Тип дисплея: Высококонтрастный монохромный ЖК-дисплей; 19. Размеры: 648 × 286 × 125 мм; 20. Рабочая температура: От –20 до 50 °C. Же сткий кейс. Генератор: Поиск повреждений в режиме CD (CDFF): До 13 пар частот для режима CD, от 220 Гц до 1248 Гц. Поиск повреждений (FF): Диагностика повреждений оболочки кабелей — от короткого замыкания до повреждений с R = 2 MΩ, используя А-рамку. Максимальная выходная мощность генератора: 1 Вт (Tx-1), 5 Вт (Tx-5 и Tx- 5B), 10 Вт(Tx-10 и Tx-10B). Батареи: 8 x D-элементов (LR20) или дополнит ельный блок Li-Ion батарей. Степень защиты : IP65. Рабочая температура: От –20 до 50 °C. Вес: 2,8 кг (включая алкалиновые батареи); 4,2 кг (включая дополнительные принадлежности. Наличие паспорта и инструкции на русском и государственном языках. Сертификат соответ ствия РК.Трассоискатель должен быть укомплектован копией сертификата об утверждении типа в РК или оригиналом сертификата о метрологи ческой аттестации в РК, действующими в РК сертификатами о поверке, методикой поверки, комплектом документации, предусмотренной завод ом-изготовителем, эксплуатационной документацией на русском языке. Разрешение уполномоченного органа в области промышленной безопасн ости РК на применение на опасных производственных объектах. Дополнительные аксесуары: прочный жесткий кейс, оборудован колесами для сложных условий эксплуатации, может вместить локатор, генератор и дополнительные устройства.</t>
  </si>
  <si>
    <t>Контейнер</t>
  </si>
  <si>
    <t>139222.200.000013</t>
  </si>
  <si>
    <t>для сварщика, брезентовая, с каркасом</t>
  </si>
  <si>
    <t>Палатка сарщика -это укрытие для ведения работ на трубопроводах диаметром 325-1020 мм (сборно-разборный каркас с регулируемыми по вы соте выдвижными опорами, тент из ткани МВО с огнеупорной пропиткой "Proban"), габ.разм. ширина/высота над тр./длина вдоль трубы, мм: 3600/1400/2500. Укрытие устанавливается на трубу и крепится к ней при помощи устройств стяжки. Паспорт.</t>
  </si>
  <si>
    <t xml:space="preserve">Фронтальная посудомоечная машина производительностью 500 тарелок в час предназначена для мытья тарелок, стаканов, столовых приборов, подносов, чашек. Изготовлено из нержавеющей стали. Машина имеет два режима мойки.
МПК-500Ф-01 стандартно комплектуется:
- дозаторо м ополаскивающего средства;
- дозатором моющего средства;
- насосом слива воды из ванны (на панели управления имеется специальная кн опка СЛИВ);
- кассетой для мытья тарелок (500х500 мм);
- кассетой для мытья стаканов и чашек (500х500 мм);
- стаканом для мытья приб оров. 
Номинальная потребляемая мощность, кВт, не более 6,8
.Номинальное напряжение, В 400
.Габаритные размеры, мм 590x640(1030)x864 
.Масса, кг, не более 58"
</t>
  </si>
  <si>
    <t>Оборудование разметочное</t>
  </si>
  <si>
    <t>282922.900.000009</t>
  </si>
  <si>
    <t>для нанесения дорожной разметки</t>
  </si>
  <si>
    <t>Дорожная разметочная машина, разметчик маркировщик дорог применяется для разметки дорог, пешеходных переходов, парковок, тротуаров и т. д. Разметочная машина предназначена для работы всеми типами разметочных красок. Насос и компоненты из нержавеющей стали. Регулир уемая по высоте и ширине пистолетная тележка. Поворотное переднее колесо с фиксатором. Ширина полосы разметки от 100 мм. до 300 мм. Производительность 4 л/мин. Машину обеспечить паспортами, руководствами по устройству, эксплуатации и ремонту на государственном и р усском языках. Все средства измерений, входящие в состав машины,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 лектом документации, предусмотренной заводом-изготовителем, эксплуатационной документацией на государственном и русском языках. Доку менты должны предъявляться обязательно при поставке.</t>
  </si>
  <si>
    <t>222313.700.000001</t>
  </si>
  <si>
    <t>полипропиленовый, для горюче-смазочных материалов</t>
  </si>
  <si>
    <t>Резервуары разборные секционные РС-100 предназначены для сбора и временного хранения нефти, нефтепродуктов, а также запаса технической воды и применяются при ликвидации аварийных разливов нефти совместно с нефтесборным оборудованием, плановых работах по очистке нефтяных амбаров, нефтехранилищ, прудов-отстойников и тому подобное. Конструкция резервуара является разборной и представляет собой полог из ткани ПВХ стойкой к нефти и нефтепродуктам, размещенный внутри обечайки. Обечайка выполнена из стали с искробезопасным напылением и разделена на секции для удобства транспортировки. Секции обечайки оснащены замками ASTM для быстрого и удобного монтажа и демонтажа. Обечайка выступает в роли внешнего силового каркаса, что снимает нагрузки с полога резервуара и защищает полог от внешних механических повреждений при проведении работ в непосредственной близости от резервуара. Благодаря жесткой конструкции секционного резервуара предъявляются минимальные требования к условиям установки, что особенно важно при проведении работ. Крепление полога осуществляется с помощью каната к ответным элементам на обечайке. Верхняя кромка обечайки защищена пластиковой вставкой для предотвращения повреждения полога. Используемый материал полога позволяет работать в диапазоне температур от -40°С до +70°С. Для слива жидкости резервуар оснащен сливным устройством с запорной арматурой, лестницей-стремянкой для обслуживания и тросовыми стяжками. Объем резервуара - 100 м3. Диаметр резервуара – 10,7м. Масса – 320кг. В комплект поставки входит: каркас из 11 секций, полог из ткани ПВХ, приспособление для слива с запорной арматурой – 2 шт, лестница стремянка – 1 шт, тросовые стяжки – 1 комплект. Многоразовый контейнер для транспортировки 3,38х1,3х0,55 (ДхШхВ). Наличие руководство по эксплуатации и паспорт на казахском и русском языках. На запорную арматуру отдельный пакет документов.</t>
  </si>
  <si>
    <t>МОДУЛЬ АНАЛОГОВЫХ ВХОДОВ AI890; Заказной код-3BSC690071R1; Гальваническая развязка каналов. В комплекте: сертификат об утверждении т ипа СИ с описанием типа (реестр ГСИ РК), действующий сертификат оповерке СИ со сроком действия неменее половины срока межповерочног о интервала на момент поставки/установки, методика поверки, инструкция по эксплуатации на государственном и русском языке. Для орган и зации обменного фонда существующего парка контроллерного оборудования объектов.</t>
  </si>
  <si>
    <t>Вкладыш 5ВЖ.263.153 СБ Применяется на двигателях серии СТД(П) 2500-5000. Входит в подшипниковый узел двигателя и служит опорой для ротора. Диаметр шейки ротора 150 мм. Вкладыш состоит из двух полувкладышей, соединенных с помощью центрирующих болтов. Полувкладыши изготовляются из чугуна и заливаются баббитом марки Б83 и Б16 на машине центробежного литья. На торцах вкладыша крепятся алюминиевые маслопредохранители. Масса: 52 кг. Габаритные размеры: 275х275х178 мм. Комплект на двигатель: 2 шт.</t>
  </si>
  <si>
    <t>281331.000.000154</t>
  </si>
  <si>
    <t>для авиационного электроприводного центробежного насоса</t>
  </si>
  <si>
    <t>Запасные части к насосу НГПНА 3600-120, 23.0001.0000.0000.0ТУ- ОАО "НПО Энергомаш": Втулка -23.0001.0200.0190. 01.0 =2шт; Опора 2 3. 0001.0200.0206.00.1 =2шт; Пята 23.0001.0200.0207.00.1=2шт; Кольцо 23.0001.0200. 0236.00.1=2шт; Кольцо 23.0001.0200.0240.00.1=4шт; Ко льцо 3.0001.0200.0240.01.1=4шт; Кольцо 23.0001. 0200.0240.02.1=6шт; Кольцо 23.0001.0200.0240.03.1= 4шт; Кольцо 23.0001.0200.0240.0 5 .1=2шт; Кольцо 23.0001. 0200.0240.06 .1=4шт; Кольцо 23.0001. 0200. 0240.07.1=4шт; Кольцо 23.0001.0200.0240.00.1=8шт. Доукомплектац и я основного оборудования</t>
  </si>
  <si>
    <t>265143.590.000003</t>
  </si>
  <si>
    <t>для сбора измеряемых сигналов в энергетических системах любого типа</t>
  </si>
  <si>
    <t>235112.300.000023</t>
  </si>
  <si>
    <t>с минеральными добавками, марка ПЦ 400-Д20 (М 400-Д20)</t>
  </si>
  <si>
    <t>ГОСТ 10178-85*; сульфатостойкий, марки 400, содержание минеральных добавок 20 %, в бумажных многослойных мешках по 50 кг; наличие се ртификата качества/соответствия</t>
  </si>
  <si>
    <t>Марш лестничный</t>
  </si>
  <si>
    <t>236120.900.000371</t>
  </si>
  <si>
    <t>железобетонный, марка ЛМП</t>
  </si>
  <si>
    <t>Плоский лестничный марш ЛМП55.11.28-5, выполнен из железобетона на плоской армированной плите. Длина марша 5500мм, ширина 1100мм, вы сота вертикальной поверхности 2200мм, ширина ступеней не менее 280мм, высота ступеней 150мм, нависание проступи над нижней ступенью 50мм, расчетная временная нагрузка 480 кг/м2</t>
  </si>
  <si>
    <t>набор плашек М3 – М48, Труб. ½" - 2", к-т (плашки дюймовые, метрические)</t>
  </si>
  <si>
    <t>Метчики М3 – М48, Труб. ½" - 2", к-т (метчики дюймовые, метрические)</t>
  </si>
  <si>
    <t>НАСОС С-569 С ЭЛ. ДВИГАТЕЛЕМ. Насосный агрегат предназначен для перекачки воды со взвешенными частицами. Производительность 220 м³/ч , напор 14 м, высота самовсасывания мощность электродвигателя 15 кВт, частота 1450 об/мин, напряжение 380 В. Масса насосной части 15 0 кг, масса агрегата 415 кг. Необходимо предоставить документы предусмотренные заводом-изготовителем, эксплуатационной документацией на русском языках. Сертификат соответствия. Оборудование или материалы должны иметь разрешение на применение на опасных производств енных объектах нефтегазовой отрасли РК. На манометры - сертификаты об утверждении типа или метрологической аттестации, с внесением в реестр государственной системы обеспечения единства измерений РК, сертификаты о поверке со сроком действия не менее половины срока межповерочного интервала на момент поставки.</t>
  </si>
  <si>
    <t>Насос, оснащенный электродвигателем с мокрым ротором и защищенным статором, без сальниковых уплотнений, с двумя уплотнительными коль цами. Подшипники смазываются перекачиваемой жидкостью. частоты вращения.Керамические вал и радиальные подшипники.Осевой подшипник и з графита.Гильза ротора и подшипниковая обойма сделаны из нержавеющей стали.Коррозионно-стойкое рабочее колесо, Составной, PES/PP. К о рпус насоса изНержавеющая сталь.1-фазный электродвигатель, не требующий дополнительной защиты. Жидкость: Рабочая жидкость: Вода Ди ап азон температур жидкости: -25 .. 110 °C Темпер. жидкости: 60 °C Плотность: 983.2 кг/м?Технич.: TF класс: 110 Материалы: Корпус на сос а: Нержавеющая сталь DIN W.-Nr. 1.4301 AISI 304Рабочее колесо: Составной, PES/PP Монтаж: Макс.T окр.среды при темп-ре жидкости 8 0 0C : 40 °C Макс. рабочее давление: 10 барСоединение труб: G 1 1/2 Допустимое давление: PN 10 Монтажная длина: 180 мм Данные электр ообор -я:C рабочий: 4 мкФ Подводимая мощность при скорости 1: 110 Вт.Подводимая мощность при скорости 2: 155 Вт Подводимая мощность: 165 В т. Частота питающей сети: 50 Hz Номинальное напряжение: 1 x 230 V Ток при частоте вращения 1: 0.5 A Ток при частоте вращения 2: 0.7 A. Ток при скорости 3: 0.7 AРазмер конденсатора - работа: 4 мкФ. Класс защиты (IEC 34-5): X2D.Класс изоляции (IEC 85): F</t>
  </si>
  <si>
    <t>Припой трубчатый с водорастворимым флюсом, активированным соединениями галогенов, на основе карбамида. Характеристики: тип флюса - 2 .1.2 по DIN EN 29454-1, содержание флюса - 2% по весу (стандартно); Стандартные сплавы (содержание): S (Sn60Pb40); диаметр - 2,0 мм ; расфасовка - 250 г. Предназначен в качестве расходного материала для проведения ТО оборудования АСУТП.;STANNOL S321.</t>
  </si>
  <si>
    <t>СВЕРЛО ПО МЕТАЛЛУ 16 - 60 ММ</t>
  </si>
  <si>
    <t>203022.100.000013</t>
  </si>
  <si>
    <t>ингибиторная</t>
  </si>
  <si>
    <t>Однокомпонентный заполняющий грунт на основе алкидной модифицированной смолы. Применяется на все цветные и гальванизированныеметаллы (алюминий, гальванизированная сталь, черный металл и др.).Преимуществомявляется быстрое высыхание, благодаря чему ремонт можнопрове сти оченьбыстро. Поверхности, на которые можно использовать: сталь,гальванизированная сталь, оцинкованная поверхность, алюминий,пол и эфирные шпатлевки,старое лаковое покрытие. Время сушки: 45-60минут при 20°С; 15 минут при60°С. Наносится 2-3 слоя покрасочным пист ол етом с диаметром сопла 1,5-1,8 мм под давлением 3-4 bar с интервалом между нанесениями 5-10 минут. Теоритический расход: 1кгпозво ляе т окрасить около 6-8м2толщиной 40мкм. Вязкость для распыления25-35 сек. по DIN 4 при20°С.Условия и время хранения: хранить в сух омпр охладном месте, вдалиот источников тепла. Избегать попадания прямыхсолнечных лучей. Срокхранения 24 месяца при температуре 20°С .</t>
  </si>
  <si>
    <t>Трос такелажный</t>
  </si>
  <si>
    <t>259311.330.000003</t>
  </si>
  <si>
    <t>диаметр 12 мм</t>
  </si>
  <si>
    <t>Трос стальной с диаметром 12мм. Грузолюдского назначения из проволоки без покрытия марки В, нераскручивающийся, рихтованный повешнно й точности, маркировочной группы 1770 Н/мм2 (180кгс/см2) левой одностороней свивки. ГОСТ 3241-91.</t>
  </si>
  <si>
    <t>205942.900.000000</t>
  </si>
  <si>
    <t>для систем выхлопа дизельных двигателей</t>
  </si>
  <si>
    <t>Реагент для очистки выхлопных газов с нормативом Евро‑4; 5 или 6. Канистра 20 л. Температура замерзания реагента не должна превышать -11,5°С. Применяется в качестве добавочной рабочей жидкости в дизелях, использующих технологию селективной каталитической нейтрализ ции SCR. Эта технология подразумевает дозированный впрыск в поток отработавших газов в присутствии катализатора — при этом происход и реакция превращения оксидов азота в безвредные азот и воду. Использование позволяет дизельным моторам достигать уровня требований э ологических нормативов Евро‑4; 5 или 6. Канистра 20 л. Температура замерзания реагента не должна превышать -11,5°С.</t>
  </si>
  <si>
    <t>257330.300.000022</t>
  </si>
  <si>
    <t>Вулканизатор</t>
  </si>
  <si>
    <t>289610.990.000000</t>
  </si>
  <si>
    <t>для резинотехнических изделий</t>
  </si>
  <si>
    <t>Электровулканизатор В-101 Прибор, для ремонта камер и покрышек. Изготовление фланцев вентилей и соединение их с камерами. Переносной , с автоматическим поддержанием рабочей температуры, заданием времени вулканизации, сигнализацией и отключением по истечении заданн о го времени. Ремонт покрышек легковых и грузовых автомобилей посадочным диаметром 13-20 дюймов, шириной профиля 5,9-9 дюймов: сквоз ны е повреждения до 10 мм, несквозные – до 100 мм. Две вулканизационные плиты, комплектуется только минимальным необходимым набором при способлений. Настольный, для ремонта шин. Вулканизация производится при двухстороннем нагреве. Укомплектован набором протекторны х и бортовых матриц матриц и прижимов. • Рабочая температура, °С 140±5; • Напряжение питания, В 220; • размер нагреваемого элемнта 2 10х9 5 мм • таймер 0-30 мин • таймер нагревателя 140 градуса цельсиуса • максимальный зазор между пластинами 300 мм • Мощность, Вт 2 х400; • Габаритные размеры, мм 650х270х750; • Вес, кг 25; • Установленный срок службы 7 лет.</t>
  </si>
  <si>
    <t>Установка для прожига силовых кабелей</t>
  </si>
  <si>
    <t>265145.200.000033</t>
  </si>
  <si>
    <t>портативная передвижная, с последующим отысканием повреждения</t>
  </si>
  <si>
    <t>Прожиговый трансформатор позволяет пользователю преобразовать повреждение кабеля с высоким сопротивлением в низкоомный дефект; Напр яжение до 15кв , ток до 32 А.; Напряжение питания -220...240 В; Частота питающего напряжения-45 Гц – 60 Гц; Максимальная мощнос ть ( в режиме КЗ)-2 300 ВА; Максимальное выходное напряжение-10 кВ; Выходной ток по ступеням: ступень 1- 60 В AC-32 А; ступень 2- 230 В A C-8, 5 А; ступень 3-  800 В DC-2, 0 А; ступень 4-2 600 В DC-0, 6 А; ступень 5- 6 400 В DC-0, 24 А; ступень 6-10 000 В DC- 0, 16 А; М аксимальная емкостная нагрузка-10 мкФ; Максимальная емкостная нагрузка-10 мкФ; Размеры (Д х Ш х Г ) мм, не более -502 x  255 x 390. Основная комплектация: Прожигающая установка; Высоковольтный кабель; Кабель заземления; Кабель питания; Руководство по эксплуатации.</t>
  </si>
  <si>
    <t>265170.990.000035</t>
  </si>
  <si>
    <t>оптический</t>
  </si>
  <si>
    <t>Анемометр цифровой предназначен для измерения скорости ветра и объема проходящего воздуха; Основные технические характеристики:Рабо чая температура при измерениях- 0°C - +40°C; Рабочая влажность при измерениях- 0 – 85 % RH без конденсата; Температура хранения - 10 °C-+50°C; Влажность при хранении до 80% без конденсата; Высота над уровнем моря при измерениях 2000м; Быстродействие дисплея – 0,4 с ек на одно показание; Источник питания : 1 батарея 9V NEDA1604 ( Крона ); Габариты : 165х85х38 мм; Вес : 200г ( включая источник п ит ания ); Макс разрядность дисплея 9999; Технические характеристики:Точность : +( a% от значения+b цифр ); Температура 23°C +5°C От носительная влажность &lt; 75% ; A.Измерение скорости ветра в метрах в секунду: Диапазон 0,8 – 30 м/с, точность измерения 0,01 м\с. В комплекте: сертификат об ут верждении типа СИ с описанием типа ГСИ РК, действующий сертификат о пове рке СИ со сроком действия не ме нее половины срока межповерочного интерва ла на момент поставки/установки, методика поверки СИ, инструкция по эксп луатации на госу д арственном и русском языке. Предоставление документов, разрешающих их применение и использование на опасных производственных об ъе кт ах, выданных соответствующим государственным органом РК.</t>
  </si>
  <si>
    <t>Катушка специализированная</t>
  </si>
  <si>
    <t>293130.300.000015</t>
  </si>
  <si>
    <t>для специальных и специализированных автомобилей</t>
  </si>
  <si>
    <t>Катушка для отвода выхлопных газов со шлангом и насадкой. Оснащена гофрированным термостойким шлангом, насадкой на глушитель и огран ичительной гофрой, длина 10 метров, диаметр: 75 мм, рабочая температура: до +200°С, малый радиус изгиба, суперлегкий, высокая прочн о сть на растяжение и на разрыв, гладкий изнутри, имеет минимальный коэффициент сопротивления. Крепление катушки к стене или потолку . Оснащена механическим приводом и стопором.</t>
  </si>
  <si>
    <t>Станок балансировочный</t>
  </si>
  <si>
    <t>289939.250.000002</t>
  </si>
  <si>
    <t>для автотранспортного средства</t>
  </si>
  <si>
    <t>БАЛАНСИРОВОЧНЫЙ СТАНОК ДЛЯ КОЛЕС АВТОМОБИЛЕЙ. Ручной ввод параметров диска. Пневматическое подъемное устройство грузоподъемностью до 150кг. Информативный LED дисплей. Четыре режима балансировки: ALU-1, ALU-2, ALU-4, STATIC. Балансировка грузовых и легковых колес. Режимы самокалибровки и самодиагностики. Простое и интуитивно понятное управление. Эргономичный стол с отделениями для грузиков. Возможность работы с дисками без центрального отверстия (при использовании дополнительных опций). Балансировочный вал диаметром 40 мм на высококачественных подшипниках, что гарантирует высокую точность измерения, долговечность и низкий уровень шума (менее 70 dB) при работе. Педаль тормоза для фиксации колеса в месте установки грузика. Вес колеса до 150 кг. Время цикла 8 сек. Диаметр вала 40мм. Диаметр диска 10-30". Диаметр колеса до 1300мм. Категория Балансировки грузовые. Мощность 0.75 КВт. Сеть 380 В. Скорость вращения 200 об/мин. Тип ручной ввод. Точность 5 грамм. Цвет серый. Ширина диска 5,5-20". Комплектация станка: Набор из конусов для всех основных типов дисков. Защитный кожух увеличенного размера. Гайка "барашек". Калибровочный грузик 100 гр. Клещи-молоток шиномонтажные. Крон-циркуль для измерения ширины диска. Средства измерений входящие в состав стенда балансировочного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 фикатами о поверке и/или сертификатом об аттестации испытательного оборудования, методикой поверки, комплектом документации, предусмотренной заводом-изготовителем, эксплуатационной документацией на государственном/русском языке.</t>
  </si>
  <si>
    <t>289261.500.000003</t>
  </si>
  <si>
    <t>автомобильная</t>
  </si>
  <si>
    <t>Тяговое усилие на первом слое намотки (lb/кг) 8800/4000, Трос, длина (м) 32.0, Трос, диаметр (мм) 8, Трос Стальной, Тормоз Автоматич еский, Редуктор 3-ступенчатый, планетарный, Пульт управления Проводной, Передаточное отношение 138:1, Напряжение питания (В) 12, Нап равляющие для троса Ролики, Запасной трос Нет, Двигатель, тип Электрический, Двигатель, мощность (л.с.) 6.8, Габаритные размеры 575x 165x205, Барабан диаметр/длина (мм) 76/228, Назначение Автомобиль, Длина упаковки (м) 0.39, Ширина упаковки (м) 0.63, Высота упаковк и (м) 0.22, Вес НЕТТО (кг) 39, Вес БРУТТО (кг) 41.</t>
  </si>
  <si>
    <t>265143.590.000030</t>
  </si>
  <si>
    <t>диапазон измерений 0-10000 МОм</t>
  </si>
  <si>
    <t>Мегаомметр Fluke 1507, дистанционный щуп, измерительные провода, набор тестовых щупов, зажимы типа "крокодил", футляр, руководство п ользователя. В комплекте: сертификат об утверждении типа СИ с описанием типа (реестр ГСИ РК), действующий сертификат о поверке СИ с о сроком действия не менее половины срока межповерочного интервала на момент поставки/установки, методика поверки СИ, инструкция по э ксплуатации на русском языке. Разрешение от ЧС РК к применению на опасных производственных объектах</t>
  </si>
  <si>
    <t>Принтер лазерный черно-белый: HP LaserJet Enterprise 700 M712dn(CF236A) разрешение 1200х1200dpi; скорость печати не менее 41 стр/ми н; максимальная нагрузка 100 000 стр/мес; автоматическая двусторонняя печать; поддерживаемые размеры</t>
  </si>
  <si>
    <t>Надежная винтовая подставка 20 тонн является неотъемлемой частью грузового автосервиса, для ремонта АТС.</t>
  </si>
  <si>
    <t>Широкополосные динамики, универсальные функции, удобные элементы управления на передней панели и мощность 375 Вт обеспечивают сильны й, чистый и надежный звук, отлично подходящий для образовательных, спортивных мероприятий; встреч, семинаров, презентации, концертов . Многофункциональный 7-канальный микшер с 4-моноканалами Mic/Line и 1 каналом для подключения стереопары. Возможность качественной озвучки небольших залов, вмещающих до 150-ти человек. Характеристики Акустическая система Fender Passport Conference Series 2 черный . Общие характеристики: Тип – активная. Назначение - фронтальный громкоговоритель. Мощность - 375 Вт. Материал – пластик. Состав ком плекта - динамический усилитель класса D: интегрированный в основной блок; пассивные акустические системы: х 2; микшер: семь каналов (интегрированный в основной блок); кабели для подключения акустических систем: длина – 2x9 м. Микрофон (проводной) – 2шт. Акустика: Количество полос – 2. Диапазон воспроизводимых частот - 20-40000 Гц. Тип излучателей – динамические. Дополнительно: Интерфейсы – bl uetooth. Размеры - 58.42x73.66x27.94 см. Вес - 20 кг.</t>
  </si>
  <si>
    <t>Двухкамерный компрессорный авто холодильник Alpicool 125 литров. температура от -20 град С до +20С. Питание 12/24/220 вольт Габариты 98* 65*80 см. Вес 35 кг, потребление 85 ватт. Автохолодильник Alpicool полноценно работает, как в режиме холодильника, так и в режи ме морозильника без каких либо аккумуляторов холода и других дополнительных модулей. Эта модель в металлическом корпусе, имеет возмо жность смены положения открывания крышки в один из двух вариантов плоскостей. Крышка в закрытом состоянии фиксируется магнитом. Прос тота и надежность-вот девиз данного холодильника. Alpicool компрессор созданный по немецкой технологии в Китае. В стандартную компле ктацию входят: AC/DC кабели, LED дисплей, Выбор режимов работы MAX/ECO и все системы защиты. Особенности: Режим работы — Энергосбере гательный / Быстрое охлаждение; Корпус — Ударопрочный; Индикатор заряда; Система защиты от разряда аккумулятора; Блок управления авт оматически отключает холодильник при перегреве компрессора; Интеллектуальная система контроля температуры; USB порт для заряда гадже тов; Угол наклона до 30° никаким образом не влияет на работу компрессора (очень актуально для моторных лодок и любителей OFF-ROAD); Устойчив к вибрациям и тряске; Стабильно работает при температуре окружающей среды до 55°С; При ударе пластиковый корпус не трескает ся и не раскалывается, а проминается так же, как и холодильник с металлическим корпусом; Защита от низкого напряжения. Автохолодильн ик Alpicool полноценно работает, как в режиме холодильника, так и в режиме морозильника без каких либо аккумуляторов холода и других дополнительных модулей. Эта модель в металлическом корпусе, имеет возможность смены положения открывания крышки в один из двух вари антов плоскостей. Крышка в закрытом состоянии фиксируется магнитом. Простота и надежность-вот девиз данного холодильника. Alpicool к омпрессор созданный по немецкой технологии в Китае. В стандартную комплектацию входят: AC/DC кабели, LED дисплей, Выбор режимов рабо ты MAX/ECO и все системы защиты.</t>
  </si>
  <si>
    <t>Щётка коммунальная дорожная МК-1 - навесное оборудование на МТЗ-82. Диаметр щетки по ворсу: не менее 0,55 ± 0,02 м. Длина щётки по ворсу: не менее 2,0 м. Ширина рабочей зоны щёточного оборудования: не менее 1,8 м. Скорость движения рабочая: не более 12,9 км/ч. Скорость движения транспортная: не более 20 км/ч. Масса щеточного оборудования: не более 435 кг. Средняя наработка на отказ: не менее 100 ч. Для доукомплектации трактора МТЗ-82.</t>
  </si>
  <si>
    <t>Нож отвала</t>
  </si>
  <si>
    <t>289261.500.000120</t>
  </si>
  <si>
    <t>для автогрейдера</t>
  </si>
  <si>
    <t>Для среднего отвала автогрейдера ДЗ-98. Применение при профилировке земельного полотна, на тяжелых грунтах. Материал сталь BOROX 500 . Размеры 980х250х20 / 1260х250х20. Ресурс 1500 км. Дополнительно Нож плоский, двусторонний, с закалкой до 500HB. Для доукомлектаци и автогрейдера ДЗ-98.</t>
  </si>
  <si>
    <t>Дискретная видеокарта nVidia® GeForce GT 730; Видеопамять 2Gb; Разъемы Dual-Link DVI и DisplayPort;</t>
  </si>
  <si>
    <t>Эмаль - цвет серый RAL-7035. Двухупаковочная акрилуретановая эмаль, состоящая из основы и отвердителя. Эмаль предназначена для антик оррозионной защиты металлоконструкций, эксплуатируемых в атмосферных условиях всех климатических районов, типов и категорий. Покрыт и е обладает высокими декоративными свойствами, стойкое к УФ-излучению. Эмаль упакована: основа - в 20 л. металлические ведра, отвер ди тель – в 3,75 л. металлические вёдра или банки. Поставляется эмаль и отвердитель вместе согласно расчетам заявленного количества. Па спорт безопасности.</t>
  </si>
  <si>
    <t>Эмаль - цвет черный RAL-9004. Двухупаковочная акрилуретановая эмаль, состоящая из основы и отвердителя. Эмаль предназначена для анти коррозионной защиты металлоконструкций, эксплуатируемых в атмосферных условиях всех климатических районов, типов и категорий. Покры т ие обладает высокими декоративными свойствами, стойкое к УФ-излучению. Эмаль упакована: основа - в 20 л. металлические ведра, отве рд итель – в 3,75 л. металлические вёдра или банки. Поставляется эмаль и отвердитель вместе согласно расчетам заявленного количества . П аспорт безопасности.</t>
  </si>
  <si>
    <t>Эмаль - цвет синий RAL-5005. Двухупаковочная акрилуретановая эмаль, состоящая из основы и отвердителя. Эмаль предназначена для антик оррозионной защиты металлоконструкций, эксплуатируемых в атмосферных условиях всех климатических районов, типов и категорий. Покрыт и е обладает высокими декоративными свойствами, стойкое к УФ-излучению. Эмаль упакована: основа - в 20 л. металлические ведра, отвер ди тель – в 3,75 л. металлические вёдра или банки. Поставляется эмаль и отвердитель вместе согласно расчетам заявленного количества. Па спорт безопасности.</t>
  </si>
  <si>
    <t>Эмаль - цвет желтый RAL-1023. Двухупаковочная акрилуретановая эмаль, состоящая из основы и отвердителя. Эмаль предназначена для анти коррозионной защиты металлоконструкций, эксплуатируемых в атмосферных условиях всех климатических районов, типов и категорий. Покры т ие обладает высокими декоративными свойствами, стойкое к УФ-излучению. Эмаль упакована: основа - в 20 л. металлические ведра, отве рд итель – в 3,75 л. металлические вёдра или банки. Поставляется эмаль и отвердитель вместе согласно расчетам заявленного количества . П аспорт безопасности.</t>
  </si>
  <si>
    <t>Набор столовый</t>
  </si>
  <si>
    <t>234111.300.000049</t>
  </si>
  <si>
    <t>из фарфора</t>
  </si>
  <si>
    <t>СТ РК 4.2-93.Набор из 4-х видов тарелок для общепита:глубокая, объм 350 мл, глубокая малая Ф14,5, неглубокая большая Ф20,5, нег лубо кая малая Ф17 ,5см. По 12 шт. каждого наименования. Цвет белый, предназначено для мытья в посудомоечных машинах, наличие сертиф и ка та качества.</t>
  </si>
  <si>
    <t>Насос ГНОМ 100-25 предназначен для откачивания загрязненных жидкостей температурой до +35°С, исполнения Т и Тр – температурой до +60 °С, с водородным показателем pH 5-10, плотностью до 1100 кг/м³. Содержание твердых механических примесей (песок, цемент, глина) до 1 0% по массе c максимальным размером до 5 мм и плотностью до 2500 кг/м³.Марка насоса ГНОМ 100-25, Подача,м³/час 100 Напор, 25м Напр яж ение 380В Электродвигатель 11кВт 3000об/мин, ток 20 А, Габаритные размеры, мм Диаметр патрубка100 мм, Масса 100кг L-350мм, H-800м м.. Наличие: разрешения на применение на опасных производственних объектах РК, сертификат соответствия РК, технической документации (па спорт и руководство по эксплуатации на государственном и русском языках).</t>
  </si>
  <si>
    <t>257340.900.000001</t>
  </si>
  <si>
    <t>из специального твердого сплава</t>
  </si>
  <si>
    <t>Фреза кольцевая специальная к прорезным машинам типа АКВ "Пиранья". Материал рабочей части: Высококачественная быстрорежущая сталь «Р6М5» для вырезки отверстий Ø80мм в действующих нефтегазопроводах. Твердость рабочей части - 63...66HRC. Сверла сплошного сверления с механическим креплением резцов, ступенчатые, фрезы кольцевые цельные или с механическим креплением резцов. При производстве сверл используется передовые технологии - ЭШП (электрошлаковый переплав).</t>
  </si>
  <si>
    <t>Фреза кольцевая специальная к прорезным машинам типа АКВ "Пиранья". Материал рабочей части: Высококачественная быстрорежущая сталь «Р6М5» для вырезки отверстий Ø100мм в действующих нефтегазопроводах. Твердость рабочей части - 63...66HRC. Сверла сплошного сверления с механическим креплением резцов, ступенчатые, фрезы кольцевые цельные или с механическим креплением резцов. При производстве сверл используется передовые технологии - ЭШП (электрошлаковый переплав).</t>
  </si>
  <si>
    <t>Фреза кольцевая специальная к прорезным машинам типа АКВ "Пиранья". Материал рабочей части: Высококачественная быстрорежущая сталь «Р6М5» для вырезки отверстий Ø150мм в действующих нефтегазопроводах. Твердость рабочей части - 63...66HRC. Сверла сплошного сверления с механическим креплением резцов, ступенчатые, фрезы кольцевые цельные или с механическим креплением резцов. При производстве сверл используется передовые технологии - ЭШП (электрошлаковый переплав).</t>
  </si>
  <si>
    <t>Воздухоотводчик</t>
  </si>
  <si>
    <t>281411.900.000009</t>
  </si>
  <si>
    <t>Автоматический поплавковый воздухоотводчик с латунным корпусом,шарнирно-рычажный механизм передачи усилия от поплавка на отсекающий клапан. Предназначен для автоматического удаления воздуха и прочих газовиз водяных систем отопления, холодного и горячего водоснабже ния. Диаметр соединения Ду 15 мм, Р мах=10 кгс/см2. Рабочее давление: до 10 бар.Рабочая температура: до 110*С.Резьба: наружная.Ра з мер: Ду - 1/2".Уплотнительное кольцо: NBR.Материал: латунь CW617N.Itap</t>
  </si>
  <si>
    <t>244225.200.000000</t>
  </si>
  <si>
    <t>алюминиевая</t>
  </si>
  <si>
    <t>Оснастка технологическая</t>
  </si>
  <si>
    <t>284923.000.000010</t>
  </si>
  <si>
    <t>для механической обработки</t>
  </si>
  <si>
    <t>Технологическая оснастка на вертикально-сверлильный станок для притирки уплотнительных поверхностей корпусов пружинных предохранител ьных клапанов Dn(дипазон использования) 25-300мм.Шероховатость обработанной поверхности 0,1…0,2мкм.Точность обработанной поверхност и 0,01мм. Число оборотов водила 72об/мин. Масса 80 кг. В комплекте с чугунными притирами на указанный диапазон использования.</t>
  </si>
  <si>
    <t>Вилка переносная 32А-6ч/200/346-240/415В 3Р+РЕ+N IP67 Напряжение 380В, 32А. Контакты - 3 фазы, ноль и заземление. Предназначен для п одключения промышленного оборудования к сетям энергообеспечения. Корпус выполнен из полиамида PA6.6, основными характеристиками ко т орого являются: высокая ударная прочность, в том числе при низких температурах (до –25 °С); высокая стойкость к истиранию, химичес к ому воздействию и ультрафиолетовому излучению; материал не поддерживает горение, не токсичен; электрический изолятор. Никелированн ые контакты и розеточные узлы обеспечивают дополнительную защиту от коррозии.</t>
  </si>
  <si>
    <t>Стеклоомыватель</t>
  </si>
  <si>
    <t>293230.990.000475</t>
  </si>
  <si>
    <t>Незамерзающая жидкость предназначена для обработки ветровых стекол как автомобилей, так и иных транспортных средств в условиях низк их температурных показателей вручную или с помощью стеклоомывателя, с целью удаления с обрабатываемой поверхности снега, инея, льда и иных видов льдообразования в холодное время года. Цвет Голубой (оттенок не нормируется). Температура начала кристаллизации минус 2 5 °С. Плотность г/см3, при температуре 20 °С, в пределах 0,938 – 0,828.</t>
  </si>
  <si>
    <t>281332.000.000213</t>
  </si>
  <si>
    <t>для лабораторного компрессора</t>
  </si>
  <si>
    <t>Груша</t>
  </si>
  <si>
    <t>221971.900.000009</t>
  </si>
  <si>
    <t>резиновая, объем 5-50 мл</t>
  </si>
  <si>
    <t>Груша резиновая специально предназначена для безопасного пепитирования объемом 50 мл ,отсутствует жесткое соединение с пипеткой, от сутствуют вентили и шланги,применимы для всех диаметров трубок, для пипеток, бюреток и т.д.,отсутствуют воздушные карманы,стоойкие к очистке и стерилизации при загрязнении жидкостями. Без наконечника.</t>
  </si>
  <si>
    <t>Груша резиновая специально предназначена для безопасного пепитирования объемом 20 мл ,отсутствует жесткое соединение с пипеткой, от сутствуют вентили и шланги,применимы для всех диаметров трубок, для пипеток, бюреток и т.д.,отсутствуют воздушные карманы,стоойкие к очистке и стерилизации при загрязнении жидкостями. Без наконечника.</t>
  </si>
  <si>
    <t>Комплект расходных материалов для сервисного обслуживания прицензионного компрессора воздуха Peak Scientific, каталожный номер 7710 59126, Precision Air Compressor Annual Maintenance Kit - P/N08-9404. Отсутствуют Национальные стандарты, иными стандартами является заказной/каталожный номер или модельный ряд производителя.</t>
  </si>
  <si>
    <t>Газоанализатор GasAlertMax XT II на 4 газа (LEL, O2, H2S, CO). Простое управление с помощью насоса. Прочный GasAlertMax XT II надежно контролирует до четырех опасных газов и сочетает в себе простое управление в полевых условиях с помощью одной кнопки и встроенного насоса для отбора проб. Защищенные от вскрытия, настраиваемые пользователем опции позволяют настроить прибор в соответствии с вашими требованиями применения. Вход в замкнутое пространство и дистанционный отбор проб еще никогда не были такими простыми благодаря новой интеллектуальной технологии насоса SmartSample. Минимизирует блокировки насоса и повышает точность результатов дистанционного отбора пробточность. Работает от перезаряжаемого аккумуляторного блока который обеспечивает время работы в течение всей 13-часовой смены. Компактный GasAlertMax XT II поставляется со стандартной функциейрегистрации событий и регистрации данных. GasAlertMax XTII полностью совместим с автоматизированной системой MicroDock II.MicroDock II автоматизированной системой тестирования и калибровки. В комплекте: 1) сертификат об утверждении типа СИ с описанием типа (реестр ГСИ РК), 2) действующий сертификат о поверке СИ со сроком действия не менее половины срока межповерочного интервала на момент поставки, 3) методика поверки СИ, 4) инструкция по эксплуатации.</t>
  </si>
  <si>
    <t>Весы лабораторные с внутренне калибровкой и противосквозняковым боксом в комплекте; Класс точности 3; Предел взвешивания 600 гр , д искретность 0.001 гр.; Размер платформы, не менее128х128 мм, но не более 138х138.; НПВ до 1кг в стандартный комплект поставки вход ит пластиковый ветрозащитный кожух, с НПВ выше 1кг - ветрозащитная рамка; Внутренняя калибровка (юстировка) - встроенная калибровоч ная масса; Вакуум флуоресцентный дисплей.Режимы процентного взвешивания и штучного подсчета с функцией ACAI, вычисления плотности и компаратора; Память на 200 результатов измерений; Функция автоматического включения/выключения дисплея; Встроенный интерфейс RS-2 32С, программное обеспечение на CD ROM; Настройка под факторы окружающей среды, самокалибровка и самотестирование. В комплекте: на личие паспорта завода изготовителя с мокрой печатью или нотариально заверенный,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t>
  </si>
  <si>
    <t>Принтер термотрансферный</t>
  </si>
  <si>
    <t>262016.300.000001</t>
  </si>
  <si>
    <t>Термотрансферный принтер Brady BMP21. Термотрансферная печать (высокостойкая) разрешением 203 dpi. Для промышленной цветной маркиров ки кабеля, провода, оптического кабеля, сети, силовых кабелей, жил кабеля, электропроводов, жгутов, контрольных кабелей, коаксиальны х кабелей, изделий, упаковки, продукции, тары, трубопроводов, инструмента, инвентаря, контейнеров, электрооборудования, шкафов, щито в, металлов. Вес 0,75 кг с батареями и картриджем. Питание 6 батарей AA. Температура эксплуатации от 4°C до 49°C. Расходный материал В-427 - самоламинирующийся винил (белый / прозрачный), t эксплуатации -70…+70 °C в комплекте 5 картриджей.</t>
  </si>
  <si>
    <t>Колесо измерительное</t>
  </si>
  <si>
    <t>257340.190.000035</t>
  </si>
  <si>
    <t>для измерения прямолинейных и криволинейных расстояний</t>
  </si>
  <si>
    <t>Измерительное колесо - прибор для определения расстояния или длины, основой является счетчик и тарированное колесо с возможностью из ерений взад и вперед, с удержанием счета и обнулением счета. Укомплектован сертификатом об утверждении типа в РК или метрологическо й аттестации в РК, действующими в РК сертификатами о поверке, методикой поверки, комплектом документации, предусмотренной заводом-из го овителем, эксплуатационной документацией на русском языке. Наличие разрешения на применение на опасных производственных объектах в Р .</t>
  </si>
  <si>
    <t>Толщиномер</t>
  </si>
  <si>
    <t>265166.400.000030</t>
  </si>
  <si>
    <t>диапазон измерения толщины 0-1000,00 мм</t>
  </si>
  <si>
    <t>Ультразвуковой морозоустойчивый толщиномер предназначен для измерения толщины изделий из металла, пластика, стенок труб, а так же из делий с высоким затуханием ультразвука. Диапазон измерения толщины по стали составляет 0,8-300 мм, что является достаточным для боль шинства задач толщинометрии металла.Толщиномер может работать как с прямыми совмещенными преобразователями (датчиками), так и с прям ыми раздельно-совмещенными датчиками. Диапазоны измеряемых толщин (по стали) преобразователем D2763 10.0A0D6CL- 0,7 – 30,0 мм, преоб разователем S3567 2.5A0D10CL - 0,8 – 300,0 мм. Основная погрешность измерений толщины Х( мм)не более: при толщинах от 0,7 до 3,0 мм- ±(0,01Х+0,1); при толщинах от 3,01 до 99,99 мм - ±(0,01Х+0,05);при толщинах от 100,0 до 300,0 мм - ±(0,01Х+0,1). Дополнительная пог решность при измерениях изделий с шероховатостью поверхности Rz=160, мм, не более -± 0,1. Дискретность измерения толщин (изменяемая) в диапазоне измерений от 0,7 до 99,99 мм -0,1 мм; 0,01 мм. В диапазоне измерений от 100,0 до 300,0 мм -0,1 мм. Номинальное напряжен ие питания, В 3,7. Диапазон настроек скоpости yльтpазвyка - от 500 до 19999 м/с. Тип дисплея антибликовый, цветной TFT. Время непрер ывной работы 9 ч. Габаритные размеры электpонного блока: 161x70x24 мм. Масса электронного блока 210 г. Условия эксплуатации температ ура воздуха от - 30°С до + 50°С, относительная влажность воздуха при температуре +35 °С, не выше 95%. Комплектность:1. Электронный б лок ультразвукового толщиномера со встроенным аккумулятором; 2. Кабель LEMO-LEMO одинарный 1,2 м; 3.Кабель LEMO-LEMO двойной 1,2 м; 4.Преобразователь S3567 2.5A0D10CL - 1шт; 5.Преобразователь D2763 10.0A0D6CL ; 6. Сетевой адаптер 220 В-USB; 7. Кабель USB A-Micro B; 8. Компакт диск с документацией и ПО; 9.Чехол Т12; 10. Гель УЗ -30°C...+100°C, 0,1 кг; 11. Жесткий кейс(сумка). Толщиномер должен быть внесен в реестр государственной системы обеспечения единства измерений РК и поверен, укомплектован сертификатом об утверждении типа или метрологической аттестации, действующими сертификатами о поверке, методикой поверки,комплектом документации, предусмотренн ой заводом изготовителем, эксплуатационной документацией на русском языке. Отсутствуют Национальные стандарты, иными стандартами явл яется заказной номер/каталожный номер/Арти́кул или модельный ряд производителя</t>
  </si>
  <si>
    <t>Блок управления к электроприводам РэмТЭК производства НПП "Томская электронная компания". для доукомплектования существующего обору ования. Блок управления-55 комплектов; Кабель РRОFIВUS 6ХV1830-0JН10 – 1000 метров.Модуль резервирования PROFIBUS RLM 1 ABB – 2 штуки.Кабельные вводы на каждый блок управления- В комплекте 3 шт. для кабеля трубной подводки. (20мм – 1 шт, 25 мм - 2 ш .)Муфты крепления металлорукава диаметром 20мм.Максимальная мощность подключаемого электродвигателя- до 5,5 кВт; Время перемещения выходного звена арматуры- программируется; Дискретные входы управления с возможностью настройки функции входов.- 24В; Температура эк плуатации- От -63 до +50 С, УХЛ1 От -60 до +50 С, Сейсмостойкость- С10; Номинальное напряжение питания- 380В;</t>
  </si>
  <si>
    <t>Блок управления АСЕХС01.2 напряжение 380В/ 50гЦ/ 3ph AC, управление Profibus DP/24V, электрический разъем М20 (4шт.), М25 (2шт.) в к омплекте с кабельными вводами IP68, SAEX 16, 2 магнитный датчик положения MWG (до 500об, кратковременный режим S2-15min, выходной ва л АF16-B1 IP68, скорость 45 об/мин, схема подключения ТРС АВ121-1С1-Е460 ТРА 00R200-0I2- 00, температурное исполнение -40/+40 градус ов цельсия. Блок управления АСЕХС01.2 для комплектации электропривода AUMA.</t>
  </si>
  <si>
    <t>Электромагнитный клапан двухходовой SMCLVM20R3-5C-10-Q является комплектующим материалом к плотномеру VIDA 40H. "ISL" Франция. При п оставке необходимо наличие оригинала сертификата (паспорта) завода изготовителя или нотариально заверенная копия. Отсутствуют нацио нальные или межгосударственные стандарты на закупаемый товар. Для доукомплектования основного плотномера.</t>
  </si>
  <si>
    <t>Магазин сопротивлений</t>
  </si>
  <si>
    <t>279060.300.000043</t>
  </si>
  <si>
    <t>сопротивление 0,1-99999,9 Ом, многодекадный, рычажный</t>
  </si>
  <si>
    <t>Магазин электрического сопротивления. Минимально воспроизводимое сопротивление: 0.1 Ом, 6 декадный, средний класс точности. Номиналы сопротивления ступеней 10х0.1 Ом, 10х1 Ом, 10х10 Ом, 10х100 Ом, 10х1 кОм, 10х10 кОм. Степень защиты корпуса IP40. Габаритные размер ы 215х130х150мм. Масса не более 3 кг. В комплекте: сертификат об утверждении типа СИ с описанием типа (реестр ГСИ РК), действующий с ертификат о поверке СИ со сроком действия не менее половины срока межповерочного интервала на момент поставки, методика поверки СИ , инструкция по эксплуатации на русском языке. Разрешение от ЧС РК к применению на опасных производственных объектах.</t>
  </si>
  <si>
    <t>Многофункциональный преобразователь измерительный цифровыеой предназначен для измерения электрических параметров трехфазных трехпров одных и четырехпроводных сетей переменного тока частотой 50 Hz (всего 31 параметр), преобразования их в цифровой код с целью отображ ения на собственном цифровом табло с учетом коэффициентов трансформации трансформаторов тока и напряжения, передаче информации по 2- м независимым интерфейсам RS-485, а также преобразования любых трех параметров в три унифицированных выходных аналоговых сигнала пос тоянного тока. Конструктивно состоят из следующих основных узлов: пластмассовый корпус; пластмассовая крышка; платы индикации; пла ты импульсного источника питания ;платы входа; платы выхода; платы процессора. Крышка крепится к корпусу при помощи защелок. Цифрово е табло измерительных преобразователей имеют три индикатора по четыре значащих цифры и знак “-” для отображения измеренных параметро в. Ток: 0-5 А. Схема подключения, напряжение линейное (фазное),V:4-х проводная 0 - 100 - 125 (0 - 57,74 - 72,17); 3-х проводная 0 - 100 - 125. Коэффициент мощности, cos φ (sin φ):от -1 до +1. Мощность активная P; реактивная Q; полная S, W, var, V×А:от - 866 до + 8 66. Диапазон изменений показаний 3-х цифровых табло ЦП-I: 0 - N1**; U: 0 -N2**; F: 45 - 55; P, Q, S: от - N3** до + N3**; Кр: от - 1 до + 1. Диапазон изменений выходных аналоговых сигналов преобразователя, мА: от - 5 до + 5; 0 - 5 или 4 - 12 - 20; 4 - 20. Параметр ы сети питания ЦП : ~ 85 - 260 V, 50 Hz,15 V·А; 105 - 300 V, 9 W. Температура окружающего воздуха, °С:от -40 до +50.Габаритные разме ры, мм, не более:120×120×130.Масса преобразователя, кг:0,85. Должен быть внесен в реестр государственной системы обеспечения единств а измерений РК и поверен, у комплектован сертификатами об утверждении типа или метрологической аттестации, действующими сертификатам и о поверке, методикой поверки, комплектом документации, предусмотренной заводом изготовителем, эксплуатационной документацией на ру сском языке.</t>
  </si>
  <si>
    <t>Пластины калиброванные серии BALTECH-010321N используются в процессе центровки магистральных насосных агрегатов ZLM I 530/06х2. Кла сс точности- 1. Пластины из закаленной нержавеющей калиброванной стали AISI 04 (AISI 301). Комплект состоит: 700х300х0,05 мм-16шт; 700х300х0,1 мм-16шт; 700х300х0,2 мм-8шт; 700х300х0,25 мм-8шт; 700х300х0,4мм-8шт; 700х300х0,5 мм-8шт; 700х300х0,7 мм-8шт; 700х300х0,7 5 мм-8шт; 700х300х1,0 мм-4шт; 700х300х2,0 мм-4шт; 700х300х3,0 мм-4шт. Отсутствуют Национальные стандарты, иными стандартами является заказной номер/каталожный номер/Арти́кул или модельный ряд производителя.</t>
  </si>
  <si>
    <t>Отражатель подшипникового узла</t>
  </si>
  <si>
    <t>281331.000.000293</t>
  </si>
  <si>
    <t>Отражатель (уплотнение лабиринтное) подшипникого узла задний. Для комплектации насоса НЦН-Е 1600/100. Номер чертежа - РН12.002.245.0 4. Материал – сталь 09Г2С-5.</t>
  </si>
  <si>
    <t>Отражатель (уплотнение лабиринтное) подшипникого узла передний. Для комплектации насоса НЦН-Е 1600/100. Номер чертежа - РН12.002.250 .02. Материал – сталь 09Г2С-5 по ГОСТ 19281-89.</t>
  </si>
  <si>
    <t>Блок управления БУ/TEL-100/220-12-02A обеспечивает выполнение следующих функций: управление коммутационным модулем; выполнение станд артного цикла АПВ О-0,3с-ВО-15с-ВО; блокировку повторных включений; блокировку включения выключателя при наличии команды отключения ; контроль исправности цепи электромагнитов коммутационного модуля; сигнализацию внешних неисправностей цепей управления и внутренн их неисправностей с идентификацией вида неисправности. Максимальное количество циклов ВО в час 100. Номинальное напряжение питания, В = 110/220; ~ 100/127/220. Диапазон допустимых напряжений оперативного питания, % от номинального напряжения- 80…125. Мощность, пот ребляемая от источника оперативного питания, но более: а) в процессе подготовки к включению, Вт/ВА - 50/70. Мощность, потребляемая о т источника оперативного питания, но более: б) в установившемся режиме, Вт/ВА-10/15. Время подготовки к операции включения выключате ля, не более: а) после подачи оперативного питания, с -15. Время подготовки к операции включения выключателя, не более: б) после пре дыдущей операции включения, с - 9. Время подготовки к операции отключения выключателя после подачи оперативного питания, не более с- 0,5. Диапазон напряжения вспомогательного питания, В: = 12...30. Мощность, потребляемая от вспомогательного источника питания, не бо лее а) в процессе подготовки к включению, Вт : 35. Мощность, потребляемая от вспомогательного источника питания, не более б) в устан овившемся режиме, Вт: 15.Время подготовки к операции включения выключателя от момента подачи вспомогательного напряжения, не более, с-50. Предназначен для комплектации ячеек высоковольтных распределительных устройств 6-10кВ. Диапазон напряжений управления, В: =≈ 20,4…275. Номинальный ток управления IN, А: 0,5/1/1,5/2/2,5/3/4/5. Используется для эксплуатации в районах с умеренным климатом согл асно условиям, которые предусмотрены для климатического исполнения У и категории размещения 2 в соответствии с ГОСТ 15150 и ГОСТ 155 43.1. предназначен для работы во взрыво- и пожаробезопасной среде. Тип атмосферы II (промышленная), содержание коррозионных агентов и запыленность в соответствии с ГОСТ 15150.В части стойкости к внешним механическим воздействиям относится к группе М7 согласно ГОСТ 17516.1. Степень защиты корпуса, соответствует IP40 согласно ГОСТ 14254. Обязательное наличие паспорта, руководства по эксплуатации на государственном и русском языках и гарантийных пломб завода-изготовителя на корпусе. Масса, не более, кг: 2,8.</t>
  </si>
  <si>
    <t>Цилиндр теплоизоляционный</t>
  </si>
  <si>
    <t>239919.100.000036</t>
  </si>
  <si>
    <t>из минеральной ваты, марка Ц 200</t>
  </si>
  <si>
    <t>Цилиндр теплоизоляционный в оцинкованной оболочке, состоит из полых теплоизолирующих конструкции из минеральной ваты и оцинкованной оболочки для труб Ду 50 мм. Теплоизолирующий цилиндр изготавливается из каменной ваты, сырьем для производства служат горные базальт овые породы, состоят из 2-х полусекторов, скрепляемых между собой металлизированным скотчем.Наружный защитный кожух изготовлен из ли стовой оцинкованной стали толщиной 0,5 мм. Обладают особой прочностью и долговечностью, обусловленными, как однородностью и упругост ью базальтового волокна без вторичных кристаллических включений, так и специальными добавками.Внутренний диаметр теплоизолирующего ц илиндра-57 мм; Толщина изоляции-50 мм; Плотность до 110 кг/м3; Теплопроводность: при 10 °С- 0,035 Вт/мК; при 25 °С – 0,044 Вт/мК; пр и 125 °С- 0,064 Вт/мК.Группа горючести по ГОСТ 30244-НГ; прочность на сжатие при 10% деформации теплоизоляционного слоя – не менее 2 0 кПа; Водопоглощение – менее 1,5%; Паропроницаемость по ГОСТ Р ЕН 25898 – 0,3 мг/м* ч*Па; Упаковка – гофрокартонный короб 1020х450х 450 мм. Комплектующие:теплоизоляционные скорлупы из базальтовой минваты; скотч металлический или пропиленовый; бандажная пряжка для ленты из оцинкованной стали; кожух из оцинкованной стали. Сертификаты соответствия ТС или РК.</t>
  </si>
  <si>
    <t>Приспособление</t>
  </si>
  <si>
    <t>Задвижка</t>
  </si>
  <si>
    <t>257213.900.000001</t>
  </si>
  <si>
    <t>врезная</t>
  </si>
  <si>
    <t>Задвижка стальная изготовленная по ГОСТ 33260-2015, клиновая, под электропривод, равнопроходная, проход условный DN (мм) - 500; Давление рабочее PN (кгс/см2) - 64; Материал корпуса - сталь; Присоединение к трубопроводу - с концами под приварку; Рабочая среда - товарная нефть, нефтепродукты; Температура рабочей среды (Сº) от -15 до +80; Требования к исполнению корпуса - литой; Герметичность затвора - по классу "А" по ГОСТ 9544-2015; Рабочий перепад давления на затворе при открытии – не более 4,0 МПа Климатическое исполнение – УХЛ1 ГОСТ 15150-69. Антикоррозийное покрытие задвижки - полиуретановое типа Protegol. Вид установки – надземное. В комплекте трубные катушки длиной 1,5 м - 2 шт. (Характеристика трубы для трубных катушек: Трубы стальные сварные для магистральных газонефтепроводов. Прямошовные диаметром 530мм, толщиной стенки 12 мм, изготовленные электродуговой сваркой, класс прочности К 52 из стали 17Г1С-У по ГОСТ 20295-85 без поперечного сварного шва). Наличие переходной коронки под электропривод типа «AUMA» SAExC 14.5 -F14 взрывозащищенного исполнения. В комплекте документы на задвижку: руководство по эксплуатации задвижки на русском языке; паспорт задвижки завода-изготовителя; наличие разрешения уполномоченного органа РК в области промышленной безопасности на применение на опасных производственных объектах РК, сертификат соответствия. В комплекте документы на трубные катушки: сертификаты качества и соответствия, акты и протокола испытаний.</t>
  </si>
  <si>
    <t>Электродвигатель асинхронный взрывозащищенный электродвигатель 30 кВт 3000 об/мин короткозамкнутый ротор, ГОСТ стандарта с привязкой мощности к габаритным размерам, защита - 1ExdellBT4. Тип электродвигателя ВА180М2 предназначен для подключения к трехфазной сети п еременного тока напряжением 380/660В. Способ крепежа IM 1081 Лаповый.</t>
  </si>
  <si>
    <t>ОК 74.70 Тип покрытия - основной. Электрод для сварки низколегированных высокопрочных сталей. Электрод ОК 74.70 разработан для сварк и различных конструкций, включая трубопроводы К 60 (Х70).Ток =+ - Положение 1,2,3,4,6.. Диаметр выпускаемых электродов 2,0;2,6; 3,2; 4,0 мм. Классификация - ГОСТ Р ИСО 2560-A: E 50 4 Z B 4 2 H5 . EN ISO 2560-A: E 50 4 Z B 4 2 H5. AWS A5.5: E8018-G Размеры,мм - 3,2 x450. Вес пачки,кг - 4,5. Необходимо у комплектовать разрешением уполномоченного органа РК в области промышленной безопасности на п рименение на опасных производственных объектах.</t>
  </si>
  <si>
    <t>ОК 74.70 Тип покрытия - основной. Электрод для сварки низколегированных высокопрочных сталей. Электрод ОК 74.70 разработан для сварк и различных конструкций, включая трубопроводы К 60 (Х70).Ток =+ - Положение 1,2,3,4,6.. Диаметр выпускаемых электродов 2,0;2,6; 3,2; 4,0 мм. Классификация - ГОСТ Р ИСО 2560-A: E 50 4 Z B 4 2 H5 . EN ISO 2560-A: E 50 4 Z B 4 2 H5. AWS A5.5: E8018-G Размеры,мм - 4x4 50. Вес пачки,кг - 6. Необходимо у комплектовать разрешением уполномоченного органа РК в области промышленной безопасности на примен ение на опасных производственных объектах.</t>
  </si>
  <si>
    <t>Контактор (магнитный пускатель)- LC1-D80P7; Тип контактора-Контактор прямого пуска; Число полюсов-3 полюса (трехполюсный, 3P/3П), до 1000В; Категория применения-AC-3; Монтаж- Универсальный - на DIN-рейку, на плоскую поверхность винтами; Напряжение катушки у правления-230 В AC 50/60 Гц; Переменного тока Руст. = 110кВт.</t>
  </si>
  <si>
    <t>274021.000.000007</t>
  </si>
  <si>
    <t>ультрафиолетовый</t>
  </si>
  <si>
    <t>Картридж для принтера BMP™21; Ширина: 9.53 мм; Длина: Непрерывная; Тип материала: Винил; Материал: Brady B-595; Глянцевый винил для применения внутри и снаружи помещений; Для ровных и грубых поверхностей;</t>
  </si>
  <si>
    <t>Картридж для принтера BMP™21; Ширина: 12.7 мм; Длина: Непрерывная; Тип материала: Винил; Материал: Brady B-595; Глянцевый винил для применения внутри и снаружи помещений; Для ровных и грубых поверхностей;</t>
  </si>
  <si>
    <t>Картридж для принтера BMP™21 термоусадочная трубка; Ширина: 8.5 мм; Длина: Непрерывная; Тип материала: Полиолефин; Цвет: Белый, желт ый матовый; Температурный диапазон: от -55°C до 135°С; Характеристики и область применения: Маркировка кабеля. Термоусадочный (коэф . усадки 3:1), удоволетворяет стандарту MIL;</t>
  </si>
  <si>
    <t>Заглушка</t>
  </si>
  <si>
    <t>302040.300.000322</t>
  </si>
  <si>
    <t>для воздухораспределителя</t>
  </si>
  <si>
    <t>Устройство пневмозаглушающее (ПЗУ): на диаметр трубы Ф200мм-Ф400мм; давление максимальное в трубе 0,15МПа; давление максимальное воз духа в ПЗУ 0,4МПа; диаметр ПЗУ 196; длина ПЗУ (оболочки) 650мм; масса 5,7кг. Необходимо укомплектовать паспортом, инструкцией по экс плуатации на русском языке, разрешением уполномоченного органа РК в области промышленной безопасности на применение на опасных произ водственных объектах РК.</t>
  </si>
  <si>
    <t>Баллончик -очиститель. Solo A7-001. Артикул: k44579. Предназначен для очистки (продувания) дымовых пожарных извещателей. Дает мощный поток негорючего очистителя. Может быть использован самостоятельно либо в диспенсере SOLO 330 или съемнике SOLO 200. Негорючий. От сутствуют Национальные стандарты, иным стандартом является артикул.</t>
  </si>
  <si>
    <t>272022.300.000001</t>
  </si>
  <si>
    <t>тяговый, напряжение 12-96 В, емкость 210-1000 А/ч, свинцово-кислотный</t>
  </si>
  <si>
    <t>Аккумулятор тяговый для электрического штабелера Toyota SWE 120L. Напряжение - 24V, емкость -300 Аh, габариты в мм - 654х254х550, ти п элемента - 4PzB, ресурс циклов - 1500, технология – свинцово-кислотная, заливка воды – 1 раз в неделю, тип АКБ – обслуживаемый, гл убина заряда – 80 %, время заряда 4-6 часов, вес – 250 кг.</t>
  </si>
  <si>
    <t>Ветвь</t>
  </si>
  <si>
    <t>259317.800.000000</t>
  </si>
  <si>
    <t>тип звено-звено, цепная</t>
  </si>
  <si>
    <t>Строп цепной 4СЦ четырехветвевой. Характеристика: диаметр цепи: 20 мм, длина стропа 5 метр, грузоподъемность (допустимая нагрузка на навесное звено) 26,5 т, класс прочности стали 8, коэффициент запаса прочности стропа 4:1, исполнение звено-крюк, элементы стропа 4 ветви цепи, звено ОВ, 4 цепных крюка. Цепные стропы широко применяются для подъема и перемещения различных грузов. Основные преимуще ства: износостойкость, стойкость к высоким температурам, гибкость, занимают меньше места, чем аналогичные по грузоподъемности канатн ые или текстильные стропы. Оснащение - дополнительные крюки укорачивающие (возможность регулировать длину стропа), самозакрывающиеся (вместо стандартных). Обязательно наличие паспорта завода изготовителя, сертификата качества, сведения об испытаниях, сертификат с оответствия.</t>
  </si>
  <si>
    <t>Демагнитизатор</t>
  </si>
  <si>
    <t>279011.900.000000</t>
  </si>
  <si>
    <t>для размагничивания труб</t>
  </si>
  <si>
    <t>Устройство размагничивания труб используется при строительстве и ремонте трубопроводов диаметром от 200 до 1420 мм. Устройство предн азначено для компенсации магнитного поля в зоне сварки. Система локализации магнитного поля позволяет, ускорить процесс подготовки с тыка к сварке, устранить эффект «магнитного дутья» шва.Блок управления размагничиванием и компенсации магнитного поля трубопроводо в Блок(ТЕСЛА) ЛАБС-7К2 оснащен дополнительным контуром “размагничивания / компенсации”, что позволяет: монтировать одновременно два ст ыка, производить размагничивание труб с "аномально" - высокими уровнями намагниченности, а также эффективно бороться с неравномер ной намагниченностью труб. Входное напряжение 220В/50Гц.Выходной ток - до 20А.Выходное действующее напряжение не более 110В. Вес ком пле кта: не более 44 кг. Потребляемая мощность 2 - 5 кВт. Точность регулировки 0.1 мТл. Режим контура 1: размагничивание / компенсац ия. Режим контура 2: размагничивание / компенсация.Время работы в режиме компенсации магнитного поля - неограничено.Прибор рассчитан на эксплуатацию при температуре от –40С до +40С, влажности не более 98%. Комплект поставки: блок размагничивания и компенсации ТЕСЛ А ЛА БС-7К2; магнитометр НВ-1200А;катушка универсальная 200 - 1440 мм (размагничивания / компенсации) — 2 шт.; чехол для транспортир овки и хранения блока ; чехол-термос для транспортировки, хранения и разогрева катушки - 2 шт.; удленители питающего кабеля катушки 11 м. - 2 кмп.;инструкция по эксплуатации;пластиковый бокс для хранения магнитометра.Предоставление документов, разрешающих их приме нение и использование на опасных производственных объектах выданных соответствующим государственным органом РК.Код продукта : 88-888 -777. ТУ - 3415 - 001 - 58895390 - 2003</t>
  </si>
  <si>
    <t>282220.100.000027</t>
  </si>
  <si>
    <t>наружный, звенный, диаметр 1067-1620 мм</t>
  </si>
  <si>
    <t>Цепной центратор с двумя упорными винтами на диаметр 219 —1372 мм в комплекте с13 струбцинами и распорными винтами для установки точ ного зазора междутрубами. Базовый комплект: цепь, основной блок натяжения цепи, комплект струбцин и упорных винтов, ключ для упорных винтов, устройство поддержки фитингов, ящик для хранения, инструкция. Необходимо укомплектовать разрешением уполномоченного органа РК в области промышленной безопасности на применение на опасныхпроизводственных объектах РК.</t>
  </si>
  <si>
    <t>Измеритель шероховатости</t>
  </si>
  <si>
    <t>265166.900.000017</t>
  </si>
  <si>
    <t>ИЗМЕРИТЕЛЬ ШЕРОХОВАТОСТИ, С АКСЕССУАРАМИ И ПРИНАДЛЕЖНОСТЯМИ. ПРИНЦИП РАБОТЫ ЗАКЛЮЧАЕТСЯ В СЛЕДУЮЩЕМ: ПРИ ОПРЕДЕЛЕНИИ ШЕРОХОВАТОСТИ Д ЕТАЛИ, НА ПОВЕРХНОСТИ РАСПОЛАГАЮТ ДАТЧИК С ИГЛОЙ, КОТОРЫЙ ПОЛУЧАЕТ ИНФОРМАЦИЮ О НЕРОВНОСТИ ПОВЕРХНОСТИ ПРИ ПЕРЕМЕЩЕНИИ. ПОСЛЕ ПОЛУЧ Е НИЯ ДАННЫХ ВСЯ ИНФОРМАЦИЯ ОБРАБАТЫВАЕТСЯ МИКРОПРОЦЕССОРОМ И ОТОБРАЖАЕТСЯ НА ДИСПЛЕЕ В ВИДЕ ЗАДАННЫХ ПАРАМЕТРОВ</t>
  </si>
  <si>
    <t>Частотный диапазон от 2 Гц до 25 кГц, Относительная амплитудная погрешность +/- 5%, Измерение виброускорение, виброскорость, вибропе ремещение, Полосы частот по ГОСТ 10816 2..1000, 10..1000, 10..2000 Гц, Температура Диапазон от -40 оС до +350 оС, Графический диспле й 128X64OLED, не меняет свойств при отрицательных tо, Выход на наушники, Степень защищенности IP65 (пылевлагозащищенный), Вес 300 гр , Размеры 138мм×86мм×26мм, Время работы от аккумулятора 8 часов, не менее, п.п. 16.101. прибор измерения и контроля вибрации</t>
  </si>
  <si>
    <t>257330.970.000030</t>
  </si>
  <si>
    <t>для изоляции труб пленкой</t>
  </si>
  <si>
    <t>Устройство ручное намоточное "Densolen - AS40 PLUS" для намотки изоляционной ленты на трубопровод. Диаметр сердечника - 78 мм, ширин а ленты - макс. 150 мм, диаметр рулона ленты - макс. 350 мм, диаметр трубы - ≥DN 200, минимальный зазор между трубой и траншеей - 40 см. Вспомогательное оборудование: пластиковые колесики, удлинитель, рама (закрытое кольцо). Сертификат об аттестации испытательного оборудования РК. Наличие: разрешение на применение в РК, сертификат соответствия РК, технической документации (паспорт и руководств о по эксплуатации на государственном и русском языках).</t>
  </si>
  <si>
    <t>Нагнетатель высоковязких материалов ручной предназначен для набивки под высоким давлением (до 50,0 МПа) высоковязких смазок и паст в уплотнительные узлы трубопроводной арматуры с целью устранения утечек газа, нефти, воды, пара, аммиака и других продуктов, смазки с едел и шпинделя. Нагнетатели также служат для набивки очистителя каналов, который позволяет обеспечить проходимость подводящих кана л ов, обратных клапанов и присоединительных фитингов арматуры, освободить их от высохших или закоксовавшихся смазок, что также может п овысить герметичность крана путем восстановления подвижности различных элементов прижимных уплотнительных седел.Основные характер ист ики:Максимальное давление нагнетания, 50,0 МПа; Усилие на рукоятке, не более 25 кгс; Объем заправки нагнетаемого материала, 0,75 л; Масса комплекта, 12 кг; Габаритные размеры, 70х18х14см.Комплект поставки:Нагнетатель высоковязких материалов 1 шт; Шланг высоког о да вления L - 2,5 м 1 шт; Манометр 0-60 (100) МПа 1 шт; Комплект переходников и ЗИП 1 шт; Сумка 1 шт. Необходимо укомплектоватьраз решен ием уполномоченного органа РК в области промышленной безопасности на применение на опасных производственных объектах РК.</t>
  </si>
  <si>
    <t>Пневматический динамометрический гайковерт LPK-60 арт.12500.000 Блок подготовки воздуха LW арт.12980.000. Шланг ПВХ 4м арт.12982.000</t>
  </si>
  <si>
    <t>Многофункциональный калибратор и коммуникатор Beamex MC6, исполнение (- R).Калибратор с заказанными модулями и опциями Блок литий-полимерных аккумуляторов и зарядное устройство Кабель USB и комплект контрольных проводов Кабель с разъемом LEMO для подключения к каналу R2 Мягкий кейс для калибратора, Чехол для аксессуаров Внутренние и внешние модули измерения давления Опция многоканального даталоггера Опция документирующего калибратора Опциякоммуникатора HART Опция коммуникатора FOUNDATION Fieldbus H1 Опция коммуникатора Profibus PA Русифицированное ПО СМХ с ключом доступа USB (необходима опция документирующего калибратора) Ручные воздушные и гидравлический насосы с фитингами, трубками,шлангамии кейсами. В соответствии с требованиями ЗРК "Об обеспечении единства измерений" применяемые средства измерения/измерительные системы, должны быть во время строительства или поставки уже занесены в Реестр ГСИ РК и иметь сертификат об утверждения типа или метрологическую аттестацию, выписку с реестра ГСИ РК, описание типа, методику поверки, а также действующие сертификаты о поверке/калибровки со сроком действия не менее половины срока межповерочного интервала на момент поставки, инструкцию/руководство по эксплуатации на государственном или русском языке, технические паспорта, в которых должно быть прописано: тип СИ, заводской номер, год выпуска, завод изготовитель.</t>
  </si>
  <si>
    <t>265166.900.000009</t>
  </si>
  <si>
    <t>электроискровый</t>
  </si>
  <si>
    <t>Прибор предназначен для контроля сплошности изоляционного покрытия трубопроводов на открытых участках. Особенности дефектос копа - Л егкий, в кейсе из пластмассы АВС. Переключатель кратковременного включения прибора, обеспечивающий автоматическое отключение . Отобр ажение в цифровом виде прикладываемого напряжения, индикация состояния батареи. Регулируемое напряжение постоянного тока. Д иапазон полностью регулируемого напряжения 0-30 кВ. Встроенный портативный источник питания. Постоянный ток испытания. Управление чувствител ьностью. Защита от перезарядки. Отдельный источник питания. Наушники от окружающего шума. Дополнительный переключатель вк лючения/вы ключения в рукоятке. Органы управления - LCD дисплей (включая индикатор состояния батареи. Ручка управления напряжением (1 0 оборото в). Визуальная сигнализация, срабатывающая при нахождении дефекта. Кнопка включения прибора. Переключатель выключение/испыт ание. Ру чка управления чувствительностью сигнализации. Звуковая сигнализация, срабатывающая при нахождении дефекта. Разъем для подкл ючения высоковольтного датчика. Предохранитель (1,6 А медленно перегорающий) 5х20 мм. Место подключения провода заземления. Разъем д ля зар ядки - дает возможность работать в то время, как проходит зарядка. Портативный батарейный источник питания. Наушник (подключае тся с противоположной стороны). Технические характеристики: Вес прибора 2,2кг в упаковке 6,0кг. Диапазон измерения толщины покрытия 0-7.5 мм (приблизительно); Выходное напряжение 0.5-30 кВ с шагом в 100 В; Точность установки напряжения ±5% или ±0.2% кВ; Разрешение дисп лея 10В; Ток короткого замыкания - 0,5мА; Сигнализация - звуковая и визуальная; Источник питания NiMH 12В внутренний перезаряжа емый никель-металгидридный аккумулятор 12В, обеспечивающий непрерывную работу в течение 10-12 часов; Размеры - 260х160х70мм; Индикац ия - графический LCD дисплей; Комплект поставки: Электроискровой дефектоскоп с встроенным портативным источником питания, запасной п ор тативный источник питания, зарядное устройство на 10 часов, ручка датчика с неоновым индикатором и кабелем длиной 2 м, 60 мм соеди н итель для плоских щеток, провод заземления длиной 7 м с зажимом, веерная щетка, соединитель катушки с удлинителем длиной 450 мм, на ушники, наплечный ремень и ремешок на запястье, кейс для переноски с наплечным ремнем, чемодан для транспортировки. Комплект докумен тации, предусмотренной заводом-изготовителем, эксплуатационной документацией на государственном и русском языке. Разрешение уполном о ченного органа в области промышленной безопасности РК на применение на опасных производственных объектах. Средство измерения должн о быть укомплектовано копией сертификата об утверждении типа в РК или оригиналом сертификата о метрологической аттестации в РК , дей ствующими в РК сертификатами о поверке (не менее половины срока поверки), методикой поверки, комплектом документации (паспортом или иной эксплуатационной документацией предусмотренной заводом-изготовителем) на государственном или русском языке.</t>
  </si>
  <si>
    <t>Модель на 30кВ с регулировкой напряжения. Контролируемая толщина покрытия: от 0 до 7,75мм. Калькулятор напряжения автоматически уста навливает требуемое значение напряжения в зависимости от толщины покрытия. Настройка значения выходного напряжения с клавиатуры на п анели прибора с шагом в 50В в диапазоне от 0,5кВ до 1кВ, и с шагом в 100В в диапазоне от 1кв до 30кВ. Для слабопроводящих покрытий с ила тока может регулироваться вручную или автоматически настраиваться прибором. Встроенный вольтметр гарантирует соответствие величи ны выходного напряжения уровню, установленному оператором. Активация звуковой и аудио сигнализации при выявлении дефекта. Заряд акку муляторной батареи как в приборе, так и вне его. Четкий дисплей с подсветкой позволяет считывать информацию даже в затемненных места х. Дополнительная опциональная рукоятка для хвата второй руки для удобства работы. Современнейшие системы безопасности - встроенный предохранительный выключатель в рукоятку, специальное оребрение рукоятки, звуковая индикация подачи напряжения. Тип дисплея-ЖКИ; тип питания-АКБ; время работы батареи-20 ч; размеры-530×370×125мм; вес-1,2кг.</t>
  </si>
  <si>
    <t>Марка: "Elcometer 266". Производитель: компания "Elcometer", Англия</t>
  </si>
  <si>
    <t>Технические характеристики: 1. Диапазон: -100...+155°С; 2. Погрешность: ±0,06°С; 3. Стабильность: ±0,03°С; 4. Глубина термостата: 19 0 мм (включая теплоизолирующую пробку, с жидкостным термостатом - глубина 160 мм); 5. Внутренний диаметр: 30 мм; 6. Дисплей цветной ЖК, диагональ: 14,5 см; 7. Интерфейсы USB 2.0, Enternet, слот SD; 8. Рабочая температура: 0...+40°С; 9. Температура хранения: -20... +50°С; 10. Относительная влажность: 0...90%; 11. Напряжение питания: 180...254 В, 50 Гц; 12. потребляемая мощность: 450 Вт;13. Габар иты (Д х Ш х В): 531х169х432 мм;14. Масса: 15,2 кг;Требования к поставке: кабель питания, кабель USB, контрольные провода, инструмен т для извлечения вставных трубок, комплект вставных трубок, программное обеспечение для автоматизации калибровки и подстройки калибр атора, эталонный термометр сопротивления, изогнутый под углом 90°, термометр DLC, алюминиевый транспортировочный кейс, укомплектова н сертификатом об утверждении типа в РК или метрологической аттестации в РК, действующими в РК сертификатами о поверке, методикой по верки, комплектом документации, предусмотренной заводом-изготовителем, эксплуатационной документацией на государственном или русском языке.</t>
  </si>
  <si>
    <t>Прибор предназначен для измерения толщин КОНСТАНТА К5: лакокрасочных, эмалевых, пластиковых, мастичных и других диэлектрических покр ытий на сталь ных деталях; гальванических (цинковых, хромовых, кадмиевых, серебряных, никелевых и других) покрытий на стальных детал ях; анодноокисных, лакокрасочных, пластиковых, тефло-новых и других диэлектрических покрытий на деталях из неферромагнитных металлов и сплавов. Толщиномер необходим в комплекте преобразователями: D790, D791, D798; Диапазон измерения от 0 до 150 мм (зависит от подк люче нного преобразователя),Число преобразователей до 16 .Число ячеек памяти результатов от 500 до 1000 с разбивкой на группы, связ ь с Э ВМ канал связи USB 2.0. Методы автокалибровки ноль-калибровка на непокрытом основании; двухточечная. Температурный диапазон: - для п рибора –30…+40 °С ,- для преобразователей –30…+50 °С (+350 °С спец. исполнение). Питание встроенный Li-Ion аккумулятор 3,7-4, 2 В, 15 00-1700 mAh , габаритные размеры 120×60×25 мм. Масса 150 г. Время непрерывной работы 300 ч. Комплект поставки: измерительный блок с преобразователями (число и модификация по выбору заказчика); зарядное устройство; комплект мер толщины;руководство по эксплу а тации; методика поверки, диск с программой связи с IBM PC и обработки измерительной информации Constanta-Data; ударопрочный кейс.Д ок ументац ия - эксплуатационная документация на русском/ государственном языках, сертификат соответствия; разрешние от ЧС РК к прим ене нию на о пасных производственных объектах, согласно требований закона РК "О гражданской защите"; сертификаты об утверждении типа или метролог ической аттестации, c внесением в реестр государственной системы обеспечения единства измерений РК, сертификаты о пове рке со сроком действия не менее половины срока межповерочного интервала на момент поставки.</t>
  </si>
  <si>
    <t>Взрывобезопасный цифровой мультиметр- Fluke 28 II Ex . Мультиметр имеет класс защиты IP 67 (водонепроницаемый, пылезащищенный), заяв лен на соответствие стандарту MSHA, работает в широком диапазоне температур от -15 °C до +55 °C (от 5 °F до 131 °F, от -40 °C при р а боте менее 20 мин.) при влажности до 95% и выдерживает падение с высоты до 3 м (10 футов). Документы: Должны быть укомплектованы к о пией сертификата об утверждении типа СИ в РК или оригиналом сертификата о метрологической аттестации СИ в РК, действующими в РК се рт ификатами о поверке, комплектом документации, предусмотренной заводом-изготовителем, эксплуатационной документацией на русском яз ыке . Сертификат соответствия Технического регламента Таможенного союза "О безопасности оборудования для работы во взрывоопасных сре дах" , Разрешение уполномоченного органа РК к применению на опасных производственных объектах.</t>
  </si>
  <si>
    <t>FLUKE 28 II Ex</t>
  </si>
  <si>
    <t>282220.100.000025</t>
  </si>
  <si>
    <t>наружный, звенный, диаметр не более 290 мм</t>
  </si>
  <si>
    <t>Комплекс вибродиагностический</t>
  </si>
  <si>
    <t>265166.200.000005</t>
  </si>
  <si>
    <t>для проведения вибрационной диагностики машин, механизмов, узлов</t>
  </si>
  <si>
    <t xml:space="preserve">Виброанализатор СД-23 с двумя параллельными каналами, со встроенными программами балансировки, удара и разгона/выбега. Функциональны назначением СД-23 является проведение измерений параметров вибрации, которые являются исходными данными для оценки и прогноза факти ческого состояния вибрационного оборудования. Технические характеристики: Измеряемые величины: виброускорение, виброскорость, виброп еремещение, напряжение, ток, частота вращения. Виды измерений: общий уровень, спектр огибающей, прямой спектр, амплитуда/фаза, взаим ные спектры, орбиты, коэффициент эксцесса, долеоктавный спектр, временной сигнал, временной сигнал огибающей. Детектор: СКЗ, пик, пи к-пик (размах), пик-фактор. Количество каналов обработки информации: 2 канала вибрации (параллельные), 1 канал тахо. Частотный диапа зон измерения вибрации: от 0,5 до 51 200 Гц. Частотное разрешение: до 51 200 линий. Динамический диапазон при спектральном анализе: не менее 100 Дб. Диапазон измерения частоты вращения: от 2 до 1000 Гц (от 120 до 60 000 об/мин). Диапазон измерения фазы сигнала, си нхронного с частотой вращения: от 0 до 360 град. Прикладные программы: Разгон-выбег, балансировка, магнитофон, удар, векторный кальк улятор. Вес: 1,05кг. Габариты: 142,6х194х38,6мм. Степень защиты корпуса: IP65. Диапазон рабочих температур: от -20 до 50 град С. Вре мя непрерывной работы: не менее 8ч. Память оперативная/постоянная: 1Gb/4Gb. Комплект поставки: 1. Виброанализатор (основной блок) - 1шт; 2.Вибропреобразователь 603V01 - 4шт; 3.Держатель магнитный ДМ2 - 2шт; 4.Кабель соединительный РК76-21-1а (зеленый)- 2шт; 5.Кабе ль соединительный РК76-21-1а (желтый) - 2шт; 6.Кабель соединительный РК76-21-5а (зеленый)- 2шт; 7.Кабель соединительный РК76-21-5а ( желтый) - 2шт; 8.Оптический отметчик ФД-2 - 1шт; 9.Кабель соединительный КММ-21-1 - 1шт; 10.Кабель соединительный КММ-21-10 - 1шт; 1 1.Штатив ШМД-2 - 1шт; 12.Сетевой адаптер СА-23 – 1шт; 13.Сетевая карта USB – 1шт; 14.Патч-корд 2м – 1шт; 15.Чехол для СД-23 – 1шт; 1 6.Формуляр для СД-23 – 1шт; 17.Руководство по эксплуатации для СД-23; 18.Методика поверки СД-23 – 1шт; 19.Сумка приборная большая – 1шт; 20.Дистрибутивный носитель USB – 1шт; 21.Пакет программ Dream для виброанализатора; 22. Ноутбук процессор Core i7 2600MHz, 4 яд ерный процессор, экран 17.3" 1920x1080, видеокарта внешняя NVIDIA GeForce GTX 960M, ОЗУ DDR4 16384MB, HDD 1128GB, DVD-RW,Wi-Fi 802.1 1n, Win 10, 3xUSB, Web-камера, выход HDMI, Wi-Fi Bluetooth +Мышь + Сумка. Обязательно наличии паспорта, руководство по эксплуатации, сертификата качества, сертификат соответствия, сертификат происхождения. Средства измерения должны быть внесены в Реестр Государств енной системы обеспечения единства измерений Республики Казахстан, иметь сертификаты об утверждении типа с описанием типа или сертиф икат о метрологической аттестации, сертификат о поверке (со сроком действия сертификата не менее половины срока межповерочного интер вала на момент поставки), паспорт, руководство по эксплуатации, методику поверки. Применяемые средства измерения должны быть отграду ированы (иметь шкалу, отображение измерительной информации и т.п.) в единицах измерений международной системы единиц «SI» или единиц ах измерений, не входящих в систему «SI», но допущенных к применению на территории Республики Казахстан решением уполномоченного орг ана.
</t>
  </si>
  <si>
    <t>СД-23, ВАСТ</t>
  </si>
  <si>
    <t>259929.490.000243</t>
  </si>
  <si>
    <t>на напряжение до 330 кВ</t>
  </si>
  <si>
    <t>Комплект для тестирования и снятия дымовых, тепловых и газовых извещателей; Высота обслуживания - 6 метров; Сумка в комплекте: Четыр ехсекционная телескопическая штанга, длина 4,5 м - 1 шт; Проводное устройство для тестирования тепловых извещателей, 220/240 - 1 шт. ; Устройство для проверки дымовых и газовых извещателей - 1 шт.; Устройство для снятия извещателя. Техническая документация на казах ском и русском языках. Для проверки пожарных извещателей.</t>
  </si>
  <si>
    <t>SOLO 814-101</t>
  </si>
  <si>
    <t>Лебедки ручные рычажные тросовые Область применения таких механизмов довольно широка в связи с тем, что работамеханизма тягового мон тажного не требует дополнительных массивных приспособлений и креплений, а также (в отличиеот барабанных механизмов) наличия твердой ровной поверхности для установки. Эти лебедки позволяют осуществлятьперемещение гр уза как в вертикальном, так и в горизонтальном на правлениях. Конструкция монтажно-тяговогомеханизма состоит из подъемного механизма , стального каната, специального рычага для управ ления процессом подъема.В случае если лебедка находятся на одном уровне с грузом, для осуществления подъема может понадобитьсяисполь зование монтажного блока, закрепленного над механизмом. Грузоподъемность 5-8,5 тонны. Длина каната- 20 метров. усилие руки - 44-45 к г, диаметр каната - не менее 16 мм, длина рукоятки - 1200-1250 мм, ход - 28 мм,. ГОСТ7014-74</t>
  </si>
  <si>
    <t>Телефон сотовой связи </t>
  </si>
  <si>
    <t>263022.000.000004</t>
  </si>
  <si>
    <t>смартфон, сенсорный</t>
  </si>
  <si>
    <t>искробезопасный смартфон для работы в опасных зонах класса 1/21 и DIV 1; Dual-SIM; Дисплей 12,7 см (5,0 дюймов) со стеклом Gorilla®; разрешение 720 x 1280 пикс; камера 12 Мпикс; ОЗУ 3 Гбайт; Функция светодиодной вспышки; Аккумулятор 4400 мАч; Bluetooth® 4.2, вкл. BLE; IP68</t>
  </si>
  <si>
    <t>ECOM Smart-Ex 02 DZ1 (ГОСТ 7153-85)</t>
  </si>
  <si>
    <t>263022.000.000000</t>
  </si>
  <si>
    <t>мобильный, кнопочный</t>
  </si>
  <si>
    <t>кнопочный мобильный телефон, взрывозащищенный (ATEX); защита IP68 водонепроницаемый/пыленепроницаемый MIL-STD 810H, Может использова ться -20 °C до +60 °C; Динамик с усилителем для шумной рабочей среды; Экран 2,4" (6,096 cm); Процессор Mediatek MT6761D Quad Core; 2 GB RAM; внутренняя память 16 GB; Частоты 2G GSM 850/900/1800/1900 MHz, 3G WCDMA B1/2/4/5/8, 4G LTE-FDD: B1/B2/B3/B4/B5/B7/B8/B20/B2 8, 4G LTE-TDD: B39/B40/B41, 4G LTE-TD: B34/B38; Wi-Fi 2.4 GHz + Wi-Fi 5.0 GHz: IEEE 802.11 a/b/g/n/ac с точкой доступа; Bluetooth® 5 ; Аккумулятор 2200 mAh, 3,7 V;</t>
  </si>
  <si>
    <t>i.Safe MOBILE IS120.1 (ГОСТ 7153-85; ГОСТ 31610.0-2014; ГОСТ 31610.11-2014)</t>
  </si>
  <si>
    <t xml:space="preserve">Центратор для диаметр труб от 19 до 203 мм, с обозначением SS, где главный блок, натяжной механизм цепи, струбцины изготавливаются и з нержавеющей стали.Кол-во струбцин 2шт. Вес кг 3,2. Легкий в переноске и обращении. Экономичный — охватывает все диаметры труб от 3/4" до 8" (от 19 мм до 203 мм) с помощью одного зажима. 3 шт. домкратных винта помогают обеспечить идеальное выравнивание на труба х и фитингах малого диаметра. Инструкция по эксплуатации.
</t>
  </si>
  <si>
    <t>139222.200.000008</t>
  </si>
  <si>
    <t>туристическая, многоместная, без каркаса</t>
  </si>
  <si>
    <t>Палатка штабная. Комплектация: пневмокаркас арочного типа с продольными балками и нижней обвязкой из морозостойкой армированной ПВХ ткани Mehler Texnologies, встроенные в пневмокаркас клапан надува и предохранительный клапан, стравливающий избыточное давление, внешний тент из морозостойкой водонепроницаемой ПВХ ткани Mehler Texnologies, с клапанами вентиляции,пол с противозаливными бортами из водонепроницаемой армированной ПВХ ткани Mehler Texnologies, надувная пневмодверь с противомоскитной сеткой, фиксатором и доводчиком, подъемная дверь-штора с противомоскитной сеткой и фиксацией шторы в верхнем положении, окна из съёмного оргстекла (или ТПУ плёнки) с противомоскитными сетками и светозащитными шторами из материала наружного тента, утепленный съёмный внутренний тент из дублированного 4-х слойного комплекса теплосберегающих фольгированных материалов, утепленный съёмный пол из складных блоков, бортовая кабельная электрическая сеть с классом защиты не ниже IP54: - электрические прорезиненные розетки с классом защиты IP54, - силовой внешний морозостойкий кабель, - распределительный электрощит IP65, - основное энергосберегающее освещение с классом защиты IP54 из влагостойких светильников со светодиодными лампами, - аварийное освещение, система автоматического поддержания давления в баллонах пневмокаркаса с датчиком-реле, встроенным в распределительный электрощит, роутер Wi-Fi (вай-фай), встроенный в распределительный электрощит, электрический насос высокого давления Bravo 220/2000, насос механический ножной, такелажный комплект (колья, оттяжки, кувалда), контейнер для хранения и транспортировки электрической сети с освещением, такелажного комплекта, распределительного щита, устройств надува, рем.комплект — ЗИП</t>
  </si>
  <si>
    <t>Россия Фрегат Ф-24. ТУ 2293-009-96749010-2015</t>
  </si>
  <si>
    <t>265166.930.000002</t>
  </si>
  <si>
    <t xml:space="preserve">Ультразвуковой дефектоскоп УД3-103ВД предназначен для поиска дефектов в изделиях из металлов, сплавов и неметаллов. Использует ультр азвуковой и вихретоковой технологии выявления дефектов. Выпускается нефтегазовой версии. Установка скорости ультразвуковых колебаний в зависимости от выбранного материала и угла ввода; Корректировка частоты следования зондирующих импульсов; Длительность развертки может быть установлена дефектоскопом исходя из длительности строба; Полуавтоматический режим настройки глубиномера и чувствительност и. Комплектация : Пьезоэлектрические преобразователи (ПЭП) П121; Кабели для подключения совмещенных и раздельно-совмещенных ПЭП с ра зъемом LEMO-00 и переходники для ПЭП с разъемом СР-50 1шт; Кабель для подключения прибора к ПЭВМ 1шт; Зарядное устройство – сетево й адаптер 1шт.; Аккумуляторная батарея 2шт; Чехол электронного блока 1шт; Сумка для переноски дефектоскопа 1шт; Солнцезащитная бленд а 1шт; Пенал для принадлежностей 1шт; ПО для ПЭВМ 1шт; Эксплуатационная документация (Руководство по эксплуатации, Инструкция по пов ерке /калибровке/, Формуляр)1 комплект; Потенциальный поставщик должен предоставить сертификат об утверждении типа СИ с описанием т ипа (реестр ГСИ РК).
</t>
  </si>
  <si>
    <t>РОССИЯ, ООО "Адтек-Наука" ГОСТ 23667-85</t>
  </si>
  <si>
    <t>265153.100.000016</t>
  </si>
  <si>
    <t>для определения содержания сероводорода</t>
  </si>
  <si>
    <t>Газоанализатор переносной предназначен для контроля 1-го из газа: сероводород (H2S). Газоанализатор применяется для непрерывного изм ерения содержания в воздухе рабочей зоны опасных газов и подачи предупреждающей сигнализации при превышении установленных пороговых значений опасных концентраций вредных компонентов. Газоанализатор портативные представляют собой прибор личного пользования взрывооп асного исполнения с цифровой индикацией, световой, звуковой, вибрационной предупреждающей сигнализацией, не требующий обслуживания ( замены сенсора, замены и зарядки батареи) и сроком службы до 3-х лет. Количество контролируемых газов1. Отбор пробы-диффузионный., с тепень пылевлагозащиты-IP66/IP67, маркировка взрывозащиты газоанализатора-ExiaIICT4, индикация: цифровая, световая, звуковая, виброс игнал, черно-белый ж/к дисплей,3 мигающих красных светодиода 95 дБ, питание газоанализатора от не заряжаемой аккумуляторной батареи, объем встроенной памяти 35 последних событий, масса 0,092кг, габаритные размеры газоанализатора 41х50х87мм Гарантийный срок эксплуа тации газоанализатора, не менее: 3 года. Срок службы, не менее: 3 года H2S* (с момента активации). Рабочая температура окружающей и анализируемой среды от -40°С до +50°С. Рабочая относительная влажность без конденсации влаги от 5 до 95 % (без образования конденсат а). Рабочее атмосферное давление от 84 до 106,7 кПа.</t>
  </si>
  <si>
    <t>267013.000.000007</t>
  </si>
  <si>
    <t>беззеркальная</t>
  </si>
  <si>
    <t>Компактный взрывозащищенный цифровой фотоаппарат; камера 5 МП; Память 8 ГБ; Видоискатель; Встроенная вспышка; Размеры 113 x 45 x 76м м; WIFI; слот для карты памяти; Бронированное стекло объектива и ЖК-дисплея; не менее 1900 мАч; Сертификация ATEX, IECEx;</t>
  </si>
  <si>
    <t>CorDEX Toughpix Digitherm</t>
  </si>
  <si>
    <t>265166.200.000013</t>
  </si>
  <si>
    <t>для пневматических и гидравлических испытаний и настройки предохранительных клапанов</t>
  </si>
  <si>
    <t>Стенд для проведения входных и периодических гидро- и пневмо-испытаний предохранительных клапанов: на готовность к эксплуатации посл е хранения и транспортировки для проверки герметичности затвора для настройки предохранительных клапанов на рабочее давление Издел ия: Предохранительные клапаны с присоединением: Фланцевое Испытательная среда: Вода питьевая по ГОСТ 54232-98.Контроль за испытаниям и: визуальный: по индикатору протечек инструментальный: по показанию манометров
. Конструкция: стенд разработан для быстрого и лег кого зажима изделий подача давления производится через выпускной патрубок стенд состоит из станины и подвижных прихватов, которые перемещаются при помощи специальной рукоятки фиксация производится зажимом установочного фланца между прихватом и столом стенд осна щен ножной педалью для удобства предварительной фиксации арматуры Источник давления: Пневмогидравлическая станция. Технические харак теристики: Диапазон использования DN, мм 10…350.
 Усилие зажима, т 56. Габаритные размеры, мм 746х860х890.Масса, кг 480. Паспорт и руководство по эксплуатации.</t>
  </si>
  <si>
    <t>СТЕНД ВЕРТИКАЛЬНЫЙ СТИ-2-1-350/56. ЗАО предприятие "Специальные технологии" Россия. г. Пенза. ГОСТ Р 53402, ГОСТ 33257, ГОСТ 5761, Г ОСТ 9544-2015, ГОСТ Р 54808, ИПКМ-2005.</t>
  </si>
  <si>
    <t>Телефон спутниковый</t>
  </si>
  <si>
    <t>263022.000.000006</t>
  </si>
  <si>
    <t>кнопочный</t>
  </si>
  <si>
    <t>"Функции — звонки и SMS-сообщения в спутниковом режиме;Частотный диапазон спутниковой сети — L-Band;Спутниковая антенна — всенаправл енная (с функцией walk-and-talk (ходи-и-говори));Настраиваемые функции сети — запрет вызовов, переадресация звонков, конференц-звоно к, режим ожидания, закрытые группы пользователей, голосовая почта;Органайзер — будильник, календарь, калькулятор, секундомер, мирово е время;Внешние устройства — UDC кабель с разъемом USB, наушники (2.5 мм), адаптер питания;Размер (корпус телефона): 128 x 53 x 27 м м;Вес: 186 гр.;Звонки и СМС-сообщения в спутниковом режиме;Антенна: всенаправленная (функция walk-and-talk);Время работы в спутников ом режиме – до 6 часов;Время ожидания – до 80 часов";</t>
  </si>
  <si>
    <t>THURAYA XT LITE</t>
  </si>
  <si>
    <t xml:space="preserve">Переносной цифровой прибор с автономным питанием предназначен для диагностики состояния противокоррозионной защиты и контроля систем электрохимической защиты. Производит измерения поляризационного и суммарного потенциалов, тока поляризации вспомогательного электро да, напряжения, производит регистрацию данных с возможностью выгрузки на ПК, с привязкой к GPS. Программное обеспечение измерителя и калибровочные коэффициенты, влияющие на метрологические характеристики, хранятся в энергонезависимой памяти микроконтроллера. Прогр аммирование памяти микроконтроллера производиться в производственном цикле на заводе-изготовителе и в процессе эксплуатации изменени ю не подлежат. Защита ПО от изменений обеспечивается: путем установки первого уровня защиты памяти микроконтроллера на этапе произво дства прибора. Уровень защиты программного обеспечения «высокий» в соответствии с Р 50.2.077-2014. Емкость аккумулятора 3 000 - 4 00 0 мА/ч, Продолжительность непрерывной работы 10 часов, Диапазон измерения суммарного и поляризационного потенциалов -10 В… +10 В, Ди апазон измерения тока поляризации вспомогательного электрода -25 мА… +25 мА, Диапазон измерения вольтметра -100 В… +100 В. Диапазон измерения напряжения на шунте -100 мВ … +100 мВ. Масса с аккумулятором не более 500 г. Габаритные размеры 210х104х37 мм. Срок службы без учета срока службы аккумулятора не менее 10 лет. Паспорт инструкция по эксплуатации. Укомплектованы сертификатами об утверждени и типа в РК или метрологической аттестации в РК, сертификатами о поверке, методикой поверки, комплектом документации, предусмотренно й заводом-изготовителем. 
</t>
  </si>
  <si>
    <t>ООО «Завод газовой аппаратуры «НС», Россия. Измерители потенциалов ЗГАНС®ОРИОН. ГОСТ 30969-2002</t>
  </si>
  <si>
    <t>Назначение прибора контроля работоспособности аккумуляторных батарей. Пониженная сложность измерений, упрощенный рабочий процесс и интуитивно понятный пользовательский интерфейс обеспечивают новый уровень простоты проверки батарей. Идеальное средство для технического обслуживания, поиска и устранения неисправностей и тестирования производительности отдельных стационарных батарей и блоков батарей, используемых в критических задачах аккумуляторного резервирования. Интуитивно понятный пользовательский интерфейс, компактная и надежная конструкция гарантируют производительность, надежность и оптимальные результаты тестирования. Охватывают широкий спектр функций тестирования батарей, от тестов постоянного напряжения и сопротивления до полного тестирования условий с использованием автоматизированного тестирования комплектов батарей и интегрированной в тестовый щуп системы измерения температуры. Предназначены для измерений стационарных батарей всех типов. Межповерочный интервал 12 месяцев. Прибор для проверки батарей – 1шт, Базовый измерительный провод BTL10 (комплект) - 1шт, Запасные предохранители - 2шт, Зарядное устройство переменного тока BC500 – 1шт, Кабель мини-USB – 1шт, Калибровочный резистор нулевого сопротивления – 1шт, Литий-ионная батарея BP500 – 1шт, Мягкий переносной футляр -1шт, Наплечный ремень -1шт, Поясной ремень – 1шт, 4-проводниковый измерительный контакт (комплект) – 1шт, Программное обеспечение для управления батареей FlukeView® - 1шт, Тестовые проводники TL175 TwistGuard™ с переходником – 1шт, Комплект интеллектуального измерительного щупа BTL20, с удлинителем (без датчика температуры) – 1шт, Ярлыки для батареи – 1шт. Укомплектованы сертификатами об утверждении типа в РК или метрологической аттестации в РК, сертификатами о поверке, методикой поверки, комплектом документации, предусмотренной заводом-изготовителем.</t>
  </si>
  <si>
    <t>Fluke BT520. Fluke Industrial, США ГОСТ 14014-91</t>
  </si>
  <si>
    <t>Тестовый фонарь Det-Tronics W867 представляет собой портативный источник ультрафиолетового/инфракрасного (УФ/ИК) излучения с питание м от аккумулятора. Тестовый фонарь используется для периодической проверки системы обнаружения пламени на основе пожарных извещателе й пламени Det- Tronics X3301, X3302. Фонарь производит УФ и ИК излучение для проверки без необходимости открытого пламени. Европейск ий сертификат по взрывозащите, позволяющий использовать его во взрывоопасных зонах. Зарядка аккумулятора от сети 220 В, 50 Гц. Дальн ость УФ диапазон - 15 м; ИК диапазон - 1,5 м. Рабочая температура –15°C до +50°C. Вес 6,2 кг. Размеры 270x190x110мм.</t>
  </si>
  <si>
    <t>Износостойкий полипропиленовый ворс имеет увеличенную жесткость на изгиб за счет дополнительной обработки - зигования. Размер диска: внутренний диаметр 120 мм, наружный диаметр 550 мм, сечение ворса от 2 до 3,5 или 4 мм.</t>
  </si>
  <si>
    <t>281332.000.000356</t>
  </si>
  <si>
    <t>для автомобильной газонаполнительной компрессорной станции, заправочный</t>
  </si>
  <si>
    <t>Устройство давления</t>
  </si>
  <si>
    <t>265182.500.000128</t>
  </si>
  <si>
    <t>для прибора измерения давления, отборное</t>
  </si>
  <si>
    <t>Внешний модуль измерения давления для многофункционального калибратора Beamex MC5 с кабелем. Рабочий диапазон -100...+2000 кПа.</t>
  </si>
  <si>
    <t>Beamex. ГОСТ ISO/IEC 17025-2019</t>
  </si>
  <si>
    <t>329959.900.000037</t>
  </si>
  <si>
    <t>Комплект переходников (адаптеров) КП 8-15 предназначен для присоединения к фитингам отечественной и импортной трубопроводной арматур ы. Состав комплекта переходников КП 8-15: 1)Переходник накидной 2 детали, М20х1,5. 2)Переходник внутренняя М27х2 - наружная 20х1,5. 3) Переходник внутренняя М24х1,5 - наружная М20х1,5. 4)Переходник наружная К1 - наружная М20х1,5. 5)Переходник наружная М36х2 - нар ужная М20х1,5. 6)Переходник наружная М33х2 - наружная М20х1,5. 7)Переходник наружная М27х1,5 - наружная М20х1,5. 8) Переходник М20х 1 ,5 – М14х1,5 внутренняя М20х1,5 - наружная М14х1,5.</t>
  </si>
  <si>
    <t>222130.100.000056</t>
  </si>
  <si>
    <t>для твердых поверхностей, полиэтиленовая, ширина 50-100 мм</t>
  </si>
  <si>
    <t>Марки рефлекторные GZM31, 60x60 мм, для измерений до 250 м. Основные характеристики:Дальность, макс. 250 м. Тип: отражающие марки. Р азмер марки: 60х60 мм.</t>
  </si>
  <si>
    <t>Марки рефлекторные GZM30 40x40 мм, марки, на которые производятся измерения при помощи любых тахеометров. Возможность произведения с ъемки на расстоянии 200 м. Благодаря своему компактному размеру - 40x40 мм, и высокому качеству можно производить съемку на расстоян ии до 200 м и использовать их в трудно доступных для точности местах, например на углах монолитных блоков и т.д. Дальность, макс. 2 00 м. Тип: отражающие марки. Размер марки: 40x40 мм.</t>
  </si>
  <si>
    <t xml:space="preserve">Марки рефлекторные GZM29, 20x20 мм, для измерений до 100 м. Маленькие рефлекторные марки GZM29 размером 20 на 20 мм, которые позволя ют производить измерения электронными тахеометрами любых марок на их поверхность на расстоянии до 100 м. Благодаря своему миниатюрно му размеру создает комфорт в использовании на небольших поверхностях или углах монолитных сооружений для съемки с минимальной погреш ностью. Основные характеристики Дальность, макс. 100 м. Тип: отражающие марки. Размер марки: 20х20 мм.
</t>
  </si>
  <si>
    <t>"Комплект крепежных приспособлений предназначен для расширения области применения калибровочных вибростендов ВСВ-131М. В комплект входят крепежные приспособления и шпильки с дюймовой и метрической резьбой, позволяющие устанавливать на вибростол как любые вибропреобразователи отечественного производства, так и вибропреобразователи ведущих зарубежных фирм. Наличие в комплекте крепежной скобы, устанавливаемой на штатное место вместо аррерира вибростола и образцов материала роторов машин позволяет использовать вибростенд для динамической калибровки вихретоковых преобразователей (проксиметров) различных фирм- производителей, например: BENTLY NEVADA (США), METRIX INSTRUMENT- COMPANY. Для закрепления вибропреобразователей сложной формы и размеров в комплект входят магнитные держатели на базе редкоземельных элементов с усилиями отрыва 10 кг и 20 кг, соответственно, шестигранное приспособление служит для определения коэффициента поперечных колебаний самого вибростенда, при метрологической аттестации. "</t>
  </si>
  <si>
    <t xml:space="preserve">ВСВ-131М Россия ООО "ВиКонт" ГОСТ 12997-84 МИ 2070-90. ГОСТ 12.2.007.0-75, ГОСТ 15150-69. и ТУ 25-7759.00зТ-87
</t>
  </si>
  <si>
    <t>Loctite 577 50ml. Уплотнитель труб и резьбовых соединений с крупным шагом.Тип присоединения - Резьбово.
 Цвет- Желтый. Макс. диаметр резьбы М80/R3". Диапазон температуры С от -55до +150. Прочность при отворачивании-средняя. Момент отворачивания-11 Н-м. Вязкость мП а.С 16000-33000. Тиксотропность - да. Сертификаты DVGW, NSF. Фасовка 50 мл. Стойкий к бензину, автомобильным маслам, тормозной жидко сти. Герметизация любых металлических резьбовых соединений. Паспорт безопасности.</t>
  </si>
  <si>
    <t>282412.100.000001</t>
  </si>
  <si>
    <t>пневматическая</t>
  </si>
  <si>
    <t>Дрель пневматическая. Максимальное количество оборотов 850.0(об/мин). Расход воздуха 13.0(литр/мин). Вес 0.9(кг). Дополнительные хар актеристики. Выходная мощность 320 Вт. Сечение воздушного шланга 10 мм. Резьба соединительного патрубка 1/4"-NPT. Реверс П. Макс. Ø сверла по стали 10 мм. Диаметр резьбы шпинделя 3/8" 24 UNF 2A. В комплекте: сверла из твердосплавных наконечников и подходят для ра б оты по нелегированной и легированной стали, цветным сплавам, следующих диаметров: 1,0 мм, 1,5 мм, 2,0 мм, 2,5 мм, 3,0 мм, 3,5 мм, 4, 0 мм, 4,5 мм, 5,0 мм, 5,5 мм, 6,0 мм, 6,5 мм,7,0 мм, 7,5 мм, 8,0 мм, 8,5 мм, 9,0 мм, 9,5 мм, 10,0 мм (общее количество 19шт); рук ово дство по эксплуатации дрелью пневматической на русском языке, паспорт дрели завода-изготовителя</t>
  </si>
  <si>
    <t>Bosch Пневмодрель 320 Вт</t>
  </si>
  <si>
    <t>Плашки с держателем (плашки дюймовые, метрические до М30).</t>
  </si>
  <si>
    <t>Надежный механический индустриальный принтер предназначен для любой тяжелой работы по маркировке. Поскольку механический принтер печ атает на алюминиевой ленте и ленте из нержавеющей стали, он идеально подходит для использования на заводах, фабриках, вне помещений и даже на буровых вышках. Принцип работы заключается в выдавливании буквы на поверхности ленты. Выбор символа происходит при помощи вращения барабана. Встроенный перфоратор позволяет маркировать кабельные соединения. В принтере используются алюминиевые ленты и ле н ты из нержавеющей стали шириной 12 мм. Такие ленты устойчивы к химическим воздействиям, мощному ультрафиолетовому излучению, экстр ем альным условиям погоды, сильным перепадам температур, воздействию абразивных веществ. Идеально подходят для маркировки труб, подз емн ых кабелей, деталей двигателя и многого другого. Шрифт: латиница (A-Z) и цифры (0-9)Высота шрифта (горизонталь): 4,8 мм. Количес тво строк 1. Превосходная четкость текста (рельефный текст). Встроенный перфоратор для маркировки кабельных соединений. Ручной нож д ля о трезания ленты позволяет легко отрезать даже ленту из нержавеющей стали. Отрезаемая лента имеет закругленные края для безопасно сти. Мерный упор для определения длины начального и конечного нерабочего участка ленты. Барабан с зеркальным отражением изображения для п ечати этикеток. Металлический корпус. Габаритные размеры принтера: 280x90x80 мм. Вес принтера: 0,56 кг. Комплект поставки: При нтер. Удароустойчивый кейс для переноски. Бесклеевая алюминиевая лента 12 мм х 4,80 м -10 шт. Бесклеевая лента из нержавеющей стали 12 мм х 6,40 м -10 шт. Дополнительный барабан с зеркальным отражением.</t>
  </si>
  <si>
    <t>DYMO Rhino M1011 - принтер ручной механический промышленный для печати на металлических лентах Артикул: S0720090</t>
  </si>
  <si>
    <t>Материал изготовления искробезопасных ломов - специальный бронзовый сплав, в котором основной материал изготовления – медь, с добавл ением алюминия, никеля и железа, соотношением к общей массе не более 22 %. Длина 1000 мм. Ширина 22 мм. Вес не менее 3,3 кг. Сертиф икат взрывобезопасности.</t>
  </si>
  <si>
    <t xml:space="preserve">ТР ТС 012/2011 
</t>
  </si>
  <si>
    <t>Материал изготовления искробезопасных ломов - специальный бронзовый сплав, в котором основной материал изготовления – медь, с добавл ением алюминия, никеля и железа, соотношением к общей массе не более 22 %. Длина 1500 мм. Ширина 27 мм. Вес не менее 7,3 кг. Сертиф икат взрывобезопасности.</t>
  </si>
  <si>
    <t>257330.370.000001</t>
  </si>
  <si>
    <t>тип А, ударная, торцевая</t>
  </si>
  <si>
    <t>806M-105. : 190,5 мм. Материал: Высококачественная легированная сталь. Глубина внутреннего соединения 68,3 мм. Вес: 11,820 кг. Код товара K9 Головка торцевая ударная 105 мм. Для использования с пневматическим инструментом. Привод- 1.1/2". Количество граней - 6. Общая длина</t>
  </si>
  <si>
    <t>Щит учетно-распределительный</t>
  </si>
  <si>
    <t>271231.900.000049</t>
  </si>
  <si>
    <t>типа КШН (КШУ)</t>
  </si>
  <si>
    <t>Щит распределительный переносной типа РПЩ с розетками для временного электроснабжения, ремонта и оперативного подключения электрообо рудования в полевых условиях. В РПЩ устанавливается оборудования для защиты подключаемых отходящих линий и потребителей от токов кор откого замыкания, токов перегрузки, токов утечки, недопустимых перенапряжений, обрывов и перекоса фаз. Корпус на базе металлической бескаркасной сварной конструкции, ручка для транспортировки, крыша для дополнительной защиты от попадания воды внутрь, опорные ножки под болтовое соединение, коммутационные аппараты закрываются оперативной панелью, на которую выведены их органы управления, замок-з ащёлка на панели, болт заземления и силовые разъёмы, рукоятки для подъёма и перемещения щита, ножки с отверстием для болтового соеди нения для установки на горизонтальную поверхность. Технические характеристики: 160А, 3 розетки на 32А 380В, 6 розеток 16А 220В; степ ень защиты IP54, ввод питающего кабеля диаметром до 25 мм через зажимной сальник IP54; климатическое исполнение У1. Документация (па спорт, руководство по эксплуатации, сертификат соответствия).</t>
  </si>
  <si>
    <t>РПЩ 160А, ТОО "KazElectroSnab"</t>
  </si>
  <si>
    <t>Клапан СМДК-100АА 25-100х2000 УХЛ 1</t>
  </si>
  <si>
    <t>Аралас механикалық тыныс алу клапаны.Мақсаты-резервуарлардағы газ кеңістігіндегі қысымды реттеу.Техникалық сипаттамалары:Шартты өту, мм - 100;Өткізу қабілеті, м3 / сағ - 100;Жүктемемен жұмыс істеу қысымы, кПа - 2,0;Вакуумды іске қосу, кПа - 0,25;Климаттық орындалуы-УХЛ1.Жеткізіп беруші тауарды пайдалануға беру күнінен бастап 12 ай ішінде,бірақ жеткізу күнінен бастап 24 айдан аспайтын мерзімде тауардың барлықкөлеміне сапаға кепілдік береді.Клапан совмещенный механический дыхательный.Назначение - для регулирования давления в газовом пространстве врезервуарах.Технические характеристики:Условный проход, мм - 100;Пропускная способность, м³/ч - 100;Давление срабатывания с грузом, кПа - 2,0;Вакуум срабатывания, кПа - 0,25;Климатическое исполнение - УХЛ1.Поставщик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</si>
  <si>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ООО«СПТО Нефтехимпроект»</t>
  </si>
  <si>
    <t>Пускатель ПМ-12 63-380</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</si>
  <si>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660вольт переменного тока (50Гц).Технические характеристики:Тип - ПМ-12;Номинальный рабочий ток, А - 63;Величина напряжения катушки, В- 380;По назначению - нереверсивный;Степень защиты - IP54;По наличию устройства защиты электродвигателя - с тепловым реле.Поставщик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поставки.""Төмен вольтты электромагниттік іске қосқыш, қысқа тұйықталған роторлы 3фазалық асинхронды электр қозғалтқыштарын қосу, тоқтату үшін қашықтықтаніске қосудың стационарлық қондырғыларында пайдаланылады және 380 және660 вольтқа дейінгі ауыспалы токтың кернеуін (50Гц) пайдаланады.Техникалық сипаттамалары:Түрі - PM-12;Номиналды жұмыс тогы, А - 63;Катушканың кернеу шамасы, В - 380;Мақсаты бойынша - еріксіз;Қорғау дәрежесі - IP54;Электр қозғалтқышын қорғау құрылғысының болуы бойынша - жылу релесі бар.Өнім беруші Тауарды пайдалануға берген күннен бастап 12 ай ішінде, бірақжеткізу күнінен 24 айдан аспайтын мерзімде Тауардың бүкіл көлемінесапаға кепілдік береді."</t>
  </si>
  <si>
    <t>Электроконтактор</t>
  </si>
  <si>
    <t>Шкурка шлифовальная 830х50 №1</t>
  </si>
  <si>
    <t>Тері  тегістейтін матамен қапталған .Мақсаты-әртүрлі материалдардың, болаттардың, түсті металдардың, ағаштың,пластмассаның беттерін алдын ала және түпкілікті тегістеу үшін.Техникалық сипаттамалары:Ені, мм - 830;Ұзындығы, м-50;Түрі-P150 (Абразив шелдік желіммен желімделге). Түйіршіктің мөлшері, мкм- 80...100.Жеткізіп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 пластмассы.Технические характеристики:Ширина, мм - 830;Длина, м - 50; Тип - Р150 (абразив приклеен мездровым клеем). Размер зерна, мкм -80...100.Поставщик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</si>
  <si>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Изолента хлопчатобумажного 20м 15мм</t>
  </si>
  <si>
    <t>Изолента изоляционная прорезиненная, предназначена для электроизоляции иприменяется в неагресивных средах при температуре при -30Сдо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стороныленты);Тип - ПОЛ, односторонняя обычной липкости, для промышленногоиспользования.Ширина, мм - 20.Поставщик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поставки."Резеңкеленген оқшаулағыш оқшаулағыш электр оқшаулауға арналған жәнеагресивті емес ортада -30Сдо + 30С температурада қолданылады. Х/Боқшаулағышы мақта-мата негізіндегі жабысқақ лента.Техникалық сипаттамалары:Х/Б оқшаулағышының жоғары үзілу жүктемесі болады, кН/м - 4,5 дейін;Электр беріктігі, В - 1000 дейін;Түрі - біржақты  (желімді резеңке негіз таспаның бір жағында салынған);Тип - өнеркәсіптік пайдалану үшін бір жақты, кәдімгі жабысқақтық.Ені, мм - 20.Өнім беруші Тауарды пайдалануға берген күннен бастап 12 ай ішінде, бірақжеткізу күнінен 24 айдан аспайтын мерзімде Тауардың бүкіл көлемінесапаға кепілдік береді."</t>
  </si>
  <si>
    <t>ТОО New business world</t>
  </si>
  <si>
    <t>Подшипник 3624</t>
  </si>
  <si>
    <t>"Мойынтірек 3624 (аналогы 22324) роликті радиалды сфералық екі қатарлы.Техникалық сипаттамалары:Мойынтіректің ішкі диаметрі, мм - 120;Мойынтіректің сыртқы диаметрі, мм - 260;Мойынтіректің Ені, мм - 86;Мойынтіректі монтаждау фаскасының радиусы, мм - 4,0;Статикалық жүк көтергіштігі-С0 565 000 Н;Динамикалық жүк көтергіштігі-735 000 Н бастап;Жеткізіп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3624 (аналог 22324) роликовый радиальный сферическийдвухрядный.Технические характеристики:Внутренний диаметр подшипника, мм - 120;Наружный диаметр подшипника, мм - 260;Ширина подшипника, мм - 86;Радиус монтажной фаски подшипника, мм - 4,0;Статическая грузоподъемность - С0 565 000 Н;Динамическая грузоподъемность - С 735 000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</si>
  <si>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Резец 2102-0029</t>
  </si>
  <si>
    <t>257340.190.000017</t>
  </si>
  <si>
    <t>проходной, из сверхтвердых материалов</t>
  </si>
  <si>
    <t>Қатты қорытпадан жасалған пластиналармен иілген токарлық өтпелі кескіш.Мақсаты-соқыр тесіктерді өңдеуге арналған;Техникалық сипаттамалары:Белгілеу - 2102-0029;Кескіштің қимасы, мм - 25х20;Ұзындығы, мм - 140;Қорытпа түрі-T15K6 қатты қорытпасы.Жеткізіп беруші тауарды пайдалануға берген күннен бастап 12 ай ішінде,бірақжеткізу күнінен бастап 24 айдан аспайтын мерзімде тауардың бүкілкөлеміне сапаға кепілдік береді.Резец токарный проходной отогнутый с пластинами из твердого сплава.Назначение - для обработки глухих отверстий;Технические характеристики:Обозначение - 2102-0029;Сечение резца НхВ, мм - 25х20;Длина, мм - 140;Тип сплава - твердый сплав Т15К6.Поставщик предоставляет гарантию на качество на весь объём Товара втечение 12 месяцев от даты ввода в эксплуатацию Товара, но не более 24месяцевот даты поставки.</t>
  </si>
  <si>
    <t>ООО "ПО Волжский инструмент"</t>
  </si>
  <si>
    <t>Металлорукав Р3-ЦХ-25мм УХЛ 1</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</si>
  <si>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- 30,8.Поставщик предоставляет гарантиюна качество на весь объём Товара втечение 12 месяцев от даты ввода в эксплуатацию Товара, но не более 24месяцев от даты поставки.Әртүрлі байланыс желілерін, кабельдер мен коммуникацияларды механикалықзақымданудан қорғауға арналған, герметикалы емес мырышталған болат жеңі.Ол қуыс қабырғалар мен төбелердің ішіне, кеңселерге, жер астына, қоймамен коммуналдық бөлмелерге төсеу үшін қолданылады.Техникалық сипаттамалары:Р-жең;Түрі - З, герметикалық емес;Таспа материалы-Ц, металл қорытпасы (мырыш);Тығыздау-мақта / асбест жіп;Шартты өту диаметрі, мм - 25;Ішкі диаметрі, мм - 23,7;Сыртқы диаметрі, мм - 30,8.Өнім беруші тауарды пайдалануға берген күннен бастап 12 ай ішінде, бірақжеткізу күнінен бастап 24 айдан аспайтын мерзімде тауардың бүкілкөлеміне сапаға кепілдік береді.</t>
  </si>
  <si>
    <t>Картон КАОН-1 6х1000х800</t>
  </si>
  <si>
    <t>239911.500.000000</t>
  </si>
  <si>
    <t>асбестовый, марка КАОН-1</t>
  </si>
  <si>
    <t>"Жалпы мақсаттағы асбест Картон-бұл отқа төзімді оқшаулағышжасалған материалхризотил талшықтары-бакелитке малынған асбест.Мақсаты-қаптауыш және қаптама ретінде қолдану үшінаспаптарда және аспаптарда қосылыстарды тығыздауға арналған жылуоқшаулағыштолтырғыш ретінде төсемдер жасауға арналған аппараттардаОрнатылатын аралас асбометалл төсемдердікоммуникацияларында.Техникалық сипаттамалары:Түрі-КАОН-1;Габариттік өлшемдері ТхДхШ, мм - 6х1000х800;Температура кезіндегі қысым 300 - 400C, Мн/м2 (кгс/см2) - 4 (40).Жеткізіп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береді.Картон асбестовый общего назначения - 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 материала для уплотнения соединений в приборах иаппаратах, для изготовления прокладок, в качестве наполнителя вкомбинированных асбометаллических прокладках, устанавливаемых вкоммуникациях.Технические характеристики:Тип - КАОН-1;Габаритные размеры ТхДхШ, мм - 6х1000х800;Давление при температуре 300 - 400C, Мн/м2 (кгс/см2) - 4 (40).Поставщик предоставляет гарантию на качество на весь объём Товара втечение 12 месяцев от датыввода в эксплуатацию Товара, но не более 24месяцев от даты поставки."</t>
  </si>
  <si>
    <t>ООО "БФАИ"</t>
  </si>
  <si>
    <t>Фильтр воздушный KW 1526</t>
  </si>
  <si>
    <t>271161.000.000086</t>
  </si>
  <si>
    <t>для двигателя дизель-генераторного агрегата</t>
  </si>
  <si>
    <t>"Түрі KW ауа сүзгісі .Мақсаты - түрі POWER РСА ДГҚ-ы жабдығы, әрі қарайсервистік қызмет көрсету  және жөндеу, оның ішінде негізгі жабдықтыжоспарлы жөндеу үшін.Техникалық сипаттамалары:Нөмірі - 1526;Диаметрі (D1), мм-74;Диаметрі (D2), мм - 154;Биіктігі (Н1), мм - 264;Биіктігі (Н2), мм - 270;Жеткізіп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береді.Фильтр воздушный типа KW.Назначение - для сервисного обслуживания и ремонта, в том числепланового ремонта ДГУ типа РСА POWER.Технические характеристики:Номер - 1526;Диаметр (D1), мм - 74;Диаметр (D2), мм - 154;Высота (Н1), мм - 264;Высота (Н2), мм - 270;Поставщик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</si>
  <si>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Hangcha</t>
  </si>
  <si>
    <t>Подшипник 314</t>
  </si>
  <si>
    <t>"Мойынтірек 314 (Сәйкестік 6314) шарикті радиалды бір қатарлы.Техникалық сипаттамалары:Мойынтіректің ішкі диаметрі, мм-70;Мойынтіректің сыртқы диаметрі, мм - 150;Мойынтіректің Ені, мм - 35;Мойынтіректерді монтаждау фаскасының радиусы, мм - 3,5;Статикалық жүк көтергіштігі-C0 63 000 Н;Динамикалық жүк көтергіштігі-с 104 000 Н;Жеткізіп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береді.Подшипник 314 (аналог 6314) шариковый радиальный однорядный.Технические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63 000 Н;Динамическая грузоподъемность - C 104 000 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</si>
  <si>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SSQY Bearings Co ltd</t>
  </si>
  <si>
    <t>Фильтр масляный WIX 51381</t>
  </si>
  <si>
    <t>Түрі Wix майсүзгісі.Мақсаты - түрі POWER РСА ДГҚ-ы жабдығы, әрі қарайсервистік қызмет көрсету  және жөндеу, оның ішінде негізгі жабдықтыжоспарлы жөндеу үшін.Техникалық сипаттамалары:Артикул -51381;Түрі-май, бұрандалы;Биіктігі, мм - 79;Сыртқы диаметрі, мм-92;Бұранда-М20х1, 5.Жеткізіп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береді.Фильтр масляный типа WIX.Назначение - для  сервисногообслуживания и ремонта, в том числе планового ремонта ДГУ типа РСАPOWER.Технические характеристики:Артикул -51381;Тип - масляный, накручиваемый;Высота, мм - 79;Диаметр внешний, мм - 92;Резъба - М20х1,5.Поставщик предоставляет гарантию на качество на весь объём Товара втечение 12 месяцевот даты ввода в эксплуатацию Товара, но не более 24месяцев от даты поставки.</t>
  </si>
  <si>
    <t>для легкового автомобиля, зимняя, радиальная, диаметр обода 16, 205-80-R16</t>
  </si>
  <si>
    <t>Китай/Россия</t>
  </si>
  <si>
    <t>заводы (Китай):ПАО "Нижекамскшина"/Китайские производители, ОАО Омскшина, Камский ШЗ
- SHANDONG YONGSHENG RUBBER GROUP CO., LTD;
- Shandong Hongsheng Rubber Co., Ltd;
- Guizhou Tyre Co., Ltd</t>
  </si>
  <si>
    <t>для легкового автомобиля, летняя, радиальная, диаметр обода 16, 205-80-R16</t>
  </si>
  <si>
    <t>221111.100.000029</t>
  </si>
  <si>
    <t>для легкового автомобиля, зимняя, радиальная, диаметр обода 18</t>
  </si>
  <si>
    <t>для легкового автомобиля, зимняя, радиальная, диаметр обода 18, 235/65 R18</t>
  </si>
  <si>
    <t>для легкового автомобиля, летняя, радиальная, диаметр обода 18, 235/65 R18</t>
  </si>
  <si>
    <t>АО "Механический завод"</t>
  </si>
  <si>
    <t>289261.300.000162</t>
  </si>
  <si>
    <t>продавочная, цементировочная, для скважины</t>
  </si>
  <si>
    <t>Пробка продавочная ПП-324 (ПРП-Ц-В-324)</t>
  </si>
  <si>
    <t>Технички\16. ТС ПП-324мм.docx</t>
  </si>
  <si>
    <t>Пробка продавочная ПП-245 (ПРП-Ц-В-245)</t>
  </si>
  <si>
    <t>Технички\17.ТС ПП-245мм.docx</t>
  </si>
  <si>
    <t>Клапан обратный дроссельный ЦКОД- 426</t>
  </si>
  <si>
    <t>Технички\18. ТС ЦКОД 426.docx</t>
  </si>
  <si>
    <t>Пробка продавочная ПП-426 (ПРП-Ц-В-426)</t>
  </si>
  <si>
    <t>Технички\19. ТС ПП-426мм.docx</t>
  </si>
  <si>
    <t>ООО Электромедоборудование</t>
  </si>
  <si>
    <t>япония</t>
  </si>
  <si>
    <t>Ямато</t>
  </si>
  <si>
    <t>Антиоксидант (Irganox1010)</t>
  </si>
  <si>
    <t>205956.500.000000</t>
  </si>
  <si>
    <t>Основной антиоксидант</t>
  </si>
  <si>
    <t xml:space="preserve">для стабилизации расплава во время переработки (защищает полимер от очень высоких температур во время переработки). </t>
  </si>
  <si>
    <t>ТОО "KPI Inc."</t>
  </si>
  <si>
    <t>BASF South East Asia Pte</t>
  </si>
  <si>
    <t>Основной антиоксидант Irganox 3114</t>
  </si>
  <si>
    <t>смеси двух или более стабилизаторов для резины</t>
  </si>
  <si>
    <t>Высокоэффективный стабилизатор для полимеров, синтетических волокон, эластомеров. Предназначен для защиты от термоокислительной деградации полимера и способствует его светостойкости</t>
  </si>
  <si>
    <t>Dongguan Baoxu Chemical Technology Co., Ltd.</t>
  </si>
  <si>
    <t>Биодетергент</t>
  </si>
  <si>
    <t>205952.100.000307</t>
  </si>
  <si>
    <t xml:space="preserve">для удаления премиси </t>
  </si>
  <si>
    <t>для вымывания премеси из системы и предотвращения формировании отложений на поверхности металлов, микробиологической слизи в технологическом оборудовании</t>
  </si>
  <si>
    <t>ИНДИЯ</t>
  </si>
  <si>
    <t>СИП Химическая промышленность</t>
  </si>
  <si>
    <t>205952.100.000314</t>
  </si>
  <si>
    <t>Источник кальция</t>
  </si>
  <si>
    <t>источника кальция для ингибирования скорости коррозии</t>
  </si>
  <si>
    <t>ТД БашХим</t>
  </si>
  <si>
    <t>Стеарат кальция( F&amp;T)</t>
  </si>
  <si>
    <t>201432.300.000005</t>
  </si>
  <si>
    <t>Нейтрализаторы соляной 
кислоты (марка FT)</t>
  </si>
  <si>
    <t xml:space="preserve">спеифический лубрикант поверхности оборудования </t>
  </si>
  <si>
    <t>FACI</t>
  </si>
  <si>
    <t>Стеарат кальция (standart)</t>
  </si>
  <si>
    <t>Стандартный нейтрализатор соляной кислоты
кислоты</t>
  </si>
  <si>
    <t xml:space="preserve">стандартный лубрикант поверхности оборудования </t>
  </si>
  <si>
    <t>Peter Greven Gmb</t>
  </si>
  <si>
    <t>Синтетический гидротальцит</t>
  </si>
  <si>
    <t>Добавка для дезактивации или нейтрализации кислотных веществ</t>
  </si>
  <si>
    <t>Снижает  коррозионное повреждение технологического оборудования и  полимера. Удаляет свободные ионы галогена, образующихся из радикалов в галогенированныхантипиренах в различных полимерах</t>
  </si>
  <si>
    <t>Республика Корея</t>
  </si>
  <si>
    <t>DOOBON INC</t>
  </si>
  <si>
    <t>Антистатическая добавка</t>
  </si>
  <si>
    <t>205959.600.000047</t>
  </si>
  <si>
    <t>Присадка для улучшения текучести расплава полипропилена</t>
  </si>
  <si>
    <t xml:space="preserve">Добавка для улучшения текучести расплава полипропилена и облегчения съем изделий из форм, усиливает блеск литьевых изделий. </t>
  </si>
  <si>
    <t>Изопропанол</t>
  </si>
  <si>
    <t>201422.203.000000</t>
  </si>
  <si>
    <t xml:space="preserve">для дизактивации ТЭА в тех процессах и контроля концентрации активности Этилена </t>
  </si>
  <si>
    <t>для контроля образования каучукоподобного материала в реакторе 12-R-42001 при производстве ударопрочных сополимеров</t>
  </si>
  <si>
    <t>ООО "Синтезспирт"</t>
  </si>
  <si>
    <t>Метанол 99,85%</t>
  </si>
  <si>
    <t>Защита от гидратообразования</t>
  </si>
  <si>
    <t>для заполнения теплообменников факельной системы и  потока пропилена для предотвращение гидратообразования</t>
  </si>
  <si>
    <t>АО Щекиноазот</t>
  </si>
  <si>
    <t>Пероксид</t>
  </si>
  <si>
    <t>205959.600.000045</t>
  </si>
  <si>
    <t xml:space="preserve">Присадка для регулировании реорганических свойств полимера </t>
  </si>
  <si>
    <t xml:space="preserve"> Имеет низкое содержание летучих веществ, являющихся продуктом разложения пероксида. Trigonox 301 не образует ацетона и трет-бутанола.</t>
  </si>
  <si>
    <t>Nouryon</t>
  </si>
  <si>
    <t>Тринатрий-фосфат</t>
  </si>
  <si>
    <t>201342.800.000041</t>
  </si>
  <si>
    <t>Растворитель отложений</t>
  </si>
  <si>
    <t>используется для растворения отложений в котловой воде</t>
  </si>
  <si>
    <t>АО "Ветлужский Химический Завод"</t>
  </si>
  <si>
    <t>Фосфит 168-вторичный антиоксидант</t>
  </si>
  <si>
    <t>Вторичный антиоксидант полипропилена</t>
  </si>
  <si>
    <t xml:space="preserve">Вторичный стабилизатор полиолефинов. Не гидролизуется. В сочетании со стабилизаторами фенольного типа повышает стойкость полимеров к термоокислительной деструкции, улучшает начальную окраску. </t>
  </si>
  <si>
    <t>BASF</t>
  </si>
  <si>
    <t>Силан</t>
  </si>
  <si>
    <t xml:space="preserve">стерео модификатор полипропилена  </t>
  </si>
  <si>
    <t>используется в качестве биполярного сшивающего агента, подачей которого также регулируются стереосвойства полипропилена, структура композита становиться однородной, повышаются его прочность и износостойкость, снижается водопоглащение</t>
  </si>
  <si>
    <t>Wacker Chemie AG</t>
  </si>
  <si>
    <t>Сульфидируящая присадкаTBPS 454-98%</t>
  </si>
  <si>
    <t>205952.100.000306</t>
  </si>
  <si>
    <t xml:space="preserve">Пассиватор </t>
  </si>
  <si>
    <t>для пассивации (защиты) металла реакторов и технологических трубопроводов от воздействия агрессивной среды продукта после дегидрирования</t>
  </si>
  <si>
    <t>Chevron</t>
  </si>
  <si>
    <t>089929.520.000002</t>
  </si>
  <si>
    <t>Наполнитель и осветляющий агент для производства и переработки полипропилена</t>
  </si>
  <si>
    <t xml:space="preserve">Пластинчатой форме частиц тальк придает наполненным материалам повышенную жесткость: при одинаковой степени наполнения (40%), тальк увеличивает жесткость полипропилена в 3 раза. С целью повышения ударной вязкости в тальконаполненный композит вводят соответствующие модификаторы. </t>
  </si>
  <si>
    <t>IMI Fabi</t>
  </si>
  <si>
    <t>ТЭА -Триэтилалюминий</t>
  </si>
  <si>
    <t xml:space="preserve">Сокатализатор реакции </t>
  </si>
  <si>
    <t xml:space="preserve">Основной катализатор процесса полимеризации пропилена. Катализатор вместе с составляющими каталитической системы обеспечивает образование полипропилена строго изотактическойт структуры. </t>
  </si>
  <si>
    <t>Этилен хладагент</t>
  </si>
  <si>
    <t>201411.300.000012</t>
  </si>
  <si>
    <t>Охлаждающий агент</t>
  </si>
  <si>
    <t>используется в качестве охлаждающего агента</t>
  </si>
  <si>
    <t>АО "Сибур Нефтехим"</t>
  </si>
  <si>
    <t xml:space="preserve">Белое масло </t>
  </si>
  <si>
    <t>201473.990.000000</t>
  </si>
  <si>
    <t>масло нейтролизации</t>
  </si>
  <si>
    <t xml:space="preserve">Для очистки системы триэтилалюминия </t>
  </si>
  <si>
    <t>Poweroil Pearl H350</t>
  </si>
  <si>
    <t>DMKO Демитил кетоксим</t>
  </si>
  <si>
    <t>205959.900.000026</t>
  </si>
  <si>
    <t xml:space="preserve">Поглотитель кислорода </t>
  </si>
  <si>
    <t xml:space="preserve"> для удаления кислорода при обработке  котловой воды</t>
  </si>
  <si>
    <t>Shandong Sunway Chemical Co., Ltd</t>
  </si>
  <si>
    <t>Скотч - армированный</t>
  </si>
  <si>
    <t>329959.900.000078</t>
  </si>
  <si>
    <t>Армированный скотч</t>
  </si>
  <si>
    <t>Цветной армированный скотч</t>
  </si>
  <si>
    <t>ООО "Сима ЛЭНД"</t>
  </si>
  <si>
    <t>Катализатор полимеризации пропилена</t>
  </si>
  <si>
    <t>Катализатор NHP 4010S</t>
  </si>
  <si>
    <t>есть</t>
  </si>
  <si>
    <t>USA, China</t>
  </si>
  <si>
    <t>Clariant</t>
  </si>
  <si>
    <t>Катализатор NHP 4023S</t>
  </si>
  <si>
    <t>Масло вазелиновое</t>
  </si>
  <si>
    <t xml:space="preserve">IPM </t>
  </si>
  <si>
    <t>Iso Propyle Mirystate</t>
  </si>
  <si>
    <t>USA, Europe</t>
  </si>
  <si>
    <t>Sigma-Aldrich</t>
  </si>
  <si>
    <t>Вещество поверхностно-активное</t>
  </si>
  <si>
    <t>204120.500.000001</t>
  </si>
  <si>
    <t>органическое, неионогенное</t>
  </si>
  <si>
    <t>для воздушного судна</t>
  </si>
  <si>
    <t>ВЕЛИКОБРИТАНИЯ</t>
  </si>
  <si>
    <t>Втулка</t>
  </si>
  <si>
    <t>Оборудование беспроводной сети</t>
  </si>
  <si>
    <t>263040.200.000003</t>
  </si>
  <si>
    <t>комплекс технических средств для создания  беспроводной локальной сети</t>
  </si>
  <si>
    <t>Бронза безоловянная</t>
  </si>
  <si>
    <t>для дизельного двигателя</t>
  </si>
  <si>
    <t>Распылитель</t>
  </si>
  <si>
    <t>Фланец</t>
  </si>
  <si>
    <t>для подъемной установки</t>
  </si>
  <si>
    <t>для подъемно-транспортного оборудования</t>
  </si>
  <si>
    <t>Цилиндр</t>
  </si>
  <si>
    <t>Турбокомпрессор</t>
  </si>
  <si>
    <t>Шестерня редуктора</t>
  </si>
  <si>
    <t>293230.990.000559</t>
  </si>
  <si>
    <t>для штангового ключа</t>
  </si>
  <si>
    <t>289261.500.000091</t>
  </si>
  <si>
    <t>буровая</t>
  </si>
  <si>
    <t>Агрегат компрессорный</t>
  </si>
  <si>
    <t>302040.300.001441</t>
  </si>
  <si>
    <t>поршневой</t>
  </si>
  <si>
    <t>259311.330.000021</t>
  </si>
  <si>
    <t>тип ТК, свивка двойная, стальной</t>
  </si>
  <si>
    <t>241071.000.000012</t>
  </si>
  <si>
    <t>стальной, горячекатаный, с параллельными гранями полок, номер швеллера 16</t>
  </si>
  <si>
    <t>Grundfos</t>
  </si>
  <si>
    <t>279031.800.000000</t>
  </si>
  <si>
    <t>Канада</t>
  </si>
  <si>
    <t>инвертор</t>
  </si>
  <si>
    <t>Датчик положения</t>
  </si>
  <si>
    <t>289261.500.000081</t>
  </si>
  <si>
    <t>Модуль</t>
  </si>
  <si>
    <t>Подшипник</t>
  </si>
  <si>
    <t>302040.300.000948</t>
  </si>
  <si>
    <t>282312.100.000001</t>
  </si>
  <si>
    <t>222130.100.000001</t>
  </si>
  <si>
    <t>для ламинирования</t>
  </si>
  <si>
    <t>рулон</t>
  </si>
  <si>
    <t>ПАО "КАМАЗ"</t>
  </si>
  <si>
    <t>Вал карданный</t>
  </si>
  <si>
    <t>Захват</t>
  </si>
  <si>
    <t>Диоксид углерода</t>
  </si>
  <si>
    <t>Графит</t>
  </si>
  <si>
    <t>Фреон</t>
  </si>
  <si>
    <t>Сплав</t>
  </si>
  <si>
    <t>271161.000.000000</t>
  </si>
  <si>
    <t>329911.900.000014</t>
  </si>
  <si>
    <t>281326.700.000000</t>
  </si>
  <si>
    <t>воздушный, производительность до 2 м3/мин</t>
  </si>
  <si>
    <t>275113.700.000001</t>
  </si>
  <si>
    <t>конденсационная, загрузка белья более 10 кг</t>
  </si>
  <si>
    <t>Кислота ортофосфорная</t>
  </si>
  <si>
    <t>275128.390.000002</t>
  </si>
  <si>
    <t>221920.150.000001</t>
  </si>
  <si>
    <t>сырая, для горячей вулканизации всех типов шин и пневмокамер</t>
  </si>
  <si>
    <t>Комплект для технического обслуживания</t>
  </si>
  <si>
    <t>281332.000.000218</t>
  </si>
  <si>
    <t>для винтового воздушного компрессора</t>
  </si>
  <si>
    <t>ШТУКА</t>
  </si>
  <si>
    <t>Литр</t>
  </si>
  <si>
    <t>пара</t>
  </si>
  <si>
    <t>флакон</t>
  </si>
  <si>
    <t>дымовой ИП212-45</t>
  </si>
  <si>
    <t>ООО "Рубеж"</t>
  </si>
  <si>
    <t>тепловой, ИП 103-5</t>
  </si>
  <si>
    <t>ООО "Комплектстройсервис"</t>
  </si>
  <si>
    <t>ручной ИПР 514-3</t>
  </si>
  <si>
    <t>KROHNE</t>
  </si>
  <si>
    <t>Экран специальный</t>
  </si>
  <si>
    <t>263021.900.000009</t>
  </si>
  <si>
    <t>межсетевой</t>
  </si>
  <si>
    <t>ПАО «Нижнекамскнефтехим»</t>
  </si>
  <si>
    <t>Нет данных</t>
  </si>
  <si>
    <t>Свеча зажигания</t>
  </si>
  <si>
    <t>281332.000.000322</t>
  </si>
  <si>
    <t>Пудра</t>
  </si>
  <si>
    <t>244221.000.000005</t>
  </si>
  <si>
    <t>алюминиевая, марка ПАП-1</t>
  </si>
  <si>
    <t>281332.000.000061</t>
  </si>
  <si>
    <t>воздушный, для воздушного компрессора</t>
  </si>
  <si>
    <t>Олифа</t>
  </si>
  <si>
    <t>203022.200.000000</t>
  </si>
  <si>
    <t>оксоль, марка В</t>
  </si>
  <si>
    <t>265165.000.000013</t>
  </si>
  <si>
    <t>цапковый</t>
  </si>
  <si>
    <t>Газ пропан</t>
  </si>
  <si>
    <t>265152.790.000001</t>
  </si>
  <si>
    <t>для контроля и вычисления расхода газа</t>
  </si>
  <si>
    <t>281332.000.000204</t>
  </si>
  <si>
    <t>для ремонта клапанов газомотокомпрессора</t>
  </si>
  <si>
    <t>281332.000.000201</t>
  </si>
  <si>
    <t>Насос масляный</t>
  </si>
  <si>
    <t>281332.000.000140</t>
  </si>
  <si>
    <t>Стабилизатор напряжения</t>
  </si>
  <si>
    <t>Лента сигнальная</t>
  </si>
  <si>
    <t>222130.100.000054</t>
  </si>
  <si>
    <t>оградительная, полиэтиленовая, ширина 30-500 мм</t>
  </si>
  <si>
    <t>Вьетнам</t>
  </si>
  <si>
    <t>КНР</t>
  </si>
  <si>
    <t>205956.900.000042</t>
  </si>
  <si>
    <t>ИТОГО на 2024-2028 годы</t>
  </si>
  <si>
    <t>турбинный</t>
  </si>
  <si>
    <t>Краситель для дизельного топлива</t>
  </si>
  <si>
    <t>168</t>
  </si>
  <si>
    <t>13</t>
  </si>
  <si>
    <t>Катализатор равновесный SUSA</t>
  </si>
  <si>
    <t>500</t>
  </si>
  <si>
    <t>Катализатор СR-157</t>
  </si>
  <si>
    <t>166</t>
  </si>
  <si>
    <t>Коагулянт (согласно технической спецификации)</t>
  </si>
  <si>
    <t>2.88</t>
  </si>
  <si>
    <t>Ил активный, сухой для очистных сооружении (согласно технической спецификации)</t>
  </si>
  <si>
    <t>Адсорбент ADS-120</t>
  </si>
  <si>
    <t>1755</t>
  </si>
  <si>
    <t>Катализатор CatTrap-50</t>
  </si>
  <si>
    <t>540</t>
  </si>
  <si>
    <t>Катализатор CatTrap-30</t>
  </si>
  <si>
    <t>530</t>
  </si>
  <si>
    <t>Катализатор HYT-9119-T2,5</t>
  </si>
  <si>
    <t>1300</t>
  </si>
  <si>
    <t>Катализатор HYT-9119 -T1,3</t>
  </si>
  <si>
    <t>1600</t>
  </si>
  <si>
    <t>Адсорбент Axtrap 860 4х8</t>
  </si>
  <si>
    <t>26400</t>
  </si>
  <si>
    <t>Адсорбент Axtrap 860 7x14</t>
  </si>
  <si>
    <t>27200</t>
  </si>
  <si>
    <t>Катализатор гидроочистки HR-945</t>
  </si>
  <si>
    <t>2860</t>
  </si>
  <si>
    <t>Катализатор LCPS 30</t>
  </si>
  <si>
    <t>Реагент поглотитель кислорода (согласно технической спецификации)</t>
  </si>
  <si>
    <t>Катализатор ACT-971</t>
  </si>
  <si>
    <t>2415</t>
  </si>
  <si>
    <t>Купорос железный (согласно технической спецификации)</t>
  </si>
  <si>
    <t>2700</t>
  </si>
  <si>
    <t>973</t>
  </si>
  <si>
    <t>Катализатор ACT-979</t>
  </si>
  <si>
    <t>1800</t>
  </si>
  <si>
    <t>Катализатор ACT-078</t>
  </si>
  <si>
    <t>2400</t>
  </si>
  <si>
    <t>Катализатор ACT-069</t>
  </si>
  <si>
    <t>2839</t>
  </si>
  <si>
    <t>Катализатор ACT-068</t>
  </si>
  <si>
    <t>350</t>
  </si>
  <si>
    <t>Адсорбент ACT-108</t>
  </si>
  <si>
    <t>2340</t>
  </si>
  <si>
    <t>Катализатор ACT-139</t>
  </si>
  <si>
    <t>1620</t>
  </si>
  <si>
    <t>Катализатор ACT-077</t>
  </si>
  <si>
    <t>875</t>
  </si>
  <si>
    <t>Диэтаноламин  (согласно технической спецификации)</t>
  </si>
  <si>
    <t>45</t>
  </si>
  <si>
    <t>Перхлорэтилен (согласно технической спецификации)</t>
  </si>
  <si>
    <t>20</t>
  </si>
  <si>
    <t>Флокулянт полиакриламид (согласно технической спецификации)</t>
  </si>
  <si>
    <t>2.7</t>
  </si>
  <si>
    <t>Краситель</t>
  </si>
  <si>
    <t>201221.900.000004</t>
  </si>
  <si>
    <t>азокраситель, жидкость</t>
  </si>
  <si>
    <t>Катализатор серы</t>
  </si>
  <si>
    <t>205952.100.000374</t>
  </si>
  <si>
    <t>флокулянт катионный</t>
  </si>
  <si>
    <t>для роста микроорганизмов на биологическом очистном сооружений, сухой активный ил</t>
  </si>
  <si>
    <t>205952.100.000354</t>
  </si>
  <si>
    <t>для осушки сырья нефтепереработки, адсорбент</t>
  </si>
  <si>
    <t>205956.900.000018</t>
  </si>
  <si>
    <t>гидроочистки бензина</t>
  </si>
  <si>
    <t>205956.900.000024</t>
  </si>
  <si>
    <t>риформинга</t>
  </si>
  <si>
    <t>Реагент противообледенительный</t>
  </si>
  <si>
    <t>для обработки искусственных покрытий</t>
  </si>
  <si>
    <t>Купорос железный</t>
  </si>
  <si>
    <t>205959.600.000057</t>
  </si>
  <si>
    <t>кристаллы, сорт 1</t>
  </si>
  <si>
    <t>Диэтаноламин</t>
  </si>
  <si>
    <t>201442.350.000000</t>
  </si>
  <si>
    <t>205952.100.000373</t>
  </si>
  <si>
    <t>флокулянт анионный</t>
  </si>
  <si>
    <t>205952.100.000356</t>
  </si>
  <si>
    <t>Реагент.для очистки сырья нефтепереработки от влаги, адсорбент [Адсорбент ( согласно тех.спец.)]</t>
  </si>
  <si>
    <t>192023.300.000007</t>
  </si>
  <si>
    <t>Этилбензол технический.высшего сорта [Парадиэтилбензол (десорбент)]</t>
  </si>
  <si>
    <t>Реагент.флокулянт катионный [Коагулянт (согласно тех. спец.)]</t>
  </si>
  <si>
    <t>205956.900.000019</t>
  </si>
  <si>
    <t>гидроочистки дизельного топлива</t>
  </si>
  <si>
    <t>Диметилдисульфид (согласно тех.спец)</t>
  </si>
  <si>
    <t>201325.300.000000</t>
  </si>
  <si>
    <t>Гидроксид калия.химически чистый [Гидроксид калия 50% раствор]</t>
  </si>
  <si>
    <t>Фосфат натрия.трехзамещенный [Тринатрийфосфат]</t>
  </si>
  <si>
    <t>Реагент.флокулянт анионный [Реагент контроля кислорода (согласно тех спец)]</t>
  </si>
  <si>
    <t>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 (310-00050)</t>
  </si>
  <si>
    <t>205941.990.000069</t>
  </si>
  <si>
    <t>желтая</t>
  </si>
  <si>
    <t>Краска эмалевая, отделочная, алкидная, глянцевая, красная, для внутренних и наружных работ, тара от 2 до 5 кг....~Paint: enamel, finishing, alkyd, glossy, red, for internal and external use, from 2 to 5 kilograms.... (310-00074)</t>
  </si>
  <si>
    <t>красная</t>
  </si>
  <si>
    <t>Погрузчик вилочный более 1,8" (170-00085)</t>
  </si>
  <si>
    <t>вилочный, грузоподъемность 1000-2500 кг</t>
  </si>
  <si>
    <t>Вилочный автопогрузчик грузоподъемностью не менее 1,8т</t>
  </si>
  <si>
    <t>Краска: аэрозольная, красная, для окрашивания металлов, дерева, бетона и пластика, баллончик от 400мл до 600мл....Paint: aerosol, red, for metal and wood, concrete and plastic, spray can from 400ml to 600ml.... (310-00052)</t>
  </si>
  <si>
    <t>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 (310-00049)</t>
  </si>
  <si>
    <t>289939.899.000034</t>
  </si>
  <si>
    <t>белая</t>
  </si>
  <si>
    <t>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 (340-00082)</t>
  </si>
  <si>
    <t>205943.900.000004</t>
  </si>
  <si>
    <t>для прихвата резьбы, температура от -10 до  150°С</t>
  </si>
  <si>
    <t>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 (330-01122)</t>
  </si>
  <si>
    <t>переносной, мощность 2000Вт,напряжение 220-240В</t>
  </si>
  <si>
    <t>Электродвигатель: асинхронный, 50Гц,  22 кВт, 1000 об/мин, 3-х фазный, высота оси вращения 200мм, 220/380В, У3, TEFC, IP54, на лапах....~Motor: electric, asynchronous, 22 kW; 1000 rpm; 220/380V, 50Hz, IP54, TEFC, 3 phase.... (270-00917)</t>
  </si>
  <si>
    <t>22 кВт</t>
  </si>
  <si>
    <t>Фреон: 404А (1баллон = 10.9 кг)....~Freon-Gas: 404А (1cylinder = 10.9 kg).... (340-00018)</t>
  </si>
  <si>
    <t>257340.900.000069</t>
  </si>
  <si>
    <t>R-404А (Фреон R-404А), смесь</t>
  </si>
  <si>
    <t>404А</t>
  </si>
  <si>
    <t>ZhejiangYONGHERefrigerantCoLtd</t>
  </si>
  <si>
    <t>Фреон: R 407С, 1баллон=11,3кг....~Freon: R 407С, 1ball=11,3kg.... (340-00158)</t>
  </si>
  <si>
    <t>R-407С (Фреон R-407С), холодный газ</t>
  </si>
  <si>
    <t>R 407С</t>
  </si>
  <si>
    <t>ZhejiangYONGHEREFRIGERANTCO.,L</t>
  </si>
  <si>
    <t>Катионит: КУ-2-8, ГОСТ 20298-74....~Cationite: KU-2-8, ГОСТ 20298-74.... (240-00001)</t>
  </si>
  <si>
    <t>Тонна (метрическая)</t>
  </si>
  <si>
    <t>Газ: ацетилен, ГОСТ 5457-75....~Gas: аcetylene, ГОСТ 5457-75.... (340-00010)</t>
  </si>
  <si>
    <t>Газ ацетилен</t>
  </si>
  <si>
    <t>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 (260-00352)</t>
  </si>
  <si>
    <t>циркуляционный мощность привода 131-240 Вт</t>
  </si>
  <si>
    <t>Экскаватор-погрузчик: тракторный (170-00055)</t>
  </si>
  <si>
    <t>281314.900.000064</t>
  </si>
  <si>
    <t>Тракторный экскаватор-погрузчик для земляных работ</t>
  </si>
  <si>
    <t>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 (270-00934)</t>
  </si>
  <si>
    <t>15кВт</t>
  </si>
  <si>
    <t>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 (310-00155)</t>
  </si>
  <si>
    <t>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 (390-00039)</t>
  </si>
  <si>
    <t>пропановой горелки, размер 2", глубина пропила от 1" до 1-1/2"</t>
  </si>
  <si>
    <t>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 (340-00115)</t>
  </si>
  <si>
    <t>резьбовая, до 10000 PSI, температура от -18° до150° С</t>
  </si>
  <si>
    <t>Насос: электрический, вихревой, консольный, самовсасывающий, 7,2м3/ч, напор 26м, 1450об/мин, 4,60кВт, ВКС 2/26К-1Г-УЗ,1….~Pump: electric, vortex, console, self-priming, 7,2m3/h, force 26m, 1450RPM, ВКС 2/26К-1Г-УЗ,1…. (260-00218)</t>
  </si>
  <si>
    <t>вихревой, консольный, самовсасывающий</t>
  </si>
  <si>
    <t>Насос: зубчатый в сборе №50, p/n 602 22314 0....~Pump: Gear, Assemblage #50, p/n 602 22314 0.... (260-00208)</t>
  </si>
  <si>
    <t>зубчатый №50</t>
  </si>
  <si>
    <t>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 (190-06436)</t>
  </si>
  <si>
    <t>однорядный, 92152М (NUP1052M), D=400, d=260, B=65 мм</t>
  </si>
  <si>
    <t>Полуприцеп: бортовой (170-00057)</t>
  </si>
  <si>
    <t>бортовой, грузоподъемность более 25 т, но не более 30 т</t>
  </si>
  <si>
    <t>Бортовой полуприцеп</t>
  </si>
  <si>
    <t>Погрузчик: фронтальный (170-00062)</t>
  </si>
  <si>
    <t>281412.330.000003</t>
  </si>
  <si>
    <t>Фронтальный погрузчик грузоподъемностью не менее 5 тонн</t>
  </si>
  <si>
    <t>Газ: пропан....~Gas: propane.... (340-00009)</t>
  </si>
  <si>
    <t>281413.700.000002</t>
  </si>
  <si>
    <t>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 (440-00048)</t>
  </si>
  <si>
    <t>для моек, двухрукояточный, набортный, размер 180*130 мм</t>
  </si>
  <si>
    <t>Смеситель сантехнический, однорычажный, назначение - дляустановки на раковину</t>
  </si>
  <si>
    <t>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 (440-00044)</t>
  </si>
  <si>
    <t>Смеситель сантехнический, двухвентильный для душа</t>
  </si>
  <si>
    <t>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 (440-00514)</t>
  </si>
  <si>
    <t>Смеситель для душа однорычажный на 2 отверстия стандарт подводки, настенное крепление, функциональная лейка с функцией легкой очистки. Смеситель шланг ,лейка, крепежный комплект.</t>
  </si>
  <si>
    <t>Лист: профилированный, L-6м, НС35-1000-0.8, оцинкованный, ГОСТ 24045-94....~Plate: corrugated, L-6m, HC35-1000-0.8, zinc-coated, ГОСТ 24045-94.... (310-00105)</t>
  </si>
  <si>
    <t>Лист профилированный, оцинкованный стальной</t>
  </si>
  <si>
    <t>Матрац: ортопедический "Люкс-2" 80х190x21cм (440-00631)</t>
  </si>
  <si>
    <t>спальный, пружинный</t>
  </si>
  <si>
    <t>Матрац ортопедический</t>
  </si>
  <si>
    <t>Припой: офлюсованный Unitor FC-Bronze 261 для пайки меди, латуни, бронзы, чугуна, и стали (390-00161)</t>
  </si>
  <si>
    <t>Припой офлюсованный для пайки меди, латуни, бронзы, чугуна и стали</t>
  </si>
  <si>
    <t>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 (340-00118)</t>
  </si>
  <si>
    <t>Смазка резьбовая, до 10000 PSI, температура использования от -18° до 370° С</t>
  </si>
  <si>
    <t>ОООНИПП"Вальма"</t>
  </si>
  <si>
    <t>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 (230-00047)</t>
  </si>
  <si>
    <t>Кальций хлористый 94-98%, внешний вид гранулы - белого цвета, насыщенная плотность - 708 кг/м3</t>
  </si>
  <si>
    <t>ООО"Зиракс"</t>
  </si>
  <si>
    <t>Профиль:оцинкованный, высота ребра 20мм, толщина 0.6мм,размер листа 6.0х1,15м. (310-00102)</t>
  </si>
  <si>
    <t>Профиль оцинкованный, высота ребра 20мм</t>
  </si>
  <si>
    <t>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 (310-00184)</t>
  </si>
  <si>
    <t>Уголок горячекатанный, равнополочный 40х40х4</t>
  </si>
  <si>
    <t>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 (470-00203)</t>
  </si>
  <si>
    <t>информационная, пластиковая</t>
  </si>
  <si>
    <t>Табличка пластиковая</t>
  </si>
  <si>
    <t>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 (160-00053)</t>
  </si>
  <si>
    <t>Электрокалорифер, 220В/50Гц, 1 фаза, мощность 3 кВт, расход электроэнергии 3 кВт/час, производительность вентилятора 400 м3/ч</t>
  </si>
  <si>
    <t>Трансформатор: розжига "NAO" p/n №9209912018000010, 24 В постоянноготока в 2500 В постоянного тока выход. / Exciter Module NAO SPARKIGNITER: part# 9209912018000010 24 VDC IN 2500 VDC OUT. (270-02013)</t>
  </si>
  <si>
    <t>Трансформатор розжига, 24 В</t>
  </si>
  <si>
    <t>Насос: шламовый вертикальный ВШН-150/30… (120-00088)</t>
  </si>
  <si>
    <t>шламовый, подача 150-650 м3/ч</t>
  </si>
  <si>
    <t>Насос шламовый вертикальный ВШН-150/30</t>
  </si>
  <si>
    <t>Стакан: каната с плашками ПК-22,5 (из 4-х частей), для СК-6....~Barrel: rope, with rams PK-22,5, (consists of 4), for SK-6.... (190-06078)</t>
  </si>
  <si>
    <t>к приспособлению для захвата насосно-компрессорных или бурильных труб и удержания их на весу в устье скважин</t>
  </si>
  <si>
    <t>Стакан каната с плашками (из 4-х частей)</t>
  </si>
  <si>
    <t>Активатор: модель М75 К4/4 DLS, серия 29204 FSW....~Activator: modelM75, K4/4 DLS, serial 29204 FSW.... (470-00182)</t>
  </si>
  <si>
    <t>Активатор</t>
  </si>
  <si>
    <t>Нетданных</t>
  </si>
  <si>
    <t>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 (280-00771)</t>
  </si>
  <si>
    <t>запорный, медный, размер до 50 мм</t>
  </si>
  <si>
    <t>Вентиль запорный, игольчатый, стяжная муфта -цапфа, температура измеряемой среды от -10 до +120 °C, давление PN250, резьба 1/2 NPT, материал медь</t>
  </si>
  <si>
    <t>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 (300-00083)</t>
  </si>
  <si>
    <t>205943.900.000005</t>
  </si>
  <si>
    <t>Кабель: греющий, саморегулируемый,</t>
  </si>
  <si>
    <t>Samreg</t>
  </si>
  <si>
    <t>Фонарь: аккумуляторный взрывозащищенный светодиодный...~Flashlight:explosionproof... (270-00551)</t>
  </si>
  <si>
    <t>Фонарь: аккумуляторный взрывозащищенный светодиодный</t>
  </si>
  <si>
    <t>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 (430-00045)</t>
  </si>
  <si>
    <t>Тумба инструментальная, (тележка) 7-секций</t>
  </si>
  <si>
    <t>Контроллер безопасного возгорания газа ACL-5500 (280-01530)</t>
  </si>
  <si>
    <t>Контроллер безопасного возгорания газа</t>
  </si>
  <si>
    <t>Клапан: газовый, электрический, Maxon 2", Muncie, IN47302 USA, model 200SMM11-AA11-BA*2AO. NAT GAS, Tmax 60C,Tmin-29C. 115V60  0,19A…~Valve: gas, electric, Maxon 2"…. (190-04909)</t>
  </si>
  <si>
    <t>Клапан газовый, электрический</t>
  </si>
  <si>
    <t>Пружина: для насоса Sigma LPV №321, P/N 17 464 185 (аналог 190-07061)....~Spring: for Sigma LPV pump #321, P/N 17 464 185 (analog 190-07061).... (190-05730)</t>
  </si>
  <si>
    <t>Пружина для насоса</t>
  </si>
  <si>
    <t>Щека: верхняя, захвата 24", высоколегированная сталь,....~Jaw-Hook: 24",Ridgid, .... (250-00016)</t>
  </si>
  <si>
    <t>для трубного ключа</t>
  </si>
  <si>
    <t>Щека верхняя, захвата 24", высоколегированная сталь</t>
  </si>
  <si>
    <t>Щека: верхняя, захвата 36", высоколегированная сталь, Ridgid, p/n 31720....~Jaw-Hook: 36", Ridgid, p/n 31720.... (250-00017)</t>
  </si>
  <si>
    <t>Щека: нижняя, в сборе со штифом, для захвата 36" трубного ключа Ridgid, p/n 31725....~Jaw-Heel &amp; Pin: c/w 36" Ridgid tong, p/n 31725.... (250-00015)</t>
  </si>
  <si>
    <t>Щека нижняя, для захвата 36"</t>
  </si>
  <si>
    <t>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 (270-00201)</t>
  </si>
  <si>
    <t>282922.100.000001</t>
  </si>
  <si>
    <t>Рубильник: выключатель-разъединитель,</t>
  </si>
  <si>
    <t>Контроллер: Honeywell, UDC2500-CO-2A0R-210-0T000-EC-0....~Controller: Honeywell, UDC2500-CO-2A0R-210-0T000-EC-0.... (280-00723)</t>
  </si>
  <si>
    <t>Муфта: переводная, 3-1/2" EUE x 2-7/8" NUE, J55....~Collar: Crossover, 3-1/2" EUE x 2-7/8" NUE, J55.... (210-00039)</t>
  </si>
  <si>
    <t>переходная, стальная, диаметр 61-80 мм</t>
  </si>
  <si>
    <t>Муфта переходная, 3-1/2"</t>
  </si>
  <si>
    <t>Аккумулятор 6СТ-160 на погрузчик ZL-50 (190-09695)</t>
  </si>
  <si>
    <t>6СТ-160</t>
  </si>
  <si>
    <t>Насос: гликолевый, для блока осушки газа, гликоля природного газа,шестеренчатый насос с электродвигателем, PBE-3010 &lt;(&gt;&amp;&lt;)&gt; 3020, модельGA-1EP... (120-00062)</t>
  </si>
  <si>
    <t>Насос гликолевый, для блока осушки газа</t>
  </si>
  <si>
    <t>Электродвигатель 22 кВт, 1460 об/мин....~Motor-Electric: 22 kW; 1460 rpm;.... (270-00874)</t>
  </si>
  <si>
    <t>Электродвигатель: асинхронный, трехфазный, мощностью 18.5кВт, 970об/мин… (110-00313)</t>
  </si>
  <si>
    <t>Электродвигатель: асинхронный, трехфазный,</t>
  </si>
  <si>
    <t>Устройство: анкерное 6-5/8" для эксплуатационной колонны в комплекте со специальной продавочной верхней пробкой (250-00894)</t>
  </si>
  <si>
    <t>для колонны</t>
  </si>
  <si>
    <t>размер 6-5/8", для эксплуатационной колонны</t>
  </si>
  <si>
    <t>Комплекс: противовыбросового оборудования, состоит из: 1) блок глушения «БГ-3 52х21 К2 (У)ХЛ», блок дросселирования «БД-3 52х21 К2 (У)ХЛ» (110-00517)</t>
  </si>
  <si>
    <t>Комплекс: противовыбросового оборудования, состоит из: 
1) блок глушения «БГ-3 52х21 К2 (У)ХЛ», 
2) блок дросселирования «БД-3 52х21 К2 (У)ХЛ», 52, 21 МПа</t>
  </si>
  <si>
    <t>ООО"УралНефтеМаш"</t>
  </si>
  <si>
    <t>Ротор механический 250мм 50-300об/мин 1052х770х383 (110-00588)</t>
  </si>
  <si>
    <t>250мм</t>
  </si>
  <si>
    <t>Тент из брезентовой ткани повышенной водоупорности (ПВ). Люверсы по периметру с шагом 0,5 м. Плотность 550 г/м2. Размеры: длина 15 м, ширина 2,5 м. (470-00986)</t>
  </si>
  <si>
    <t>Тент из брезентовой ткани</t>
  </si>
  <si>
    <t>Станция: заправочная для фреона CPS СS 1685 DH (190-08306)</t>
  </si>
  <si>
    <t>Станция заправочная для фреона</t>
  </si>
  <si>
    <t>Двигатель в сборе, ЯМЗ-238ДЕ, число и расположение цилиндров V8, диаметр цилиндра 130 мм, ход поршня 140 мм, рабочий объем цилиндров 14,86 л, мощност# (110-00296)</t>
  </si>
  <si>
    <t>8 цилиндров</t>
  </si>
  <si>
    <t>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 (250-00821)</t>
  </si>
  <si>
    <t>3/4"-7/8"</t>
  </si>
  <si>
    <t>Насос: погружной, фекальный, с режущим механизмом, напор до 25м,производительность 6м3/час, мощность 1.1 кВт… (260-00247)</t>
  </si>
  <si>
    <t>Насос погружной, фекальный</t>
  </si>
  <si>
    <t>Насос: канализационный, Grundfos SEV.100.100.75.Ex.4.51D… (260-00255)</t>
  </si>
  <si>
    <t>канализационная, мощность 90 кВт, подача максимальная 20 м3/ч</t>
  </si>
  <si>
    <t>Насос канализационный</t>
  </si>
  <si>
    <t>Насос: канализационный, Grundfos SE1.100.150.75.Ex.4.51D… (260-00256)</t>
  </si>
  <si>
    <t>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 (400-00042)</t>
  </si>
  <si>
    <t>порошковый</t>
  </si>
  <si>
    <t>Огнетушитель: порошковый</t>
  </si>
  <si>
    <t>Экран: контактный (тачскрин), Panelwiew Plus 1000, Ethernet Allen-Bradley, 2711P-T10C4D1....~Screen: touch, Panelview Plus 1000, Ethernet Allen-Bradley, 2711P-T10C4D1.... (280-00605)</t>
  </si>
  <si>
    <t>Разрешение 640 x 480</t>
  </si>
  <si>
    <t>Счетчик: СКЖ-60-40М-13-0-В-К-Ti, предназначен для измерения дебита нефтяной скважины (110-00436)</t>
  </si>
  <si>
    <t>Верхней предел измерения расхода жидкости 60 т/сут</t>
  </si>
  <si>
    <t>ОООНПО"НТЭС"</t>
  </si>
  <si>
    <t>Счетчик: СКЖ-120-40-2-0-В-К, предназначен для измерения дебита нефтяной скважины....~Meter: СКЖ-120-40-2-0-В--К... (110-00239)</t>
  </si>
  <si>
    <t>Диапазон измерения расхода жидкости от 0.1 до 120 т/сут</t>
  </si>
  <si>
    <t>Сенсор: кориолисового расходомера, 6", для работы при высоких температурах, материал сенсора нержавеющая сталь 316L, серии Elite CMFHC2A-451-N-2-F-G-E-Z-Z-Z-R1... (140-00205)</t>
  </si>
  <si>
    <t>282422.000.000063</t>
  </si>
  <si>
    <t>6"</t>
  </si>
  <si>
    <t>Шэньчжэнь</t>
  </si>
  <si>
    <t>Расходомер-счетчик: Optimass 6400C S15 с первичным преобразователем OPTIMASS 6000 S15 DN25 PN40 для газа, с протоколом Модбас, VE734S0CA0KW0000G03K00/VE53441X0S0010GAC010K60 (110-00468)</t>
  </si>
  <si>
    <t>DN25 PN40</t>
  </si>
  <si>
    <t>Расходомер-счетчик: Optimass 1400 с первичным преобразователем OPTIMASS 1000 S50 DN50 PN40 для жидкости, с протоколом Модбас, VE864S0EA0G0W0000003K00/VE53441X0S0010GAC210K10 (110-00469)</t>
  </si>
  <si>
    <t>DN50 PN40</t>
  </si>
  <si>
    <t>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 (110-00139)</t>
  </si>
  <si>
    <t>100-250В</t>
  </si>
  <si>
    <t>Ирландия</t>
  </si>
  <si>
    <t>GESensingEMEA</t>
  </si>
  <si>
    <t>Панель: управления, Allen-Bradley 2711P-RDT12C (280-01240)</t>
  </si>
  <si>
    <t>Размер дисплея 12,1 дюйма</t>
  </si>
  <si>
    <t>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 (280-01520)</t>
  </si>
  <si>
    <t>100-240 В</t>
  </si>
  <si>
    <t>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 (280-01133)</t>
  </si>
  <si>
    <t>281420.000.000094</t>
  </si>
  <si>
    <t>9'' широкоформатный TFT-дисплей</t>
  </si>
  <si>
    <t>Панель управления сенсорная 2711P-T19C22D9P (280-01541)</t>
  </si>
  <si>
    <t>19-дюймовый дисплей</t>
  </si>
  <si>
    <t>Клапан: электромагнитный, воспламеняющий, ASCO 8215G020, 120/60AC, 2-полосная, алюминий 1/2В…~Valve: electromagnetic, ASCO 8215G020, 120/60AC, 1/2В... (280-00642)</t>
  </si>
  <si>
    <t>электромагнитный распределительный, стальной, размер 3-32 мм</t>
  </si>
  <si>
    <t>120/60AC</t>
  </si>
  <si>
    <t>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 (280-00640)</t>
  </si>
  <si>
    <t>120В, 50-60Гц</t>
  </si>
  <si>
    <t>Детектор: пламени, C7012A….~Detector: flame, C7012A…. (270-01370)</t>
  </si>
  <si>
    <t>282422.000.000062</t>
  </si>
  <si>
    <t>Напряжение питания 120 В, 50/60Гц</t>
  </si>
  <si>
    <t>Датчик расхода топлива Eurosens Delta RS 250 (470-01009)</t>
  </si>
  <si>
    <t>Датчик расхода топлива</t>
  </si>
  <si>
    <t>Датчик расхода топлива Eurosens Delta RS 100 (470-01010)</t>
  </si>
  <si>
    <t>Профнастил: с полимерным покрытием, высота волны от 15мм до 35мм,толщина0.7мм, размеры 1.03мх6м, цвет синий или серый... (310-00101)</t>
  </si>
  <si>
    <t>Профнастил: с полимерным покрытием, высота волны от 15мм до 35мм,толщина0.7мм, размеры 1.03мх6м</t>
  </si>
  <si>
    <t>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 (110-00072)</t>
  </si>
  <si>
    <t>Электродвигатель асинхронный, трехфазный</t>
  </si>
  <si>
    <t>Электродвигатель 110кВт/1500об/мин 380В....~Motor electrical: 110KW/1500rpm 380V.... (110-00066)</t>
  </si>
  <si>
    <t>281413.700.000003</t>
  </si>
  <si>
    <t>Электродвигатель</t>
  </si>
  <si>
    <t>281413.900.000047</t>
  </si>
  <si>
    <t>Электродвигатель 11 кВт, 1000 об/мин....~Motor-Electric: 11 kW; 1000 rpm;.... (270-00933)</t>
  </si>
  <si>
    <t>281413.900.000145</t>
  </si>
  <si>
    <t>Электродвигатель 11 кВт</t>
  </si>
  <si>
    <t>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 (270-02170)</t>
  </si>
  <si>
    <t>для электрического преобразователя частоты</t>
  </si>
  <si>
    <t>Резистор: тормозной для частотного преобразователя,</t>
  </si>
  <si>
    <t>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 (190-05636)</t>
  </si>
  <si>
    <t>электрический, многооборотный</t>
  </si>
  <si>
    <t>1фазный</t>
  </si>
  <si>
    <t>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 (280-00820)</t>
  </si>
  <si>
    <t>Прерыватель: тормозной, мощность не менее 22кВт. Номинальный ток не менее 60А</t>
  </si>
  <si>
    <t>Комплект кабелетрассопоисковый Н10м 10км (270-02613)</t>
  </si>
  <si>
    <t>Фитинг насоса выжимной 601238630 (260-00424)</t>
  </si>
  <si>
    <t>Фитинг насоса выжимной</t>
  </si>
  <si>
    <t>Компрессор: роторный, горизонтальный, 10.8м3/мин, 40кПа, с взрывозащ. эл.двигат. 11кВт, 3000об/мин, 24ВФ-40-10.8-3.0-11....Compressor: rotor, horizontal, 10.8m3/min, 40kPa, w/ explosion proof electic motor 11kW, 3000rpm, 24ВФ-40-10.8-3.0-11.... (110-00113)</t>
  </si>
  <si>
    <t>роторный</t>
  </si>
  <si>
    <t>Компрессор роторный, горизонтальный, 10.8м3/мин, 40кПа</t>
  </si>
  <si>
    <t>Компрессор: воздушный, двухпоршневой, 5F567 SPPEDAIRE 15 HP (110-00342)</t>
  </si>
  <si>
    <t>воздушный, производительность 20 м3/мин</t>
  </si>
  <si>
    <t>Компрессор воздушный, двухпоршневой</t>
  </si>
  <si>
    <t>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 (200-00164)</t>
  </si>
  <si>
    <t>Клапан: соленоидный, (электромагнитный)</t>
  </si>
  <si>
    <t>Диск клапана №253 p/n 704 63929 1, для насоса Sigma LPV....~Disk, Valve #253 p/n 704 63929 1, for Sigma LPV pump.... (190-05702)</t>
  </si>
  <si>
    <t>Диск клапана p/n 704 63929 1</t>
  </si>
  <si>
    <t>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 (120-00063)</t>
  </si>
  <si>
    <t>281413.900.000025</t>
  </si>
  <si>
    <t>Агрегат электронасосный, центробежный, горизонтальный</t>
  </si>
  <si>
    <t>n/a</t>
  </si>
  <si>
    <t>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 (120-00030)</t>
  </si>
  <si>
    <t>Агрегат электронасосный, консольный, центробежный</t>
  </si>
  <si>
    <t>насосныйзавод"""</t>
  </si>
  <si>
    <t>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 (120-00092)</t>
  </si>
  <si>
    <t>Агрегат насосный, центробежный, горизонтальный, одноступенчатый, 720 м3/ч, высота подачи 90м</t>
  </si>
  <si>
    <t>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 (120-00004)</t>
  </si>
  <si>
    <t>Агрегат насосный, центробежный, горизонтальный, 1100 м3/ч, высота подачи - 52.5м, диаметр рабочего колеса 412мм</t>
  </si>
  <si>
    <t>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 (120-00079)</t>
  </si>
  <si>
    <t>Агрегат горизонтальный, электронасосный,  подача 60м3/час, напор 70-80 м.</t>
  </si>
  <si>
    <t>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 (250-01358)</t>
  </si>
  <si>
    <t>обратный, для бурового инструмента</t>
  </si>
  <si>
    <t>Изготавливается из cтали 40Х</t>
  </si>
  <si>
    <t>Динамометр ДЭЛ-150 (110-00518)</t>
  </si>
  <si>
    <t>Динамометр электронный для буровых установок</t>
  </si>
  <si>
    <t>Центрифуга: электрическая, однофазная, 872А, Robinson, 230VAC....~Centrifuge: 872A, Robinson, 4 place electrically heated 230VAC, single phase, 100ml SC-2 pre-heater sections.... (110-00103)</t>
  </si>
  <si>
    <t>электрическая, однофазная, 872А, Robinson, 230VAC</t>
  </si>
  <si>
    <t>Патрубок: лубрикаторный, для исследований скважин Л65х35, раюочее давление 35МПа, вес не менее 15-18 кг... (210-01896)</t>
  </si>
  <si>
    <t>лубрикаторный, Л65х35, рабочее давление 35МПа, вес не менее 15-18 кг</t>
  </si>
  <si>
    <t>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 (280-00217)</t>
  </si>
  <si>
    <t>I давления устьевого штока, II датчик, нагрузки</t>
  </si>
  <si>
    <t>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 (190-05329)</t>
  </si>
  <si>
    <t>из стекла, объем 1-100 мл</t>
  </si>
  <si>
    <t>25 мл, деления 0,05мл,c прямым фторопластовым (PTFE) краном, контрастные голубые отметкиосновных делений, с полоской Шельбаха,</t>
  </si>
  <si>
    <t>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 (160-00142)</t>
  </si>
  <si>
    <t>Аппарат высокого давления моечный</t>
  </si>
  <si>
    <t>Система видеорегистраций ДЭЛ-150(В) (110-00541)</t>
  </si>
  <si>
    <t>Система видеорегистраций ДЭЛ-150</t>
  </si>
  <si>
    <t>ОООНПП"Петролайн-А"</t>
  </si>
  <si>
    <t>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 (270-00948)</t>
  </si>
  <si>
    <t>Электродвигатель: асинхронный,</t>
  </si>
  <si>
    <t>Клей для линолеума, тип UZIN KE-2000S, 14кг в канистре....~Glue: ForLinoleum; Type UZIN KE-2000S; 14kgs per can.... (310-00404)</t>
  </si>
  <si>
    <t>Клей для линолеума</t>
  </si>
  <si>
    <t>Плита: МДФ, древесностружечная, ламинированная, толщина 16 мм(2800х2070х16мм)…~Plate: particle board, laminated, thickness 16 mm(2800х2070х16mm)… (310-00630)</t>
  </si>
  <si>
    <t>Станок: точильно-шлифовальный (110-00382)</t>
  </si>
  <si>
    <t>Станок точильно-шлифовальный</t>
  </si>
  <si>
    <t>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 (130-00022)</t>
  </si>
  <si>
    <t>Станок режущий для труб</t>
  </si>
  <si>
    <t>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 (120-00016)</t>
  </si>
  <si>
    <t>Насос центробежный, горизонтальный, одноступенчатый, раб.колесо Д=200мм, 50 м3/ч</t>
  </si>
  <si>
    <t>Насос: фекальный, подача не менее 160 м3/ч, напор не более 45м, сэлектродвигателем АИР200М4, 1450 об/мин., 37кВт… (120-00061)</t>
  </si>
  <si>
    <t>для жидкостей с посторонними включениями, фекальный горизонтальный, подача до 2500 м3/ч</t>
  </si>
  <si>
    <t>Насос фекальный, подача 160 м3/ч, напор 45м</t>
  </si>
  <si>
    <t>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 (110-00094)</t>
  </si>
  <si>
    <t>Навесное оборудование, термоизолированная минеральной плитой толщиной 50мм, для перевозки битума объемом 1.5 куб.м</t>
  </si>
  <si>
    <t>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 (190-07032)</t>
  </si>
  <si>
    <t>289261.500.000079</t>
  </si>
  <si>
    <t>настенные</t>
  </si>
  <si>
    <t>ЗАО"ВладимирскийЗаводМеталлору</t>
  </si>
  <si>
    <t>Расходомер ультразвуковой DN80 PN6,3МПа (280-01538)</t>
  </si>
  <si>
    <t>289261.500.000080</t>
  </si>
  <si>
    <t>DN80 PN6,3МПа</t>
  </si>
  <si>
    <t>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 (110-00413)</t>
  </si>
  <si>
    <t>от -40°C до +120°C</t>
  </si>
  <si>
    <t>Клапан: соленоиндный ASCO 24В, EF8320G202-24 (200-00564)</t>
  </si>
  <si>
    <t>289261.500.000082</t>
  </si>
  <si>
    <t>Диаметр подключения G 1/4"</t>
  </si>
  <si>
    <t>Клапан: соленойдный, для ОГ-200, FLUID CONTROL DIV 71315SN2ENM5NOH111C2,  24V DC TEMP AMB:1 50F FLUTO185F,  ORIFICE3/64 1/16,  VOLT/HZ 24 VDC,DATE CODE 2404B PSI 250… (200-00479)</t>
  </si>
  <si>
    <t>289261.500.000083</t>
  </si>
  <si>
    <t>Питание 24В</t>
  </si>
  <si>
    <t>Клапан ТУРБ 05708554.021-96; ВН2Н-2 Ду-50;....~Valve: TURB 05708554.021-96; VN2N-2; Dn-50;.... (200-00158)</t>
  </si>
  <si>
    <t>289261.500.000084</t>
  </si>
  <si>
    <t>Клапан ТУРБ 05708554.021-96; ВН2Н-2 Ду-50</t>
  </si>
  <si>
    <t>Трансформатор: сварочный Miller Goldstar602, для ручной дуговой сварки (130-00056)</t>
  </si>
  <si>
    <t>289261.500.000085</t>
  </si>
  <si>
    <t>Трансформатор сварочный для ручной дуговой сварки</t>
  </si>
  <si>
    <t>KEMPPIОY</t>
  </si>
  <si>
    <t>Клапан: отсекающий газовый VK 80 Kromschroder (280-01365)</t>
  </si>
  <si>
    <t>289261.500.000086</t>
  </si>
  <si>
    <t>отсечной, стальной, размер 40-100 мм</t>
  </si>
  <si>
    <t>DN 80, PN 16, 6 бар, напряжение сети: 110 В переменного тока, 50/60 Гц</t>
  </si>
  <si>
    <t>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 (190-05528)</t>
  </si>
  <si>
    <t>289261.500.000087</t>
  </si>
  <si>
    <t>клапана воздушной заслонки, с вращением по или против часовой стрелки и рабочим усилием до 40Нм,угловое вращение до1600об/мин, время срабатывания (900) 15…60 с</t>
  </si>
  <si>
    <t>Клапан: регулирующий Kimray, 1"-112 SMT-DAB....~Valve: control Kimray, 1"-112-SMT-DAB.... (200-00256)</t>
  </si>
  <si>
    <t>289261.500.000088</t>
  </si>
  <si>
    <t>Клапан: регулирующий</t>
  </si>
  <si>
    <t>Диск разрывной в сборе, A-0080, Ariel compressor, Enerflex Systems....~Disc: Blow-Out. Assy, A-0080, Ariel compressor, Enerflex Systems.... (190-04868)</t>
  </si>
  <si>
    <t>289261.500.000089</t>
  </si>
  <si>
    <t>Диск разрывной A-0080</t>
  </si>
  <si>
    <t>Запасные части: для газового компрессора, фильтры, элементы, типа BEP-044306-G....~Spare parts: for gas compressor, filter, element, type  BEP-044306-G.... (190-04821)</t>
  </si>
  <si>
    <t>289261.500.000090</t>
  </si>
  <si>
    <t>Запасные части: для газового компрессора, фильтры, элементы</t>
  </si>
  <si>
    <t>Клапан: выпускной DIS VLV, 117CRE, MTX, B-5301-EE, для газовогокомпрессора Ariel  JGN....~Valve: Discharge. DIS VLV, 117CRE, MTX, B-5301-EE, Arielcompressor, Enerflex Systems.... (200-00226)</t>
  </si>
  <si>
    <t>Клапан выпускной</t>
  </si>
  <si>
    <t>Подшипник: радиально-шариковый, однорядный, № 6311-2RS, d-55, D-120, B-29мм, серия средняя, ГОСТ 8338-75....~Bearing: Radial Ball, single row, # 6311-2RS, d-55, D-120, B-29мм, ГОСТ 8338-75.... (190-06598)</t>
  </si>
  <si>
    <t>289261.500.000093</t>
  </si>
  <si>
    <t>радиально-шариковый, однорядный, d-55, D-120, B-29мм</t>
  </si>
  <si>
    <t>JinanJiaRuiDaMechanical&lt;(&gt;&amp;&lt;)&gt;</t>
  </si>
  <si>
    <t>Подшипник: шариковый, радиальный, однорядный, №322, d=110, D=240, B=50, ГОСТ 8338-75, серия - средняя....~Bearing: ball, radial, single row, №322, d=110, D=240, B=50, GOST 8338-75, series - medium.... (190-06597)</t>
  </si>
  <si>
    <t>289261.500.000094</t>
  </si>
  <si>
    <t>шариковый, радиальный, однорядный, d=110, D=240, B=50</t>
  </si>
  <si>
    <t>Электродвигатель: 132 кВт, 1485 об/мин… (270-01779)</t>
  </si>
  <si>
    <t>289261.500.000095</t>
  </si>
  <si>
    <t>Клапан: регулирующий ZDLP-16C Juliang Valve ZDLP-160C, DN80, 1.6Mpa, температура измеряемой среды +230+450С, ход 40мм, пропускная способность 63т\ч, выходной сигнал 4-20мА, корпус WCB (280-01358)</t>
  </si>
  <si>
    <t>289261.500.000096</t>
  </si>
  <si>
    <t>регулирующий, стальной, размер 10-300 мм</t>
  </si>
  <si>
    <t>температура измеряемой среды +230+450 °С</t>
  </si>
  <si>
    <t>Клапан: электромагнитный MAXON 300SMA11-AA11-AA21AO (280-01361)</t>
  </si>
  <si>
    <t>289261.500.000097</t>
  </si>
  <si>
    <t>электромагнитный распределительный, стальной, размер 32-100 мм</t>
  </si>
  <si>
    <t>Номинальный размер трубы 3 "(DN80)</t>
  </si>
  <si>
    <t>Реле: серия №S094729 SC8356B005V, 115/50, V48855, FG-SOO,пневматического клапана ASCO 8356, 1/8 "NPT, латунь, 120В….~Relay:pneumatic valve, serial #S094729 SC8356B005V, 115/50, V48855, FG-SOO,ASCO 8356, 1/8 "NPT, brass, 120V…. (270-00093)</t>
  </si>
  <si>
    <t>289261.500.000098</t>
  </si>
  <si>
    <t>1/8" NPT</t>
  </si>
  <si>
    <t>BEIJINGSUNTCPETROLEUM</t>
  </si>
  <si>
    <t>Насос центробежный, тип Ш, шламовый горизонтальный, марки 6Ш8-2 (120-00073)</t>
  </si>
  <si>
    <t>289261.500.000100</t>
  </si>
  <si>
    <t>горизонтальный</t>
  </si>
  <si>
    <t>Сапоги: сварщика, размер 43....~Boots: welder, size 43.... (420-00382)</t>
  </si>
  <si>
    <t>289261.500.000101</t>
  </si>
  <si>
    <t>Сапоги: сварщика</t>
  </si>
  <si>
    <t>Труба бурильная 127х8мм G105 EU API Spec 5D (220-00821)</t>
  </si>
  <si>
    <t>289261.500.000102</t>
  </si>
  <si>
    <t>Труба бурильная 127х8мм</t>
  </si>
  <si>
    <t>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 (240-00003)</t>
  </si>
  <si>
    <t>289261.500.000103</t>
  </si>
  <si>
    <t>Агрегат ремонтный АР32/40Б (170-00077)</t>
  </si>
  <si>
    <t>ответственностью"Новыетехнолог</t>
  </si>
  <si>
    <t>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 (110-00135)</t>
  </si>
  <si>
    <t>ООО"НПОНТЭС"</t>
  </si>
  <si>
    <t>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 (190-06196)</t>
  </si>
  <si>
    <t>281411.900.000059</t>
  </si>
  <si>
    <t>Арматура</t>
  </si>
  <si>
    <t>нагнетательная, рабочее давление 10-13,9 мПа, условный проход ствола 50-80 мм</t>
  </si>
  <si>
    <t>Вагон-дом (офис) передвижной укомплектованый для КРС (100-00050)</t>
  </si>
  <si>
    <t>292023.900.000010</t>
  </si>
  <si>
    <t>грузоподъемность более 10000 кг, но не более 15000 кг</t>
  </si>
  <si>
    <t>Бульдозер (170-00065)</t>
  </si>
  <si>
    <t>289221.300.000002</t>
  </si>
  <si>
    <t>Бульдозер</t>
  </si>
  <si>
    <t>тяговый класс 5-15</t>
  </si>
  <si>
    <t>Электростанция дизельная ДЭС-368кВт-Н-Т400 (110-00568)</t>
  </si>
  <si>
    <t>271132.900.000000</t>
  </si>
  <si>
    <t>передвижная, дизельная</t>
  </si>
  <si>
    <t>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 (110-00089)</t>
  </si>
  <si>
    <t>302040.300.001442</t>
  </si>
  <si>
    <t>ООО«АГРЕГАТ»</t>
  </si>
  <si>
    <t>Автогрейдер 160кВт 3660мм (170-00081)</t>
  </si>
  <si>
    <t>289222.000.000003</t>
  </si>
  <si>
    <t>Автогрейдер</t>
  </si>
  <si>
    <t>тип тяжелый, мощность 201 л.с. и выше</t>
  </si>
  <si>
    <t>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 (110-00502)</t>
  </si>
  <si>
    <t>Газ сжиженный углеводородный СУГ (340-00281)</t>
  </si>
  <si>
    <t>Датчик расхода топлива Direct RS 100 (470-01008)</t>
  </si>
  <si>
    <t>БЕЛАРУСЬ</t>
  </si>
  <si>
    <t>ЗАО"Мехатроника”</t>
  </si>
  <si>
    <t>Превентор: спаренный двухплашечный 2FZ18-21 (220-00809)</t>
  </si>
  <si>
    <t>ОАО"СибурНефтехим"</t>
  </si>
  <si>
    <t>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 (110-00401)</t>
  </si>
  <si>
    <t>ОАО"Азот"</t>
  </si>
  <si>
    <t>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 (270-00872)</t>
  </si>
  <si>
    <t>JiangsuDazhongElectricMotorCo.</t>
  </si>
  <si>
    <t>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 (280-01500)</t>
  </si>
  <si>
    <t>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 (470-00179)</t>
  </si>
  <si>
    <t>ShanghaiAidanrefractorymateria</t>
  </si>
  <si>
    <t>Электродвигатель 200 кВт/1500об/мин 380В (5АМ315М4)....~Motor: Electrical 200 KW/1500rpm 380 V (5AM315M4).... (110-00060)</t>
  </si>
  <si>
    <t>Агрегат: силовой 740.62-1000300-60  КамАЗ-65115 (Евро-3) (170-00074)</t>
  </si>
  <si>
    <t>Автошина с камерой 11.00R20-18 (500-02064)</t>
  </si>
  <si>
    <t>Самоспасатель эвакуационный 15мин ГОСТ Р 53261-2009 (420-02001)</t>
  </si>
  <si>
    <t>Сертификат подарочный номиналом 40 000тг. (470-01093)</t>
  </si>
  <si>
    <t>329959.900.000055</t>
  </si>
  <si>
    <t>Сертификат</t>
  </si>
  <si>
    <t>подарочный</t>
  </si>
  <si>
    <t>Электродвигатель асинхронный взрывозащищенный W21 Exd 15кВт 230/460В 1755об/мин F-1 B IP55 У1 (270-02744)</t>
  </si>
  <si>
    <t>Устройство анкерное</t>
  </si>
  <si>
    <t>WEIFANGBAOFENGMACHINERYCO.LTD</t>
  </si>
  <si>
    <t>EmersonProcessManagement</t>
  </si>
  <si>
    <t>НПО"Стройтехавтоматика"</t>
  </si>
  <si>
    <t>Оборудование ГБО-3 электронный V-образный 6 цилиндровый Евро-4 (110-00552)</t>
  </si>
  <si>
    <t>293230.990.000320</t>
  </si>
  <si>
    <t>Оборудование газобаллонное</t>
  </si>
  <si>
    <t>стальная, диаметр 401-450 мм</t>
  </si>
  <si>
    <t>Монитор: Dell 27 Monitor P2719H 68.6cm(27") Black (140-00336)</t>
  </si>
  <si>
    <t>GuangzhouXiochengElectricCo.LT</t>
  </si>
  <si>
    <t>Патрубок</t>
  </si>
  <si>
    <t>Терминал: бортовой GPS марки: "Galileo Sky  7x" (140-00369)</t>
  </si>
  <si>
    <t>265111.900.000013</t>
  </si>
  <si>
    <t>GPS-приемник</t>
  </si>
  <si>
    <t>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 (110-00151)</t>
  </si>
  <si>
    <t>Echometer</t>
  </si>
  <si>
    <t>Фильтр: масляный ВЕР-319-39...~Filter: oil BEP-319-39.... (370-00071)</t>
  </si>
  <si>
    <t>281332.000.000062</t>
  </si>
  <si>
    <t>масляный, для воздушного компрессора</t>
  </si>
  <si>
    <t>FPS</t>
  </si>
  <si>
    <t>Модем LoRaWAN приемо-передающий 20Мбит/с (290-00151)</t>
  </si>
  <si>
    <t>263023.900.000043</t>
  </si>
  <si>
    <t>для коммутируемого соединения</t>
  </si>
  <si>
    <t>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 (280-00209)</t>
  </si>
  <si>
    <t>Cameron</t>
  </si>
  <si>
    <t>Котел: паровой 335.01.00.000 (110-00479)</t>
  </si>
  <si>
    <t>253011.100.000004</t>
  </si>
  <si>
    <t>тип Пп</t>
  </si>
  <si>
    <t>Электродвигатель асинхронный взрывозащищенный W21 Exd 7,5кВт 230/460В 1765об/мин F-1 B IP55 У1 (270-02745)</t>
  </si>
  <si>
    <t>Газоанализатор: одноканальный на H2S, модель BW CLIP. (280-01220)</t>
  </si>
  <si>
    <t>МЕКСИКА</t>
  </si>
  <si>
    <t>R.L.deC.V.</t>
  </si>
  <si>
    <t>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 (160-00143)</t>
  </si>
  <si>
    <t>AllianceLaundySystemsLLC.</t>
  </si>
  <si>
    <t>Хомут в сборе для верстачных откидных тисков RIDGID модели 27. Артикул 40625. (330-01998)</t>
  </si>
  <si>
    <t>251123.600.000062</t>
  </si>
  <si>
    <t>для верстачных откидных тисков</t>
  </si>
  <si>
    <t>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 (250-00035)</t>
  </si>
  <si>
    <t>RIDGETOOL</t>
  </si>
  <si>
    <t>Патрубок стеклопластиковый DN217х300мм L0,3962м  8,5МПа резьбовое 8RD/4RD (210-02541)</t>
  </si>
  <si>
    <t>222129.700.000408</t>
  </si>
  <si>
    <t>стеклопластиковый, условный проход 300 мм</t>
  </si>
  <si>
    <t>Щека</t>
  </si>
  <si>
    <t>ОООНИПП"ВАЛЬМА"</t>
  </si>
  <si>
    <t>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 (110-00380)</t>
  </si>
  <si>
    <t>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 (160-00054)</t>
  </si>
  <si>
    <t>ООО"Ижевскийзаводтепловойтехни</t>
  </si>
  <si>
    <t>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 (190-09294)</t>
  </si>
  <si>
    <t>Привод: плашки ПП2-180.35.010, на ПВО ПП2-2Ф-180*22 (250-00926)</t>
  </si>
  <si>
    <t>281420.000.000097</t>
  </si>
  <si>
    <t>гидравлический, многооборотный</t>
  </si>
  <si>
    <t>Лист: просечно -вытяжной с просечкой по черт. 1, номера 506, толщиной 5мм., шириной 1200 мм., длиной 2600-3000мм., согласно ГОСТ 8706-78, изстали Ст3пс/сп (310-00160)</t>
  </si>
  <si>
    <t>ОООЛасар</t>
  </si>
  <si>
    <t>Обогреватель - Тепловая пушка, 9кВт, 380В, 13.3А,....~Heater: 9kW, 380V, 13.3Amp.... (160-00043)</t>
  </si>
  <si>
    <t>Дельсот</t>
  </si>
  <si>
    <t>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 (310-00163)</t>
  </si>
  <si>
    <t>ОАО"Магнитогорскийметаллургиче</t>
  </si>
  <si>
    <t>ECHOMETERCOMPANY</t>
  </si>
  <si>
    <t>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 (250-02084)</t>
  </si>
  <si>
    <t>162319.990.000000</t>
  </si>
  <si>
    <t>Подкладка</t>
  </si>
  <si>
    <t>деревянная, для аутригера специальной и специализированной техники</t>
  </si>
  <si>
    <t>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 (160-00063)</t>
  </si>
  <si>
    <t>Завод"Almacom"</t>
  </si>
  <si>
    <t>Karcher</t>
  </si>
  <si>
    <t>Контактор электромагнитный LC1F265F7 265А 110В 3 IP20 (270-02654)</t>
  </si>
  <si>
    <t>Колонка: топливораздаточная, ТРК 2 КЭД (Ливенка-22221) 2 вида топлива с 2 рукавами и раздаточными кранами dy=25, производительностью 100 л/мин по каждому крану (110-00477)</t>
  </si>
  <si>
    <t>Веревка: плетенная, Д=14мм, полиамидная, 24 прядей, разрывная нагрузка 3500кгс, упаковка А, Б, 100 метров….~Rope: wicker, D=14mm, polyamide, 24 strands, the breaking load 3500kgs…. (440-00353)</t>
  </si>
  <si>
    <t>Маты: теплоизоляционные, URSA M-15, мягкие, эластичные маты изстекловолокна, 17000х1200х50мм, в рулоне 1.020м3....~Wool: mineral, URSA M-15, soft, elastic matts made from glass fibre, in rolls,17000х1200х50mm, 1 roll=1.020m3.... (310-00390)</t>
  </si>
  <si>
    <t>231412.100.000011</t>
  </si>
  <si>
    <t>из стекловолокна, марка М-15</t>
  </si>
  <si>
    <t>ООО"ЗаводТехно"</t>
  </si>
  <si>
    <t>Клапан дроссельный: 2" 150# RF Demco, NE-C22119-5112029 (аналог 200-00146, 200-00084, 200-00151)....~Valve: Butterfly Valve. 2" 150# RFDemco, NE-C22119-5112029 (analog 200-00146, 200-00084, 200-00151).... (200-00248)</t>
  </si>
  <si>
    <t>281413.750.000005</t>
  </si>
  <si>
    <t>дисковый, стальной, условный проход до 50 мм</t>
  </si>
  <si>
    <t>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 (280-00801)</t>
  </si>
  <si>
    <t>Мексика</t>
  </si>
  <si>
    <t>Автошина с камерой 12.00R20 (500-03187)</t>
  </si>
  <si>
    <t>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 (110-00075)</t>
  </si>
  <si>
    <t>Подмость не передвижная H0,64м 600х700мм (410-00454)</t>
  </si>
  <si>
    <t>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 (130-00002)</t>
  </si>
  <si>
    <t>2 сварочных поста, тип топлива бензин</t>
  </si>
  <si>
    <t>LincolnGlobalInc.</t>
  </si>
  <si>
    <t>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 (160-00224)</t>
  </si>
  <si>
    <t>Алмаком</t>
  </si>
  <si>
    <t>Хладагент</t>
  </si>
  <si>
    <t>Маты: высокотемпературные МВТ-1200, толщина 40мм (310-00720)</t>
  </si>
  <si>
    <t>HenanLiteRefractoryMaterialCo.</t>
  </si>
  <si>
    <t>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 (280-00251)</t>
  </si>
  <si>
    <t>ООО«БРЕНДДевелопмент»(ООО«БД»)</t>
  </si>
  <si>
    <t>Машина сушильная фронтальная до 17кг 1622х800х1191мм (160-00369)</t>
  </si>
  <si>
    <t>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 (330-00585)</t>
  </si>
  <si>
    <t>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 (280-01207)</t>
  </si>
  <si>
    <t>АО«ТРЕИ»</t>
  </si>
  <si>
    <t>Термос: пищевой, объемом не менее 3-х литров, 3-и судка из нержавеющей стали, корпус из пластика или металла....Thermos: food, capacity 3 l, three SS dishes, metal or plastic body.... (450-00026)</t>
  </si>
  <si>
    <t>XindaoHongKongLtd.</t>
  </si>
  <si>
    <t>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 (240-00108)</t>
  </si>
  <si>
    <t>Сертификат подарочный номиналом 25 000тг. (470-01092)</t>
  </si>
  <si>
    <t>Rotor-Tech,Inc</t>
  </si>
  <si>
    <t>Электропривод: клапана регулятора PECKWOMY: Actuator tupe IRML08, speed 24 rpm, Rated torgue 80 Nm, Endosoure FLP/IP68, motor rating 0,6 kw 15 min, motor supplu 220v-1-50, nominal motor 1,86 Amp (270-02278)</t>
  </si>
  <si>
    <t>Ключ: трубный, длиной не более 600мм (24"), максимальный диаметр захвата80мм, прямого исполнения, с самоочищающимися зубцами из особопрочной стали... (250-00034)</t>
  </si>
  <si>
    <t>Нагреватель: с вентилятором, STEGO 400 Вт, напряжение 230В, частота 50/60Гц…~Heater: with fan, STEGO 400W, voltage 230V, frequency 50/60Hz… (270-01665)</t>
  </si>
  <si>
    <t>LEQINGVOTEELECTRICCO.LTD.</t>
  </si>
  <si>
    <t>Emerson</t>
  </si>
  <si>
    <t>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 (310-00220)</t>
  </si>
  <si>
    <t>241031.900.000024</t>
  </si>
  <si>
    <t>марка Ст.40, толщина 12-60 мм, горячекатаный</t>
  </si>
  <si>
    <t>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 (280-01368)</t>
  </si>
  <si>
    <t>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 (160-00062)</t>
  </si>
  <si>
    <t>AUXElectric(HongKong)Co.Ltd</t>
  </si>
  <si>
    <t>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 (190-05992)</t>
  </si>
  <si>
    <t>Victor</t>
  </si>
  <si>
    <t>"Электродвигатель 110 кВа, 1485 об/мин тип: 5 АМН250М4У3Motor-Electric: 110 KW, 1485 rpm, type 5 AMN250M4U3" (110-00070)</t>
  </si>
  <si>
    <t>Герметизатор: трубный Guiberson тип JU (6 in. 3000 psi, НКТ 2 7/8 дюйм). (250-02079)</t>
  </si>
  <si>
    <t>Герметизатор</t>
  </si>
  <si>
    <t>ЗАО"ЭРМЗ"</t>
  </si>
  <si>
    <t>ООО"Научно-производственноеобщ</t>
  </si>
  <si>
    <t>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 (270-01656)</t>
  </si>
  <si>
    <t>271223.700.000018</t>
  </si>
  <si>
    <t>вакуумный</t>
  </si>
  <si>
    <t>MotortronicsInc.</t>
  </si>
  <si>
    <t>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 (210-02055)</t>
  </si>
  <si>
    <t>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 (310-00162)</t>
  </si>
  <si>
    <t>Электродвигатель 45 кВт, 2940 об/мин....~Motor-Electric: 45 kW; 2940 rpm;.... (110-00054)</t>
  </si>
  <si>
    <t>Кассеты: картриджный, механического фильтра, ITEM №750/762мм, UM QTY 25PCS, MEAS:77х32.5х32.5 СМ производства Китай (440-00312)</t>
  </si>
  <si>
    <t>ChinaFrotecEnvironmentalCo.,Lt</t>
  </si>
  <si>
    <t>Элемент: фильтрующий SCRB-AN19C8KA, среда - триэтиленгликоль,предназначен для фильтрующего оборудования Soltec, модель корпуса фильтра Shelco 806...(аналог 370-00090) (370-00110)</t>
  </si>
  <si>
    <t>281332.000.000060</t>
  </si>
  <si>
    <t>воздушный, для поршневого компрессора</t>
  </si>
  <si>
    <t>SOLYDORGmbH</t>
  </si>
  <si>
    <t>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 (310-00164)</t>
  </si>
  <si>
    <t>Жидкость для систем SCR дизельных двигателей Евро4/Евро5 (340-00168)</t>
  </si>
  <si>
    <t>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 (280-01173)</t>
  </si>
  <si>
    <t>Регулятор давления газа 1098-EGR 90мм PN16бар (200-00612)</t>
  </si>
  <si>
    <t>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 (410-00218)</t>
  </si>
  <si>
    <t>ООО"ЗЭМИНоволюкс"</t>
  </si>
  <si>
    <t>Контактор: ПЭН, LC1-D2545, c тепловым реле LR9Г-5371.187A, LC1D245, Telemexanice…~Contactor: ПЭН, LC1-D2545, c/w thermal relay LR9Г-5371.187A, LC1D245, Telemexanice… (270-01446)</t>
  </si>
  <si>
    <t>Шина 315/80R22,5 для растворного мерника (350-00208)</t>
  </si>
  <si>
    <t>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 (310-00181)</t>
  </si>
  <si>
    <t>Рукоятка: резака, со встроенными пламегасителями и обратными клапанамиVictor, WH315FC+....~Handle: сutting torch Victor, WH315FC+.... (190-05997)</t>
  </si>
  <si>
    <t>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 (270-00182)</t>
  </si>
  <si>
    <t>Кристалл</t>
  </si>
  <si>
    <t>Плашка</t>
  </si>
  <si>
    <t>Шкив: ременной, для клиновидного ремня Sigma LPV 5-1/2"x10", поз.AA40p/n 17 122 083... (190-06943)</t>
  </si>
  <si>
    <t>281525.000.000026</t>
  </si>
  <si>
    <t>для привода клиновых ремней, монолитный, расчетный диаметр 50-4000 мм</t>
  </si>
  <si>
    <t>FLENDER-SIEMENS</t>
  </si>
  <si>
    <t>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 (330-00584)</t>
  </si>
  <si>
    <t>Коврик противоскользящий 30мм 3х4м для буровых площадок полиуретановая резина со стальными гвоздями (350-00412)</t>
  </si>
  <si>
    <t>289261.300.000129</t>
  </si>
  <si>
    <t>для каретки буровой установки, полиуретановая</t>
  </si>
  <si>
    <t>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 (200-00478)</t>
  </si>
  <si>
    <t>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 (280-01399)</t>
  </si>
  <si>
    <t>Лента: конвейерная 800-3-ТК-200-2-4-2 БРБ, ГОСТ 20-85… (190-08626)</t>
  </si>
  <si>
    <t>Экстрактор: со съемным наконечником 14", для выемки сальниковой набивки....~Extractor: c/w 14" facing, packing cord removal .... (330-00265)</t>
  </si>
  <si>
    <t>NingboSunwellSealingMaterialsC</t>
  </si>
  <si>
    <t>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 (400-00120)</t>
  </si>
  <si>
    <t>222312.500.000000</t>
  </si>
  <si>
    <t>Станция специализированная</t>
  </si>
  <si>
    <t>для промывки глаз</t>
  </si>
  <si>
    <t>"ПламКэмиПродакшнА/С"(PlumKemi</t>
  </si>
  <si>
    <t>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 (280-00258)</t>
  </si>
  <si>
    <t>Датчик:давления  ДMP 333 для Sigma LPV 5-1/2", № 504, p/n 11 437 144....~Sensor: pressure DMP 333 for Sigma LPV 5-1/2", #5034 p/n 11 437 144.... (190-05770)</t>
  </si>
  <si>
    <t>BDSENSORS</t>
  </si>
  <si>
    <t>Шина 20.5xR25 (500-01534)</t>
  </si>
  <si>
    <t>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 (160-00064)</t>
  </si>
  <si>
    <t>282512.300.000023</t>
  </si>
  <si>
    <t>колонно-напольный, площадь охлаждения менее 120 м2</t>
  </si>
  <si>
    <t>AuElectric(HongKong)CompanyLim</t>
  </si>
  <si>
    <t>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 (280-00763)</t>
  </si>
  <si>
    <t>АО"ПО"Физтех"</t>
  </si>
  <si>
    <t>Кондиционер оконного типа, 1-фазный, 220-240В, мощность охлаждения неменее 2.0 кВт, хладагент R410, на площадь не менее 21м2 и не более 27м2. (160-00060)</t>
  </si>
  <si>
    <t>282512.300.000021</t>
  </si>
  <si>
    <t>оконный, площадь охлаждения более 20 м2</t>
  </si>
  <si>
    <t>ZhongshanChanghongElectricCo.L</t>
  </si>
  <si>
    <t>Электродвигатель асинхронный 1RA1 354-4HA60 630кВт 6000В 1480об/мин взрывозащищенный IM1081 IP55 У3 (110-00563)</t>
  </si>
  <si>
    <t>271125.600.000002</t>
  </si>
  <si>
    <t>асинхронный, многофазный, мощность более 375 кВт, но не более 750 кВт</t>
  </si>
  <si>
    <t>Уровнемер: микроволновой FMR240 MicropilotM Endress Hauser (110-00527)</t>
  </si>
  <si>
    <t>Сертификат подарочный номиналом 50 000тг. (470-01091)</t>
  </si>
  <si>
    <t>Кабель: гибкий, КГ 3х120+1х35… (300-00179)</t>
  </si>
  <si>
    <t>Коробка передач гидравлического ключа ГК.900.000-01 (190-19078)</t>
  </si>
  <si>
    <t>Шина с автокамерой 23.5хR25 (500-01753)</t>
  </si>
  <si>
    <t>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 (470-00902)</t>
  </si>
  <si>
    <t>Термометр: биметаллический,  0~500*С....~Termometer: bimetallic, 0~500*C.... (280-00330)</t>
  </si>
  <si>
    <t>ООО"БРЕНДдевелопмент"</t>
  </si>
  <si>
    <t>Лента: для разметки труб диаметром от 76 до 559мм, размеры 102x1829мм,Модель D170 «Large», Pipe Wrap… (440-00325)</t>
  </si>
  <si>
    <t>PipeWrap</t>
  </si>
  <si>
    <t>Насос гидравлический для противовыбросового устройства Guiberson "JU",  JOBBER-SERVCO со шлангом 30' (190-07607)</t>
  </si>
  <si>
    <t>для гидравлической системы насоса</t>
  </si>
  <si>
    <t>TX76001(USA).</t>
  </si>
  <si>
    <t>Панель: передняя, коммутационная анализатора потоков NuFlo модель MC-II, P/N 100005118....~Panel: Front/Keypad, for NuFlo model MC-II flow analizer, P/N 100005118.... (280-00465)</t>
  </si>
  <si>
    <t>Подшипник шариковый радиальный однорядный с уплотнениями 180305 ГОСТ 8882-2021 (190-19071)</t>
  </si>
  <si>
    <t>Фильтр: SOLYDOR SCRB-AN20C8JA, для установки осушки газа Soltec...(аналог 370-00005) (370-00105)</t>
  </si>
  <si>
    <t>SOLYDOR</t>
  </si>
  <si>
    <t>Титратор-дозатор: Biotrate 50 мл. Sartorius. (280-01171)</t>
  </si>
  <si>
    <t>Банка: стеклянная, цилиндрическая, емкость 720мл, широкая горловина, закручивающаяся крышка…~Jar: glass, cylindrical, capacity 720ml", wide neck, screw cap… (440-00365)</t>
  </si>
  <si>
    <t>Холодильник (размер, обьем, модель указать в PR)....Refrigerator (add size, capacity, model in PR).... (160-00183)</t>
  </si>
  <si>
    <t>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 (400-00834)</t>
  </si>
  <si>
    <t>266012.900.000022</t>
  </si>
  <si>
    <t>Тонометр</t>
  </si>
  <si>
    <t>неинвазивный, электронный</t>
  </si>
  <si>
    <t>Электропривод: клапана регулятора HTKVCB-16K-S (270-02282)</t>
  </si>
  <si>
    <t>Ремень: клиновидный, 17 270 254,  для насоса Sigma LPV 5 1/2 х 10"....~Belt: V-shaped, 17 270 254, for Sigma pump LPV 5 1/2 х 10".... (190-05889)</t>
  </si>
  <si>
    <t>281220.900.000042</t>
  </si>
  <si>
    <t>клиновидный, для насоса поршневого</t>
  </si>
  <si>
    <t>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 (310-00537)</t>
  </si>
  <si>
    <t>ЗАО"Таркетт"</t>
  </si>
  <si>
    <t>Контактор: вакуумный, КВ 1.14-4/630А… (270-01890)</t>
  </si>
  <si>
    <t>ОООЗавод"Электроконтактор"</t>
  </si>
  <si>
    <t>Кольцо внутреннее гидравлического ключа ГК.042.287 (190-14409)</t>
  </si>
  <si>
    <t>ООО"Рубеж"</t>
  </si>
  <si>
    <t>Ключ: для свинчивания и отвинчивания стеклопластиковых труб, ИЦ155СР… (330-01774)</t>
  </si>
  <si>
    <t>Аккумулятор: TIA4950 PMNN4489, для радиостанций Motorola DP4800e/4400e (190-08418)</t>
  </si>
  <si>
    <t>MotorolaSolution</t>
  </si>
  <si>
    <t>Блок: клапанов - запуск, p/n 5269970 гликолевого насоса FMC (P-300A/B)....~Valve: assy - start up, p/n 5269970, Glycol pumps FMC (P-300A/B) (common parts).... (190-05626)</t>
  </si>
  <si>
    <t>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 (270-02039)</t>
  </si>
  <si>
    <t>Электротехническийзавод«КВТ»</t>
  </si>
  <si>
    <t>Прокладка: эллиптического  масляного сепаратора, 12"x16", GSK-240177VIT,  компрессорной установки....~Gasket: elliptical oil separator, 12"x16", GSK-240177VIT, compressor.... (360-00326)</t>
  </si>
  <si>
    <t>281332.000.000348</t>
  </si>
  <si>
    <t>ZhangshanYijiaElectricalApplia</t>
  </si>
  <si>
    <t>Bettis</t>
  </si>
  <si>
    <t>Плита тротуарная прямоугольная 1П.7 240х120х70мм ГОСТ 17608-91 (310-00918)</t>
  </si>
  <si>
    <t>239919.300.000041</t>
  </si>
  <si>
    <t>Плитка</t>
  </si>
  <si>
    <t>тротуарная, полимер-песчаная</t>
  </si>
  <si>
    <t>Натяжитель: цепи, 3/8", рычажного типа....~Binder: Chain, Boomer, 3/8", Lever Type.... (410-00172)</t>
  </si>
  <si>
    <t>Толщиномер ультразвуковой 0,7-300мм 1,4-5,4МГц (280-01591)</t>
  </si>
  <si>
    <t>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 (280-00402)</t>
  </si>
  <si>
    <t>Kimray</t>
  </si>
  <si>
    <t>Чайник: электрический, 1,7л, 2000Вт, 220V, пластиковый, бытовой....Kettle: electric, 1,7L, 2000W, 220V, plastic, household.... (450-00022)</t>
  </si>
  <si>
    <t>Polaris</t>
  </si>
  <si>
    <t>ООО"ПКФ"РУСМА"</t>
  </si>
  <si>
    <t>Обогреватель: конвенторный, размер 1000х400х87мм , мощность 2500Вт, артикул A689858....~Heater: convector, size 1000*400*87, power 2500W, A689858.... (160-00049)</t>
  </si>
  <si>
    <t>275126.900.000015</t>
  </si>
  <si>
    <t>электрический, мощность 2,5 кВт</t>
  </si>
  <si>
    <t>NeoClima</t>
  </si>
  <si>
    <t>ОАОМагнитогорск</t>
  </si>
  <si>
    <t>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 (280-01155)</t>
  </si>
  <si>
    <t>Клапан дыхательный КДС-3000 500мм У1 (200-00628)</t>
  </si>
  <si>
    <t>Патрубок равнопроходный L1,8288м стеклопластиковый 8,5МПа DN300мм  резьбовой 4RD (210-02529)</t>
  </si>
  <si>
    <t>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 (280-00283)</t>
  </si>
  <si>
    <t>265151.350.000002</t>
  </si>
  <si>
    <t>FlukeCorporation</t>
  </si>
  <si>
    <t>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 (240-00105)</t>
  </si>
  <si>
    <t>205952.100.000286</t>
  </si>
  <si>
    <t>для определения растворенного кислорода в сточной воде</t>
  </si>
  <si>
    <t>Hach-lange</t>
  </si>
  <si>
    <t>Электропривод: клапана регулятора HTKVCB-25K (270-02283)</t>
  </si>
  <si>
    <t>Труба для водоснабжения</t>
  </si>
  <si>
    <t>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 (330-00421)</t>
  </si>
  <si>
    <t>257330.550.000000</t>
  </si>
  <si>
    <t>кузнечная, тупоносая</t>
  </si>
  <si>
    <t>Насос: центробежный, консольный, подача не менее 90 м3/час, К100-65-250а, с эл.двигателем не менее 30кВт....Pump: centrifugal, console, nomore 90m3/h, K100-65-250a, w/ electric motor no more 30kW.... (120-00007)</t>
  </si>
  <si>
    <t>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 (160-00220)</t>
  </si>
  <si>
    <t>AngeloPo</t>
  </si>
  <si>
    <t>Электродвигатель, асинхронный, 3-х фазный,, мощность 37 кВт, скорость вращения вала 3000 об/мин, напряжение питающей сети 380В, 50 Гц....~Motor: Electric. 37 kW, 3000 rpm.... (270-00881)</t>
  </si>
  <si>
    <t>Клапан дыхательный КДС-3000 350мм У1 (200-00626)</t>
  </si>
  <si>
    <t>Автошина: 23,5-25, индекс нагрузки 179 (7300 кг), индекс скорости B (50 км/ч), Hitachi ZW220 (190-11371)</t>
  </si>
  <si>
    <t>ООО"Нортек"</t>
  </si>
  <si>
    <t>Шина: задняя, p/n 16,9x28 (500-05470)</t>
  </si>
  <si>
    <t>221114.900.000006</t>
  </si>
  <si>
    <t>на спецтехнику, диагональная, диаметр обода 28, ведущая</t>
  </si>
  <si>
    <t>Щека сменная №41085 (250-02204)</t>
  </si>
  <si>
    <t>257340.900.000070</t>
  </si>
  <si>
    <t>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 (160-00030)</t>
  </si>
  <si>
    <t>PRC</t>
  </si>
  <si>
    <t>Накладка</t>
  </si>
  <si>
    <t>Клапан дыхательный КДС-3000 250мм 1/У (200-00627)</t>
  </si>
  <si>
    <t>Набор: накидных ключей, омедненные, размеры 8-36 мм....~Set: spanner wrench, copper-plated, sizes 8-36 mm.... (330-00331)</t>
  </si>
  <si>
    <t>Вентилятор: вытяжной, VDA 250/6EC, однофазный,  220В АС, 50Гц, 900об/мин, 1880м3/час, 0.140кВт, 0.85А....~Fan: exhaust, VDA 250/6EC, single phase, 220V AC, 50Hz, 900ob/min, 1880m3 / h, 0.140 kW, 0.85A.... (270-01570)</t>
  </si>
  <si>
    <t>Радиатор: отопления, алюминиевый, 10 секций, каждая секция высотой 57см, шириной 8см, цвет - белый, с рабочим давлением 16атм, опрессовочное давление 20 атм (440-00370)</t>
  </si>
  <si>
    <t>UNOCalorediqualita</t>
  </si>
  <si>
    <t>Автошина: с камерой 17.5хR25 (500-04981)</t>
  </si>
  <si>
    <t>Шкив: для воздушного компрессора EAGLE SCI-7 (190-08650)</t>
  </si>
  <si>
    <t>281332.000.000171</t>
  </si>
  <si>
    <t>для компрессора вентилятора</t>
  </si>
  <si>
    <t>Машина бутылкомоечная 6,7кВт 140л 300л/мин (160-00368)</t>
  </si>
  <si>
    <t>Гидромотор: PGM051A842*BEIF15-** (970400-5), ID код 101584 (250-01594)</t>
  </si>
  <si>
    <t>Аппарат сварочный стыковой 180-500мм 380В ПНД, ПВХ (130-00061)</t>
  </si>
  <si>
    <t>Уплотнитель: для превентора универсального сферического, ПУС180х35, обозначение САБ 1835.01.30.000, D1-483мм (наружный диаметр), d2-185мм (внутренний диаметр), H-213мм (высота) (190-08723)</t>
  </si>
  <si>
    <t>289939.899.000009</t>
  </si>
  <si>
    <t>Элемент уплотнительный</t>
  </si>
  <si>
    <t>Машина: купольная, посудомоечная, объем бойлера 8л, электронная панельуправления, напряжение 380В, мощность 10 кВт, габариты (ДхШхВ) 734x760x1580/2000мм, Smeg CWC 630 DEL-1… (160-00227)</t>
  </si>
  <si>
    <t>Smeg</t>
  </si>
  <si>
    <t>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 (330-00104)</t>
  </si>
  <si>
    <t>257330.600.000004</t>
  </si>
  <si>
    <t>КиУэиТулсИндастриалКо.,Лтд.STE</t>
  </si>
  <si>
    <t>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 (160-00225)</t>
  </si>
  <si>
    <t>BearVarimixer</t>
  </si>
  <si>
    <t>Автошина: с камерой p/n 7.00R16LT (500-05546)</t>
  </si>
  <si>
    <t>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 (470-00195)</t>
  </si>
  <si>
    <t>ООО"ЛУЧ"</t>
  </si>
  <si>
    <t>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 (280-00791)</t>
  </si>
  <si>
    <t>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 (130-00040)</t>
  </si>
  <si>
    <t>Экстрактор: со съемным наконечником 11", для выемки сальниковой набивки....~Extractor: c/w 11" facing, packing cord removal .... (330-00266)</t>
  </si>
  <si>
    <t>ЗАО"НПП"Гермет",г.Уфа</t>
  </si>
  <si>
    <t>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 (330-00241)</t>
  </si>
  <si>
    <t>WalterMeierAG</t>
  </si>
  <si>
    <t>Ролик для ПВО. Диаметр каната 12 мм. (Tail board. Wire Rope размер 12 мм) (190-10343)</t>
  </si>
  <si>
    <t>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 (110-00128)</t>
  </si>
  <si>
    <t>265143.590.000006</t>
  </si>
  <si>
    <t>для измерения сопротивления заземления</t>
  </si>
  <si>
    <t>Патрубок равнопроходной L0,9144м стеклопластиковый 8,5МПа DN300мм  резьбовой 4RD (210-02531)</t>
  </si>
  <si>
    <t>Пластина: наружная, резьбонарезная, для обсадных и насосно-компрессорныхтруб 4ER5BUT75VKX... (330-01161)</t>
  </si>
  <si>
    <t>Vargus</t>
  </si>
  <si>
    <t>Преобразователь: электропневматический, Fisher i2P-100, вход: 4-20 мА постоянного тока, выход 2-33 psi… (190-06948)</t>
  </si>
  <si>
    <t>ООО"Ярпожинвест"</t>
  </si>
  <si>
    <t>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 (410-00190)</t>
  </si>
  <si>
    <t>Электродвигатель: 1.5 кВт,1440 об/мин....~Motor-Electric: 1.5 kW, 1440 rpm.... (270-00959)</t>
  </si>
  <si>
    <t>ОАО"ВМЗ"</t>
  </si>
  <si>
    <t>Поршень: в сборе с сальником, для двигателя Kohler, сварочного агрегата Ranger 250, п/н 2487442-S….~Piston: complete c/w seals, engi"ne Kohler, welder Ranger 250, p/n 2487442-S .... (190-05963)</t>
  </si>
  <si>
    <t>KOHLERengines</t>
  </si>
  <si>
    <t>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 (440-00029)</t>
  </si>
  <si>
    <t>234210.500.000011</t>
  </si>
  <si>
    <t>керамический, тарельчатый</t>
  </si>
  <si>
    <t>ЗАО"Уклад"</t>
  </si>
  <si>
    <t>Подшипник гидравлического ключа HJ-283720 (190-19064)</t>
  </si>
  <si>
    <t>Автошина:с камерой p/n 8.25/20 (500-01548)</t>
  </si>
  <si>
    <t>Электропривод: дроссельного клапана механического фильтра D971X-16ZB7, AC220V  IP67, -30℃～+70℃ (270-02279)</t>
  </si>
  <si>
    <t>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 (280-00031)</t>
  </si>
  <si>
    <t>265152.300.000001</t>
  </si>
  <si>
    <t>Датчик магнитный</t>
  </si>
  <si>
    <t>Фумлента: ЗУБР "ЭКСПЕРТ", артикул 12371-25-040. Фумлента предназначенадля уплотнения резьбовых соединений из всех материалов при ремонтенефтяных и газовых скважин, авторемонтных работ. Фумлента представляетсобой маслобензостойкую, самосмазывающуюся, нетоксичную,термохимическистойкую уплотнительную неспеченную пленку из фторопласта.Применяется в интервале температур от -60ºС до +200ºС. Размер: Толщина -0,2 мм, ширина - 25 мм, длина - 15 м. Плотность: 0,40 г/см3.Производитель - Зубр. Страна происхождения - Россия. (310-00442)</t>
  </si>
  <si>
    <t>TongfengIndustryСо,LTD</t>
  </si>
  <si>
    <t>Выключатель: автоматический, тип 57-39, на номинальное напряжение630А... (270-01889)</t>
  </si>
  <si>
    <t>"КЭАЗ"</t>
  </si>
  <si>
    <t>Крюк</t>
  </si>
  <si>
    <t>Щека верхняя для верстачных откидных тисков RIDGID модели 27. Артикул 40590. (250-01306)</t>
  </si>
  <si>
    <t>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 (330-00890)</t>
  </si>
  <si>
    <t>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 (400-00069)</t>
  </si>
  <si>
    <t>Блок: распределительный, компрессора Ariel, A-0336-SS 12S-6S-6T… (190-07070)</t>
  </si>
  <si>
    <t>271232.900.000006</t>
  </si>
  <si>
    <t xml:space="preserve">Блок </t>
  </si>
  <si>
    <t xml:space="preserve">для распределения электроэнергии </t>
  </si>
  <si>
    <t>CHUZHOUJIAYEHOMETEXCO.,LTD</t>
  </si>
  <si>
    <t>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 (330-00015)</t>
  </si>
  <si>
    <t>КОПП"Контакт"</t>
  </si>
  <si>
    <t>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 (260-00236)</t>
  </si>
  <si>
    <t>Speroni</t>
  </si>
  <si>
    <t>Холодильник двухкамерный (160-00254)</t>
  </si>
  <si>
    <t>VictorTechnologiesInternationa</t>
  </si>
  <si>
    <t>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 (310-00165)</t>
  </si>
  <si>
    <t>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 (330-02110)</t>
  </si>
  <si>
    <t>281412.330.000006</t>
  </si>
  <si>
    <t>для моек, однорукояточный, набортный, размер 240*130 мм</t>
  </si>
  <si>
    <t>XINJANGJIALIDAT</t>
  </si>
  <si>
    <t>Насос: центробежный, Calpeda NM 32/20C/A (260-00377)</t>
  </si>
  <si>
    <t>Диск твердотельный SSD SATA III 512Гбайт 2,5 (290-00140)</t>
  </si>
  <si>
    <t>TeamGroupInc.</t>
  </si>
  <si>
    <t>Колесо: (звездочка) на превентор 2FZ18-21. Модель 16A/Z20, материал сталь 45. (250-01353)</t>
  </si>
  <si>
    <t>281539.900.000000</t>
  </si>
  <si>
    <t>Колесо</t>
  </si>
  <si>
    <t>для цепных передач (цепные звездочки)</t>
  </si>
  <si>
    <t>Ключ: для свинчивания и отвинчивания стеклопластиковых труб, ИЦ125СР… (330-01773)</t>
  </si>
  <si>
    <t>Мотор гидравлический, стандартный, з/н 970400-5, для гидравлического трубного ключа марки Oil Country, модель 45000-100 (190-08577)</t>
  </si>
  <si>
    <t>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 (280-01055)</t>
  </si>
  <si>
    <t>Плита: ЛДСП, древесностружечная, ламинированная, толщина 16мм (размер и цвет указать в PR)....~Plate: particle board, laminated, thickness 16mm (size and color add in PR).... (310-00236)</t>
  </si>
  <si>
    <t>162113.300.000006</t>
  </si>
  <si>
    <t>Плита древесно-стружечная</t>
  </si>
  <si>
    <t>марка П-2, однослойная</t>
  </si>
  <si>
    <t>ОООКроношпан</t>
  </si>
  <si>
    <t>Honeywell</t>
  </si>
  <si>
    <t>Цепь для подъема. 368м х 10мм Gr80. Рабочая нагрузка: 3,12 тонн. (410-00397)</t>
  </si>
  <si>
    <t>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 (330-00858)</t>
  </si>
  <si>
    <t>Патрубок равнопроходной L0,6096м стеклопластиковый 8,5МПа DN300мм  резьбовой 4RD (210-02532)</t>
  </si>
  <si>
    <t>Ключ: трубный, длиной не более 450мм (18"), максимальный диаметр захвата65мм, прямого исполнения, с самоочищающимися зубцами из особо прочнойстали... (250-00038)</t>
  </si>
  <si>
    <t>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 (410-00401)</t>
  </si>
  <si>
    <t>259311.330.000016</t>
  </si>
  <si>
    <t>тип ЛК-О, свивка одинарная, стальной</t>
  </si>
  <si>
    <t>Клапан: сливной, (IPSO, CISSELL) 3'' стиральной машины Unimac PRI 209/00644/00... (190-06975)</t>
  </si>
  <si>
    <t>289452.100.000003</t>
  </si>
  <si>
    <t>для стиральной машины</t>
  </si>
  <si>
    <t>AllianceLaundrySystems</t>
  </si>
  <si>
    <t>Набор: инструментов, слесарный, 73 предмета, с кейсом из ударопрочногопластика... (330-01093)</t>
  </si>
  <si>
    <t>Клапан: выпускной DIS VLV, 79CRE, MTX, B-5832-DD, для газовогокомпрессора Ariel  JGN....~Valve: Discharge. DIS VLV, 79CRE, MTX, B-5832-DD, Arielcompressor, Enerflex Systems.... (200-00243)</t>
  </si>
  <si>
    <t>Enerflexcorporation</t>
  </si>
  <si>
    <t>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 (270-00237)</t>
  </si>
  <si>
    <t>Клапан: для газокомпрессорной установки в сборе, p/n P517639, для гликолевого насоса FMC M0406 (аналог 190-05860). (190-08682)</t>
  </si>
  <si>
    <t>Выключатель автоматический Iном.80А Iоткл.6кА Uном.380В 3р IP20 У2 (270-02656)</t>
  </si>
  <si>
    <t>271210.300.000007</t>
  </si>
  <si>
    <t>автоматический, шестиполюсный, напряжение 230-3300 В</t>
  </si>
  <si>
    <t>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 (160-00032)</t>
  </si>
  <si>
    <t>УЗБЕКИСТАН</t>
  </si>
  <si>
    <t>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 (330-02046)</t>
  </si>
  <si>
    <t>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 (190-05136)</t>
  </si>
  <si>
    <t>LeLongVietnamCoLtd</t>
  </si>
  <si>
    <t>Щека для трубного ключа верхняя щека для трубного ключа 18", п/н 31670, Ridgid… (250-00607)</t>
  </si>
  <si>
    <t>Контактор: вакуумный, 3-х камерный, КВ-1-400-3В3, U катушка, 220V…~Contactor: vacuum, КВ-1-400-3В3… (270-01441)</t>
  </si>
  <si>
    <t>Рукоятка: #45203-1, для трубного ключа Oil Country model #45000....~Handle: Rear shift #45203-1, for (190-07811)</t>
  </si>
  <si>
    <t>281220.900.000043</t>
  </si>
  <si>
    <t>Рукоятка</t>
  </si>
  <si>
    <t>для трубного гидравлического ключа, управления распределителем</t>
  </si>
  <si>
    <t>Муфта: электросварная SDR 11 для ПЭ трубы д=160мм. (210-01999)</t>
  </si>
  <si>
    <t>222121.550.000000</t>
  </si>
  <si>
    <t>электросварная</t>
  </si>
  <si>
    <t>Уплотнение: плашки верхнее в  на превентор двухплашечный 2FZ18-21, материал сталь 45 + Dingqing резина, в  комплекте 2 шт. (250-02087)</t>
  </si>
  <si>
    <t>Насос: топливный, для сварочного агрегата Ranger 250 с двигателем Kohler п/н 1 E 2439349….~Pump: fuel, for welding Ranger 250 with K"ohler engine p/n  1 E 2439349…. (260-00148)</t>
  </si>
  <si>
    <t>279032.000.000081</t>
  </si>
  <si>
    <t>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 (110-00399)</t>
  </si>
  <si>
    <t>289261.500.000125</t>
  </si>
  <si>
    <t>Перемешиватель</t>
  </si>
  <si>
    <t>Патрубок ВБ-80.01.00.01…~Pump joint of (drilling swivel) DS-80.01.00.01… (190-07643)</t>
  </si>
  <si>
    <t>282422.000.000078</t>
  </si>
  <si>
    <t>для вертлюга</t>
  </si>
  <si>
    <t>Электродвигатель: асинхронный, тип А 160 М2У3, мощностью  18.5 кВт, частота вращения 3000 об/мин, напряжение 380 В, на лапах....~Motor: Electric, 18.5 kW, 3000 rpm.... (270-00894)</t>
  </si>
  <si>
    <t>Автошина: 205/75 R17.5 (500-06197)</t>
  </si>
  <si>
    <t>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 (410-00193)</t>
  </si>
  <si>
    <t>139229.990.000047</t>
  </si>
  <si>
    <t>Пояс</t>
  </si>
  <si>
    <t>предохранительный, страховочный, лямочный</t>
  </si>
  <si>
    <t>ООО«Бриз»</t>
  </si>
  <si>
    <t>Лопата: штыковая (остроконечная), с черенком, из прочной стали, короткая, из древесины, Burmax...~Shovel: bayonet (pointed), with handle, solid steel, short, wood, Burmax.... (330-00426)</t>
  </si>
  <si>
    <t>Burmax</t>
  </si>
  <si>
    <t>Головка ручного ключа для насосных штанг Oil Сountry. Каталожный номер 27610. (190-10321)</t>
  </si>
  <si>
    <t>257340.390.000023</t>
  </si>
  <si>
    <t>для ручного ключа насосных штанг</t>
  </si>
  <si>
    <t>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 (280-00274)</t>
  </si>
  <si>
    <t>Уплотнение: набор - запуск, напорная часть p/n P526241, насоса FMC M0405  (20" Dehy)....~Packing: set - start up , fluid end p/n P526241 FMC M0405 pump (20" Dehy).... (190-05633)</t>
  </si>
  <si>
    <t>Natpro</t>
  </si>
  <si>
    <t>Предохранитель: тепловой, для климат системы Coleman , 313230 T-O-D 60 TX01 08-2106-OD HH 19ZA150 9950 LI30-40F....~Fuse: heating for split system Coleman 313230 T-O-D 60 TX01 08-2106-OD HH 19ZA150 9950 LI30-40F.... (190-05290)</t>
  </si>
  <si>
    <t>Carrier</t>
  </si>
  <si>
    <t>Лист: стальной рифленый 4 мм, размер 1,5х6,0 м (310-00715)</t>
  </si>
  <si>
    <t>Фреза: концевая твердосплавная Ø6мм÷Ø20мм 15*50 z4, (комплект 11 шт. Ø6,7, 8, 9, 10, 11, 12, 14, 16, 18, 20) (330-01581)</t>
  </si>
  <si>
    <t>257340.670.000003</t>
  </si>
  <si>
    <t>концевая с коническим хвостовиком</t>
  </si>
  <si>
    <t>Ключ штанговый, комбинированный, для штанг диаметром 19,05и 22,23 мм (330-01405)</t>
  </si>
  <si>
    <t>257330.300.000001</t>
  </si>
  <si>
    <t>гаечный, монолитный</t>
  </si>
  <si>
    <t>Захват цанговый, для овершота ОШ-58, размер 32 мм…~Collet grapple, for overshot ОШ-58, size 73 mm (250-00514)</t>
  </si>
  <si>
    <t>281220.900.000026</t>
  </si>
  <si>
    <t>для овершот-штанголовки</t>
  </si>
  <si>
    <t>Баня: водяная, диапазон температур от +10ºС до 65ºС, рабочие размеры 600х330х150, ХМТD-4000, тип HHW 21.600, изготовитель BEIJINGSHI RONGGUANGMINGYILIAO YIQI YOUXIAN GONGSI... (110-00372)</t>
  </si>
  <si>
    <t>Фильтр: масляный, 3-1/8", для сварочного агрегата Ranger 250 с двигателем Kohler п/н 5205002-S....Filter: Oil, 3-1/8", Spin-On, engi"ne Kohler p/n 5205002-S.... (190-05959)</t>
  </si>
  <si>
    <t>279032.000.000039</t>
  </si>
  <si>
    <t>для сварочного оборудования, топливный</t>
  </si>
  <si>
    <t>Воздуходувка вихревая  для КОС 410мбар 1180м3/ч 15кВт (110-00598)</t>
  </si>
  <si>
    <t>Шкив: двигателя, WF 20L 160, для клиновидного ремня Sigma LPV 5-1/2"x10", поз. АА42 p/n 17 122 082… (190-07066)</t>
  </si>
  <si>
    <t>281331.000.000129</t>
  </si>
  <si>
    <t>для двигателя центробежного насоса</t>
  </si>
  <si>
    <t>Автошина: экскаватор-погрузчик 16.9-28 Hidromek HMK 102S (190-11657)</t>
  </si>
  <si>
    <t>Аппарат сварочный стыковой 90-315мм 220В ПНД, ПВХ (130-00060)</t>
  </si>
  <si>
    <t>Лист: стальной 6 мм, ГОСТ 19903-74 (добавить размеры в PR)....~Plate: steel 6 mm, GOST 19903-74 (add size to PR).... (310-00166)</t>
  </si>
  <si>
    <t>ПАО"МагнитогорскийМеталлургиче</t>
  </si>
  <si>
    <t>Кувалда: тупоносая, искробезопасная, омедненная, боек 2 кг, из кованнойстали, с деревянной рукояткой, длина не менее 500мм... (330-00183)</t>
  </si>
  <si>
    <t>КЗСМИ</t>
  </si>
  <si>
    <t>Клапан: сливной, MDB-0-58, 26683122, для стиральной машины UCU060HNFPU2E01... (190-08077)</t>
  </si>
  <si>
    <t>Расходомер: для газа, JHUX-80YFE1T1P1D2B1, 800N м3/ч, 40°C, 4-20мА, 0-1.6МПа, X70188…~Flowmeter: gas, JHUX-80YFE1T1P1D2B1, 800N m3/h, 40°C, 4-20mA, 0-1.6MPa, X70188... (280-00336)</t>
  </si>
  <si>
    <t>Шток: поршня 3.50 STEEL THICK 20.056 LONG, C-0029, Ariel compressor, Enerflex Systems....Rod: Piston. 3.50 STEEL THICK 20.056 LONG,C-0029, Ariel compressor, Enerflex Systems.... (190-08329)</t>
  </si>
  <si>
    <t>Клапан: сливной, 2", стиральной машины Unimac PRI 209/00463/00… (190-06974)</t>
  </si>
  <si>
    <t>Съемник: цилиндра Sigma, p/n 603-35755-0 (330-02348)</t>
  </si>
  <si>
    <t>282219.300.000039</t>
  </si>
  <si>
    <t>механический, для демонтажа деталей, универсальный</t>
  </si>
  <si>
    <t>Лист: металлический 2,5мм, марка стали ст3сп-5, ГОСТ 19903-74 (310-00897)</t>
  </si>
  <si>
    <t>Вентилятор: в сборе, для холодилной установки СОГ, ZIEHL-ABEGG, 3/400В, 50Гц, P1 2.6/1.6 кВт 65 C, 4.8/2.7A, 1310/1000 об/мин, THCL155 IP54, 121272, FE063-VDK.6N.V7, 10015844… (190-08462)</t>
  </si>
  <si>
    <t>центробежный, односторонний, диаметр 300-800 мм</t>
  </si>
  <si>
    <t>Лубрикатор</t>
  </si>
  <si>
    <t>ОООНПФТехсмарт</t>
  </si>
  <si>
    <t>Электроконвектор: тип ЭВНБ-1.5… (160-00314)</t>
  </si>
  <si>
    <t>Вентиль запорный Barstok, Форма 2, 1/2 NPT, DN 5. (200-00570)</t>
  </si>
  <si>
    <t>281413.900.000100</t>
  </si>
  <si>
    <t>запорно-регулирующий, стальной, размер до 50 мм</t>
  </si>
  <si>
    <t>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 (270-00251)</t>
  </si>
  <si>
    <t>ООО"ЗаводЭлектроконтактор"</t>
  </si>
  <si>
    <t>Адаптер: 1" MNPT x 1" Hose Barb 316 Stainless Steel Adapter, №30923 USP... (210-01587)</t>
  </si>
  <si>
    <t>259929.400.000002</t>
  </si>
  <si>
    <t>Штуцер</t>
  </si>
  <si>
    <t>переходной, металлический</t>
  </si>
  <si>
    <t>DK-LOK</t>
  </si>
  <si>
    <t>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 (330-00281)</t>
  </si>
  <si>
    <t>WILTON</t>
  </si>
  <si>
    <t>Щека: нижняя, в сборе со штифом, для захвата 24" трубного ключа Ridgid, p/n 31700....~Jaw-Heel: 24", Ridgid tong, p/n 31700.... (250-00014)</t>
  </si>
  <si>
    <t>Фреон: R-22 (13.6 кг/баллон)....~Freon-Gas: R-22 (13.6 kg/cyl).... (340-00017)</t>
  </si>
  <si>
    <t>205943.900.000003</t>
  </si>
  <si>
    <t>R-22 (Фреон R-22), газ</t>
  </si>
  <si>
    <t>Ключ: гаечный, накидной, набор от 8 до 30мм, из 23 частей,инструментальная сталь (аналог 330-01526). (330-00388)</t>
  </si>
  <si>
    <t>Бетоносмеситель: СБР-430 (110-00489)</t>
  </si>
  <si>
    <t>289240.500.000000</t>
  </si>
  <si>
    <t>Бетоносмеситель</t>
  </si>
  <si>
    <t>циклического действия</t>
  </si>
  <si>
    <t>Щиток: для защиты лица....~Frame: faceshield.... (420-00287)</t>
  </si>
  <si>
    <t>"Суксунскийоптико-механический</t>
  </si>
  <si>
    <t>Вещество: поверхностно-активное, ПАВ, сульфонал МЛ-80Б, в видераствора... (240-00109)</t>
  </si>
  <si>
    <t>Воздуходувка вихревая для канализационно очистных станции 175мбар 440м3/ч 3кВт (110-00596)</t>
  </si>
  <si>
    <t>Ключ: для свинчивания и отвинчивания стеклопластиковых труб, ИЦ95СР… (330-01772)</t>
  </si>
  <si>
    <t>Отвод стеклопластиковый DN400мм 45град. 16"  EUE 4RD 2,5МПа (210-02709)</t>
  </si>
  <si>
    <t>222129.700.000424</t>
  </si>
  <si>
    <t>Отвод</t>
  </si>
  <si>
    <t>стеклопластиковый, диаметр 400 мм</t>
  </si>
  <si>
    <t>Шина: автомобильная, 225/75R16....~Tyre: 225/75R16.... (500-03189)</t>
  </si>
  <si>
    <t>Электродвигатель 7,5 кВт, 3000 об/мин....~Motor-Electric: 7.5 kW; 3000 rpm;.... (270-00893)</t>
  </si>
  <si>
    <t>Пудра: алюминиевая, ПАП-1, серебрянка, ГОСТ 5494-95....~Powder: aluminium, ГОСТ 5494-95.... (310-00037)</t>
  </si>
  <si>
    <t>"Шелоховскийметаллургическийза</t>
  </si>
  <si>
    <t>Кабель ВБбШв 3х120-6, 6 КВ....~Cable: Electric. ВБбШв 3x120-6, 6 KV.... (300-00073)</t>
  </si>
  <si>
    <t>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 (270-02521)</t>
  </si>
  <si>
    <t>Стержень: соединительный (полушток) плунжера, позиция №129 насоса 3GPd125-25/14 … (190-08627)</t>
  </si>
  <si>
    <t>Набор: инструментов, универсальный, для дома, отвертки, плоскогубцы,ключи (330-01806)</t>
  </si>
  <si>
    <t>Подшипник гидравлического ключа HJ-202816 (190-19065)</t>
  </si>
  <si>
    <t>Электродвигатель: 0,55 кВт, 1500 об/мин....~Motor-Electric: 0,55 kW, 1500 rpm.... (270-00864)</t>
  </si>
  <si>
    <t>Аккумулятор тяговый для погрузчика 48В 500А.ч (270-02562)</t>
  </si>
  <si>
    <t>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 (340-00013)</t>
  </si>
  <si>
    <t>201111.900.000033</t>
  </si>
  <si>
    <t>Оксид углерода</t>
  </si>
  <si>
    <t>газообразный, высокой чистоты</t>
  </si>
  <si>
    <t>ОООДиоксид</t>
  </si>
  <si>
    <t>Блок: питания TREI P872D (280-01416)</t>
  </si>
  <si>
    <t>262040.000.000128</t>
  </si>
  <si>
    <t>для программируемого контроллера</t>
  </si>
  <si>
    <t>Преобразователь: частоты для стиральной машины Unimac UХ, p/n F8172701 (190-08241)</t>
  </si>
  <si>
    <t>265151.700.000096</t>
  </si>
  <si>
    <t>термоэлектрический</t>
  </si>
  <si>
    <t>Alliance</t>
  </si>
  <si>
    <t>из пластмассы</t>
  </si>
  <si>
    <t>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 (270-00164)</t>
  </si>
  <si>
    <t>272011.900.000001</t>
  </si>
  <si>
    <t>тип D</t>
  </si>
  <si>
    <t>Привод: прямоходный электрический 381LSB-50 AC220V China Shanghai Juliang Solenoid valve Manufacture CO. LTD 381LSB-50 AC220V (190-08775)</t>
  </si>
  <si>
    <t>Электродвигатель 0,75 кВт, 2820 об/мин....~Motor-Electric: 0,75 kW; 2820 rpm;.... (270-00866)</t>
  </si>
  <si>
    <t>Фанера общего назначения</t>
  </si>
  <si>
    <t>Ключ: трубный, длиной не менее 300мм (12"), максимальный диаметр захвата50мм, прямого исполнения, с самоочищающимися зубцами из особопрочной стали... (250-00004)</t>
  </si>
  <si>
    <t>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 (250-00846)</t>
  </si>
  <si>
    <t>265112.300.000001</t>
  </si>
  <si>
    <t>Ветроуказатель</t>
  </si>
  <si>
    <t>для определения направления ветра</t>
  </si>
  <si>
    <t>Шина: p/n 17,5-25 (500-04388)</t>
  </si>
  <si>
    <t>221113.500.000006</t>
  </si>
  <si>
    <t>для автобуса или автомобиля грузового и троллейбуса, диагональная, диаметр обода 25</t>
  </si>
  <si>
    <t>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 (330-01598)</t>
  </si>
  <si>
    <t>257330.100.000055</t>
  </si>
  <si>
    <t>для стопорных колец</t>
  </si>
  <si>
    <t>JTC</t>
  </si>
  <si>
    <t>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 (470-00192)</t>
  </si>
  <si>
    <t>Шестерня</t>
  </si>
  <si>
    <t>Блок: искрового розжига, для печей ПТБ-10, БИР-М ТУ 39-053-00143780-94, 1Р54 01, 220В 50Гц, Масса 3,5кг....~Block: Spark Ignition, for heater ПТБ-10, БИР-М ТУ 39-053-00143780-94, 1Р54 01, 220V 50Hz, Weight 3.5kg.... (280-00503)</t>
  </si>
  <si>
    <t>282114.700.000003</t>
  </si>
  <si>
    <t>Устройство запально-защитное</t>
  </si>
  <si>
    <t>для автоматического розжига и контроля наличия пламени в горелках, котлах и теплоагрегатах</t>
  </si>
  <si>
    <t>ЗАО«НефтеХимМАш»</t>
  </si>
  <si>
    <t>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 (400-00050)</t>
  </si>
  <si>
    <t>ОАО"Заводшахтногопожарногообор</t>
  </si>
  <si>
    <t>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 (160-00231)</t>
  </si>
  <si>
    <t>275121.750.000001</t>
  </si>
  <si>
    <t>Электромясорубка</t>
  </si>
  <si>
    <t>с реверсом</t>
  </si>
  <si>
    <t>Sirman</t>
  </si>
  <si>
    <t>Клапан: выпускной, для устройство генерации и приема, электронной (УГПЭ) СУДОС мини 2 Мастер…~Valve: exhaust, for СУДОС мини 2 Мастер…. (280-00656)</t>
  </si>
  <si>
    <t>265185.200.000066</t>
  </si>
  <si>
    <t>для скважинного уровнемера</t>
  </si>
  <si>
    <t>Пластина: резьбонарезная, наружная правая профиль резьбы 55 градусов,шаг 48-8 ниток на дюйм, p/n 3ERAG55VKX...~Plate: threading, p/n3ERAG55VKX... (330-01123)</t>
  </si>
  <si>
    <t>SWAGELOK</t>
  </si>
  <si>
    <t>Пластина: внутренняя, резьбонарезная, для метрических резьб, из твердогосплава 3IRAG55VKX... (330-01125)</t>
  </si>
  <si>
    <t>Круг: стальной, Д=6мм, длина 3-6м, сталь жаропрочная высоколегированная, марка стали 20Х23Н18 (ЭИ417 ), ГОСТ 5949-75... (310-00516)</t>
  </si>
  <si>
    <t>241066.900.000126</t>
  </si>
  <si>
    <t>стальной, марка Ст.20Х23Н18, диаметр до 40 мм, горячекатаный</t>
  </si>
  <si>
    <t>ЧелябинскийМеталлургическийком</t>
  </si>
  <si>
    <t>Фреон: 134А (1баллон = 13,6кг)....~Freon-Gas: 134А (1cylinder = 13,6kg).... (340-00019)</t>
  </si>
  <si>
    <t>205943.900.000002</t>
  </si>
  <si>
    <t>R-134А (фреон R-134А), смесь</t>
  </si>
  <si>
    <t>GALCOS.A</t>
  </si>
  <si>
    <t>Дверь: металлическая (стальная), наружная, размер 860×2050 мм., сталь толщиной от 1 мм, замок для металлических дверей с ручками. (310-00794)</t>
  </si>
  <si>
    <t>Аккумулятор для бульдозера погрузчика 6СТ-165 165А.ч U12В (270-02565)</t>
  </si>
  <si>
    <t>272021.500.000008</t>
  </si>
  <si>
    <t>стартерный, напряжение 12 В, емкость 165 А/ч, свинцово-кислотный</t>
  </si>
  <si>
    <t>Клапан: отсекающий газовый VGD40.125 SIEMENS (280-01364)</t>
  </si>
  <si>
    <t>Клапан: сливной, 3" USA, UX для стиральной машины Unimac PRI 209/00075/00… (190-06972)</t>
  </si>
  <si>
    <t>Штуцер: с наружной резьбой из нержавеющей стали O.D. 1/2''- NPT 1/2'',DMC8-8N-SA.... (210-01088)</t>
  </si>
  <si>
    <t>259929.400.000000</t>
  </si>
  <si>
    <t>ввертный, металлический</t>
  </si>
  <si>
    <t>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 (330-00272)</t>
  </si>
  <si>
    <t>Полотно пожарное ПП-300-1 1,5*2м (400-00494)</t>
  </si>
  <si>
    <t>Втулка: корпуса уплотнения, п/н 911-18-009-00....~Bushing: packing case, p/n 911-18-009-00.... (190-06793)</t>
  </si>
  <si>
    <t>255012.700.000024</t>
  </si>
  <si>
    <t>Втулка цилиндра</t>
  </si>
  <si>
    <t>для турбокомпрессора</t>
  </si>
  <si>
    <t>Daniel,EmersonProcessManagemen</t>
  </si>
  <si>
    <t>Расходомер: для газа, VT5001A80B00C/C/T1/P1, DC 24В, 1,6MПа, 80мм,2366.21 л/м3, 120C, 01080327, CNE x 10.1252, 14RJ08041…~Flowmeter: gas,VT5001A80B00C/C/T1/P1, DC 24V, 1.6MPa, 80mm, 2366.21 I/m3, 120C,01080327, CNE x 10.1252, 14RJ08041… (280-00339)</t>
  </si>
  <si>
    <t>265152.800.000004</t>
  </si>
  <si>
    <t>термально-массовый</t>
  </si>
  <si>
    <t>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 (330-00749)</t>
  </si>
  <si>
    <t>ЗАО"Росмарксталь"</t>
  </si>
  <si>
    <t>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 (280-00174)</t>
  </si>
  <si>
    <t>Блок: управления БУ/TEL-100/220-12-03A, номинальное напряжение 100/220В, для вакуумных выключателей серии BB/TEL…~Block: management, БУ/TEL-100/220-12-03A, 100/220V, for vacuum circuit breakers series BB/TEL... (270-01406)</t>
  </si>
  <si>
    <t>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 (440-00032)</t>
  </si>
  <si>
    <t>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 (280-01191)</t>
  </si>
  <si>
    <t>Лезвие сменное для тросорез ударного типа модель HWC91. (330-02021)</t>
  </si>
  <si>
    <t>257340.900.000052</t>
  </si>
  <si>
    <t>Лезвие</t>
  </si>
  <si>
    <t>для резца</t>
  </si>
  <si>
    <t>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 (330-00098)</t>
  </si>
  <si>
    <t>ООО"КЭЗКВТ"</t>
  </si>
  <si>
    <t>Экран межсетевой FG-201F (140-00375)</t>
  </si>
  <si>
    <t>Лист: стальной горячекатаный, толщина 8 мм, длина листа 3000 мм, ширина листа 1500 мм, ГОСТ 19903-74 (310-00714)</t>
  </si>
  <si>
    <t>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 (330-01780)</t>
  </si>
  <si>
    <t>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 (160-00011)</t>
  </si>
  <si>
    <t>264020.900.000006</t>
  </si>
  <si>
    <t>жидкокристаллический (LCD), цифровой</t>
  </si>
  <si>
    <t>SamsungElectronics</t>
  </si>
  <si>
    <t>Комплект плашек</t>
  </si>
  <si>
    <t>Цепь: 1/4" СМК9704320 (410-00297)</t>
  </si>
  <si>
    <t>259317.200.000003</t>
  </si>
  <si>
    <t>тип цепи 2</t>
  </si>
  <si>
    <t>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 (270-00898)</t>
  </si>
  <si>
    <t>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 (270-02179)</t>
  </si>
  <si>
    <t>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 (280-00026)</t>
  </si>
  <si>
    <t>ООО"Общемаш"</t>
  </si>
  <si>
    <t>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 (280-00419)</t>
  </si>
  <si>
    <t>+++Газоанализатор: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 (110-00132)</t>
  </si>
  <si>
    <t>Дефибриллятор портативный 50-200Дж автоматический (110-00574)</t>
  </si>
  <si>
    <t>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 (330-02161)</t>
  </si>
  <si>
    <t>Автошина 385х65 R 22,5 (500-03058)</t>
  </si>
  <si>
    <t>Тиски: слесарные, стальные, ширина губок не менее 140мм, расход губок180мм, сила зажима 3000 Н, угол поворота 0-120° (330-00060)</t>
  </si>
  <si>
    <t>ОООПО"РИТ"</t>
  </si>
  <si>
    <t>Контактор: вакуумный, 3-х камерный, КВ-1-250-3В3, U катушка, 220V…~Contactor: vacuum, КВ-1-250-3В3… (270-01440)</t>
  </si>
  <si>
    <t>Ключ трубный фрикционный 1,625" (250-02160)</t>
  </si>
  <si>
    <t>257330.300.000011</t>
  </si>
  <si>
    <t>трубный, коленчатый</t>
  </si>
  <si>
    <t>Электродвигатель: 0,75 кВт, 1500 об/мин....~Motor-Electric: 0,75 kW, 1500 rpm.... (270-00900)</t>
  </si>
  <si>
    <t>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 (440-00503)</t>
  </si>
  <si>
    <t>252911.300.000008</t>
  </si>
  <si>
    <t>Бак</t>
  </si>
  <si>
    <t>расширительный</t>
  </si>
  <si>
    <t>Wester</t>
  </si>
  <si>
    <t>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 (240-00055)</t>
  </si>
  <si>
    <t>201413.230.000003</t>
  </si>
  <si>
    <t>очищенный</t>
  </si>
  <si>
    <t>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 (280-01190)</t>
  </si>
  <si>
    <t>Электродвигатель: асинхронный, 3 кВт, 1485 об/мин… (270-02143)</t>
  </si>
  <si>
    <t>АО«Сарапульскийэлектрогенерато</t>
  </si>
  <si>
    <t>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 (270-01097)</t>
  </si>
  <si>
    <t>259929.490.000028</t>
  </si>
  <si>
    <t>тип У1, металлическое</t>
  </si>
  <si>
    <t>ЗАО«СВЯЗЬСТРОЙДЕТАЛЬ»</t>
  </si>
  <si>
    <t>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 (330-00419)</t>
  </si>
  <si>
    <t>ТОО"СИБИН"</t>
  </si>
  <si>
    <t>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 (330-00627)</t>
  </si>
  <si>
    <t>329119.500.000010</t>
  </si>
  <si>
    <t>тип ВМ 240</t>
  </si>
  <si>
    <t>Булавка для стопорных пальцев (рабочей площадки) 3 мм…~Safety pin for lock bar (work floor) 3 mm... (190-07328)</t>
  </si>
  <si>
    <t>259318.900.000011</t>
  </si>
  <si>
    <t>Булавка</t>
  </si>
  <si>
    <t>заостренная, из черных металлов</t>
  </si>
  <si>
    <t>Ключ трубный фрикционный 1,812" (250-02159)</t>
  </si>
  <si>
    <t>Муфта: переходная, ФГ-Ø8-5/8" х 6-5/8", FRC158565 (1500 Psi) 10,3МПа; In 13,0; 330,2 мм (210-01907)</t>
  </si>
  <si>
    <t>242040.300.000003</t>
  </si>
  <si>
    <t>переходная, стальная, диаметр до 20 мм</t>
  </si>
  <si>
    <t>Корпус клина 3 ½ (89мм). 60622 (190-10329)</t>
  </si>
  <si>
    <t>282422.000.000007</t>
  </si>
  <si>
    <t>Корпус клина</t>
  </si>
  <si>
    <t>Блок компрессорно-конденсаторный  53кВт 380В 1825×1255×899мм (110-00559)</t>
  </si>
  <si>
    <t>281323.500.000001</t>
  </si>
  <si>
    <t>Блок компрессорно-конденсаторный</t>
  </si>
  <si>
    <t>мощность охлаждения 110 кВт</t>
  </si>
  <si>
    <t>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 (270-00209)</t>
  </si>
  <si>
    <t>КЭАЗ</t>
  </si>
  <si>
    <t>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 (270-02297)</t>
  </si>
  <si>
    <t>Скотч. Лента армированная с клеящим слоем. Технические характеристики: Цвет: серый. Ширина: 48 мм. Длина ленты в рулоне: 50 м. Толщина: 0.19 мм. (460-00546)</t>
  </si>
  <si>
    <t>Лента клейкая</t>
  </si>
  <si>
    <t>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 (190-04856)</t>
  </si>
  <si>
    <t>281332.000.000327</t>
  </si>
  <si>
    <t>Сепаратор</t>
  </si>
  <si>
    <t>для компрессора, для сжатия</t>
  </si>
  <si>
    <t>Стержень: соединительный (полушток) плунжера, позиция №129 насоса 3GP 26/10… (190-08628)</t>
  </si>
  <si>
    <t>Клапан: разгрузочный на гидравлический ключ для насосно-компрессорных труб К-4502, артикул: 45314. ID код 0104241 (250-01564)</t>
  </si>
  <si>
    <t>282422.000.000064</t>
  </si>
  <si>
    <t>для штангового гидравлического ключа</t>
  </si>
  <si>
    <t>Штуцер: с наружной резьбой, из нержавеющей стали O.D. 3/8''- NPT 1/2'',DMC6-8N-SA.... (210-01089)</t>
  </si>
  <si>
    <t>Штуцер: с наружной резьбой, из нержавеющей стали O.D. 3/8''- NPT 3/8'',DMC6-6N-SA... (210-01090)</t>
  </si>
  <si>
    <t>канат проволочный стальной 12.5мм (410-00268)</t>
  </si>
  <si>
    <t>Райбер РК2-146 (250-02149)</t>
  </si>
  <si>
    <t>281220.900.000041</t>
  </si>
  <si>
    <t>Райбер</t>
  </si>
  <si>
    <t>для райберовки неровностей, колонный</t>
  </si>
  <si>
    <t>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 (410-00425)</t>
  </si>
  <si>
    <t>259929.190.000009</t>
  </si>
  <si>
    <t>чалочный, металлический</t>
  </si>
  <si>
    <t>Сталь шестигранный ,диам. 30 мм (310-00601)</t>
  </si>
  <si>
    <t>241062.900.000146</t>
  </si>
  <si>
    <t>стальной, марка Ст.10, диаметр 15-50 мм, горячекатаный</t>
  </si>
  <si>
    <t>Сталь: шестигранная д=19мм....~Bar: Hexagon. Steel, 19mm.... (310-00174)</t>
  </si>
  <si>
    <t>Припой: ПОС 61 (390-00120)</t>
  </si>
  <si>
    <t>244324.000.000002</t>
  </si>
  <si>
    <t>оловянно-свинцовый, марка ПОС61</t>
  </si>
  <si>
    <t>Припой ПОС-60 (470-00426)</t>
  </si>
  <si>
    <t>Электродвигатель 11 кВт, 2890 об/мин....~Motor-Electric: 11 kW; 2890 rpm;.... (270-00870)</t>
  </si>
  <si>
    <t>Огнетушитель Порошковый ОП-8 (400-00496)</t>
  </si>
  <si>
    <t>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 (310-00124)</t>
  </si>
  <si>
    <t>241032.000.000695</t>
  </si>
  <si>
    <t>марка Ст.3пс, толщина 10-20 мм</t>
  </si>
  <si>
    <t>ММКМагнитогорск</t>
  </si>
  <si>
    <t>Трансформатор: понижающий, 380/110/36 В, от 200 Вт до 2 кВт, производство Китай…~Transformer: reducing, 380/110/36 V, from 200 W  to" 2 kW, made in China... (270-00803)</t>
  </si>
  <si>
    <t>271143.500.000030</t>
  </si>
  <si>
    <t>Трансформатор понижающий</t>
  </si>
  <si>
    <t>номинальная мощность 0,03 кВА, номинальная частота 50 Гц</t>
  </si>
  <si>
    <t>Швеллер: 100 мм, марка стали ст3сп-5, ГОСТ 8240-97 (310-00894)</t>
  </si>
  <si>
    <t>уплотнение резиновое (190-07922)</t>
  </si>
  <si>
    <t>281-741-4494,FAX:281-7413396,C</t>
  </si>
  <si>
    <t>Ключ: для свинчивания и отвинчивания стеклопластиковых труб, ИЦ210СР… (330-01775)</t>
  </si>
  <si>
    <t>Папка: регистратор, пластиковая, 2 кольца, широкая, формат А4, 70 мм....~Binder: 2 ring, wide.... (460-00024)</t>
  </si>
  <si>
    <t>пластиковая, формат А4</t>
  </si>
  <si>
    <t>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 (250-00729)</t>
  </si>
  <si>
    <t>265151.700.000050</t>
  </si>
  <si>
    <t>Ареометр</t>
  </si>
  <si>
    <t>АБР-1</t>
  </si>
  <si>
    <t>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 (160-00051)</t>
  </si>
  <si>
    <t>китай</t>
  </si>
  <si>
    <t>Антенна WiFi направленная 4900-5900МГц цифровая (140-00384)</t>
  </si>
  <si>
    <t>Гайковерт: рабочее давление 6,3 кгс/см2, квадрат шпинделя, 3/4" дюйм,номинальный момент затяжки, 1220 Н.м, мах диаметр затягиваемой трубы, 36мм, масса 4,4 кг. (330-01254)</t>
  </si>
  <si>
    <t>ПКРезолит</t>
  </si>
  <si>
    <t>КВТ</t>
  </si>
  <si>
    <t>Лист стальной рифленый, чечевичное рифление,  3мм (470-00445)</t>
  </si>
  <si>
    <t>Вертлюг в сборе. Каталожный номер: ГК.802.000 (190-10753)</t>
  </si>
  <si>
    <t>289939.839.000001</t>
  </si>
  <si>
    <t>Труборез: поворотный, с хомутной защелкой, для труб диаметром 60-114мм,ручной, Ridgid 424-S….~Pipe-сutter: rotary, clamp with snap," for 60-114mm pipes, manual, Ridgid 424-S….(аналог 330-01724) (330-00606)</t>
  </si>
  <si>
    <t>Набор: сверл, ступенчатых Р6М5: 4-12мм, 4-28мм, 4-30мм, 4-39мм (330-01629)</t>
  </si>
  <si>
    <t>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 (310-00575)</t>
  </si>
  <si>
    <t>222921.550.000000</t>
  </si>
  <si>
    <t>для электроизоляции и герметизации, виниловая, ширина 2-19мм</t>
  </si>
  <si>
    <t>HHECo.Ltd</t>
  </si>
  <si>
    <t>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 (280-00101)</t>
  </si>
  <si>
    <t>Фреон: R 410A, 1баллон=11,3кг… (340-00156)</t>
  </si>
  <si>
    <t>201419.100.000007</t>
  </si>
  <si>
    <t>марка R-410а</t>
  </si>
  <si>
    <t>Киатй</t>
  </si>
  <si>
    <t>Подшипник гидравлического ключа BR202816-01 (190-19068)</t>
  </si>
  <si>
    <t>Пистолет смазочный G1/8 вн. c насадкой тип H p/n 18 104 301 (470-00374)</t>
  </si>
  <si>
    <t>Фонарь: налобный, в комплекте с зарядным устройством на 220В... (270-01703)</t>
  </si>
  <si>
    <t>Яркийлуч</t>
  </si>
  <si>
    <t>Тиски стальные станочные с ручным приводом, поворотные (ширина губок/длина хода 320/400 мм) p/n 7200-3228 (330-01353)</t>
  </si>
  <si>
    <t>257330.850.000001</t>
  </si>
  <si>
    <t>станочные</t>
  </si>
  <si>
    <t>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 (280-00706)</t>
  </si>
  <si>
    <t>265185.200.000034</t>
  </si>
  <si>
    <t>для уровнемера, шаровая</t>
  </si>
  <si>
    <t>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 (410-00392)</t>
  </si>
  <si>
    <t>Ключ: гаечный, комбинированный(рожковый/накидной), от 8 до 36, 29 штук,инструментальная сталь (аналог 330-01528)....Wrench: combination, set,from 8 to 36, from 29 pieces, tool steel.... (330-00157)</t>
  </si>
  <si>
    <t>Краска: аэрозольная, синяя, для окрашивания металлов, дерева, бетона и пластика, баллончик от 400мл до 600мл....Paint: aerosol, blue, for metal and wood, concrete and plastic, spray can from 400ml to 600ml.... (310-00053)</t>
  </si>
  <si>
    <t>Стабилизатор: однофазный, Рном=3кВА, допустимый диапазон изменения Uвх=±10%, Oberon M, модель М3-10… (270-01740)</t>
  </si>
  <si>
    <t>271223.700.000036</t>
  </si>
  <si>
    <t>электромеханический</t>
  </si>
  <si>
    <t>Вентилятор: осевой, Delta Electronics PFB1224UHE 8F53 DC 24 В 2.40A, 120х120х38 мм (270-02159)</t>
  </si>
  <si>
    <t>271162.700.000001</t>
  </si>
  <si>
    <t>Вентилятор охлаждения</t>
  </si>
  <si>
    <t>DeltaElectronics</t>
  </si>
  <si>
    <t>Элемент: фильтрующий, комплект, смазочного масла, A-9940-K, для газовогокомпрессора Ariel, Enerflex Systems....~Element: Filter. Kit, Lube Oil,A-9940-K, Ariel compressor, Enerflex Systems.... (190-04844)</t>
  </si>
  <si>
    <t>Ariel</t>
  </si>
  <si>
    <t>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 (330-00992)</t>
  </si>
  <si>
    <t>Ключ: гаечный, комбинированный, рожково-накидной, 36мм, инструментальная сталь....Wrench: combination, pin face - box, 36mm, tool steel.... (330-00150)</t>
  </si>
  <si>
    <t>Лист стальной 2 мм, ГОСТ 19903-74, размеры 200 см х 100 см (310-00671)</t>
  </si>
  <si>
    <t>Карандаш: алмазный, для выравнивания заточных кругов (330-01644)</t>
  </si>
  <si>
    <t>257330.900.000002</t>
  </si>
  <si>
    <t>Карандаш алмазный</t>
  </si>
  <si>
    <t>тип 1</t>
  </si>
  <si>
    <t>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 (400-00049)</t>
  </si>
  <si>
    <t>257310.400.000002</t>
  </si>
  <si>
    <t>Топор</t>
  </si>
  <si>
    <t>Топоркованный</t>
  </si>
  <si>
    <t>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 (330-01326)</t>
  </si>
  <si>
    <t>РОссия</t>
  </si>
  <si>
    <t>АПИС</t>
  </si>
  <si>
    <t>Подшипник: 3530, ГОСТ 5721-75....~Bearing: 3530, ГОСТ 5721-75.... (190-06638)</t>
  </si>
  <si>
    <t>ЗАОВологодскийподшипниковыйзав</t>
  </si>
  <si>
    <t>Вентиль: игольчатый, высокого давление, Dragon 6000 PSI 1/2 NPT внутренная резьба, длина 2.510" / 63.76мм, height: 4.689" / 119.10мм… (200-00530)</t>
  </si>
  <si>
    <t>281413.900.000018</t>
  </si>
  <si>
    <t>игольчатый, стальной, номинальный диаметр 50-450 мм</t>
  </si>
  <si>
    <t>Аккумулятор: 6СТ-120 (500-04976)</t>
  </si>
  <si>
    <t>272021.500.000033</t>
  </si>
  <si>
    <t>стартерный, напряжение 12 В, емкость 120 А/ч, свинцово-кислотный</t>
  </si>
  <si>
    <t>Краска: аэрозольная, черная, для окрашивания металлов, дерева, бетона и пластика, баллончик от 400мл до 600мл....Paint: aerosol, black, for metal and wood, concrete and plastic, spray can from 400ml to 600ml.... (310-00059)</t>
  </si>
  <si>
    <t>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 (390-00130)</t>
  </si>
  <si>
    <t>279032.000.000046</t>
  </si>
  <si>
    <t>Электрододержатель</t>
  </si>
  <si>
    <t>ЭД-50</t>
  </si>
  <si>
    <t>Щека нижняя со штифтом «Ridgid» 18“ каталожный № 31675 (250-01308)</t>
  </si>
  <si>
    <t>Набор: ключей, гаечный, комбинированный, р-р 8 - 32мм, из хромованадиевой стали, кол-во в наборе 14шт: 8х8, 9х9, 10х10, 11х11, 12х12,13х13, 14х14, 17х17, 19х19, 22х22, 24х24, 27х27, 30х30,32х32... (330-00151)</t>
  </si>
  <si>
    <t>GBTools</t>
  </si>
  <si>
    <t>Газ: калибровочный, четырехкомпонентный, CH4 2.5% (50% LEL), с составомО2 20,9 %, H2S 25 ppm, CO 100 ppm, баланс N2, объембаллона 58л,алюминиевый. (340-00203)</t>
  </si>
  <si>
    <t>192032.920.000000</t>
  </si>
  <si>
    <t>Смесь</t>
  </si>
  <si>
    <t>газовая</t>
  </si>
  <si>
    <t>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 (310-00700)</t>
  </si>
  <si>
    <t>Арикон</t>
  </si>
  <si>
    <t>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 (440-00058)</t>
  </si>
  <si>
    <t>281412.300.000001</t>
  </si>
  <si>
    <t>для бачка унитаза, с боковым подводом</t>
  </si>
  <si>
    <t>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 (190-04841)</t>
  </si>
  <si>
    <t>AtlasCopcoAirpowerNV</t>
  </si>
  <si>
    <t>втулка в сборе 45292А (190-07376)</t>
  </si>
  <si>
    <t>255012.700.000017</t>
  </si>
  <si>
    <t>Втулка ролика</t>
  </si>
  <si>
    <t>для ротора гидравлического ключа</t>
  </si>
  <si>
    <t>Набор: плашек, №-1, ШП-136 13х47мм (190-07300)</t>
  </si>
  <si>
    <t>281220.900.000030</t>
  </si>
  <si>
    <t>для штанголовки</t>
  </si>
  <si>
    <t>Веник: хозяйственный....~Broom: domestic.... (440-00194)</t>
  </si>
  <si>
    <t>329111.900.000006</t>
  </si>
  <si>
    <t>Веник</t>
  </si>
  <si>
    <t>для уборки</t>
  </si>
  <si>
    <t>GOSSTRADE</t>
  </si>
  <si>
    <t>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 (330-00898)</t>
  </si>
  <si>
    <t>302040.300.001289</t>
  </si>
  <si>
    <t>Станок фаскосъемный</t>
  </si>
  <si>
    <t>для снятия фасок в болтовых отверстиях</t>
  </si>
  <si>
    <t>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 (160-00052)</t>
  </si>
  <si>
    <t>ЗАО"Делсот"</t>
  </si>
  <si>
    <t>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 (270-01118)</t>
  </si>
  <si>
    <t>242013.900.001552</t>
  </si>
  <si>
    <t>металлический, герметичный, диаметр 31-40 мм</t>
  </si>
  <si>
    <t>Шина: автомобильная, Газель, 195 R16C модель K-139....~Tire: Gazel, 195 R16C model K-139.... (190-00098)</t>
  </si>
  <si>
    <t>Соединитель: входящий закручивающийся, штекер кабельный, латунный, дляподключения сварочного электродержателя, заземл.зажима, сечение 35-50мм2, 400 А... (190-08221)</t>
  </si>
  <si>
    <t>NingboAIBOInternational</t>
  </si>
  <si>
    <t>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 (270-00207)</t>
  </si>
  <si>
    <t>271222.900.000019</t>
  </si>
  <si>
    <t>автоматический, четырехполюсный, напряжение 230-400 В</t>
  </si>
  <si>
    <t>ГруппакомпанийIEK</t>
  </si>
  <si>
    <t>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 (330-01094)</t>
  </si>
  <si>
    <t>259413.900.000022</t>
  </si>
  <si>
    <t>Jonnesway</t>
  </si>
  <si>
    <t>Олифа оксоль: натуральная, первого сорта, представляет собой растворльняного или конопляного масла с добавлением сиккативов, тара от 1л до5л, ГОСТ 190-78. (310-00044)</t>
  </si>
  <si>
    <t>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 (310-00712)</t>
  </si>
  <si>
    <t>241031.900.000003</t>
  </si>
  <si>
    <t>марка Ст.1пс, толщина до 3,9 мм, холоднокатаный</t>
  </si>
  <si>
    <t>HyssInternationalTrading(Shang</t>
  </si>
  <si>
    <t>Стержень: соединительный (полушток) плунжера позиция №129 насоса 3GP 125А-11,5/20. (190-08567)</t>
  </si>
  <si>
    <t>Винт: штангового элеватора, 3/4"-7/8", Oil Country, p/n 27727-40....~Screw: 3/4"-7/8", sucker rod el (250-00503)</t>
  </si>
  <si>
    <t>282219.300.000008</t>
  </si>
  <si>
    <t>Винт специальный</t>
  </si>
  <si>
    <t>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 (270-00848)</t>
  </si>
  <si>
    <t>222121.900.000008</t>
  </si>
  <si>
    <t>Трубка электроизоляционная</t>
  </si>
  <si>
    <t>марка ТУТ, гибкая</t>
  </si>
  <si>
    <t>ZHEJIANGYONGLIHEATSHRINKABLEMA</t>
  </si>
  <si>
    <t>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 (330-00259)</t>
  </si>
  <si>
    <t>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 (330-00269)</t>
  </si>
  <si>
    <t>257340.190.000029</t>
  </si>
  <si>
    <t>Наконечник</t>
  </si>
  <si>
    <t>экстрактора, рулевой</t>
  </si>
  <si>
    <t>Краска: аэрозольная, белая, для окрашивания металлов, дерева, бетона и пластика, баллончик от 400мл до 600мл....~Paint: aerosol, white, for metal and wood, concrete and plastic, spray can from 400ml to 600ml.... (310-00069)</t>
  </si>
  <si>
    <t>Соединитель: гнездовой, гнездо кабельное, латунное, для подключениясварочного электродержателя, заземл.зажима, сечение 35-50 мм2, 400 А... (190-08222)</t>
  </si>
  <si>
    <t>Съемник: набор, для снятия подшипников и шестеренок... (330-01269)</t>
  </si>
  <si>
    <t>Ликота</t>
  </si>
  <si>
    <t>Захват для штангового ключа, модель ключа QA2-19, размер захватываемых штанг от 3/4" до 7/8", п/н QJ2…~Head, for sucker rod wrench,p/n QA2-19, size of rod 3/4" to 7/8", p/n QJ2 (250-00753)</t>
  </si>
  <si>
    <t>257340.990.000012</t>
  </si>
  <si>
    <t>для ручного штангового ключа</t>
  </si>
  <si>
    <t>Муфта: без упора с закладным нагревательным элементом d110; SDR9.0; HDPE100 (190-08519)</t>
  </si>
  <si>
    <t>222129.700.000355</t>
  </si>
  <si>
    <t>для трубопровода, полиэтиленовая, электросварная</t>
  </si>
  <si>
    <t>Foxfittings</t>
  </si>
  <si>
    <t>Клапан: соленоидный, 1/2", проход 16мм, рабочая среда воздух, ASCO Valve Inc, p/n SXE210C094, Atlas Copco p/n 1089 0641 05….~Valve:solenoid, 1/2", 16mm orifice,  operating environment air, ASCO Valve Inc, p/n SXE210C094, Atlas Copco p/n 1089 0641 05…. (190-04772)</t>
  </si>
  <si>
    <t>303016.000.000001</t>
  </si>
  <si>
    <t>Клапан воздушный</t>
  </si>
  <si>
    <t>для регулирования расхода воздуха и перекрывания воздуховодов</t>
  </si>
  <si>
    <t>Кувалда Stanley FMHT 1-56011. Вес головки: 3628 гр. Длина 900мм. Стержень из стекловолокна. Поглощающий энергию удара слой FatMax AntiVibe снижает вибрацию (330-01977)</t>
  </si>
  <si>
    <t>Лента: заделочная, ширина 50мм, клейкая, одностороняя, серебристая, длина 30м, термостойкость до 90С, влаго-пыленепроницаема (310-00439)</t>
  </si>
  <si>
    <t>TM"KLEMEBANDER"</t>
  </si>
  <si>
    <t>Фланец выводной P0200202AA (190-19150)</t>
  </si>
  <si>
    <t>283093.990.000025</t>
  </si>
  <si>
    <t>хвостовика, для тракторной техники</t>
  </si>
  <si>
    <t>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 (330-00324)</t>
  </si>
  <si>
    <t>Окно металлопластиковое со встроенной форточкой (470-00562)</t>
  </si>
  <si>
    <t>Блок оконный</t>
  </si>
  <si>
    <t>Подшипник: 2619, ГОСТ 8328-75....~Bearing: 2619, ГОСТ 8328-75.... (190-06636)</t>
  </si>
  <si>
    <t>ЗАОЗаводим.Куйбышева</t>
  </si>
  <si>
    <t>Набор: для чистки всех типов мониторов, в комплекте спрей(не менее 125мл), микроволокнистая ткань и щётка….~Kit: cleaning, for all t"ypes of monitors, c/w spray(not less than 125ml), microfiber material, brush…. (440-00215)</t>
  </si>
  <si>
    <t>204144.000.000013</t>
  </si>
  <si>
    <t>Средство чистящее</t>
  </si>
  <si>
    <t>для офисной техники, раствор</t>
  </si>
  <si>
    <t>INDEX</t>
  </si>
  <si>
    <t>Щетка: проволочная, металлическая, 4-х рядная с пластмассовой ручкой….~Brush: wire, metal, 4-rows, plastic handle…. (330-00096)</t>
  </si>
  <si>
    <t>Дверь: межкомнатный, 2000х800х40мм, деревянное,глухое,  с коробкой (цвет указывать в PR)....~Door: interior, 2000х800х40mm,wooden, dumb, with box (add color in PR).... (310-00264)</t>
  </si>
  <si>
    <t>ООО"ДвериСК"</t>
  </si>
  <si>
    <t>Зажим ответвительный RPN150 (270-02725)</t>
  </si>
  <si>
    <t>273313.900.000057</t>
  </si>
  <si>
    <t>соединительный, переходной</t>
  </si>
  <si>
    <t>Ключ: гаечный, 46 накидной, ударный....~Wrench: Ring spanner, 46shockproof Copper-plated.... (330-00280)</t>
  </si>
  <si>
    <t>257330.300.000020</t>
  </si>
  <si>
    <t>ударный, пистолетный</t>
  </si>
  <si>
    <t>ОООТДПромснабкомплект</t>
  </si>
  <si>
    <t>Цемент: глиноземистый, ГЦ50, ГОСТ 969-91....~Cement: aluminous, ГЦ50, ГОСТ 969-91.... (310-00259)</t>
  </si>
  <si>
    <t>235112.500.000002</t>
  </si>
  <si>
    <t>Цемент глиноземистый и высокоглиноземистый</t>
  </si>
  <si>
    <t>марка ГЦ-50</t>
  </si>
  <si>
    <t>ОАО"Пашийскийцементыйметалурги</t>
  </si>
  <si>
    <t>Гидрант: пожарный, ПЗ-1, H=1000мм,  ГОСТ 8220-85....~Hydrant: fire, PZ-1, H=1000mm, GOST 8220-85.... (400-00070)</t>
  </si>
  <si>
    <t>Контактор: вакуумный, 3-х камерный, КВ-1-160-3В3, U катушка, 220V…~Contactor: vacuum, КВ-1-160-3В3… (270-01439)</t>
  </si>
  <si>
    <t>Батарея: аккумуляторная, перезаряжаемая, напряжение 12В, емкость 1.2 Ач, размер 97х53х43мм, General Security GS 1.2-12… (270-01630)</t>
  </si>
  <si>
    <t>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 (330-00527)</t>
  </si>
  <si>
    <t>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 (270-01609)</t>
  </si>
  <si>
    <t>TDMElectric</t>
  </si>
  <si>
    <t>Присадка: для дизельного топлива, кондиционирующая (340-00246)</t>
  </si>
  <si>
    <t>205942.900.000015</t>
  </si>
  <si>
    <t>моющая, к дизельному топливу</t>
  </si>
  <si>
    <t>Термостат: NC (обогрев) 10 А, 230 В, TDM (SQ0832-0020), размеры 60x33x43мм… (270-01745)</t>
  </si>
  <si>
    <t>265170.150.000001</t>
  </si>
  <si>
    <t>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 (270-01489)</t>
  </si>
  <si>
    <t>Фильтр: тонкой очистки, p/n LB 13 145/3, для компрессорнойустановки Шторм-0850....~Filter: fuel, secondary, p/n LB 13 145/3, forAir compressor Storm-0850.... (190-05239)</t>
  </si>
  <si>
    <t>CompAir</t>
  </si>
  <si>
    <t>+++ Лист стальной рифленый 4 мм, ромбическое рифление, размеры 600 см х151 см…~Sheet steel corrugated 4 mm, rhombic corrugation, dimensions 600 cm x 151 cm (не заказывать. см.код 310-00715) (310-00670)</t>
  </si>
  <si>
    <t>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 (400-00068)</t>
  </si>
  <si>
    <t>257310.700.000001</t>
  </si>
  <si>
    <t>Багор</t>
  </si>
  <si>
    <t>пожарный, стальной</t>
  </si>
  <si>
    <t>Мяч: футбольный(доп.характеристики указать в PR/MR)….~Ball: football(additional details specify in PR/MR)…. (440-00093)</t>
  </si>
  <si>
    <t>323015.800.000001</t>
  </si>
  <si>
    <t>Мяч</t>
  </si>
  <si>
    <t>футбольный</t>
  </si>
  <si>
    <t>Пакистан</t>
  </si>
  <si>
    <t>Select</t>
  </si>
  <si>
    <t>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 (410-00139)</t>
  </si>
  <si>
    <t>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 (330-00455)</t>
  </si>
  <si>
    <t>257111.390.000012</t>
  </si>
  <si>
    <t>специальный</t>
  </si>
  <si>
    <t>Уплотнитель: ПП2-180х35.100 (250-01296)</t>
  </si>
  <si>
    <t>Шприц: для смазки....~Gun-Grease: Lever Type;.... (330-00993)</t>
  </si>
  <si>
    <t>RENSON</t>
  </si>
  <si>
    <t>Ключ: гаечный комбинированный, 30мм, рожково-накидной, хром ванадиевая сталь....~Wrench: combination, 30mm, open end - box ring, chrome vanadium steel.... (330-00218)</t>
  </si>
  <si>
    <t>Салфетки: чистящие, универсальные, с пропиткой, для офисной техники, в пластиковой баночке....Wipes: cleaning, multipurpose, impregnated, office equipment, in plastic can.... (440-00214)</t>
  </si>
  <si>
    <t>204131.590.000001</t>
  </si>
  <si>
    <t>чистящая</t>
  </si>
  <si>
    <t>Фильтр: масляный, p/n 1148520000, воздушного компрессора EAGLE....~Filter: oil, p/n 1148520000, for air compressor EAGLE.... (370-00065)</t>
  </si>
  <si>
    <t>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 (190-08656)</t>
  </si>
  <si>
    <t>Труборез: с хомутной защелкой для труб 6" – 8"... (330-01697)</t>
  </si>
  <si>
    <t>ReedHingedCutter</t>
  </si>
  <si>
    <t>Патрубок равнопроходный L3,048м стеклопластиковый 8,5МПа DN300мм  резьбовой 4RD (210-02535)</t>
  </si>
  <si>
    <t>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 (330-00182)</t>
  </si>
  <si>
    <t>ОООКЗСМИ</t>
  </si>
  <si>
    <t>Проволока: оцинкованная, Д=1мм, перевязочная, покрытие цинковое, 1-й класс, поверхностная плотность цинка 50 г/м2, ГОСТ 15892-70… (470-00280)</t>
  </si>
  <si>
    <t>259315.700.000002</t>
  </si>
  <si>
    <t>1 класс, диаметр 0,16-1 мм, оцинкованная</t>
  </si>
  <si>
    <t>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 (330-00428)</t>
  </si>
  <si>
    <t>257111.920.000006</t>
  </si>
  <si>
    <t>для резки металла</t>
  </si>
  <si>
    <t>FIT</t>
  </si>
  <si>
    <t>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 (310-00383)</t>
  </si>
  <si>
    <t>ООО"Кримелте"/Россия</t>
  </si>
  <si>
    <t>Клавиатура: кнопочная для электронной (УГПЭ) СУДОС мини 2 Мастер....~Keyboard: keypad for electronic (УГПЭ) СУДОС мини 2 Мастер.... (280-00702)</t>
  </si>
  <si>
    <t>262015.000.000014</t>
  </si>
  <si>
    <t>Электродвигатель: асинхронный, мощностью 18.5кВт, 25HP, 2920об/мин, 380В, 3-х фазный, частота 50Гц, Baldor 40CAMB-CONT, EM16192-58....~Motor: electric, asynchronous, 18.5 kW, 25HP, 2920rpm, 3PH, 380V, 50Hz, Baldor 40CAMB-CONT, EM16192-58.... (270-00966)</t>
  </si>
  <si>
    <t>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 (330-02035)</t>
  </si>
  <si>
    <t>Насадка: на шланг шприца для смазки MIOL 78-050 (330-01704)</t>
  </si>
  <si>
    <t>257340.900.000073</t>
  </si>
  <si>
    <t>для смазочного шприца</t>
  </si>
  <si>
    <t>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 (470-00960)</t>
  </si>
  <si>
    <t>Батарея: аккумуляторная, необслуживаемая, 12В, 7Ач, 151х65х94мм, вес не менее 2.62кг….Battery: rechargeble, maintenance-free, 12V, 7Аh, 151x65x94mm, weight - 2.62kg…. (270-00172)</t>
  </si>
  <si>
    <t>Электрододержатель: короткий, Murex Econ, с зажимом электрода поворотом головки, сварочный ток до 400А, ESAB (ЭСАБ)…~Holder: electrode, short, Murex Econ, clamp electrode head turning, welding current 400A, ESAB (ESAB)… (390-00075)</t>
  </si>
  <si>
    <t>279032.000.000045</t>
  </si>
  <si>
    <t>ЭД-40</t>
  </si>
  <si>
    <t>Уголок: равнополочный, 75х75х6мм, стальной, горячекатанный, длина неменее 6м, ГОСТ 8509-93....~Angle: equilateral, 75x75x6mm, steel, hot-deformed, length not less than 6m, GOST 8509-93.... (310-00156)</t>
  </si>
  <si>
    <t>ОАО"МагнитогорскийМК"</t>
  </si>
  <si>
    <t>Набор: душевой, для смесителя, с пластиковой лейкой, ручкой, кронштейном и с гибким шлангом....~Kit: for shower mixer, c/w plastic bailer, handle, blacket and flexible hose….... (440-00041)</t>
  </si>
  <si>
    <t>Экстрактор: со съемным наконечником 7-1/2", для выемки сальниковой набивки....~Extractor: c/w 7-1/2" facing, packing cord removal .... (330-00267)</t>
  </si>
  <si>
    <t>Краска: аэрозольная, зеленая, для окрашивания металлов, дерева, бетона и пластика, баллончик от 400мл до 600мл....Paint: aerosol, green, for metal and wood, concrete and plastic, spray can from 400ml to 600ml.... (310-00057)</t>
  </si>
  <si>
    <t>Шумомер 30-130Дб 20-80Гц (470-01014)</t>
  </si>
  <si>
    <t>279040.600.000000</t>
  </si>
  <si>
    <t>Генератор шума</t>
  </si>
  <si>
    <t>диапазон частот до 1 ГГц</t>
  </si>
  <si>
    <t>Круг: стальной, Д=36мм, горячекатаный, из углеродистой стали 3сп, поперечное сечение выполненое в форме окружности, ГОСТ 2590-2006....~Bar: Stock, Round, Steel, 36mm, ГОСТ 2590-2006.... (310-00121)</t>
  </si>
  <si>
    <t>241062.900.000062</t>
  </si>
  <si>
    <t>стальной, марка Ст.3сп, диаметр 32-270 мм, горячекатаный</t>
  </si>
  <si>
    <t>ОАО"ЕВРАЗЗападно-Сибирскиймета</t>
  </si>
  <si>
    <t>Стекло: защитное, прозрачное, для сварочной маски, размер 2" х 4-1/4" (51ммх108мм), толщина 1-2мм, материал – пластик (420-00993)</t>
  </si>
  <si>
    <t>329911.900.000033</t>
  </si>
  <si>
    <t>Стекло защитное</t>
  </si>
  <si>
    <t>для сварочной маски</t>
  </si>
  <si>
    <t>ООО"ЕврокомПлюс"</t>
  </si>
  <si>
    <t>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 (110-00439)</t>
  </si>
  <si>
    <t>281332.000.000038</t>
  </si>
  <si>
    <t>Маслоотделитель</t>
  </si>
  <si>
    <t>для винтового компрессора</t>
  </si>
  <si>
    <t>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 (330-00198)</t>
  </si>
  <si>
    <t>MATRIX</t>
  </si>
  <si>
    <t>Жидкость: для ультразвуковых ван, удаляет 100% смолистых и карбоновых отложений в форсунках. (340-00245)</t>
  </si>
  <si>
    <t>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 (250-00768)</t>
  </si>
  <si>
    <t>259929.190.000111</t>
  </si>
  <si>
    <t>для пакера</t>
  </si>
  <si>
    <t>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 (310-00067)</t>
  </si>
  <si>
    <t>Подшипник: 32616М, роликовый, радиальный, ГОСТ 8328-75…~Bearing: 32616KM.... (190-06637)</t>
  </si>
  <si>
    <t>ОООСамарскийподшипниковыйзавод</t>
  </si>
  <si>
    <t>Пробевник: отверстия, для замков в металле электрораспределительного шкафа, диаметр 22мм... (330-01771)</t>
  </si>
  <si>
    <t>257360.300.000002</t>
  </si>
  <si>
    <t>Пробойник</t>
  </si>
  <si>
    <t>для пробивания отверстий</t>
  </si>
  <si>
    <t>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 (330-00631)</t>
  </si>
  <si>
    <t>329119.300.000000</t>
  </si>
  <si>
    <t>Кисть</t>
  </si>
  <si>
    <t>малярная</t>
  </si>
  <si>
    <t>"Тросорез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 (330-01694)</t>
  </si>
  <si>
    <t>257330.930.000045</t>
  </si>
  <si>
    <t>Тросорез</t>
  </si>
  <si>
    <t>Подшипник гидравлического ключа HK1412 (190-19069)</t>
  </si>
  <si>
    <t>Устройство: воздуходувное, аккумуляторное, BGA 56 SET STIHL, комплект с аккумулятором AK-20 и зарядным устройством AL-101… (110-00432)</t>
  </si>
  <si>
    <t>Патрубок равнопроходный L2,4384м стеклопластиковый 8,5МПа DN300мм  резьбовой 4RD (210-02536)</t>
  </si>
  <si>
    <t>Фильтр: воздушный, для климат системы Coleman Evcon, 16"x20"x1" (406 x 508 x 25), P/N 709-9212....~Filter: air filter, for Coleman-Evcon climate system, 16" x 20" x 1" (406mm x 508mm x 25mm), P/N 709-9212... (190-05271)</t>
  </si>
  <si>
    <t>282530.100.000001</t>
  </si>
  <si>
    <t>воздушный, для приточно-вытяжной вентиляционной установки, панельный</t>
  </si>
  <si>
    <t>Метла: веник сорго, с длинной деревянной ручкой....~Broom: broom sorgo, with a long wooden handle.... (440-00186)</t>
  </si>
  <si>
    <t>ИП"Гиясов"</t>
  </si>
  <si>
    <t>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 (160-00212)</t>
  </si>
  <si>
    <t>275125.700.000000</t>
  </si>
  <si>
    <t>Электрокипятильник</t>
  </si>
  <si>
    <t>погружной</t>
  </si>
  <si>
    <t>Lincat</t>
  </si>
  <si>
    <t>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 (440-00049)</t>
  </si>
  <si>
    <t>Акватехник</t>
  </si>
  <si>
    <t>Пластина: наружная, резьбонарезная, для замковых резьб, из твердогосплава 4ER4API382VKX... (330-01124)</t>
  </si>
  <si>
    <t>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 (330-00268)</t>
  </si>
  <si>
    <t>Краска: аэрозольная, желтая, для окрашивания металлов, дерева, бетона и пластика, баллончик от 400мл до 600мл....Paint: aerosol, yellow, for metal and wood, concrete and plastic, spray can from 400ml to 600ml.... (310-00058)</t>
  </si>
  <si>
    <t>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 (190-04853)</t>
  </si>
  <si>
    <t>Aurora</t>
  </si>
  <si>
    <t>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 (330-00044)</t>
  </si>
  <si>
    <t>265112.150.000002</t>
  </si>
  <si>
    <t>Нивелир</t>
  </si>
  <si>
    <t>точный</t>
  </si>
  <si>
    <t>SokkiaTopconCOLTD</t>
  </si>
  <si>
    <t>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 (110-00152)</t>
  </si>
  <si>
    <t>Подшипник: NU215 (250-01213)</t>
  </si>
  <si>
    <t>Набор рожково накидных ключей метрический. Состав набора : 6;7; 8; 9; 10; 11; 12; 13; 14; 15; 16; 17; 18; 19; 20; 21; 22; 23; 24; 25; 26; 27; 28; 29; 30; 31; 32 мм. 26 предметов. (330-02088)</t>
  </si>
  <si>
    <t>Набор: гаечных ключей, омедненные, размеры 8-36 мм....~Set: nut wrench, copper-plated, sizes 8-36 mm.... (330-00332)</t>
  </si>
  <si>
    <t>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 (190-07044)</t>
  </si>
  <si>
    <t>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 (270-02110)</t>
  </si>
  <si>
    <t>271224.300.000001</t>
  </si>
  <si>
    <t>Реле</t>
  </si>
  <si>
    <t>промежуточное</t>
  </si>
  <si>
    <t>Вентилятор для продувки колодцев переносной ВСП-500М (270-02647)</t>
  </si>
  <si>
    <t>Стойка трансмиссионная механическая, 2 тонна, H подъема 1250-2025 мм (470-00364)</t>
  </si>
  <si>
    <t>282211.700.000011</t>
  </si>
  <si>
    <t>Стойка</t>
  </si>
  <si>
    <t>трансмиссионная, гидравлическая</t>
  </si>
  <si>
    <t>Преобразователь: частоты для стиральной машины Unimac UХ, p/n F8172503 (190-08240)</t>
  </si>
  <si>
    <t>Стекло: 6 футов для Трубного мерного стекла Redline (LG-700, LG-800)....~Glass: 6 feet for Redline Tubular gauge glass (LG-700, LG-800).... (280-00530)</t>
  </si>
  <si>
    <t>231923.300.000181</t>
  </si>
  <si>
    <t>лабораторная, из стекла, водоуказательная</t>
  </si>
  <si>
    <t>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 (270-01471)</t>
  </si>
  <si>
    <t>Клапан обратный гидравлического ключа SD18/2-30 (190-19063)</t>
  </si>
  <si>
    <t>Смеситель: для умывальника, двухзахватный, тип излива короткий,стандартподводки 3/8", механизм смесителя керамическая кран-букса, артикул19004В1 (440-00400)</t>
  </si>
  <si>
    <t>ЛЮКС</t>
  </si>
  <si>
    <t>Уплотнитель: ПП2-180х35.200 (250-01295)</t>
  </si>
  <si>
    <t>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 (270-01115)</t>
  </si>
  <si>
    <t>242013.900.001545</t>
  </si>
  <si>
    <t>металлический, негерметичный, диаметр 11-20 мм</t>
  </si>
  <si>
    <t>Фланец выводной P0200204AA (190-19139)</t>
  </si>
  <si>
    <t>Фанера: влагостойки, 1525х1525мм, толщина листа 18мм, из древесины хорошего качества....~Plywood: 1525х1525mm, sheet thickness 18 mm.... (310-00653)</t>
  </si>
  <si>
    <t>162112.990.000054</t>
  </si>
  <si>
    <t>марка ФСФ, сорт I/I</t>
  </si>
  <si>
    <t>ООО"Уфимскийфанерныйкомбинат"</t>
  </si>
  <si>
    <t>Уайт-спирит (470-00438)</t>
  </si>
  <si>
    <t>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 (310-00182)</t>
  </si>
  <si>
    <t>ООО"МагСтилПром"</t>
  </si>
  <si>
    <t>Контроллер: программируемый, Siemens Simatic S7-1200… (270-01652)</t>
  </si>
  <si>
    <t>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 (270-02096)</t>
  </si>
  <si>
    <t>Лак: акриловый, бесцветный, универсальный, для внутренних и наружных работ, тара от 1 до 10 литров....Varnish: acrylic, colorless, multipurpose, for interior and exterior use, containers from 1 to 10 liters.... (310-00055)</t>
  </si>
  <si>
    <t>203012.500.000001</t>
  </si>
  <si>
    <t>Лак</t>
  </si>
  <si>
    <t>ЗАО «Краски КВИЛ»</t>
  </si>
  <si>
    <t>Клапан: дыхательный, механический, со встроенным огнепреградителем СМДК-50, Ду 50мм,....~Valve: Breathing. Mechanical, with fire-resistant capability, Type SMDK-50, D 50mm.... (200-00468)</t>
  </si>
  <si>
    <t>Армавирскийопытныймашиностроит</t>
  </si>
  <si>
    <t>Насос: смазывающего масла в картере, C-0084, для газового компрессораAriel, Enerflex Systems....~Pump: Oil, Ariel Frame Lube, C-0084.... (260-00030)</t>
  </si>
  <si>
    <t>293230.990.000577</t>
  </si>
  <si>
    <t>Ключ: гаечный, комбинированный, рожково-накидной, 32мм, инструментальная сталь....Wrench: combination, pin face - box, 32mm, tool steel.... (330-00135)</t>
  </si>
  <si>
    <t>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 (390-00012)</t>
  </si>
  <si>
    <t>KRASS</t>
  </si>
  <si>
    <t>Металлорукав: 80мм....~Conduit: flexible, armoured, 80mm.... (270-01112)</t>
  </si>
  <si>
    <t>242013.900.001549</t>
  </si>
  <si>
    <t>металлический, негерметичный, диаметр свыше 51 мм</t>
  </si>
  <si>
    <t>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 (460-00055)</t>
  </si>
  <si>
    <t>Гайковерт: пневматический ROTAKE RT-5880 (с длинным валом) (330-01548)</t>
  </si>
  <si>
    <t>Труба: металлопластиковая, Д-25мм, (Евро) темп.+95*С, армированная, приварной....~Pipe: metal-plastic, D-25mm, (Euro) temp.+95*C, reinforced, weld…. (210-00139)</t>
  </si>
  <si>
    <t>222121.500.010019</t>
  </si>
  <si>
    <t>металлопластиковая, диаметр 10-50 мм</t>
  </si>
  <si>
    <t>FIRAT</t>
  </si>
  <si>
    <t>Пластина: проходная, для мелкой наружной обработки TNMG1604086PTN20P(аналог 330-01505)... (330-01172)</t>
  </si>
  <si>
    <t>Ключ: гаечный, рожковый, набор от 8 до 30мм, из 23 частей,инструментальная сталь (аналог 330-01527)....Wrench: open end, set from8 to 30mm, 23 pcs, tool steel.... (330-00387)</t>
  </si>
  <si>
    <t>Пластина: внутренняя, резьбонарезная, для замковых резьб, из твердогосплава 4IR4API503VKX... (330-01126)</t>
  </si>
  <si>
    <t>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 (260-00011)</t>
  </si>
  <si>
    <t>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 (330-00159)</t>
  </si>
  <si>
    <t>Remocolor</t>
  </si>
  <si>
    <t>Доска: пробковая (стенд) (размер, модель, производителя и др. указывать в PR/PO)....~Board: сork (enter size, model, manufacturer and others in PR/PO).... (460-00094)</t>
  </si>
  <si>
    <t>329916.100.000003</t>
  </si>
  <si>
    <t>пробковая</t>
  </si>
  <si>
    <t>Forpus</t>
  </si>
  <si>
    <t>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 (330-02175)</t>
  </si>
  <si>
    <t>Жидкость: тормозная, бут/455г ДОТ-4 (340-00228)</t>
  </si>
  <si>
    <t>205943.300.000006</t>
  </si>
  <si>
    <t>для транспортных средств, тормозная</t>
  </si>
  <si>
    <t>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 (430-00042)</t>
  </si>
  <si>
    <t>259212.800.000000</t>
  </si>
  <si>
    <t>Чемодан</t>
  </si>
  <si>
    <t>для инструментов, из алюминия</t>
  </si>
  <si>
    <t>Unoir</t>
  </si>
  <si>
    <t>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 (190-06307)</t>
  </si>
  <si>
    <t>Электролит: 1,28 плотность... (340-00169)</t>
  </si>
  <si>
    <t>201324.333.000002</t>
  </si>
  <si>
    <t>Электролит</t>
  </si>
  <si>
    <t>аккумуляторный, щелочной натриево-литиевый</t>
  </si>
  <si>
    <t>Ключ: гаечный, комбинированный, накидной, 24мм, инструментальнаясталь....Wrench: combination, pin face - box, 24mm, tool steel.... (330-00132)</t>
  </si>
  <si>
    <t>Замок: врезной комнатный с ручками (аналог 310-00271, 440-00356, 310-00540)....~Lock: inside door, with handles.... (310-00273)</t>
  </si>
  <si>
    <t>Фирма«DIDA(WUXIYANGJIAN)LOCKSC</t>
  </si>
  <si>
    <t>шина автомобильная 255/70R15 (500-01138)</t>
  </si>
  <si>
    <t>221111.100.000002</t>
  </si>
  <si>
    <t>для легкового автомобиля, летняя, радиальная, диаметр обода 15</t>
  </si>
  <si>
    <t>Лента: тефлоновая(политетрафторэтилен), ФУМ, ширина 19 мм, длина неменее 15м,толщина 0.2мм (440-00372)</t>
  </si>
  <si>
    <t>Moloni/Stayer/Nastro/CTMPTFE</t>
  </si>
  <si>
    <t>Сталь: шестигранная, д=36мм, ГОСТ 2879-89....Bar: hex, steel, d=36mm, GOST 2879-89.... (310-00191)</t>
  </si>
  <si>
    <t>Плоскогубцы: универсальные, длина 200мм, с двухслойным покрытием дляработы под напряжением до 1000 В. (330-00108)</t>
  </si>
  <si>
    <t>257330.100.000001</t>
  </si>
  <si>
    <t>с диэлектрическими ручками</t>
  </si>
  <si>
    <t>ОАО"Новосибирскийинструменталь</t>
  </si>
  <si>
    <t>Панель: оператора, интелектуальная, ACS-CP-A для ACS550 (заказной код J400)… (270-02044)</t>
  </si>
  <si>
    <t>АВВOY</t>
  </si>
  <si>
    <t>Пластина: напаиваемая, твёрдосплавная, 01152-Т15К6, ГОСТ 25395-90 (330-01321)</t>
  </si>
  <si>
    <t>Кировградскийзаводтвердыхсплав</t>
  </si>
  <si>
    <t>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 (280-01029)</t>
  </si>
  <si>
    <t>Eliwell</t>
  </si>
  <si>
    <t>Цилиндр пневматический на спайдер Oil Country модель В. Артикул 65140. (190-10722)</t>
  </si>
  <si>
    <t>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 (440-00420)</t>
  </si>
  <si>
    <t>281412.300.000000</t>
  </si>
  <si>
    <t>для бачка унитаза, с нижним подводом</t>
  </si>
  <si>
    <t>ИнкоЭР</t>
  </si>
  <si>
    <t>Удлинитель: электрический, 220В, длина 50м, катушка с 4-мя розетками, для 2-х штепсельной вилки, 16 А....~Extender: electrical, 50mlong, reel with 4 receptacles, for 2 pin plug, 16A.... (270-01272)</t>
  </si>
  <si>
    <t>NingboBoyangLightingCo.,Ltd</t>
  </si>
  <si>
    <t>Наушники: противошумные, с креплением на каску защитную....~Earmuffs:noise-protection.... (420-00424)</t>
  </si>
  <si>
    <t>ООО"Авангард-спецодежда"</t>
  </si>
  <si>
    <t>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 (110-00303)</t>
  </si>
  <si>
    <t>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 (190-05288)</t>
  </si>
  <si>
    <t>282512.500.000035</t>
  </si>
  <si>
    <t>для системы кондиционирования</t>
  </si>
  <si>
    <t>ColemanEvcon</t>
  </si>
  <si>
    <t>Ключ рожковый ударный 41 мм (330-02003)</t>
  </si>
  <si>
    <t>Сушилка: бельевая, напольная, раскладная, цвет - хром….Dryer: laundry,floor, fold, color - chrome .... (440-00089)</t>
  </si>
  <si>
    <t>329959.900.000063</t>
  </si>
  <si>
    <t>LUMME</t>
  </si>
  <si>
    <t>Пленка: для ламинирования, А4, 125мкр, 100 листов....~Film: Laminating, A4 125mcr, 100 list.... (460-00192)</t>
  </si>
  <si>
    <t>Deco</t>
  </si>
  <si>
    <t>Молоток: строительный, не менее 2.7 кг, квадратный боек, из кованнойстали, с деревянной рукояткой... (330-00154)</t>
  </si>
  <si>
    <t>257330.550.000012</t>
  </si>
  <si>
    <t>столярный</t>
  </si>
  <si>
    <t>Кран: шаровой, радиаторный, угловой, полипропиленовой трубы Д-20мм (440-00578)</t>
  </si>
  <si>
    <t>222129.700.000047</t>
  </si>
  <si>
    <t>из полипропилена</t>
  </si>
  <si>
    <t>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 (330-00112)</t>
  </si>
  <si>
    <t>Подшипник: сферический, роликовый, двухрядный, ZKL-22319 EW33 J, SigmaP/n 17 660 275 (аналог 190-06633).... (190-06496)</t>
  </si>
  <si>
    <t>ООО"Самарсккийподшипник"</t>
  </si>
  <si>
    <t>Диск жесткий HDD 3,5 1024Гбайт (290-00146)</t>
  </si>
  <si>
    <t>262021.300.000016</t>
  </si>
  <si>
    <t>интерфейс SATA 3 Гбит/с, емкость более 500 Гб, но не более 3 Тб, размер 3,5"</t>
  </si>
  <si>
    <t>Втулка ролика гидравлического ключа ГК.042.279 (190-14422)</t>
  </si>
  <si>
    <t>Рычаг подъемный СПГ50.000.106 (190-14354)</t>
  </si>
  <si>
    <t>282422.000.000139</t>
  </si>
  <si>
    <t>к приспособлению для захвата насосно-компрессорных или бурильных труб и удержания их на весу в устье скважин, подъемный</t>
  </si>
  <si>
    <t>Пластина: напаиваемая, твёрдосплавная, 51050-Т5К10, ГОСТ 20312-90 (330-01322)</t>
  </si>
  <si>
    <t>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 (160-00036)</t>
  </si>
  <si>
    <t>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 (270-02295)</t>
  </si>
  <si>
    <t>Комплект: Ванна акриловая 170х70 см с каркасом, сторона универсальная (440-00633)</t>
  </si>
  <si>
    <t>222312.500.000003</t>
  </si>
  <si>
    <t>Ванна</t>
  </si>
  <si>
    <t>акриловая</t>
  </si>
  <si>
    <t>Клещи: токоизмерительные, с измерением истинного среднеквадратичногозначения, Fluke (330-01723)</t>
  </si>
  <si>
    <t>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 (440-00323)</t>
  </si>
  <si>
    <t>265182.100.000004</t>
  </si>
  <si>
    <t>для нивелира</t>
  </si>
  <si>
    <t>SICOLtd.дляLeicoGeosystemsAGШв</t>
  </si>
  <si>
    <t>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 (330-00301)</t>
  </si>
  <si>
    <t>257330.650.000015</t>
  </si>
  <si>
    <t>Пленка: для ламинирования, А4 150-200мкр....~Film: Laminating. A4 150-200mcr.... (460-00209)</t>
  </si>
  <si>
    <t>Плашка (Сухарь) АХА 8.689.014 для пакера  типа П-ЯМ -142-62-250-Т90-КЗ-02. Изготовитель ООО НПФ "Пакер" РБ. (250-00858)</t>
  </si>
  <si>
    <t>259929.190.000135</t>
  </si>
  <si>
    <t>Шина автомобильная, 26x12.00, 12 NHS, Case 580 Super LE Backhoe....~Tire, 26x12.00, 12 NHS, Case 580 Super LE Backhoe.... (190-00095)</t>
  </si>
  <si>
    <t>Пластина: проходная, для мелкой наружной обработки TP20AM TCMT-110204 E-F2 (330-01171)</t>
  </si>
  <si>
    <t>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 (120-00090)</t>
  </si>
  <si>
    <t>Штуцер: угловой, с наружней резьбой, stainless Male Elbow, O.D. 1/2 -NPT 1/2", DLM8-8N-SA.... (210-01094)</t>
  </si>
  <si>
    <t>259929.400.000004</t>
  </si>
  <si>
    <t>поворотный, металлический</t>
  </si>
  <si>
    <t>Ведро: пожарное, объем 8л, конусное, габаритный размер не менее415х275х197мм, цвет красный, масса 1.1кг, из тонколистового металла, длядоставки воды или песка к месту пожара....~Bucket: fire, conical, colourred.... (400-00041)</t>
  </si>
  <si>
    <t>259929.430.000001</t>
  </si>
  <si>
    <t>пожарное, конусообразное</t>
  </si>
  <si>
    <t>Клапан: всасывающий 79RX, NY, B-3395-SS, Ariel compressor, Enerflex Systems....~Valve: Suction. 79RX, NY, B-3395-SS, Ariel compressor, Enerflex Systems.... (200-00608)</t>
  </si>
  <si>
    <t>Подшипник: №6309 2RS, шариковый, радиальный, однорядный, d=45, D=100, B=25, ГОСТ 7242-81....~Bearing: №6309 2RS.... (190-06435)</t>
  </si>
  <si>
    <t>Система смазочная Z01030300003AA (190-19153)</t>
  </si>
  <si>
    <t>289939.770.000000</t>
  </si>
  <si>
    <t>Система смазочная</t>
  </si>
  <si>
    <t>с жидким смазочным материалом</t>
  </si>
  <si>
    <t>Сталь: шестигранная, Д=41мм, ГОСТ 2879-2006 (310-00764)</t>
  </si>
  <si>
    <t>ПАО«НадеждинскийМеталлургическ</t>
  </si>
  <si>
    <t>стальная</t>
  </si>
  <si>
    <t>Набор ключей рожково-накидных метрический FORCE из 14 предмет. (от 10- до 32мм) p/n 5141 (470-00358)</t>
  </si>
  <si>
    <t>Лента: оградительная, сигнальная, красно-белая, полиэтиленовая, 200м врулоне, ширина 75мм, толщина 30-35мкм....~Ribbon: warning, red and white, 200m roll, width 75mm… (310-00546)</t>
  </si>
  <si>
    <t>ОООКПП"Прожектор"</t>
  </si>
  <si>
    <t>Жидкость пусковая  (Быстрый старт 450 мл) (340-00170)</t>
  </si>
  <si>
    <t>Модуль: процессора CPU SIMATIC S7-1200, 1214C, DC/DC/DC SIEMENS SIE., 6ES7214-1AG40-0XB0 (280-01151)</t>
  </si>
  <si>
    <t>Диск жесткий SATA 3 1000Гбайт (290-00147)</t>
  </si>
  <si>
    <t>262021.300.000005</t>
  </si>
  <si>
    <t>интерфейс SATA 1,2 Гбит/с, емкость более 500 Гб, но не более 2 Тб, размер 2,5''</t>
  </si>
  <si>
    <t>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 (330-00706)</t>
  </si>
  <si>
    <t>ОАОЛужскийабразивныйзавод</t>
  </si>
  <si>
    <t>Гайковерт: пневматический FORCE 82546... (470-00372)</t>
  </si>
  <si>
    <t>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 (440-00597)</t>
  </si>
  <si>
    <t>Стеклоткань: ширина 100см, толщина 0,19+0,02мм, полотняное переплетение, Э3-200, ГОСТ 19907-83....~Fabric: Glass Fabric.... (310-00392)</t>
  </si>
  <si>
    <t>231412.300.000007</t>
  </si>
  <si>
    <t>Стеклоткань</t>
  </si>
  <si>
    <t>поверхностная плотность 120 г/м2</t>
  </si>
  <si>
    <t>г.Омск,Заводстеклопластиковыхи</t>
  </si>
  <si>
    <t>Радиатор водяной, медно-латунный паяный, трубчато-ленточный, з/н 65055-1301010, для двигателя ЯМЗ-238ДЕ2 (190-08158)</t>
  </si>
  <si>
    <t>293230.610.000001</t>
  </si>
  <si>
    <t>Радиатор системы охлаждения</t>
  </si>
  <si>
    <t>Сигнализатор: давления DUNGS GW500 A6 600 mbar (280-01352)</t>
  </si>
  <si>
    <t>252113.000.000015</t>
  </si>
  <si>
    <t>Датчик-реле</t>
  </si>
  <si>
    <t>для газовых котлов, минимального и максимального давления</t>
  </si>
  <si>
    <t>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 (440-00221)</t>
  </si>
  <si>
    <t>+++Рулетка: измерительная, 30м, металлическая, в ударопрочном корпусе,закрытого исполнения (не перезаказывать см.код 330-00013).... (330-00003)</t>
  </si>
  <si>
    <t>Ножницы: высечные, по металлу MAKITA JN3200 (330-01808)</t>
  </si>
  <si>
    <t>284132.200.000003</t>
  </si>
  <si>
    <t>высечные</t>
  </si>
  <si>
    <t>Огнетушитель: ОП-2 (400-00497)</t>
  </si>
  <si>
    <t>Цепь для подъема. 8мм. Gr80. Рабочая нагрузка: 2 тонн. (410-00398)</t>
  </si>
  <si>
    <t>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 (270-00847)</t>
  </si>
  <si>
    <t>ООО"Рязанскийзаводкабельныйарм</t>
  </si>
  <si>
    <t>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 (330-01680)</t>
  </si>
  <si>
    <t>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 (460-00554)</t>
  </si>
  <si>
    <t>Захват цанговый ОШ-71 32мм (250-02154)</t>
  </si>
  <si>
    <t>Лента: скотч, клейкая, ширина 75мм, прозрачная....~Tape: scotch, sticky, width 75mm, transparent….... (460-00239)</t>
  </si>
  <si>
    <t>(Каз/пл)</t>
  </si>
  <si>
    <t>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 (320-00902)</t>
  </si>
  <si>
    <t>Редуктор: регулятор давления, баллонный, пропановый, одноступенчатый, тип БПО-5МГ, с манометром 0,6МРа....~Reductor: pressure, propane bottle, one stage, type БПО-5МК, c/w pressure gauge, 0.6MPa.... (390-00013)</t>
  </si>
  <si>
    <t>Шайба стопорная. Каталожный номер 28147. (190-10356)</t>
  </si>
  <si>
    <t>259412.300.000027</t>
  </si>
  <si>
    <t>Шайба специальная</t>
  </si>
  <si>
    <t>для элеватора</t>
  </si>
  <si>
    <t>Молоток: слесарный, искробезопасный, омедненный, с круглым бойком неменее 0,5кг, деревянная рукоятка... (330-01279)</t>
  </si>
  <si>
    <t>257330.550.000005</t>
  </si>
  <si>
    <t>искробезопасный</t>
  </si>
  <si>
    <t>ООО"Камышенскийзаводслесарно-м</t>
  </si>
  <si>
    <t>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 (270-00252)</t>
  </si>
  <si>
    <t>Комплект: Ванна акриловая 150х70 см с каркасом, сторона универсальная (440-00634)</t>
  </si>
  <si>
    <t>Папка: регистратор, пластиковая, 2 кольца, узкая, формат А4, 50 мм....~Binder, 2 ring, narrow.... (460-00090)</t>
  </si>
  <si>
    <t>KUVERT</t>
  </si>
  <si>
    <t>Манометр: давления, диаметр 100мм, 140кг/см2 2000PSI, вибростойкий, глицерин наполненный, корпус нержавеющая сталь, соединение радиальное на 3/4"… (280-00985)</t>
  </si>
  <si>
    <t>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 (330-01768)</t>
  </si>
  <si>
    <t>Наконечник медный 240 мм2 (ТМ-240)....~Lug-Copper: 240 mm2 (TM-240).... (270-00450)</t>
  </si>
  <si>
    <t>ООО"ДПА"</t>
  </si>
  <si>
    <t>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 (250-00767)</t>
  </si>
  <si>
    <t>Труба: водосточная, для кровли, металлический с полимерным покрытием Ø90мм, длина 3м, цвет белый. (310-00741)</t>
  </si>
  <si>
    <t>242035.000.010000</t>
  </si>
  <si>
    <t>Труба водосточная</t>
  </si>
  <si>
    <t>Электроконвектор настенный ЭВУБ 2.0 / 220В. (160-00340)</t>
  </si>
  <si>
    <t>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 (270-01487)</t>
  </si>
  <si>
    <t>Клещи: для  монтажа и демонтажа внешних стопорных колец, длина 400 мм,диаметр наконечника 3мм, диметр колец 120-300мм. (330-01854)</t>
  </si>
  <si>
    <t>Батарея: аккумуляторная 7.4V/4.4Ah, GEB221 (270-02265)</t>
  </si>
  <si>
    <t>272023.900.000002</t>
  </si>
  <si>
    <t>для тахеометра, аккумуляторная</t>
  </si>
  <si>
    <t>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 (160-00042)</t>
  </si>
  <si>
    <t>Райбер конусный-РК2, Типоразмер-PK2 -122.Наружныйдиаметр-122 мм.Длина-646мм.Присоединительная резьба З-86 по-ГОСТ-28487-90. (250-00884)</t>
  </si>
  <si>
    <t>Пластина: внутренняя, резьбонарезная, для замковых резьб, из твердогосплава 5IR4API382VKX... (330-01127)</t>
  </si>
  <si>
    <t>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 (190-07036)</t>
  </si>
  <si>
    <t>231923.300.000204</t>
  </si>
  <si>
    <t>из стекла, тип исполнение 1, вместимость 5-2000 см3</t>
  </si>
  <si>
    <t>ЗАОМинимед</t>
  </si>
  <si>
    <t>Проволока: термически обработанная, не менее Д=1.0 мм., нормальнойточности,чёрная, по ГОСТ 3282-74....~Wire: D-1mm, twine, for sealing,GOST 3282-74.... (470-00160)</t>
  </si>
  <si>
    <t>243411.300.000001</t>
  </si>
  <si>
    <t>стальная, полиграфическая, диаметр 0,7-1,2 мм</t>
  </si>
  <si>
    <t>ОАО"Белорецкийметаллургический</t>
  </si>
  <si>
    <t>Сервиз: чайный, 12 персон (чашки с блюдцами, сахарница, заварник, конфетница, молочник)....~Set: tea, 12 person (tea cups, w/saucers, sugar-basin, teapot, confection-bowl, milk jug).... (450-00008)</t>
  </si>
  <si>
    <t>234111.300.000029</t>
  </si>
  <si>
    <t>Сервиз чайный</t>
  </si>
  <si>
    <t>Auratic</t>
  </si>
  <si>
    <t>Папка: органайзер, формат А4, в жесткой обложке, с калькулятором и кармашками для постиков и ручек внутри....Folder: organizer, format A4, hard cover, with calculator and pockets for post-notes and pens.... (460-00189)</t>
  </si>
  <si>
    <t>151212.900.000057</t>
  </si>
  <si>
    <t>деловая, из кожи</t>
  </si>
  <si>
    <t>Sheeny</t>
  </si>
  <si>
    <t>Стекло: оконное, толщиной 4мм, ГОСТ 111-90 (размеры листа указать в MR)....~Glass: window ГОСТ 111-90.... (310-00378)</t>
  </si>
  <si>
    <t>231111.300.000004</t>
  </si>
  <si>
    <t>Стекло строительное</t>
  </si>
  <si>
    <t>марка КП-1-250</t>
  </si>
  <si>
    <t>ОАО"Каспийскийзаводлистовогост</t>
  </si>
  <si>
    <t>Резец: токарный, отрезной, 25x20, с напайной пластиной. ГОСТ 25751-83....~Tool: turning, parting, 25x20, with soldered plate, GOST 25751-83.... (330-00598)</t>
  </si>
  <si>
    <t>ООО"Храпуновскийинструментальн</t>
  </si>
  <si>
    <t>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 (310-00261)</t>
  </si>
  <si>
    <t>IMPERIAL</t>
  </si>
  <si>
    <t>Зажим: заземления, 600A, тип С, 2-1/2", латунный, ширина, 1-3/8" глубина, соединение штекерное TWECO; Acklands P/N TWCGC600TMP....~Ground Clamp; 600A; 2-1/2" opening, 1-3/8" depth, TWECO male plug connection; Acklands P/N TWCGC600TMP.... (390-00018)</t>
  </si>
  <si>
    <t>259929.190.000056</t>
  </si>
  <si>
    <t>заземляющий</t>
  </si>
  <si>
    <t>ИТАЛИЯ</t>
  </si>
  <si>
    <t>TRAFIMETS.p.a.</t>
  </si>
  <si>
    <t>Антенна: MikroTik RBMetalG-52SHPacn (190-08703)</t>
  </si>
  <si>
    <t>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 (330-00862)</t>
  </si>
  <si>
    <t>Ванна: моечная ATESY ВСМ-С-1.700-02 800х800х870, 1 ванна 700х700х450, ванна-AISI304, каркас-оц.сталь (160-00362)</t>
  </si>
  <si>
    <t>259911.100.000000</t>
  </si>
  <si>
    <t>Комплект пружины ручного ключа для насосных штанг Oil Сountry. Каталожный номер 800026. (190-10323)</t>
  </si>
  <si>
    <t>257340.990.000006</t>
  </si>
  <si>
    <t>Штуцер угловой с наружной резьбой из нержавеющей стали O.D. 3/8'' - NPT3/8'', DLM6-6N-SA (210-01095)</t>
  </si>
  <si>
    <t>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 (190-04782)</t>
  </si>
  <si>
    <t>AtlasCopcoAirpowern.v.</t>
  </si>
  <si>
    <t>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 (330-00861)</t>
  </si>
  <si>
    <t>Ключ: гаечный, комбинированный, рожково-накидной, 27мм, инструментальная сталь....Wrench: combination, pin face - box, 27mm, tool steel.... (330-00133)</t>
  </si>
  <si>
    <t>Файл: лист вкладыш, формат A4, полипропиленовый, прозрачный....~File: sheet inlay, format A4, polypropylene, transparent…. (460-00025)</t>
  </si>
  <si>
    <t>222925.900.000004</t>
  </si>
  <si>
    <t>для документов, с перфорацией, из полипропиленовой пленки</t>
  </si>
  <si>
    <t>LongSuccess</t>
  </si>
  <si>
    <t>Резец: резьбовой, с пластинами из твердого сплава, для внутренней метрической резьбы, 25х25 ВК8 ГОСТ 18885-73…~Cutter: thread, 25х25 ВК8 ГОСТ 18885-73… (330-00594)</t>
  </si>
  <si>
    <t>257340.190.000008</t>
  </si>
  <si>
    <t>резьбонарезной, из твердого сплава</t>
  </si>
  <si>
    <t>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 (430-00031)</t>
  </si>
  <si>
    <t>151212.900.000033</t>
  </si>
  <si>
    <t>для рабочего инструмента, из текстильного материала</t>
  </si>
  <si>
    <t>МатризеХанделсГмбх</t>
  </si>
  <si>
    <t>Лента: скотч, клейкая, ширина 50мм, прозрачная....~Tape: scotch, sticky, width 50mm, transparent…. (460-00054)</t>
  </si>
  <si>
    <t>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 (110-00483)</t>
  </si>
  <si>
    <t>265141.000.000033</t>
  </si>
  <si>
    <t>Комплект дозиметров</t>
  </si>
  <si>
    <t>прямопоказывающий</t>
  </si>
  <si>
    <t>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 (400-00034)</t>
  </si>
  <si>
    <t>262030.100.000020</t>
  </si>
  <si>
    <t>Карта бесконтактная</t>
  </si>
  <si>
    <t>Китай(КНР)</t>
  </si>
  <si>
    <t>EMMicroelectronic-Marin</t>
  </si>
  <si>
    <t>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 (460-00501)</t>
  </si>
  <si>
    <t>JapanCBMCorporation</t>
  </si>
  <si>
    <t>Ключ: разводной 0-46 мм. Длина L-375 мм (330-02152)</t>
  </si>
  <si>
    <t>Ключ накидной ударный 50 мм (330-02014)</t>
  </si>
  <si>
    <t>Коммутатор: гигабитный, DGS-1008A (неуправляемый)… (190-08617)</t>
  </si>
  <si>
    <t>263023.900.000079</t>
  </si>
  <si>
    <t xml:space="preserve">неуправляемый, асимметричный	</t>
  </si>
  <si>
    <t>Точка доступа WiFi 4900-5900МГц 15км 24Мбит/с внешнего исполнения (140-00376)</t>
  </si>
  <si>
    <t>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 (310-00122)</t>
  </si>
  <si>
    <t>241062.900.000058</t>
  </si>
  <si>
    <t>стальной, марка Ст.3сп, диаметр 5-9 мм, горячекатаный</t>
  </si>
  <si>
    <t>ОАО"Северсталь"</t>
  </si>
  <si>
    <t>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 (280-00351)</t>
  </si>
  <si>
    <t>Вал приводной  2SFZ18-21-26 (250-02191)</t>
  </si>
  <si>
    <t>Клапан: электромагнитный BRAMHA E6G (280-01366)</t>
  </si>
  <si>
    <t>Сигнализатор: давления DCM3 HONEYWELL, 0.2-2.5 bar (280-01354)</t>
  </si>
  <si>
    <t>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 (440-00033)</t>
  </si>
  <si>
    <t>222312.700.000000</t>
  </si>
  <si>
    <t>Сиденье</t>
  </si>
  <si>
    <t>Крестовина превентора 2SFZ18-21-20 для соединения со штурвалом (250-02196)</t>
  </si>
  <si>
    <t>Обложка: пластиковая, А4, для переплета,150мкн, 100шт, прозрачная...~Cover: plastic, A4 for binding 150mkn, 100ps, transparent... (460-00231)</t>
  </si>
  <si>
    <t>222925.700.000036</t>
  </si>
  <si>
    <t>Обложка</t>
  </si>
  <si>
    <t>для переплета, формат А4</t>
  </si>
  <si>
    <t>Одна пачка</t>
  </si>
  <si>
    <t>Таль: ручная рычажная цепная, грузоподъемность 1,5 т., высота подъема 6м, диаметр цепи 8 мм, покрытие окрашенный. (410-00341)</t>
  </si>
  <si>
    <t>Датчик: поплавковый (регулятор уровня), кабельный, длина провода неменее 5 метров, 220В, 50Гц, 10А. (190-06783)</t>
  </si>
  <si>
    <t>Tеchnolastic</t>
  </si>
  <si>
    <t>Вал плашки превентора 2SFZ18-21-08 (250-02192)</t>
  </si>
  <si>
    <t>Подшипник: роликовый 6319 (190-08548)</t>
  </si>
  <si>
    <t>МАЛАЙЗИЯ</t>
  </si>
  <si>
    <t>FBC</t>
  </si>
  <si>
    <t>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(270-02175)</t>
  </si>
  <si>
    <t>Клещи: для монтажа и демонтажа внутренних стопорных колец, длина 400 мм, диаметр наконечника 3мм, диметр колец 120-300мм. (330-01853)</t>
  </si>
  <si>
    <t>Электродвигатель: асинхронный, взрывозащищённый, IP54, 1ExdIIBT4,1.1кВт, 1500об/мин, 110/280В, 50Гц, высота оси 80мм,У3, TEFC,  на лапах...~Motor: electric,  asynchronous, 1,1kW, 1500 rpm,110/280V, TEFC, explosion proof.... (270-00943)</t>
  </si>
  <si>
    <t>271124.300.000003</t>
  </si>
  <si>
    <t>асинхронный, однофазный, мощность более 0,75 кВт, но не более 7,5 кВт</t>
  </si>
  <si>
    <t>Пленка для ламинирования А3 100мкр....~Film: Laminating. A3 100mcr.... (460-00205)</t>
  </si>
  <si>
    <t>FOPISIA,Mikusiela2a,Riga,LV104</t>
  </si>
  <si>
    <t>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 (310-00170)</t>
  </si>
  <si>
    <t>ОАО"ММК"</t>
  </si>
  <si>
    <t>пластина вставная для штангового элеватора 3/4-7/8 27727-В (190-07660)</t>
  </si>
  <si>
    <t>257340.900.000063</t>
  </si>
  <si>
    <t>Полумесяц</t>
  </si>
  <si>
    <t>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 (330-00630)</t>
  </si>
  <si>
    <t>SPARTA</t>
  </si>
  <si>
    <t>Аккумулятор 6СТ-230 (190-09692)</t>
  </si>
  <si>
    <t>272021.500.000034</t>
  </si>
  <si>
    <t>стартерный, напряжение 12 В, емкость 230 А/ч, свинцово-кислотный</t>
  </si>
  <si>
    <t>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 (280-00158)</t>
  </si>
  <si>
    <t>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 (270-00840)</t>
  </si>
  <si>
    <t>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 (330-02167)</t>
  </si>
  <si>
    <t>"Matrix</t>
  </si>
  <si>
    <t>Ремень: V-образный, резиновый, 3VX450, длина 45 дюймов....~Belt: V-type, rubber, 3VX450, length 45 inch .... (350-00011)</t>
  </si>
  <si>
    <t>Лента: изоляционная, ширина 15мм, ПВХ, длина 20м, для изоляции электрических соединений....~Tape: insulation, width 15mm, PVC, length 20m, for isolation of electrical connections.... (310-00380)</t>
  </si>
  <si>
    <t>271150.700.000013</t>
  </si>
  <si>
    <t>Преобразователь напряжения</t>
  </si>
  <si>
    <t>для блока контроллера инвертора, линейный в эквивалентный ток на выходе, постоянного тока</t>
  </si>
  <si>
    <t>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 (270-01641)</t>
  </si>
  <si>
    <t>Фотореле</t>
  </si>
  <si>
    <t>ОООСКБТехносфера</t>
  </si>
  <si>
    <t>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 (270-01320)</t>
  </si>
  <si>
    <t>Zhejiangmarkarielectricco.LTD</t>
  </si>
  <si>
    <t>Машина: угловая шлифовальная  "Makita" GA 9040 SF01, 220В, диаметр круга – 230мм. (330-02181)</t>
  </si>
  <si>
    <t>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 (460-00128)</t>
  </si>
  <si>
    <t>282323.900.000002</t>
  </si>
  <si>
    <t>Степлер</t>
  </si>
  <si>
    <t>EAGLE</t>
  </si>
  <si>
    <t>Пластина внутренняя, резьбонарезная, для метрических резьб, из твердогосплава 2IL2.00ISOVKX... (330-01140)</t>
  </si>
  <si>
    <t>Припой: Сплав Розе (390-00119)</t>
  </si>
  <si>
    <t>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 (330-00123)</t>
  </si>
  <si>
    <t>Ключ накидной ударный 55 мм (330-02002)</t>
  </si>
  <si>
    <t>захват цанговый19 ОШ-45 (250-00624)</t>
  </si>
  <si>
    <t>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 (270-01470)</t>
  </si>
  <si>
    <t>265143.300.000017</t>
  </si>
  <si>
    <t>постоянного тока, измерительный</t>
  </si>
  <si>
    <t>Предохранитель ПT 1.1-6-20-20У3;....~Fuse: PT 1.1-6-20-20У3;.... (270-00744)</t>
  </si>
  <si>
    <t>271210.900.000037</t>
  </si>
  <si>
    <t>для трансформаторов напряжения, с мелкозернистым кварцевым наполнителем</t>
  </si>
  <si>
    <t>Припой  диаметр 3,0 мм количество 1 кг, на двух катушках по 500 грамм,без канифоли, пайка элементов, лужение проводников. (270-01285)</t>
  </si>
  <si>
    <t>244110.500.000004</t>
  </si>
  <si>
    <t>серебряный, марка ПСр 65</t>
  </si>
  <si>
    <t>Спирт этиловый, технический, марка А, ГОСТ 17299-78....~Alcohol-Ethyl,ГОСТ 17299-78.... (240-00029)</t>
  </si>
  <si>
    <t>201474.000.000001</t>
  </si>
  <si>
    <t>этиловый, технический, марка А</t>
  </si>
  <si>
    <t>КировскийБиоХимЗавод</t>
  </si>
  <si>
    <t>Автомобильная краска (белая) (470-00422)</t>
  </si>
  <si>
    <t>205959.670.000000</t>
  </si>
  <si>
    <t>огнезащитная</t>
  </si>
  <si>
    <t>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 (270-00245)</t>
  </si>
  <si>
    <t>Ось: блока шестерён, 45032/гранит (250-01597)</t>
  </si>
  <si>
    <t>289212.300.000010</t>
  </si>
  <si>
    <t>Ось</t>
  </si>
  <si>
    <t>для трубного гидравлического ключа, блока шестерен</t>
  </si>
  <si>
    <t>Молоток: сварщика, шлакоотбойный, пружинная конструкция ручки с кольцом,материал сталь с пластиковым напылением…~Hammer: welder… (330-00577)</t>
  </si>
  <si>
    <t>257330.550.000010</t>
  </si>
  <si>
    <t>шлакоотбойный</t>
  </si>
  <si>
    <t>Барс</t>
  </si>
  <si>
    <t>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 (330-00529)</t>
  </si>
  <si>
    <t>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 (280-01164)</t>
  </si>
  <si>
    <t>Рулетка: измерительная, 5 метров....Tape: measure, 5 meters.... (330-00016)</t>
  </si>
  <si>
    <t>MatrizeHandelsGmbH</t>
  </si>
  <si>
    <t>Диск: фрикционный, 16Р25В.20.248, материал сталь 65Г, для токарно-винторезного станка 16Р25П-1.5, ТУ14-1-4118-86… (330-01779)</t>
  </si>
  <si>
    <t>284921.500.000007</t>
  </si>
  <si>
    <t>для станка, фрикционный</t>
  </si>
  <si>
    <t>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 (330-00877)</t>
  </si>
  <si>
    <t>282411.200.000000</t>
  </si>
  <si>
    <t>Лобзик</t>
  </si>
  <si>
    <t>ручной, электрический</t>
  </si>
  <si>
    <t>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 (330-00203)</t>
  </si>
  <si>
    <t>Уплотнитель: ПП2-180х35.132 (в составе поз 1), на ПВО ПП2-180*22 (190-07928)</t>
  </si>
  <si>
    <t>Дальномер: лазерный с дальностью замера на 1000 м (к примеру, Nikon LRF 1200 (6x21) от 10м до 1200м) для замера протяженность ВЛ-6кВ. (280-01157)</t>
  </si>
  <si>
    <t>Ключ: гаечный комбинированный, удлиненный 41мм, рожково-накидной, хром ванадиевая сталь.... (330-01682)</t>
  </si>
  <si>
    <t>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 (270-00838)</t>
  </si>
  <si>
    <t>ТDM</t>
  </si>
  <si>
    <t>Переключатель: кулачковый, 3 позиции, черный, С3SS1-30 B-20 с фиксацией 2НО (1SFA619210R3026)… (270-02140)</t>
  </si>
  <si>
    <t>302040.300.000884</t>
  </si>
  <si>
    <t>для подвижного состава, кулачковый</t>
  </si>
  <si>
    <t>Папка: А4, пластиковая, с металлическим пружинно-рычажным зажимом....~Folder: А4, plastic, with metal spring-lever clamp.... (460-00075)</t>
  </si>
  <si>
    <t>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 (270-02156)</t>
  </si>
  <si>
    <t>271223.700.000040</t>
  </si>
  <si>
    <t>для коммутации электрических цепей постоянного и переменного тока, мгновенного действия, серия ТВ</t>
  </si>
  <si>
    <t>Подшипник: закрытого исполнения 6318... (190-08547)</t>
  </si>
  <si>
    <t>+++Полотно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 (470-00425)</t>
  </si>
  <si>
    <t>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 (270-02178)</t>
  </si>
  <si>
    <t>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 (440-00231)</t>
  </si>
  <si>
    <t>ЗАО"ЗубрОВК"</t>
  </si>
  <si>
    <t>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 (330-00320)</t>
  </si>
  <si>
    <t>Блок: питания, 220/24В, POWER SUPPLY 1769-PA4 A (280-01382)</t>
  </si>
  <si>
    <t>Подшипник: SKF 6207-2RS1, шариковый радиальный однорядный, наружный диаметр 72 мм, внутренний диаметр 35 мм, высота 17 мм, производитель SKF Group, (190-11419)</t>
  </si>
  <si>
    <t>захват цанговый22 ОШ-45 (250-00626)</t>
  </si>
  <si>
    <t>Клапан: обратный Ariel, p/n А-3780, 7500 PSI. (200-00538)</t>
  </si>
  <si>
    <t>Диск жесткий SAS 2.5  0K0N77 (290-00145)</t>
  </si>
  <si>
    <t>Ключ: разводной, легированная сталь 40X, хромоникелевое покрытие, длина150мм, увеличенный зев 24мм... (330-00526)</t>
  </si>
  <si>
    <t>ЗУБР"Эксперт"</t>
  </si>
  <si>
    <t>Наконечник: медный, 95 мм2, 7195-12-13,8Л....~Lug: copper, 95mm2, 7195-12-13.8L.... (270-00435)</t>
  </si>
  <si>
    <t>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 (190-06306)</t>
  </si>
  <si>
    <t>Припой: сплав Вуда производится из олова, свинца, висмута и кадмия в соотношении, соответственно (1:2:4:1). Температура плавления (68,5 градусов С), плотность (9,72 т/куб. м). (390-00118)</t>
  </si>
  <si>
    <t>Ключ: гаечный, комбинированный, 46мм, рожково-накидной, хром ванадиевая сталь. (330-01690)</t>
  </si>
  <si>
    <t>БелыйМедведь</t>
  </si>
  <si>
    <t>Клапан: электромагнитный p/n ВН1/2 Н-4....~Valve: Electromagnetic p/n ВН1/2 Н-4.... (280-00557)</t>
  </si>
  <si>
    <t>Батарея: аккумуляторная для ИБП, свинцово-кислотный, напряжение батареи: 12В, емкость аккумулятора 7.5 Ач. (190-08605)</t>
  </si>
  <si>
    <t>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 (330-02160)</t>
  </si>
  <si>
    <t>Автомобильная краска (зеленая) (470-00421)</t>
  </si>
  <si>
    <t>Кран: шаровой, радиаторный, угловой, полипропиленовой трубы Д-25мм... (440-00555)</t>
  </si>
  <si>
    <t>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 (330-02174)</t>
  </si>
  <si>
    <t>Доводчик: дверной Armadillo, LY5, для стандартных дверей от 80 до 120кг, шириной до 1372 мм, для левых и правых дверей, температурный режимработы от -40 до +45 гр... (310-00504)</t>
  </si>
  <si>
    <t>257214.690.000029</t>
  </si>
  <si>
    <t>до 120 кг</t>
  </si>
  <si>
    <t>TITANFURNITURECo.LTD</t>
  </si>
  <si>
    <t>Труба: металлопластиковая, Д-20мм, (Евро) темп.+95*С, армированная, приварной....~Pipe: metal-plastic, D-20mm, (Euro) temp.+95*C, reinforced, weld…. (210-00140)</t>
  </si>
  <si>
    <t>Резец: проходной, правый, 25x20, с напайной пластиной, ГОСТ 25751-83....~Tool: turning, through-pass, right side, 25x20, with soldered plate, GOST 25751-83.... (330-00064)</t>
  </si>
  <si>
    <t>Датчик: температуры WRKT-11B, L=600mm  0+800 (280-01338)</t>
  </si>
  <si>
    <t>Пресс: гидравлический ПГР-300 (330-01802)</t>
  </si>
  <si>
    <t>284131.330.000001</t>
  </si>
  <si>
    <t>Пресс листогибочный</t>
  </si>
  <si>
    <t>Радиатор: отопления, алюминиевый, 6 секций, каждая секция высотой 57см, шириной 8см, цвет - белый, с рабочим давлением 16атм, опрессовочное давление 20 атм (440-00595)</t>
  </si>
  <si>
    <t>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 (270-00385)</t>
  </si>
  <si>
    <t>273311.900.000005</t>
  </si>
  <si>
    <t>пакетный, закрытый, напряжение 110-300 В</t>
  </si>
  <si>
    <t>ПроизводительЗАО«Производствен</t>
  </si>
  <si>
    <t>Контактор электромагнитный КМИ-10910 9А 110В 3p IP20 (270-02655)</t>
  </si>
  <si>
    <t>271222.300.000001</t>
  </si>
  <si>
    <t>Миниконтактор</t>
  </si>
  <si>
    <t>для использования в схемах управления различных нагрузок</t>
  </si>
  <si>
    <t>Часы: настенные....~Clock: wall..... (440-00252)</t>
  </si>
  <si>
    <t>265214.500.000000</t>
  </si>
  <si>
    <t>Часы</t>
  </si>
  <si>
    <t>настенные, неэлектронные</t>
  </si>
  <si>
    <t>Белоруссия</t>
  </si>
  <si>
    <t>TROYKA</t>
  </si>
  <si>
    <t>Шина автомобильная 235/75R17,5 (500-01535)</t>
  </si>
  <si>
    <t>Сигнализатор: давления DUNGS DG6U-3 32Z (280-01353)</t>
  </si>
  <si>
    <t>Коленвал правый  СПГ50.105.000 (190-14350)</t>
  </si>
  <si>
    <t>282422.000.000017</t>
  </si>
  <si>
    <t>Вал коленчатый</t>
  </si>
  <si>
    <t>правый, к приспособлению для захвата насосно-компрессорных или бурильных труб и удержания их на весу в устье скважин</t>
  </si>
  <si>
    <t>Шкив: двигателя, PL38 14M 85 4F, p/n 17 270 292 (аналог 190-08565)....~Sheave: motor PL38 14M 85 4F, p/n 17 270 292(analog 190-08565).... (190-05015)</t>
  </si>
  <si>
    <t>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 (310-00379)</t>
  </si>
  <si>
    <t>139919.900.000026</t>
  </si>
  <si>
    <t>Изолента</t>
  </si>
  <si>
    <t>хлопчатобумажная, двусторонняя</t>
  </si>
  <si>
    <t>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 (330-00479)</t>
  </si>
  <si>
    <t>ООО"Слесарно-МонтажныйИнструме</t>
  </si>
  <si>
    <t>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 (330-00126)</t>
  </si>
  <si>
    <t>RIDGID(РИДЖИД)</t>
  </si>
  <si>
    <t>Пресс: механический, ПМЛ-60, для перфорации листового металла, для вырезания круглых  отверстий… (330-01770)</t>
  </si>
  <si>
    <t>284131.330.000000</t>
  </si>
  <si>
    <t>Маркер: пластиковый, нестираемый, набор из 4 цветов....~Highlighter: setof 4 colours.... (460-00087)</t>
  </si>
  <si>
    <t>222925.500.000012</t>
  </si>
  <si>
    <t>пластиковый, нестираемый</t>
  </si>
  <si>
    <t>NINGBODeliIMPandEXP.CO.LTD</t>
  </si>
  <si>
    <t>Ключ: шестигранный, комплект из 15шт, 7-17....~Set: Hex key, 15pcs, 7-17.... (330-00256)</t>
  </si>
  <si>
    <t>ДелоТехники</t>
  </si>
  <si>
    <t>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 (330-00377)</t>
  </si>
  <si>
    <t>Миринструмаента</t>
  </si>
  <si>
    <t>Сталь: шестигранная, д=14мм, ГОСТ 2879-88….~Bar: steel, hex, 14mm, GOST 2879-88…. (310-00172)</t>
  </si>
  <si>
    <t>241066.900.000149</t>
  </si>
  <si>
    <t>стальной, марка Ст.20Х, диаметр 15-50 мм, горячекатаный</t>
  </si>
  <si>
    <t>пистолет с монометром и наконечником для подкачки шин (470-00355)</t>
  </si>
  <si>
    <t>Швеллер: 160 мм, ГОСТ 8240-97, марка стали ст3сп-5 (310-00896)</t>
  </si>
  <si>
    <t>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 (270-00276)</t>
  </si>
  <si>
    <t>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 (270-00365)</t>
  </si>
  <si>
    <t>ЭЛЕКТРОКОНТАКТОР</t>
  </si>
  <si>
    <t>Ключ: гаечный, рожковый, 30-32мм, инструментальная сталь....~Wrench: open end, 30-32mm, tool steel.... (330-00207)</t>
  </si>
  <si>
    <t>ОООПО«РИТ»</t>
  </si>
  <si>
    <t>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 (330-00011)</t>
  </si>
  <si>
    <t>ООО"Эталон"</t>
  </si>
  <si>
    <t>Коленвал левый  СПГ50.104.000 (190-14349)</t>
  </si>
  <si>
    <t>282422.000.000016</t>
  </si>
  <si>
    <t>левый, к приспособлению для захвата насосно-компрессорных или бурильных труб и удержания их на весу в устье скважин</t>
  </si>
  <si>
    <t>Набор: метчиков и плашек ЗУБР "ПРОФЕССИОНАЛ" сталь Р6М5, 110предметов... (470-00975)</t>
  </si>
  <si>
    <t>259413.500.000001</t>
  </si>
  <si>
    <t>Набор метчиков и лерок</t>
  </si>
  <si>
    <t>Ключ гаечный рожковый омедненный 30х32....~Wrench pin-faced; copper-plated; 30x32;.... (330-00143)</t>
  </si>
  <si>
    <t>ООО"КЗСМИ"</t>
  </si>
  <si>
    <t>Сигнализатор: давления DUNGS LGW 50 A4 500 mbar (280-01356)</t>
  </si>
  <si>
    <t>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 (330-00008)</t>
  </si>
  <si>
    <t>265166.400.000012</t>
  </si>
  <si>
    <t>Уровень</t>
  </si>
  <si>
    <t>УС1</t>
  </si>
  <si>
    <t>FITIT</t>
  </si>
  <si>
    <t>Процессор: центральный ПЛК SLC 5/05 1747-L553 (280-01313)</t>
  </si>
  <si>
    <t>Часть цилиндрическая D76 для СПГ-50 65145 (190-14365)</t>
  </si>
  <si>
    <t>Часть цилиндрическая D78 для СПГ-50 65145-63 (190-14364)</t>
  </si>
  <si>
    <t>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 (270-00440)</t>
  </si>
  <si>
    <t>Батарея: аккумуляторная, 12В, 7 А/ч, NP 7-12, размер 95х151х65мм, дляИБП 220-12/3 А/ч (аналог 270-00148)...~Battery: rechargeable, 12V, 7A/h, NP 7-12, size 95x151x65mm, for UPS 220-12/3 A/h (analog 270-00148)... (190-06870)</t>
  </si>
  <si>
    <t>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 (270-01014)</t>
  </si>
  <si>
    <t>ООО"Потенциал"</t>
  </si>
  <si>
    <t>Гайковерт: пневматический Crown CT38114, патрон 3/4, 1200Nm, 4600 об.мин, штуцер 3/8. (330-02180)</t>
  </si>
  <si>
    <t>Crown</t>
  </si>
  <si>
    <t>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 (330-01751)</t>
  </si>
  <si>
    <t>201111.900.000025</t>
  </si>
  <si>
    <t>многокомпонентная</t>
  </si>
  <si>
    <t>5108</t>
  </si>
  <si>
    <t>1</t>
  </si>
  <si>
    <t>839</t>
  </si>
  <si>
    <t>796</t>
  </si>
  <si>
    <t>201413.230.000001</t>
  </si>
  <si>
    <t>200</t>
  </si>
  <si>
    <t>Мельница планетарная шаровая</t>
  </si>
  <si>
    <t>Форма</t>
  </si>
  <si>
    <t>2</t>
  </si>
  <si>
    <t>Керамическая нагревательная плита c магнитной мешалкой</t>
  </si>
  <si>
    <t>055</t>
  </si>
  <si>
    <t>6</t>
  </si>
  <si>
    <t>35</t>
  </si>
  <si>
    <t>704</t>
  </si>
  <si>
    <t>10</t>
  </si>
  <si>
    <t>15</t>
  </si>
  <si>
    <t>778</t>
  </si>
  <si>
    <t>80</t>
  </si>
  <si>
    <t>3</t>
  </si>
  <si>
    <t>прочее : специального назначения, отказоустойчивый. SYS-610U-TNR</t>
  </si>
  <si>
    <t>КМП</t>
  </si>
  <si>
    <t>ТОО Магистральный Водовод</t>
  </si>
  <si>
    <t xml:space="preserve">Окно ПВХ металлопластиковое, с установленной фурнитурой. Москитные сетки с фурнитурой для монтажа в комплекте. 
Размеры:
Блок оконный из ПХВ, размерами окон: высота-115см. Ширина-119 см. 1шт.  1,37 м2;
Блок оконный из ПХВ, размерами окон: высота-105см. Ширина-85см. 7шт.  6,25 м2;
Блок оконный из ПХВ, размерами окон: высота-106см. Ширина-66см. 1 шт.  0,71 м2;
Блок оконный из ПХВ, размерами окон: высота-109см. Ширина-90см. - 1 шт.  0,981 м2;
Блок оконный из ПХВ, размерами окон: высота-109см. Ширина-72см. - 1шт.  0,785 м2;
Блок оконный из ПХВ, размерами окон: высота-105см. Ширина-85см. 3шт.  2,7 м2; 
</t>
  </si>
  <si>
    <t>М2</t>
  </si>
  <si>
    <t>Радиатор охлаждения Артикул: 4320Я8-1301010-10 Вес, кг 24.Ширина, м0.8 .Высота, м 0,2 Длина, м 0,92.</t>
  </si>
  <si>
    <t xml:space="preserve"> ПЛАТА СИЛОВОЙ ЯЧЕЙКИ ТИПА GEN3E, 500A   ECCN: EAR99  AL: N: A5Е34821797054   Rev: AE. Печатная плата из многостойного стеклотексталита. Предназначена для обработки и масштабирования сигналов полученых по шине данных от всех переферийных устройств, и обмену данными с системой управления в качестве резерва существующей платы.</t>
  </si>
  <si>
    <t>Радиатор Артикул: 12.1301010, 5320-1301010, 12-1301010-А.Ширина, м:0,205.Длина, м:0,822.Высота, м:0,752.Вес, кг: 20,18.</t>
  </si>
  <si>
    <t>Модуль ввода аналоговых сигналов SIMATIC SM-331; Номер заказа-6ES7331-7KF02-0AB0 SM331; Гальваническое разделение внешних и внутреннх цепей. 8 входов, Номинальное значение (пост. ток) 24 V, Защита от перепутывания полярности, из источника напряжения нагрузки L+ (бз нагрузки), макс. 30 mA, из шины на задней стойке 5 В пост. тока, макс. 50 mA, Число аналоговых входов 8, при измерении сопротивленя 4, Макс. допустимое входное напряжение для входа напряжения (предел разрушения) 20 V; при длительной нагрузке; 75 В макс. в течени 1 с (коэффициент заполнения 1:20), Макс. допустимый входной ток для токового входа (предел разрушения) 40 mA, Ширина 40 mm, Высота25 mm, Глубина 117 mm; Для доукомплектования программируемых логических контроллеров SIMATIC S7-300.</t>
  </si>
  <si>
    <t>Заказной Номер (Артикл) 6ES7331-7PF01-0AB0; модуль аналогового ввода SM 331 SIMATIC S7-300, ОПТ. ИЗОЛ., 2/3/4-проводное подлючение, 8 входов термосопротивление, PT100/200/1000 NI100/120/200/500/1000, CU10, плюс характеристики в соответствии с стандартом ГОСТ, 16 (ВНУТР 24) БИТ, 50МС. В комплекте 6ES7392-1BM01-0AA0 40-полюсный фронтальный соединитель для сигнальных модулей. клемм с контактами-защелками. Инструкция по эксплуатации на русском языке. Для доукомплектования существующей системы АСУТП.</t>
  </si>
  <si>
    <t>262040.000.000288</t>
  </si>
  <si>
    <t>для дискретных сигналов, 32 канальный</t>
  </si>
  <si>
    <t>МОДУЛЬ ВВОДА, 6ES7321-1BL00-0AA0;SIMATIC S7-300, SM 321, МОДУЛЬ ВВОДА ДИСКРЕТНЫХ СИГНАЛОВ: ОПТОЭЛЕКТРОННОЕ РАЗДЕЛЕНИЕ ВНЕШНИХ И ВНУТРЕННИХ ЦЕПЕЙ,32 ВХОДА =24В (1 X 32 ВХОДА).ECCN: EAR99H;AL: N. В комплекте 6ES7392-1BM01-0AA0 40-ПОЛЮСНЫЙ ФРОНТАЛЬНЫЙ СОЕДИНИТЕЛЬ ДЛЯ СИГНАЛЬНЫХ МОДУЛЕЙ. КЛЕММ С КОНТАКТАМИ-ЗАЩЕЛКАМИ. Для доукомплектования программируемых логических контроллеров SIMATIC S7-300.</t>
  </si>
  <si>
    <t>Воздушный фильтр 1-ой ступени, карманный B.FLT класс G4, VS 300 размер490х490мм, длина 300мм. Фильтр предназначен для приточного вентилятора ЧРП серии Perfect Harmony.</t>
  </si>
  <si>
    <t>Модуль ввода аналоговых сигналов SIMATIC SM-331; Номер заказа-6ES7331-7KF02-0AB0 SM331; Гальваническое разделение внешних и внутреннх цепей. 8 входов, Номинальное значение (пост. ток) 24 V, Защита от перепутывания полярности, из источника напряжения нагрузки L+ (бз нагрузки), макс. 30 mA, из шины на задней стойке 5 В пост. тока, макс. 50 mA, Число аналоговых входов 8, при измерении сопротивленя 4, Макс. допустимое входное напряжение для входа напряжения (предел разрушения) 20 V; при длительной нагрузке; 75 В макс. в течени 1 с (коэффициент заполнения 1:20), Макс. допустимый входной ток для токового входа (предел разрушения) 40 mA, Ширина 40 mm, Высота25 mm, Глубина 117 mm; Для доукомплектования программируемых логических контроллеров SIMATIC SM-331. Для доукомплектования программируемых логических контроллеров SIMATIC S7-300.</t>
  </si>
  <si>
    <t>271221.700.000008</t>
  </si>
  <si>
    <t>плавкий, номинальный ток 10 А</t>
  </si>
  <si>
    <t>ПРЕДОХРАНИТЕЛЬ ПК-10 10А. ГОСТ 2213-79. Предохранитель с кварцевым наполнителем предназначен для защиты электрических присоединени й (кабельных и воздушных) и машин от перегрузки и тока короткого замыкания</t>
  </si>
  <si>
    <t>Медиаконвертер</t>
  </si>
  <si>
    <t>263021.900.000008</t>
  </si>
  <si>
    <t>Неуправляемый</t>
  </si>
  <si>
    <t>Медиаконвертеры DMC-920T и DMC-920R (работают в паре) преобразуют сигнал стандарта 10/100Base-TX Fast Ethernet по витой паре в сигнал стандарта 100Base-FX Fast Ethernet по одномодовому оптическому кабелю, что позволяет увеличить расстояние соединения (до 20 км) между двумя устройствами. Данные медиаконвертеры оснащены одним портом с разъемом RJ-45 для витой пары и одним оптическим портом с разъемом SC. Для доукомплектования вышедших из строя установленного медиаконвертора D-Link DMC-920R</t>
  </si>
  <si>
    <t>Медиаконвертеры DMC-920T и DMC-920R (работают в паре) преобразуют сигнал стандарта 10/100Base-TX Fast Ethernet по витой паре в сигнал стандарта 100Base-FX Fast Ethernet по одномодовому оптическому кабелю, что позволяет увеличить расстояние соединения (до 20 км) между двумя устройствами. Данные медиаконвертеры оснащены одним портом с разъемом RJ-45 для витой пары и одним оптическим портом с разъемом SC. Для доукомплектования вышедших из строя установленного медиаконвертора D-Link DMC-920T.</t>
  </si>
  <si>
    <t>Пресс-клещи</t>
  </si>
  <si>
    <t>257330.100.000052</t>
  </si>
  <si>
    <t>для опрессовки наконечников и гильз</t>
  </si>
  <si>
    <t>Кисть плоская, смешанная (натуральная и искусственная) щетина, деревянная ручка, ширина 50 мм. Ручка кисти изготовлена из дерева и и меет отверстие для подвешивания.</t>
  </si>
  <si>
    <t>Вместимость:0,6 л \ Материал:высококачественной нержавеющий  стали \ Описание:термос индивидуальный. Изотермический индивидуальный  термос  в цилиндрической форме , из нержавеющей стали объемом 2 литра с двумя контейнерами для хранения и транспортировки горячих и холодных блюд, используемый  на предприятиях общественного питания при организации выездного питания. Размер: высота 20-23 см, ширина 18-21 см, диаметр 20, 20,5см. Материал корпуса из пищевой нержавеющей стали. Материал внутренних контейнеров  и крышки из пищевой нержавеющей стали 08х18Н10 либо AISI 304.  Внутренние контейнера в количестве двух штук вместимостью 700 грамм с плотно герметично закрывающейся крышкой из металла с резьбовым соединением. Каждый контейнер должен иметь ручку .Внутри имеются мерные насечки. В качестве наполнителя между стенками   используется пенополиуретан, который способствует сохранению температуры внутри термоса. Крышка наружного корпуса должна фиксироватся с 4 мя защёлками и на крышке должна иметь углубленное отверствие для плотной фиксации защелки.  Имеется  кнопка-клапан на крышке для разгерметизации, на крышке имеется монолитное уплотнительное кольцо из пищевой резины или силикона для герметичности. Термос имеет подвижные  две боковые ручки  и ручку на крышке из металла, прочно прикрепленные на корпусе, толщина ручек должна быть достаточной и удобной для держания. Основание термоса на дне снабжено резиновым ободком для предохранения от скольжения и повреждений. Термос должен   соответствовать всем требованиям безопасности и изготовлен из материала,  разрешённого надзорными органами. Температура блюд  должна сохраняться более 6-и часов. В комплекте должно быть  дополнительно  3 (три) шт. уплотнительных колец из пищевой резины или силикона и 2 (две) крышки для контейнеров на каждый термос. Гарантийный период не менее 12 месяцев со срока подписания акта-приёмки.</t>
  </si>
  <si>
    <t>0796 - Штука</t>
  </si>
  <si>
    <t>ТОО «KMG EP-Catering»</t>
  </si>
  <si>
    <t>Кастрюля</t>
  </si>
  <si>
    <t>259912.400.000030</t>
  </si>
  <si>
    <t>из стали, вместимость свыше 20 л</t>
  </si>
  <si>
    <t>размер:Материал изготовления нержавеющая сталь 18/10 (обязательно наличие маркировки с указанием типа стали). Капсульное сэндвич-дно, толщина дна не менее 5мм, толщина стенок не менее 0,5мм и не более 1,2 мм. Крышка (плотно прилегающая) в комплекте, тройное дно \ Описание:посуда из нержавеющей стали,цвет стальной, вместимость 50л, высота 500мм, утолщенное дно сэндвич, с крышкой.</t>
  </si>
  <si>
    <t>размер:Материал изготовления нержавеющая сталь 18/10 (обязательно наличие маркировки с указанием типа стали). Капсульное сэндвич-дно, толщина дна не менее 5мм, толщина стенок не менее 0,5мм и не более 1,2 мм. Крышка (плотно прилегающая) в комплекте, тройное дно \ Описание:посуда из нержавеющей стали,цвет стальной, вместимость 40л, высота 400мм, утолщенное дно сэндвич , с крышкой.</t>
  </si>
  <si>
    <t>259912.400.000069</t>
  </si>
  <si>
    <t>для выпечки кондитерских изделий, из алюминия</t>
  </si>
  <si>
    <t xml:space="preserve">Диаметр: 4 см \ Материал:антипригарная форма \ Описание:для выпечки кондитерских изделий </t>
  </si>
  <si>
    <t>Противень</t>
  </si>
  <si>
    <t>275130.700.000001</t>
  </si>
  <si>
    <t>для печи, металлический</t>
  </si>
  <si>
    <t>размер:530*325*50мм \ Материал:нержавеющая сталь \ Описание:Гастроемкость перфорированная  для пароконвекционных печей</t>
  </si>
  <si>
    <t>325013.700.000001</t>
  </si>
  <si>
    <t>полимерный</t>
  </si>
  <si>
    <t xml:space="preserve">Описание:Термобокс предназначен для транспортировки пищи, напитков в холодном состоянии. Применяется для выездной торговли, для организации питания на открытом воздухе и в местах где нет возможности использовать электроэнергию. Для хранения, перевозки и подачи пищи, напитков . Удобная и практичная ручка для переноса. Высота контейнера позволяют ставить бутылки 1,5. Крышка съемная для удобства загрузки. Блокировка крышки поворотом ручки. Материал изоляции: полиуретановая пена. Внешний материал: полипропилен. Устойчивый к царапинам, к воздействию кислот и химических растворителей. Внутренний материал: полиэтилен - гладкий материал, легко моется. Выдерживает вес до 250 кг. Комплектация - контейнер, крышка. Гарантия  12 месяцев. Рекомендации для более длительной сохранности продуктов в охлажденном состоянии: предварительно охладить продукты , не оставлять термобокс под прямыми солнечными лучами, не открывать термобокс без необходимости . Внутренний размер ВхШхД: 40х25х35 см: диаметр 40-45 см.  \ 211: Материал: Материал изоляции: полиуретановая пена. Внешний материал: полипропилен.Внутренний материал: полиэтилен - гладкий материал, легко моется. \ размер: Внутренний размер ВхШхД: 40х25х35 см: диаметр 40-45 см. </t>
  </si>
  <si>
    <t>281314.900.000072</t>
  </si>
  <si>
    <t>для химически активных и агрессивных жидкостей, керамический, подача до 100 м3/ч</t>
  </si>
  <si>
    <t>ОЭКУГ, для химически активных и агрессивных жидкостей, керамический, подача до 100 м3/ч</t>
  </si>
  <si>
    <t>VSP 1,5x1x6</t>
  </si>
  <si>
    <t>RUHRPUMPEN</t>
  </si>
  <si>
    <t>205959.600.000043</t>
  </si>
  <si>
    <t>концентрат на основе полипропилена, антиблокирующий</t>
  </si>
  <si>
    <t>ОЭКУГ, концентрат на основе полипропилена, антиблокирующий</t>
  </si>
  <si>
    <t>6000</t>
  </si>
  <si>
    <t>Caterpillar</t>
  </si>
  <si>
    <t>ОЭКУГ, Пластина клапана А-9576</t>
  </si>
  <si>
    <t>22</t>
  </si>
  <si>
    <t>Ariel Corparation</t>
  </si>
  <si>
    <t>ОЭКУГ, Пластина клапана А - 9578</t>
  </si>
  <si>
    <t>64</t>
  </si>
  <si>
    <t>ОЭКУГ, Пластина клапана А - 8524</t>
  </si>
  <si>
    <t>62</t>
  </si>
  <si>
    <t>ОЭКУГ, Пластина клапана А - 8185</t>
  </si>
  <si>
    <t>84</t>
  </si>
  <si>
    <t>ОЭКУГ, Компрессионное кольцо поршня A-3443  RIDER RING, 7-3/8R:R-CE:H:E:ET</t>
  </si>
  <si>
    <t>12</t>
  </si>
  <si>
    <t>ПГС [ ГСО 10362-2013 ИПГ-16, 1
разряд ] : кислород [O2] (0.0138
%) + диоксид углерода [CO2]
(0.0053 %) + азот [N2] (1.97 %) +
этан [C2H6] (7.59 %) + пропан
[C3H8] (3.12 %) + 2-метилпропан
(изобутан) [, ОМЭМ</t>
  </si>
  <si>
    <t xml:space="preserve">РОССИЯ </t>
  </si>
  <si>
    <t>ООО "Мониторинг"</t>
  </si>
  <si>
    <t>ПГС [ ГСО 10538-2014, 2 разряд
]: сероводород [H2S] (16 mg/m3)
+ метантиол [CH3SH] (16 mg/m3)
+ этантиол [C2H5SH] (16 mg/m3)
+ 1-пропантиол [C3H7SH] (16
mg/m3) + 2-пропантиол
(изопропантиол) [i-C3H7SH, ОМЭМ</t>
  </si>
  <si>
    <t>5</t>
  </si>
  <si>
    <t>ПГС [ ГСО 10538-2014, 2 разряд
]: сероводород [H2S] (4 mg/m3) +
метантиол [CH3SH] (4 mg/m3) +
этантиол [C2H5SH] (4 mg/m3) +
1-пропантиол [C3H7SH] (4
mg/m3) + 2-пропантиол
(изопропантиол) [i-C3H7SH] (4, ОМЭМ</t>
  </si>
  <si>
    <t>Водород</t>
  </si>
  <si>
    <t>201111.500.000002</t>
  </si>
  <si>
    <t>газообразный, чистый, сорт высший</t>
  </si>
  <si>
    <t>ОМЭМ, Водород особочистый, чистота,
марка 5,0, по
ГОСТу Р51673-2000, объемная
доля
водорода 99,999%.  Баллон водородный
40- 150У, вентиль
(латунь),
левая резьба</t>
  </si>
  <si>
    <t>60</t>
  </si>
  <si>
    <t>Пластина клапана, ОЭКУГ</t>
  </si>
  <si>
    <t>56</t>
  </si>
  <si>
    <t>синтетическое</t>
  </si>
  <si>
    <t>синтетическое сложноэфирное, Сектор Энергетики</t>
  </si>
  <si>
    <t>124.5</t>
  </si>
  <si>
    <t>ОЭКУГ, влажность газов</t>
  </si>
  <si>
    <t>ПТО, Охладитель-циркулятор для установки под лабораторный стол</t>
  </si>
  <si>
    <t>222129.700.000358</t>
  </si>
  <si>
    <t>для трубопровода, полипропиленовая, фланцевая</t>
  </si>
  <si>
    <t>Сектор ТВС, Обжимная фланец  для труб из ПЭ Ø160мм</t>
  </si>
  <si>
    <t>Цеолит</t>
  </si>
  <si>
    <t>089929.920.000001</t>
  </si>
  <si>
    <t>твердость 3,5-5,5</t>
  </si>
  <si>
    <t>ОЭКУГ, 100% стойкий к капельной влаге силикагелевый адсорбент.</t>
  </si>
  <si>
    <t>1.82</t>
  </si>
  <si>
    <t>Сектор КИПиА, Картридж к конвертеру</t>
  </si>
  <si>
    <t>Сектор КИПиА, Расходомер‐счетчик жидкости ульразвуковой</t>
  </si>
  <si>
    <t>ОЭКУГ, Материал сорбционного блока к Оборудованию очистки ливневых и производственных сточных вод поз. ЛОС-Н3 с выходными параметрами по очистке: 
Расход стоков-3 л/с, степень очитски по нефтепродуктам- до 0</t>
  </si>
  <si>
    <t>ОЭКУГ, Фильтрующий элемент, материал-нейлон, исполнение- трубчатое, материал сердечника-SS316L, конфигурация- двойной открытый конец</t>
  </si>
  <si>
    <t>120</t>
  </si>
  <si>
    <t>ОГиРНиГМ, Скребковая проволока применяется для проведения спуско - подъемных операций глубинными приборами и оборудованиями.</t>
  </si>
  <si>
    <t>006</t>
  </si>
  <si>
    <t>22500</t>
  </si>
  <si>
    <t>281331.000.000194</t>
  </si>
  <si>
    <t>для газоперекачивающего агрегата</t>
  </si>
  <si>
    <t>Сектор Механики, клапанная пружина</t>
  </si>
  <si>
    <t>282922.100.000006</t>
  </si>
  <si>
    <t>порошкового пожаротушения</t>
  </si>
  <si>
    <t>Сектор КИПиА, Модуль порошкового пожаротушения ОПАН-100</t>
  </si>
  <si>
    <t>для пятиплунжерного насоса</t>
  </si>
  <si>
    <t>Сектор Механики, Сальниковая коробка</t>
  </si>
  <si>
    <t>ОЭКУГ, Насосный агрегат вертикальный для водоподготовки</t>
  </si>
  <si>
    <t>ОЭКУГ, Высший сорт</t>
  </si>
  <si>
    <t>4.6</t>
  </si>
  <si>
    <t>239111.600.000014</t>
  </si>
  <si>
    <t>шлифматериал карбид кремния, на керамической связке, шлифовальный</t>
  </si>
  <si>
    <t>ОЭКУГ, Диск алмазный отрезной 180 мм, универсальный. Толщина 1,6мм., тип реза: сухая и влажная резка, посадочный диаметр 22,2мм., диаметр диска 180мм.</t>
  </si>
  <si>
    <t>ОЭКУГ, Сферический роликоподшипник для АВО, размеры: d-60мм, D-110мм, B-28мм, коническое отверстие, конусность 1:12</t>
  </si>
  <si>
    <t>Радиатор</t>
  </si>
  <si>
    <t>289261.500.000138</t>
  </si>
  <si>
    <t>для специальной и специализированной грузоподъемной техники, масляный</t>
  </si>
  <si>
    <t>ОЭКУГ, Масляный радиатор</t>
  </si>
  <si>
    <t>281332.000.000408</t>
  </si>
  <si>
    <t>ОЭКУГ, Мягкая лапа компрессора и двигателя</t>
  </si>
  <si>
    <t>16</t>
  </si>
  <si>
    <t>Корпус подшипника скольжения</t>
  </si>
  <si>
    <t>281523.500.000007</t>
  </si>
  <si>
    <t>фланцевый, с четырьмя крепежными отверстиями</t>
  </si>
  <si>
    <t>ОЭКУГ, Корпус подшипника средний</t>
  </si>
  <si>
    <t>Корпус подшипника качения</t>
  </si>
  <si>
    <t>281523.300.000004</t>
  </si>
  <si>
    <t>тип УБ</t>
  </si>
  <si>
    <t>ОЭКУГ, Корпус подшипника</t>
  </si>
  <si>
    <t>281332.000.000050</t>
  </si>
  <si>
    <t>воздушный, для газового компрессора</t>
  </si>
  <si>
    <t>ОЭКУГ, Фильтр воздушный</t>
  </si>
  <si>
    <t>281133.000.000052</t>
  </si>
  <si>
    <t>ОЭКУГ, Устройство управления (клапанная сборка в сборе)</t>
  </si>
  <si>
    <t>4</t>
  </si>
  <si>
    <t>АО, Смеситель для душа</t>
  </si>
  <si>
    <t>100</t>
  </si>
  <si>
    <t>ОЭКУГ, Пружина калапана стальная</t>
  </si>
  <si>
    <t>535</t>
  </si>
  <si>
    <t>840</t>
  </si>
  <si>
    <t>640</t>
  </si>
  <si>
    <t>289261.300.000209</t>
  </si>
  <si>
    <t>ОЭКУГ, для ленточного конвейера</t>
  </si>
  <si>
    <t>282913.300.000022</t>
  </si>
  <si>
    <t>для специальной и специализированной техники, масляный</t>
  </si>
  <si>
    <t>ОЭКУГ, Масляный фильтр двигателя</t>
  </si>
  <si>
    <t>48</t>
  </si>
  <si>
    <t>ОЭКУГ, Кольцо высоковольтных трансформаторов</t>
  </si>
  <si>
    <t>140</t>
  </si>
  <si>
    <t>289261.500.000044</t>
  </si>
  <si>
    <t>ОЭКУГ, Термостат системы охлаждения</t>
  </si>
  <si>
    <t>32</t>
  </si>
  <si>
    <t>ОЭКУГ, Шток поршня</t>
  </si>
  <si>
    <t>281331.000.000108</t>
  </si>
  <si>
    <t>ОЭКУГ, Втулка поршня</t>
  </si>
  <si>
    <t>ОЭКУГ, Пластина клапана</t>
  </si>
  <si>
    <t>ОЭКУГ, Компрессионное кольцо поршня</t>
  </si>
  <si>
    <t>ПТО, Катализатор для очистки нефти  от сероводорода и меркаптанов</t>
  </si>
  <si>
    <t>0.95</t>
  </si>
  <si>
    <t>Соль техническая</t>
  </si>
  <si>
    <t>089310.900.000014</t>
  </si>
  <si>
    <t>таблетированная</t>
  </si>
  <si>
    <t>ОЭКУГ, спрессованная в таблетки соль</t>
  </si>
  <si>
    <t>3750</t>
  </si>
  <si>
    <t>Ультразвуковой массовый расходомер попутного нефтяного, факельного газов, Сектор КИПиА</t>
  </si>
  <si>
    <t>265182.100.000012</t>
  </si>
  <si>
    <t>Сектор КИПиА, Преобразователь уровня (капиллярный) масштабируемый преобразователь с расширенными возможностями измерения уровня жидкости (для УПГ, Кожасай)</t>
  </si>
  <si>
    <t>Сектор КИПиА, Волноводный радарный, уровнемер с выносной головкой 3м, в комплекте</t>
  </si>
  <si>
    <t>Сектор КИПиА, Датчик температуры(турбокомпрессора) в сборе (для УПГ)</t>
  </si>
  <si>
    <t>205941.990.000073</t>
  </si>
  <si>
    <t>для электрических машин</t>
  </si>
  <si>
    <t>Сектор Энергетики, Картридж для смазки подшипников электродвигателя</t>
  </si>
  <si>
    <t>Гнездо</t>
  </si>
  <si>
    <t>281331.000.000111</t>
  </si>
  <si>
    <t>для плунжерного насоса</t>
  </si>
  <si>
    <t>Сектор Механики, клетка (гнездо) клапана</t>
  </si>
  <si>
    <t>Сектор Механики, Насос смазки плунжеров</t>
  </si>
  <si>
    <t>ОЭКУГ, Содержание триэтиленгликоля-не менее 98 %</t>
  </si>
  <si>
    <t>2.35</t>
  </si>
  <si>
    <t>Гидропривод планетарный</t>
  </si>
  <si>
    <t>281212.500.000000</t>
  </si>
  <si>
    <t>Сектор Механики, Гидропривод   в сборе с электродвигателем.  (для АГЗУ Мера ММ)</t>
  </si>
  <si>
    <t>Регулятор расхода и давления</t>
  </si>
  <si>
    <t>281413.190.000081</t>
  </si>
  <si>
    <t>стальной, универсальный, фланцевый, пневмопривод, проход условный 50 мм, условное давление 10,6 Мпа, температура 180°С</t>
  </si>
  <si>
    <t>Сектор Механики, Регулятор расхода  в сборе</t>
  </si>
  <si>
    <t>Масло редукторное</t>
  </si>
  <si>
    <t>192029.590.000006</t>
  </si>
  <si>
    <t>синтетическое ПАО, класс вязкости 68-460</t>
  </si>
  <si>
    <t>Сектор Механики, минеральная, трансмиссионное  масло  для промышленных редукторов</t>
  </si>
  <si>
    <t>112</t>
  </si>
  <si>
    <t>400</t>
  </si>
  <si>
    <t>281331.000.000029</t>
  </si>
  <si>
    <t>для многоступенчатого центробежного насоса</t>
  </si>
  <si>
    <t>Сектор Механики, Компенсатор высокого давления</t>
  </si>
  <si>
    <t>Сектор Механики, Амартизатор арочного типа</t>
  </si>
  <si>
    <t>ОЭКУГ, Свеча зажигания</t>
  </si>
  <si>
    <t>36</t>
  </si>
  <si>
    <t>282219.300.000227</t>
  </si>
  <si>
    <t>ОЭКУГ, Нож выброса</t>
  </si>
  <si>
    <t>ОЭКУГ, Фильтроэлемент к фильтру</t>
  </si>
  <si>
    <t>24</t>
  </si>
  <si>
    <t>14</t>
  </si>
  <si>
    <t>244413.520.000001</t>
  </si>
  <si>
    <t>марка БраА10Мц2Л</t>
  </si>
  <si>
    <t>Сектор Механики, Бронзовые круги  L -120мм</t>
  </si>
  <si>
    <t>40</t>
  </si>
  <si>
    <t>Сектор Механики, Насосный агрегат   (в комплекте с электродвигателем)</t>
  </si>
  <si>
    <t>Сектор Механики, Насос с электродвигателем</t>
  </si>
  <si>
    <t>Сектор Механики, Насос с электродвигателем дозирующий</t>
  </si>
  <si>
    <t>Сектор Механики, Масло для упорной камеры</t>
  </si>
  <si>
    <t>241062.900.000055</t>
  </si>
  <si>
    <t>стальной, марка Ст.3пс, диаметр 32-270 мм, горячекатаный</t>
  </si>
  <si>
    <t>ОЭКУГ, Стальной круг калиброванный 32 мм, 34 мм, 40 мм, 50 мм. 40Х</t>
  </si>
  <si>
    <t>1.6</t>
  </si>
  <si>
    <t>293230.990.000204</t>
  </si>
  <si>
    <t>для специальной и специализированной техники, двигателя</t>
  </si>
  <si>
    <t>ОЭКУГ, Набор стартера  винт, шайба, роторы</t>
  </si>
  <si>
    <t>ОЭКУГ, Масло для смазывания компрессоров холодильных машин</t>
  </si>
  <si>
    <t>2000</t>
  </si>
  <si>
    <t>ОЭКУГ, Проволка к газомотокомпрессору</t>
  </si>
  <si>
    <t>520</t>
  </si>
  <si>
    <t>1310</t>
  </si>
  <si>
    <t>2737</t>
  </si>
  <si>
    <t>Сектор Механики, Упорная камера (в сборе с подшипниками).</t>
  </si>
  <si>
    <t>Болванка</t>
  </si>
  <si>
    <t>241011.579.000002</t>
  </si>
  <si>
    <t>ОЭКУГ, Круг чугунный 90 мм СЧ-20  (5шт. по 1 метру)</t>
  </si>
  <si>
    <t>5003</t>
  </si>
  <si>
    <t>244422.240.000006</t>
  </si>
  <si>
    <t>бронзовый, марка БрКМц3-1, диаметр 30-100 мм, катаный</t>
  </si>
  <si>
    <t>ОЭКУГ, Бронзовый круг 50 мм, 80 мм, 100 мм</t>
  </si>
  <si>
    <t>0.7</t>
  </si>
  <si>
    <t>ОЭКУГ, Пластина клапан</t>
  </si>
  <si>
    <t>34</t>
  </si>
  <si>
    <t>Сектор КИПиА, Позиционер регулирующего клапана.
Размер магнита №38</t>
  </si>
  <si>
    <t>Сектор КИПиА, Позиционер регулирующего клапана.
Размер магнита №50</t>
  </si>
  <si>
    <t>Сектор КИПиА, Позиционер регулирующего клапана.
Размер магнита №110</t>
  </si>
  <si>
    <t>ОКРСБ, Циркуляционный клапан для исключения необходимости свабирования фонтанных скважин  и глушения скважины при совместном использовании с пакером.</t>
  </si>
  <si>
    <t>Огнепреградитель</t>
  </si>
  <si>
    <t>281413.900.000135</t>
  </si>
  <si>
    <t>тип ОП ААН</t>
  </si>
  <si>
    <t>ПТО, Огнепреградитель ОП-500 ААН  в комплекте  Ду-858мм</t>
  </si>
  <si>
    <t>для воды и других чистых, химически нейтральных жидкостей, осевой погружной, подача 2500-21000 м3/ч</t>
  </si>
  <si>
    <t>АО, для воды и других чистых, химически нейтральных жидкостей, осевой погружной, подача 2500-21000 м3/ч</t>
  </si>
  <si>
    <t>Аппаратура комплексная</t>
  </si>
  <si>
    <t>265112.590.000000</t>
  </si>
  <si>
    <t>для исследований в скважинах</t>
  </si>
  <si>
    <t>Лебедка для исследования скважин на базе прицепа, с электрическим приводом, ОГиРНиГМ</t>
  </si>
  <si>
    <t>ОЭКУГ, Подшипник для насоса</t>
  </si>
  <si>
    <t>ОЭКУГ, Водяной насос основной</t>
  </si>
  <si>
    <t>ОЭКУГ, Масляный насос</t>
  </si>
  <si>
    <t>ОЭКУГ, Насос системы охлаждения</t>
  </si>
  <si>
    <t>50</t>
  </si>
  <si>
    <t>ОЭКУГ, Насос водяной системы охлаждения</t>
  </si>
  <si>
    <t>ОЭКУГ, Шатунный подшипник</t>
  </si>
  <si>
    <t>ОЭКУГ, Подшипник радиальный упорный</t>
  </si>
  <si>
    <t>ОЭКУГ, Подшипник роликовый упорный</t>
  </si>
  <si>
    <t>ОЭКУГ, Основной сервисный набор</t>
  </si>
  <si>
    <t>ОЭКУГ, Сетевой насос  для котельной УПГ</t>
  </si>
  <si>
    <t>Блок кондиционирования воздуха</t>
  </si>
  <si>
    <t>281332.000.000157</t>
  </si>
  <si>
    <t>условный диаметр 10-25 мм, номинальное давление 0,1-1 Мпа</t>
  </si>
  <si>
    <t>ОЭКУГ, Оборудование системы вентиляции и кондиционирования здания №2</t>
  </si>
  <si>
    <t>ОЭКУГ, Катализатор Клауса</t>
  </si>
  <si>
    <t>3.63</t>
  </si>
  <si>
    <t>Сектор ТВС, Насос ЦНС60-264 в комплекте с эл/двигателем.</t>
  </si>
  <si>
    <t>Люк композитный</t>
  </si>
  <si>
    <t>222319.990.000018</t>
  </si>
  <si>
    <t>из полимерных материалов, тип легкий</t>
  </si>
  <si>
    <t>Сектор ТВС, Люк полимерный</t>
  </si>
  <si>
    <t>ОЭКУГ, Обратный клапан</t>
  </si>
  <si>
    <t>30</t>
  </si>
  <si>
    <t>ОЭКУГ, фильтрующий элемент для фильтрации аминого раствора при очистке нефтяного газа</t>
  </si>
  <si>
    <t>259929.490.000306</t>
  </si>
  <si>
    <t>общего назначения, импульсная, стальная</t>
  </si>
  <si>
    <t>ОЭКУГ, Трубка гидравлической  системы</t>
  </si>
  <si>
    <t>Седло клапана</t>
  </si>
  <si>
    <t>289261.500.000271</t>
  </si>
  <si>
    <t>ОЭКУГ, Седло клапана байпаса</t>
  </si>
  <si>
    <t>600</t>
  </si>
  <si>
    <t>265152.700.000028</t>
  </si>
  <si>
    <t>ОГиРНиГМ, Цифровой манометр-термометр для регистрации давления и температуры при гидродинамических и геофизических исследованных бурящихся, эксплуатационных и нагнетательных скважин.</t>
  </si>
  <si>
    <t>ОЭКУГ, Кольцо сальника коленвала</t>
  </si>
  <si>
    <t>293230.990.000135</t>
  </si>
  <si>
    <t>ОЭКУГ, Сенсорный датчик оксидов азота</t>
  </si>
  <si>
    <t>ПТО, Кран трехходовой Ду15/Ру 40</t>
  </si>
  <si>
    <t>142</t>
  </si>
  <si>
    <t>ОЭКУГ, Фильтр топливного газа</t>
  </si>
  <si>
    <t>8</t>
  </si>
  <si>
    <t>281141.900.000079</t>
  </si>
  <si>
    <t>для двигателя в внутреннего сгорания</t>
  </si>
  <si>
    <t>ОЭКУГ, Комплект прокладок</t>
  </si>
  <si>
    <t>ОЭКУГ, Упорный шарикоподшипник</t>
  </si>
  <si>
    <t>Сектор ТВС, Насос в комплекте с кабелем 200 м</t>
  </si>
  <si>
    <t>АО, электрическая</t>
  </si>
  <si>
    <t>Пароконвектомат</t>
  </si>
  <si>
    <t>289315.800.000008</t>
  </si>
  <si>
    <t>бойлерный, программируемый</t>
  </si>
  <si>
    <t>АО, бойлерный, программируемый</t>
  </si>
  <si>
    <t>Адаптер</t>
  </si>
  <si>
    <t>222129.700.000337</t>
  </si>
  <si>
    <t>для трубы, из полипропилена</t>
  </si>
  <si>
    <t>АО, для соединения полипропиленовых труб</t>
  </si>
  <si>
    <t>ОЭКУГ, Ремкомплект клапана регулятора</t>
  </si>
  <si>
    <t>ОЭКУГ, Входной контроллер</t>
  </si>
  <si>
    <t>ОЭКУГ, Карбоновый ремень со взрывобезопасным покрытием</t>
  </si>
  <si>
    <t>ОЭКУГ, Комплект прокладок головки блока</t>
  </si>
  <si>
    <t>289261.500.000331</t>
  </si>
  <si>
    <t>ОЭКУГ, МАСЛЯНЫЙ РАДИАТОР</t>
  </si>
  <si>
    <t>ОЭКУГ, Термостат вспомогательной системы</t>
  </si>
  <si>
    <t>ОЭКУГ, Насос предварительной смазки</t>
  </si>
  <si>
    <t>Труба для нефтеперерабатывающей и нефтехимической промышленности</t>
  </si>
  <si>
    <t>242011.100.010008</t>
  </si>
  <si>
    <t>ОЭКУГ, Труба бесшовная горячекатаная 426х8 мм</t>
  </si>
  <si>
    <t>2.4</t>
  </si>
  <si>
    <t>ОЭКУГ, Круг чугунный 50 мм СЧ-20  (5шт. по 1 метру)</t>
  </si>
  <si>
    <t>МТСиСХ, антикоррозионная эпоксидная двухкомпонентная грунт-эмаль для металлических и железобетонных конструкций в комплекте с отвердителем красный</t>
  </si>
  <si>
    <t>300</t>
  </si>
  <si>
    <t>ТБ, Противогазы предназначены для защиты органов дыхания от аэрозолей, газов; применяют при объемной доле свободного кислорода в воздухе не менее 18%.</t>
  </si>
  <si>
    <t>65</t>
  </si>
  <si>
    <t>Сектор КИПиА, Газоизмерительная головка</t>
  </si>
  <si>
    <t>9</t>
  </si>
  <si>
    <t>Сектор КИПиА, Дросельная заслонка</t>
  </si>
  <si>
    <t>Сектор КИПиА, Датчик уровня, длина зонда 1330мм</t>
  </si>
  <si>
    <t>281331.000.000005</t>
  </si>
  <si>
    <t>клапанный</t>
  </si>
  <si>
    <t>Сектор КИПиА, Гидрораспределитель  клапанный</t>
  </si>
  <si>
    <t>282114.700.000007</t>
  </si>
  <si>
    <t>для котельной установки</t>
  </si>
  <si>
    <t>Сектор КИПиА, Датчик пламени ультрафиолитового излучения</t>
  </si>
  <si>
    <t>Азот</t>
  </si>
  <si>
    <t>201111.600.000012</t>
  </si>
  <si>
    <t>газообразный, поверочный нулевой</t>
  </si>
  <si>
    <t>Сектор КИПиА, Азот газообразный особой
чистоты, 1 сорт, (с изм.1,2,3),
объемная доля азота 99,999%.  
Баллон азотный 40-150У, вентиль (латунь).</t>
  </si>
  <si>
    <t>Сектор КИПиА, Измерительный преобразователь давления</t>
  </si>
  <si>
    <t>Сектор КИПиА, Волноводный радарный уровнемер для измерения уровня и раздела двух сред</t>
  </si>
  <si>
    <t>Сектор КИПиА, 2-Х ПРОВОДНЫЙ ИМПУЛЬСНЫЙ РАДАРНЫЙ УРОВНЕМЕР</t>
  </si>
  <si>
    <t>ОЭКУГ, Комплект уплотнений вала</t>
  </si>
  <si>
    <t>ОЭКУГ, Концентрат добавок для хладоносителей на основе водного раствора пропиленгликоля "КПГ-ТК"</t>
  </si>
  <si>
    <t>880</t>
  </si>
  <si>
    <t>ОЭКУГ, Керамические фильтрующие материалы  диаметром 12 мм</t>
  </si>
  <si>
    <t>0.5</t>
  </si>
  <si>
    <t>Уголь</t>
  </si>
  <si>
    <t>205954.000.000001</t>
  </si>
  <si>
    <t>активированный, гранулированный, марка АГ-3</t>
  </si>
  <si>
    <t>ОЭКУГ, Размер гранул: 1,5-2,8 мм, не менее - 86,0</t>
  </si>
  <si>
    <t>192029.599.000000</t>
  </si>
  <si>
    <t>полиэтилсилоксановая</t>
  </si>
  <si>
    <t>ОЭКУГ, Антиадгезив</t>
  </si>
  <si>
    <t>800</t>
  </si>
  <si>
    <t>205952.100.000365</t>
  </si>
  <si>
    <t>для снижения жесткости воды</t>
  </si>
  <si>
    <t>ОЭКУГ, М-51 (Aminotrimethylene Phosphonic Acid)</t>
  </si>
  <si>
    <t>160</t>
  </si>
  <si>
    <t>ОЭКУГ, Демпферная пластина всасывающего и нагнетающего клапана</t>
  </si>
  <si>
    <t>ОЭКУГ, демпферная 3-ей ступени</t>
  </si>
  <si>
    <t>ОЭКУГ, демпферная</t>
  </si>
  <si>
    <t>282219.300.000187</t>
  </si>
  <si>
    <t>для передвижного конвейера</t>
  </si>
  <si>
    <t>ОЭКУГ, Втулка (форсунка)</t>
  </si>
  <si>
    <t>126</t>
  </si>
  <si>
    <t>282219.300.000262</t>
  </si>
  <si>
    <t>для ленточного конвейера</t>
  </si>
  <si>
    <t>ОЭКУГ, Подушка скольжения</t>
  </si>
  <si>
    <t>28</t>
  </si>
  <si>
    <t>222121.900.000000</t>
  </si>
  <si>
    <t>лабораторная, термостойкая прозрачная, из тефлона</t>
  </si>
  <si>
    <t>Сектор КИПиА, Автоматическая нагреваемая линия для транспортировки жидкости и газа</t>
  </si>
  <si>
    <t>ОЭКУГ, воздушный фильтр к печи горячего масла</t>
  </si>
  <si>
    <t>ОЭКУГ, Спирально- навитой мембранный элемент с комплектующими сальниками и втулками  для обратного осмоса установки подготовки воды</t>
  </si>
  <si>
    <t>ОЭКУГ, для фильтрации этиленгликолевого раствора на установках низкотемпературной конденсации</t>
  </si>
  <si>
    <t>37</t>
  </si>
  <si>
    <t>ОЭКУГ, фильтрующий элемент, материал - арамидный NOMEX с шитыми кончиками и радиальными ребрами.; конструкция- из нержавеющей стали марки 304 с экраном для обратной промывки.</t>
  </si>
  <si>
    <t>Пеногаситель</t>
  </si>
  <si>
    <t>205959.100.000029</t>
  </si>
  <si>
    <t>для очистки газа</t>
  </si>
  <si>
    <t>нтивспениватель (пеногаситель) марки AF-1</t>
  </si>
  <si>
    <t>INEOS</t>
  </si>
  <si>
    <t>Общие характеристики:КОМПЛЕКТ ВТУЛОК ИЗ БЕЛОГО МЕТАЛЛА   -   WHITE METAL BUSHING SET;    DM0099-W10</t>
  </si>
  <si>
    <t>MYCOM</t>
  </si>
  <si>
    <t>281332.000.000087</t>
  </si>
  <si>
    <t>для винтового воздушного компрессора, штепселя наполнителя</t>
  </si>
  <si>
    <t>механическое уплотнение - MECHANICAL SEAL ASSY 320S/L;     CS10009-320</t>
  </si>
  <si>
    <t>набор уплотнений ГБЦ 477-1358</t>
  </si>
  <si>
    <t>Высший сорт ОКП 24 2212 0120</t>
  </si>
  <si>
    <t>СОЕДИНЕННОЕ КОРОЛЕВСТВО</t>
  </si>
  <si>
    <t>Кабель греющий 38 Вт/м 230В.</t>
  </si>
  <si>
    <t>КОРЕЯ, НАРОДНО-ДЕМОКРАТИЧЕСКАЯ РЕСПУБЛИКА</t>
  </si>
  <si>
    <t>Fine Korea Co Ltd</t>
  </si>
  <si>
    <t>Колесо цельнокатаное</t>
  </si>
  <si>
    <t>302040.300.001432</t>
  </si>
  <si>
    <t>марка стали 1</t>
  </si>
  <si>
    <t>Рабочее колесо 00011924 (Р-400А/В)</t>
  </si>
  <si>
    <t>ГЕРМАНИЯ</t>
  </si>
  <si>
    <t>DICKOW PUMPEN KG</t>
  </si>
  <si>
    <t>3051CD2A22A1BS2B4EML4M5Q4P1, Преобразователь давления</t>
  </si>
  <si>
    <t>СИНГАПУР</t>
  </si>
  <si>
    <t>Преобразователь ультразвуковой</t>
  </si>
  <si>
    <t>265152.390.000003</t>
  </si>
  <si>
    <t>для расходомера</t>
  </si>
  <si>
    <t>Комплект (2 шт.) накладных ультразвуковых преобразователей</t>
  </si>
  <si>
    <t>GE Sensing</t>
  </si>
  <si>
    <t>Бра10мц2л 120мм, 80мм,</t>
  </si>
  <si>
    <t>Товар закупается ежегодно в разных количествах и с разными размерами и упорами.</t>
  </si>
  <si>
    <t>CAGE, Valve/клетка (гнездо) клапана</t>
  </si>
  <si>
    <t>National OilWell Varco</t>
  </si>
  <si>
    <t>Датчик температуры Cat 3606</t>
  </si>
  <si>
    <t>Фторопласт</t>
  </si>
  <si>
    <t>222142.700.000000</t>
  </si>
  <si>
    <t>круглый, толщина более 8 мм, но не более 150 мм</t>
  </si>
  <si>
    <t xml:space="preserve">фторопласт кругляк ду 150мм,80мм </t>
  </si>
  <si>
    <t>ООО «ПластПром»</t>
  </si>
  <si>
    <t>приборная</t>
  </si>
  <si>
    <t>Смазка пластичная предназначена для герметизации и защиты от
коррозии запорных устройств устьевого нефтепромыслового оборудования нефтяных, газовых и газоконденсатных
месторождений, содержащих в среде сероводород и углекислый газ до 25 % и эксплуатирующихся во всех климатических зонах Арматол -238</t>
  </si>
  <si>
    <t>соль сорта «Экстра» без добавления йода и ферроционида калия</t>
  </si>
  <si>
    <t>ООО "Аксон"</t>
  </si>
  <si>
    <t>Гидропривод ГП-1М в сборе с электродвигателем для АГЗУ</t>
  </si>
  <si>
    <t>АО"Озна-Измерительные системы"</t>
  </si>
  <si>
    <t>Перепускной клапан отработанных газов в сборе 146-0758,Редукционный клапан FISHER  210-2007</t>
  </si>
  <si>
    <t xml:space="preserve">Корпус подшипника </t>
  </si>
  <si>
    <t>ЕВРО</t>
  </si>
  <si>
    <t>Обойма</t>
  </si>
  <si>
    <t>281331.000.000167</t>
  </si>
  <si>
    <t>Обоима подшипника внутренная (Карбид вольфрам)</t>
  </si>
  <si>
    <t>Датчик детонации</t>
  </si>
  <si>
    <t>265166.990.000019</t>
  </si>
  <si>
    <t>для газокомпрессорной установки, детонации</t>
  </si>
  <si>
    <t xml:space="preserve">Датчик детонации для двигателей CAT </t>
  </si>
  <si>
    <t>281332.000.000188</t>
  </si>
  <si>
    <t>Гуандун Чжаоян Technology</t>
  </si>
  <si>
    <t xml:space="preserve">Cчетчики холодной воды турбинные   Ду-50, 80 расход воды  номинальный 15 м3/ч, 40 м3/ч фланцевые </t>
  </si>
  <si>
    <t>ООО "Декаст М"</t>
  </si>
  <si>
    <t xml:space="preserve">Выключатель автоматический  3-х полюсные   </t>
  </si>
  <si>
    <t xml:space="preserve">клапанная пружина </t>
  </si>
  <si>
    <t>Perkins Engines Company Limited</t>
  </si>
  <si>
    <t xml:space="preserve">Гибкая муфта (хомут) </t>
  </si>
  <si>
    <t>Dongguan Vimce Air Compressor</t>
  </si>
  <si>
    <t xml:space="preserve">Уголок 45х45х5 мм </t>
  </si>
  <si>
    <t>Тона</t>
  </si>
  <si>
    <t>Лист стальной 10мм,5мм,3мм,2мм</t>
  </si>
  <si>
    <t>172919.700.000001</t>
  </si>
  <si>
    <t>прокладочный</t>
  </si>
  <si>
    <t>Общие характеристики:Антискользящая вставка. Картон прокладочный, 100% с водооталкивающим  покрытием. Размер 1100х1300</t>
  </si>
  <si>
    <t>Прокладочный картон (Гофрокартон) Марки Т23, тип: гофра. Антискользящая вставка или вкладыш. Прокладываются на поддон(противоскользящая) для увеличения силы трения между поддоном, грузом и погрузочно-разгрузочным устройством Соответствие стандартам (международным/внутренним): Соответствие спецификации завода – изготовителя. Паспорт качества и сертификат соответствия согласно следующим критериям:.
Вид слоя, количество, высота гофры и шаг гофры согласно по СТ РК 2660-2015
Сопротивление торцевому сжатию, кНм  - ГОСТ 20683-97
Удельное сопротивление разрыву, КН - ГОСТ ИСО 1924-1-96</t>
  </si>
  <si>
    <t>Шт.</t>
  </si>
  <si>
    <t xml:space="preserve">205959.600.000004 </t>
  </si>
  <si>
    <t>Ингибитор накипеобразования для предотвращения отложения - диспергатор</t>
  </si>
  <si>
    <t>Ингибитор накипеобразования для предотвращения отложения - диспергатор минеральных веществ на основе: сополимера акриловой кислоты, сульфата акриламида-2-метил и трассирующей флуоресцентная добавка для определения активного (оставшегося в оборотной воде) полимера диспергатора в режиме реального времени считывающим флуоресцентным прибором. 
•	Жидкость желтого цвета, без запаха;  
•	pH-2,4–3,6; 
•	Относительная плотность-1,113–1,149 кг/дм3;  
•	Вязкость кинематическая - 39,93–42,69 mm2/s (при 20 °C); 
•	Полностью растворимый в воде.</t>
  </si>
  <si>
    <t>Кг.</t>
  </si>
  <si>
    <t xml:space="preserve">
SHANDONG XINTAI WATER TREATMENT TECHNOLOGY CO., LTD</t>
  </si>
  <si>
    <t xml:space="preserve">201111.500.000000 </t>
  </si>
  <si>
    <t>газообразный, чистый, сорт 1</t>
  </si>
  <si>
    <t>Водород.газообразный, чистый, сорт 1 [Водород газообразный чистота 99,9999%, баллон 40 л]</t>
  </si>
  <si>
    <t>Водород для поточных хроматографов, вспомогательный газ для анализа.
Объемная доля водорода в пересчете на сухой газ, %, не менее 99,9999.
Суммарная объемная доля кислорода и аргона, %, не более 0,00002.
Объемная доля азота, %, не более 0,00005.
Объемная доля метана, %, не более 0,00003.
Объемная доля паров воды, %, не более 0,0002.</t>
  </si>
  <si>
    <t>ООО "НИИ КМ"</t>
  </si>
  <si>
    <t>Газоанализатор для определения концентрации 2-ух и более газов</t>
  </si>
  <si>
    <t>Газоанализатор. Количество одновременно измеряемых компонентов: 4 (O2, Ех, CO, H2S). Исполнение: взрывозащищенное, маркировка 0 Ex ia IIC T4 X или 1 Ex diamb IIC T4 X и PO Ex ia I X. Тип защиты от пыли и брызг: IP 68 (прорезиненный корпус); Электропитание: от встроенной Li-polymer аккумуляторной батареи. Способ отбора газовой пробы: диффузионный. Сигнализация: звуковая (95 дБ), световая (различима под углом 320°), вибрационная, визуальная на дисплее, 4 порога срабатывания по каждому каналу измерений. Время работы без подзарядки аккумуляторной батареи (АБ): 24 часа при комнатной температуре. Дисплей: жидкокристаллический графический, с подсветкой. Память результатов: встроенная, автоматическая запись результатов за 50 последних часов работы с интервалом 1 мин; журнал событий емкостью 500 событий. Габаритные размеры (ВхШхТ): 112х76х35 мм. Масса: не более 225 г.</t>
  </si>
  <si>
    <t>Многоканальный газоанализатор со встроенным GPS. Детектируемые газы, наличие: смесь углеводороды (HC), кислород (О2),
оксид углерода (CО), оксиды азота (NОх). Наличие диффузионного метода отбора проб, наличие возможности замены датчиков,
наличие световой и звуковой сигнализации, громкость звуковой сигнализации не менее - 95 дБ, наличие вибросигнализации,
наличие цифрового ЖК-экрана с одновременной индикацией всех газов, автоматическая подсветка экрана, отображение на экране
времени и заряда аккумулятора, возможность отображения значений TWA, STEL и PEAK, возможность установки порогов
сигнализации, регистрация срабатываний прибора в течение 300 часов, возможность передачи данных на ПК через встроенный ИКпорт, крепление типа "аллигатор", зарядное устройство АС 220В, ручной пробоотборник с грушей и шлангом длиной не менее 5 м.,
источник питания Ni-Mh, время бесперебойной работы от аккумулятора не менее 19 часов, взрывозащита не ниже ExiaIICT4, пылеи влагозащита не ниже IP67, диапазон рабочей температуры не менее- 20 - +50С, влажность не более 95%, габариты не более
70x75x25 мм, вес не более 130 грамм, наличие сертификата техрегламента ТС, наличие свидетельства о внесении в госреестр РК.
Гарантия на товар должна составлять не менее 36 (месяцев) со дня подписания акта о приемке товара.
Указать марку и производителя на поставляемый Товар, а также приложить фото и технические характеристики</t>
  </si>
  <si>
    <t>Шт</t>
  </si>
  <si>
    <t xml:space="preserve">
RIKENKEIKICO., LTD.</t>
  </si>
  <si>
    <t>329911.900.000022</t>
  </si>
  <si>
    <t>изолирующий</t>
  </si>
  <si>
    <t>Портативное дыхательное устройство ПДУ-3, изолирующее средство защиты органов дыхания и зрения человека</t>
  </si>
  <si>
    <t>ПДУ-3 (портативное дыхательное устройство) предназначено для защиты органов дыхания и зрениялюдей в атмосфере, не пригодной для дыхания, и при недостатке или отсутствии кислорода в воздухе, втом числе при наличии в нем пропана, а также высоким содержанием опасных химических веществ.
Внешний вид: регенеративный патрон, пусковое устройство, дыхательный мешок, гофротрубки, маски. Время защитного действия: в режиме средней нагрузки, не менее: 20 мин; в режиме ожидания помощи (покое), не менее: 70 мин; в режиме эвакуации и выполнения аварийных работ высокой тяжести: 6 мин.
Диапазон рабочих температур: от – 35 до +40 С при влажности до 98%.
Температура вдыхаемой газовой дыхательной смеси (ГДС): не более 55°С при нагрузке средней тяжестипри температуре окружающей среды (20+-5) °С.
Сопротивление дыханию при нагрузке средней тяжести: не более 980 Па (100 мм вод.ст.)
Продолжительность включения: не более 15 с.
Срок службы ПДУ-3: 3 года с даты ввода в эксплуатацию в пределах гарантийного срока хранения.
Комплектность: Паспорт, содержащий информацию об условиях и правилах эксплуатации, хранения, о гарантии изготовителя.
Прочие характеристики: масса не более 1,6 кг.
Соответствие стандартам (международным/ внутренним): Соответствие спецификации завода – изготовителя.
При подаче заявки Поставщик должен приложить сертификат соответствия на Товар
Гарантийный срок эксплуатации: 5 лет с даты изготовления
При наличии приложить: Конструкторско-техническую документацию, чертежи, технологические карты и прочие документы, подробно определяющие производственные и эксплуатационные характеристики товара.</t>
  </si>
  <si>
    <t xml:space="preserve">АКЦИОНЕРНОЕ ОБЩЕСТВО «КОРПОРАЦИЯ
«РОСХИМЗАЩИТА» </t>
  </si>
  <si>
    <t>Масло смазочное.синтетическое</t>
  </si>
  <si>
    <t>Масло смазочное.синтетическое [Масло смазочное.Согласно технической спецификации.]</t>
  </si>
  <si>
    <t>Масло холодильное для холодильных установок. 
Класс вязкости ISO VG 15, 
Кинематическая вязкость при 40°С в пределах 16,8 мм2/с. 
Плотность при 15°С в пределах 0,817 г/см3, 
Температура вспышки не менее 204°С, 
Температура застывания не более - 72°С.
Комплектность товара: фасовка 20 литров.
Комплектность при поставке: поставка в заводской упаковке с фирменными обозначениями завода-изготовителя, сертификат качества, паспорт на продукцию и паспорт безопасности.
Соответствие стандартам (международным/ внутренним): Соответствие спецификации завода –изготовителя
Гарантия на поставляемый товар:
1) Гарантийный срок не менее 1 года с момента поставки на ТОО «KPI Inc.»;
2) Поставщик гарантирует качество поставляемого товара в соответствие техническим и качественным характеристикам;
3) В случае обнаружения в ходе приемки расхождений по техническим и качественным характеристикам, в количестве Товара, видимых повреждений Товара или при несоответствии качественных характеристик Поставщик для выполнения установленных требований и условий Договора, должен поставить объем для замены на новый, с аналогичными физико-химическими свойствами.
Год выпуска: 2023-2024г.</t>
  </si>
  <si>
    <t>ООО "смазка.ру"</t>
  </si>
  <si>
    <t>Чернила</t>
  </si>
  <si>
    <t>205930.000.000005</t>
  </si>
  <si>
    <t>Чернила для специальных машин, регистрирующих устройств</t>
  </si>
  <si>
    <t>Чернила черные с картриджем артикул МВ175 емкость 0,8L для принтера imaje марки 9410</t>
  </si>
  <si>
    <t xml:space="preserve">Чернила черные в картридже артикул МВ175 с чипом для каплеструйного принтера Markem Imaje 9410. Поставляются в картридже 800мл. 
Комплектность: поставка картриджей с фирменными обозначениями завода-изготовителя, с  сертификатом качества и паспортом безопасности.
Гарантия на поставляемый товар: 
Гарантийный срок не менее 9 месяцев с момента поставки на ТОО «KPI Inc.»;
Поставщик гарантирует качество поставляемого товара в соответствие техническими и качественными характеристиками чернил;
В случае обнаружения в ходе приемки расхождений по техническим и качественным характеристикам, количества и видимых повреждений Товара или при несоответствии качественных характеристик и не достижении гарантийных показателей Поставщик для выполнения установленных требований и условий Договора, должен поставить объем чернил для замены на новый, с аналогичными параметрами.
Год выпуска: 2022 год.
Поставка Товара осуществляется партиями согласно Приложению № 1 к Технической спецификации «График поставок». </t>
  </si>
  <si>
    <t>Kingsfang (xiamen)</t>
  </si>
  <si>
    <t>Костюм изолирующий</t>
  </si>
  <si>
    <t xml:space="preserve">	141932.350.000003</t>
  </si>
  <si>
    <t xml:space="preserve">	универсальный, для защиты от химических веществ, из ткани</t>
  </si>
  <si>
    <t>Алюминизированный костюм</t>
  </si>
  <si>
    <t>Комплектация: Куртка с отсеком для дыхательного аппарата - аллюминизация 460-515 г/м2, прокладка хлопок 100% 310 г/м2; брюки-полукомбинезон с завышенным поясом, аллюминизация 460-515 г/м2, прокладка хлопок 100% 310 г/м2; капюшон со смотровым иллюминатором (стекло панорамное металлезированное, термостойкое СПМТЗ) аллюминизация 460-515 г/м2, прокладка хлопок 100% 310 г/м2; перчатки трехпалые аллюминизированные с наладонником из спилка КРС; Бахилы защитные (с осоюзками) - аллюминизация 460-515 г/м2, прокладка хлопок 100% 310 г/м2; Сумка упаковочная; Руководство по эксплуатации и паспорт. 
Ремонтный комплект: стекло панорамное металлизированное термостойкое – 1 шт; материал верха 300х400 мм; нитки СВМ- 50 м; пуговица металлическая – 3 шт
Защитные свойства костюма в соответствии с ГОСТ 12.4.103 – Ти, Тп 400,Ву, Вп.
Теплофизические показатели:
Устойчивость к воздействию t окружающей среды: до 300ºС, не менее-600 с; Устойчивость к контакту с нагретыми до 400ºС твердыми поверхностями, не менее 15 с; Устойчивость к воздействию теплового потока: -10 кВт/м² не менее 900 с, -18 кВт/м² не менее 600 с; Устойчивость к воздействию открытого пламени, не менее 20 с; Коэффициент отражения инфракрасного излучения, не менее 80 %</t>
  </si>
  <si>
    <t>282513.500.000001</t>
  </si>
  <si>
    <t>температура хранения (+1˚)-(+12˚)</t>
  </si>
  <si>
    <t>Холодильный шкаф с температурным диапазоном - +1…+10 °C Габаритные размеры : не менее 1420х680х2200 м</t>
  </si>
  <si>
    <t>Холодильный шкаф из стали с полимерным покрытием устойчивый к царапинам - снаружи и изнутри. Размер: высота 1900–1950  см, ширина 1400 см, глубина 70-80 см.  Двери раздвижные прозрачные – купе. Охлаждение динамическое. Цвет белый. 
Наличие полок с увеличенной частотой прутка для размещения на них напитков в бутылках.  5 уровней навесных полок.     Электронный контроллер внутренней температуры с индикацией температуры и режимом автоматического размораживания. Наличие механического замка на дверях. Должны иметь регулируемые ножки для выравнивания поверхности пола. Объем 1000–1400 литров. Количество полок 10, допустимая нагрузка на полку 40 кг. Температурный режим +1…+10 Со. Напряжение 220 В. Иметь сертификат соответствия и гарантийное обслуживание на товар 1 год.</t>
  </si>
  <si>
    <t xml:space="preserve">
АО «Полаир-Недвижимость»</t>
  </si>
  <si>
    <t xml:space="preserve">	212024.600.000000</t>
  </si>
  <si>
    <t>Аптечка первой помощи работникам</t>
  </si>
  <si>
    <t>Аптечка первой помощи работникам:
Содержит перевязочные материалы и изделия медицинского назначения. Укомплектована в соответствии с приказом Министра здравоохранения РК от 08 октября 2020 г. №21399 «Об утверждении состава аптечки для оказания первой помощи» и существующим потребностям. Гарантия на качество закупаемых товаров: не менее 24 месяцев от даты изготовления лекарственных препаратов. Год выпуска:
2022 год.
Состав аптечки:
- бинты стерильные – 2шт;
- бинты нестерильные – 2 шт;
- вата - 1 уп;
- стерильные перчатки №7–8 – 6 пар;
- лейкопластырь – 1 уп;
- жгут – 1 шт;
- спирт этиловый 70%–1 флакон;
- груша – 1 шт;
- стерильный шпатель – 1 шт;
- мешок Амбу – 1 шт;
- тонометр – 1 шт;
- фонендоскоп – 1 шт;
- валидол 0,06 гр – 1 уп;
- нитроглицерин 0,005–1 уп;
- р-р аммиака 10%–1 флакон;
- эпинефрин – 1 уп;
- р-р йода 5%–1 флакон.</t>
  </si>
  <si>
    <t>Огнетушитель углекислотный ОУ-5</t>
  </si>
  <si>
    <t>Класс пожара: В, С, Е
Объем: 5л
Масса заряда, двуокиси углерода: 5кг
Качество заряда двуокиси углерода соответствии ГОСТ 8050–85 «Двуокись углерода газообразная и жидкая. Технические условия» (изм. 1–2) (с поправкой)
Длина выбрасываемой струи: не менее 3м
Наличие гибкого шланга: да
Продолжительность подачи ОТВ: не менее 8 сек
Рабочее давление: 5,7 Мпа
Рабочая температура: -40С…+50С
Размеры (высота/диаметр): 570/270мм
Вес: не более14 кг
Величина утечки в год: не более 50г
Год выпуска: 2023 год
Срок службы: не менее 10 лет
Огнетушитель должен соответствовать требованиям СТ РК ГОСТ Р 51057–2005
Гарантийный срок эксплуатации огнетушителя: 12 месяцев со дня поставки
Комплектация:
- огнетушитель
- шланг с раструбом в сборе (длина 0,4 м)
- руководство по эксплуатации, совмещённое с паспортом на огнетушитель.
Огнетушитель должен соответствовать требованиям пожарной безопасности и санитарным нормам и правилам, применяемым в Республике Казахстан к данному виду товара.</t>
  </si>
  <si>
    <t xml:space="preserve">	Ветроуказатель</t>
  </si>
  <si>
    <t>100 см</t>
  </si>
  <si>
    <t>Ветроуказатель для определения направления ветра, имеет форму усеченного конуса. Окраска ветроуказателя чередующимися полосами шириной 20 см белого и красного цвета. Крайняя полоса красного цвета. Ветроуказатель должен быть свободен для ветров всех направлений и свободно вращаться вокруг своей оси.
Ветроуказатель состоит из: сменного конуса, поворотного каркаса, мачты и анкерных болтов.
Характеристика сменного конуса:
- длина: 150 см
- входной диаметр: 50 см
- выходной диаметр: 20 - 25 см
- ширина чередующихся полос по 20 - 30 см
- расцветка: красно-белая
Материалы изготовления:
Конус из синтетической высокопрочной ткани с комбинированной структурой плетения с армированной нитью. Армирующий каркас для препятствования расползания ткани, разрывная нагрузка ткани не менее Н по основе не менее 600, по утку не менее 450, поверхностная плотность ткани не менее 80 г/кв. м.
Часть конуса под металлическими люверсами усилена прочной стропой. Крепится посредством хомутов на формообразующем кольце (в комплекте).
 Поворотный каркас: сталь с полимерным покрытием, болты и гайки с гальваническим покрытием Мачта ветроуказателя предназначена для эксплуатации на открытом воздухе из стальных труб диаметром не менее 30 мм и крестовины, крепежные детали (анкерные болты) с гальваническим покрытием
Высота мачты - от 3 до 4 м.
Вес мачты - 20–30 кг</t>
  </si>
  <si>
    <t>Холодильник двухкамерный, отдельностоящий, объем 200-249 л, с морозильным отделом</t>
  </si>
  <si>
    <t>Холодильник двухкамерный, общий объем 240 литров</t>
  </si>
  <si>
    <t>Основные характеристики
Общий объем  240 л
Циркуляция воздуха статическая, без вентилятора
Возможность перевешивания двери: есть
Освещение: есть, светодиодное
Тип холодильника: Двухкамерный
Количество компрессоров: 1
Уровень шума: 40 дБ
Количество камер: 2
Система охлаждения: Статическая
Тип компрессора: Обычный
Тип хладагента: R600a (изобутан)
Объем холодильной камеры: 175л
Отделение для овощей и фруктов: Есть
Общее количество полок: 2 основные/ 3 дверных
Система размораживания холод. камеры: Капельная
Быстрая заморозка: Нет
Система размораживания мороз. камеры: Ручная
Объем морозильной камеры: 65 л
Мощность замораживания: 4 кг/сутки       
Количество ящиков: 2 выдвижных
Хранение при отключении питания: 16 ч
Габариты устройства (ВхШхГ): 158х54х60 см
Цвет: Белый
Тип управления: Электронный
Класс энергопотребления: A
Товар должен быть новый, в герметичной упаковке, ранее не использованный. 
Доставка товара в течение 15 календарных дней с даты подписания договора.</t>
  </si>
  <si>
    <t>Наушники противошумные</t>
  </si>
  <si>
    <t>Наушники противошумные с креплением на каску
Двойные формуемые чашки.
Цвет – черный
Акустическая эффективность: 30–40 дБ, мягкие широкие амбушюры.
Подавление низкочастотного шума не ниже 15дБ.
Тип оголовья: с универсальным адаптером крепления на каску.
Чашки наушников выполнены из прочного ABS – пластика, устойчивого к воздействию температур и УФ – лучей.
Регулировка длины и возможность вращения на 360°.
Максимальное подавление высокочастотных шумов, эффективное подавление
низкочастотных шумов.
Возможность слышать человеческий голос.
ГОСТ 12.4.210, EN352-1/2/3</t>
  </si>
  <si>
    <t>201112.350.000002</t>
  </si>
  <si>
    <t>Диоксид углерода, газообразный, сорт высший</t>
  </si>
  <si>
    <t>Диоксид углерода.газообразный, сорт высший [Двуокись углерода (углекислота) высший сорт, баллон 24 кг]</t>
  </si>
  <si>
    <t>Двуокись углерода (СО2), газообразная, высший сорт, в переаттестованном 40 дм3 баллоне. (заправка 24 кг).
Объемная доля двуокиси углерода	99,8
Массовая концентрация минеральных масел и механических примесей, мг/кг	0,1
Массовая концентрация водяных паров при температуре 20 °С и давлении 101,3 кПа (760 мм рт. ст.), г/м	0,037
Температура насыщения двуокиси углерода	минус 48
Температурный диапазон при эксплуатации и при транспортировке в пределах от -50 С° до +60 С°, до зарядки испытать баллоны на прочность и проверить документы освидетельствования. 
При транспортировке баллонов обязательно использовать транспортировочные кольца. 
Поставщик обязуется своими силами забирать пустые баллоны и предоставить заправленные двуокисем углерода 99,8% баллоны. 
Поставщик при нанесении ущерба на баллоны Заказчика заменяет на новый баллон с предоставлением паспорта качества и освидетельствования многоступенчатого контроля.
Проверка: Потенциальные поставщики в технической спецификации должны указать полные технические характеристики предлагаемой марки двуокиси углерода.
Соответствие стандартам: Соответствие ГОСТ 8050-85 «Двуокись углерода газообразная и жидкая. Технические условия».
Комплектность на поставляемый товар: 
1.	Качество поставляемого товара в соответствие техническим и качественным характеристикам двуокиси углерода в баллонах;
2.	В случае обнаружения в ходе приемки расхождений по техническим и качественным характеристикам, в ассортименте, в количестве Товара, видимых повреждений Товара или при несоответствии качественных характеристик Поставщик для выполнения установленных требований и условий Договора, должен поставить двуокись углерода в баллонах для замены на новый, с аналогичными параметрами.
Год выпуска: 2024 год
Срок годности: не более 6 месяцев на дату поставки на склад Заказчика.
Поставка Товара осуществляется партиями в течение 15 календарных дней с даты получения заявки от Заказчика по электронной почте.</t>
  </si>
  <si>
    <t>Газовый стандартный образец. ГСО сероводород [H2S]+ метантиол [CH3SH]+ этантиол [C2H5SH]+ азот [N2], ГСО 8530-2004</t>
  </si>
  <si>
    <t>Газовый стандартный образец. Имитатор природного газа (ИПГ-16), ГСО 10362-2013</t>
  </si>
  <si>
    <t>Монитор с диагональю экрана 27" , разрешением 2560 x 1440 и типом матрицы IPS</t>
  </si>
  <si>
    <t>239914.000.000014</t>
  </si>
  <si>
    <t>антифрикционный</t>
  </si>
  <si>
    <t>Кольцо графитовое для торцевого уплотнения 1.3000-98.31.02</t>
  </si>
  <si>
    <t>Полоса стальная горячекатаная 4мм 40мм ОН ст3сп5</t>
  </si>
  <si>
    <t>стальная, марка Ст.3, диаметр 5-9 мм</t>
  </si>
  <si>
    <t>Катанка В-6,5-Ст3кп-ВО</t>
  </si>
  <si>
    <t>257340.600.000001</t>
  </si>
  <si>
    <t>кольцевая</t>
  </si>
  <si>
    <t>Инструмент холодной врезки 130мм</t>
  </si>
  <si>
    <t>Инструмент холодной резки 180мм</t>
  </si>
  <si>
    <t>Инструмент холодной резки 230мм</t>
  </si>
  <si>
    <t>Инструмент холодной резки 270мм</t>
  </si>
  <si>
    <t>Инструмент холодной резки 325мм</t>
  </si>
  <si>
    <t>Инструмент холодной резки 470мм</t>
  </si>
  <si>
    <t>Инструмент холодной резки 90мм</t>
  </si>
  <si>
    <t>259313.190.000022</t>
  </si>
  <si>
    <t>стальная, тканая, номер сетки 063</t>
  </si>
  <si>
    <t>Сетка нержавеющая 1х1х0,6-12Х18Н10Т</t>
  </si>
  <si>
    <t>Разгонщик гидравлический 94мм 15тс</t>
  </si>
  <si>
    <t>Насос циркуляционный 2,1м3/ч 6м 2880об/мин</t>
  </si>
  <si>
    <t>Насос циркуляционный 32м3/ч 9,22м 2900об/мин</t>
  </si>
  <si>
    <t>Насос циркуляционный 43м3/ч 28м 2900об/мин</t>
  </si>
  <si>
    <t>Насос циркуляционный фланцевый 7,56м3/ч 10м 0,37кВт 100дм</t>
  </si>
  <si>
    <t>Кран трехходовой DN15мм PN16бар муфтовый</t>
  </si>
  <si>
    <t>Кран шаровой DN15мм PN16МПа муфтовый с ручкой</t>
  </si>
  <si>
    <t>282220.200.000010</t>
  </si>
  <si>
    <t>эксцентриковый</t>
  </si>
  <si>
    <t>Захват для горизонтального подъема листа 1т</t>
  </si>
  <si>
    <t>Захват для горизонтального подъема листа 2т</t>
  </si>
  <si>
    <t>Захват для горизонтального подъема листа 3,2т</t>
  </si>
  <si>
    <t>Захват для горизонтального подъема листа 5т</t>
  </si>
  <si>
    <t>Захват для горизонтального подъема листа 6т</t>
  </si>
  <si>
    <t>Захват для горизонтального подъема листа 8т</t>
  </si>
  <si>
    <t>284922.500.000040</t>
  </si>
  <si>
    <t>трехкулачковый, спирально-реечный</t>
  </si>
  <si>
    <t>Патрон токарный 3 7100-0005 160</t>
  </si>
  <si>
    <t>Патрон токарный 3 7100-0035 250</t>
  </si>
  <si>
    <t>Патрон токарный 3 7100-0039 315</t>
  </si>
  <si>
    <t>Патрон токарный 3 7100-0043 400мм</t>
  </si>
  <si>
    <t>марка АСБ, напряж+D365:D401ение более 1 000 В</t>
  </si>
  <si>
    <t>008</t>
  </si>
  <si>
    <t>Аккумулятор A512/115A 12V</t>
  </si>
  <si>
    <t>шт</t>
  </si>
  <si>
    <t>Exide Technologies</t>
  </si>
  <si>
    <t>тип U/FTP</t>
  </si>
  <si>
    <t>Кабель FTP 5е cat 4x2x0,52 с троссом</t>
  </si>
  <si>
    <t>м</t>
  </si>
  <si>
    <t>ӨЗБЕКСТАН</t>
  </si>
  <si>
    <t>СП ОАО «Андижанкабель»</t>
  </si>
  <si>
    <t>264051.800.000020</t>
  </si>
  <si>
    <t>Блок.для бесперебойного питания систем видеонаблюдения</t>
  </si>
  <si>
    <t>Блок питания 12В/5А</t>
  </si>
  <si>
    <t>Исполнение Класс БП 12 В Тип БП Внутренний Технические параметры Сертификат пожарной безопасности Есть Входные параметры Напряжение: 100-240В, переменное 50/60Гц Ток: 1.2А Выходное напряжение 11,5-13,1В (регулируемое), постоянное Выходной ток 5 А Количество выходов 4 x Зажимной Выходная мощность 60 Вт Эффективность &gt;80% Физические параметры Относительная влажность ≤ 90 % Метод охлаждения Конвективный Габариты ( ДхШхГ) 165х55х35 мм Комплектация 1. Блок питания - 1 шт. 2. Кабель 220В - 1 шт. Рабочая температура от -10 °С до + 50 °C; Наименование:Блок питания 12В/5А.</t>
  </si>
  <si>
    <t>PVLink</t>
  </si>
  <si>
    <t>Приемник беспроводной системы ОПС на 20 передатчиков RR-701R</t>
  </si>
  <si>
    <t>Приемник RR-701R20 предназначен для приема по радиоканалу сигналов тревоги от носимых радиокнопок и стационарных передатчиков системы Риф Ринг-701 с отображением номера сработавшего передатчика, подачей звуковых сигналов и управлением сигнальным реле.
С приемником могут использоваться до 20 передатчиков. Приемник на 20 передатчиков, цифровая индикация, 1 реле, звуковая сигнализация.
Технические характеристики:
Информационная емкость: 20 передатчиков
Рабочая частота: 433,92 МГц, стабилизирована кварцевым резонатором
Напряжение питания: от 10 В до 15 В
Ток потребления: не более 100 мА
Параметры релейного выхода:
- максимальное напряжение 72 В при токе до 100 мА
- максимальный ток 2 А при напряжении 12 В
Диапазон рабочих температур: от -20 до +40 deg;C
Габаритные размеры (без антенны): 160 х 110 х 32 мм</t>
  </si>
  <si>
    <t>Кабель КСВВнг(А)-LS 4х0,5</t>
  </si>
  <si>
    <t xml:space="preserve">Кабель КСВВнг(А)-LS 4х0,5 предназначен для систем сигнализации, связи и телекоммуникаций, управления и передачи данных при номинальном переменном напряжении до 100 В с частотой 50 Гц или постоянном напряжении до 50 В и других аналогичных целях. 
Технические характеристики:
Диаметр жилы 0.5 мм
Количество жил в кабеле 4
Конструкция кабеля Гибкая
Сечение жил 0,2 мм2
Сечение кабеля 0.5 мм
Тип кабеля Негорючий
Рабочие условия -40°...+70 °С
Габариты Ø 4.2 мм
Гарантия 1 год
Длина в упаковке 200 м
Изоляция ПВХ пластикат пониженной пожарной опасности </t>
  </si>
  <si>
    <t>Паритет</t>
  </si>
  <si>
    <t>«Рокот-3» Прибор управления системой речевого оповещения со встроенной АС</t>
  </si>
  <si>
    <t>«Рокот-3-3» предназначен для трансляции речевых сообщений в системах пожарной сигнализации на объектах различной степени сложности и представляет собой прибор, совмещённый с акустической системой.
Технические характеристики:
Напряжение питания постоянного тока от 11 до 14 В
Средний ток потребления, при напряжении питания 12 В 200 мА
Номинальная выходная мощность усилителя низкой частоты 2 Вт
Диапазон воспроизводимых частот оповещения (по электрическому тракту) с неравномерностью не более 16 дБ от 200 до 5000 Гц
Уровень звукового давления на расстоянии 1±0,05 м, не менее 87 дБ
Коэффициент нелинейных искажений, не более 3 %
Степень защиты оболочкой при эксплуатации оповещателя закреплённого на ровной поверхности. IP40
Диапазон рабочих температур от - 10 до + 55 °С
Относительная влажность воздуха при + 40 °С, не более 93 %
Масса прибора, не более 0,5 кг
Габаритные размеры, не более 140 х 200 х 67 мм
Срок службы 10 лет</t>
  </si>
  <si>
    <t>Арсенал</t>
  </si>
  <si>
    <t>Спрей Аэрозоль SOLOА3-001</t>
  </si>
  <si>
    <t>Detectortesters (No Climb Ltd.) (Великобритания).</t>
  </si>
  <si>
    <t xml:space="preserve">	ЖК, диагональ более 23", но не более 30"</t>
  </si>
  <si>
    <t>Размер экрана (диагональ): не менее 60 см (23.8 дюймов), широкоэкранный
(16:9);
• Разрешение: не менее 1920x1080;
• Размер пикселя: Не более 0,250 мм;
• Яркость: Не менее 300 кд/м²;</t>
  </si>
  <si>
    <t>ТАЙВАНЬ</t>
  </si>
  <si>
    <t>DELL</t>
  </si>
  <si>
    <t>Заслонка газовая КЭ-00-01М Предназначена для создания перепада давле-
ния между сепаратором и общим коллектором
в автоматизированных групповых замерных
установках (АГЗУ ) типа «Спутник»</t>
  </si>
  <si>
    <t>Заслонка газовая КЭ.00.00-01М производства АО "ОЗНА-ИС"
Размеры изделия, мм 240x180x60
Вес нетто, кг 6.3
Количество деталей 17 (вал, корпус, шайба, шайба направляющая, эксцентрик, втулка (2), упорная втулка, клапан, пробка, стержень, подшипник, тяга, болт, винт, гайка, кольцо).</t>
  </si>
  <si>
    <t>Корпус МПК10В 77-01</t>
  </si>
  <si>
    <t>289261.500.000006</t>
  </si>
  <si>
    <t>Корпус узла</t>
  </si>
  <si>
    <t>для сцепления</t>
  </si>
  <si>
    <t>Корпус МПК10В 77-01
Применяется в регуляторе расхода МПК10В в автоматизированных групповых замерных установках  производства ТПК "Курзан Медиа"</t>
  </si>
  <si>
    <t>ТКП "Курзан медиа"</t>
  </si>
  <si>
    <t>Шток РР.02.00.005 Применяемость Регулятор Расхода РР 02.00.000</t>
  </si>
  <si>
    <t>282422.000.000056</t>
  </si>
  <si>
    <t>Шток РР.02.00.005
Артикул
РР.02.00.005 Размеры изделия, мм 224x15x15 Применяемость Регулятор Расхода РР 02.00.000 в автоматизированных групповых замерных установках типа "спутник" производства АО "ОЗНА-ИС".</t>
  </si>
  <si>
    <t>Клапан Ха5.890.040 Применяемость Регулятор Расхода Ха2.573.006</t>
  </si>
  <si>
    <t>281413.190.000002</t>
  </si>
  <si>
    <t>для регулятора давления газа</t>
  </si>
  <si>
    <t>Клапан Ха5.890.040
Артикул Ха5.890.040
Размеры изделия, мм 82x82x43
Производитель АО «ОЗНА-ИС»
Применяется в регуляторе расхода Ха2.573.006 в автоматизированных групповых замерных установках типа «спутник».</t>
  </si>
  <si>
    <t xml:space="preserve">	Флеш-накопитель</t>
  </si>
  <si>
    <t xml:space="preserve">222129.900.000006	</t>
  </si>
  <si>
    <t>Трубка термоусадочная клеевая
Обозначение ТТК(3:1)-30/10 черный
Назначение, применение	герметизация, изоляция и защита от коррозии контактных соединений диаметрами 10-30 мм в электроэнергетике и телекоммуникациях
Тип трубки с клеевым слоем
Рабочее напряжение, до (кВ) 1
Диаметр до усадки, мм 30
Диаметр после усадки, мм 10
Толщина стенки после усадки, мм	2.4
Оптимальный диапазон усадки, мм	27.0–12.0
Коэффициент усадки 3:1
Специальные свойства нг (не поддерживает горение)
Материал полиолефин
Цвет трубки черный
Прочность на растяжение, не менее Мпа	10
Относительное удлинение до разрыва, не менее %	350
Электрическая прочность, не менее кВ/мм	20
Удельное объемное электрическое сопротивление, Ом/см 10¹⁴</t>
  </si>
  <si>
    <t>Аккумуляторная батарея  Leoch DJW6-2.8</t>
  </si>
  <si>
    <t>Аккумулятор LEOCH DJW 6-2.8 (6V/2.8Ah)
Напряжение, В:6
Емкость, Ач:2.8
Технология: AGM
Срок службы АКБ, лет: 8
Тип клеммы: FASTON (зажим) 4,75 мм
Тип аккумулятора: Стационарный
Длина, мм.: 66
Ширина, мм.: 33
Высота, мм.: 97
Полная высота, мм.: 103
Вес, кг.: 0.57</t>
  </si>
  <si>
    <t>Leoch battery Со LTD</t>
  </si>
  <si>
    <t>Hikvision </t>
  </si>
  <si>
    <t>Видеорегистратор</t>
  </si>
  <si>
    <t>264033.900.000008</t>
  </si>
  <si>
    <t>Видеорегистратор.сетевой [Видеорегистратор сетевой 8-ми канальный с 2 жесткими дисками в комплекте]</t>
  </si>
  <si>
    <t>Формат видеосжатия        H.264
Аналоговые, HD-TVI и AHD камеры        16 каналов BNC (1.0 Vp-p, 75 Ω)
IP-камеры        по умолчанию 2 канала (до 18)
Стандарт аудиосжатия        G.711u
Аудиовход        4 канала RCA (2.0 Vp-p, 1 KΩ)
Видео/аудиовыход
Видеовыход        1 HDMI, 1 VGA, 1 CVBS
Разрешение вывода        HDMI: до 4К
VGA: до 1080p
CVBS: до WD1
Аудиовыход        1 канал, RCA (Линейный, 1 kΩ)
Запись
Количество потоков        2
Основной поток        Аналоговый канал: WD1@25к/с
HD-TVI канал: 1080p@12к/с, 1080p Lite /720p Lite /720p@25к/с
AHD канал: 1080p/720p@15к/с
IP-канал: 4Мп @25к/с
Дополнительный поток        WD1/4CIF@12к/с, CIF/QVGA/QCIF@ 1/16 к/с ~ 25к/с
Тип потока        Видео, видео и аудио
Битрейт видео        32кбит/с — 6Мбит/с
Битрейт аудио        64кбит/с
Сеть
Удаленные соединения        128
Протоколы        TCP/IP, PPPoE, DHCP, EZVIZ Cloud P2P, DNS, DDNS, NTP, SADP, SMTP, SNMP, NFS, iSCSI, UPnP™, HTTPS
Жесткий диск
SATA        4 SATA
eSATA        Поддерживается
Объем        до 6 Тб каждый
Интерфейсы
Сетевой интерфейс        1 RJ-45 10M / 100M/ 1000М Ethernet
USB-интерфейс        2 USB 2.0
1 USB 3.0
Последовательный интерфейс        1 RS-485 полудуплексный
Тревожные вход/выход        16/4
Общие
Питание        АC100-240В
Потребляемая мощность (без HDD)        До 55Вт
Рабочие условия        -10°C...+55°C,влажность 10% ~ 90%
Размеры        445 × 390 × 70 мм
Вес (нетто)        ≤5кг (без HDD)</t>
  </si>
  <si>
    <t>241071.000.000079</t>
  </si>
  <si>
    <t>Профиль стальной.гнутый замкнутый, высота 90-150 мм [Профиль квадратная (Труба квадратная-140х140х6)]</t>
  </si>
  <si>
    <t>Труба профильная квадратная 120х120х4мм</t>
  </si>
  <si>
    <t>КоролевскийТрубныйЗавод</t>
  </si>
  <si>
    <t>Труба профильная квадратная 100х100х4мм</t>
  </si>
  <si>
    <t>Уайт-спирит.нефрас-С4-155/200 [2222196, 180000662]</t>
  </si>
  <si>
    <t>Уайт спирит</t>
  </si>
  <si>
    <t>Dongying Eastchem Co., Ltd.</t>
  </si>
  <si>
    <t>Esab</t>
  </si>
  <si>
    <t>Покрытие огнеупорное</t>
  </si>
  <si>
    <t>232013.900.000261</t>
  </si>
  <si>
    <t>оксидно-керамическое</t>
  </si>
  <si>
    <t>Наименование:Наименование:Керамическая подкладка. Длина, не менее – 500 мм, ширина шва, не менее-  10 мм. не более – 11 мм,  высота обратного валика, не более  -1,4 мм.</t>
  </si>
  <si>
    <t>Наименование:Круг шлифовальный ф180х6х22</t>
  </si>
  <si>
    <t>BOSH</t>
  </si>
  <si>
    <t>Наименование:Круг шлифовальный ф125х6х22, для м/р Каламкас</t>
  </si>
  <si>
    <t>Наименование:Круг шлифовальный ф125х6х22, для м/р Жетыбай</t>
  </si>
  <si>
    <t>279032.000.000042</t>
  </si>
  <si>
    <t>ЭД-12</t>
  </si>
  <si>
    <t>Наименование:Тип зажима- клещевой, Сила подводимого сварочного тока, не менее— 300 А. Диаметр электрода, не менее- 2.0-5.0 мм. Вес, не менее -0.55 кг, Габариты, не более- 210х35х35 мм. Гарантия 12 месяцев, Max ток, не менее- 300 А. Режим работы (ПН), 35 %, Материал-латунь.</t>
  </si>
  <si>
    <t>257340.190.000031</t>
  </si>
  <si>
    <t>для резки листов из металла, дерева, пластика, электрический</t>
  </si>
  <si>
    <t>Наименование:Резак РЗП,  ГОСТ 5191-80</t>
  </si>
  <si>
    <t>Наименование:Резак РЗП,  ГОСТ 5191-79</t>
  </si>
  <si>
    <t>222211.900.000005</t>
  </si>
  <si>
    <t>высокотемпературный, полипропиленовый, с металлическим каркасом</t>
  </si>
  <si>
    <t xml:space="preserve">Мешкотара биг-бэг (высокотемпературный)
Применение: для фасования и транспортировки дорожного битума в твердом виде.
Общие данные: 
Условный объем: 1,3 м³
Грузоподъемностью, SWL 1200 т
Наименование: мягкий контейнер разовый, кубической формы.
Материал: полипропиленовое белое полотно, в антифиолетовым мастербатчем, поглотителем ультрафиолета UV531, светостабилизатором GW-480, в течение 6 месяцев нахождения под прямыми солнечными лучами прочность корпуса мешка не ниже 75% от номинального значения, плотность 200 г/м²±5 
Внутренний размер: 105х105 Н-100 см
Коэффициент безопасности 5:1
Верхняя загрузка: сборка Н-100 см
Подъемные угловые петли: 4 штуки, шириной 6,5 см, высота петли 30 см
Тип вкладыша: прямой
Материал: полиэтиленовая пленка 160 мкн
Варианты вкладыша: Двойной вкладыш ПЭ (полиэтилен) 
Габаритные размеры вкладышей: 2110 ± 20 х 3120± 50 мм
Полиэтиленовые вкладыши  рассчитан на максимальную температуру 130C°+/-2C°.
Стальная каркасная конструкция
Тип: Прямоугольная призменная форма
Материал: Труба и плоский стержень
Сборка каркаса: Затягиванием болтов/креплении
Карман для логотипа и документов
Количество / Цвета: с 2 сторон / 3 цвета
Расположение: Боковая накладка.
</t>
  </si>
  <si>
    <t>ТОО СП "CASPI BITUM"</t>
  </si>
  <si>
    <t xml:space="preserve">Сербия </t>
  </si>
  <si>
    <t>DOO "DIV TRADES"</t>
  </si>
  <si>
    <t>вихревой, расходомер для жидкости, газа и пара</t>
  </si>
  <si>
    <t>Расходомер газа СВГМ-400  Ду 50, Ру до 4кг/см2</t>
  </si>
  <si>
    <t>Счетчик вихревой газа микропроцессорный (далее - СВГ.М) предназначен дляизмерения и учета (оперативного и коммерческого) потребляемогоприродного газа, попутного нефтяного газа и других газов на промышленныхобъектах.Технические характеристики счетчика:  Номинальный диаметртрубопровода, мм - 50 мм,Избыточное давление, МПа - от 0,05 до 2,5;Диапазон эксплуатационных расходов, Qmin/max,  м3/ч 10-400; Крепление к трубопроводу - фланцевое соединение; Измеряемая среда -природный газ, попутный нефтяной газ;Температура измеряемой среды, С -от -20 до +40;иОсновная относительная погрешность измерения объёмногорасхода, объёма газа, при рабочих условиях, не превышает:- ±1,5 % - вдиапазоне расходов от Qmin до 0,lQmax и от 0,9Qmax до Qmax; - ±1,0 % - вдиапазоне расходов от 0,lQmax до 0,9Qmax;Основная относительнаяпогрешность измерения объёма газа, приведенного к стандартным условиям,не более,  % - ±2,5; Абсолютная погрешность измерения температуры газане более,  °С  - ±0,8; Основная относительная погрешность измеренияизбыточного давления в диапазоне от 20 до 100 % верхнего предела датчикадавления, не более,  %  - ±1,5 %. Питание счетчика, переменный ток  -напряжение (220±22) В , частота  (50±1) Гц;Мощность, В·А  - 20 (примаксимальном количестве подключенных датчиков, не превышает);Длина линиисвязи между вычислителем и датчиками расхода, давления и температуры, неболее, м – 500.Параметры измеряемой среды: Измеряемая среда- природныйгаз, попутный нефтяной газ; Плотность при стандартных условиях, неменее, кг/м3 - 0,6; Содержание механических примесей, не более, мг/м3 –50. Состав счетчика: :- датчик расхода газа микропроцессорный  (далее –ДРГ.М ) конденсатоустойчивый, исполнение – Ех d, взрывозащищенное«взрывонепроницаемая оболочка», с комплектом монтажных частей (далее -КМЧ); - датчик избыточного давления,  диапазон избыточного давления, МПа– от0,05-до 2,5,исполнение - Ех d, взрывозащищенное «взрывонепроницаемаяоболочка», выходной  сигнал – от 4- до 20 мА, зависимость выходногосигнала от входного – линейная, возрастающая, класс точности, не менее-0,25, индикатор - встроенный жидкокристаллический с подсветкой; -датчик температуры (термопреобразователь с унифицированным выходнымсигналом далее – ТПУ) с термокарманом исполнение - Ех d ,взрывозащищенное взрывонепроницаемая оболочка», температурный класс –минус 50 .. плюс 50,  диапазон токового сигнала – от 4- до 20 мА, классточности, не менее - 0,5, длина - 80 мм ;- вычислитель расхода газа -блок вычисления расхода микропроцессорный (далее - БВР.М),  средаизмерения - свободный нефтяной газ, место установки – 1 или 2-хтрубныесистемы учета, диапазон токового сигнала – от 4- до 20мА, интерфейс -стандартный RS-232/ RS-485 (протокол обмена MODBUS-RTU); - программноеобеспечение – встроенное "СВГ - ПНГ" (учет расхода и объема свободного(попутного) нефтяного газа (с возможностью корректировки компонентногосостава) и жидкости;- монтажная вставка для ДРГ.М. Средний срок службысчетчика, не менее, лет - 12. Поставщик предоставляет гарантию накачество на весь объём Товара в течение 12 месяцев от даты ввода вэксплуатацию Товара, но не более 24 месяцев от даты поставки.Микропроцессорлық құйынды газ есептегіш (бұдан әрі-СВГ.М)өнеркәсіптікобъектілердегі тұтынылатын табиғи газды, ілеспе мұнай газынжәне басқада газдарды өлшеуге және есепке алуға (жедел жәнекоммерциялық) арналған.Техникалық сипаттамалары:  Құбырдың номиналдыдиаметрі, мм - 80 мм,Артық қысым, МПа - 0,05-тен 2,5-ке дейін;Пайдаланушығыстарының ауқымы, Qmin/max, м3/сағ 20-800;Құбырға бекіту - фланецтіжалғау;Өлшенетін орта - табиғи газ, ілеспе мұнай газы;Өлшенетін ортаныңтемпературасы, С - -20-дан + 40-қа дейін;Жұмыс жағдайлары кезінде газдыңкөлемдік шығынын, көлемін өлшеудің негізгі салыстырмалы қателігі:- 1,5%-дан - Qmin-ден бастап -ке және -тен Qmax-ке дейінгі шығыстар ауқымында;- -ден -ге дейінгі шығыстар ауқымында - 1,0% -дан астам;Стандарттыжағдайларға келтірілген газ көлемін өлшеудің негізгі салыстырмалықателігі,% - 2,5;Газ температурасын өлшеудің абсолюттік қателігі, ° С -± 0,8;  Артық қысымды өлшеудің негізгі салыстырмалы қателігі қысымдатчигінің жоғарғы шегінің 20-дан 100% -ға дейінгі диапазонында,% -дан -1,5% -дан аспайды.Есептегіштің қорегі, ауыспалы ток - кернеуі (220 ± 22)В, жиілігі (50 ± 1) Гц;Қуаты, В· А - 20 (қосылған датчиктердің ең көп саны кезінде,аспайды);Есептегіш пен шығын, қысым және температура датчиктері арасындағы байланыс сызығының ұзындығы, м - 500 аспайды.Өлшенетін орта параметрлері: Өлшенетін орта - табиғи газ, ілеспе мұнай газы;Стандартты жағдайларда тығыздығы, кемінде, кг/м3 - 0,6; Механикалыққоспалардың құрамы, мг/м3 - 50 аспайды.    Есептеуіштің құрамы: - конденсатқа төзімді микропроцессорлы газ шығысының датчигі (бұдан әрі - ДРГ.М), орындалуы - Ех d, монтаждау бөліктері (бұдан әрі - ҚМЖ)жиынтығымен жарылыстан қорғалған «жарылыс өткізбейтін қабық»; - артыққысым датчигі, артық қысым диапазоны, МПа - 0,05-2,5 дейін, орындау - Ехd, жарылыстан қорғалған «жарылыс өткізбейтін қабық», шығу сигналы -4-тен 20 мА-ға дейін, шығу сигналының кіріс сигналына тәуелділігі -желілік, өсетін, дәлдік сыныбы, кемінде -0,25, индикатор - жарықтандыруыбар кіріктірілген сұйық кристалды;   - термокарман орындалуы - Ех d,жарылыстан қорғалған «жарылыс өткізбейтін қабық», температуралық сыныбы- минус 50. плюс 50, ток сигналының диапазоны - 4-тен 20 мА дейін,дәлдік сыныбы, кемінде - 0,5, ұзындығы - 80 мм; (бұдан әрі - БВР.М),өлшеу ортасы - еркін мұнай газы, орнату орны - 1 немесе 2 құбырлықесепке алу жүйелері, ток сигналының диапазоны - 4-тен 20мА-ға дейін,интерфейс - стандартты RS-232/ RS-485 (MODBUS-RTU алмасу хаттамасы); -бағдарламалық қамтамасыз ету - кіріктірілген «СВГ - ПНГ» (еркін (ілеспе)мұнай газының және сұйықтықтың шығыны мен көлемін есепке алу(компоненттік құрамды түзету мүмкіндігімен); - ДРГ.М. үшін монтаждауқойылымы Есептегіштің орташа қызмет мерзімі, кемінде, жыл - 12.  Жеткізуші бүкіл Тауар көлемініңсапасына Тауар пайдалануға берілгенсәттен бастап 12 айға кепілдікбереді, бірақ жеткізу күнінен бастап 24айдан аспауы тиіс.</t>
  </si>
  <si>
    <t>АО ИПФ "Сибнефтеавтоматика"</t>
  </si>
  <si>
    <t>265163.500.000007</t>
  </si>
  <si>
    <t>Счетчик жидкости турбинный ТОР1-50-50</t>
  </si>
  <si>
    <t>Счетчик жидкости турбинный ТОР1-50 предназначен для измерения количестважидкости (воды, нефти и нефтепродуктов) в единицах объема и заявляется для обеспечения совместимости с существующими технологическимиустановками АГЗУ «Спутник», а так же дальнейшего сервисногообслуживания, ремонта, в том числе планового ремонта (при необходимости)основного (установленного) оборудования.Технические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2.833.034.Счетчик 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поставки.Турбиналық тор1-50 сұйықтық есептегіші көлем бірліктеріндегі сұйықтықтың(судың, мұнайдың және мұнай өнімдерінің) мөлшерін өлшеуге арналған және"Спутник" АГЗУ қолданыстағы технологиялық қондырғыларыменүйлесімділікті, сондай-ақ одан әрі сервистік қызмет көрсетуді, жөндеуді,оның ішінде негізгі (орнатылған) жабдықты жоспарлы жөндеуді (қажетболған жағдайда) қамтамасыз ету үшін мәлімделеді.Техникалық сипаттамалары:Ду шартты өткелінің диаметрі, мм - 50;Жұмыс қысымы, Мпа-4,0;Өткізу қабілеті, м3 / сағ - 6-дан 30-ға дейін;Ток түрі-Тұрақты;Электромагниттік датчиктің кернеуі, кемінде В-6-15%+10%;Жұмыс ортасының температурасы, С - 5-тен 70-ке дейін;Қоршаған ауаның температурасы - -50-ден +50-ге дейін;Парафиннің мөлшері көлемді,%, артық емес - 10;Тұтқырлық,мг / с-1х10-6-дан 120х10-6-ға дейін;Салмағы бойынша күкіртті қосылыстардың құрамы,%, артық емес-3;Мг/л - 3000 аспайтын механикалық қоспалар;Механикалық қоспалар бөлшектерінің мөлшері, мм, артық емес - 5;Өлшемдері, мм, артық емес - 320х177х385;Белгілеу-Ха2. 833.034.Есептегіш зауыттық қаптамада (контейнер, қорап) келеді.Жеткізуші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t>
  </si>
  <si>
    <t>ШТ</t>
  </si>
  <si>
    <t>АО "ОЗНА-Измерительные системы"</t>
  </si>
  <si>
    <t>Счетчик СТВ-65</t>
  </si>
  <si>
    <t>Суық су жүйесінің құбырларында ағып жатқан (әрі қарай ТСЕ) желілік жәнеауыз су  көлемін өлшеуге арналған суық су турбиналық су есептегішігерметикалық корпус пен есептеу механизмінен тұрады.Техникалық сипаттамасы:Типі - тахометриялық, турбиналық, құрғақ;Шартты өткізу диаметрі, мм - 65;Құбырға қосылуы – фланецті;Өлшенетін орта қысымы, Мпа, артық емес – 1,6;Метрологиялық класы ГОСТ Р50193,бойынша 1-92 - В көлденең орнатылғанда;Есептік механизмі – стандарт;Номиналды Qnom, м3/сағат - 30;Жұмысшы орта температурасы, °C - +5...+40, суық;Жеткізу құрамы:-  есептегіш - 1 шт, резенке жапсырма - 2 штЗауыттық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тиіс.Счетчик турбинный водяной (далее СТВ) , предназначен для измеренияобъема  сетевой и питьевой воды, протекающей в трубопроводах системхолодного водоснабжения, состоит из герметичного корпуса и счетногомеханизма.Технические характеристики:Тип - тахометрический, турбинный, сухоходный;Диаметр условного прохода, мм - 65;Присоединение к трубопроводу – фланцевое;Давление измеряемой среды, Мпа, не более – 1,6;Метрологический класс по ГОСТ Р50193,1-92 - В при горизонтальнойустановке;Счетный механизм – стандартный;Номинальный Qnom, м3/час - 30;Температура рабочей среды, °C - +5...+40, холодная;Состав  поставки - счетчик - 1 шт, прокладка резиновая- 2 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</si>
  <si>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"Декаст-М"</t>
  </si>
  <si>
    <t>Счетчик воды турбинный СТВ-80</t>
  </si>
  <si>
    <t>Счетчик турбинный водяной (далее СТВ), предназначен для измерения объемасетевой и питьевой воды, протекающей в трубопроводах систем холодноговодоснабжения , состоит из герметичного корпуса и счетного механизма.Технические характеристики:Тип – тахометрический, турбинный, сухоходный;Диаметр условного прохода, мм - 80;Присоединение к трубопроводу - фланцевое;Давление измеряемой среды, Мпа, не более – 1,6;Метрологический класс по ГОСТ Р50193,1-92 - В при горизонтальнойустановке;Счетный механизм – стандартный;Номинальный Qnom, м3/час - 40;Температура рабочей среды, °C - +5...+40, холодная;Состав поставки -  счетчик - 1 шт, прокладка резиновая- 2 шт, заводская упаковка (тара, ящик)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поставки.Суық су жүйесінің құбырларында ағып жатқан СТВХ желілік және ауыз сукөлемін өлшеуге арналған суық су турбиналық су есептегіші герметикалықкорпуспен есептеу механизмінен тұрады.Техникалық сипаттамасы:Типі - тахометриялық,турбиналық, құрғақ;Шартты өткізу диаметрі, мм - 80;Құбырға қосылуы – фланецті;Өлшенетін орта қысымы, Мпа, артық емес – 1,6;Метрологиялық класы ГОСТ Р50193,бойынша 1-92 - В көлденең орнатылғанда;Есептік механизмі – стандарт;Номиналды Qnom, м3/сағат - 40;Жұмысшы орта температурасы, °C - +5...+40, суық;Жеткізілім құрамы   -  есептегіш - 1 шт, резенке жапсырма - 2 шт,зауыттық қаптама (контейнер, қорап) - 1 дана.Жеткізуші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t>
  </si>
  <si>
    <t xml:space="preserve">Контроллер </t>
  </si>
  <si>
    <t>Блок вычисления расхода газа БВР</t>
  </si>
  <si>
    <t>Микропроцессорлық ағынды есептеу блогы (әрі қарай- БВРМ) бағдарламалықгаз бен сұйықтықты есепке алуды қамтамасыз ету арқылы газ немесесұйықтық параметрлері туралы кіріс ақпаратын түрлендіруге және олардыңнегізінде стандартты жағдайларға келтірілген газдың көлемі мен көлемдікшығынын немесе сұйықтықтың шығыны мен көлемін есептеуге арналған блок.Қызметтерді орындайды:- жиілікті немесе импульсті шығу сигналдары бар гальваникалықажыратқышты екі шығын датчиктерін қосу және элекрмен қуаттандыру, сигналтипі «құрғақ байланыс»;- датчиктердің бір көзінен қосылу және электрмен қоректендіру4-20 мА ток шығымы бар температура мен қысым (жалпы саныдатчиктер төрттен көп емес);- аспаптың және газ есептегіштің жұмыс істеу уақытын өлшеу, сондай-ақнақты уақыт сағаттарының индикациясы;- орташа сағаттық және орташа тәуліктік ақпаратты тіркеу және сақтаусоңғы екі айдағы температура, қысым, газдың көлемдік шығысы бойыншамәндері, сондай-ақ жұмыс жағдайлары кезіндегі газ көлемінің, стандарттышарттарға (м3) келтірілген газдың жәнеаспап пен газ есептеуіштің жұмысістеу уақытының мәні туралы өспелі қорытындымен ақпарат;- стандартты көмегімен ақпаратты жоғарғы деңгейге беруRS-232 немесе RS-485 интерфейсі (MODBUS-RTU алмасу хаттамасы);- SD/MMS жады картасына сақталған ақпаратты жазу, оператор сұратуы бойынша;-индикатор-дисплей экранында жедел газ ағынының параметрлерін жәнеқорытынды параметрлері туралы ағымдағы ақпаратты көрсету;- орташа сағаттық, орташа тәуліктік және қорытынды ақпаратты сақтауэлектр қуатын өшіру параметрлері;- бағдарламаға рұқсатсыз кіруді болдырмау.Техникалық сипаттамалары:- есептеу алгоритміне байланысты салыстырмалы қателікбойынша стандартты жағдайлар кезінде газдың (судың) көлемдік шығысы менжұмыс жағдайларында газдың (судың) берілген параметрлеріне және газдың(судың) көлемдік шығысына және оны бағдарламалық іске асыруға, % - данартық емес -... 0,05;- Шығыс пен көлемді анықтаудағы негізгі салыстырмалы қателікстандартты шарттарға келтірілген газ,%, артық емес - ±0,35;- жұмыс істеу уақытын өлшеудің негізгі салыстырмалы қателігі,%, ± 0,1артық емес;– ақпаратты жоғарғы деңгейге беруге арналған интерфейстің болуы, дана-2,(- RS232 (V. 24); – RS485-шығу), жүйеден 32 мекен-жайға гальваникалықтүрде шығарылады;- кернеуі (220±22) В және жиілігі (50±1) Гц айнымалы ток желісіненқоректендіру;- тұтынылатын қуат (датчиктерсіз), ВА, артық емес - 5;- климаттық және механикалық төзімділік бойынша орындау тобыжұмыс жағдайындағы әсерлерге-3;- қоршаған ауаның температурасы, грС-плюс 5-тенплюс 50 С дейін және25 грС кезінде 90% - ға дейінгі салыстырмалы ылғалдылық;- қабырға блогының орындалуы, материал-пластикалық корпус;Блоктың салмағы, кг, артық емес - 2;Жеткізілім құрамы:Бағдарламалық жасақтамасы бар микропроцессордың шығынын есептеублогы-1дана, SD немесе MMC жад картасы 8 Мб -32Гб (БВРМ блогының ROM-дасақталған деректерді жазу үшін.) жоғарғы деңгейдегі бағдарламамен – 1дана, 0,5 a-250В, 520 – 1 дана балқымалы қондырма.Түпнұсқалық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тиіс.Блок вычисления расхода микропроцессорный (далее БВРМ) с программнымобеспечением по учету газа и жидкости предназначен для преобразованиявходной информации о параметрах газа или жидкости и вычисления на ихоснове объема и объемного расхода газа, приведенного к стандартнымусловиям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cреднечасовых,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 0,1;- наличие интерфейса для передачи информации на верхний уровень, шт – 2,(- RS232 (V.24); - RS485 – выход), гальванически развязанный от системына 32 адреса;- питание от сети переменного тока с напряжением (220±22) В и частотой(50±1) Гц;- потребляемая мощность (без датчиков), ВА,  не более - 5;- группа исполнения по устойчивости к климатическим и механическимвоздействиям в рабочих условиях - 3;- температура окружающего воздуха ,гр С  - от плюс 5 до плюс 50 иотносительной влажности до 90% при 25 грС;- исполнение блока настенное, материал- пластмассовый корпус;Масса блока, кг, не более - 2;Состав поставки:Блок вычисления расхода микропроцессорный с программным обеспечением-1шт. , карта памяти SD или MMC 8 Mб -32 Гб (для записи данных,сохраненных в ПЗУ блока БВРМ) с программой верхнего уровня – 1 шт.,вставка плавкая 0,5A-250В, 520 – 1шт.Поставляется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</si>
  <si>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Прибор охранно-пожарный 2-х шлейфный   </t>
  </si>
  <si>
    <t>Объектілерді басып кіруден қорғауды, өрттен қорғауды қамтамасыз ететін 2аймаққа арналған күзет және өрт дабылын қабылдау және басқару құрылғысы(ішкі қауіпсіз дабыл ілмектерінің (ДС) күйін үздіксіз бақылау), өртхабарлағыштарынан (ӨД) сигналдарды қабылдау, электрмен жабдықтау.Автоматты өрт сөндіру құралдарына (AӨСҚ) басқару сигналын беретін ӨД,орталық бақылау пультіне (ОБП) және ескерту құрылғыларына (ХҚ) сигналберу, сондай-ақ қол жеткізуді басқару. Құрылғы қолданыстағы өрт дабылыжүйелерін толықтырады деп мәлімделген және ВЭРС сериясының қолданыстағыбасқару құрылғыларымен үйлесімділігін қамтамасыз ету, сондай-ақ одан әрісервистік қызмет көрсету және жөндеу, соның ішінде негізгі (орнатылған)жабдықты жоспарлы жөндеу (қажет болған жағдайда) Бірнеше ВЭРС-БРУрелелік блоктарымен және ВЭРС-БК пернелері, сондай-ақ RS-шинасы 485арқылы біріктірілген ВЭРС-РС оқиға жазу құрылғысы. Құрылғылармен тұрақтыекі жақты деректер алмасу үшін байланыс интерфейсі арқылы ВЭРС -LANжелілік модулін немесе AҚМ автоматты теру модулін қосу .Техникалық сипаттамалары:Орнату орны-күзетілетін объектінің ішінде;Жұмыс тәртібі-тәулік бойы;Сигнал түрі-жарық және дыбыс;Аспапқа қосылатын ДС саны, дана – 2;Дене материалы-жоғары берік пластик;"Дабыл" режиміндегі ішкі дыбыстық сигнализатордың және сыртқы дыбыстықхабарлағыштың дыбысталу ұзақтығы, мин-5;Аспапты қоректендіру: - жиілігі (50±1) Гц, В -135-242 АСайнымалы токжелісінен;- батареядан, -12 ± 15 %;Қуат көзі-кіріктірілген сақтық көшірмесі;Кіріктірілген аккумулятордың номиналды сыйымдылығы-4,5 Ач;Айнымалы ток желісінен аспаптың тұтынатын максималды қуаты, ВА,артықемес - 12;Токты тұтыну, а, артық емес – 0,16;Желілік кернеу жоғалған кезде құрылғының батареядан жұмыс уақыты:- 12Втізбегі бойынша сыртқы жүктемесіз кезекші режимде, сағат, кемінде- 28,- 12В тізбегі бойынша толық жүктеме кезіндегі дабыл режимінде, сағат,кемінде -3,75;Аспаптың сыртқы жүктемеге беретін кернеуі, В-12± 2;12 В тізбегі бойынша аспаптың Сыртқы жүктемесінің жиынтық тогы (АКБ -сыз), а, артық емес - 0,5;12В тізбегі бойынша аспаптың Сыртқы жүктемесінің ең жоғары тогы (АКБнемесе сыртқы РИП болған кезде), А, артық емес-1,2;қысқа мерзімді режимдегі "-СО", "-СИ", "-ТАБ" әрбір хабарлау шығысыбойынша ток (5 минуттан артық емес), а, артық емес-1;тұрақты режимдегі "-Со","-Си", "-Та" әрбір хабарлау шығысы бойынша еңжоғары ток, А, артық емес- 0,5;аспап ажыратылатын аккумулятордағы кернеу В-10 ..10,2;Аспап оның зарядын жүзеге асыратын аккумулятордағы ең аз кернеу, В-11;ДС қосу үшін клеммалардағы кернеу: - кезекші режимде, В - 17± жүктеме 1,7; - ДС ашық күйінде, В - 22 күш 1;ДС клеммаларындағы ең жоғары ток: - ток тұтынатынхабарлағыштар үшін, мА-3 Жұмыс 0,2;- ДС, мА-20 тұйық жағдайында 2-кезек; ДС сымдары арасындағы ағып кету кедергісі: - күзет ДС, кОм үшін- 20-данкем емес, - өрт ДС, кОм үшін – 50-ден кем емес;шығарылатын резистордың кедергісі, кОм - 7,5±5%;Шығарылатын элементті есепке алмағанда ДС максималды кедергісі, Ом,артықемес-220;аспапқа жазылатын ТМ кілттерінің максималды саны, дана –255;Тұрақты жад құрылғының параметрлері мен күйі туралы толық ақпараттысақтайды.RS-485 бойынша сыртқы блоктарды қосу;Жұмыс температурасы, °C –минус 30...плюс 50;Қоршаған ортаны қорғау дәрежесі-IP20;Аспаптың габариттік өлшемдері, мм-240х200х83, 5;Аккумуляторсыз құрылғының массасы, кг-0,9.Белгіленуі: ВЭРС-ПК1  (ППКОП)Жеткізу құрамы: Құрылғы – 1 дана, секіргіш (MJ-0-6) – 6 дана,Түпнұсқалық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бірақжеткізу күнінен бастап 24айдан аспауы тиіс.Прибор приемно-контрольный охранно-пожарный на 2 зоны, обеспечивающий наобъектах охрану от проникновения, пожарную охрану (непрерывный контрольсостояния искробезопасных шлейфов сигнализации (ШС), прием сигнала отпожарных извещателей (ПИ),  электропитание ПИ, выдача сигнала управленияавтоматическими средствами пожаротушения (АСПТ), передача сигнала напульт централизованного  наблюдения (ПЦН) и на устройства оповещения(УО), а так же  контроль доступа. Прибор заявляется  длядоукомплектования существующих систем пожарной сигнализации иобеспечения совместимости с имеющимися приемно-контрольными приборамисерии ВЭРС , а так же для дальнейшего сервисного обслуживания и ремонта,в том числе планового ремонта (при необходимости) основного(установленного)  оборудования. Допускается совместная работа снесколькими блоками реле ВЭРС-БРУ и ключей ВЭРС-БК, а такжерегистратором событий ВЭРС-РС, объединенными по шине RS-485. Подключениесетевого модуля ВЭРС-LAN или модуля автодозвона МАД по интерфейсу связидля  постоянного двухстороннего обмена данными с устройствами.Технические характеристики:Место  установки  - внутри охраняемого объекта;Режим работы – круглосуточный;Вид сигнала - световой и звуковой;Количество ШС, подключаемых к прибору, шт – 2;Материал корпуса – высокопрочный пластик;Длительность звучания внутреннего звукового сигнализатора и внешнегозвукового оповещателя в режиме «Тревога», мин – 5;Питание прибора: - от сети переменного тока частотой (50±1) Гц, В -135-242 АС; - от аккумулятора, В -12 ± 15 %;Источник питания - встроенный резервированный;Номинальная ёмкость встроенной аккумуляторной батареи - 4,5 Ач;Макс. мощность, потребляемая прибором от сети переменного тока, ВА , неболее - 12;Потребление тока, А, не более – 0,16;Время работы прибора от АКБ при пропадании сетевого апряжения:- в дежурном режиме без внешней нагрузки по цепи 12В, час , не менее -28, - в режиме тревоги при полной нагрузке по цепи 12В, час, не менее -3,75;Напряжение, выдаваемое прибором на внешнюю нагрузку, В - 12 ± 2;Суммарный ток внешней нагрузки прибора по цепи 12 В (без АКБ) , А,  неболее - 0,5;Максимальный ток внешней нагрузки прибора по цепи 12В (приналичии АКБ или внешнего РИП), А,  не более - 1,2;Максимальный ток по каждому выходу оповещения «-СО», «-СИ», «-ТАБ» вкратковременном режиме (не более 5 мин.), А,  не более – 1; Максимальныйток по каждому выходу оповещения «-Со», «-Си», «-Та» в постоянномрежиме, А,  не более - 0,5;Напряжение на аккумуляторе, при котором отключаются прибор, В - 10 ..10,2;Минимальное напряжение на аккумуляторе, при котором прибор осуществляетего заряд, В – 11;Напряжение на клеммах для подключения ШС: - в дежурном режиме, В - 17 ±1,7; - при разомкнутом состоянии ШС, В - 22 ± 1;Максимальный ток на клеммах ШС: - для токопотребляющих извещателей, мА -3 ± 0,2; - при замкнутом состоянии ШС, мА - 20±2;  Сопротивление утечкимежду проводами ШС: - для охранногоШС, кОм,  не менее - 20, - для пожарного ШС, кОм, не менее – 50;Сопротивление выносного резистора, кОм - 7,5 ± 5%;Максимальное сопротивление ШС без учета выносного элемента, Ом,  неболее – 220;Максимальное количество ключей ТМ, записываемых в прибор, шт – 255;Энергонезависимая память хранит полные сведения о параметрах настройки исостояния прибора.Подключение внешних блоков по RS-485; Рабочая температура,  °C – минус 30...плюс 50;Степень защиты от воздействия окружающей среды - IP20;Габаритные размеры прибора,мм  - 240х200х83,5;Масса прибора без аккумулятора, кг - 0,9.Обозначение: ВЭРС-ПК1  (ППКОП)Состав  поставки: Прибор – 1шт, Перемычка (джампер MJ-0-6) – 6 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</si>
  <si>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"Монтажно-производственное предприятие ВостокЭлектроРадио-Сервис"</t>
  </si>
  <si>
    <t xml:space="preserve">Прибор приемно-контрольный 5 ШС         </t>
  </si>
  <si>
    <t>Кіріктірілген қуат көзі - қайта зарядталатын батареясы бар 5 аймақтыкүзет және өрт дабылын қабылдау және басқару құрылғысы (дабыл тізбегі,бұдан әрі – (ДС), электрлік контактілермен және токпен жабдықталғанәртүрлі объектілерді қорғауға арналған. қауіпсіздік және өртхабарлағыштарын тұтынатын, сондай-ақ орталық бақылау консоліне (бұданәрі – (ОБП) «Өрт2», «Өрт1» және «Дабыл» дабыл хабарламаларын жіберумүмкіндігі. Құрылғы қолданыстағы өрт дабылы жүйелерін толықтырады жәнеГранит  сериясының қолданыстағы басқару пульттерімен үйлесімділігінқамтамасыз етеді, сондай-ақ одан әрі қызмет көрсету және жөндеу, оныңішінде негізгі (орнатылған) жабдықты жоспарлы жөндеу (қажет болғанжағдайда) үшін.Құрылғының техникалық деректері:Бақылау (жарақтандыру/зарарсыздандыру/қайта қаруландыру) электрондықкілттердің көмегімен жүзеге асырылады; дисплейдегі және құрылғыныңбасқару тақтасындағы түймелер. Оқиға анықталған кезде өрт дабылыавтоматты түрде іске қосылады; - аспаптар панелінен қолмен; - қашықтан.220 В желі ажыратылған кезде аккумулятордан қуат алуға, ал 220 В қуаткөзі қалпына келтірілгенде кері ауысу автоматты түрде жүзеге асырылады.(Бұл жағдайда дабыл сигналы берілмейді). Қуат көзі толығымен өшірілгенде(220 В және батарея), құрылғы циклдің күйін есте сақтайды. Құрылғынысыртқы +12 В қуат көзінен қоректендіру мүмкін. 220 В желіден қуат алғанкезде құрылғының батареясыз жұмыс істеуіне жол берілмейді.Негізгі жұмыс режимдері: - «Қарсыздандырылған»; - «Қарулану»; -«Қауіпсіздік» («Күту» режимі); - «Дабыл», «Өрт2», «Өрт1»; - «Бастау»(бастау дабылы), «Тоқтату» (бастауды тоқтату); - «Бағдарламалау»; -«Микробағдарламаны жаңарту». Кіріктірілген индикаторларға, сыртқысиреналарға және бақылау станциясының релелік желілеріне хабарламалардыңнегізгі түрлері: - «Қалыпты» – дабылдар мен сигналдар болмаған кездеақаулар; - «Қарулы» – дабыл жүйесі қаруланған; - «Зарсыздандырылған» –дабыл жүйесі қарусыздандырылған; - «Ажырату» – кем дегенде бір өртдабылы дабылы өшірілгенде; - «Дабыл» – күзет дабылындағы қауіпсіздікдетекторы іске қосылғанда; - «Өрт1» – өрт дабылындағы бір өртхабарлағышы іске қосылғанда; - «Өрт2» – өрт дабылы жүйесіндегі екі өртхабарлағышы іске қосылғанда; - «ДС ақауы» – қысқа тұйықталу немесе өртдабылы контурының үзілуі кезінде; - «Желі желісінің ақаулығы» –басқарылатын желінің қысқа тұйықталуы немесе үзілуі кезінде; - «Жалпыақаулық» – құрылғының кез келген жалпы ақаулығы үшін; - «Іске қосу» –«Өрт2», «Өрт1» режимдерінде (қосымша) немесе «СТАРТ» түймесі арқылыаспаптар панелінен қолмен іске қосу кезінде немесе тізбекте қашықтаніске қосу құрылғысы іске қосылғанда; - «Тоқтату» – «Тоқтату» режимінде(«ТОҚТАТУ» түймесі арқылы аспаптар тақтасынан іске қосуды тоқтату); -«Дыбысты өшіру» – аспаптар панелінен орнатылған сигналдық құрылғыныңдыбысын өшіру кезінде; - «Ашу» – құрылғының қақпағын алу кезінде(бұзушылықты белсендіру); - «Желі» – егер желіден 220 В қоректенукернеуі болса; - «АБ» – АБ немесе ИП болған кезде; - «Батарея заряды» –батарея 10,5 В деңгейіне дейін зарядсызданғаннан кейін автоматты түрдесөнген кезде; - «ИП ақаулығы» – ИП ақаулығы болған кезде.Техникалық сипаттамалары:Орнату орны: қорғалған объектінің ішінде, қабырғаға бекітілген;Жұмыс уақыты: 24/7;Сигнал түрі – жарық және дыбыс;Корпус материалы – жоғары берік пластик;Құрылғыға қосылған ілмектер саны, дана – 5;Құрылғы хабарламаларының негізгі түрлерінің саны - 18;Макс. құрылғы жадындағы оқиғалар саны – 40;Электрондық кілттердің максималды саны (TM кілттері / жақындықкарталары* / сандық кодтар / кілттер) 64;Желіден тұтынылатын қуат, 15 ВА артық емес;Күту режиміндегі контурдағы жалпы ток жүктемесі 1,5 мА аспайды;+12 В шығысындағы максималды рұқсат етілген жалпы ток тұтынуы 1,5 А;" «OПВ» (хабарлама) шығысындағы ток тұтыну, - 1 А артық емес;Детекторларды қуаттандыруға арналған 12 В шығысындағы ток тұтынуы, 400мА аспайды;ЛМП  шығысындағы ток тұтынуы, 200 мА аспайды;«OПВ» (хабарлама) шығысындағы ток тұтыну, 300 мА аспайды.Күту режимінде аккумулятордан ток тұтыну (сыртқы тұтынушылар болмағанкезде), 65 миллионнан аспайды;«Іске қосу», «Өрт», «Дабыл» режимдерінде батареядан ток тұтыну, 85 мАаспайды;Контурдың номиналды кедергісінде (7,5 кОм) ДС кірісіндегі кернеу 19,5 ±0,5 В;Желінің кернеуі (айнымалы ток 50 Гц) - 187 - 242 В;Аккумулятордың қоректену кернеуі - 11,8-ден 14,0 В-қа дейін;Кіріктірілген батареяның номиналды сыйымдылығы 7 немесе 4,5 Ah;1-бақылау станциясының, 2-бақылау станциясының, 4-бақылау станциясыныңреле шығыстарының кернеуі/тогы - 100 В / 150 мА дейін;ПЦН1, ПЦН2, ПЦН4 релесінің шығу кернеуі / тогы-100 в / 150 мА дейін;ПЦН3 релесінің кернеуі / шығу тогы-250 в / 3 А дейін;Ұзақтығы 350 мс - тан асатын ДС бұзушылықтары тіркеледіҰзақтығы 200 мс кем ДС бұзушылықтары тіркелмейдіҚабықпен қорғау дәрежесі (тегіс бетке бекітілген аспапты пайдаланукезінде қабықпен қорғау дәрежесі)- IP 40;Күту режимінде немесе қарусыздандырылған режимде құрылғының істен шығуыарасындағы орташа уақыт 40 000 сағаттан кем емес;Құрылғының тиімді жұмыс істеу ықтималдығы 0,97;Жұмыс температурасының диапазоны-30-дан...+50 грС,Габариттік өлшемдері, мм - 250х210х80Белгіленуі: ГРАНИТ 5Жеткізу құрамы : аспап – 1 дана, Резистор 7,5 кОм ± 5%, 0,25 Вт – 10дана, Порт Touch Memory – 1 дана, электрондық кілт Touch Memory – 1дана, Жгут қосу үшін АБ - 2 дана, пайдалану жөніндегі Нұсқаулық-1 дана.Зауыттық қаптамада (контейнер, қорап) жеткізіледі.Жеткізуші бүкіл Тауар көлемінің сапасына Тауар пайдалануға берілгенсәттен бастап 12 айға кепілдік береді, бірақжеткізу күнінен бастап 24айдан аспауы тиіс.Прибор приемно-контрольный охранно-пожарный на 5 зон (шлейф сигнализации, далее - ШС), со встроенным источником питания - аккумуляторнойбатареей,  предназначен для охраны различных объектов, оборудованныхэлектроконтактными и токопотребляющими охранными и пожарнымиизвещателями, а так же  возможность передачи тревожных извещений«Пожар2», «Пожар1» и «Тревога» на пульт централизованного наблюдения(далее – ПЦН).  Прибор заявляется  для доукомплектования существующихсистем пожарной сигнализации и обеспечения совместимости с имеющимисяприемно-контрольными приборами серии Гранит , а так же для дальнейшегосервисного обслуживания и ремонта, в том числе планового ремонта (принеобходимости) основного (установленного)  оборудования.Технические данные прибора: Управление(постановка/снятие/перепостановка) осуществляется - электроннымиключами; кнопками на панели индикации и управления прибора. Запускоповещения о пожаре осуществляется – автоматически, при определениисобытия; - вручную с панели прибора; - дистанционно. Переход на питаниеот АБ  при отключении сети 220 В, и обратно, при восстановлении питания220 В  - автоматический. (сигнал «Тревога» при этом не выдается).  Приполном отключении электропитания (220 В и АБ) прибор запоминаетсостояние ШС. Электропитание прибора от внешнего источника питания +12 В- возможно. Эксплуатация прибора при питании от сети 220 В без аккумуляторной батареи - не допускается.Основные режимы работы: - «Снят с охраны»; - «Постановка на охрану»; -«Охрана» («Дежурный» режим); - «Тревога», «Пожар2», «Пожар1»; - «Пуск»(пуск оповещения), «Стоп» (остановка пуска); - «Программирование»; -«Обновление прошивки». Основные виды извещений на встроенные индикаторы,внешние оповещатели и линии реле ПЦН: - «Норма» – при отсутствии тревоги неисправностей; - «Взят на охрану» – ШС поставлен на охрану; - «Снят сохраны» – ШС снят с охраны; - «Отключение» – при хотя бы одном снятом сохраны пожарном ШС; - «Тревога» – при срабатывании охранного извещателяв охранном ШС; - «Пожар1» – при срабатывании одного пожарного извещателяв пожарном ШС; - «Пожар2» – при срабатывании двух пожарных извещателей впожарном ШС; - «Неисправность ШС» – при коротком замыкании или обрывепожарного ШС; - «Неисправность СЛ» – при коротком замыкании или обрывеконтролируемой СЛ; - «Неисправность общая» – при любой общей неисправности прибора; - «Пуск» – в режимах «Пожар2», «Пожар1» (опционально) или при ручном пуске с панели прибора кнопкой «ПУСК» илипри срабатывании в цепи устройства дистанционного пуска; - «Стоп» – врежиме «Стоп» (остановка пуска с панели прибора кнопкой «СТОП»); -«Отключение звука» – при отключении звука встроенного сигнализатора спанели прибора; - «Вскрытие» – при снятии крышки прибора (сработкатампера); - «Сеть» – при наличии напряжения питания от сети 220 В; -«АБ» – при наличии АБ или ИП; - «Разряд АБ» – при автоматическомотключении АБ после её разряда до уровня 10,5 В; - «Неисправность ИП» –при неисправности ИП.Технические характеристики:Место установки  - внутри охраняемого объекта, настенный;Режим работы – круглосуточный;Вид сигнала - световой и звуковой;Материал корпуса – высокопрочный пластик;Количество ШС, подключаемых к прибору, шт – 5;Количество основных видов извещений прибора – 18;Макс. количество событий в памяти прибора – 40;Максимальное количество электронных ключей(ключи ТМ / proximity-карты*/цифровые коды / брелоки) – 64;Мощность потребляемая от сети, не более – 15 ВА;Суммарная токовая нагрузка в ШС в дежурном режиме - не более 1,5 мА;Максимально допустимый общий ток потребления по выходу +12 В - 1,5 А;Ток потребления по выходу «ОПВ» (оповещение), не более - 1 А;Ток потребления по выходу 12В для питания извещателей, не более -  400мА;Ток потребления по выходу «ЛМП», не более - 200 мА;Ток потребления по выходу «ОПВ» (оповещение) , не более- 300 мА.Ток потребления от аккумуляторной батареи в дежурном режиме (приотсутствии внешних потребителей), не более - 65 Ма;Ток потребления от аккумуляторной батареи в режиме «Пуск», «Пожар»,«Тревога», не более - 85 мА;Напряжение на входе ШС при номинальном сопротивлении шлейфа (7,5 кОм ) -19,5 ± 0,5 В;Напряжение питания от сети (переменный ток 50 Гц)  - 187 - 242 В;Напряжение питания от аккумуляторной батареи - от 11,8 до 14,0 В;Номинальная ёмкость встроенной аккумуляторной батареи - 7 или 4,5 Ач;Напряжение/ток выходов реле ПЦН1, ПЦН2, ПЦН4  - до 100 В / 150 мА;Напряжение/ток выхода реле ПЦН3 - до 250 В / 3 А;Регистрируются нарушения ШС длительностью, более - 350 мсНе регистрируются нарушения ШС длительностью, менее - 200 мсСтепень защиты оболочкой при эксплуатации прибора закреплённого наровной поверхности)- IP 40;Средняя наработка на отказ прибора в дежурном режиме или в режиме снят сохраны, не менее – 40 000 ч;Вероятность эффективного срабатывания прибора – 0,97;Диапазон рабочих температур – от  - 30...+50 грС,Габаритные размеры, мм -  250х210х80.Обозначение: ГРАНИТ 5Состав поставки: Прибор – 1шт,  Резистор 7,5 кОм ± 5%, 0,25 Вт – 10 шт, Порт Touch Memory – 1 шт,  Электронный ключ Touch Memory – 1шт,    Жгутдля подключения АБ (красный и синий) – 2 шт.Поставляется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</si>
  <si>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ООО НПО "Сибирский Арсенал"</t>
  </si>
  <si>
    <t xml:space="preserve">Извещатель пожарный </t>
  </si>
  <si>
    <t xml:space="preserve">тепловой </t>
  </si>
  <si>
    <t>Извещатель ИП101-1А-А1 10-25В IP30</t>
  </si>
  <si>
    <t>Извещатель пожарный тепловой точечный с внутренним индикаторомпредназначен для работы в составе систем автоматических установок пожаротушения, пожарной сигнализации и обнаружения признаков пожара (повышение температуры среды), заявляется  для доукомплектованиясуществующих систем пожарной сигнализации и обеспечения совместимости симеющимися приемно-контрольными приборами серии ВЭРС ПК,Сигнал-20 ит.п., а так же  для дальнейшего сервисного обслуживания и ремонта, в томчисле планового ремонта (при необходимости) основного (установленного)оборудования.Технические характеристики:Конструктивное исполнение – основание и крышка,  с выступающимрешетчатым отсеком.Соединение крышки и основания  - на защелке. Материал корпуса – пластик(на основании расположена плата с тремя винтовыми клеммами);Режим работы – непрерывный, круглосуточный; Место установки – закрытыеотапливаемые помещения;Совместимость работы – с приемно-контрольными приборами, имеющими шлейфпожарной сигнализации постоянного или знакопеременного тока;Питание – непосредственно от шлейфа сигнализации;Полярность питающего напряжения – произвольная;Напряжение питания шлейфа, В - 10...25;Потребляемый ток в дежурном режиме, мкА, не более, – 60;Индикатор – светодиодный, красного цвета;Виды режимов индикации – «Дежурный режим» и «Тревожный режим (Пожар)»;Интервал между измерениями температуры (индикация «Дежурный режим») - краткие вспышки с  интервалом  6 - 8 сек;Время возврата в дежурный режим после снятия напряжения питания, сек, неменее  - 2;Индикация «Тревожный режим» -  двойные –тройные  вспышки с частотой 1Гц;Температура срабатывания, °С -.+54...+65,Время срабатывания при повышении температуры со скоростью 3 °С/мин*700°С-  ±120 с ;Эксплуатация при температуре окружающей среды, °С – от минус 30 до плюс75,Степень защиты -  IP30;Габаритные размеры: высота / диаметр, мм, не более - 34 / 62;Срок службы, лет , не менее – 10.Средняя наработка на отказ, часов, не менее – 60000.Обозначение заказа : ИП 101-1А-А1.Поставляется в  заводской упаковке (тара, ящик).Поставщик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поставки.Ішкі индикаторы бар жылу нүктелі өрт хабарлағышы автоматты өрт сөндіруқондырғылары, өрт дабылы және өрт белгілерін анықтау (орта температурасының жоғарылауы) жүйелерінің құрамында жұмыс істеуге арналған, қолданыстағы өрт дабылы жүйелерін толықтыру және ДК ВЭРСсериялы қабылдау-бақылау аспаптарымен үйлесімділікті қамтамасыз ету үшін,дабыл-20 және т. б., сондай-ақ одан әрі сервистік қызмет көрсету және жөндеу, оның ішінде негізгі (орнатылған) жабдықты жоспарлыжөндеу (қажет болған жағдайда). Техникалық сипаттамалары:Конструктивті орындалуы-негіз және қақпақ, шығыңқы тор бөлігі.Қақпақ пен негізді жалғау-ысырмада.Корпус материалы-пластик (негізде үш бұрандалы клемма бар тақтаорналасқан);Жұмыс режимі-үздіксіз, тәулік бойы; орнатылу орны - жабық жылытылатынғимарат;Жұмыстың үйлесімділігі-тұрақты немесе ауыспалы токтың өрт дабылыныңшлейфі бар қабылдау-бақылау аспаптарымен;Қорек-тікелей сигнал беру шлейфінен;Қоректену кернеуінің полярлығы-еркін;Шлейфтің қоректену кернеуі, В-10...25;Кезекші режимдегі тұтынылатын ток, мкА, артық емес – 60;Индикатор-жарықдиодты, қызыл түсті;Индикация режимдерінің түрлері - "Кезекші режим" және " Дабылрежимі(өрт)";Температураны өлшеу арасындағы аралық ("кезекші режим" индикациясы) -6-8 сек аралықпен қысқа тұтану;Қоректендіру кернеуін түсіргеннен кейін кезекші режимге қайтару уақыты,сек, кемінде-2;"Дабыл режимі" көрсеткіші-1 Гц жиіліктегі қос-үштік жарқыл;Іске қосылу температурасы, °с -.+54...+65,Температура 3 °С/мин жылдамдықпен көтерілгенде іске қосылу уақыты *700°С - ±120 с ;Қоршаған орта температурасында пайдалану, °с – минус 30-дан плюс 75-кедейін,Қорғау дәрежесі-IP30;Габариттік өлшемдері: биіктігі / диаметрі, мм, артық емес - 34 / 62;Қызмет мерзімі, жыл, кем дегенде – 10.Бас тартуға орташа істелген жұмыс, сағат, кем дегенде-60000.Тапсырыс белгіленімі: ИП 101-1А-А1.Зауыттық қаптамада (контейнер, қорап) жеткізіледі. Өнім беруші тауардыпайдалануға беру күнінен бастап 12 ай ішінде, бірақ жеткізу күніненбастап 24 айдан аспайтын мерзімде тауардың барлық көлеміне сапағакепілдік береді.</t>
  </si>
  <si>
    <t xml:space="preserve">дымовой </t>
  </si>
  <si>
    <t>Извещатель ИП212-141 9-30В IP30</t>
  </si>
  <si>
    <t>Извещатель пожарный дымовой оптико-электронный точечный (2-хпрводный)ИП212-141 (IP30)предназначен для раннего  обнаружения загораний,сопровождающихсяпоявлением дыма малой концентрации в закрытых помещенияхразличныхзданий/ сооружений и доукомплектования существующихприемно-контрольныхприборов  ВЭРС ПК, Сигнал-20 и т.п.Извещательвыполняет следующие функции:- измерение концентрации дыма;- цифроваяобработка по специальным алгоритмам результатов измерений ипринятиерешения о переходе в режим «Пожар»;- уменьшение внутреннегосопротивления в режиме «Пожар» до величины 1кОм;- тестированиеработоспособности с помощью специального устройства;- светодиоднаяиндикация режимов работы.Технические характеристики:         Конструктивное исполнение - датчики розетка. Соединение датчикас розеткой - разъемное. Материал корпуса –пластик (внутри Датчик -оптико-электронная система и плата срадиоэлементами);Режим работы - круглосуточной и непрерывной;Питание извещателя/передача сигнала ""Пожар"" – 2-хпроводной шлейфсигнализации (ШС);Тип Индикатора –оптический;Индикация, при «Дежурный режим»  - 1 раз в 5 сек, миганиеоптическогоиндикатора;Индикация при режиме ""Пожар""  -  постоянноесвечение оптическогоиндикатора;Напряжение Питания, В –9-30;Чувствительность извещателя,  дБ/м - 0,05-0,2;Ток потребления вдежурном режиме, мА, не более - 0,04;Инерционность срабатывания, сек, неболее – 9;Сопротивление извещателя в режиме «Пожар», кОм, не более – 1;Допустимый уровень воздействия фоновой освещенности,  лк –12000;Допустимая скорость воздушного потока,  м/с - до 10;Помехоустойчивость (по ГОСТ Р 53325):   -  4 степень;Эксплуатацию при температуре окружающей среды - от минус 45 до плюс 55°С; −относительной влажности воздуха (93 ± 1) %, безобразованияконденсата;Степень защиты оболочки извещателя – IP30 по ГОСТ14254-96.Габаритные размеры, мм - Ø94х44;Средний срок службы – не менее10 лет.Средняя наработка на отказ – не менее 60000 ч.                                                                                                                                  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поставки.Түтін оптикалық-электрондық нүктелік (2-хпрводный) ИП 212-141 (IP30) өртхабарландырушысыәртүрлі ғимараттардың/ құрылыстардың жабық үй-жайларында аз шоғырланатынтүтіннің пайда болуымен сүйемелденетін жануды ерте анықтауға және БЭРСДК, Сигнал-20 және т. б. қолданыстағы қабылдау-бақылау аспаптарын толықжинақтауға арналған.Хабарлағыш мынадай функцияларды орындайды:- түтін концентрациясын өлшеу;- өлшеу нәтижелерінің арнайы алгоритмдері бойынша цифрлық өңдеу және""өрт""режиміне көшу туралы шешім қабылдау;- ""өрт"" режиміндегі ішкі кедергіні 1 кОм шамасына дейін азайту;- арнайы құрылғының көмегімен жұмыс қабілеттілігін тестілеу;- жұмыс режимдерінің жарықдиодты индикаторы.Техникалық сипаттамалары: Конструктивті орындалуы - датчик және розетка.Біріктіру датчигінің  розеткамен - ажырауы. Корпус материалы-пластик(ішіндегі Датчик-оптоэлектрондық жүйе және радиоэлементтері бар плата);Жұмыс тәртібі-тәулік бойы және үздіксіз;Хабарлағышты қоректендіру / ""өрт""сигналын беру-сигнализацияның 2 сымдышлейфі (ШС);Индикатор түрі-оптикалық;Индикация, ""кезекші режим"" кезінде - 5 сек-те 1 рет, оптикалықиндикатордың жыпылықтауы;""Өрт"" режиміндегі индикация-оптикалық индикатордың тұрақты жарқырауы;Қорек кернеуі, В – 9-30;Хабарлағыш сезімталдығы, дБ/м-0,05-0,2;Кезекші режимдегі тұтыну тогы, мА, артық емес - 0,04;Іске қосу инерциясы, сек, 9 – дан артық емес;""Өрт"" режиміндегі хабарлағыштың кедергісі, кОм – 1 артық емес ;Фондық жарық әсерінің рұқсат етілген деңгейі, лк – 12000;Ауа ағынының рұқсат етілген жылдамдығы , м/с-10-ға дейін;Шуға төзімділігі (ГОСТ Р 53325 бойынша): - 4 дәреже;Қоршаған ортаның температурасы кезінде пайдалану - минус 45-тен плюс 55°с-қа дейін; - ауаның салыстырмалы ылғалдылығы (93 ± 1) %, конденсаттүзусіз;Детектор қабығының қорғаныс дәрежесі-ГОСТ 14254-96 бойынша IP30.Габариттік өлшемдері, мм-Ø94х44;Орташа қызмет мерзімі - кем дегенде 10 жыл.Бас тартуға орташа істелген жұмыс - кемінде 60 000 сағат.Жеткізуші бүкіл Тауар көлемінің сапасынаТауар пайдалануға берілген сәттен бастап 12 айға кепілдік береді, бірақжеткізу күнінен бастап 24 айдан аспауы тиіс.</t>
  </si>
  <si>
    <t>ООО "Рубеж"/ ООО "КБ Пожарной Автоматики"</t>
  </si>
  <si>
    <t>Извещатель взрывозащищенный ИПР-535 IP67</t>
  </si>
  <si>
    <t>Қолдан жасалған жарылыстан қорғалған өрт хабарлағышы (бұдан әрі - ӨД)жарылыс қаупі бар объектілердің автоматты өрт сөндіру жүйелерінде жәнеөрт дабылы жүйелерінде өрт дабылын қолмен іске қосуға арналған,қолданыстағы өрт дабылы жүйелерін аяқтау және олармен үйлесімділігінқамтамасыз ету көзделген. Гаранит, Яхонт серияларының және т.б.қолданыстағы басқару панельдері, сондай-ақ негізгі (орнатылған) жабдықтыжоспарлы жөндеуді (қажет болған жағдайда) қоса алғанда, одан әрітехникалық қызмет көрсету және жөндеу үшін.Техникалық сипаттама:Жұмыс режимі: үздіксіз, тәулігіне 24 сағат;Детектор түрі - қолмен жарылысқа қарсы;Нұсқа – сыртқы, корпустағы «құлақ» көмегімен қабырғаға тік күйдеорнатылған;Корпус материалы соққыға төзімді армидтен жасалған.Дене түсі – қызыл;Индикатор – жарықдиодты;Кабельдік кірістер саны – бір;Қоректендіру кернеуі, V – 24, дабыл контуры арқылы;Күту режиміндегі ток шығыны, «ӨТ» режимінде мА/, мА, артық емес, – 0,01/20,5±0,6;Электр оқшаулау кедергісінің параметрлері, МОм, кем емес – 20;Оқшаулаудың электрлік беріктік параметрлері, кВ, кем емес - 0,75;Көрсеткіш режимдерінің түрлері – «Дабыл режимі (Өрт)»;Орналастыру санаты – 1;Химиялық төзімділік класы – X3;Жарылыстан қорғау белгісі - 0Ex ia IIB T6 Ga;Қорғау дәрежесі - IP66/67;Қоршаған орта температурасында жұмыс істеу, °C – минус 55-тен плюс 70-кедейін,Габариттік өлшемдері, мм - 160/ 110/ 70;Салмағы, артық емес, кг – 0,3;Қызмет ету мерзімі, жыл, кемінде 10.Сәтсіздіктер арасындағы орташа уақыт, сағат, 60 000-нан кем емес.Тапсырыс белгісі: ИП-535.Жеткізу мазмұны: Детектор, Қосалқы шыны, M20*1,5 метрикалық жіппенфитинг.Түпнұсқалық қаптамада (контейнер, қорап) жеткізіледі.Жеткізуші Тауардың бүкіл көлемі тауар пайдалануға енгізілген күнненбастап 12 айға, бірақ жеткізілген күннен бастап 24 айдан аспайтынмерзімге кепілдік береді.Извещатель пожарный (далее ИП) ручной взрывозащищенный предназначен дляручного включения сигнала пожарной тревоги в системах автоматическогопожаротушения и пожарной сигнализации взрывоопасных объектов, заявляется для доукомплектования существующих систем пожарной сигнализации иобеспечения совместимости с имеющимися приемно-контрольными приборамисерии Гарант, Яхонт и т.п., а так же для дальнейшего сервисногообслуживания и ремонта, в том числе планового ремонта (принеобходимости) основного (установленного)  оборудования.Технические характеристики:Режим работы – непрерывный, круглосуточный;Тип извещателя -  ручной взрывозащищенный;Исполнение – наружное, крепление в вертикальном положении на стене за«ушки» на корпусе;Материал корпуса – из ударопрочного армамида.Цвет корпуса – красный;Индикатор – светодиодный;Количество кабельных вводов - один;Напряжение питания, В – 24, по шлейфу сигнализации;Потребляемый ток в дежурном режиме, мкА/ в режиме «ПОЖАР», мА, не более,– 0,01/ 20,5±0,6;Параметры электрического сопротивления изоляции, МОм, не менее – 20;Параметры электрической прочности изоляции, кВ, не менее - 0,75;Виды режимов индикации – «Тревожный режим (Пожар)»;Категория размещения – 1;Класс химстойкости – Х3;Маркировка по взрывозащите -  0Ex ia IIB T6 Ga;Степень защиты -  IP66/67;Эксплуатация при температуре окружающей среды, °С – от минус 55 до плюс70,Габаритныеразмеры, мм - 160/ 110/ 70;Масса, не более, кг – 0,3;Срок службы, лет , не менее – 10.Средняя наработка на отказ, часов, не менее – 60000.Обозначение: ИП-535.Состав поставки: Извещатель, Запасное стекло, штуцер с метрическойрезьбой М20*1,5.Поставляется в  заводской упаковке (тара, ящик).Поставщик предоставляет гарантию на качество на весь объём Товара втечении 12 месяцев от даты ввода в эксплуатацию Товара, но не более 24месяцев от даты поставки.</t>
  </si>
  <si>
    <t>ООО "СПЕЦПРИБОР"</t>
  </si>
  <si>
    <t>Датчик нагрузки ДН130 ПЛА140.201.022.000-04 Трос-22/25мм</t>
  </si>
  <si>
    <t>Датчик нагрузки ( далее - ДН) является составной единицей комплекса,предназначенного для контроля технологических параметров при проведениибуровых работ, капитального подземного ремонта скважин в нефтяной игазовой промышленности, и  заявляется  для обеспечения совместимости ссуществующим комплексом, а так же  для дальнейшего сервисногообслуживания и ремонта, в том числе планового ремонта (принеобходимости) основного (установленного)оборудования ДЭЛ-150(динамометр электронный).Датчик нагрузки - накладного типа представляетсобой упругую металлическую раму с дугообразным ложементом посередине ироликами на концах, предназначен для измерения нагрузки на канате,используется для измерения параметра "вес на крюке", "нагрузка на канатемеханического ключа", "момент на ключе". Состоит из корпуса совстроенным тензометрическим мостом и электронной схемы, обеспечиваетвыполнение функции нормированного преобразования силы натяжения каната вэлектрический сигнал, устанавливается на неподвижный конец канатагрузоподъемной  установки или на неподвижный конец стального канатапривода машинного ключа.Технические характеристики: Тип -  накладной;Диаметр каната, мм - 22/25; Предел измеряемой нагрузки на канате, кН - от 100 до 200; Предел допускаемой приведенной погрешности измерения принагружении, не более, % - 3; Интерфейс связи с модулем управленияRS-485; Протокол обмена данными – Modbus; Диапазон температур окружающейсреды, 0С – от -  45 до +65; Напряжение питания , В – от 12 до 18;Степень защиты по ГОСТ 14254-2015 - IP 65; Вид взрывозащиты -1ЕхibIIAT3Gb; Габаритные размеры, мм, не более - 420´124´83; Масса, кг,не более – 8; Состав поставки: датчик нагрузки(для тросса 22/25 мм),зажим канатный(диаметр 22-25 мм). Поставляется в  упаковке (тара,ящик).Обозначение -Датчик нагрузки ДН130 ПЛА140.201.022.000-04.Поставщик предоставляетгарантию на качество на весь объём Товара втечение 12 месяцев от датыввода в эксплуатацию Товара, но не более 24 месяцев от даты поставки.Жүктеме датчигі (бұдан әрі - ЖД) бұрғылау жұмыстары, мұнай-газсаласындағы ұңғымаларды күрделі жөндеу кезінде технологиялық параметрлерді бақылауға арналған кешеннің құрамдас бірлігі болып табылады жәнеқайта жабдықтау және қолданыстағы кешенмен үйлесімділіктіқамтамасыз ету үшін мәлімделген. сондай-ақ негізгі (орнатылған) ДЭЛ-150(электрондық динамометр) жабдығын жоспарлы жөндеуді (қажет болғанжағдайда) қоса алғанда, одан әрі техникалық қызмет көрсету және жөндеуүшін. Жүктеме датчигі - үстіңгі түрі - ортасында доға тәрізді қондырмасыжәне ұштарында роликтері бар серпімді металл жақтау, арқандағы жүктеменіөлшеуге арналған, «ілмектегі салмақ», «жүктеме» параметрлерін өлшеу үшінқолданылады. механикалық кілттің арқаны», «кілттегі момент». Олкіріктірілген тензометрі бар корпустан және электронды схемадан тұрады,ол арқанның тартылу күшін электрлік сигналға нормаланған түрлендіруфункциясын қамтамасыз етеді, ол көтергіш қондырғының арқаныныңбекітілген ұшына орнатылады немесе станоктың кілт жетегінің болатарқанының бекітілген ұшында Техникалық сипаттамалары:Түрі – жол құжаты;Арқанның диаметрі, мм - 22/25; Арқанға өлшенетін жүктеменің шегі, кН -100-тен 200-ге дейін; Жүктеме кезінде рұқсат етілген азайтылған өлшеуқателігінің шегі, көп емес, % - 3; RS-485 басқару модулімен байланысинтерфейсі; Байланыс хаттамасы – Modbus;Қоршаған орта температурасының диапазоны, 0С – -45-тен +65-ке дейін;Қоректендіру кернеуі, V - 12-ден 18-ге дейін; ГОСТ 14254-2015 бойыншақорғау дәрежесі - IP 65; Жарылыстан қорғау түрі - 1ЕхibIIAT3Gb;Габариттік өлшемдері, мм, артық емес - 420'124'83; Салмағы, кг, артықемес - 8; Жеткізу құрамы: жүк ұяшығы (22/25 мм кабель үшін), кабельқысқышы (диаметрі 22-25 мм).Түпнұсқалық қаптамада (контейнер, қорап) жеткізіледі. Белгісі - Жүктемедатчигі ДН130 ПЛА140.201.022.000-04.Жеткізуші бүкіл Тауар көлемініңсапасына Тауар пайдалануға берілгенсәттен бастап 12 айға кепілдікбереді, бірақ жеткізу күнінен бастап 24 айдан аспауы тиіс.</t>
  </si>
  <si>
    <t>ООО НПП "Петролайн-А"</t>
  </si>
  <si>
    <t>Модуль индикации нагрузки</t>
  </si>
  <si>
    <t>265112.590.000031</t>
  </si>
  <si>
    <t>стрелочно-цифровой</t>
  </si>
  <si>
    <t>Модуль индикации МИ-140 (ПЗ)</t>
  </si>
  <si>
    <t>Модуль индикации (далее - МИ) является составной единицей комплекса,предназначенного для контроля технологических параметров при проведениибуровых работ, капитального подземного ремонта скважин в нефтяной игазовой промышленности, и  заявляется  для обеспечения совместимости ссуществующим комплексом, а так же  для дальнейшего сервисногообслуживания и ремонта, в том числе планового ремонта (принеобходимости) основного (установленного) оборудования ДЭЛ-150(динамометр электронный). Модуль – комбинированное многофункциональноеустройство предназначено для отображения на рабочей площадке основных идополнительных технологических параметров бурения и ремонта скважин,устанавливается на приборной панели в кабине управления грузоподъемногомеханизма и предназначен для эксплуатации во взрывоопасных зонахпомещений и наружных установок.Технические характеристики:Дисплей - цифровой; Максимальное количество отображаемых параметров - 3;Разрядность цифровой индикации, знак - 4 (3);Номинальное напряжениепитания, В- 12...18; Максимальное входное напряжение Ui, В - 15,8;Максимальное входное ток Ii, А - 1,5; Максимальная внутренняя емкость, Сi, мкФ - 0,01; Максимальная внутренняя индуктивность Li,мГн - 0;Степень защиты по ГОСТ 14254-2015(IEC 60529-2013) - IР 65;Диапазон температур окружающей среды - от минус 45С до плюс 65С;Габариты, мм, ДхШхГ- 250х190х60;Предусмотрена работа с пультом; Составпоставки:Модуль индикации - 1 шт;Кабель связи - 1 шт; Поставляется в заводской упаковке /Кейс транспортировочный для МИ-140 - 1 шт.Обозначение - Модуль индикации МИ-140 (ПЗ)  ПЛА150.504.043.000.Поставщикпредоставляет гарантию на качество на весь объём Товара втечение 12месяцев от даты ввода в эксплуатацию Товара, но не более 24месяцев отдаты поставки.Дисплей модулі (бұдан әрі - ДМ) бұрғылау жұмыстары, мұнай-газсаласындағы ұңғымаларды күрделі жөндеу кезінде технологиялық параметрлерді бақылауға арналған кешеннің құрамдас бірлігі болып табылады және қайта жабдықтау және қолданыстағы кешенмен үйлесімділіктіқамтамасыз ету үшін мәлімделген. сондай-ақ негізгі (орнатылған) ДЭЛ-150(электрондық динамометр) жабдығын жоспарлы жөндеуді (қажет болғанжағдайда) қоса алғанда, одан әрі техникалық қызмет көрсету және жөндеуүшін. Модуль – көп функциялы құрылғы жұмыс орнында бұрғылау жәнеұңғымаларды жөндеудің негізгі және қосымша технологиялық параметрлерінкөрсетуге арналған, жүк көтергіш механизмнің басқару кабинасындағыбақылау тақтасында орнатылады және үй-жайлардың жарылыс қаупі бараймақтарында жұмыс істеуге арналған және сыртқы қондырғылар.Техникалықсипаттамалары:Дисплей-сандық;Көрсетілетін параметрлердің максималдысаны-3; Сандық индикацияның разрядтылығы, белгі - 4 (3);Номиналды қореккернеуі, В-12...18; Қоршаған орта температурасының диапазоны - минус45С-тан плюс 65с-қадейін;Максималды кіріс кернеуі Ui,В - 15,8;Максималдыкіріс тогы Ii, А - 1,5; Ең жоғарғы ішкі сыйымдылық,Сі,мкФ-0,01;Максималды ішкі индуктивтілікLi,MGN-0;Қорғау дәрежесі бойынша ГОСТ 14254-2015 ( IEC 60529-2013) - ІР 65; Өлшемдері, мм,ДхШхГ-250х190х60; Панельмен жұмыс қамтамасыз етіледі; Жеткізу құрамы:Индикация модулі-1 дана;Байланыс кабелі-1 дана; Түпнұсқа қаптамадажеткізіледі / МИ-140 үшін жөнелту қорабы - 1 дана.Белгісі-индикациямодулі МИ-140 (ПЗ) ПЛА150.504.043.000.Жеткізуші бүкіл Тауар көлемініңсапасына Тауар пайдалануға берілгенсәттен бастап 12 айға кепілдікбереді, бірақ жеткізу күнінен бастап 24айдан аспауы тиіс.</t>
  </si>
  <si>
    <t xml:space="preserve">Система автоматического розжига и контроля факела </t>
  </si>
  <si>
    <t>Блок искрового розжига БИР-М</t>
  </si>
  <si>
    <t>Блок искрового розжига модернизированный (далее -БИР-М)   электрическогозапальника предназначен  для искрового розжига запальных газовых горелок и  доукомплектования системы автоматического розжига печей подогреванефти ПТ-16/150 с тепловой мощностью до 5 МВт и давлением газа до 0,8кгс/см2 (80 кПа).Блок искрового розжига БИР-М (модернизированный) позволяет осуществлятьвключение от устройств управления печей, подогревателей, установокподготовки, установок факельных, как в ручном, так и в автоматическомрежиме.Принцип действия :  - подача импульса на вход высоковольтноготрансформатора  при подаче напряжения на блок системы управления, а сего выхода подача высокого напряжения на искровой запальник.Конструктивно блок искрового розжига БИР-М представляет собойэлектронный блок, заключенный в металлический либо пластиковый  корпус скрышкой.Электронный блок представляет собой плату с навесным монтажом,высоковольтным трансформатором и конденсаторами.Ввод цепи питания и цепи разрядника (запальника) осуществляется черезсальники, размещенные в нижней части блока.Высоковольтный провод  цепи разрядника (запальника) заключен вметаллорукав.Основные параметры блока розжига БИР-М:Продолжительность одного включения при зажигании горючей смеси, с, неболее  - 60;Пределы рабочего искрового промежутка между электродами электрическогоразрядника (запальника) при нормальных условиях, мм - 0,5-7;Климатическое исполнение - У, категория размещения 1;Рабочие значения температуры окружающего воздуха, 0С -50 …+ 50;Относительная влажность воздуха при 200С, %, не более – 80;Степень защиты оболочки по ГОСТ 14254 - IP54;Длина соединителя, мм – 1500;Напряжение, В -187…242;Частота, Гц - 50±1;Потребляемая мощность, ВА, не более  - 50;Габариты , мм, не менее  - 140х190;Масса, кг, не более  - 2,8;Средний срок службы, лет - 8.Комплектность поставки блока БИР-М:— Блок БИР-М -1 (исполнение согласнозаказу)Поставщик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поставки.Электр тұтандырғышының жаңғыртылған ұшқын тұтату блогы (бұдан әрі-БИР-М)тұтандырғыш газ жанарғыларын ұшқынмен жағуға және жылу қуаты 5 МВт-қа дейін және газ қысымы 0,8 кгс/см2 (80 кПа) дейін ПТ-16/150 мұнайқыздыру пештерін автоматты түрде жағу жүйесін толық жинақтауға арналған.Жаңғыртылған ұшқын тұтату блогы (бұдан әрі-БИР-М) басқару құрылғыларынанпештерді, жылытқыштарды, дайындау қондырғыларын, алау қондырғыларынқолмен де, автоматты режимде де қосуды жүзеге асыруға мүмкіндік береді.Әрекет принципі : басқару жүйесінің блогына кернеу берілген кезде жоғарывольтты  трансформатордың кірісіне импульс беру, ал оның шығуынанжоғарыкернеуді  ұшқынға беру.Құрылымдық жағынан, бір-М ұшқын тұтату блогы-бұл қақпағы бар металлкорпусқа салынған электронды блок.Электрондық блок-бұл монтаждау, жоғары вольтты трансформатор және конденсаторлар бар тақта.Қоректендіру тізбегі мен разрядтауыштың (тұтандырғыштың) тізбегін енгізу блоктың төменгі бөлігінде орналасқан тығыздамалар арқылы жүзегеасырылады. Разрядтаушы (тұтандырғыш) тізбегінің жоғары вольтты сымы металл түтікке салынған.Бір-М тұтату блогының негізгі параметрлер: Жанғыш қоспаны тұтату кезінде бір қосудың ұзақтығы, с, - 60-танаспайды;Қалыпты жағдайларда электр разрядтауыштың (тұтандырғыштың) электродтары арасындағы жұмыс ұшқындық аралығының шектері, мм - 0,5-7;Климаттық орындалуы -У, орналастыру санаты 1;Қоршаған орта температурасының жұмыс мәні, 0С -50 ... + 50;200С кезінде ауаның салыстырмалы ылғалдылығы, %, - 80-нен артық емес;ГОСТ 14254 IP54 - бойынша қабықты қорғау дәрежесі;Қосқыштың ұзындығы, мм -1500;Кернеу, 187 ... 242;Жиілігі, Гц 50±1;Тұтынылатын қуат, ВА, 50 артық емес;Габариттері, мм, кемінде - 140х190;Салмағы, кг, 2,8 артық емес;Орташа қызмет мерзімі, жыл - 8;Жеткізу жиынтығы::- БИР-М -1 блогы (тапсырысқа сәйкес орындау).—Жеткізуші бүкіл Тауар көлемінің сапасына Тауар пайдалануға берілгенсәттен бастап 12 айға кепілдік</t>
  </si>
  <si>
    <t>АО "Далекановский завод нефтяного машиностроения" / АО "Нефтемаш"</t>
  </si>
  <si>
    <t xml:space="preserve">Фотодатчик сигнализирующий </t>
  </si>
  <si>
    <t>282114.700.000004</t>
  </si>
  <si>
    <t>для печи подогрева нефти</t>
  </si>
  <si>
    <t>Фотодатчик сигнализирующий ФДС-01Г-220</t>
  </si>
  <si>
    <t>Фотодатчик сигнализирующий является комплектующей частью и заявляетсядля дальнейшего сервисногообслуживания и ремонта, в том числе планового ремонта (при необходимости), основного (установленного) оборудования эксплуатируемых наместорождениях печейподогрева нефти ПТ 16/150, производства ООО «Общемаш» и предназначенадля преобразования пульсаций потока инфракрасного оптического излученияв электрический сигнал в видепереключающихся контактов реле. Используется для контроля наличияосновного пламени горелочных устройств в топках котлоагрегатов и выдачисигналов в схемы контроля и защиты установок, работающих на любом видетоплива.Конструктивное исполнение – моноблочное (фотодатчик и сигнализаторгорения объединены);Материал корпуса – металл;Место установки - непосредственно над горелкой.Вид индикации – световая, на корпусе.Технические характеристики:Входной сигнал – переменная составляющая (мигание) инфракрасногоизлучения -  длина волн λ, не более, нм - 800;Выходной сигнал – состояние переключающих, изолируемых контактов реле;Допустимая нагрузка на контакты реле - 220В/50 Гц;Допустимая нагрузкаток , не более, А - 2;Время срабатывания, - при появлении пламени; / - при погасаний пламени,не более, сек – 1/ 2;Напряжение питания, универсальное – 24 (+/-2,4)В (постоянный ток) или220(+/-22)В, 50Гц (переменный ток);Потребляемый ток, не более, А – 0,1;Сопротивление изоляции, не менее, МОм  - 20; Климатическое исполнение по ГОСТ 15150-69 – УХЛ 3.1;Температура окружающей среды,при эксплуатации, оС  - от минус 40 до плюс60;Степень защиты по ГОСТ14254-96 – IP54;Габаритные размеры (без фланца), мм  - 70 х 140 х 90;Масса, не более, кг - 0,5.Обозначение :  Фотодатчик  ФДС-01-220Г.Поставщик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поставки.Сигналдық фото сенсор құрамдас бөлік болып табылады және кен орындарындажұмыс істейтін пештерді одан әрі сервистік қызметкөрсету және жөндеу, оның ішінде жоспарлы жөндеу (қажет болған жағдайда), негізгі (орнатылған) жабдығы үшін жарияланған жылыту майы PT16/150, «Общемаш» ЖШС шығарған және инфрақызыл оптикалық сәулеленуағынының пульсациясын электр сигналына түрлендіруге арналған релеконтактілерін ауыстыру. Қол жетімділікті бақылау үшін қолданыладықазандық қондырғыларының пештеріндегі жанарғылардың негізгі жалыны жәнекез келген типте жұмыс істейтін қондырғыларды басқару және қорғаусхемаларына сигналдаржанармай.Конструктивтік орындалуы – моноблокты (фотодатчик және жанусигнализаторы біріктірілген);Корпус материалы-металл;Орнату орны тікелей қыздырғыштың үстінде.Индикация түрі-Жарық, корпуста.Техникалық сипаттамалары:Кіріс сигналы – инфрақызыл сәуленің ауыспалы құраушысы (жыпылықтауы) -толқын ұзындығы λ, артық емес, нм-800;Шығу сигналы-реленің коммутациялық, оқшауланған контактілерінің күйі;Реле түйіспелерінерұқсат етілген жүктеме - 220В / 50 Гц; рұқсат етілгенжүктеме ток , артық емес, а-2;Іске қосу уақыты, - жалын пайда болған кезде; / - жалын сөнген кезде,сек – 1/ 2 артық емес;Әмбебап қоректендіру кернеуі-24 (+/-2,4)В (Тұрақты ток) немесе 220(+/-22)В, 50ГЦ (ауыспалы ток);Тұтынылатын ток, А – 0,1 артық емес;Оқшаулау кедергісі, кемінде, МОм-20; МЕМСТ 15150-69-УХЛ 3.1 бойыншаКлиматтық орындау;Қоршаған ортаның температурасы, пайдалану кезінде, оС - минус 40-танплюс 60-қа дейін;Қорғау дәрежесі бойынша МЕМСТ14254-96-IP54;Габариттік өлшемдері (фланецсіз), мм - 70 х 140 х 90;Салмағы, артық емес, кг-0,5.Белгілеу: ФДС-01-220Г Фотодатчигі.Жеткізуші бүкіл Тауар көлемінің сапасынаТауар пайдалануға берілген сәттен бастап 12 айға кепілдік береді, бірақжеткізу күнінен бастап 24 айдан аспауы тиіс.</t>
  </si>
  <si>
    <t>ООО НПП "ПРОМА"</t>
  </si>
  <si>
    <t>Термопреобразователь ТСМУ -50+150С 100мм</t>
  </si>
  <si>
    <t>Бірыңғай шығыс сигналы бар мыс кедергісінің термиялық түрлендіргіші(бұдан әрі - ТСМУ) бастапқы температура түрлендіргішінің сигналынбірыңғай тұрақты ток шығыс сигналына түрлендіру арқылы әртүрліорталардың температурасын өлшеуге арналған. ПТ 16/150 майды қыздырупештерінің негізгі (орнатылған) жабдықтарын жоспарлы жөндеуді (қажетболған жағдайда) қоса алғанда, аяқталуға және одан әрі қызмет көрсетугежәне жөндеуге жарияланған.  Негізгі сипаттамалары:Шығу сигналының температураға тәуелділігі сызықты;Орындау – ТСМУ;Қорғаныс арматурасының жобалық коды 08 (фитинг диаметрі 8 мм, бекітілгенарматура M20x1,5, Exd нұсқасы);Жарылыс қорғанысының түрі - 1Ex d IICT5 X:Жабдық деңгейі - 1;Жарылыс қорғанысы - Ex;Жарылыс өтетін жабынды - d;Ауа категориясы -  IIC;Температуралық класы - T5;Жарылыстың орындалу бастиегінің клеммі арқылы кабельдік кіріске қосылуы,Орындалуы- Х;Бастиек материалы - құйма АК12;Алғашқы түрлендіргіштің атаулы статикалық сипаттамасы -100М;Монтаждау бөлігінің ұзындығы, мм - 100;Сыртқы бөлігінің ұзындығы, мм - I (80);Дәлдік класы, % - 0,5;Қорғаныс арматурасының коды - Н10 (өлшенетін ортамен байланыстырушы материал12Х18Н10Т);Түрленгіш температуралар диапазоны, С - минус 50.плюс 150;Шығыс сигналы, мА - 4…20;Монтаждау жиынтығының типі - БК (Броньдалған кабель);Климаттық орындалуы - У1.1 температуралық класс үшін Т5  минус 50… плюс 85 С дейін;Тексеру - ГП;Қуат кернеуі, В - 18…42;Тұтынылатын қуат, Вт, артық емес - 0,5;Шартты қысым, Мпа - 6,3;Бастиек материалы - құйма АК12;Шаң мен ылғалдан қорғау сатысы - IP65.Белгіленуі: ТСМУ -08Exd (100М)-100-0,5-Н10-( -50...150)С-4..20мА-БК-Т5-У1.1(-50…+85С)-ГП.Түпнұсқалық қаптамада (контейнер, қорап) жеткізіледі.Жеткізуші Тауардың бүкіл көлемі тауар пайдалануға енгізілген күнненбастап 12 айға, бірақ жеткізілген күннен бастап 24 айдан аспайтынмерзімге кепілдік береді.Термопреобразователь сопротивления медный с унифицированным выходнымсигналом (далее ТСМУ) предназначен для измерения температуры различныхсред, путем преобразования сигнала первичного преобразователятемпературы в унифицированный выходной сигнал постоянного тока.Заявляется  для доукомплектования и дальнейшего сервисного обслуживанияи ремонта, в том числе планового ремонта (при необходимости), основного(установленного) оборудования печей подогрева нефти ПТ 16/150. 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IP65.Обозначение: ТСМУ -08Exd (100М)-100-0,5-Н10-( -50...150)С-4..20мА-БК-Т5-У1.1(-50…+85С)-ГП.Поставляется в  заводской упаковке (тара, ящик).Поставщик предоставляет гарантию на качество на весь объём Товара Втечение 12 месяцев отдаты ввода в эксплуатацию Товара, но не более24месяцев от даты поставки.</t>
  </si>
  <si>
    <t>РОССИЯ/ БЕЛАРУСЬ</t>
  </si>
  <si>
    <t xml:space="preserve">АО ПГ "Метран" /                                                                                                ООО "Поинт" </t>
  </si>
  <si>
    <t xml:space="preserve">Датчик контроля пламени  </t>
  </si>
  <si>
    <t xml:space="preserve">Датчик-реле контроля пламени СЛ-90-1/24Е </t>
  </si>
  <si>
    <t>Микропроцессорлық оптикалық инфрақызыл жалынды басқару сенсор-релесіоттық жалынының бар немесе жоқтығын көрсетуге және өнеркәсіптікэнергетикалық жабдықтың автоматтандыру жүйесіне сигнал беруге арналған,бұл дөңгелек металл корпусқа орналастырылған электрондық модуль.Датчиктің жұмысының негізі тіркелген өткізу жолағы мен реттелетін жауаптабалдырығымен (сезімталдық) жалын пульсацияларының жиілігі менамплитудасын тіркеу болып табылады. «Общемаш» жауапкершілігі шектеулісеріктестігі шығарған қолданыстағы ПТБ май жылыту пештерін және оларғаодан әрі қызмет көрсетуді, жөндеуді, оның ішінде негізгі (орнатылған)жабдықты жоспарлы жөндеуді (қажет болған жағдайда) аяқтау туралымәлімделді.Датчик конструкциясы: - электронды бөлік жәнеФотодетектор бір корпуста орналасқан (қосылу түрі - 2РМ22 типті қосқыш).Техникалық сипаттамалары:Жұмыс принципі – инфрақызыл және көрінетін диапазондағы жалынжарықтылығының ауытқуын 400-ден 1100 нм-ге дейін, максимум 900 нм-ге дейін тіркеу;Қоректендіру кернеуі, В-24е (+10%/-15%) ,Коммутацияланатын кернеу/ток, В/А, артық емес - 220/1;Тұтынылатын қуат, Вт, артық емес - 2,5;Коммутацияланатын қуаты, Вт/ВА, артық емес - 100/70;Шығу сигналы-релелік контактілердің екі тобы (құрғақ контактілер);Іске қосылу уақыты, сек, артық емес - 2;Индикация-жарықдиодты(сары – Жалын, жасыл – Желі);ГОСТ 1425-IP40 бойынша шаң мен судан қорғау (шаң-ылғалдан қорғау)дәрежесі;Қоршаған ортаның температурасы, С - 40-тан +80-ге дейін;Жалғау-бұранда м30х1,5( түрі G1);Датчиктің өлшемдері (электрондық блок) диаметрі / ұзындығы, мм - 70/140;  Салмағы, кг, артық емес - 0,4.Состав поставки: датчик -1 шт, разъем- 1 шт.Датчик жеке қаптамада жеткізіледі, жинақтағы құрылғыны картон негізінешөгілетін пленкамен орау арқылы жасалған,түпнұсқалық контейнерде(қорапта, қорапта).Тапсырысты белгілеу Түрі - СЛ-90-1/24Е;Жеткізуші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 представляет собой электронный модуль, помещенный вкруглый металлический корпус. Основой работы датчика являетсярегистрация частоты и амплитуды пульсаций пламени с фиксированнойполосой пропускания и регулируемым порогом срабатывания(чувствительности). Заявляется  для доукомплектования существующих печей подогрева нефтиПТБ производства ООО «Общемаш» и их дальнейшего сервисного обслуживания,ремонта, в том числе планового ремонта (при необходимости) основного(установленного)оборудования.Конструктивное исполнение датчика: - электронная часть ифотоприемник размещены в одном корпусе (вид присоединения — разъем типа2РМ22).Технические характеристики:Принцип действия  - регистрация флуктуаций яркости пламени винфракрасном и видимом диапазоне от 400 до 1100нм., с максимумом 900 нм;Напряжение питания, В - 24Е(+10%/-15%) ,Коммутируемое напряжение/ток, В/А, не более - 220/1;Потребляемая мощность, Вт, не более - 2,5;Коммутируемая мощность, Вт/ВА, не более - 100/70;Выходной сигнал - две группы контактов реле (сухие контакты);Время срабатывания, сек, не более - 2;Индикация – светодиодная (желтый – Пламя,  зеленый – Сеть);Степень защиты от пыли и воды (пылевлагозащита) по ГОСТ 1425 – IP40;Температура окружающей среды, С - от -40 до +80;Присоединение — резьба М30х1,5( тип G1);Габариты датчика (электронного блока) диаметр/ длина, мм  – 70/ 140;Вес, кг, не более- 0,4.Состав поставки: датчик -1 шт, разъем- 1 шт. Датчик поставляется в индивидуальной упаковке, выполненной методомобтягивания поставляемого прибора термоусадочной пленкой на картонномосновании, в заводской таре (ящик, коробка). Обозначение заказа Тип - СЛ-90-1/24Е;Поставщик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</si>
  <si>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ООО "Общемаш" </t>
  </si>
  <si>
    <t>Датчик пламени СЛ-90-1/220</t>
  </si>
  <si>
    <t>Оптикалық инфрақызыл жалынмен басқару датчигі-релесі оттық жалынының барнемесе жоқтығын көрсетуге және өнеркәсіптік энергетикалық жабдықтыңавтоматтандыру жүйесіне сигнал беруге арналған, ол дөңгелек металлкорпусқа орналастырылған электрондық модуль болып табылады. Датчиктіңжұмысының негізі тіркелген өткізу қабілеттілігімен және реттелетін жауаптабалдырығымен (сезімталдық) жалын пульсациясының жиілігі менамплитудасын тіркеу болып табылады. Кен орындарында жұмыс істеп тұрғандармен үйлесімділікті және одан әрі техникалық қызмет көрсетуді,өндеуді, оның ішінде «Общемаш» жауапкершілігі шектеулі серіктестігіөндіретін ПТБ мұнай жылыту пештерінің негізгі (қажет болған жағдайда)жабдығын жоспарлы жөндеуді (қажетболған жағдайда) қамтамасыз ету туралымәлімделді.Датчиктің конструкциясы: - электронды бөлік пен фотодетектор біркорпуста орналастырылған (қосылу түрі - қосқыш түрі 2РМ22);Техникалық сипаттамалар: Жұмыс принципі – инфрақызыл және көрінетіндиапазондағы жалын жарықтылығының ауытқуын 400-ден 1100 нм-ге дейін,максимум 900 нм-ге дейін тіркеу;Қоректендіру кернеуі, V - 220E (+ 10% /- 15%), 50 Гц;Ауыстырылатын кернеу/ток, В/А, артық емес - 220/1;Тұтынылатын қуат, Вт, артық емес - 2,5;Ауыстырылатын қуат, Вт/ВА, артық емес - 100/70;Шығыс сигналы – релелік контактілердің екі тобы (құрғақ контактілер);Жауап беру уақыты, жалын пайда болған кезде, сек, артық емес - 1, жалынсөнгенде, сек, көп емес - 2;Көрсеткіш – жарықдиодты (сары – жалын, жасыл – желі); ГОСТ 1425 - IP40бойынша шаң мен судан қорғау дәрежесі (шаң мен ылғалдан қорғау);Қоршаған ортаның температурасы, С - -40-тан +80-ге дейін;Қосылу - M30x1,5 жіп (G1 түрі);Датчиктің өлшемдері (электрондық блок) диаметрі / ұзындығы, мм - 70/140; Салмағы, кг, 0,4 артық емес.Жеткізу құрамы: сенсор – 1 дана, қосқыш – 1 дана.Датчик жеке қаптамада жеткізіледі, жинақтағы құрылғыны картон негізінешөгілетін пленкамен орау арқылы жасалған,түпнұсқалық контейнерде(қорапта, қорапта).Тапсырысты белгілеу Түрі - СЛ-90-1/220E;Жеткізуші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 представляет собой электронный модуль, помещенный вкруглый металлический корпус. Основой работы датчика являетсярегистрация частоты и амплитуды пульсаций пламени с фиксированнойполосой пропускания и регулируемым порогом срабатывания(чувствительности).Заявляется  для доукомплектования существующих печей подогрева нефти ПТБпроизводства ООО «Общемаш» и их дальнейшего сервисного обслуживания,ремонта, в том числе планового ремонта (при необходимости) основного(установленного)оборудования. Конструктивное исполнение датчика: -электронная часть ифотоприемник размещены в одном корпусе (вид присоединения — разъем типа2РМ22);Технические характеристики: Принцип действия  - регистрацияфлуктуаций яркости пламени в инфракрасном и видимом диапазоне от 400 до1100нм., с максимумом 900 нм;Напряжение питания, В - 220Е(+10%/- 15%),50 Гц;Коммутируемое напряжение/ток, В/А, не более - 220/1; Потребляемаямощность, Вт, не более - 2,5;Коммутируемая мощность, Вт/ВА, не более -100/70;Выходной сигнал - две группы контактов реле (сухие контакты);Время срабатывания, при появлении пламени, сек, не более – 1, припогасании пламени, сек, не более – 2; Индикация – светодиодная (желтый – Пламя,  зеленый – Сеть); Степеньзащиты от пыли и воды (пылевлагозащита)по ГОСТ 1425 – IP40;Температура окружающей среды, С - от -40 до +80;Присоединение — резьба М30х1,5( тип G1);Габариты датчика (электронного блока) диаметр/ длина, мм  – 70/ 140;Вес, кг, не более- 0,4.Состав поставки: датчик -1 шт, разъем- 1 шт. Датчик поставляется в индивидуальной упаковке, выполненной методомобтягивания поставляемого прибора термоусадочной пленкой на картонномосновании, в заводской таре (ящик, коробка). Обозначение заказа Тип - СЛ-90-1/220Е;Поставщик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</si>
  <si>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253012.300.000017</t>
  </si>
  <si>
    <t>для стационарного котла, вихревая</t>
  </si>
  <si>
    <t>Горелка запальная ЭИВ-01-700мм</t>
  </si>
  <si>
    <t>Тұтандырғыш газ оттығы PT 16/150 май қыздыру пештерінің құрамдас бөлігіболып табылады және автоматтандырылған оттық құрылғыларының,өнеркәсіптік энергетикалық жабдықтардың (пештер мен қазандар)теңдестірілген тартпамен немесе пештегі вакууммен жалын тұтандыруға арналған және арнайы ауа беруді қажет етеді. «Общемаш» жауапкершілігі шектеулі серіктестігі шығарған қолданыстағы ПТБ май жылытупештерін аяқтау және оларға одан әрі техникалық қызмет көрсету, жөндеу,оның ішінде негізгі (орнатылған) жабдықты жоспарлы жөндеу (қажет болғанжағдайда) аяқталды деп жарияланды.Техникалық сипаттамалары:Типі-ЭИВ-01 (тепе-тең тарту кезінде немесе оттықта сирету кезінде жұмысістеуге арналған және арнайы ауа беруді талап етпейді);Орнату фланецінен тұрақтандырғышты кесуге дейін қыздырғыштың ұзындығы,мм- 700;Жұмыс қысымының диапазоны, ати-0,015-тен 1,5-ке дейін;Электрод пен тұрақтандырғыш арасындағы қашықтық (ұшқын аралығы), мм -4±1;Жылу қуаты, кВт-5,9-дан 56,7-ге дейін;Жанарғының көлденең өлшемі (макс), мм-42;Орнату құбырының диаметрі (мин), мм - 50;Газ шығыны, м3 / сағ - 0,63-тен 6,1 дейін;Жұмыс ортасы-газ тәрізді орта (табиғи газ, пропан-бутан);Қоршаған ортаның температурасы, С - 60-тан +100-ге дейін.Тапсырысты белгілеу:  тұтандыру жанарғысы ЭИВ-01-700мм.Жеткізуші бүкіл Тауар көлемінің сапасына Тауар пайдалануға берілгенсәттен бастап 12 айға кепілдік береді, бірақ жеткізу күнінен бастап 24айдан аспауы тиіс.Горелка запальная газовая является комплектующей частью печей подогреванефти ПТ 16/150 и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 Заявляется  для доукомплектованиясуществующих печей подогрева нефти ПТБ производства ООО «Общемаш»и ихдальнейшего сервисного обслуживания, ремонта, в том числе плановогоремонта (при необходимости) основного (установленного)оборудованияТехнические характеристики:Тип - ЭИВ-01(предназначена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  Обозначение заказа: Горелка запальная ЭИВ-01-700ммПоставщик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</si>
  <si>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Горелка запальная ЭИВ-01-1200мм</t>
  </si>
  <si>
    <t>Тұтандырғыш газ оттығы PT 16/150 май қыздыру пештерінің құрамдас бөлігіболып табылады және автоматтандырылған оттық құрылғыларының,өнеркәсіптік энергетикалық жабдықтардың (пештер мен қазандар)теңдестірілген тартпамен немесе пештегі вакууммен жалын тұтандыруға арналған және арнайы ауа беруді қажет етеді. «Общемаш» жауапкершілігі шектеулі серіктестігі шығарған қолданыстағы ПТБ май жылытупештерін аяқтау және оларға одан әрі техникалық қызмет көрсету, жөндеу,оның ішінде негізгі (орнатылған) жабдықты жоспарлы жөндеу (қажет болғанжағдайда) аяқталды деп жарияланды.Техникалық сипаттама:Түрі - ЭИВ-01 (теңдестірілген күшпен жұмыс істеуге арналған немесепеште сиректеу және арнайы ауа беруді қажет етпейді);Оттықтың ұзындығы монтаж фланецінен тұрақтандырғыш кесіндісіне дейін, мм- 1200;Жұмыс қысымының диапазоны, ati - 0,015-тен 1,5-ке дейін;Электрод пен тұрақтандырғыш арасындағы қашықтық (ұшқын саңылауы), мм-4±1;Жылу қуаты, кВт - 5,9-дан 56,7-ге дейін;Алаудың көлденең өлшемі (макс), мм - 42;Орнату құбырының диаметрі (мин), мм - 50;Газ шығыны, м3 / сағ - 0,63-тен 6,1 дейін;Жұмыс ортасы – газды орталар (табиғи газ, пропан-бутан);Қоршаған ортаның температурасы, С - -60-тан +100-ге дейін.Тапсырыс белгіленімі: тұтану оттығы ЭИВ -01-1200ммЖеткізуші тауардың бүкіл көлеміне сапа кепілдігін бередіТауар пайдалануға берілген күннен бастап 12 ай ішінде, бірақ 24-тенаспауы керек жеткізілген күннен бастап айлар.Горелка запальная газовая является комплектующей частью печей подогреванефти ПТ 16/150 и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 Заявляется  для доукомплектованиясуществующих печей подогрева нефти ПТБ производства ООО «Общемаш»и ихдальнейшего сервисного обслуживания, ремонта, в том числе плановогоремонта (при необходимости) основного (установленного)оборудованияТехнические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- 1200;Диапазон рабочего давления, ати - от 0,015 до1,5;Расстояние между электродом и стабилизатором (искровой промежуток), мм-4±1;Тепловая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-от -60 до +100.Обозначение заказа: Горелка запальная ЭИВ-01-1200ммПоставщик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</si>
  <si>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Телевизор.жидкокристаллический (LED), цифровой [АО, жидкокристалличесий]</t>
  </si>
  <si>
    <t>Телевизор. Основные характеристикиДиагональ экрана: 65″ -165,1смРазрешение - 3840x2160 (4K UHD)Технология - LEDSmart TV: ДаОперационная система -WebOSПоддержка HDR -ДаСоотношение сторон - 16:9Тип экрана - ПрямойТип подсветки – DirectВОЗМОЖНОСТИУправление голосом- ДаWi-Fi - Есть (встроенный)Wi-Fi Direct - ДаПоддержка DLNA - ДаФункцияTimeShift - ДаТаймер сна - ДаЗВУККоличество встроенных динамиков -2Мощность звуковой системы  - 20 ВтТехнологии улучшения звука - AI Sound(Virtual 5.1 Up-mix)Система окружающего звучания - BluetoothSurroundДекодеры - AC4, AC3(Dolby Digital), EAC3, HE-AAC, AAC, MP2, MP3,PCM,WMA, apt-XТЮНЕРТВ тюнер - DVB-T/T2/C/S/S2Количество независимыхTV-тюнеров - 2ИНТЕРФЕЙСЫТип USB порта - 2.0Разъемы - HDMI 2.0, USB, LAN,Слот CI, Вход для антенны (RF)ДОПОЛНИТЕЛЬНАЯ ИНФОРМАЦИЯCAM-модуль -ДаОсобенности  - α5 поколения 5 Интеллектуальный процессор,Web OS 22,ThinQ AI, AI Sound, Smart (ThinQ AI).В сборе - Пульт ДУ, Батарейки (AA x 2шт)ГАБАРИТЫ, ЦВЕТ, ВЕСГабариты с подставкой - 1454 x 909x 340 ммГабариты без подставки - 1454 x 838 x 57,7 ммВес с подставкой неболее - 22,9 кгВес без подставки не более - 22,5 кгЦвет –Черный.Поставщик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поставки.Теледидар. Негізгі сипаттамаларыЭкран диагоналі: 65″ -165,1 смРұқсаты -3840x2160 (4K UHD)Технологиясы - LEDSmart TV: ИәОперациялық жүйесі-WebOSHDR қолдауы  -ИәТараптар арақатынасы - 16:9Экран түрі - ТүзуЖарықберу түрі – DirectМҮМКІНДІКТЕРІДауыспен басқару - ИәWi-Fi - Бар(кіріктірілген)Wi-Fi Direct - ИәDLNA қолдауы - ИәTimeShift функциясы -ИәҰйқы таймері - ИәДЫБЫСЫКіріктірілген динамиктер саны - 2Дыбысжүйесінің қуаты  - 20 ВтДыбысты жақсарту технологиясы - AI Sound(Virtual 5.1 Up-mix)Айналаға дыбыстың таралу жүйесі - BluetoothSurroundДекодерлар - AC4, AC3(Dolby Digital), EAC3, HE-AAC, AAC, MP2,MP3, PCM,WMA, apt-XТЮНЕРТВ тюнер - DVB-T/T2/C/S/S2Тәуелсіз TV-тюнерлерсаны - 2ИНТЕРФЕЙСТЕРUSB порт түрі - 2.0Ажыратқышы - HDMI 2.0, USB, LAN,Слот CI, антенна үшін кіріс (RF)ҚОСЫМША АҚПАРАТCAM-модулі -ИәЕрекшеліктері  - α5 поколения 5 Интеллектуальный процессор,Web OS 22,ThinQ AI, AI Sound, Smart (ThinQ AI).Жинақта - Пульт ДУ, Батарейкалар (AA x 2шт)ГАБАРИТІ, ТҮСІ, САЛМАҒЫАстыңғы тірегімен біргегабариті- 1454 x 909 x 340 ммАстыңғы тірексіз габариті - 1454 x 838 x 57,7 ммАстыңғы тірегімен салмағы артық емес - 22,9 кгАстыңғы тірегінсіз салмағы артық емес - 22,5 кгТүсі – қара.Жеткізуші Тауардыңбүкіл көлеміне Тауар пайдалануға берілген күнненбастап 12 айға, бірақжеткізілген күннен бастап 24 айдан аспайтынмерзімге кепілдік береді.</t>
  </si>
  <si>
    <t>ООО «САМСУНГ ЭЛЕКТРОНИКС РУС КАЛУГА»</t>
  </si>
  <si>
    <t>275128.390.000022</t>
  </si>
  <si>
    <t>Плита электрическая.тип варочной панели традиционный, количество конфорок 4, отдельностоящая</t>
  </si>
  <si>
    <t>Электрическая плитаТехнические характеристики:Варочная поверхность:Передняя, левая конфорка   - 2 кВтПередняя, правая конфорка - 1 кВтЗадняя, левая конфорка        - 1.5 кВтЗадняя, правая конфорка      - 2 кВтМатериал поверхности - эмалированная стальТип поверхности - электрическийКоличество конфорок - 4Духовка:Экспресс нагрев - естьРешетки духовки- 1Система очистки - традиционнаяКоличество программ духовки - 8Направляющие - проволочныеТип духовки - электрическаяВертел - естьРазмораживание - естьКонвекция - естьПодсветка духовки - естьВнутренний объем духовки - 55 лГриль - естьЦвет, размеры:Габариты устройства (ВхШхГ), см 85х60х60Цвет - белыйУправление:Тип управления МеханическийЭлектропитание:Класс энергопотребления A+Напряжение питания 220-230 ВМаксимальная потребляемая мощность 7.7 кВтВ сборе:Выдвижной ящик есть, хозяйственный отсекЭмалированные противни 1 стандартный, 1 плоскийПоставщик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поставки.Электрлі плитаТехникалық сипаттамасы:Пісіру беті:Алдыңғы, сол жақ конфоркасы   - 2 кВтАлдыңғы, оң жақ конфоркасы - 1 кВтАртқы, сол жақ конфоркасы        - 1.5 кВтАртқы, оң жақ конфоркасы      - 2 кВтБетінің материалы – эмальдалған болатБетінің типі - электрліКонфоркалар саны - 4Духовка:Шапшаң қыздыру - барДуховка тор темірі - 1Тазарту жүйесі - дәстүрліДуховка бағдарламасының саны - 8Бағыттаушы - сымнанДуховка типі - электрліАйналмасы - барМұз еріткіші - барКонвекция - барДуховка жарығы - барДуховканың ішкі көлемі - 55 лГриль - барТүсі, өлшемі:Құрылғы габариті (ВхШхГ), см 85х60х60Түсі - ақБасқару:Басқару типі МеханикалықЭлектрлі қуаты:Энергия тұтыну класы A+Қуат кернеуі 220-230 ВМаксималды тұтынылатын қуаты 7.7 кВтЖинақта:Жылжымалы жәшігі бар, шаруашылық бөлігіЭмальдалған противень 1 стандарт, 1 жалпақЖеткізуші бүкіл Тауар көлемінің сапасына Тауар пайдалануға берілгенкүннен бастап 12 айға, бірақ жеткізу күнінен бастап 24 айдан аспайтынуақытқа кепілдік береді.</t>
  </si>
  <si>
    <t>Шиваки</t>
  </si>
  <si>
    <t>Стабилизатор напряжения.электромеханический</t>
  </si>
  <si>
    <t>Стабилизатор однофазный электромеханический предназначен дляэлектропитания различной бытовой техники, компьютеров, сетевого оборудования, факсов, кассовых аппаратов, насосов, а также других устройств, мощностью не превышающих мощность 500 В. Функциональнопредставляет собой стабилизатор напряжения вольтодобавочного типа,состоящий из автотрансформатора, электродвигателя сервопривода щетки автотрансформатора, электронного блока управления и автоматического 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являются низкие искажения формы волны, высокая мощность и эффективность, отсутствие эффекта колебания частоты. Технические характеристики: электромеханический; Максимальныйвходной ток, А - 1,5;Мощностьнагрузки, Вт - 500;Количество фаз -однофазный; Рабочий диапазон входных напряжений, В - 150-250; Выходноенапряжение (в зависимости от входного диапазона), В -220±3% Частотапитающей сети, Гц - 50;Перегрузочная способность 200%,мин, в течение -2;Степень защиты - IP21;Изменение нагрузки, % -0-100;КПД, % - 97;Режимработы - непрерывный; Температура окружающей среды, °С -от-5…+40;Относительная влажность, % - 80С;Коэффициент  мощности, неменее - 0,8.Поставщик предоставляет гарантию на качество навесь объёмТовара в течение 12 месяцев от даты ввода в эксплуатацию Товара, но неболее 24 месяцев от даты поставки."Стабилизатор  бір фазалы электромеханикалық әртүрлі тұрмыстық техниканы,компьютерлерді, желілік жабдықтарды, факстарды, кассалық аппараттарды,сорғыларды, сондай-ақ қуаты 500 В-тан аспайтын басқақұрылғыларды электрмен жабдықтауға арналған. Тұрақтандырғышта кернеуреттегіші,басқару құрылғысы және серво қозғалтқышыбар.Тұрақтандырғыштарының ерекшелігі-толқын пішінінің төмен бұрмалануы,жоғары қуат пен тиімділік,жиілік тербелісінің әсерінің болмауы.Техникалық сипаттамалары:электромеханикалық;Максималды кіріс тогы,А - 1,5;Жүктеме қуаты, Вт -500;Фазалар саны-бір фазалы;Кіріскернеулерінің жұмыс диапазоны, В -150-250;Кіріс кернеулерінің шектідиапазоны, В - 167-275 Шығу кернеуі(кіріс диапазонына байланысты), b -220±3% Қоректендіру желісінің жиілігі, Гц - 50;Қайта тиеу қабілеті 200%,мин. ішінде - 2;Қорғаудәрежесі-IP21;Жүктеменің өзгеруі, % - 0-100;Пәк, %- 97;Жұмыс режимі-үздіксіз;Қоршаған орта температурасы, °с-от-5...+40;Салыстырмалы ылғалдылық, % - 80;Қуат коэффициенті, кем дегенде-0,8.Жеткізуші Тауардың бүкіл көлемінің сапасына Тауар пайдалануға берген күннен бастап 12 ай ішінде кепілдік береді, бірақ жеткізукүнінен бастап 24 айдан аспауы тиіс."</t>
  </si>
  <si>
    <t>Aig Group Europe.</t>
  </si>
  <si>
    <t>Квота углеродной единицы</t>
  </si>
  <si>
    <t>749013.000.000011</t>
  </si>
  <si>
    <t>на выбросы парниковых газов</t>
  </si>
  <si>
    <t>Квота углеродной единицы.на выбросы парниковых газов [Квота на выбросы парниковых газов]</t>
  </si>
  <si>
    <t>Квота углеродной единицы, на выбросы парниковых газов. Углеродная единица (единица углеродной квоты, офсетная единица) является товаром, разрешенным для оборота между субъектами углеродного рынка в Республике Казахстан в соответствии с настоящим Кодексом. Субъект квотирования, заявитель проекта вправе реализовать единицы углеродной квоты и офсетные единицы путем прямой продажи по договору купли-продажи по цене не ниже уровня биржевой котировки единицы углеродной квоты и офсетной единицы надень совершения сделки.  Углеродные единицы, которые аннулированы, погашены, изъяты из обращения или выведены из обращения по решению уполномоченного органа в области охраны окружающей среды, не могут быть объектом торговли. Поставщик обязуется произвести перевод со счета углеродных единиц в государственном реестре на счет Заказчика товар. Объем поставки считаются выполненными Поставщиком при условии:- зачисления углеродных единиц в государственном реестре на счет Заказчика.    Парниктік газдар шығарындыларына арналған көміртегі бірлігінің квотасы. Көміртегі бірлігі (көміртегі квотасының бірлігі, офсеттік бірлік) осы Кодекске сәйкес Қазақстан Республикасында көміртегі нарығының субъектілері арасында айналымына рұқсат берілген тауар болып табылады. Квоталау субъектісі, жобаның өтініш берушісі мәміле жасау күнгікөміртегі квотасының бірлігі мен офсеттік бірліктің биржалық белгіленімі деңгейінен төмен емес баға бойынша сатып алу-сату шарты бойынша тікелей сату арқылы көміртегі квотасының бірліктері мен офсеттік бірліктерді өткізуге құқылы. Қоршаған ортаны қорғау саласындағы уәкілетті органныңшешімі бойынша күші жойылған, өтелген, айналыстан алынған немесе айналыстан шығарылған көміртегі бірліктері сауда объектісі бола алмайды. Өнім беруші мемлекеттік тізілімдегі көміртегі бірліктерінің шотынан Тапсырыс берушінің шотына тауар аударуға міндеттенеді. Жеткізілім көлемі жеткізуші орындаған болып саналады: - көміртегі бірліктерін Мемлекеттік тізілімде Тапсырыс берушінің шотына есепке алу.</t>
  </si>
  <si>
    <t>Т</t>
  </si>
  <si>
    <t>Электростанция.стационарная</t>
  </si>
  <si>
    <t>Стационарный дизель генератор в блок контейнере  предназначенныйдляиспользования в диапозоне температур от-40С до +40С.Конструкцияблок-контейнера:-силовой металлический каркас основанием которого служитсварная рама сднищем из металла способная выдерживатьоборудование,стены и крыша изутеплителей сэндвич-панелей толщиной неменее 100 мм,пол утеплен спокрытием рифленным листом;-внутреннее простанствоконтейнера оборудовано системой освещения,которая питается отаккумуляторной батареи и от внешней сети;-блок-контейнеробязательнооборудуется пожарно-охранной сигнализацией,автоматическойсистемойпожаротушения;-в составе блок-контейнера настенный электроконвекторили масляныйрадиатор 1,5 квт (2 штуки);-блок-контейнер оборудоватьавтоматическими приточными жалюзями системывентиляции, передрадиаторомохлаждения отточные жалюзи;-габариты блок-контейнера (ДхШхВ)5х2,4х2,4мДизель генератор применяется в качестве:• резервногоисточникаэлектроэнергии на объектах, требующих надёжного ибесперебойногоэнергоснабжения• постоянного источника электроэнергии дляудаленныхобъектов(вахтовыепосёлки, артели старателей,месторожденияипр.).Основные компоненты дизельной электростанции:-двигатель 8-цилиндровый, V-образный,турбированный, состартеромитурбокомпрессором;- синхронныйсиловой генератор БГ мощностью200 кВт;-базовая рама;- устройствоавтоматического ввода резерва (АВР);- системавпуска с воздушным фильтром;- система газовыхлопа сглушителем;- систематопливопитания совстроенными топливнымибаком емкостью 400 л.с топливнымифильтрами;-система охлаждения сводяным радиатором 60 л, крыльчаткойвентилятораобратного тока с защитойи охладителем надувочного воздухатипа""воздух-воздух"";- система смазки с маслянымрадиатором, маслянымфильтром ишестеренчатым маслянымнасосом;- системаэлектрооборудования сзарядным генератором; -устройствоостанова двигателяна базесоленоида;-аккумуляторная батарея190 А/час с комплектом проводов– 2шт.- устройство подрегулировкиТНВД;- комплект ЗИП.Техническиехарактеристики двигателя:Номинальная мощность, квт - 286,7;Рабочийобъем, л - 14,86;Число цилиндров- 8;Порядок работыцилиндров -1-5-4-2-6-3-7-8;Диаметрцилиндра, мм - 130;Ход поршня, мм -140;Рабочийобъем, л - 14,86;Степень сжатия - 16,5:1;Номинальная частотавращенияколенчатого вала, об/мин -1500;Частота вращения холостого хода,об/мин- мин не более 950 и макснеболее 1650;Маслянные фильтры, шт -2полнопоточный со сменнымфильтр-патроном ифильтрцентробежнойочистки;Топливный насос - высокогодавления с механическимрегулятором;Топливные фильтры:- тонкой очистки сосменным фильтром,-грубой очистки отстойник; водяной насос -центробежныйсклинременнымприводом от коленчатого вала;Зарядныйгенератор-переменного тока;Пусковое устройства - электрическийстартер;Масса, кг-1230;Технические характеристики генератора:Основнаямощность, кВт/кВА,не менее - 200/250;Резервная мощность, кВт/кВА, неменее -220/275;Родтока - переменный;Номинальное напряжение, В-~3*400;Номинальнаячастота, Гц - 50;Номинальный коэффициент мощности,cosf - 0,8;Номинальная частота вращения вала, об/мин - 1500;Расходтопливапри100% нагрузке, л - 55,7; Степень автоматизации-2.Поставщикпредоставляет гарантию на качество на весь объёмТоваравтечение 12месяцев от даты ввода в эксплуатацию Товара, но неболее24месяцев отдаты поставки.</t>
  </si>
  <si>
    <t>Канат.тип ЛК-О, свивка двойная, стальной [Грузовой канат лебедки (согласно тех.спецификации)]</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</si>
  <si>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</si>
  <si>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t>
  </si>
  <si>
    <t>АО БМК</t>
  </si>
  <si>
    <t>Штанговращатель</t>
  </si>
  <si>
    <t>289939.899.000026</t>
  </si>
  <si>
    <t>для поворота штанговой колонны при добыче нефти скважинными штанговыми насосами</t>
  </si>
  <si>
    <t>Штанговращатель.для поворота штанговой колонны при добыче нефти скважинными штанговыми насосами [Штанговращатель]</t>
  </si>
  <si>
    <t>Штанговращатель с тросовым приводом предназначен для поворота штанговойколонны при добыче нефти скважинными штанговыми насосами.Технические характеристики:Допустимый крутящий момент, кгс/м, не менее - 12;Допустимая статистическая нагрузка на штанговращатель,  - 18 000 кгс;Допустимая глубина скважины, - 2 500м;Допустимая масса штанговой колонны, кг, не более - 15 000;Максимальное усилие на поворотном рычаге, кгс, не более - 5;Угол поворота штанговой колонны за один двойной ход, град - 2С;Длина троса, мм - 4 920;Масса, кг, не более - 25;Габаритные размеры: длина х ширина х высота, мм, не более - 388х182х125;Допустимая статическая нагрузка на штанговращатель, кгс, не менее -14000;Поставщик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поставки.Штанга айналдыруға арналған бұрма штангалық  сорғылармен мұнай өндіру кезінде штангалық бағандармен айналдыруға арналған. Техникалық сипаттамалары:Рұқсат етілген айналдыру сәті, кгс/м -12;штанговращательге рұқсат етілген статикалық жүктеме, кгс - 18 000;ұңғыманың рұқсат етілген тереңдігі, м - 2 500;штанговой колоннаның рұқсатетілген массасы, кг - 15 000;бұрылмалы иінтіректегімаксималды күш, кгс - 5;штанговой колоннаның бұрылу бұрышы бір қосжүрісте, град – 2С;трос ұзындығы, мм – 4 920;салмағы, кг - 25.Габариттік өлшемдері: ұзындығы х ені Х Биіктігі, мм, артық емес -388х182х125;Штангі айналдырғышқа жол берілетін статикалық жүктеме, кгс, -14 000 кемемес;Жеткізуші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t>
  </si>
  <si>
    <t>Электростанция.передвижная, дизельная</t>
  </si>
  <si>
    <t>Электростанция в погодозащитном кожухе с непрерывным режимом работы какосновного источника для обеспечения электроэнергиейобъектовнефтедобычи,остановка только для проведенияобслуживаниясогласноотработанныхмоточасов.Техническиехарактеристики:Номинальнаямощность, кВт - 30;Вид -стационарная;Частота,Hz - 50;Напряжение, V -400;Коэффицент мощностиcosϕ - 0.8;Количествофаз - 3;Мощность:Резервная мощность, LTP kW-36.60;Мощность PRP kW -34.74;LTP - резервная мощность;PRP-номинальнаямощность;Характеристикидвигателя:Токсичностьвыхлопаоптимизирована дляE97/68 - 50Hz(COM);Stage II;Двигатель,системаохлаждения -жидкостная;Количествоцилиндров и расположение - 4вряд;Объем, cm³ -3319;Подача воздуха -турбонаддув;Регулятороборотов-механический;Емкость масла l -10.5;Объем охлаждающей жидкости l-4.2л;Топливо дизель;Специфический расход топлива при 75%PRPg/kWh231;Специфический расход топливапри PRP g/kWh 231;Система запуска-электрический, стартер;Электроцепь,V -12;Описаниеальтернатора:Напряжение, V - 400;Частота, Hz -50;Коэффицентмощности cosϕ -0.8;Тип - бесщеточный;Полюсов - 4;Системарегулировкинапряжения-электронный стандартный AVR DSR;Отклонениенапряжения % 1;Класс -H;IPзащита - 23;Контроллер:Слежение за сетью(автозапуск) - да;USBразъем, шт- 1;ЖК экран LCD с подсветкой ииконками;ИнтерфейсCAN-шиныразъемJ1939;Журнал событий до 30сообщений;Часы реальноговремени с датойивременем суток - да;Топливнаясистема:Топливный бак, л -не менее60;Расход топлива при 75% нагрузке - 8.19 л/ч;Расход топлива при100%нагрузке - 10.92 л/ч;Системаохлаждения:Емкость системыохлаждения, л-4.2;Минимальная t°С запуска(без подогревателя ОЖ), °С-минус10.00;Масляная система:Объем системысмазки, л -10.5;Рекомендуемыйтипмасла SAE -15W40/10W30;Механическаяструктура:Крепкаямеханическаяструктура, котораяпозволяет легкий доступ ксоединениям икомпонентам вовремя плановоготехническогообслуживания;Регуляторнапряжения;Регуляторнапряжения сDSR;ЦифровойDSR контролирует диапазоннапряжения, избегаявозможных ошибок,которыеможет совершитьнеквалифицированный персонал.Точностьнапряжения ±1% припостоянныхусловиях с любым коэффициентоммощностииперепадах в оборотахмежду 5% и+30%по отношениюкноминальнымзначениям;Обмотки/ системавозбуждения:Обмотка статораальтернатора выполнена по схеме 2/3,чтопозволяетисключить из синусоидытретичные гармоники и обеспечитьоптимальнуюформусинусоиды принеравномерной нагрузке, так же даннаясхемапозволяетизбежать появлениявысоких токов нанейтрали, которыевозможныприиспользовании других схем.Генератор имеетотдельную обмотку возбуждениядля управлениямагнитнымполемротора (MAUX).Конструкцияальтернаторапозволяет выдерживать3-хкратныеперегрузкипродолжительностью до 20 сек,например, при запуске асинхронныхдвигателей.Изоляция:Класс изоляции -Н.Уплотненияизготовлены изпремиальной эпоксидной резины.Части с высокимнапряжениемизолируются спомощью вакуума,таким образомуровень изоляциивсегдаоченьвысокогокачества. У моделей с большоймощностью,обмоткистаторапроходят двойнойизоляционный процесс.Оборудованиеэлектростанции:Рамаизготовлена изсварных стальных профилей и состоитиз:- антивибрационныхсоединений;-сварных поддерживающихопор;Пластиковыйтопливный бак:-заправочныйпатрубок;- системавентиляции;- датчикминимальногоуровнятоплива;Масляный патрубок скрышкой:- масляныеприспособления;Двигатель в составе с:- аккумуляторнаябатарея;-рабочиежидкости;Кожух:- кожух изготавливается из модульныхпанелейизоцинкованной стали,защищающей откоррозии иаггресивныхусловийокружающей среды,тщательно устанавливается ификсируется,обеспечивая защиту от непогоды;- легкий доступ к частямэлектростанциипритехобслуживании благодаря широким дверцам,установленным на петляхизнержавеющей стали,спластиковой ручкойиперфорированнымигальванизированнымистальнымилистами;- защитнаядверцапанели управленияоснащена удобным смотровым окном изапираемойручкой;-тщательноотработана системавентиляции воздуха.отработанныйвоздухудаляется по системам выхлопных труб;- подъемная петлянакрышеэлектростанции.Шумоизоляция:- поглащениешумаблагодаряшумозащитнымматериалам(минеральныйвойлок);-эффективныйглушитель спониженным уровнем шума,установленныйвнутрикожуха.Емкостьтопливногобака l - не менее 60;Расходтоплива при 75%PRP l/h -8.19;Расход топливапри 100% PRP l/h -10.92;Уровеньшума:Гарантированный шума уровень (LWA)dB(A) - 95;Уровеньзвуковогодавления при 7 mt dB(A) -66;Установочнаяинформация:Давлениегазовыхлопапри об/мин m³/min -8.4;Температура выхлопных газов при LTP°C -470;Исполнение -погодозащитныйкожух;В составе:Глушитель;Топливныйбак;АКБ;ЩУ сцифровойпанелью;Станция заправлена маслом иОЖ;Крепёж;Контроллер;ЗИП(фильтр воздушный,фильтрмасляный).Гарантийные обязательства 36 месяцев либо 8000моточасов. Вслучае выхода изстроя электростанции в течениигарантийногопериодазамена на новую спродлением срока гарантии.Поставщикпредоставляет гарантию на качество навесь объём Товара втечение 12месяцев от даты ввода в эксплуатациюТовара, но не более 24месяцев отдаты поставки</t>
  </si>
  <si>
    <t>Пропан-бутан.технический</t>
  </si>
  <si>
    <t>Пропан-бутан технический.
Назначение – для заправки пропановых баллонов, используется в
производственных целях для постов газорезки и газосварки.
Техническая характеристика:
Объёмная доля жидкого остатка при 20С, %, не более - 1,6;
Массовая доля сероводородаи меркаптановой серы по ГОСТ20448-2018 , %, не
более - 0,013;
В том числе сероводорода по ГОСТ 20448-2018, %, неболее - 0,003;
Массовая доля бутана и бутиленов, %, не более - 60;
Массовая доля пропана и пропилена, %, не более - 40;
Объемная доля жидкого остатка по ГОСТ 22985-2017  при 200С, %, не более
- 1,8;
Условия транспортировки:
Грузоотправитель обязан указать вдокументах (товарно-транспортной
накладной, письменной инструкции для водителя автотранспортного с
редства) точно представляемую этим грузом опасность и меры
предосторожности, которые следует предпринять.
Доставка пустых баллонов (тары) на территорию  Поставщика производится
силами Заказчика, специальным автотранспортом, предназначенным для
перевозки опасных грузов на основаниизаключенного договора с
перевозчиком представляющее услуги перевозки опасных грузов.  Перевозка
пустых и заполненных баллонов которых производится на автотранспорте с
универсальным кузовом, оборудованном специальными прорезиненными
прокладками или брус с вырезами, оклеенными прорезиненным материалом и
сопроводительными документами. Баллоны укладывают поперек кузова
горизонтально в 3-4 ряда, вентилями в одну сторону.
Погрузка и выгрузка пустых и заполненных баллонов производится силами
Поставщика, вручную.
При погрузке и разгрузке баллонах на территории поставщика должны
применяться меры, предотвращающие падение, удары друг о друга, пов
реждение и загрязнение баллонов маслом. При транспортировании баллоны
должны быть предохранены от атмосферных осадков и нагревания
солнечными лучами и другими источниками тепла.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</si>
  <si>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БАЛ</t>
  </si>
  <si>
    <t>Экстрактор.для определения хлористых солей [Стеклянный дистиллятор]</t>
  </si>
  <si>
    <t>Экстрактор.Мақсаты - мемст21534-76 сәйкес мұнайдан хлорлы тұздарды сумен айыруүшін.Техникалық сипаттамалары:Араластырылатын сынаманың көлемі - 0,5 л;Біліктің айналу жылдамдығы-100-ден 3000 об./ мин.;Максималды момент - 60 н/см;Араластырғыш білігінің максималды диаметрі - 10 мм;Араластырғыш білігінің максималды ұзындығы - шексіз;Араластырғыш білігінің айналу жылдамдығын ұстап тұру дәлдігі - ±20 об./мин.;Араластырғыштың материалы-Тот баспайтын болат;Араластырғыштың түрі - пышақ; максималды қуат тұтыну-100 Вт;айнымалы ток желісінен қуат (50 Гц) - 220 ± 10 В;штативі бар құрылғының габариттік өлшемдері - 420х380х800 мм;құрылғыныңсалмағы - 9,0 кг.Жеткізу құрамы:араластырғыш құрылғы - 1 дана;Штатив - 1дана;араластырғыш лопастная - 1 дана;сақина-ұстаушы - 1 дана;қысқыш бекіту үшін Р/құрылғы штативе - 1 дана.;қысқыш бекіту үшінсақина-ұстаушы штативе - 1 дана.;фторопластты тығыздау қондырғысы - 1 дана;ВД-3-500 дөңгелек бөлгіш шұңқыр - 2 дана.Жеткізуші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береді.Экстрактор.Назначение - для извлечения хлористых солей из нефти водой согласно ГОСТ21534-76.Технические характеристики:Объем перемешиваемой пробы - 0,5 л;Скорость вращения вала - от 100 до 3000 об./мин.;Максимальный крутящий момент - 60 н/см;Максимальный диаметр вала мешалки - 10 мм;Максимальная длинна вала мешалки - неогр;Точность поддержания скорости вращения вала мешалки - ±20 об./мин.;Материал мешалки - нержавеющая сталь;Вид мешалки - лопастная;Максимальная потребляемая мощность - 100 Вт;Питание от сети переменного тока (50 Гц) - 220 ± 10 В;Габаритные размеры устройства со штативом - 420х380х800 мм;Масса устройства - 9,0 кг.Состав поставки:Перемешивающее устройство - 1 шт.;Штатив - 1 шт.;Мешалка лопастная - 1 шт.;Кольцо-держатель - 1 шт.;Зажим для крепления п/устройства на штативе - 1шт.;Зажим для крепления кольца-держателя на штативе - 1шт.;Узел герметизации фторопластовый - 1 шт.;Воронка делительная круглая ВД-3-500 - 2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</si>
  <si>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ИП "APMarket"</t>
  </si>
  <si>
    <t>Баня водяная.для проведения лабораторных работ в режиме нагрева [для проведения лабораторных работ в режиме нагрева]</t>
  </si>
  <si>
    <t>Баня лабораторная шестиместная.Назначение - для проведения химических, биологических, процессов влабораторных условиях;Технические характеристики:Напряжение питания, % - 220±10;Максимальная потребляемая мощность, Вт - 3000;Рабочий диапазон температур, С - от + 5 до 100;Дискретность установки температуры, С - 0,1;Точность поддержания температуры при номинальном объеме жидкости, С - ±0,1;Дискретность установки температуры, С - 0,1;Объем ванны, л - 23,7;Внутренние размеры ванны (ШхВхГ), мм - 490х322х150; Габаритные размерыбез штативных стоек (ШхВхГ), мм - 770х390х270;Количество посадочных мест - 6;Максимальный диаметр посадочного гнезда, мм - 110;Масса, кг, не более - 18;Относительная влажность воздуха, %, не более - 80;Время непрерывной эксплуатации - не ограничено;Состав поставки:- баня лабораторная шестиместная типа ПЭ-4300, шт - 1шт;- съёмные кольца, комплект из 4 предметов (3кольца 30 мм/60 мм/90 мм+крышка), шт - 6;- крышка нагревателя, шт - 1;- штативные стойки, шт - 4;- фиксаторы штативных стоек,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поставки.Алты орындық зертханалық монша.Мақсаты - Зертханалық жағдайларда химиялық, биологиялық, процестердіжүргізу үшін; техникалық сипаттамалары: қоректендіру Кернеуі, % -220±10; ең көп тұтынылатын қуат, Вт - 3000; температураның жұмысдиапазоны, с - + 5 - тен 100 - ге дейін; температураны орнатудыңдискреттілігі, с - 0,1; сұйықтықтың номиналды көлемінде температураныұстап тұру дәлдігі,с - ±0,1; температураны орнатудың дискреттілігі, с -0,1;ваннаның көлемі, л - 23,7; ваннаның ішкі өлшемдері (ШхВхГ),мм-490х322х150; штативті тіректері жоқ габариттік өлшемдері (шхвхг),ММ-770х390х270; Отырғызу орындарының саны - 6; отырғызу ұясыныңмаксималды диаметрі, мм - 110; салмағы, кг, артық емес - 18; ауаныңсалыстырмалы ылғалдылығы, %, артық емес - 80;үздіксіз пайдалану уақыты -шектелмеген;Жеткізу құрамы:- алты орындық зертханалық ПЭ-4300 түріндегі монша, дана-1дана;- алмалы - салмалы сақиналар, 4 заттан тұратын жиынтық (3 сақина 30мм/60 мм/90 мм +қақпақ), дана - 6; - жылытқыштың қақпағы, дана - 1; - штативті тіреулер, дана - 4; - штативті тіректердіңбекіткіштері, дана-4;Жеткізуші Тауарды пайдалануға берген күннен бастап 12 ай ішінде, бірақжеткізілген күннен бастап 24 айдан аспайтын мерзімде Тауардың бүкілкөлеміне сапа кепілдігін береді.</t>
  </si>
  <si>
    <t>ТОО "Elementum"</t>
  </si>
  <si>
    <t>271222.900.000003</t>
  </si>
  <si>
    <t>автоматический, однополюсный, напряжение менее 230 В</t>
  </si>
  <si>
    <t>Выключатель.автоматический, однополюсный, напряжение менее 230 В [автоматический, однополюсный, напряжение менее 230 В, АО]</t>
  </si>
  <si>
    <t>Выключатель автоматический. Назначение - для коммутации и защиты цепейот перегрузок и коротких замыканий в административных, промышленных ижилых зданиях.Технические характеристики:Выключатель автоматический ; Номинальное напряжение, В- 220; Количествополюсов - 1Р;Номинальный ток, А - 16; Ток отключения, А -10 000;Крепление -DIN-рейка. Поставщик предоставляет гарантию на качество навесь объём Товара в течение 12 месяцев от даты ввода в эксплуатациюТовара, но не более 24месяцев от даты поставки.</t>
  </si>
  <si>
    <t>265145.500.000009</t>
  </si>
  <si>
    <t>однополюсный свыше 1000 В</t>
  </si>
  <si>
    <t>Указатель напряжения.однополюсный свыше 1000 В [Указатель высокого напряжения (УВН) звуковой, световой  ЦДНГ-2]</t>
  </si>
  <si>
    <t>Указатель напряжения типа УВН 80 2М является указателем высокогонапряжения,который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типаУВН80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- 2;Длинарукоятки, мм - 120;Длина изолирующей части, мм - 270;Общая длина, мм - 750;Средний срок службы, лет - 15.Поставщик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датыпоставки.""УВН 80 2M түрлі кернеу көрсеткіші-бұл номиналды кернеуі 6-дан 10 кВ-қадейінгі өндірістік жиіліктегі ауыспалы токтың электр қондырғыларындакернеудің болуын немесе болмауын тексеруге арналған Жоғары кернеукөрсеткіші.құрылғыда жарық индикаторы бар. УВН 80 түрлі көрсеткіштеріолардыңыңғайлылығы мен сенімділігіне байланысты үлкен сұранысқа ие.Техникалық сипаттамалары:Түрі-УВН-80-2М;Кернеу диапазоны, кВ - 6-дан 10-ға дейін;Жиілігі, Гц-50 (60);Тұтану кернеуі, кВ - 1,5;Сілтемелер саны-2;Ұзындығы, мм - 120;Оқшаулағыш бөліктің ұзындығы, мм - 270;Жалпы ұзындығы, мм-750;Орташа қызмет мерзімі, жыл-15.Жеткізуші тауарды пайдалануға берген күннен бастап 12 ай ішінде, бірақжеткізілген күннен бастап 24 айдан аспайтын мерзімде тауардың бүкілкөлеміне сапаға кепілдік береді."</t>
  </si>
  <si>
    <t>Армения</t>
  </si>
  <si>
    <t>ООО "Энергозащита"</t>
  </si>
  <si>
    <t>Плата питания</t>
  </si>
  <si>
    <t>262040.000.000043</t>
  </si>
  <si>
    <t xml:space="preserve">Плата питания.для динамометра </t>
  </si>
  <si>
    <t>Плата репит ДЭЛ-150 ПЛА140.104.011.331</t>
  </si>
  <si>
    <t>221114.700.000011</t>
  </si>
  <si>
    <t xml:space="preserve">Шина.для экскаватора-погрузчика, диагональная, диаметр обода 28 </t>
  </si>
  <si>
    <t>Автошина 16.9-28 PR14 IND-25</t>
  </si>
  <si>
    <t>221111.100.000030</t>
  </si>
  <si>
    <t xml:space="preserve">Шина.для легкового автомобиля, всесезонная, радиальная, диаметр обода 18 </t>
  </si>
  <si>
    <t>Автошина 12.00R18 136/J всесезон.</t>
  </si>
  <si>
    <t>221114.900.000031</t>
  </si>
  <si>
    <t xml:space="preserve">Шина.на спецтехнику, диагональная, диаметр обода 16, несущая </t>
  </si>
  <si>
    <t>Автошина 9.00-16 PR10 универ.</t>
  </si>
  <si>
    <t>Выключатель.автоматический, однополюсный, напряжение менее 230 В</t>
  </si>
  <si>
    <t>Автомат С60N С25 однополюсный</t>
  </si>
  <si>
    <t xml:space="preserve">Выключатель.автоматический, трехполюсный, напряжение 230-400 В </t>
  </si>
  <si>
    <t>Выключатель C60N 3P 63А</t>
  </si>
  <si>
    <t>Подшипник качения.шариковый, радиальный, однорядный</t>
  </si>
  <si>
    <t>Подшипник 326</t>
  </si>
  <si>
    <t>205952.100.000527</t>
  </si>
  <si>
    <t xml:space="preserve">Реактив.для определения хлорорганических соединений </t>
  </si>
  <si>
    <t>Масло базовое Bi 5000ррm висмут органич</t>
  </si>
  <si>
    <t>ШВЕЦИЯ</t>
  </si>
  <si>
    <t>ТАЙВАНЬ (КИТАЙ)</t>
  </si>
  <si>
    <t>ЛАТВИЯ</t>
  </si>
  <si>
    <t>259316.900.000000</t>
  </si>
  <si>
    <t>винтовая</t>
  </si>
  <si>
    <t>Пружина клапана Д-172РС.038</t>
  </si>
  <si>
    <t>ДРУ2-172РС.995-00 Секция двигательная RS172N454</t>
  </si>
  <si>
    <t>263050.900.000003</t>
  </si>
  <si>
    <t>с направляющим тросом</t>
  </si>
  <si>
    <t>Дифференциальное устройство против падения  (30м)</t>
  </si>
  <si>
    <t>Накладка фрикционная</t>
  </si>
  <si>
    <t>239911.990.000018</t>
  </si>
  <si>
    <t>из ретинакса, марка А</t>
  </si>
  <si>
    <t>Фрикционный диск для WCB 324</t>
  </si>
  <si>
    <t>293122.350.000004</t>
  </si>
  <si>
    <t>Подшипник T7010V для вертлюга SL-225</t>
  </si>
  <si>
    <t>244311.910.000008</t>
  </si>
  <si>
    <t>свинцово-сурьмянистый, марка ССуА</t>
  </si>
  <si>
    <t>Свинцовые сушки</t>
  </si>
  <si>
    <t xml:space="preserve">Свинцовые сушки, Сплав свинцово-сурьмянистый, марка ССуА, по ГОСТу 1292-81;
Размер чушки в пределах – 100х100х600мм;
</t>
  </si>
  <si>
    <t>Главный (ведущий) подшипник 3G4053160H. RS11310.01.008 (новая модель 24060СА/W33) для бурового насоса Ғ-1300</t>
  </si>
  <si>
    <t>Подшипник эксцентрика 928/660.4QU. RS11310.01.007 (нов.модель NUP464776Q4/C9/YA4 для бурового насоса Ғ-1300</t>
  </si>
  <si>
    <t>Подшипник крейцкопфы 254941QU; RS11309.04.015.  (новая модель NNAL6/206.375Q4/W33XYA2) для бурового насоса Ғ-1300</t>
  </si>
  <si>
    <t>Опорный шариковый подшипник с кольцевым контактом 591/800 для ротора ZP275 (SJ)</t>
  </si>
  <si>
    <t>Опорный шариковый подшипник с кольцевым контактом 5692/800 для ротора ZP275 (SJ)</t>
  </si>
  <si>
    <t>для винтовых забойных двигателей</t>
  </si>
  <si>
    <t>DVA-195.100.200.00 Опора твердосплавная наружная</t>
  </si>
  <si>
    <t>44</t>
  </si>
  <si>
    <t>DVA-195.100.300.00 Опора твердосплавная внутренняя</t>
  </si>
  <si>
    <t>ДРУ2-172РС.907 Опора твердосплавная внутренняя</t>
  </si>
  <si>
    <t>ДРУ2-172РС.906 Опора твердосплавная наружная</t>
  </si>
  <si>
    <t>281220.900.000040</t>
  </si>
  <si>
    <t>для винтового забойного двигателя</t>
  </si>
  <si>
    <t>Подшипник ОШ 00.326</t>
  </si>
  <si>
    <t>Подшипник ОШ 04.318 ТУ 4616-012-12033648-08</t>
  </si>
  <si>
    <t>Опора нижняя ДОТ-240РС.812</t>
  </si>
  <si>
    <t>Комплект уплотнений</t>
  </si>
  <si>
    <t>289261.500.000108</t>
  </si>
  <si>
    <t>для герметизатора</t>
  </si>
  <si>
    <t>Резиновые манжеты на превентор ППШР 156х21 для труб Ø73мм</t>
  </si>
  <si>
    <t xml:space="preserve">Резиновые манжеты на превентор ППШР 156х21 для труб Ø73мм
Уплотнение ППС-156х21.502-02 - 2шт;
Уплотнитель верхний ППС-156х21.503 -2шт;
Уплотнение крышки привода плашек 1ППС-156х21.201-2шт;
Кольцо 1ППС-156х21.207 - 2шт;
Кольцо 040-048-46 ГОСТ 9833-73 (привод) - 2шт;                                                                                                          
Кольцо 060-068-46 ГОСТ 9833-73 (привод) - 2шт;
Манжета 1-50х40-1 ГОСТ 14896-84 (привод) - 2шт.                                                                                                       
</t>
  </si>
  <si>
    <t>38</t>
  </si>
  <si>
    <t>Резиновые манжеты на превентор ППШР 156х21 для труб Ø89мм</t>
  </si>
  <si>
    <t xml:space="preserve">Резиновые манжеты на превентор ППШР 156х21 для труб Ø89мм Уплотнение ППС-156х21.502-03 - 2шт;
Уплотнитель верхний ППС-156х21.503 -2шт;
Уплотнение крышки привода плашек 1ППС-156х21.201-2шт;
Кольцо 1ППС-156х21.207 - 2шт;   
Кольцо 040-048-46 ГОСТ 9833-73 (привод) - 2шт; 
Кольцо 060-068-46 ГОСТ 9833-73 (привод) - 2шт;
Манжета 1-50х40-1 ГОСТ 14896-84 (привод) - 2шт.                                                                                                                                                       
</t>
  </si>
  <si>
    <t>Резиновые манжеты на превентор ППШР 156х21 для труб Ø60мм</t>
  </si>
  <si>
    <t xml:space="preserve">Резиновые манжеты на превентор ППШР 156х21 для труб Ø60мм Уплотнение ППС-156х21.502-01 - 2 шт;
Уплотнитель верхний ППС-156х21.503 -2шт;
Уплотнение крышки привода плашек 1ППС-156х21.201-2шт;
Кольцо 1ППС-156х21.207 - 2шт;                                                       
Кольцо 040-048-46 ГОСТ 9833-73 (привод) - 2шт;      
Кольцо 060-068-46 ГОСТ 9833-73 (привод) - 2шт;
Манжета 1-50х40-1 ГОСТ 14896-84 (привод) - 2шт;                                                                                                                                                     
</t>
  </si>
  <si>
    <t>Ведущая бурильная труба 133х133 L=12,5-14 м</t>
  </si>
  <si>
    <t>Перемешиватель бурового раствора</t>
  </si>
  <si>
    <t>Комплект уплотнений TG3200700-Т40N</t>
  </si>
  <si>
    <t>Комплект уплотнений TG3200700-Т40N Уплотнение с габаритными размерами Ø81х4,2 мм.</t>
  </si>
  <si>
    <t>70</t>
  </si>
  <si>
    <t>Аппарат для мойки оборудования (горячим паром)</t>
  </si>
  <si>
    <t>karcher</t>
  </si>
  <si>
    <t>257213.900.000002</t>
  </si>
  <si>
    <t>встраиваемая</t>
  </si>
  <si>
    <t>Перфорационная задвижка ЗПУ 150*21</t>
  </si>
  <si>
    <t xml:space="preserve">Перфорационная задвижка ЗПУ 150*21 Условный проход 150 мм;
Рабочее давление 21 МПа;
Присоединительные размеры фланцев:
Наружный диаметр 395 мм;
- средний диаметр канавки под прокладку 205 мм; 
- диаметр делительной окружности центров отверстий под шпильки – 295-325;
- количество/диаметр отверстий под шпильки – 12/33-39;
- длина, не более 550 мм;
- ширина, не более 420 мм;
- высота, не более 950 мм;
- масса, не более 360 кг.
Механический привод со штурвалом и отбойным щитом не менее 10м. 
Комплект ЗИП:
1. Манжета входная - 10шт
2. Манжета уплот. -10шт
3.Манжета упорная-10шт
4.Пружина тарельчатая - 10шт
5. Кольцо 036-041-36-2-3 -10шт.
6. Кольцо 040-046-36-2-3 -10шт.
7. Кольцо 045-053-46-2-3 -10шт.
8. Кольцо 180-190-58-2-3 -10шт.
</t>
  </si>
  <si>
    <t>281411.300.000005</t>
  </si>
  <si>
    <t>условный проход 156 мм, рабочее давление до 21 Мпа</t>
  </si>
  <si>
    <t>Превентор ППШР 156*21</t>
  </si>
  <si>
    <t xml:space="preserve">Превентор ППШР 156*21 Превентор плашечно-шиберный сдвоенный
 ППШР-2ФТ-152х21 с ЗИП
Условный проход – 152мм;
Рабочее давление – 21МПа;
Корпус усилен ребрами жесткости
Наличие скобы такелажной СИ ¾ для погрузки, разгрузки превентора
Пробное испытательное давление– 42МПа;
Условный диаметр герметизируемых труб 60-114мм;
Допустимая нагрузка на плашки от веса колонны– 600кН;
Привод трубных плашек и шиберной пластины – винтовой, ручной от штурвала, с возможностью дистанционного управления.
Максимальный крутящий момент на штурвале – 500 Нм;
Габаритные размеры:
Длина – 810мм;
Ширина – 550мм;
Высота – 560мм;
Масса комплекта не более – 360кг
Полное число оборотов штурвала до закрытия:
Трубных плашек – (14-16)
Шиберной пластины – (16-18)
Количество оборотов рукояток ползунов, необходимое для фиксации вставок 6-8;
Время необходимое при открытии или закрытии плашек 10…30 секунд.
Должны быть установлены съемные такелажные скобы для обеспечения безопасности работ при монтаже, транспортировке и эксплуатации превентора.
Конструкция корпуса имеет ребра жесткости для упрочнения в районе шеи фланца и задней стенки корпуса превентора.
В приводах плашек и ползунов превентора установлены полиуретановые уплотнения.
Корпус превентора имеет увеличенную толщину стенок плашечной и шиберной камер. 
Фланцевые соединения: 
1) Верхний фланец 180х21 ГОСТ 28919-91;
2) Нижний фланец 180х21 ГОСТ 28919-91. Отверстия на нижнем фланце выполняются в виде эллипсов под шпильки М27, для возможности присоединения со стандартными фланцами 180х21 и 180х35 ГОСТ 28919-91, а также с фланцами, на которых 12 шпилек расположены на диаметрах от 292мм до 325мм.
Для установки технологических вставок непосредственно в превентор, должны иметь коническую расточку в верхней части проходного отверстия, и два фиксатора вставок в верхнем фланце. 
Примечание: Товар должен быть новым до даты поступления на склад, (базу) Заказчика прошло не более 12 (двенадцати) месяцев и годен для использования. 
Комплект ЗИП:
ЩО-2-С.
Расшифровка условного обозначения 
Щ – щит; 
О – отбойный; 
2 – количество постов управления; 
С – складной; 
Щит отбойный складной (далее – щит) применяется в составе противовыбросового и устьевого оборудования. Предназначен для обеспечения защиты обслуживающего персонала при работе в условиях нефтегазопроявлений на устье скважины.
На расстоянии не менее 10 метров от устья скважины устанавливаются отбойные щиты, к которым от превентора монтируются валы с штурвалами ручных приводов из труб диаметром не менее 32 мм. Перед штурвалом на отбойном щите краской должны быть сделаны надписи с указанием:
а) направления вращения штурвала превентора «Закрытие – Открытие»;
б) число оборотов штурвала закрытия превентора и метки совмещения;
Отбойный щит должен быть заземлен и иметь освещение, выполненное светильником во взрывобезопасном исполнении.
Условия эксплуатации 
Климатическое исполнение УХЛ1 по ГОСТ 15150-69 (температура воздуха при эксплуатации от минус 60 до плюс 40С).
Габаритные размеры в развёрнутом (свёрнутом) положении, мм 
- длина – 2300мм;
- ширина – 1906мм;
- высота – 2385 (360);
- масса – 455 кг не более. 
Состав изделия:
Щит СТЦ-ТД-002.010 – 1шт;
Сани СТЦ-ТД-002.020 – 1шт;
Навес СТЦ-ТД-002.030 – 1шт;
Штурвал ручным приводом из труб диаметром не менее 32 мм на каждый щит;
Распорка СТЦ-ТД-002.002 – 4шт;
Болт М20-6gх160 (S30) ГОСТ 7798-70 – 8шт;
Гайка М20-7Н (S30) ГОСТ 5915-70 – 8шт;
Шайба 20 65Г 029 ГОСТ 6402-70 – 8шт.
Превентор плашечно-шиберный в сборе (плашки НКТ 73мм и глухой шибер) ППШР-2ФТ-152х21  
Переходник для дистанционного управления ППШ-Б-152х21.001 – 6шт.
Кардан ППС-400 – 3шт.
Штурвал ППШР-320 – 3шт.
Шпильки ГОСТ 28919-91 М27х210 – 12шт.
Шпильки ГОСТ 28919-91 М27х240 – 12шт.
Гайки ГОСТ 28919-91 М27 – 48шт.
Прокладка ГОСТ 28919-91 П45 – 1шт.
Корпус плашки НКТ 60 ППС-152х21.500-01 – 1 к-т.
Корпус плашки НКТ 73 ППС-152х21.500-02 – 1 к-т.
Корпус плашки НКТ 89 ППС-152х21.500-03 – 1 к-т.
Уплотнение плашки НКТ 60 ППС-152х21.502-01 – 1 к-т.
Уплотнение плашки НКТ 73 ППС-152х21.502-02 – 1 к-т.
Уплотнение плашки НКТ 89 ППС-152х21.502-03 – 1 к-т.
</t>
  </si>
  <si>
    <t>Заготовка</t>
  </si>
  <si>
    <t>329914.550.000001</t>
  </si>
  <si>
    <t>для изготовления металлических печатей</t>
  </si>
  <si>
    <t>Заготовки дюралименевые Д16Т Ø160хØ40х1000мм</t>
  </si>
  <si>
    <t xml:space="preserve">Заготовки дюралименевые Д16Т Ø160хØ40х1000мм Дюралюминиевая трубная заготовка:
Марка стали – Д16Т;
Наружный диаметр - 160мм;
Внутренний диаметр – 40мм;
Толщина стенки – 60мм;
Длина заготовки не менее – 1000мм;
</t>
  </si>
  <si>
    <t>Система контроля параметров бурения кондуктора ДЭЛ 150</t>
  </si>
  <si>
    <t>Ротор буровой 80*400</t>
  </si>
  <si>
    <t xml:space="preserve">Ротор буровой 80*400 Шифр РУ 80 х 400
Допускаемая статическая нагрузка на стол ротора 800 кН (80) (тс);
Максимальный крутящий момент 12000Нм (1200) (кгс.м);
Мощность привода ротора максимальная 100кВт;
Частота вращения стола ротора 3,33 об/мин не более;
Тип привода должен быть – механический через карданный вал;
Диаметр проходного отверстия стола ротора 400 мм не менее;
Размер отверстие во вкладышах:
в большом -187х187;
в малом – 63х63 или 82х82 или 116х116;
Габаритные размеры:
Длина – 1830 мм;
Ширина – 800 мм;
Высота – 600 мм;
Масса – 980 кг не более.  
Запасные части:
Манжета 1.2-90х120-4 ГОСТ 8752-79–4шт;
</t>
  </si>
  <si>
    <t>7</t>
  </si>
  <si>
    <t>Трубы бурильн.ТБПН 114,3 х 8,56мм, правая (l=9,6м ± 0,2м) G-105</t>
  </si>
  <si>
    <t>289</t>
  </si>
  <si>
    <t>Дифференциальное устройство против падения (40м)</t>
  </si>
  <si>
    <t>Подшипник крейцкофного болта 5G254936Q для бурового насоса Ғ-1000</t>
  </si>
  <si>
    <t>Подшипник эксцентрика 929/558.8QU для бурового насоса Ғ-1000</t>
  </si>
  <si>
    <t>Главный подшипник 3G4053156H для бурового насоса Ғ-1000</t>
  </si>
  <si>
    <t>Подшипник 4G32840H для бурового насоса Ғ-1000</t>
  </si>
  <si>
    <t>293122.550.000002</t>
  </si>
  <si>
    <t>289261.500.000115</t>
  </si>
  <si>
    <t>для тормоза спуска и подъема к лебедке буровой установки</t>
  </si>
  <si>
    <t>Тормозные колодки JZ20/1580Z</t>
  </si>
  <si>
    <t>Тормозные колодки JZ30/1800Z</t>
  </si>
  <si>
    <t>Тормозные колодки JZ40/2250DBT</t>
  </si>
  <si>
    <t>Привод насоса двигателя</t>
  </si>
  <si>
    <t>293230.990.000375</t>
  </si>
  <si>
    <t>Механический привод CHELSEA для гидронасоса "PARKER"</t>
  </si>
  <si>
    <t>Chelsea Products Division Parts</t>
  </si>
  <si>
    <t>Шаравой резиновый сердечник 9301.10.00 для универсального превентора FH23-35</t>
  </si>
  <si>
    <t>Sichuan Xinwei Rubber Co., Ltd</t>
  </si>
  <si>
    <t>Опорный шариковый подшипник с кольцевым контактом 1687/620 для ротора ZP205 (SJ)</t>
  </si>
  <si>
    <t>Опорный шариковый подшипник с кольцевым контактом 1687/650 для ротора ZP205 (SJ)</t>
  </si>
  <si>
    <t>Опорный шариковый подшипник с кольцевым контактом 1681/800 для ротора ZP275 (RJ)</t>
  </si>
  <si>
    <t>Опорный шариковый подшипник с кольцевым контактом 91682/800 для ротора ZP275 (RJ)</t>
  </si>
  <si>
    <t>281521.900.000008</t>
  </si>
  <si>
    <t>приводная, роликовая, двухрядная, шаг 25,4-63,5 мм</t>
  </si>
  <si>
    <t>Цепь двухрядный (28А-2);</t>
  </si>
  <si>
    <t>018</t>
  </si>
  <si>
    <t>Подшипник 9019456Q для вертлюга SL-225-SM</t>
  </si>
  <si>
    <t>Насос подпорный 125 SB 80-20</t>
  </si>
  <si>
    <t>Насос подпорный 200SB 240-40</t>
  </si>
  <si>
    <t>281314.900.000080</t>
  </si>
  <si>
    <t>морской, вертикальный самовсасывающий, подача до 250 м3/ч</t>
  </si>
  <si>
    <t>Насос вертикальный шламовый ВШН 150/30</t>
  </si>
  <si>
    <t>Ротор ZP-175</t>
  </si>
  <si>
    <t xml:space="preserve">Ротор ZP-175  Описание Cтола ротора ZP175:
 Ротор имеет спиральнозубое коническое зубчатое колесо.
 Обладает большой грузоподъёмностью
 Обладает долгим сроком бесперебойной работы.
 Корпус ротора представляет собой сварно-литую конструкцию, которая обеспечивает хорошую жесткость и высокая точность при использовании.
 Способ смазки шестерня и подшипника: разбрызгивание.
 Возможна эксплуатация при температуре окружающей среды: -0℃~+55℃, -20℃~+40℃, -45℃~+40℃.
 Передаточное отношение шестерни 3.58
 Габарит Ш*Д*В (мм) 1910*1280*585
 Проходный диаметр (дюйм/мм) 17 1/2 444.5
 Номинальная статическая нагрузка (lb кН) 104000 / 2250
 Максимальный рабочий крутящий момент 13729
 Дистанция от центра ротора до центра звездочки (in мм) 44 / 1118
 Максимальная скорость вращения (об/мин) 300
 Высота входного вала 274
 Масса (кг) 4100
 В  комплект входит вкладыши ротора под квадрат (3½" – 88,9мм, 4"-101,6мм, 4½" – 114,3мм), клиновой захват для бурильных труб 2⅞" -73мм  
 3½" 88,9мм, 4½" -114,3мм.
 Вкладыши предоставляются поставщиком на каждый ротор.
</t>
  </si>
  <si>
    <t>ДРУ2-172РС.981-00 Вал карданный в сборе, с чехлами</t>
  </si>
  <si>
    <t>Втулка опоры нижняя ДОТ-240РС.032</t>
  </si>
  <si>
    <t>Втулка ниппеля ДОТ-240РС.033</t>
  </si>
  <si>
    <t>Опора ниппеля ДОТ-240РС.807</t>
  </si>
  <si>
    <t>Уплотнение ПРУ ДОТ-240РС.837 (сальники)</t>
  </si>
  <si>
    <t>302040.300.001321</t>
  </si>
  <si>
    <t>Шестерня ГК.001.140</t>
  </si>
  <si>
    <t>Шестерня ГК.001.140 Зубчатые элементы мощности для передачи крутящего момента. Изготавливается токарно-механической обработкой, зубофрезерной обработкой, с последующей термообработкой. Применяется в сборке зубчатого редуктора. Габаритные размеры Ø39,5х26 мм.</t>
  </si>
  <si>
    <t>для резьбонарезного станка</t>
  </si>
  <si>
    <t>Гребенки резьбовая ПГ-22 НП 5,08 ОТМ для токарей</t>
  </si>
  <si>
    <t>282422.000.000120</t>
  </si>
  <si>
    <t>для силового вертлюга</t>
  </si>
  <si>
    <t>Подшипник 29320 от вертлюга ВП-60</t>
  </si>
  <si>
    <t xml:space="preserve">Подшипник 29320 от вертлюга ВП-60     Подшипник 29320
    внутренний диаметр d= 100мм.
    внешний диаметр D= 170мм.
    ширина B= 42мм.
    вес 3,65 кг.
</t>
  </si>
  <si>
    <t>Подшипник 8426 от вертлюга ВЭ-80М</t>
  </si>
  <si>
    <t xml:space="preserve">Подшипник 8426 от вертлюга ВЭ-80М Подшипник 8426
Размеры, мм : 130x270x110
Диаметр внутренний 130 мм;
Диаметр внешний 270 мм;
B/c - высота 110мм;
Масса 31,9кг.
</t>
  </si>
  <si>
    <t>Подшипник 9039428</t>
  </si>
  <si>
    <t xml:space="preserve">Подшипник 9039428 Подшипник 9039428
Внутренний диаметр Ø-140мм.
Внешний диаметр Ø-280мм.
Ширина B - 85мм.
Вес 25 кг.
Подшипник качения роликовый упорно-радиальный сферический
</t>
  </si>
  <si>
    <t>Ротор в сборе ГШ4.042.100</t>
  </si>
  <si>
    <t>Ротор в сборе ГШ4.042.100 Деталь в виде диска с зубьями на цилиндрической поверхности и отверстиями для крепежа в них роликов. Изготовлен токарно-механической обработкой. Так же в состав изделия входят ролики, втулки и шпильки, изготовленные из легированных сталей механической обработкой. Ротор входит в состав гидроключа и служит для передачи крутящего момента при свинчивании и развинчивании труб.</t>
  </si>
  <si>
    <t>282422.000.000080</t>
  </si>
  <si>
    <t>Плашка (сухарь) для ШП-136</t>
  </si>
  <si>
    <t xml:space="preserve">Плашка (сухарь) для ШП-136 1) Комплект плашек №1 (13...47мм)ШП-136 (3 шт/к-т), фиксатор для комплекта плашек №1 (13...47мм) -1шт;
2) Комплект плашек №2 (24...61мм) ШП-136 (3 шт/к-т), фиксатор ШП-136 для комплекта плашек №2 (24...61мм) -1шт.
</t>
  </si>
  <si>
    <t>Плашка (сухарь) для ШП-122</t>
  </si>
  <si>
    <t xml:space="preserve">Плашка (сухарь) для ШП-122 1) Комплект плашек №1 (14...42мм) ШП-122 (3 шт/к-т), фиксатор ШП-122 для комплекта плашек №1 (14...42мм) -1шт; 
2) Комплект плашек №2 (22...57,2мм) ШП-122 (3 шт/к-т), фиксатор ШП-122 для комплекта плашек №2 (22...57,2мм) -1шт.
</t>
  </si>
  <si>
    <t>Плашка (сухарь) для ШП-118</t>
  </si>
  <si>
    <t xml:space="preserve">Плашка (сухарь) для ШП-118      1) Комплект плашек №1 (12...48 мм) ШП-118 (3 дана/ж-қ), фиксатор для комплекта плашек №1 (12...48 мм) -1шт;
     2) Комплект плашек №2 (22...52 мм) ШП-118 (3 дана/ж-қ), фиксатор ШП-118 для комплекта плашек №2 (22...52 мм) -1шт.
</t>
  </si>
  <si>
    <t>Гидромотор MVV500R</t>
  </si>
  <si>
    <t>Гидромотор MVV500R Гидромотор служит для преобразования гидравлической энергии (давление, поток рабочей жидкости) в механическую энергию (крутящий момент, частота вращения выходного вала). Габаритные размеры 236х158х145 мм.</t>
  </si>
  <si>
    <t>Кран пневматический</t>
  </si>
  <si>
    <t>282422.000.000054</t>
  </si>
  <si>
    <t>Пневмокран РПКТ.000.000</t>
  </si>
  <si>
    <t>Пневмокран РПКТ.000.000 Сборочная единица, корпус состоит из алюминия, некоторые элементы изготавливаются из стали, также присутствуют в изделии резиновые кольца. Предназначен для изменения направления потоков сжатого воздуха в пневматической системе спайдеров серии СПГ, управляет цилиндром.</t>
  </si>
  <si>
    <t>Корпус клина СПГ120.622</t>
  </si>
  <si>
    <t>Корпус клина СПГ120.622 Деталь сложной формы, получается литьем с последующей механической обработкой. В сборе со вкладышами удерживает колонну труб на весу при спускоподъемных операциях.</t>
  </si>
  <si>
    <t>Гидронасос плунжерный PVQ13-A2R-08522RB1013</t>
  </si>
  <si>
    <t>Eaton Vickers </t>
  </si>
  <si>
    <t>Насос шестеренчатый гидравлический. Модель Р76А678ВЕОL15-7P.</t>
  </si>
  <si>
    <t>Насос гидравлический двухсекционный</t>
  </si>
  <si>
    <t>Parker</t>
  </si>
  <si>
    <t>Шкив тормозной</t>
  </si>
  <si>
    <t>282219.300.000244</t>
  </si>
  <si>
    <t>Тормозной диск лебедки JC30DB, (JC40DB-01-01-13), (ZJ40).</t>
  </si>
  <si>
    <t>Пульт управления</t>
  </si>
  <si>
    <t>282219.300.000128</t>
  </si>
  <si>
    <t>для грузоподъемных механизмов</t>
  </si>
  <si>
    <t>Пневмопульт (ПАП60.09.25.400)</t>
  </si>
  <si>
    <t>281524.900.000005</t>
  </si>
  <si>
    <t>зубчатое, коническое, с круговыми зубьями</t>
  </si>
  <si>
    <t>Шестерня ГК15.001.026</t>
  </si>
  <si>
    <t>Шестерня ГК15.001.026 "Деталь цилиндрической формы с наружными зубьями и осевым отверстием. Зубчатые элементы мощности для передачи крутящего момента. Применяется в сборке зубчатого редуктора. Габаритные размеры Ø118,5х50 мм.</t>
  </si>
  <si>
    <t>281521.900.000016</t>
  </si>
  <si>
    <t>приводная, роликовая, четырехрядная, шаг 25,4-63,5 мм</t>
  </si>
  <si>
    <t>Цепь четырехрядный (20А-4);</t>
  </si>
  <si>
    <t>Подшипник  4084104; GB/T289, на силовой ключ для бурильных труб ZQ203-100.</t>
  </si>
  <si>
    <t>Подшипник  7311D/B, для центробежного насоса НСР 8х6х14;</t>
  </si>
  <si>
    <t>Привод плашки</t>
  </si>
  <si>
    <t>281420.000.000116</t>
  </si>
  <si>
    <t>Привод плашки СТЦ-550.100 в сборе</t>
  </si>
  <si>
    <t xml:space="preserve">Привод плашки СТЦ-550.100 в сборе </t>
  </si>
  <si>
    <t>001</t>
  </si>
  <si>
    <t>Привод шибера</t>
  </si>
  <si>
    <t>281420.000.000115</t>
  </si>
  <si>
    <t>Привод шибера СТЦ-550.200 в сборе</t>
  </si>
  <si>
    <t>440</t>
  </si>
  <si>
    <t>Привод шибера СТЦ-550.200</t>
  </si>
  <si>
    <t>Стакан</t>
  </si>
  <si>
    <t>281420.000.000081</t>
  </si>
  <si>
    <t>для превентора, стальной</t>
  </si>
  <si>
    <t>Стакан ППШР-152х21.202</t>
  </si>
  <si>
    <t>281411.390.000003</t>
  </si>
  <si>
    <t>Блокировочный клапан тартального барабана  HD-2X (MNR-R431002831) R431002831 VLV HD-2-X CONT 0-65 HD2X CN пневматический, для включения пневмомуфты барабана лебедки подъемной установки</t>
  </si>
  <si>
    <t>Rexroth</t>
  </si>
  <si>
    <t>Регулирующий клапан с тремя рычажными положениями  HC-2-X(MNR:R431002837) R431002837 VLV HC-2-X CONTROLAIR 0-125</t>
  </si>
  <si>
    <t>Кольцо внутреннее в сборе ГШ4.073.200</t>
  </si>
  <si>
    <t>Кольцо внутреннее в сборе ГШ4.073.200 Сборочная единица. Состоит из кольца внутреннего, челюстей, плашек, осей, пружин и шпилек вальцовых. Предназначен для захвата и вращения НКТ.</t>
  </si>
  <si>
    <t>Подшипник 644907  Ø38xØ58x32, для силового ключа обсадных труб TQ340-35.</t>
  </si>
  <si>
    <t>66</t>
  </si>
  <si>
    <t>Уплотнитель Р-типа для вибросит (резина)  5837001, для вибросит Mi-Swaco.</t>
  </si>
  <si>
    <t>293230.330.000001</t>
  </si>
  <si>
    <t>Коробка передач ЯМЗ-238 ВК7 (238К-1700004-70)</t>
  </si>
  <si>
    <t>293230.330.000002</t>
  </si>
  <si>
    <t>Коробка  перемены  передач  АПРС-40 АР02.02.000-03</t>
  </si>
  <si>
    <t>Механический привод CHELSEA; 859ХGFJP-D5XS; (МБУ-125).</t>
  </si>
  <si>
    <t>Подшипник основная стол 9039288  Р-400</t>
  </si>
  <si>
    <t xml:space="preserve">Подшипник основная стол 9039288  Р-400 Диаметр отверстия тугого кольца d 440мм.
Наружный диаметр тугого кольца  d1 585мм.
Наружный диаметр свободного кольца D 600мм.
Диаметр отверстия свободного кольца D1 508мм.
Расстояние от торца тугого кольца до центра радиуса сферы S 235мм.
Высота подшипника  T 95мм.
Высота свободного кольца t 49мм.
Радиус монтажной фаски подшипника r 5,0 мм.
Масса подшипника m 77,9 кг.
</t>
  </si>
  <si>
    <t>Подшипник 61914-2RSR</t>
  </si>
  <si>
    <t>Подшипник 61914-2RSR Подшипник с габаритными размерами Ø100х16 мм.</t>
  </si>
  <si>
    <t>Подшипник верхняя стол 91681/500 P-400</t>
  </si>
  <si>
    <t xml:space="preserve">Подшипник верхняя стол 91681/500 P-400 Подшипник верхняя стол 91681/500 P-400  
Подшипник 91681/500.
внутренний диаметр d= 500мм.
внешний диаметр D= 600мм.
ширина B= 60мм.
вес 30,3 кг.
</t>
  </si>
  <si>
    <t>Шестерня ГШ4.000.852</t>
  </si>
  <si>
    <t>Шестерня ГШ4.000.852 Деталь цилиндрической формы с наружными и внутренними зубьями с габаритными размерами Ø90,2х136,5 мм.</t>
  </si>
  <si>
    <t>281332.000.000183</t>
  </si>
  <si>
    <t>Цилиндр  RS11309A.05.01.001</t>
  </si>
  <si>
    <t>Цилиндр  RS11306A.05.01.0011, для бурового насоса Ғ-1000.</t>
  </si>
  <si>
    <t>Брызгальный насос  32PL, для бурового насоса Ғ-1000.</t>
  </si>
  <si>
    <t>Направляющая</t>
  </si>
  <si>
    <t>281220.900.000048</t>
  </si>
  <si>
    <t>Направляющая передача в сборе 27846</t>
  </si>
  <si>
    <t>Направляющая передача в сборе 27846 Деталь цилиндрической формы с наружными зубьями, имеющее осевое отверстие в которое запрессована ось. Габаритные размеры Ø108х127 мм.</t>
  </si>
  <si>
    <t>281142.900.000032</t>
  </si>
  <si>
    <t>Турбонаддув САТ-С18  302-7448 S/N TCQCM 79559</t>
  </si>
  <si>
    <t>Поршень-толкатель</t>
  </si>
  <si>
    <t>259929.190.000124</t>
  </si>
  <si>
    <t>Толкатель ППС-152Х21.204</t>
  </si>
  <si>
    <t>Шестерня ГК15.001.058</t>
  </si>
  <si>
    <t>Шестерня ГК15.001.058 Зубчатые элементы мощности для передачи крутящего момента. Габаритные размеры Ø147х79 мм.</t>
  </si>
  <si>
    <t>Подшипник BR202816-01</t>
  </si>
  <si>
    <t>Подшипник BR202816-01 Подшипник с габаритными размерами Ø32х25 мм.</t>
  </si>
  <si>
    <t>90</t>
  </si>
  <si>
    <t>189</t>
  </si>
  <si>
    <t>Подшипник 180305</t>
  </si>
  <si>
    <t>Подшипник 180305 Подшипник с габаритными размерами Ø62х17 мм.</t>
  </si>
  <si>
    <t>252</t>
  </si>
  <si>
    <t>Шестерня (m=13, Z=35) BJX260B-03, для углового редуктора JX130C (ZJ40).</t>
  </si>
  <si>
    <t>Шестерня (m=13, Z=26) BJX260B-05, для углового редуктора JX130C (ZJ40).</t>
  </si>
  <si>
    <t>Устройство тягово-сцепное</t>
  </si>
  <si>
    <t>293230.990.000515</t>
  </si>
  <si>
    <t>Устройство канатное спусковое для МБУ-125; Канат выдвижения секции вышки МБУ11.78.000-01.</t>
  </si>
  <si>
    <t>Механизм управления тормозом</t>
  </si>
  <si>
    <t>293230.250.000057</t>
  </si>
  <si>
    <t>Исполнительный механизм торможения  PZ30 190*330</t>
  </si>
  <si>
    <t>293122.700.000002</t>
  </si>
  <si>
    <t>Кардан BНJ-250E710</t>
  </si>
  <si>
    <t>Кардан BНJ-250E560</t>
  </si>
  <si>
    <t>Кардан для ZJ-30  Длина - 1140мм; в фланце 8 отверстии диаметром - 16мм; центровые отверстии - 196мм, диаметр выступа - 140мм, диаметр фланца - 225мм.</t>
  </si>
  <si>
    <t>Пневмобаллон</t>
  </si>
  <si>
    <t>292030.900.000007</t>
  </si>
  <si>
    <t>для прицепа</t>
  </si>
  <si>
    <t>Пневмобаллон для прицепа AU 566-283-547</t>
  </si>
  <si>
    <t>PRIME RIDE</t>
  </si>
  <si>
    <t>Соединение шлицевое</t>
  </si>
  <si>
    <t>289261.500.000323</t>
  </si>
  <si>
    <t>Шлицевая муфта в сборе  BJS385-125-233 в сборе</t>
  </si>
  <si>
    <t>Кран клапанный</t>
  </si>
  <si>
    <t>Трехходовой кран  Кран четырехклапанный, хомутовый, ( 3-х ходовой ) 2607.3040.06.00.00</t>
  </si>
  <si>
    <t>Барабан</t>
  </si>
  <si>
    <t>289261.500.000063</t>
  </si>
  <si>
    <t>Барабан тормозной ГШ4.278.301-02</t>
  </si>
  <si>
    <t>Барабан тормозной ГШ4.278.301-02 Барабан тормозной ГШ4.278.301-02- деталь цилиндрической формы, изготовленная из легированной стали с последующей термообработкой. Устанавливается на гидравлическом ключе ГКШ-400У, предназначена для предварительного захвата НКТ или насосной штанги, путем подтормаживания кольца внутреннего при вращении ротора. Габаритные размеры Ø196 х 72 мм.</t>
  </si>
  <si>
    <t>Устройство стопорное</t>
  </si>
  <si>
    <t>289261.500.000053</t>
  </si>
  <si>
    <t>для гидравлического ключа, ручное с захватом</t>
  </si>
  <si>
    <t>Ручное стопорное устройство ГК15.700.000</t>
  </si>
  <si>
    <t>Ручное стопорное устройство ГК15.700.000 Механизм сложной формы, состоящий из сварных деталей, изготовленных из легированных сталей. Так же в состав изделия входят сменные плашки – 2шт из легированных сталей; пружины – 3шт из рессорно-пружинной стали, защелка рычага -1шт, винт-1шт, рычаг ГК.15.700.624 -1шт, челюсть-1шт, штифт ГК.15.700.494-2шт, штифт ГК.15.700.575 -2шт, рычаг ГК.15.700.267 -1шт, шплинт-8шт.  Изделие предназначено для компенсации реактивного момента на гидроключе и предотвращения возможного вращения колонны труб в скважине при свинчивании и развинчивании насосно-компрессорных труб.</t>
  </si>
  <si>
    <t>Крюкоблок</t>
  </si>
  <si>
    <t>289261.500.000030</t>
  </si>
  <si>
    <t>для ремонта скважины</t>
  </si>
  <si>
    <t>Крюкоблок АР-2.18.00.000</t>
  </si>
  <si>
    <t>289261.300.000156</t>
  </si>
  <si>
    <t>для буровой установки/агрегата, шинно-пневматическая</t>
  </si>
  <si>
    <t>Разжимная муфта шинно пневматическая  24.520.00; Ø185х98, для силового ключа обсадных труб TQ340-35.</t>
  </si>
  <si>
    <t>Шинно пневматическая муфта  24.510.00; Ø210х135, для силового ключа обсадных труб TQ340-35.</t>
  </si>
  <si>
    <t>Шиннопневматическая муфта  56.340.00; Ø210х78, для силового ключа обсадных труб TQ340-35.</t>
  </si>
  <si>
    <t>Гидронасос KP40.133/40.73</t>
  </si>
  <si>
    <t xml:space="preserve">Гидронасос KP40.133/40.73 Двухсекционный шестеренный гидронасос. Корпус гидронасоса изготовлен из высокопрочного чугуна, шестерни изготовлены из конструкционно легированной стали. Габаритные размеры 411х200х155 мм. </t>
  </si>
  <si>
    <t>Ось челюсти  24.100-02, для силового ключа обсадных труб TQ340-35.</t>
  </si>
  <si>
    <t>284924.300.000000</t>
  </si>
  <si>
    <t>для фрезерно-токарного станка</t>
  </si>
  <si>
    <t>Линейка в сборе на токарный станок 1Н983</t>
  </si>
  <si>
    <t>Ключ прямой трубный</t>
  </si>
  <si>
    <t xml:space="preserve">Ключ прямой трубный Прямой трубный ключ, типоразмер 36" / 900мм, размер трубы 5" / 141мм, вес 8,7кг.
- Прочное чугунное гнездо
- Прочная чугунная прямая рукоятка с перемещаемой по всей длине верхней щекой
- Не заедающая регулировочная гайка
- Сменные щёки верхняя и нижняя
</t>
  </si>
  <si>
    <t xml:space="preserve">Ключ прямой трубный Прямой трубный ключ, типоразмер 24"/600мм, размер трубы 3"/89мм, 
вес 4,4кг.
- Прочное чугунное гнездо
- Прочная чугунная прямая рукоятка с перемещаемой по всей длине верхней щекой
- Не заедающая регулировочная гайка
- Сменные щёки верхняя и нижняя
</t>
  </si>
  <si>
    <t>257214.690.000012</t>
  </si>
  <si>
    <t>фрикционная, стальная</t>
  </si>
  <si>
    <t>Муфта ATD118H (Z16160100002AA), на редуктор ротора ZJ30)</t>
  </si>
  <si>
    <t>Муфта ATD318H (Z16160100001AA), (на редуктор ротора ZJ30)</t>
  </si>
  <si>
    <t>241062.900.000134</t>
  </si>
  <si>
    <t>стальной, марка Ст.20, диаметр 26-50 мм, калиброванный</t>
  </si>
  <si>
    <t>Шестигранник  S=46мм</t>
  </si>
  <si>
    <t>241061.000.000000</t>
  </si>
  <si>
    <t>стальная, марка Ст.0, диаметр 5-9 мм</t>
  </si>
  <si>
    <t>Плащ-дождевик</t>
  </si>
  <si>
    <t>222910.000.000003</t>
  </si>
  <si>
    <t>для защиты от влаги и неконцентрированного растворов кислот, из полимерного материала</t>
  </si>
  <si>
    <t>Костюм дождевик</t>
  </si>
  <si>
    <t>1311</t>
  </si>
  <si>
    <t>1000</t>
  </si>
  <si>
    <t>Аптечка медицинская (Универсальная)</t>
  </si>
  <si>
    <t>263</t>
  </si>
  <si>
    <t>205941.990.000199</t>
  </si>
  <si>
    <t>для освобождения прихваченных бурильных труб и приготовления буферных и вытесняющих жидкостей</t>
  </si>
  <si>
    <t>Реагент (Добавка для освобождения прихваченных труб)</t>
  </si>
  <si>
    <t>Смазка резбовая</t>
  </si>
  <si>
    <t xml:space="preserve">Смазка резбовая Внешний вид-мазь черно-серого цвета;
Испытание коррозийного действия- Выдерживает;
Массовая доля свободных щелочей в пересчете на NAОН, 0.2%, не более;
Пенетрация при 20о С с перемешиванием (60 двойных тактов), 270-330мм 10-1 ;
Массовая доля воды, 0,1%, не более;
Вязкость при 0о С, и градиенте скорости деформации 10с-1, Па, не менее 75;
Предел прочности при 500 С, Па(гс/см2), не менее 60;
Температура каплепадения, 130 оС, не ниже;
Коллоидная стабильность, 8% выделившегося масла, не более.
</t>
  </si>
  <si>
    <t>1480</t>
  </si>
  <si>
    <t>2600</t>
  </si>
  <si>
    <t>255012.600.000009</t>
  </si>
  <si>
    <t>для направляющего ролика гидравлического ключа</t>
  </si>
  <si>
    <t>Центральный вал  56.300-08, для силового ключа обсадных труб TQ340-35.</t>
  </si>
  <si>
    <t>416</t>
  </si>
  <si>
    <t>Пресс-соединение</t>
  </si>
  <si>
    <t>222129.700.000062</t>
  </si>
  <si>
    <t>поливинилхлоридное, нарезное</t>
  </si>
  <si>
    <t>Коса провод воздушный от ПВО  L-30метр для ПВО с плитами в конце GLQ-50-19 Air hose bundle, для пульта управления FKQ640-6.</t>
  </si>
  <si>
    <t>Шнур</t>
  </si>
  <si>
    <t>139411.900.000000</t>
  </si>
  <si>
    <t>технический, из пенькового волокна</t>
  </si>
  <si>
    <t>Канат пеньковый</t>
  </si>
  <si>
    <t>2500</t>
  </si>
  <si>
    <t>17</t>
  </si>
  <si>
    <t>Группа больших роликов (22шт)  56.540.00, для силового ключа обсадных труб TQ340-35.</t>
  </si>
  <si>
    <t>Группа маленьких роликов (38шт)  56.650.00, для силового ключа обсадных труб TQ340-35.</t>
  </si>
  <si>
    <t>Жидкость для селективного каталического преобразователя для дизельных двигателей</t>
  </si>
  <si>
    <t>3297</t>
  </si>
  <si>
    <t>Обод колеса</t>
  </si>
  <si>
    <t>289261.500.000121</t>
  </si>
  <si>
    <t>для специальной и специализированной грузоподъемной техники</t>
  </si>
  <si>
    <t>Обод лебедки  УПА-60 (А50М.115.04.001)</t>
  </si>
  <si>
    <t>Энергия тепловая</t>
  </si>
  <si>
    <t>353011.130.000000</t>
  </si>
  <si>
    <t>в горячей воде</t>
  </si>
  <si>
    <t>Тепло с горячей водой</t>
  </si>
  <si>
    <t>233</t>
  </si>
  <si>
    <t>509</t>
  </si>
  <si>
    <t>Инструмент предохранительный ИП4.00.000</t>
  </si>
  <si>
    <t>Инструмент предохранительный ИП4.00.000 Инструмент для безопасного снятия и установки кольца внутреннего в сборе с челюстями в гидроключе.</t>
  </si>
  <si>
    <t>Заготовки стальная трубная, сталь 45Х, Ø140х38мм</t>
  </si>
  <si>
    <t>Заготовки стальная трубная, сталь 45Х,  Ø203х60мм</t>
  </si>
  <si>
    <t>Заготовки стальная трубная, сталь 40Х, Ø330хØ230мм</t>
  </si>
  <si>
    <t>Ролик опорный RBC 1 1/4</t>
  </si>
  <si>
    <t xml:space="preserve">Ролик опорный RBC 1 1/4 Ролик опорный ГШ4.001.010 сборочная единица, устанавливается в редукторе гидравлического ключа
ГКШ 400У. Состоит из подшипника запрессованного на палец, габаритные размеры Ø 37,75мм х 51,75мм.
Предназначена для удержания ротора в корпусе ключа.
</t>
  </si>
  <si>
    <t>Уплотнитель</t>
  </si>
  <si>
    <t>221973.230.000029</t>
  </si>
  <si>
    <t>Уплотнение плашки переднееППС-152х21.502-02</t>
  </si>
  <si>
    <t>Муфта ATD330H (5402650177), (на главный барабан ZJ30)</t>
  </si>
  <si>
    <t>Муфта ATD218H (Z16160100003AA), (на редуктор ротора ZJ20)</t>
  </si>
  <si>
    <t>150</t>
  </si>
  <si>
    <t>Шестигранник  S=41мм</t>
  </si>
  <si>
    <t>Шестигранник  S=36мм</t>
  </si>
  <si>
    <t>270</t>
  </si>
  <si>
    <t>Пневмоцилиндр</t>
  </si>
  <si>
    <t>281332.000.000365</t>
  </si>
  <si>
    <t>поршневой, диаметр 50-100 мм</t>
  </si>
  <si>
    <t>Притягивающий цилиндр  20.13.10.00, для силового ключа обсадных труб TQ340-35.</t>
  </si>
  <si>
    <t>Шибер</t>
  </si>
  <si>
    <t>281420.000.000070</t>
  </si>
  <si>
    <t>Шибер ППШР-2Ф1-152х21.002</t>
  </si>
  <si>
    <t>Привод плашки СТЦ-550.100</t>
  </si>
  <si>
    <t>Ротор в сборе ГК.15.042.000</t>
  </si>
  <si>
    <t>Ротор в сборе ГК.15.042.000 Деталь в виде диска с зубьями на цилиндрической поверхности и отверстиями для крепежа в них роликов. Изготовлен токарно-механической обработкой. Так же в состав изделия входят ролики, втулки и шпильки, изготовленные из легированных сталей механической обработкой. Ротор входит в состав гидроключа и служит для передачи крутящего момента при свинчивании и развинчивании труб.</t>
  </si>
  <si>
    <t>259315.700.000036</t>
  </si>
  <si>
    <t>Стержни наплавочные мелкозернистые</t>
  </si>
  <si>
    <t>Стержни наплавочные мелкозернистые Стержни наплавочные мелкозернистые. Композитный стержень, используемый для износа, изготовлен из карбида вольфрама, обработанного для получения закругленных фрагментов. Размер карбида вольфрама сечение должно не более 1/8-1/16 дюйм и содержание карбида вольфрама не менее 60-70%.</t>
  </si>
  <si>
    <t>004</t>
  </si>
  <si>
    <t>265133.900.000058</t>
  </si>
  <si>
    <t>ШЦ-III</t>
  </si>
  <si>
    <t xml:space="preserve">Штангенциркуль Штангенциркуль ШЦ-III-500
Стандарт: ГОСТ 166-89.
Тип: односторонний
Способ отсчета: нониусный
Диапазон измерений: 0-500 мм
Размерность: длина губок 100 мм
Точность отсчета: 0,05 мм
Упаковка: футляр дерево
</t>
  </si>
  <si>
    <t>21</t>
  </si>
  <si>
    <t>Шкив тормозной МБУ16.03.200, для МБУ-125.</t>
  </si>
  <si>
    <t>Стакан ППШР-152х21.302</t>
  </si>
  <si>
    <t>Стакан ППШР-152Х21.202</t>
  </si>
  <si>
    <t>Цепь двухрядный (28А-2); Длина цепи 65 звеньев</t>
  </si>
  <si>
    <t>Цепь двухрядный (32А-2);</t>
  </si>
  <si>
    <t>Коническое пластиковое уплотнение  RS11177.13., для универсального превентора FH43-21.</t>
  </si>
  <si>
    <t>Барабан лебедки ПАП60.02.14.000</t>
  </si>
  <si>
    <t>Передаточный вал (50007000961), для буровой установки ZJ20.</t>
  </si>
  <si>
    <t>Передаточный вал L=1550 (5000700139), для буровой установки ZJ20.</t>
  </si>
  <si>
    <t>Передаточный вал L=1523 (5000700068), для буровой установки ZJ20.</t>
  </si>
  <si>
    <t>282219.300.000026</t>
  </si>
  <si>
    <t>Шайба  тормозная АПРС-40 АР.03.07.015</t>
  </si>
  <si>
    <t>Подшипник 1000926</t>
  </si>
  <si>
    <t>33</t>
  </si>
  <si>
    <t>Шинно пневматическая муфта  E01.01.01.00, на силовой ключ для бурильных труб ZQ203-100.</t>
  </si>
  <si>
    <t>Шинно - пневматическая муфта ШПМ-500</t>
  </si>
  <si>
    <t>289261.300.000183</t>
  </si>
  <si>
    <t>Гидравлический насос  PSH-Ⅱ, для бурового насоса Ғ-1000.</t>
  </si>
  <si>
    <t>879</t>
  </si>
  <si>
    <t>Гидронасос  80YCY14-1BF-G, для гидростанции YZBF-120LD.</t>
  </si>
  <si>
    <t>Кольцо внутреннее в сборе ГШ4.060.200</t>
  </si>
  <si>
    <t>Кольцо внутреннее в сборе ГШ4.060.200 Сборочная единица. Состоит из кольца внутреннего, челюстей, плашек, осей, пружин и шпилек вальцовых. Предназначен для захвата и вращения НКТ.</t>
  </si>
  <si>
    <t>Набор посуды</t>
  </si>
  <si>
    <t>231923.300.000201</t>
  </si>
  <si>
    <t>лабораторной</t>
  </si>
  <si>
    <t>Комплект градуировочных образцов</t>
  </si>
  <si>
    <t>205952.100.000597</t>
  </si>
  <si>
    <t>для поверки и градуировки спектрометров</t>
  </si>
  <si>
    <t>Комплект термобелья</t>
  </si>
  <si>
    <t>141430.920.000002</t>
  </si>
  <si>
    <t>мужской, из ткани</t>
  </si>
  <si>
    <t>Комплект термобелья мужской, из трикотажа</t>
  </si>
  <si>
    <t>Дорожка</t>
  </si>
  <si>
    <t>139313.000.000006</t>
  </si>
  <si>
    <t>тафтинговая, ворсовая, из синтетических нитей, машинного производства</t>
  </si>
  <si>
    <t>Описание : Описание: Ковровая дорожка на резиновой основе ширина 1,5 м</t>
  </si>
  <si>
    <t>Описание : Ключи трубные RIDGID 24, 36, 48 дюйма (с компл.ЗИП )</t>
  </si>
  <si>
    <t>Описание : Описание:Мармит для 4 блюда</t>
  </si>
  <si>
    <t>Противогаз, фильтрующий с панарамной маской</t>
  </si>
  <si>
    <t>839 Комплект : Запасные части к пневматическому спайдеру</t>
  </si>
  <si>
    <t>Индикатор веса</t>
  </si>
  <si>
    <t>289261.500.000178</t>
  </si>
  <si>
    <t>для подъемной установки ремонта скважины, гидравлический</t>
  </si>
  <si>
    <t>волноводный</t>
  </si>
  <si>
    <t>242013.900.010039</t>
  </si>
  <si>
    <t>Труба стальная бесшовна с заводской ВУС изоляцией Ø89х6 для ЦДНГ №1</t>
  </si>
  <si>
    <t>Комплект инвентаря</t>
  </si>
  <si>
    <t>323015.900.000015</t>
  </si>
  <si>
    <t>спортивный</t>
  </si>
  <si>
    <t>Набор подарочный</t>
  </si>
  <si>
    <t>329959.900.000189</t>
  </si>
  <si>
    <t>сувенирный</t>
  </si>
  <si>
    <t>289261.300.000112</t>
  </si>
  <si>
    <t>для буровой лебедки</t>
  </si>
  <si>
    <t>Запасные части для подъемной установки ПАП-60/80</t>
  </si>
  <si>
    <t>Труба стальная бесшовна с заводской ВУС изоляцией Ø57х5 для ЦДНГ №1</t>
  </si>
  <si>
    <t>Труба стальная бесшовная Ø89х6 для ЦДНГ №2</t>
  </si>
  <si>
    <t xml:space="preserve">Тип оборудования - Монитор, Тип матрицы IPS, Тип поверхности экрана Матовая, Диагональ экрана, дюйм 23.8, Соотношение сторон 16:9, Размер пикселя, мм 0.2745, Макс. разрешение 1920 x 1080 Full HD, Частота при макс. разрешении, Гц 75, Углы обзора экрана по горизонт али/вертикали H:178/V:178, Яркость, кд/м2 250, Мин. время отклика пикселя, мс 4, Контрастность 1000:1, Отображаемые цвета 16.7 млн ., Интерфейс подключения DisplayPort 1.2 x 1, HDMI(v1.4)x 1, VGA x 1, +USB Hub : 2x USB 2.0 Type-A, Цвет, используемый в оформлении Черный, Потребляемая мощность (макс.), Вт 16.7, Потребляемая мощность (в режиме ожидания), Вт 0.3, Стандарт крепления VESA 100x10 0 мм, Слот для замка Kensington Есть, Углы наклона монитора от -5 до 35 градусов, Регулировка по высоте, см 13, Особенности Регулир овка по высоте, Технология устранения мерцания, Фильтр синего цвета, Аудиодинамики, Кабели в комплекте Audio cable, Power cord, USB 2.0 cable, VGA cable, Встроенный кабель органайзер, 5 мс GtG в экстремальном режиме, 8 мс GtG в ускоренном режиме, Размеры (Ш х В х Г) 540 x 325 x 54 mm - без подставки, 540 x (320~450) x 211 mm- с подставкой, Вес изделия 3.21 кг - без подставки, 5,31 кг - с п одставкой. Бренд ведущих мировых производителей. Срок гарантии не менее 12 месяцев.
</t>
  </si>
  <si>
    <t>ASUS</t>
  </si>
  <si>
    <t>Челябинский трубопрокатный завод</t>
  </si>
  <si>
    <t>Дизельная электростанция FG Wilson P13,5-6;Основные характеристики:Номинальная мощность: 10 кВт / 12,5 кВа,Резервная мощность: 10,8 кВт / 13,5 кВа,Двигатель: Perkins - 403D-15G,Генератор: Leroy Somer - LL1114D.Передвижные (мобильные) двухосный прицеп.Наличие руков одство по эксплуатации и паспорт на казахском ирусском языках. Разрешающие документы на применение на опасныхпроизводственных объект ах, выданные соответствующим государственныморганом РК.</t>
  </si>
  <si>
    <t>WILSON</t>
  </si>
  <si>
    <t>Горячекатанный листовой прокат из стали толщиной 1,5 мм, размер 1400х6000 мм, обычной точности, нормальной плоскостности, с обрезной кромкой, по ГОСТ 19903-2015. Из стали обыкновенного качества Ст3сп, по ГОСТ 380-2005. Сертификат качества.</t>
  </si>
  <si>
    <t>Первый Металлический.</t>
  </si>
  <si>
    <t>Машина электрическая для удаления коррозии и создания шероховатой структуры металлической поверхности, подготовки поверхности к нанесению защитных и лакокрасочных покрытий Bristle Blaster-Double с двойным креплением для щеток. Предназначена для удаления коррозии, лакокрасочного покрытия, прокатной окалины и других загрязнения, с созданием шероховатости на обрабатываемой поверхности, не повреждая основной металл. Формирует на обрабатываемой поверхности профиль с шероховатостями до 120 мкм по Rz. Степень очистки поверхности Sa 2½ - Sa 3. Технология обработки заключается в натяжении щетинок щетки Bristle Blaster ускорительным стержнем и последующем высвобождении с ударом по поверхности обработки, за секунду производится до 10000 ударов. Габаритные размеры, (ДхВхШ) - 430х240х100 мм. Вес - 2,9 кг. Холостой ход - 2300 об/мин. Максимальная мощность - 910 Вт. Ширина ремней - 23 мм. Антивибрационная ручка. Защитная крышка, петля для крепления предохранительного крючка, дополнительная внутренняя резьба для альтернативного положения ручки. Комплектация: Bristle Blaster Electric Double - 1 шт.; ускорительный стержень 2*23 мм - 1 шт.; адаптер для щеток 23 мм - 2 шт. с соединителем и гайками; Щётки Bristle Blaster, сталь, 23 мм - 6 шт.; пластиковый кейс для переноски и хранения. Дополнительно 1 комплект щеток Bristle Blaster, сталь, 23 мм угл. сталь (в комплекте 10 щеток).</t>
  </si>
  <si>
    <t>Monti</t>
  </si>
  <si>
    <t>Батарея аккумуляторная; Тип: Батарейка; Типоразмер: D; Технология: алкалиновая; Напряжение питания:1.5 В</t>
  </si>
  <si>
    <t>DURASELL</t>
  </si>
  <si>
    <t>Лицензия</t>
  </si>
  <si>
    <t>620129.000.000002</t>
  </si>
  <si>
    <t>на программный продукт (кроме услуг по предоставлению лицензии)</t>
  </si>
  <si>
    <t>NU On-Premises Calling Enhanced лицензия для IP телефонов серии 7900,7841,7861,8900,8800,9900(тип лицензии Enhanced). Совместимость с сервером IP телефонии CUCM 12.5 и выше. Сроком действия 60 месяцов.</t>
  </si>
  <si>
    <t>Марка ОП-10. Огнетушащая способность (площадь, м2) 4А(18,66);114В(4,52). Длина выброса, м 4,5. Масса, кг 11,5...13. Габариты, мм 535 х350х355.Классы тушимых пожаров A B C . С этикеткой на корпусе и наличие паспорта с заводским номером и сертификата.</t>
  </si>
  <si>
    <t>ШЕСТИГРАННИК СТАЛЬ 45 S 17. Прокат стальной горячекатаный шестигранный размер под ключ S 17, повышенной точности прокатки, немерной длины, II класса кривизны, по ГОСТ 2879-2006, из высококачественной углеродистой стали - Сталь 45 по ГОСТ 1050-2013.</t>
  </si>
  <si>
    <t>МеталлЭнергоХолдинг.</t>
  </si>
  <si>
    <t>281413.590.000001</t>
  </si>
  <si>
    <t>запорный, латунный, размер до 50 мм</t>
  </si>
  <si>
    <t>Вентиль запорный проходной муфтовый 15Б1п Ду15 Ру16 - диаметр условного прохода 15 мм, рабочее давление 16 кгс/см2, рабочая среда - вода, парТ=+150 гр.С, герметичность затвора - по классу С, согласно ГОСТ9544-2005, материал корпуса - латунь ЛЦ40Сд по ГОСТ 17711-93 , материал уплотнения - паронит. Присоединение - муфтовое по ГОСТ 6527-68.</t>
  </si>
  <si>
    <t>ЗТА Сфера</t>
  </si>
  <si>
    <t>Прокат стальной горячекатаный круглый диаметром 100мм, обычной точности прокатки, II класса кривизны, немерной длины, по ГОСТ 2590-2 006, марки Сталь45, без термической обработки, ГОСТ 1050-2013. Сертификат качества.</t>
  </si>
  <si>
    <t>Компания «Стальмет»</t>
  </si>
  <si>
    <t>Сталь угловая равнобокая горячекатанная толщиной полок 4 мм, высотой полок 45мм высокой точности прокатки,мерной длины согласно ГОС Т 8509-93 ,марка стали обыкновенного качества: 3сп(пс), по ГОСТу 380-2005.Сертифи кат качества.</t>
  </si>
  <si>
    <t>Элемент литий-тионил хлоридной серии ER14250 Номинальное напряжение 3 ,6 В Номинальная емкость 1,2 Aч Тип корпуса ER14250 (1/2AA) Ра змер #14 ,5х25,2 мм. Код заказа: 1365935. Предоставление документов, разрешающих их применение и использование наопасных производст в енных объектах, выданных соответствующимгосударственным органом РК.</t>
  </si>
  <si>
    <t>EVE</t>
  </si>
  <si>
    <t>НАБОР ТЕРМОУСАДОЧНЫХ ТРУБОК. ТСТ 2,0/1,0 мм зелёный/серый - 4 шт.;ТСТ 2,5/1,25 мм прозрачный - 3 шт.;ТСТ 3,5/1,75 мм белый/желтый - 6 шт;ТСТ 5,0/2,5 мм синий - 3 шт;ТСТ 7,0/3,5 мм прозрачный - 4 шт;ТСТ 13,0/6,5 мм зелёный - 3 шт. • Температура усадки от 70 °С до 1 25 °С. Рабочая температура от -55 °С до +125 °С.Электрическая прочность кВ/мм 20.Коэффициент усадки 2:1</t>
  </si>
  <si>
    <t>Eastshark</t>
  </si>
  <si>
    <t>241031.900.000016</t>
  </si>
  <si>
    <t>марка Ст.20, толщина 4-60 мм, горячекатаный</t>
  </si>
  <si>
    <t>Горячекатанный листовой прокат из стали толщиной 40 мм, шириной 1500 мм, обычной точности, нормальной плоскости, с обрезной кромкой , по ГОСТ 19903-2015. Из стали консруктивной углеродистой Ст20сп по ГОСТ 1050-2013. Сертификат качества.</t>
  </si>
  <si>
    <t>Кран шаровый ДУ32 РУ20, материал корпуса и органа управления - полипропилен (тип 3, цвет белый), материал затвора (шара) - хромирова ная латунь. Направление потока -любое. Управление - ручное, осуществляется поворотом ручки на 90 градусов. Пространственное положен и крана на трубопроводе произвольное. Внутренний диаметр - 32 мм. Рабочая температура: до +95 С. Рабочее давление - 1,6 МПа, 3,2 МПа пробное до 3,8 МПа). Среда: -вода.Применяется в качестве запорного устройства на полипропиленовых трубопроводах подачи жидких сред.</t>
  </si>
  <si>
    <t>SPK</t>
  </si>
  <si>
    <t>Enolgas</t>
  </si>
  <si>
    <t>Прокат стальной горячекатанный круглый диаметром 100 мм ГОСТ 2590-2006, из углеродистой качественной конструкционной стали марки Ст2 0 ГОСТ 1050-2013. Сертификат качества.</t>
  </si>
  <si>
    <t>Наконечник кольцевой изолированный (НКИ) сечением провода 2,5-6мм2, предназначен для оконцевания опрессовкой многопроволочных гибких медных проводов и последующего крепежа наконечников к клеммам электрического оборудования на основе винтовой фиксации.Материал изол я ии: самозатухающий ПВХ. Класс V-0 по UL94.Материал наконечника медь марки М1, покрытие наконечника электролитическое лужение, макс им льное напряжение 690В, ток 48А, цвет манжеты-желтый.Исполнение «Easy Entry»: виниловая манжета отформована в виде раструба для об лег ения монтажа многопроволочных медных жил,незаваренный стыковой шов на трубной контактной части наконечников, поперечные засечки на в утренней поверхности трубной части наконечников увеличивают механическую прочность соединения с жилой.Расширенные мультиразмерн ые ди пазоны опрессовки.Опрессовка проводника поверх изолирующей манжеты.Винт: М8.Термостойкость изоляции: 75 °C. В одной упаковке 1 00 шту .</t>
  </si>
  <si>
    <t>Электротехнический завод «КВТ»</t>
  </si>
  <si>
    <t>Номинальная мощность: 750Вт.Число Оборотов х.х.: 0-2800об/мин.Вес: 2,2кг.Крутящий момент (мягкое заворачивание шурупов): 18,0 Нм.Ном инальный крутящий момент: 2,3Нм.Соединительная резьба шпинделя: 1/2" – 20 UNF.Диапазон крепления: 1,5 – 13мм .Длина: 285,0 мм .Высо т а: 214,0мм.Число Ударов на холостом ходу 0 – 47.600мин-1 .Диапазон сверления .Диам. отверстия в бетоне: 16мм.Диам.отверстия в древ ес ине: 30 мм .Диам. отверстия в стали: 13мм .Диам. отверстия в кирпичной клад ке: 18 мм.Комплект поставки: Быстрозажимной патрон 13 мм; Дополнительная рукоятка; Ограничитель глубины 210мм; Чемоданчик</t>
  </si>
  <si>
    <t>Bosch</t>
  </si>
  <si>
    <t>PRO'SKIT</t>
  </si>
  <si>
    <t>Полог</t>
  </si>
  <si>
    <t>STAYER </t>
  </si>
  <si>
    <t>205959.100.000012</t>
  </si>
  <si>
    <t>массовой доли воды (по К.Фишеру) в нефти (нефтепродуктах)</t>
  </si>
  <si>
    <t>Государственный стандартный образец ВН-0,1-ЭК ГСО 7928-2001 массовой доли воды в нефтепродуктах, диапазон аттестованного значения 0, 095-0,105% масс., емкостью не менее 100 грамм. Оригинальная, заводская, герметичная упаковка. Наличие оригинальной заводской этикетк и на таре, оригинального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или нотариально заверенная копия, паспорт безопасности, свидетельство о регистрации химической продукции, паспорт и действующий сертификат об утверждении госу дарственного стандартного образца (ГСО) или подтверждение внесения в Реестр межгосударственных стандартных образцов (МСО) или свидет ельства на применение стандартного образца зарубежного выпуска, согласно пунктам 385, 386 Класс 6 - «разрешения, выдаваемые на проду кцию», перечня разрешений второй категории, Приложение № 2 к Закону РК "О разрешениях и уведомлениях". На момент получения не менее 85% запаса срока годности. Потенциальный поставщик в составе тендерной заявки или ценового предложения должен предоставить копию се ртификата об утверждении государственного стандартного образца (ГСО) или подтверждение внесения в Реестр межгосударственных стандарт ных образцов (МСО) или свидетельства на применение стандартного образца зарубежного выпуска.</t>
  </si>
  <si>
    <t>Кропус</t>
  </si>
  <si>
    <t>Вес 1,3 кг; Скорость потока воздуха 290 км/ч; Тип аккумулятора LiION; в комплекте с зарядным устройством (10.8 В/14.4 В/18,0 В дл я Li-Ion батарей серии XR. Выход 4 A, 88 VA.) и аккумулятором (18.0 В XR Li-Ion батарея, 5.0 Ач)</t>
  </si>
  <si>
    <t>DeWALT</t>
  </si>
  <si>
    <t>Кран трехходовой, двухвентильный для установки под приборы измерения давления ДУ 16 РУ 160</t>
  </si>
  <si>
    <t>ООО "АКВАСФЕРА"</t>
  </si>
  <si>
    <t>фракционного состава нефти и нефтепродуктов</t>
  </si>
  <si>
    <t>ГСО 8700-2005,МСО 1438:2007,объем-110см.куб.,наличие копии действ.сертификата об утв.типа ГСО в реестре ГСО РК или реестре МСО,налич ие паспорта,срок годности.</t>
  </si>
  <si>
    <t>Петроаналитика</t>
  </si>
  <si>
    <t>222129.700.000372</t>
  </si>
  <si>
    <t>для труб, полипропиленовая, соединительная</t>
  </si>
  <si>
    <t>Муфта PPRC (американка)комбинированная разъемная с наружной резьбой ду 20 для соединения армированных полипропиленовых труб DN20 с в нутренними резьбовыми соединениями стальных трубопроводов или деталей систем теплоснабжения зданий, рабочая среда – в ода, температу ра среды до95°С. Материал сварной части муфты - стабильный полипропилен PPRC (тип3, цвет белый), материал резьбовой части - хромиров анная латунь.</t>
  </si>
  <si>
    <t>Уголок стальной горячекатанный равнополочный размером 63х63 мм, толщиной полки 4 мм, мерной длины. ГОСТ 8509-93 Высокой точности п р окатки. Марка стали - углеродистая обыкно венного качества Ст3сп по ГОСТу 380-2005.Сертифи кат качества.</t>
  </si>
  <si>
    <t>205959.100.000002</t>
  </si>
  <si>
    <t>вязкости</t>
  </si>
  <si>
    <t>ГСО РЭВ-100-20 вязкости жидкости. № ГСО 8594-2004, диапазон аттестованно го значения 85-116мм2/с. Объем 100мл. Оригинальная, заводск ая, герметичная упаковка. Наличие оригинальной заводской этикетки на таре, оригинального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 сно СТ РК 2.79-2014 (ГОСТ Р 8.3 1 5) или нотариально заверенная копия, паспорт безопасности, свидетельство о регистрации химической продукции, паспорт и действующий сертификат об утверждении государственного стандартного образца (ГСО) или подтверждение внесения в Реестр межгосударственных стандартных образцов (МСО) или свидетельства на применение стандартного образца зарубежного выпуска, согла сно пунктам 385, 386 Класс 6 - «разрешения, выдаваемые на продукцию», перечня разрешений второй категории, Приложение № 2 к Закону Р К "О разрешениях и уведомлениях". На момент получения не менее 85% запаса срока годности. Потенциальный поставщик в составе тендерн ой заявки или ценового предложения должен предоставить копию сертификата об утверждении государственного стандартного образца (ГСО) или подтверждение внесения в Реестр межгосударственных стандартных образцов (МСО).</t>
  </si>
  <si>
    <t>Cannon Instrument Company,</t>
  </si>
  <si>
    <t>Шаровые краны газа 11Б27П Ду-32 муфтовые (пр-во Россия). Применяется на газопроводах природного газа, диапазон температур рабочей и окружающей среды от -60 до +50 oC. Гарантии изготовителя: 3 000 циклов. Присоединение к трубопроводу — муфтовое по ГОСТ 6527-68. Кра н устанавливается на трубопроводе в любом рабочем положении. Рабочая среда подается в любом направлении. Способ управления — ручной . Герметичность затвора — по классу В ГОСТ 9544-93. Уплотнение затвора — фторопласт или полиуретан. Материал основных деталей: корпу с — латунь ЛЦ40C, шар — сталь 20. Изготовление и поставка — по ТУ 26-07-1430-87. Сертификат качества. ГОСТ 9544-93;</t>
  </si>
  <si>
    <t>Запчасти для насоса</t>
  </si>
  <si>
    <t xml:space="preserve">. IMPRO/SEAL COMPANY, США. </t>
  </si>
  <si>
    <t>БУ3</t>
  </si>
  <si>
    <t>Cisco Systems, Inc.</t>
  </si>
  <si>
    <t>RS-485</t>
  </si>
  <si>
    <t>ООО НПП «ЭЛЕМЕР»</t>
  </si>
  <si>
    <t>IP 67</t>
  </si>
  <si>
    <t xml:space="preserve">FLUKE </t>
  </si>
  <si>
    <t>1000 В</t>
  </si>
  <si>
    <t>. -20. ..+50°С</t>
  </si>
  <si>
    <t xml:space="preserve"> Дания;. </t>
  </si>
  <si>
    <t xml:space="preserve">AMETEK Test and Calibration Instruments, </t>
  </si>
  <si>
    <t>LEMO</t>
  </si>
  <si>
    <t>гр-10...+500С/ -20...+600С</t>
  </si>
  <si>
    <t>, Emerson</t>
  </si>
  <si>
    <t>Карат ;</t>
  </si>
  <si>
    <t>минус 22 до +155 °C</t>
  </si>
  <si>
    <t>HART</t>
  </si>
  <si>
    <t>1ExibsIIBT4</t>
  </si>
  <si>
    <t xml:space="preserve">ООО "ВиКонт" </t>
  </si>
  <si>
    <t>от 40 до 70 Гц</t>
  </si>
  <si>
    <t xml:space="preserve">фирма ООО НПП "Уралтехнология" Россия
</t>
  </si>
  <si>
    <t> ОАО Уральский трубный завод</t>
  </si>
  <si>
    <t>огнеупорный</t>
  </si>
  <si>
    <t>1410</t>
  </si>
  <si>
    <t>Боровичский комбинат</t>
  </si>
  <si>
    <t>4200</t>
  </si>
  <si>
    <t>7576</t>
  </si>
  <si>
    <t>4290</t>
  </si>
  <si>
    <t>3000</t>
  </si>
  <si>
    <t>906</t>
  </si>
  <si>
    <t>712</t>
  </si>
  <si>
    <t>5841</t>
  </si>
  <si>
    <t>15W40 (КГ)</t>
  </si>
  <si>
    <t>2620</t>
  </si>
  <si>
    <t>Addinol</t>
  </si>
  <si>
    <t>Химические вещества и реагенты для проведение лабораторных анализов.</t>
  </si>
  <si>
    <t>«ЭКРОСХИМ»</t>
  </si>
  <si>
    <t>Ф180</t>
  </si>
  <si>
    <t>Ф160</t>
  </si>
  <si>
    <t>Ф122</t>
  </si>
  <si>
    <t>Ф175</t>
  </si>
  <si>
    <t>Ф86</t>
  </si>
  <si>
    <t>70ММХ90М</t>
  </si>
  <si>
    <t>736</t>
  </si>
  <si>
    <t xml:space="preserve">AGFA STRUCTURIX </t>
  </si>
  <si>
    <t>неорганической кислоты</t>
  </si>
  <si>
    <t xml:space="preserve"> АО "ЭКОС-1", г. Москва</t>
  </si>
  <si>
    <t>АО "ЭКОС-1", г. Москва</t>
  </si>
  <si>
    <t>Теплопроизводительность-81 (70000) кВт (кКал/час)</t>
  </si>
  <si>
    <t xml:space="preserve"> Производство фирмы "Буран Бойлер"</t>
  </si>
  <si>
    <t>125ММ</t>
  </si>
  <si>
    <t>78</t>
  </si>
  <si>
    <t>от 250мм до 1300мм</t>
  </si>
  <si>
    <t>FEIN GmbH</t>
  </si>
  <si>
    <t>150мм- 1220мм</t>
  </si>
  <si>
    <t xml:space="preserve"> "Пиранья". Россия</t>
  </si>
  <si>
    <t>Ruhrpumpen</t>
  </si>
  <si>
    <t>Шора 65-95</t>
  </si>
  <si>
    <t>460</t>
  </si>
  <si>
    <t>ROSSVIK</t>
  </si>
  <si>
    <t>ПОДШИПНИК 22318</t>
  </si>
  <si>
    <t>ПОДШИПНИК РОЛИКОВЫЙ 1032</t>
  </si>
  <si>
    <t>ASAHI </t>
  </si>
  <si>
    <t>ПОДШИПНИК NU 326</t>
  </si>
  <si>
    <t>ПОДШИПНИК 7230</t>
  </si>
  <si>
    <t>HGF </t>
  </si>
  <si>
    <t>ПОДШИПНИК РОЛИК. 70-32234</t>
  </si>
  <si>
    <t>ПОДШИПНИК 7226</t>
  </si>
  <si>
    <t>ПОДШИПНИК 7318</t>
  </si>
  <si>
    <t>ПОДШИПНИК ШАРИКОВЫЙ 6032</t>
  </si>
  <si>
    <t>Площадь-  20-40 КВ.М</t>
  </si>
  <si>
    <t>23</t>
  </si>
  <si>
    <t>Площадь- 35-40 кв.м</t>
  </si>
  <si>
    <t>ГАЗ ПРОПАН (КГ)</t>
  </si>
  <si>
    <t>1652</t>
  </si>
  <si>
    <t>ПАО "Газпром"</t>
  </si>
  <si>
    <t>201111.600.000005</t>
  </si>
  <si>
    <t>газообразный, особой чистоты, сорт 2</t>
  </si>
  <si>
    <t>АЗОТ СЖАТЫЙ</t>
  </si>
  <si>
    <t>113</t>
  </si>
  <si>
    <t>394</t>
  </si>
  <si>
    <t>Оксимат</t>
  </si>
  <si>
    <t>1799</t>
  </si>
  <si>
    <t>М 400-Д20</t>
  </si>
  <si>
    <t>22148</t>
  </si>
  <si>
    <t xml:space="preserve">Мальцовский Портландцемент, ОАО </t>
  </si>
  <si>
    <t>АЦЕТИЛЕН ГАЗООБРАЗНЫЙ ЧИСТОТА 99,5%</t>
  </si>
  <si>
    <t>52</t>
  </si>
  <si>
    <t>ООО «ПТК «Криоген» </t>
  </si>
  <si>
    <t>Sanlon</t>
  </si>
  <si>
    <t>ПОДШИПНИК 6320</t>
  </si>
  <si>
    <t>ПОДШИПНИК 6322</t>
  </si>
  <si>
    <t>ПОДШИПНИК 6324</t>
  </si>
  <si>
    <t>ПОДШИПНИК 6326</t>
  </si>
  <si>
    <t>МАСКА</t>
  </si>
  <si>
    <t>164</t>
  </si>
  <si>
    <t>ROBAMAG</t>
  </si>
  <si>
    <t>ШАР СФЕРИЧ. УПЛОТНЕНИЯ ТАЙФУН-28</t>
  </si>
  <si>
    <t>Esit. </t>
  </si>
  <si>
    <t>ПОДШИПНИК № 62312</t>
  </si>
  <si>
    <t>ПОДШИПНИК №6018</t>
  </si>
  <si>
    <t>КАБЕЛЬ ГРЕЮЩИЙ мощность 16 Вт/м</t>
  </si>
  <si>
    <t xml:space="preserve"> ПКФ Трансформ</t>
  </si>
  <si>
    <t>КАБЕЛЬ САМОРЕГУЛИРУЮЩИЙ ГРЕЮЩИЙ 16Вт/м</t>
  </si>
  <si>
    <t>210</t>
  </si>
  <si>
    <t>Шарик</t>
  </si>
  <si>
    <t>281531.300.000000</t>
  </si>
  <si>
    <t>стальной, для подшипника</t>
  </si>
  <si>
    <t>ШАРИК 10ММ НА УСН</t>
  </si>
  <si>
    <t>1500</t>
  </si>
  <si>
    <t>ВЕНТИЛЬ СТАЛЬНОЙ, ФЛАНЦЕВЫЙ ДУ 50 РУ 16</t>
  </si>
  <si>
    <t>ВЕНТИЛЬ ТЕРМОРЕГ</t>
  </si>
  <si>
    <t>63</t>
  </si>
  <si>
    <t>Уралнефтегаз. Россия</t>
  </si>
  <si>
    <t>Запасные части к тоцовым уплотнениям</t>
  </si>
  <si>
    <t>ПАТРОН К ПОЛНОЙ МАСКЕ 6057</t>
  </si>
  <si>
    <t>1785</t>
  </si>
  <si>
    <t xml:space="preserve"> Манотомь </t>
  </si>
  <si>
    <t>ПАТРОН К ПОЛНОЙ МАСКЕ 6051</t>
  </si>
  <si>
    <t>1344</t>
  </si>
  <si>
    <t>БЛОК УПРАВЛЕНИЯ К ЭЛ.ПРИВОДАМ РЭМТЭК</t>
  </si>
  <si>
    <t>БЛОК УПРАВЛЕНИЯ ACEXC01.2</t>
  </si>
  <si>
    <t>ПОДШИПНИК 6224 токоизолирован</t>
  </si>
  <si>
    <t>ПОДШИПНИК 61814</t>
  </si>
  <si>
    <t>ПОДШИПНИК 6-1000828-Л</t>
  </si>
  <si>
    <t>ПОДШИПНИК 6-1000821 Л</t>
  </si>
  <si>
    <t>57</t>
  </si>
  <si>
    <t>ПОДШИПНИК 6032</t>
  </si>
  <si>
    <t>ПОДШИПНИК 6 - 1000821 - Л</t>
  </si>
  <si>
    <t>43</t>
  </si>
  <si>
    <t>ПОДШИПНИК 6 - 1000814 - К</t>
  </si>
  <si>
    <t>54</t>
  </si>
  <si>
    <t>ПОДШИПНИК 51130</t>
  </si>
  <si>
    <t>ПОДШИПНИК 330</t>
  </si>
  <si>
    <t>ПОДШИПНИК 324</t>
  </si>
  <si>
    <t>ПОДШИПНИК 322</t>
  </si>
  <si>
    <t>ПОДШИПНИК 320</t>
  </si>
  <si>
    <t>ПОДШИПНИК NU 317</t>
  </si>
  <si>
    <t>ПОДШИПНИК 32330</t>
  </si>
  <si>
    <t>ПОДШИПНИК №22318</t>
  </si>
  <si>
    <t>ПОДШИПНИК 70-324</t>
  </si>
  <si>
    <t>16х16мм</t>
  </si>
  <si>
    <t>ООО Унихимтек,Россия</t>
  </si>
  <si>
    <t>ООО «Компания Доминик»</t>
  </si>
  <si>
    <t>ПОДШИПНИК №7320</t>
  </si>
  <si>
    <t>ПОДШИПНИК №66412</t>
  </si>
  <si>
    <t>ПОДШИПНИК №3212</t>
  </si>
  <si>
    <t>ПОДШИПНИК №2316</t>
  </si>
  <si>
    <t>Жаростойкое</t>
  </si>
  <si>
    <t>Safertack, Швеция</t>
  </si>
  <si>
    <t>ЗАТВОР УПЛОТНЯЮЩИЙ РУМ</t>
  </si>
  <si>
    <t>ПРОМГАЗЭНЕРГО</t>
  </si>
  <si>
    <t>ЗАТВОР УПЛОТНЯЮЩИЙ РУМ-2-39,9</t>
  </si>
  <si>
    <t>240</t>
  </si>
  <si>
    <t>2065</t>
  </si>
  <si>
    <t>ДУ 820Х10ММ</t>
  </si>
  <si>
    <t>. F.O.X..</t>
  </si>
  <si>
    <t>Ф1020</t>
  </si>
  <si>
    <t>BetaSoft. </t>
  </si>
  <si>
    <t>2318</t>
  </si>
  <si>
    <t>632</t>
  </si>
  <si>
    <t>ЗАТВОР УПЛОТНЯЮЩИЙ ЗМП - 1</t>
  </si>
  <si>
    <t>ЗАТВОР УПЛОТНЯЮЩИЙ ЗМП-1-28,5</t>
  </si>
  <si>
    <t>Ф820Х10</t>
  </si>
  <si>
    <t>Полиамид</t>
  </si>
  <si>
    <t>РЕДУКТОР ПОВОР.В СБОРЕ "ТАЙФУН-28"</t>
  </si>
  <si>
    <t>Редукторный завод “Барыш” </t>
  </si>
  <si>
    <t>ШКИВ ПРИВ.РЕМ.УСТРОЙСТВА ТАЙФУН</t>
  </si>
  <si>
    <t>Тайфун. НПО СибМаш.Россия.</t>
  </si>
  <si>
    <t>53</t>
  </si>
  <si>
    <t>ПОДШИПНИК № 36318</t>
  </si>
  <si>
    <t>ПОДШИПНИК № 46330Л</t>
  </si>
  <si>
    <t>Устройство для размыва донных отложений</t>
  </si>
  <si>
    <t>289939.800.000004</t>
  </si>
  <si>
    <t>для резервуаров</t>
  </si>
  <si>
    <t>УСТР.РАЗМЫВА ДОННЫХ ОТЛОЖЕНИЙ СКС 700ММ</t>
  </si>
  <si>
    <t>АО "ТОМЗЭЛ" Россия</t>
  </si>
  <si>
    <t>МАШИНА ТЕРМИЧЕСКОЙ РЕЗКИ</t>
  </si>
  <si>
    <t>МАШИНА ДЛЯ РЕЗКИ ТРУБ</t>
  </si>
  <si>
    <t>до 300 кг</t>
  </si>
  <si>
    <t>Bft (Италия)</t>
  </si>
  <si>
    <t>Состоит из полимерной пленки с нанесенним рентгенлюминофорным материалом 30х40см</t>
  </si>
  <si>
    <t>AGFA –RCF Бельгия</t>
  </si>
  <si>
    <t>Лицевой</t>
  </si>
  <si>
    <t>426</t>
  </si>
  <si>
    <t>Исток</t>
  </si>
  <si>
    <t>ШКАФ ХОЛОДИЛЬНЫЙ С АГРЕГАТОМ</t>
  </si>
  <si>
    <t>ФУРГОН ГРУЗОПАССАЖ.</t>
  </si>
  <si>
    <t>ГАЗ</t>
  </si>
  <si>
    <t>"WIKA"</t>
  </si>
  <si>
    <t>19</t>
  </si>
  <si>
    <t>прямоугольная</t>
  </si>
  <si>
    <t>2140</t>
  </si>
  <si>
    <t> ЕВРАЗ НТМК.</t>
  </si>
  <si>
    <t>желтый</t>
  </si>
  <si>
    <t>280</t>
  </si>
  <si>
    <t>серая</t>
  </si>
  <si>
    <t>1780</t>
  </si>
  <si>
    <t>синяя</t>
  </si>
  <si>
    <t>ТОЛЩИНОМЕР УЛЬТРАЗВУКОВОЙ А1208</t>
  </si>
  <si>
    <t>ООО "Константа"г.Санкт-Петербург"</t>
  </si>
  <si>
    <t>ТОЛЩИНОМЕР ПОКРЫТИЙ КОНСТАНТА К5</t>
  </si>
  <si>
    <t xml:space="preserve">ООО "Константа"г.Санкт-Петербург" </t>
  </si>
  <si>
    <t>ТЕНТ</t>
  </si>
  <si>
    <t>ТОО "TentLand" </t>
  </si>
  <si>
    <t>Samsung </t>
  </si>
  <si>
    <t>SMART TV</t>
  </si>
  <si>
    <t>ШЕЙКЕР ЛАБ-ПУ-01 (УСТРОЙСТВО ПЕРЕМЕШИВАЮ</t>
  </si>
  <si>
    <t>ЗАО"Лабораторное оборудование и приборы"</t>
  </si>
  <si>
    <t>Челябинский Металлургический Комбинат </t>
  </si>
  <si>
    <t>ШВЕЛЛЕР №10</t>
  </si>
  <si>
    <t>1250</t>
  </si>
  <si>
    <t>СОРБЕНТ ДЛЯ СБОРА НЕФТИ</t>
  </si>
  <si>
    <t> Великобритания,</t>
  </si>
  <si>
    <t>СОЛЕНОЙД</t>
  </si>
  <si>
    <t>СМЕСИТЕЛЬ ДЛЯ УМЫВАЛЬНИКА</t>
  </si>
  <si>
    <t>Gappo (Китай)</t>
  </si>
  <si>
    <t>55</t>
  </si>
  <si>
    <t>41</t>
  </si>
  <si>
    <t>101</t>
  </si>
  <si>
    <t>СМЕСИТЕЛЬ ДЛЯ ДУШЕВЫХ УСТАНОВОК</t>
  </si>
  <si>
    <t>Cersanit (Польша)</t>
  </si>
  <si>
    <t>СМЕСИТЕЛЬ ДЛЯ ДУША</t>
  </si>
  <si>
    <t>67</t>
  </si>
  <si>
    <t>УСТРОЙСТВО СИСТЕМЫ ЗАЩИТЫ</t>
  </si>
  <si>
    <t> Weilekes Elektronik GmbH,</t>
  </si>
  <si>
    <t>УСТРОЙСТВО ДЛЯ ХОЛОДНОЙ ВРЕЗКИ</t>
  </si>
  <si>
    <t>УСТР-ВО ПНЕВМОЗАГЛУШАЮЩЕЕ</t>
  </si>
  <si>
    <t>Varmega</t>
  </si>
  <si>
    <t>УСТАНОВКА ВОЗДУШНО-ПЛАЗМЕННОЙ РЕЗКИ</t>
  </si>
  <si>
    <t>УРОВНЕМЕР РАДАРНЫЙ</t>
  </si>
  <si>
    <t>VEGA</t>
  </si>
  <si>
    <t>УРОВНЕМЕР</t>
  </si>
  <si>
    <t>Указатель потока жидкости</t>
  </si>
  <si>
    <t>УКАЗАТЕЛЬ МАНОМЕТРА</t>
  </si>
  <si>
    <t>786</t>
  </si>
  <si>
    <t>Компания «Флюид-Лайн»</t>
  </si>
  <si>
    <t>ROSSIYA</t>
  </si>
  <si>
    <t>18</t>
  </si>
  <si>
    <t>ТРУБОРЕЗ ХОМУТНЫЙ</t>
  </si>
  <si>
    <t xml:space="preserve">Компания Reed (США)
</t>
  </si>
  <si>
    <t>ТРУБОГИБ РУЧНОЙ</t>
  </si>
  <si>
    <t>ТРОС БУКСИРОВОЧНЫЙ ГРУЗОВЫХ АВТО</t>
  </si>
  <si>
    <t>ООО «ПО КАНПРО»</t>
  </si>
  <si>
    <t>Сканер пламени</t>
  </si>
  <si>
    <t> АО «Электронстандарт-прибор»</t>
  </si>
  <si>
    <t>СИГНАЛИЗАТОР УРОВНЯ 150ММ</t>
  </si>
  <si>
    <t>Endress Hauser</t>
  </si>
  <si>
    <t>СИГНАЛИЗАТОР ДИСТАНЦИОННЫЙ</t>
  </si>
  <si>
    <t>СВАРОЧНЫЙ АППАРАТ</t>
  </si>
  <si>
    <t xml:space="preserve">ESAB </t>
  </si>
  <si>
    <t>СТЕНД ДЛЯ ДИАГНОСТИКИ ТОРМОЗНОЙ СИСТЕМЫ</t>
  </si>
  <si>
    <t>АО «ГАРО-Трейд»</t>
  </si>
  <si>
    <t>СТАЛЬ УГЛОВАЯ РАВНОБОКАЯ 75Х75Х6</t>
  </si>
  <si>
    <t>РосТехСталь</t>
  </si>
  <si>
    <t>265133.900.000049</t>
  </si>
  <si>
    <t>из углеродистой стали</t>
  </si>
  <si>
    <t>РУЛЕТКА Р30 У3К</t>
  </si>
  <si>
    <t>26</t>
  </si>
  <si>
    <t>ТОО «МеталлоСклад</t>
  </si>
  <si>
    <t>РУЛЕТКА Р30 У3Г</t>
  </si>
  <si>
    <t>25</t>
  </si>
  <si>
    <t>Челябинский Инструментальный Завод </t>
  </si>
  <si>
    <t>ПОДОГРЕВАТЕЛЬ ДВИГАТЕЛЯ ПРЕДПУСКОВОЙ</t>
  </si>
  <si>
    <t>Webasto</t>
  </si>
  <si>
    <t>ПОГРУЗЧИК ФРОНТАЛЬНЫЙ</t>
  </si>
  <si>
    <t>XCMG</t>
  </si>
  <si>
    <t>РАЗГОНЩИК ФЛАНЦЕВ ГИДРАВЛ.</t>
  </si>
  <si>
    <t>Гидравлика Инжтрейдинг</t>
  </si>
  <si>
    <t>ПЯТА НАСОСА</t>
  </si>
  <si>
    <t>ОАО "НПО Энергомаш.</t>
  </si>
  <si>
    <t>для защиты органов дыхания</t>
  </si>
  <si>
    <t>87</t>
  </si>
  <si>
    <t>ЗАО "БАЛАМА",Россия</t>
  </si>
  <si>
    <t>323</t>
  </si>
  <si>
    <t>320</t>
  </si>
  <si>
    <t>145</t>
  </si>
  <si>
    <t>49</t>
  </si>
  <si>
    <t>ПРИНТЕР</t>
  </si>
  <si>
    <t>Hewlett Packard.</t>
  </si>
  <si>
    <t>ПОРОШОК АБРАЗИВНЫЙ ИЗ ШЛАКОВ</t>
  </si>
  <si>
    <t>Уралгрит</t>
  </si>
  <si>
    <t>5000</t>
  </si>
  <si>
    <t>ПОЛУПРИЦЕП-ТЯЖЕЛОВОЗ НИЗКОРАМНЫЙ 40 ТН</t>
  </si>
  <si>
    <t>ПАО "УРАЛАВТОПРИЦЕП" (Россия)</t>
  </si>
  <si>
    <t>ПОЛОГ ПВХ ДЛЯ НЕФТ</t>
  </si>
  <si>
    <t>139616.900.000024</t>
  </si>
  <si>
    <t>из полиэстера</t>
  </si>
  <si>
    <t>ПОЛОГ ЗАЩИТНЫЙ</t>
  </si>
  <si>
    <t>ЛАРН </t>
  </si>
  <si>
    <t>НАБОР МЕТЧИКОВ М3-М48</t>
  </si>
  <si>
    <t>Львовский инструментальный завод</t>
  </si>
  <si>
    <t>НАБОР КЛЮЧЕЙ УДАРНЫХ ОТ24ДО85</t>
  </si>
  <si>
    <t xml:space="preserve">X-SPARK. Россия. </t>
  </si>
  <si>
    <t>МФУ</t>
  </si>
  <si>
    <t>МУФТА ОБЖИМНАЯ Д200</t>
  </si>
  <si>
    <t>Аврора ООО</t>
  </si>
  <si>
    <t>МОЙКА ВЫСОК ДАВЛ KRANZLE QUADRO 800</t>
  </si>
  <si>
    <t>МИКРООММЕТР</t>
  </si>
  <si>
    <t>ООО СКБ ЭП, г. Иркутск </t>
  </si>
  <si>
    <t>МЕТАЛЛОР.С АРМАТ.ПОД ПРИВАР. 150-25-6,0</t>
  </si>
  <si>
    <t>МАШИНКА ДЛЯ ГАЗ. РЕЗ. ТРУБ</t>
  </si>
  <si>
    <t>МАШИНА ДОРОЖНАЯ РАЗМЕТОЧНАЯ</t>
  </si>
  <si>
    <t>HONDA</t>
  </si>
  <si>
    <t>НАСОС Ш 40/4-19,5/4</t>
  </si>
  <si>
    <t>ГМС Ливгидромаш </t>
  </si>
  <si>
    <t>НАСОС ЦИРКУЛЯЦИОННЫЙ 25/80 180</t>
  </si>
  <si>
    <t>НАСОС С-569 С ЭЛ. ДВИГАТЕЛЕМ</t>
  </si>
  <si>
    <t>АО "ГМС Ливгидромаш" -</t>
  </si>
  <si>
    <t>НАСОС ПОГРУЖНОЙ С РЕЖУЩИМ КОНЦОМ</t>
  </si>
  <si>
    <t>ГНОМ 10-10 220В, Россия</t>
  </si>
  <si>
    <t>БЛОК ДВЕРНОЙ</t>
  </si>
  <si>
    <t>ЛАМИНАТ НАПОЛЬНЫЙ</t>
  </si>
  <si>
    <t>1063.6</t>
  </si>
  <si>
    <t>314.8</t>
  </si>
  <si>
    <t>ДВЕРЬ</t>
  </si>
  <si>
    <t>18.48</t>
  </si>
  <si>
    <t>118</t>
  </si>
  <si>
    <t>ГРУНТОВКА</t>
  </si>
  <si>
    <t>192</t>
  </si>
  <si>
    <t>Henkel (Ceresit) ·</t>
  </si>
  <si>
    <t>КЛЕЙ</t>
  </si>
  <si>
    <t>6244.4</t>
  </si>
  <si>
    <t>Bergauf</t>
  </si>
  <si>
    <t>КРЕМ ЗАЩИТНЫЙ</t>
  </si>
  <si>
    <t>3028</t>
  </si>
  <si>
    <t>NORMAN</t>
  </si>
  <si>
    <t>3640</t>
  </si>
  <si>
    <t>1628</t>
  </si>
  <si>
    <t>2805</t>
  </si>
  <si>
    <t>756</t>
  </si>
  <si>
    <t>291024.900.000007</t>
  </si>
  <si>
    <t>грузопассажирский, тип кузова фургон, грузоподъемность более 3000 кг</t>
  </si>
  <si>
    <t>АВТОМАШИНА КУНГ</t>
  </si>
  <si>
    <t>Дулёво</t>
  </si>
  <si>
    <t>КАБИНА ДУШЕВАЯ</t>
  </si>
  <si>
    <t>СТАЛЬ КВАДРАТНАЯ 15Х15</t>
  </si>
  <si>
    <t>1275</t>
  </si>
  <si>
    <t>ЕВРАЗ НТМК.</t>
  </si>
  <si>
    <t>НАБОР ТОРЦОВЫХ КЛЮЧЕЙ</t>
  </si>
  <si>
    <t>X-SPARK. Россия.</t>
  </si>
  <si>
    <t>НАБОР РОЖКОВЫХ КЛЮЧЕЙ 6-32</t>
  </si>
  <si>
    <t>НАБОР РОЖКОВЫХ КЛЮЧЕЙ ОТ 6ММ ДО 46ММ</t>
  </si>
  <si>
    <t>НАБОР РОЖКОВЫХ КЛЮЧЕЙ</t>
  </si>
  <si>
    <t>НАБОР ПЛАШЕК ДЛЯ ТРУБНОЙ КОНИЧЕС. РЕЗЬБЫ</t>
  </si>
  <si>
    <t>НАБОР ПЛАШЕК М3-М48</t>
  </si>
  <si>
    <t>СТАЛЬ УГЛОВАЯ РАВНОБОКАЯ 50Х50Х5</t>
  </si>
  <si>
    <t>6600</t>
  </si>
  <si>
    <t>ОАО"ГМЗ",Россия</t>
  </si>
  <si>
    <t>ЛЕСТНИЦА УПОРНАЯ</t>
  </si>
  <si>
    <t xml:space="preserve"> KRAUSE STABILO Германия</t>
  </si>
  <si>
    <t>ЛЕСТНИЦА СТРЕМЯНКА</t>
  </si>
  <si>
    <t>ЛЕСТНИЦА</t>
  </si>
  <si>
    <t>HP Color LaserJet Enterprise M751dn</t>
  </si>
  <si>
    <t>МФУ ВЫСОКОЙ ПРОИЗВОДИТЕЛЬНОСТИ(ЛАЗ.МОН.)</t>
  </si>
  <si>
    <t>МФУ ЦВЕТНОЕ, ФОРМАТА А3 С ЛОТКАМИ</t>
  </si>
  <si>
    <t>НАБОР НАКИДНЫХ КЛЮЧЕЙ</t>
  </si>
  <si>
    <t>ВИБРОАНАЛИЗАТОР СД-23</t>
  </si>
  <si>
    <t>ООО «ВЕЛМАС»</t>
  </si>
  <si>
    <t>АППАРАТ РЕНТГЕНОВСКИЙ, максимальное рабочее напряжение на рентгеновской трубке, кВ 250</t>
  </si>
  <si>
    <t>ООО «Спектрофлэш» Россия</t>
  </si>
  <si>
    <t>АППАРАТ РЕНТГЕНОВСКИЙ, с увеличенным напряжением на рентгеновской трубке до 250 кВ</t>
  </si>
  <si>
    <t>АНЕМОМЕТР ЦИФРОВОЙ</t>
  </si>
  <si>
    <t xml:space="preserve">MASTECH </t>
  </si>
  <si>
    <t>ТОЛЩИНОМЕР ПОРТАТИВ.УЛЬТРАЗВУКОВОЙ 27MG</t>
  </si>
  <si>
    <t>ООО "Константа"г.Санкт-Петербург" ГОСТ Р 51694</t>
  </si>
  <si>
    <t>АМОРТИЗАТОР РЕЗИНОВЫЙ АПМ-1700-М</t>
  </si>
  <si>
    <t>ГУП "ИПТЭР" РБ, Россия.</t>
  </si>
  <si>
    <t>Установка электрогенераторная</t>
  </si>
  <si>
    <t>271131.130.000000</t>
  </si>
  <si>
    <t>с поршневым двигателем внутреннего сгорания, мощность 1-100 кВт</t>
  </si>
  <si>
    <t>ГЕНЕРАТОР ДИЗЕЛЬНЫЙ 5 КВТ</t>
  </si>
  <si>
    <t>DENZEL</t>
  </si>
  <si>
    <t>50А</t>
  </si>
  <si>
    <t>80А</t>
  </si>
  <si>
    <t>11</t>
  </si>
  <si>
    <t>40А</t>
  </si>
  <si>
    <t>АККУМУЛЯТОР 12V190F (12V / 190Ah)</t>
  </si>
  <si>
    <t xml:space="preserve">EnerSys® </t>
  </si>
  <si>
    <t>360</t>
  </si>
  <si>
    <t>370</t>
  </si>
  <si>
    <t>черная</t>
  </si>
  <si>
    <t>410</t>
  </si>
  <si>
    <t>180</t>
  </si>
  <si>
    <t>голубой</t>
  </si>
  <si>
    <t>290</t>
  </si>
  <si>
    <t>СпецЭмаль </t>
  </si>
  <si>
    <t>1740</t>
  </si>
  <si>
    <t>421</t>
  </si>
  <si>
    <t>1616</t>
  </si>
  <si>
    <t>248</t>
  </si>
  <si>
    <t>178</t>
  </si>
  <si>
    <t>381</t>
  </si>
  <si>
    <t>562</t>
  </si>
  <si>
    <t>185</t>
  </si>
  <si>
    <t>981</t>
  </si>
  <si>
    <t>146</t>
  </si>
  <si>
    <t>177</t>
  </si>
  <si>
    <t>251</t>
  </si>
  <si>
    <t>624</t>
  </si>
  <si>
    <t>380</t>
  </si>
  <si>
    <t>472</t>
  </si>
  <si>
    <t>221</t>
  </si>
  <si>
    <t>309</t>
  </si>
  <si>
    <t>312</t>
  </si>
  <si>
    <t>266</t>
  </si>
  <si>
    <t>182</t>
  </si>
  <si>
    <t>"DENSO GROUP", Germany</t>
  </si>
  <si>
    <t>для определения давления насыщенных паров</t>
  </si>
  <si>
    <t>ЭКСПРЕСС-АНАЛИЗАТОР</t>
  </si>
  <si>
    <t>Австрия,</t>
  </si>
  <si>
    <t xml:space="preserve">ERAVAP, Фирма Eralytics GmbH, </t>
  </si>
  <si>
    <t>гр- 60 до +100</t>
  </si>
  <si>
    <t>ООО «КСИ»</t>
  </si>
  <si>
    <t>301.6</t>
  </si>
  <si>
    <t>гр-60 до +60 гр</t>
  </si>
  <si>
    <t>450</t>
  </si>
  <si>
    <t>1225</t>
  </si>
  <si>
    <t>716.1</t>
  </si>
  <si>
    <t>гр - 40°С до +50°С</t>
  </si>
  <si>
    <t>700</t>
  </si>
  <si>
    <t>от -40 до +60</t>
  </si>
  <si>
    <t>"НЕВА-ФАРВАТЕР" </t>
  </si>
  <si>
    <t>1050</t>
  </si>
  <si>
    <t>925</t>
  </si>
  <si>
    <t>0,63мм+/-0,05мм</t>
  </si>
  <si>
    <t>1100</t>
  </si>
  <si>
    <t>870</t>
  </si>
  <si>
    <t>384</t>
  </si>
  <si>
    <t>1090</t>
  </si>
  <si>
    <t>0,635мм</t>
  </si>
  <si>
    <t>КСИ</t>
  </si>
  <si>
    <t>1150</t>
  </si>
  <si>
    <t>1870</t>
  </si>
  <si>
    <t>3870</t>
  </si>
  <si>
    <t>2133.6</t>
  </si>
  <si>
    <t>1200</t>
  </si>
  <si>
    <t>250</t>
  </si>
  <si>
    <t>40 сПз</t>
  </si>
  <si>
    <t>AdBlue </t>
  </si>
  <si>
    <t>КОЛБА 250 МЛ ДЛЯ OPTIDIST</t>
  </si>
  <si>
    <t xml:space="preserve">Herzog-by-PAC, Германия
</t>
  </si>
  <si>
    <t>ERAVAP, Фирма Eralytics GmbH, Австрия,</t>
  </si>
  <si>
    <t>IP66</t>
  </si>
  <si>
    <t>ДАТЧИК ВИБРАЦИИ</t>
  </si>
  <si>
    <t xml:space="preserve"> Италия</t>
  </si>
  <si>
    <t>CEMB S.p.A., Италия</t>
  </si>
  <si>
    <t>ПРЕОБРАЗОВАТЕЛЬ</t>
  </si>
  <si>
    <t>КОМПЛЕКТ УПЛОТНЕН., ПОРШН.КОЛЕЦ И РЕМНЯ</t>
  </si>
  <si>
    <t>Flow Management Devices LLC, США.</t>
  </si>
  <si>
    <t>АККУМУЛЯТОР 12В, 7А</t>
  </si>
  <si>
    <t>Security Force</t>
  </si>
  <si>
    <t>АККУМУЛЯТОР BP12-12 (12V 12AH\20HR)</t>
  </si>
  <si>
    <t>114</t>
  </si>
  <si>
    <t>155</t>
  </si>
  <si>
    <t>СТАНОК ТОКАРНО-ВИНТОРЕЗНЫЙ</t>
  </si>
  <si>
    <t>Болгария</t>
  </si>
  <si>
    <t xml:space="preserve">, ZMM Sliven (Болгария)
</t>
  </si>
  <si>
    <t>СТАНОК ОТРЕЗНОЙ НОЖОВОЧНЫЙ ОН-280</t>
  </si>
  <si>
    <t> «Интервесп-М».</t>
  </si>
  <si>
    <t>ДАТЧИК ПОЛОЖ.ВАЛА TM0180-07-00-05-10-02</t>
  </si>
  <si>
    <t>Грузопассажирский, тип кузова пикап, грузоподъемность 1000-3000 кг</t>
  </si>
  <si>
    <t>КАТУШКА ДЛЯ ОТВОДА ВЫХЛОПНЫХ ГАЗОВ</t>
  </si>
  <si>
    <t>Filcar </t>
  </si>
  <si>
    <t>КОЛОНКА ТОПЛИВОРАЗДАТОЧНАЯ НАРА-5212</t>
  </si>
  <si>
    <t>Топаз.</t>
  </si>
  <si>
    <t>АГРЕГАТ ЭЛЕКТРОНАСОСНЫЙ ЦМК 16-27</t>
  </si>
  <si>
    <t>ООО НПО "УралГидро Пром" Россия г. Лысьева ул.Орджоникидзе 47</t>
  </si>
  <si>
    <t>АГРЕГАТ ЭЛЕКТРОНАСОСНЫЙ 100-25</t>
  </si>
  <si>
    <t>НАСОС ПОГРУЖНОЙ</t>
  </si>
  <si>
    <t>КОМПРЕССОР ПОРШНЕВОЙ</t>
  </si>
  <si>
    <t>"ЗУБР ОВК" Россия</t>
  </si>
  <si>
    <t>ВОЗДУХООТВОДЧИК АВТОМАТИЧ.ДУ 15ММ</t>
  </si>
  <si>
    <t>Itap</t>
  </si>
  <si>
    <t>БЛОКИ ДВУХВЕНТИЛЬНЫЕ</t>
  </si>
  <si>
    <t>HLS28M8F4F. Parker.</t>
  </si>
  <si>
    <t>ОПОРА ГИДРОУЗЛА НАСОСА</t>
  </si>
  <si>
    <t>ОАО «НПО Энергомаш им. Академика В.П.Глушко» Московска я обл. г.Химки.)"</t>
  </si>
  <si>
    <t>Знак указательный</t>
  </si>
  <si>
    <t>329959.900.000016</t>
  </si>
  <si>
    <t>направляющий, на металлической основе</t>
  </si>
  <si>
    <t>ЗНАК ЗАКРЕПИТЕЛЬНЫЙ КИЛОМЕТРОВЫЙ</t>
  </si>
  <si>
    <t>111</t>
  </si>
  <si>
    <t>ГАСЗНАК</t>
  </si>
  <si>
    <t>441</t>
  </si>
  <si>
    <t>ПОДШИПНИК СКОЛЬЖЕНИЯ</t>
  </si>
  <si>
    <t>АГРЕГАТ СВАРОЧНЫЙ MOSA TS 400 PS/EL</t>
  </si>
  <si>
    <t xml:space="preserve">компания MOSA, </t>
  </si>
  <si>
    <t>279031.900.000077</t>
  </si>
  <si>
    <t>тип инверторный, диапазон сварочного тока 10-350 А</t>
  </si>
  <si>
    <t>АППАРАТ СВАРОЧНЫЙ</t>
  </si>
  <si>
    <t>RedHotDot.</t>
  </si>
  <si>
    <t>НАСОС ПЕРЕКАЧ БЕНЗИНА КЕРОСИНА</t>
  </si>
  <si>
    <t xml:space="preserve"> "Pressol" (Германия)</t>
  </si>
  <si>
    <t>НАСОС ПЕРЕКАЧКИ ГСМ</t>
  </si>
  <si>
    <t>НАСОС ПОРШНЕВОЙ</t>
  </si>
  <si>
    <t xml:space="preserve"> Уральский завод спецтехники. Россия.</t>
  </si>
  <si>
    <t>850</t>
  </si>
  <si>
    <t>2,3 мм</t>
  </si>
  <si>
    <t>15540</t>
  </si>
  <si>
    <t>40942</t>
  </si>
  <si>
    <t>13370</t>
  </si>
  <si>
    <t>30X40</t>
  </si>
  <si>
    <t>5111</t>
  </si>
  <si>
    <t>AGFA Structurix, Бельгия
ISO 11699</t>
  </si>
  <si>
    <t>100ммX90м</t>
  </si>
  <si>
    <t>от -40 до +80</t>
  </si>
  <si>
    <t>45000</t>
  </si>
  <si>
    <t>По договору КТК</t>
  </si>
  <si>
    <t>MAGNUM IEK</t>
  </si>
  <si>
    <t>ООО "Электронприбор" Москва,Россия</t>
  </si>
  <si>
    <t>Инновация.</t>
  </si>
  <si>
    <t>628</t>
  </si>
  <si>
    <t>Aeroforce</t>
  </si>
  <si>
    <t>ГИДРОПЯТА НАСОСА НГПНА 3600/120</t>
  </si>
  <si>
    <t>401</t>
  </si>
  <si>
    <t>Зубр.</t>
  </si>
  <si>
    <t>КировИнструмент</t>
  </si>
  <si>
    <t xml:space="preserve">DYMO </t>
  </si>
  <si>
    <t>573</t>
  </si>
  <si>
    <t>3М™</t>
  </si>
  <si>
    <t>Орггазнефть.</t>
  </si>
  <si>
    <t> Мастак.</t>
  </si>
  <si>
    <t>Ресанта</t>
  </si>
  <si>
    <t>257360.190.000000</t>
  </si>
  <si>
    <t>АКВ "Пиранья"</t>
  </si>
  <si>
    <t>Компания"ЛАБС",7К2, г.Санкт-Петербург.</t>
  </si>
  <si>
    <t xml:space="preserve">Brady </t>
  </si>
  <si>
    <t>«БелАК» </t>
  </si>
  <si>
    <t>Total </t>
  </si>
  <si>
    <t>Люксметр</t>
  </si>
  <si>
    <t>265153.900.000069</t>
  </si>
  <si>
    <t>диапазон измерения 0-200 000 люкс</t>
  </si>
  <si>
    <t>TESTO</t>
  </si>
  <si>
    <t>ООО «ForceMetall»</t>
  </si>
  <si>
    <t xml:space="preserve"> ООО "Адтек-Наука" </t>
  </si>
  <si>
    <t>Bahco Group</t>
  </si>
  <si>
    <t xml:space="preserve">Draeger </t>
  </si>
  <si>
    <t>ООО «ТехЛазер</t>
  </si>
  <si>
    <t>Fubag</t>
  </si>
  <si>
    <t>СТЕНД ВЕРТИКАЛЬНЫЙ СТИ 2-1-350/56</t>
  </si>
  <si>
    <t xml:space="preserve"> ЗАО предприятие "Специальные технологии" </t>
  </si>
  <si>
    <t>универсальные</t>
  </si>
  <si>
    <t>715</t>
  </si>
  <si>
    <t>ТЕЛЕФОН МОБИЛЬНЫЙ ВЗРЫВОЗАЩИЩЕННЫЙ</t>
  </si>
  <si>
    <t>i.Safe MOBILE</t>
  </si>
  <si>
    <t xml:space="preserve">KRAUSE STABILO, </t>
  </si>
  <si>
    <t>НАБОР ИСКРОБЕЗОПАСН.КОМБ.КЛЮЧЕЙ 8-32</t>
  </si>
  <si>
    <t>X-SPARK. Россия. ГОСТ 26810-86</t>
  </si>
  <si>
    <t>МАРКА РЕФЛЕКТОРНАЯ LEICA GZM29 20X20</t>
  </si>
  <si>
    <t xml:space="preserve">Leica Geosystems AG (Швейцария)
</t>
  </si>
  <si>
    <t>МАРКА РЕФЛЕКТОРНАЯ LEICA GZM30 40X40</t>
  </si>
  <si>
    <t>ПОЛОГ</t>
  </si>
  <si>
    <t>от –20 до +100°C</t>
  </si>
  <si>
    <t>Fluke</t>
  </si>
  <si>
    <t>АНАЛИЗАТОР СПЕКТРОСКАН</t>
  </si>
  <si>
    <t>НПО "Спектрон", Россия</t>
  </si>
  <si>
    <t>Площадь-  40-60 КВ.М</t>
  </si>
  <si>
    <t>Площадь- 14кв.м</t>
  </si>
  <si>
    <t>239913.900.000007</t>
  </si>
  <si>
    <t>на битумно-полимерной основе</t>
  </si>
  <si>
    <t>БИОМ-И</t>
  </si>
  <si>
    <t>1145</t>
  </si>
  <si>
    <t>Ecomast.</t>
  </si>
  <si>
    <t>АККУМУЛЯТОР BP7-12 (12V 7AH\20HR)</t>
  </si>
  <si>
    <t>390</t>
  </si>
  <si>
    <t>148</t>
  </si>
  <si>
    <t>БАТАРЕЯ АККУМУЛЯТОРНАЯ 12V 20AH</t>
  </si>
  <si>
    <t>АГРЕГАТ ЭЛЕКТРОНАСОСНЫЙ 25/20</t>
  </si>
  <si>
    <t>ГМС Ливгидромаш</t>
  </si>
  <si>
    <t>НАСОС  10-10EX-ТР</t>
  </si>
  <si>
    <t>НАСОС 10-10EX-ТР</t>
  </si>
  <si>
    <t>НАСОС 16-16</t>
  </si>
  <si>
    <t>НАСОС 25/20</t>
  </si>
  <si>
    <t>НАСОС ПОГРУЖНОЙ ДЛЯ ОТВОДА СТОЧНЫХ ВОД</t>
  </si>
  <si>
    <t>НАСОС ПОГРУЖНОЙ С РЕЖУЩИМ МЕХАНИЗМОМ</t>
  </si>
  <si>
    <t>конический, одноступенчатый, пересекающееся расположение осей</t>
  </si>
  <si>
    <t xml:space="preserve"> AUMA Riester GmbH&amp;Co, </t>
  </si>
  <si>
    <t>Ф820ММ</t>
  </si>
  <si>
    <t>Азербайджан</t>
  </si>
  <si>
    <t>Fitz</t>
  </si>
  <si>
    <t>квадратная</t>
  </si>
  <si>
    <t>НОЖ ОТВАЛА АВТОГРЕЙДЕРА ДЗ-98</t>
  </si>
  <si>
    <t> ООО "ДС-Сервис" </t>
  </si>
  <si>
    <t>Вибротрамбовка</t>
  </si>
  <si>
    <t>289230.500.000002</t>
  </si>
  <si>
    <t>бензиновая</t>
  </si>
  <si>
    <t>ВИБРОТРАМБОВКА</t>
  </si>
  <si>
    <t> ALTECO</t>
  </si>
  <si>
    <t>КАРТРИДЖ</t>
  </si>
  <si>
    <t> США</t>
  </si>
  <si>
    <t>Brady Corporation M21-187-C-342</t>
  </si>
  <si>
    <t>Площадь- 65-70 кв.м</t>
  </si>
  <si>
    <t xml:space="preserve"> Sayerlack (Италия).</t>
  </si>
  <si>
    <t>Intersurgical Ltd.</t>
  </si>
  <si>
    <t>ecom instruments GmbH</t>
  </si>
  <si>
    <t> PRESSMASTER</t>
  </si>
  <si>
    <t xml:space="preserve">Диаметр: 25 см \ Материал:антипригарная форма \ Описание:для выпечки кондитерских изделий с разъемным дном </t>
  </si>
  <si>
    <t>Таз</t>
  </si>
  <si>
    <t>259112.000.000008</t>
  </si>
  <si>
    <t>эмалированный, стальной</t>
  </si>
  <si>
    <t>Вместимость:20л \ Описание:круглый, нержавеющий</t>
  </si>
  <si>
    <t>ТОО "Professional Geo Solutions Kazakhstan" ("Профешинал Гео Солюшинс Казахстан")</t>
  </si>
  <si>
    <t>АГЗУ"Спутник": Насос</t>
  </si>
  <si>
    <t>Электронасос вакуумный на 20 литров</t>
  </si>
  <si>
    <t>Электронасос циркуляционный 0,095 кВт</t>
  </si>
  <si>
    <t>Электронасос циркуляционный 0,136 кВт</t>
  </si>
  <si>
    <t>Электродвигатель 1RQ1450-2JB60-Z 1250</t>
  </si>
  <si>
    <t>244423.100.000008</t>
  </si>
  <si>
    <t>из меди и сплавов на медной основе, сварочная, диаметр 1,4-3 мм</t>
  </si>
  <si>
    <t>Проволока свар. омедн. D1,6мм ГОСТ 2246</t>
  </si>
  <si>
    <t>Подшипник 3086313</t>
  </si>
  <si>
    <t>Автошина 8.15-15 PR12 QH201</t>
  </si>
  <si>
    <t>Автошина 235/70R16 109/S всесезон.</t>
  </si>
  <si>
    <t>Автошина 235/75R17,5 143/J всесезон.</t>
  </si>
  <si>
    <t>Автошина 245/65R17 111/T всесезон.</t>
  </si>
  <si>
    <t>Автошина 265/60R18 114/V всесезон.</t>
  </si>
  <si>
    <t>Контактор КМИ-22510 25А 230В</t>
  </si>
  <si>
    <t>Контактор КМИ-23210 32А 230В</t>
  </si>
  <si>
    <t>271210.900.000019</t>
  </si>
  <si>
    <t>элегазовый, тип баковый, напряжение не более 110 кВ</t>
  </si>
  <si>
    <t>Выключатель элегаз. бак. 35кВ 12,5кА</t>
  </si>
  <si>
    <t>Печь</t>
  </si>
  <si>
    <t>Подогреватель предпусковой 14ТС-10-24-С</t>
  </si>
  <si>
    <t>Термокабель 37Вт 210С 230В</t>
  </si>
  <si>
    <t>Паста водочувств. 100г</t>
  </si>
  <si>
    <t>Флакон</t>
  </si>
  <si>
    <t>Ключ труб. рычажный 2,5"</t>
  </si>
  <si>
    <t>Патрон токар. 3 7100-0009</t>
  </si>
  <si>
    <t>Редуктор БПО-5-4</t>
  </si>
  <si>
    <t>Редуктор БКО-50-4</t>
  </si>
  <si>
    <t>Автошина 275/65R17 115/T всесезон.</t>
  </si>
  <si>
    <t>КОРЕЯ, РЕСПУБЛИКА</t>
  </si>
  <si>
    <t>Насос циркул. 2,2м3/ч 5м 2900об/мин</t>
  </si>
  <si>
    <t>Насос циркул. 1,5м3/ч 8м 2880об/мин</t>
  </si>
  <si>
    <t>281321.900.000004</t>
  </si>
  <si>
    <t>вакуумный (кроме турбомолекулярного), производительность до 1500 л/с</t>
  </si>
  <si>
    <t>Насос вакуум. 1,3кВт 70м 3м3/ч</t>
  </si>
  <si>
    <t>Разгонщик фланцев клин. гидрав. 8т 20мм</t>
  </si>
  <si>
    <t>Разгонщик фланцев клин. гидрав. 12т 35мм</t>
  </si>
  <si>
    <t>Лист рифленый ромб 4мм Ст3пс</t>
  </si>
  <si>
    <t>Лист г/к Б-3мм ст3сп</t>
  </si>
  <si>
    <t>Уголок 50х50х5мм 3сп ГОСТ 8509-93</t>
  </si>
  <si>
    <t>Аккумулятор для ИБП 12В 12А.ч</t>
  </si>
  <si>
    <t>Насос НМШ 5-25</t>
  </si>
  <si>
    <t>Подшипник 311</t>
  </si>
  <si>
    <t>Резак Р1П-100 пропановый инжекторный</t>
  </si>
  <si>
    <t>259315.500.000013</t>
  </si>
  <si>
    <t>стальная, сварочная, диаметр 1-1,5 мм</t>
  </si>
  <si>
    <t>Проволока свар. омедн. D1,2мм ГОСТ 2246</t>
  </si>
  <si>
    <t>241032.000.000010</t>
  </si>
  <si>
    <t>марка Ст.3кп, толщина 12-60 мм, горячекатаный</t>
  </si>
  <si>
    <t>Лист г/к Б-30мм ст3 ГОСТ 19903</t>
  </si>
  <si>
    <t>239911.900.000001</t>
  </si>
  <si>
    <t>асбестовая, марка ЛАТ-2</t>
  </si>
  <si>
    <t>Лента ЛАТ-2 8х70мм</t>
  </si>
  <si>
    <t>Трубка термоусаж. ТУТ 30/15</t>
  </si>
  <si>
    <t>Регулятор расх. КМР-2</t>
  </si>
  <si>
    <t>Автошина 11.00R20 150/146K всесезон.</t>
  </si>
  <si>
    <t>Автошина 8.25R20 125/122J всесезон.</t>
  </si>
  <si>
    <t>Автошина 10.00R20 146/143J всесезон.</t>
  </si>
  <si>
    <t>Автошина 9.00R20 140/137J всесезон.</t>
  </si>
  <si>
    <t>Автошина 23.5-25 PR20 L2</t>
  </si>
  <si>
    <t>Автошина 10.00R20 146/K всесезон.</t>
  </si>
  <si>
    <t>221113.500.000017</t>
  </si>
  <si>
    <t>для автобуса или автомобиля грузового и троллейбуса, радиальная, диаметр обода 25</t>
  </si>
  <si>
    <t>Автошина 29,5/75R25 190/A8 всесезон.</t>
  </si>
  <si>
    <t>Автошина 315/80R22.5 156/150K всесезон.</t>
  </si>
  <si>
    <t>221113.500.000008</t>
  </si>
  <si>
    <t>для автобуса или автомобиля грузового и троллейбуса, диагональная, диаметр обода 21</t>
  </si>
  <si>
    <t>Автошина 1300х530-533 PR12 всесезон.</t>
  </si>
  <si>
    <t>Автошина 7.00R16 118/114L всесезон.</t>
  </si>
  <si>
    <t>221114.700.000000</t>
  </si>
  <si>
    <t>для экскаватора-погрузчика, диагональная, диаметр обода 18</t>
  </si>
  <si>
    <t>Автошина 16.5/70-18 PR14 всесезон.</t>
  </si>
  <si>
    <t>Канатоукладчик</t>
  </si>
  <si>
    <t>293230.900.000016</t>
  </si>
  <si>
    <t>Канатоукладчик тельфера 158109</t>
  </si>
  <si>
    <t>БОЛГАРИЯ</t>
  </si>
  <si>
    <t>Канатоукладчик тельфера 158108</t>
  </si>
  <si>
    <t>Скоба</t>
  </si>
  <si>
    <t>259929.490.000330</t>
  </si>
  <si>
    <t>такелажная, омегообразная</t>
  </si>
  <si>
    <t>Скоба такелажная омегообразная 8,5т</t>
  </si>
  <si>
    <t>Автошина 10.00R22,5 141/М всесезон.</t>
  </si>
  <si>
    <t>221114.900.000005</t>
  </si>
  <si>
    <t>на спецтехнику, диагональная, диаметр обода 16, ведущая</t>
  </si>
  <si>
    <t>Автошина 17.5-25 PR14 G2</t>
  </si>
  <si>
    <t>221114.700.000008</t>
  </si>
  <si>
    <t>для погрузчика, диагональная, диаметр обода 20</t>
  </si>
  <si>
    <t>Автошина 12.00х20 PR18 всесезон.</t>
  </si>
  <si>
    <t>Автошина 11.00/R22.5 146/L всесезон.</t>
  </si>
  <si>
    <t>Подшипник гидрав. кл. BR202816-01</t>
  </si>
  <si>
    <t>Ротор механ. 250мм 50-300об/мин</t>
  </si>
  <si>
    <t>Подшипник специал. ВА 88</t>
  </si>
  <si>
    <t>Подшипник 60304</t>
  </si>
  <si>
    <t>Подшипник 208</t>
  </si>
  <si>
    <t>Подшипник 3056205</t>
  </si>
  <si>
    <t>Подшипник гидрав. кл. HK1412</t>
  </si>
  <si>
    <t>Подшипник BR 142216</t>
  </si>
  <si>
    <t>Подшипник 7524</t>
  </si>
  <si>
    <t>Подшипник BR 142212</t>
  </si>
  <si>
    <t>Электродвигатель 4АМ250М6 55кВт 1000</t>
  </si>
  <si>
    <t>Электроводонагреватель 100л</t>
  </si>
  <si>
    <t>Лист г/к Б-2мм ст3сп</t>
  </si>
  <si>
    <t>Автошина 11R22.5 148/145L всесезон.</t>
  </si>
  <si>
    <t>259313.500.000003</t>
  </si>
  <si>
    <t>марка Ст.3, толщина 6 мм, просечно-вытяжной</t>
  </si>
  <si>
    <t>Лист ПВЛ 610 6х1000х2500мм ст3</t>
  </si>
  <si>
    <t>Автошина 16.0/70-20 PR14 E2H</t>
  </si>
  <si>
    <t>Изолятор ШФ 20- Г1</t>
  </si>
  <si>
    <t>Кабель KSPN-8-N201-B-12-59 H07RN8-F 4G95</t>
  </si>
  <si>
    <t>Кондиционер 1120Вт/1080Вт</t>
  </si>
  <si>
    <t>Ножовка</t>
  </si>
  <si>
    <t>257320.100.000000</t>
  </si>
  <si>
    <t>по металлу, ручная</t>
  </si>
  <si>
    <t>Ножовка по металлу 300х1мм</t>
  </si>
  <si>
    <t>281332.000.000337</t>
  </si>
  <si>
    <t>для газового компрессора</t>
  </si>
  <si>
    <t>Подшипник 7ВКГ 30/7 №20-32417 М</t>
  </si>
  <si>
    <t>Электродвигатель 5А200L6 30кВт 1000</t>
  </si>
  <si>
    <t>Набор инс. 68 пред.</t>
  </si>
  <si>
    <t>Набор ключей накидных 5 пред.</t>
  </si>
  <si>
    <t>Набор ключей гаечных 5 пред.</t>
  </si>
  <si>
    <t>Набор ключей гаечных 9 пред.</t>
  </si>
  <si>
    <t>Подшипник 180205</t>
  </si>
  <si>
    <t>Подшипник 180206</t>
  </si>
  <si>
    <t>Подшипник 2317</t>
  </si>
  <si>
    <t>марка Ст.3пс, толщина 12-60 мм, горячекатаный</t>
  </si>
  <si>
    <t>Лист г/к Б-60мм ст3</t>
  </si>
  <si>
    <t>для слесарных работ</t>
  </si>
  <si>
    <t>Набор инс. искроб. 28 пред.</t>
  </si>
  <si>
    <t>Диск твердотел. SSD SATA III 500Гбайт</t>
  </si>
  <si>
    <t>Каток поддерживающий</t>
  </si>
  <si>
    <t>289261.300.000092</t>
  </si>
  <si>
    <t>для бульдозера</t>
  </si>
  <si>
    <t>Каток двубортный 24-21-170СП</t>
  </si>
  <si>
    <t>Терминал граф. VW3A1101</t>
  </si>
  <si>
    <t>Генератор диз. 80кВт 380/220В</t>
  </si>
  <si>
    <t>Карбонат натрия</t>
  </si>
  <si>
    <t>201343.100.000012</t>
  </si>
  <si>
    <t>технический, марка Б, сорт 2</t>
  </si>
  <si>
    <t>Сода кальцинированная техн. Б сорт 2</t>
  </si>
  <si>
    <t>Калибратор электрических сигналов</t>
  </si>
  <si>
    <t>265152.790.000064</t>
  </si>
  <si>
    <t>Калибратор токовой петли 24мА 10В</t>
  </si>
  <si>
    <t>Набор сверл по металлу 13 пред.</t>
  </si>
  <si>
    <t>Набор сверл по металлу и чугуну 15 пред.</t>
  </si>
  <si>
    <t>Набор сверл по металлу 3 пред.</t>
  </si>
  <si>
    <t>Кондиционер 7150Вт/7600Вт</t>
  </si>
  <si>
    <t>Подшипник 416</t>
  </si>
  <si>
    <t>205210.900.000025</t>
  </si>
  <si>
    <t>канцелярский</t>
  </si>
  <si>
    <t>Клей-карандаш ПВА 36мл</t>
  </si>
  <si>
    <t>Шампунь</t>
  </si>
  <si>
    <t>204216.300.000000</t>
  </si>
  <si>
    <t>для волос, в одноразовой упаковке, в одноразовой упаковке</t>
  </si>
  <si>
    <t>Шампунь одноразовый для волос 5мл</t>
  </si>
  <si>
    <t>Автошина 21.8-9 цельнолитая всесезон.</t>
  </si>
  <si>
    <t>221113.500.000001</t>
  </si>
  <si>
    <t>для автобуса или автомобиля грузового и троллейбуса, диагональная, диаметр обода 24</t>
  </si>
  <si>
    <t>Автошина 12.00R24 PR18 всесезон.</t>
  </si>
  <si>
    <t>Автошина 215/70R16 100/Q всесезон.</t>
  </si>
  <si>
    <t>221111.100.000033</t>
  </si>
  <si>
    <t>для легкового автомобиля, зимняя, радиальная, диаметр обода 20</t>
  </si>
  <si>
    <t>Автошина 285/50R20 116/W всесезон.</t>
  </si>
  <si>
    <t>Автошина 285/60R18 116/V лет.</t>
  </si>
  <si>
    <t>Автошина 285/60R18 116/V зим.</t>
  </si>
  <si>
    <t>Подшипник 6319/C3</t>
  </si>
  <si>
    <t>Подшипник 6313-2RS C3</t>
  </si>
  <si>
    <t>Подшипник 6213-2RS C3</t>
  </si>
  <si>
    <t>Подшипник 6322/C3</t>
  </si>
  <si>
    <t>Тяга промежуточная</t>
  </si>
  <si>
    <t>281331.000.000047</t>
  </si>
  <si>
    <t>Тяга СИН-32 СИН32.04.100.08.00.003</t>
  </si>
  <si>
    <t>Датчик ФД-02/240</t>
  </si>
  <si>
    <t>Фонарь аккум. светодиод. 30м 12ч</t>
  </si>
  <si>
    <t>201474.000.000000</t>
  </si>
  <si>
    <t>этиловый, технический, марка "Экстра"</t>
  </si>
  <si>
    <t>231923.300.000135</t>
  </si>
  <si>
    <t>из кварцевого стекла, размер 1-50 мм</t>
  </si>
  <si>
    <t>Кювета кварц. 50мм для КФК</t>
  </si>
  <si>
    <t>Змеевик</t>
  </si>
  <si>
    <t>253012.300.000009</t>
  </si>
  <si>
    <t>нагревательный</t>
  </si>
  <si>
    <t>Змеевик наружный АДПМ 65.02.00.300</t>
  </si>
  <si>
    <t>Змеевик внутрений АДПМ 65.02.00.200</t>
  </si>
  <si>
    <t>Змеевик наруж. АДПМ 782.25.00.300</t>
  </si>
  <si>
    <t>Змеевик внут. АДПМ 782.25.00.200</t>
  </si>
  <si>
    <t>Шприц руч. рычажно-плунжерный 500мл</t>
  </si>
  <si>
    <t>Баллон пропановый 50-1,6</t>
  </si>
  <si>
    <t>263021.900.000010</t>
  </si>
  <si>
    <t>шнуровой</t>
  </si>
  <si>
    <t>Телефон IP 5 линий цв. LCD дисп.</t>
  </si>
  <si>
    <t>Автошина 710-70 R38 166/D всесезон.</t>
  </si>
  <si>
    <t>273213.700.000229</t>
  </si>
  <si>
    <t>тип S/FTP</t>
  </si>
  <si>
    <t>Кабель сетевой U/UTP Cat5E PVC 305м</t>
  </si>
  <si>
    <t>Рукав III-9-2-У ГОСТ 9356-75</t>
  </si>
  <si>
    <t>221930.500.000036</t>
  </si>
  <si>
    <t>газовый, III–6.3–2,0</t>
  </si>
  <si>
    <t>Рукав III-6,3-2-У ГОСТ 9356</t>
  </si>
  <si>
    <t>Подшипник 53620</t>
  </si>
  <si>
    <t>Тиски слесарные 200мм/200мм</t>
  </si>
  <si>
    <t>281311.500.000000</t>
  </si>
  <si>
    <t>ручной, бытовой</t>
  </si>
  <si>
    <t>Насос руч. 250мл/ход</t>
  </si>
  <si>
    <t>281411.300.000006</t>
  </si>
  <si>
    <t>условный проход 152 мм, рабочее давление до 21 Мпа</t>
  </si>
  <si>
    <t>Превентор плашечный ППШР-2ФТ-152-21</t>
  </si>
  <si>
    <t>Дозиметры рентгеновского и гамма излучения</t>
  </si>
  <si>
    <t>Угольник</t>
  </si>
  <si>
    <t>281220.900.000013</t>
  </si>
  <si>
    <t>шланга гидромотора, для трубного гидравлического ключа</t>
  </si>
  <si>
    <t>Угольник 45170/гранит</t>
  </si>
  <si>
    <t>Гидромотор стандарт. №970400-5</t>
  </si>
  <si>
    <t>Гидрораспределитель 45240</t>
  </si>
  <si>
    <t>Угольник конц. 45163/гранит</t>
  </si>
  <si>
    <t>Полотно лент. 2-41-1,3-0,75 ГОСТ Р 53924</t>
  </si>
  <si>
    <t>Лента гусеничная (гусеница)</t>
  </si>
  <si>
    <t>283093.990.000061</t>
  </si>
  <si>
    <t>Гусеница 50-22-9СП</t>
  </si>
  <si>
    <t>Вертлюг буровой промывочный 50т 16МПа</t>
  </si>
  <si>
    <t>Автошина 250х15/7,5 цельнол. всесезон.</t>
  </si>
  <si>
    <t>Набор ключей накидных ударных 5 пред.</t>
  </si>
  <si>
    <t>Кошма техн. ГИ 2х4м</t>
  </si>
  <si>
    <t>Кувалда тупоносая 4кг ГОСТ 11401-75</t>
  </si>
  <si>
    <t>Кувалда тупоносая 2кг ГОСТ 11401-75</t>
  </si>
  <si>
    <t>Кувалда тупоносая 6кг ГОСТ 11401-75</t>
  </si>
  <si>
    <t>Ловушка-приемник</t>
  </si>
  <si>
    <t>231923.300.000152</t>
  </si>
  <si>
    <t>из стекла, объем 0-10 мл</t>
  </si>
  <si>
    <t>Приемник-ловушки опред. содержания воды</t>
  </si>
  <si>
    <t>Подшипник качения 2510141100</t>
  </si>
  <si>
    <t>Подшипник BRI 162816</t>
  </si>
  <si>
    <t>ЯПОНИЯ</t>
  </si>
  <si>
    <t>Подшипник BR 283720</t>
  </si>
  <si>
    <t>Аккумулятор 6СТ-165 165А.ч U12В</t>
  </si>
  <si>
    <t>272021.500.000002</t>
  </si>
  <si>
    <t>стартерный, напряжение 12 В, емкость 210 А/ч, свинцово-кислотный</t>
  </si>
  <si>
    <t>Аккумулятор 6СТ-200 200А.ч 12В</t>
  </si>
  <si>
    <t>Выключатель Iном.25А Iоткл.10кА 1р</t>
  </si>
  <si>
    <t>Термопреобразователь ТСМ-50 50М C4</t>
  </si>
  <si>
    <t>Пылесос-воздуход. эл. руч. 57мбар 600Вт</t>
  </si>
  <si>
    <t>Водило с сателлитами</t>
  </si>
  <si>
    <t>281220.900.000020</t>
  </si>
  <si>
    <t>Водило с сателлитами 45137-200/гранит</t>
  </si>
  <si>
    <t>ЗАВОД Асинхронные Взрывозащищённые Машины</t>
  </si>
  <si>
    <t>SHANGHAI PINNXUN ELECTRIC MOTOR CO., LTD</t>
  </si>
  <si>
    <t>ООО Нортек</t>
  </si>
  <si>
    <t>ЗАО НПФ РТК «Экос»</t>
  </si>
  <si>
    <t>КонтактЭлектроарматура</t>
  </si>
  <si>
    <t>"Jiangsu Dazhong Electric Motor Co., Ltd"</t>
  </si>
  <si>
    <t>Ишимбайский машиностроительный завод</t>
  </si>
  <si>
    <t>ОАО «Белшина»</t>
  </si>
  <si>
    <t>ООО "БурЭнергоСервис"</t>
  </si>
  <si>
    <t>XINXIANG CITY HUAHANG FILTER CO., LTD</t>
  </si>
  <si>
    <t>Южноуральская изоляторная компания</t>
  </si>
  <si>
    <t xml:space="preserve">Shandong Wolfsk Co., Ltd
</t>
  </si>
  <si>
    <t>GUANGZHOU RUNMO WATER TECHNOLOGY CO.,LTD</t>
  </si>
  <si>
    <t>ООО "Полимерпласт"</t>
  </si>
  <si>
    <t>ООО "УМК-Сталь"</t>
  </si>
  <si>
    <t>ООО "НПО Техносфера"</t>
  </si>
  <si>
    <t>АО "ЕВРАЗ ЗСМК"</t>
  </si>
  <si>
    <t xml:space="preserve">Лисма </t>
  </si>
  <si>
    <t>ООО Международная производственная компания "Технологические инновации"</t>
  </si>
  <si>
    <t xml:space="preserve">Экопром </t>
  </si>
  <si>
    <t>ООО «ЕВРАЗ»</t>
  </si>
  <si>
    <t>Храпуновский инструментальный завод</t>
  </si>
  <si>
    <t>АО "Завод "Самарский подшипник"</t>
  </si>
  <si>
    <t>LED CO LTD</t>
  </si>
  <si>
    <t>EKF</t>
  </si>
  <si>
    <t>Костромское ФКУ ИК-1</t>
  </si>
  <si>
    <t>Саморегулируемый греющий кабель</t>
  </si>
  <si>
    <t>Термокабель саморегулирующийся греющий 20HTV2-CT
Саморегулируемый греющий кабель для поддержания технологической температуры до 205°С, подвергаемых пропарке.</t>
  </si>
  <si>
    <t>Термокабель саморегулирующийся греющий 10HTV2-CT
Саморегулируемый греющий кабель для поддержания технологической температуры до 205°С, подвергаемых пропарке.</t>
  </si>
  <si>
    <t>Термокабель саморегулирующийся греющий 8HTV2-CT
Саморегулируемый греющий кабель для поддержания технологической температуры до 205°С, подвергаемых пропарке.</t>
  </si>
  <si>
    <t>Саморегулирующийся электрический нагревательный кабель 45вт/м</t>
  </si>
  <si>
    <t>Саморегулирующийся электрический нагревательный кабель 15вт/м;Номинальное напряжение: 230 В ;Температурная группа: T3; Материал внешней изоляции: фторполимер;</t>
  </si>
  <si>
    <t>Саморегулирующийся электрический нагревательный кабель 25 Вт/м; Номинальное напряжение: 230 В; Материал внешней изоляции: фторполимер; Максимальная длина цепи: 128 м;Температурная группа: T3</t>
  </si>
  <si>
    <t>Термокабел</t>
  </si>
  <si>
    <t>саморегули</t>
  </si>
  <si>
    <t>Саморегулирующийся электрический нагревательный кабель 60 Вт/м; Температурная группа: T3; Максимальная длина цепи: 55 м;Напряжение питания: 230 B; ГОСТ Р 51330 и ГОСТ Р МЭК 62086</t>
  </si>
  <si>
    <t>Саморегулирующийся электрический нагревательный кабель 30 Вт/м; Максимальная температура рабочая: 200 °C;Максимальная температура без нагрузки: 240 °C; Минимальная температура монтажа: -40 °C; Температурная группа: T3;</t>
  </si>
  <si>
    <t>Саморегулирующийся нагревательный кабель 45 Вт/м; Защитная оболочка: фторполимер; Максимальная температура включения: +200 °С; Максимальная допустимая температура без нагрузки (1000 часов суммарно): +240 °C; Максимальная длина обогревательного контура 230 V (для защитного автомата с характеристикой С): до 88 м; ГОСТ Р 51330 и ГОСТ Р МЭК 62086.</t>
  </si>
  <si>
    <t>Самоограничивающийся высокотемпературный греющий кабель 49Вт/м.Напряжение сети: 400-480В переменного тока.Максимальная длина кабеля: 225 м.Максимальная рабочая температура: 150°C.Максимальная допустимая температура: 260°С.Температурная группа	: T3.Кабель сертифицирован для использования во взрывоопасных зонах классов 1, 2 (газ), 21 и 22(пыль) и имеют абсолютный температурный класс Т3 в соответствии с европейским стандартом EN60079-30-1.</t>
  </si>
  <si>
    <t>Саморегурируемый греющий кабель 25Вт/м</t>
  </si>
  <si>
    <t>Зарядное устройство для носимых радиостанции PD795Ex. Преимущества данного зарядного устройства: · Высокая скорость зарядки, компакт ные размеры и низкий уровень электропотребления; · Простое и понятное управление. Индикация работы зарядного устройства определяется тремя светодиодами – красным, оранжевым и зелёным. Красный индикатор указывает на ошибку в работе или на процесс зарядки, оранжевый включается, когда батарея зарядилась на 90%, а зелёный – при полной зарядке аккумулятора. Для доукомплектования насимых радиостанции Hytera BL2411-EX.</t>
  </si>
  <si>
    <t>Лабораторный рН-метр/иономер. Диапазон измерений рН -2,000…20,000, рХ - 2,000…20,000, температуры -30,0…130,0 ºC (МТС) по преобразователю, - 2000,0…2000,0 mV, дисплей TFT (4 цветовых фона), выбор критерия стабильности, отображение дробного порядка, возможность осуществлять серийный измерения, автоматическая калибровка (max. 5точек), 8 предустановленных буферных групп, возможность создания пользовательской группы буферных растворов, автоматический учет температуры буферного р- ра при калибровке, автоматическая температурная компенсация при измерении, влагонепроницаемые корпус и клавиатура, автоматическая фиксация результата измерения, память на 1000 результатов измерения, 2 формата времени, 4 формата даты, защиты доступа паролем, пользовательские пределы измерений, 2 режима работы (экспертный/стандартный), идентификация подключенных устройств, экспорт данных на ПК, USB-карту, интерфейсы для связи RS232, USB-A, USB-B, цифровой вход. Русский язык меню. Размеры/вес не более: 204х174х74 мм / 890 г. В комплекте: комбинированный рН-электрод с термодатчиком, стартовый комплект буферных растворов (рН 4,01; 7,00; 9,21; 10,00), штатив, защитный чехол, блок питания. При поставке предоставить: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менее половины срока межповерочного интервала на момент поставки/установки, методика поверки СИ, паспорт и инструкция по эксплуатации завода изготовителя с переводом на государственный, русский язык. Поставка в твердой упаковке.</t>
  </si>
  <si>
    <t>Уровнемер радарный код заказа 7ML5431-0AB00-1AA0; 2-х Проводной. Аналоговый выход- 4 ... 20 мA; Точность- ± 0.02 мA; Коммуникация - PROFIBUS PA (Profile 3.0, Class B); Максимальная ошибка измерения = 3 мм; Расположение- вне помещения; Внешняя температура -40 ... +80 °C; Температура процесса -40 ... +150 °C; Материал- Алюминий, с порошковым покрытием из полиэстера; Степень защиты- IP67; Материал Нерж. сталь 316L ; Графический локальный дисплей, система быстрого запуска, автоматическое подавление эхо-сигнала и эхо-диаграмма; Инфракрасный приемник. Диапазон измерения до 20м, для непрерывного измерения жидкости и шламов. Резьбовое соединение 316L: 1 1/2 NPT (ASME B1.20.1)(коническая резьба) корпус (с кабельными вводами): алюминий, эпоксидное покрытие, 2 x 1/2 дюйма NPT.В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технический паспорт; Разрешение от КИРиПБ РК к применению на опасных производственных объектах согласно требованию закона промышленной безопасности; Сертификат соответсвия; Инструкция по эксплуатаци и на государственном/русском языке. Для доукомплектования основновнего установленного оборудования.</t>
  </si>
  <si>
    <t>Уровнемер радарный код заказа 7ML54223CH30; 2-Х ПРОВОДНЫЙ Аналоговый выход- 4 ... 20 мA; Точность- ± 0.02 мA; Коммуникация - PROFIBUS PA (Profile 3.0, Class B); Максимальная ошибка измерения = 3 мм; Расположение- вне помещения; Внешняя температура -40 ... +80 °C; Температура процесса -40 ... +150 °C; Материал- Алюминий, с порошковым покрытием из полиэстера; Степень защиты- IP67; Материал Нерж. сталь 316L ; Графический локальный дисплей, система быстрого запуска, автоматическое подавление эхо-сигнала и эхо-диаграмма; Инфракрасный приемник. Диапазон измерения до 20м, для непрерывного измерения жидкости и шламов. Резьбовое соединение 23ММ  (КОНИЧЕСКАЯ РЕЗЬБА) КОРПУС (С КАБЕЛЬНЫМИ ВВОДАМИ): АЛЮМИНИЙ, ЭПОКСИДНОЕ ПОКРЫТИЕ, 2 X 1/2 ДЮЙМА NPT.В комплекте:С инфракрасным пультом дистанционного управления (ПДУ)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технический паспорт; Разрешение от КИРиПБ РК к применению на опасных производственных объектах согласно требованию закона промышленной безопасности; Сертификат соответсвия; Инструкция по эксплуатаци и на государственном/русском языке. Товар должен быть новым на момент поставки. Гарантия - 2 года. Для доукомплектования основновнего установленного оборудования.</t>
  </si>
  <si>
    <t>Индикатор емкости аккумуляторов - прибор предназначенный для индикации емкости 12 - вольтовых кислотных, свинцовых аккумуляторов и для проверки аккумуляторов без отключения от выпрямителя и нагрузки. Оснащен усовершенствованной системой подавления помех. Прибор обладает возможностью записи результатов в память. Диапазон номинальных емкостей аккумулятора 0,9-350А/час; Проверка аккумулятора без отключения аккумулятора - да; Память 200 тестов, 26 групп измерений; Номинальное напряжение проверяемых аккумуляторов, 12В; Диапазон напряжений аккумулятора, обеспечивающий возможность определения емкости 12,6-14,2В; Рабочий диапазон напряжений 9,5-15В; Максимальное допустимое напряжение 400В; Время анализа аккумулятора 3 с; Длина измерительных проводов 0,6 м; Питание от проверяемого аккумулятора. Требования к окружающей среде: Температура +10...+35 °С; Влажность до 95% без конденсации. Габаритные размеры, 135х70х23 мм; Вес не более 0,3 кг. Необходимы паспорт и сертификаты соответствия.</t>
  </si>
  <si>
    <t xml:space="preserve"> Россия </t>
  </si>
  <si>
    <t>293122.700.000004</t>
  </si>
  <si>
    <t>Группа гильзо-поршневая</t>
  </si>
  <si>
    <t>293230.990.000016</t>
  </si>
  <si>
    <t>293230.250.000041</t>
  </si>
  <si>
    <t>для тормозной системы грузового автомобиля</t>
  </si>
  <si>
    <t>293230.910.000015</t>
  </si>
  <si>
    <t>для грузовых автомобилей</t>
  </si>
  <si>
    <t>293130.300.000059</t>
  </si>
  <si>
    <t>282913.300.000009</t>
  </si>
  <si>
    <t>масляный, для двигателя внутреннего сгорания, механический</t>
  </si>
  <si>
    <t>Анализатор жидкости (спектрофлуориметр)</t>
  </si>
  <si>
    <t>265153.900.000000</t>
  </si>
  <si>
    <t>для измерения массовой концентрации веществ</t>
  </si>
  <si>
    <t>Люменисцентно-фотометрический анализатор для измерения коэффициента направленного пропускания и интенсивности флюорисценций. Спектральный диапазон оптического излучения в канале возбуждения 200-650, в канале пропускания 200-650, в канале регистрации люминесценции 250-650. Объем анализируемой пробы, см - 3, время измерения,с, не более 16, источник питания 220В, потребляемая мощность не более 36, Габаритные размеры, мм, не более 300*300*95, масса, кг не более 8.Предел допускаемой при измерении в диапазоне 10-90%;2% В комплекте: сертификат об утверждении типа СИ с описанием типа (реестр ГСИ РК), действующий сертификат о поверке СИ, методика поверки СИ,наличие технического паспорта, инструкция по эксплуатации на русском языке.</t>
  </si>
  <si>
    <t>Группа поршневая</t>
  </si>
  <si>
    <t>257212.300.000000</t>
  </si>
  <si>
    <t>для дверей, цилиндровый</t>
  </si>
  <si>
    <t>Индикатор</t>
  </si>
  <si>
    <t>Клемма</t>
  </si>
  <si>
    <t>Коннектор</t>
  </si>
  <si>
    <t>Контакт специальный</t>
  </si>
  <si>
    <t>271240.900.000050</t>
  </si>
  <si>
    <t>для реле постоянного тока</t>
  </si>
  <si>
    <t>Коробка раздаточная</t>
  </si>
  <si>
    <t>293230.300.000065</t>
  </si>
  <si>
    <t xml:space="preserve">Коробка раздаточная Артикул:65111-1800020-32.Размеры (Д х Ш х В):0.687 x 0.547 x 0.661 м.Вес:250кг
</t>
  </si>
  <si>
    <t>Костюм</t>
  </si>
  <si>
    <t>Лампа накаливания</t>
  </si>
  <si>
    <t>Лампа светодиодная</t>
  </si>
  <si>
    <t>261112.000.000007</t>
  </si>
  <si>
    <t>коммутаторная</t>
  </si>
  <si>
    <t>222315.000.000003</t>
  </si>
  <si>
    <t>из поливинилхлорида, полукоммерческий, на нетканной основе</t>
  </si>
  <si>
    <t>для пневмоимпульсной установки</t>
  </si>
  <si>
    <t>Модуль интерфейсный</t>
  </si>
  <si>
    <t>Интерфейс Ethernet EI 813F, 10BaseT. Артикул 3BDH000022R1. Интерфейс EI 813F cовместим со стандартом Ethernet IEEE802.3; Можно использовать 10BaseT для обмена данными со скоростью 10 Мбит/с; 32-разрядная шина данных; Скорость передачи данных до 10 Мбит/с; Прямой доступ к основной памяти, загрузка процессора при работе не более 4 %; Дополнительная резервная батарея для сохранения основной памяти; В наличии имеется G3-совместимая модель Z/ Для доукомплектования программируемых логических контроллеров ABB AC803F.</t>
  </si>
  <si>
    <t>222929.900.000149</t>
  </si>
  <si>
    <t>для кабеля, металлопластиковая, соединительная</t>
  </si>
  <si>
    <t>259413.900.000024</t>
  </si>
  <si>
    <t>для спецтехники</t>
  </si>
  <si>
    <t>из поливинилхлорида</t>
  </si>
  <si>
    <t>Пылесос</t>
  </si>
  <si>
    <t>Разделитель мембранный</t>
  </si>
  <si>
    <t>259929.450.000006</t>
  </si>
  <si>
    <t>для защиты чувствительного элемента измерительного прибора от воздействия агрессивных, сильновязких, загрязненных, застывающих, полимеризующихся рабочих сред и/или сред с высокой температурой</t>
  </si>
  <si>
    <t>для дизельной электростанции</t>
  </si>
  <si>
    <t>Рессора</t>
  </si>
  <si>
    <t>293230.950.000046</t>
  </si>
  <si>
    <t>Сверло спиральное</t>
  </si>
  <si>
    <t>293122.350.000003</t>
  </si>
  <si>
    <t>Стеклорубероид</t>
  </si>
  <si>
    <t>231412.300.000009</t>
  </si>
  <si>
    <t>поверхностная плотность 200 г/м2</t>
  </si>
  <si>
    <t>Преобразователь измерительный  уровня Waterpilot FMX21. Описание прибора: волноводный радарный уровнемер для измерения уровня или границы раздела сред только при полностью погруженном зонд; Выходной сигнал: 4-20 мА с цифровым протоколом HART; Материал корпуса преобразователя: материал - нержавеющая сталь 316 SST; Диапазон измерении 0-100м (0-10бар).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 Товар должен быть новым на момент поставки. Гарантия - 2 года. Товар должен быть новым на момент поставки.  Для доукомплектования основновнего установленного оборудования.</t>
  </si>
  <si>
    <t>Устройство защиты</t>
  </si>
  <si>
    <t>271224.500.000015</t>
  </si>
  <si>
    <t>функция релейной защиты и автоматики</t>
  </si>
  <si>
    <t xml:space="preserve">Реле защиты REX 521 предназначено для защиты, управления, измерения и контроля в электрических сетях среднего напряжения. Оно применяется обычно на входящих и отходящих фидерах, а также для защиты подстанций. Реле защиты 
имеет измерительные входы для традиционных трансформаторов тока и напряжения. Возможно также исполнение реле с входами для подключения датчиков тока и напряжения. 
Описание. Реле построено на базе многопроцессорной техники. Интерфейс человек-машина (HMI)1, представляющий собой жидкокристаллический дисплей (ЖКД) с различными экранными меню, упрощает местную работу с реле и выдает информацию пользователю посредством информационных сообщений. Технические решения аппаратных и программных средств выполнены на современном научно-техническом уровне. Реле защиты фидеров является частью системы автоматизации подстанций АВВ; оно расширяет функциональные возможности и придает большую универсальность концепции системы.
</t>
  </si>
  <si>
    <t>Фен</t>
  </si>
  <si>
    <t>329959.900.000068</t>
  </si>
  <si>
    <t>сетевой</t>
  </si>
  <si>
    <t>282913.500.000003</t>
  </si>
  <si>
    <t>воздушный, для специальной и специализированной техники</t>
  </si>
  <si>
    <t>Форсунка топливная</t>
  </si>
  <si>
    <t>329119.900.000003</t>
  </si>
  <si>
    <t>Двигатель асинхронный 5АМХ132М2У3
 Наименование 5АМХ132М2У3. Тип двигателя асинхронный. Мощность 11 кВт. Ток-21А. Высота вала 132 мм. Число обороты 2910 об/мин. Количество полюсов  2. Количество фаз 3    ~380В. Частота 50Гц . Соединение - звезда . КПД 88,0%. Соsф 0,90. Степень защиты IP54 . Класс изоляции "F"; Режим работы продолжительный - S1; Исполнение У3. Климатическое исполнение и категория размещения - У3. Масса 69,5кг</t>
  </si>
  <si>
    <t>Энергоаккумулятор тормозной системы</t>
  </si>
  <si>
    <t>293230.250.000104</t>
  </si>
  <si>
    <t>Хлорид натрия</t>
  </si>
  <si>
    <t>Битум</t>
  </si>
  <si>
    <t>назначение:Нефтяное масло вязкостью 60-75 мм2/с при 50С, загущенное литиевым мылом 12-гидроксистеариновой кислоты; содержит антиокислительную и вязкостную присадки. в таре по 5кг .ГОСТ 21150-87</t>
  </si>
  <si>
    <t>Водород хлорид (кислота соляная)</t>
  </si>
  <si>
    <t>201324.100.000000</t>
  </si>
  <si>
    <t>Кислота серная</t>
  </si>
  <si>
    <t>201324.550.000000</t>
  </si>
  <si>
    <t>химически чистая</t>
  </si>
  <si>
    <t>Кислота щавелевая</t>
  </si>
  <si>
    <t>Кислота лимонная</t>
  </si>
  <si>
    <t>201434.700.000007</t>
  </si>
  <si>
    <t>пищевая</t>
  </si>
  <si>
    <t>Кислота азотная</t>
  </si>
  <si>
    <t>201510.500.000000</t>
  </si>
  <si>
    <t>Нитрит натрия (азотистокислый натрий)</t>
  </si>
  <si>
    <t>Шпатлевка</t>
  </si>
  <si>
    <t>203022.550.000005</t>
  </si>
  <si>
    <t>гипсовая</t>
  </si>
  <si>
    <t>205210.600.000001</t>
  </si>
  <si>
    <t>Стандарт-титр</t>
  </si>
  <si>
    <t>кристаллы</t>
  </si>
  <si>
    <t>Кислота сульфаминовая</t>
  </si>
  <si>
    <t>205956.900.000027</t>
  </si>
  <si>
    <t>Фасовка:Химически чистый по ТУ  6-09-2437-79, расфасованный и упакованный согласно ГОСТ 3885-73, наличие сертификата, на момент получения 90-95% запас срока годности реактива.</t>
  </si>
  <si>
    <t>205959.900.000008</t>
  </si>
  <si>
    <t>метиленовый голубой</t>
  </si>
  <si>
    <t>Фасовка:Метиленовый голубой - чистый для анализа по  ГОСТ 5853, расфасованный и упакованный согласно ГОСТ 3885-73. При поставке необходимо наличие оригинала паспорта качества завода изготовителя и паспорта безопасности на реактив, на момент получения 90-95% запас срока годности реактива.ГОСТ 5853</t>
  </si>
  <si>
    <t>полипропиленовая, диаметр 10-50 мм</t>
  </si>
  <si>
    <t>Хомут (стяжка)</t>
  </si>
  <si>
    <t>231923.300.000215</t>
  </si>
  <si>
    <t>из стекла, тип Кн, вместимость 10-5000 см3</t>
  </si>
  <si>
    <t>239111.700.000001</t>
  </si>
  <si>
    <t>шлифматериал карбид кремния, на бакелитовой связке, отрезной</t>
  </si>
  <si>
    <t>241075.300.000010</t>
  </si>
  <si>
    <t>Трансформатор тока</t>
  </si>
  <si>
    <t>271142.530.000241</t>
  </si>
  <si>
    <t>с литой изоляцией, номинальное напряжение 10 кВ, номинальный первичный ток 5 А</t>
  </si>
  <si>
    <t>Провод</t>
  </si>
  <si>
    <t>назначение:Аквадистиллятор электрический, производительностью при номинальном напряжении 25 дм3/ч ±10%.  Габаритные размеры аквадистиллятора - не менее 460х382 мм, высотой 685 мм. Габаритные размеры электрощита - не менее 217×169 мм, высотой 98 мм. Время установления рабочего режима - не более 30 мин. Потребляемая мощность при номинальном напряжении - 15 кВт ±10%. Расход воды на охлаждение и питание - не более 350 дм3/ч. Частота тока питающей сети - 50 Гц. Напряжение - 380 В. Коэффициент очистки воды от радионуклидов - не менее 3000. Корпус и основные детали из нержавеющей стали. При поставке необходимо наличие технического паспорта завода изготовителя, сертификат соответствия, инструкции по эксплуатации на казахском и/или русском языках. ГОСТ 12.2.025-76</t>
  </si>
  <si>
    <t>назначение:Рабочая камера термостата выполена из нержавеющей стали. Двойная дверь(наружная-металлическая, внутренная-стеклянная.-одна дверь со встроенным стеклопакетом.Объем рабочей камеры -80л. Диапазон регулируемых температур,ᵒ С-(+5+60) Дискретность задание температур,ᵒС-1. Точность поддержания температуры в опорной точке рабочей камеры термостата в рабочем режиме ,ᵒС±0,3.Напряжение сети 220В±10%. Частота 50Ц±1%. Габаритные размеры термостата (ширина/высота/глубина) мм393х496х396мм.ГОСТ 32029-2012</t>
  </si>
  <si>
    <t>271143.300.000033</t>
  </si>
  <si>
    <t>номинальная мощность 63 кВт, номинальная частота 50 Гц</t>
  </si>
  <si>
    <t>Трансформатор сухой литой, мощностью 63 кВА, с номинальным напряжением первичной обмотки (высокого напряжения) – 10 кВ включительно и вторичной обмотки (низкого напряжения) – 0,4 кВ. Тип силового трансформатора – ТСЛЗ.</t>
  </si>
  <si>
    <t>271143.500.000042</t>
  </si>
  <si>
    <t>номинальная мощность 630 кВА, номинальная частота 50 Гц</t>
  </si>
  <si>
    <t>Трансформатор сухой литой, мощностью 630 кВА, с номинальным напряжением первичной обмотки (высокого напряжения) – 6 кВ включительно и вторичной обмотки (низкого напряжения) – 0,4 кВ. Тип силового трансформатора – ТСЛЗ.</t>
  </si>
  <si>
    <t>Комплект резино-технических изделий</t>
  </si>
  <si>
    <t>221973.230.000025</t>
  </si>
  <si>
    <t xml:space="preserve">назначение:Резинотехнические изделия для магистральных насосов типа НМ10000/210. Кольцо уплотнительные на корпус 176х5,8, направляющий 158х5,0, на вал 120х5,0, под трущихся пары 162х3,5, манжета ТМ120-078. Перекачиваемая среда - Вода. Максимальное давление среды перед уплотнением - 4МПа. Температура среды -50Сº…+260Сº. Максимальная скорость скольжения 25м/с. При поставке предоставить сертификат качества (соответствия).ГОСТ 9833-73                              </t>
  </si>
  <si>
    <t>242013.900.010058</t>
  </si>
  <si>
    <t>стальная, диаметр 1001-1050 мм</t>
  </si>
  <si>
    <t>ГОСТ:Труба тип 3 прямошовная, из стали 17Г1С (У), без поперечного шва, размером 1020х12мм К52. Труба должна быть наружным трехслойным заводским защитным покрытием на основе экструдированного полиэтилена, весьма усиленная (ВУС). Каждая труба должна быть перекрыта пластиковыми заглушками. При поставке необходимо предоставить разрешение уполномоченного органа РК в области промышленной безопасности на применение на опасных производственных объектах РК.ГОСТ 20295-85</t>
  </si>
  <si>
    <t>265152.790.000055</t>
  </si>
  <si>
    <t>назначение:Многофункциональный калибратор технологических процессов взрывобезопасный для технического обслуживания и ремонта контрольно-измерительных приборов и автоматики на производстве. Напряжение постоянного тока: 30 В. Постоянный ток: 24 мА. Сопротивление: 3200 Ом. Частота: 10 кГц. Точность измерений. Напряжение постоянного тока: 30,000 В- 0,02%+ 2 единицы (верхняя часть дисплея). 10,000 В - 0,02%+ 2 единицы (нижняя часть дисплея). 90,00 м В- 0,02% + 2 единицы. -10,00 мВ - 75,00 мВ 0,025 % + 1 единица (через TC разъем). Сила постоянного тока: 24,000 мА 0,02% + 2 единицы. Сопротивление: 0 - 400,0 Ω 0,1Ω (4-хжильный), 0.15Ω (2-х- и 3-хжильный). 401 - 1500 Ω 0,5Ω (4-хжильный), 1Ω (2-х- и 3-хжильный). 1500 - 3200 Ω 1Ω (4-хжильный), 1,5Ω (2-х- и 3-хжильный). Частота: 2,0 - 1000,0 CPM 0,05 % + 1 единица. 1,0 - 1100,0 Гц 0,05 % + 1 единица. 1,00 кГц - 10,00 кГц 0,05 % + 1 единица. Чувствительность минимум двойной амплитуды 1 В. Линейно-нарастающие функции. Функции возбуждения: напряжение, ток, сопротивление, частота, температура, давление. Функции линейного изменения: функция медленного, быстрого (пилообразного) линейного изменения, пошаговая функция (шаг 25%). Функция мощности сети: напряжение - 12 В; точность -10%; максимальный ток - 22 мА, защита от короткого замыкания. Шаги: 25% диапазона, 100% диапазона. ATEX II 1 G EEx ia IIB 171°C, I.S. Class I, Division 1 Groups B-D. Размер: 130 x 236 x 61 мм. Батареи: 4 щелочных элемента AA. Соединительное устройство блока давления. Комплект поставки: Искробезопасный калибратор - 1 шт.; Набор наращиваемых измерительных проводов - 1 шт.; Набор измерительных проводов TL 75 - 1 шт. При поставке необходимо предоставить сертификат об утверждении типа в РК или метрологической аттестации в РК, сертификат о поверке, методику поверки, паспорт от завода-изготовителя и руководство по эксплуатации на казахском или русском языках. СТ РК 2.229-2012</t>
  </si>
  <si>
    <t>Конденсатор</t>
  </si>
  <si>
    <t>279052.790.000004</t>
  </si>
  <si>
    <t>специального назначения, постоянный</t>
  </si>
  <si>
    <t>назначение:Конденсаторы электролитические Kendeil Тип K010801040HM0J143  100000 мкФ   80VDC. Технические характеристики- Алюминиевый электролитический конденсатор радиального типа – электролитическое накопительное устройство постоянной ёмкости 100000мкФ при постоянного напряжении 80В. Допустимое отклонение ёмкости составляет ±20%. Корпус цилиндрический с однонаправленными выводами: Повышенная рабочая температура среды составляет не более +105°С, рабочая пониженная температура – не ниже -55°С. Предельный тангенс угла потерь tgδ не выше 0,24, максимальный ток утечки – 3мкА. Наработка при этом составляет не менее 2000 ч. При поставки наличие сертификата качества, паспорт. Для доукомплектования высоковольтных выключатели 10кВ АВВ VM1.</t>
  </si>
  <si>
    <t>шткука</t>
  </si>
  <si>
    <t xml:space="preserve">Тип изделия  Многофункциональное монохромное лазерное устройство формата A3 
Основные функции  Печать, копирование, сканирование, отправка, хранение и опциональные функции факса 
Процессор  Процессор Dual Core 1,8 ГГц 
Панель управления  Цветной сенсорный ЖК-экран TFT WSVGA диагональю 10,1" 
Память  Стандарт: ОЗУ 5 ГБ Основной ЦП: 2 ГБ Графический ЦП: 2 ГБ + 1 ГБ (зарезервировано для обработки изображений) 
Хранение данных  Стандарт: (SSD-накопитель) 256 ГБ, Опционально: (SSD-накопитель) 1 ТБ 
Интерфейсы подключения  СЕТЕВЫЕ Стандарт: 1000Base-T/100Base-TX/10Base-T, беспроводная ЛВС (IEEE 802.11 b/g/n); Опционально: Bluetooth с низким энергопотреблением ДРУГИЕ Стандарт: USB 2.0 (хост-порт) x1, USB 3.0 (хост-порт) x1, USB 2.0 (устройство) x1; Опционально: последовательный интерфейс, интерфейс для контроля копирования 
Емкость лотка подачи бумаги (A4, 80 г/м²)  Стандарт: 1200 листов 1 универсальный лоток емкостью 100 листов 2 кассеты для бумаги емкостью 550 листов каждая, Максимум: 6350 листов (с модулем кассетной подачи большой емкости - C1 и стойкой для бумаги - F1) 
Емкость лотка вывода бумаги (A4, 80 г/м²)  Максимум: 3450 листов (с финишером-скрепкосшивателем - AB2 или устройством фальцовки / финишером для буклетов - A1 и комплектом 3-го лотка для копий - A1) 
Средства финишной обработки  Разбор, группирование, смещение, сшивание, центральная прошивка, перфорация, экосшивание, сшивание по запросу, V-фальцовка, C-фальцовка, Z-фальцовка * Возможности финишной обработки различаются в зависимости от подключенных опций. 
Поддерживаемые типы носителей  Универсальный лоток: тонкая, обычная, переработанная, цветная, плотная, с покрытием, копировальная, документная, прозрачная пленка, этикетка, предварительно перфорированная, фирменный бланк, для таблиц, конверт Кассета для бумаги (верхняя/нижняя): тонкая, обычная, переработанная, цветная, плотная, документная, прозрачная пленка, предварительно перфорированная, фирменный бланк, конверт* * Требуется устройство подачи конвертов (входит в стандартную комплектацию). 
Поддерживаемые форматы носителей  Универсальный лоток: Стандартный формат: SRA3, A3, A4, A4R, A5, A5R, A6R, B4, B5, B5R Пользовательский формат: от 98,0 x 139,7 мм до 320,0 x 457,2 мм Свободный формат: от 98,0 x 139,7 мм до 320,0 х 457,2 мм Конверты: COM 10 №10, Monarch, DL, ISO-C5 Пользовательский формат конверта: от 98,0 x 90,0 мм до 320,0 x 457,2 мм Верхняя кассета: Стандартный формат: A4, A5, A5R, A6R, B5 Пользовательский формат: от 98,0 x 148,0 мм до 297,0 x 215,9 мм Конверты: COM10 №10, Monarch, DL, ISO-C5 Нижняя кассета: Стандартный формат: A3, A4, A4R, A5, A5R, A6R, B4, B5, B5R Пользовательский формат: от 98,0 x 148,0 мм до 304,8 x 457,2 мм Конверты: COM10 №10, Monarch, DL, ISO-C5 
Поддерживаемая плотность материалов для печати  Универсальный лоток: 52–300 г/м² Кассеты для бумаги (верхняя/нижняя): 52–256 г/м² Двусторонняя печать: 52–256 г/м² 
Время прогрева  Режим быстрого запуска: не более 4 сек.* * Время от включения устройства до появления значка копирования и доступа к управлению с помощью сенсорного дисплея. 
Выход из спящего режима: не более 6 секунд. После включения питания: не более 6 сек.* * Время от включения устройства до создания копии (без резервирования печати). 
Габариты (Ш x Г x В)  620 x 722 x 937 мм 
Место для установки (Ш x Г)  Базовая конфигурация: 1138 x 1162 мм (с открытой правой крышкой и выдвинутым универсальным лотком + выдвинутыми кассетами) 
Максимальная конфигурация: 1866 x 1162 мм (финишер- скрепкосшиватель - AB2 / устройство фальцовки / финишер для буклетов - A1 с открытым выдвижным лотком + выдвинутая стойка для бумаги - F1 + кассеты в выдвинутом положении) 
Вес* * включая обычный тонер  прибл. 91 кг 
ХАРАКТЕРИСТИКИ ПЕЧАТИ 
Скорость печати (ЧБ)  до 55 стр./мин (A4, A5*, A5R, A6R*), до 29 стр./мин (A3), до 36 стр./мин (A4R) * Только для 1-сторон. 
Разрешение при печати (точек на дюйм)  1200 x 1200 
Языки описания страниц  Стандарт: UFR II, PCL6 Опционально: Adobe® PostScript®3TM 
Прямая печать  Поддерживаемые типы файлов: PDF, EPS, TIFF, JPEG и XPS 
Печать с мобильных устройств и из облачных сервисов  AirPrint, Mopria, Universal Print от Microsoft, приложение Canon PRINT Business и uniFLOW Online (опционально) Набор программного обеспечения и решения на базе платформы MEAP обеспечивают возможность печати с мобильных устройств, устройств, подключенных к Интернету, а также из облачных сервисов в зависимости от потребностей пользователя. 
Для получения дополнительной информации обратитесь к своему торговому представителю. 
Стандартная печать ОС  Android / Windows® 10 / Windows® 11 / Chrome OS / macOS (11.2.2 или выше) / iOS (15.2 или выше) / iPadOS 
Шрифты  Шрифты PS: 136 Roman 
Шрифты PCL: 93 Roman, 10 Bitmap, 2 OCR, Andalé Mono WT J/K/S/T*1 (японский, корейский, упрощенный и традиционный китайский), шрифты для штрихкодов*2 
*1 Требуется приобретаемый дополнительно набор международных шрифтов PCL - A1. 
*2 Требуется приобретаемый дополнительно комплект для печати штрихкодов - D1. 
Функции печати  Защищенная печать, защита водяными знаками, верхний/нижний колонтитул, вид страницы, двусторонняя печать, разные форматы бумаги / ориентации, передняя/задняя обложки, снижение расхода тонера, печать плакатов, отложенная печать, дата печати, запланированная печать, печать на виртуальном принтере 
Операционная система  UFRII: Windows® 8.1 / 10 / 11 / Server 2012 / Server 2012 R2 / Server 2016 / Server 2019 / Server 2022, Mac OS X (10.11 или выше) 
PCL: Windows® 8.1 / 10 / 11 / Server 2012 / Server 2012 R2 / Server 2016 / Server 2019 / Server 2022 
PS: Windows® 8.1 / 10 / 11 / Server 2012 / Server 2012 R2 / Server 2016 / Server 2019 / Server 2022, Mac OS X (10.11 или выше) 
PPD: Windows® 8.1 / 10 / 11, Mac OS X (10.11 или выше) 
По состоянию на январь 2022 
ХАРАКТЕРИСТИКИ КОПИРОВАНИЯ 
Скорость копирования (черно-белый режим)  до 55 стр./мин (A4, A5*, A5R, A6R*), до 29 стр./мин (A3), до 36 стр./мин (A4R) * Только для 1-сторон. 
Время вывода первой копии (A4; ЧБ)  прибл. не более 2,9 сек. 
Разрешение при копировании (точек на дюйм)  600 x 600 
Количество копий за цикл  До 9999 копий 
Плотность копирования  Автоматическая или ручная (9 уровней) 
Увеличение  Настраиваемое увеличение: 25–400% (с шагом 1%) 
Фиксированный масштаб уменьшения/увеличения: 25%, 50%, 70%, 100% (1:1), 141%, 200%, 400% 
Характеристики копирования  Фиксированный масштаб уменьшения/увеличения по области, двустороннее, настройка плотности, выбор типа оригинала, режим прерывания, разворот из двух страниц, двусторонний оригинал, сборное задание, N на 1, добавление обложки, вставка листов, оригиналы разных форматов, нумерация страниц, нумерация копий, резкость, стирание рамки, защита водяными знаками, дата печати, тени на внутренних полях, печать и проверка, негатив/позитив, повтор изображений, объединение блоков заданий, зеркальное отражение, сохранение в почтовом ящике, наложение изображения, копирование удостоверений личности, пропуск пустых страниц, оригинал свободного формата, резервирование копии, пробное копирование 
ХАРАКТЕРИСТИКИ СКАНИРОВАНИЯ 
Тип  Однопроходное двустороннее устройство автоматической подачи документов* [2-стороннее на 2-стороннее (автоматическое)] 
* Поддерживается обнаружение одновременной подачи нескольких листов. 
Емкость устройства подачи документов (80 г/м²)  до 200 листов 
Допустимые оригиналы и плотность  Планшет: лист, книга и трехмерные объекты Плотность носителей для устройства подачи документов: 
Одностороннее сканирование: 38–220 г/м² 
Двустороннее сканирование: 38–220 г/м² 
* Допустимая плотность A6R или меньших форматов составляет 50–220 г/м². 
Поддерживаемые размеры материалов для печати  Размер планшетного сканирования: до 297,0 x 431,8 мм Формат носителей для устройства подачи документов: 
A3, A4, A4R, A5, A5R, A6R, B4, B5, B5R, B6R 
Пользовательский формат: от 70,0 x 139,7 мм до 304,8 x 431,8 мм 
Скорость сканирования (изобр./ мин: ЧБ/цвет; A4)  Одностороннее сканирование: 135/135 (300 x 300 т./д., отправка), 80/80 (600 x 600 т./д., копирование), 
Двустороннее сканирование: 270/270 (300 x 300 т./д., отправка), 160/90 (600 x 600 т./д., копирование) 
Разрешение при сканировании (точек на дюйм)  Сканирование для копирования: 600 x 600 
Сканирование для отправки: (Push) 600 x 600 (SMB/FTP/ WebDAV/IFAX), (Pull) 600 x 600 
Сканирование для факса: 600 x 600 
Характеристики сканирования методом Pull  Color Network ScanGear2. Для TWAIN и WIA Поддерживаемые ОС: Windows® 8.1 / 10 / 11 / Server 2012 / Server 2012 R2 / Server 2016 / Server 2019 / Server 2022 
По состоянию на ноябрь 2021 
Метод сканирования  Сканирование Push, сканирование Pull, сканирование в Box, сканирование в расширенное пространство, сканирование в сеть, сканирование на USB-накопитель, сканирование на мобильные устройства, сканирование в облако (uniFLOW Online, опционально) 
ХАРАКТЕРИСТИКИ ФУНКЦИИ ОТПРАВКИ 
Назначение  Стандарт: эл. почта/интернет-факс (SMTP), SMB3.0, FTP, FTPS WebDAV, почтовый ящик 
Опционально: факс Super G3, факс IP 
Адресная книга  LDAP (2 000 адресатов) / локальная (1 600 адресатов) / быстрый набор (200 номеров) 
Разрешение при отправке (точек на дюйм)  Push: до 600 x 600 
Pull: до 600 x 600 
Протокол связи  Файл: FTP (TCP/IP), SMB3.0 (TCP/IP), WebDAV 
Электронная почта/факс: SMTP, POP3 
Форматы файлов  TIFF, JPEG, PDF (компактный, с возможностью поиска, применение правил, оптимизация для просмотра в сети, PDF/A-1b, Trace &amp; Smooth, с шифрованием, подпись устройства, подпись пользователя), XPS (компактный, с возможностью поиска, подпись устройства, подпись пользователя), Office Open XML (PowerPoint, Word)
рассылки  Выбор типа оригинала, двусторонний оригинал, разворот из двух страниц, оригиналы разных форматов, настройка плотности, резкость, коэффициент копирования, стирание рамки, сборное задание, отложенная отправка, предварительный просмотр, уведомление о завершении задания, имя файла, тема/сообщение, ответ, приоритет сообщений эл. почты, отчет TX, ориентация содержимого оригинала, пропуск пустых страниц 
ХАРАКТЕРИСТИКИ ФАКСА 
Максимальное число линий подключения  1 
Скорость модема  Super G3: 33,6 кбит/с 
G3: 14,4 кбит/с 
Метод сжатия данных  MH, MR, MMR, JBIG 
Разрешение (точек на дюйм)  400 x 400 (сверхвысокое), 200 x 400 (очень высокое), 200 x 200 (высокое), 200 x 100 (нормальное) 
Формат отправки/получения  Отправка: A3, A4, A4R, A5*1, A5R*1, B4, B5*2, B5R*1 
Получение: A3, B4, A4, A4R, A5R, B5, B5R 
*1 Отправляется как A4 
*2 Отправляется как укороченный B4 
Память факса  До 30 000 страниц (2000 заданий) 
Скоростной набор  Макс. 200 
Групповой набор/адресаты  Макс. 199 номеров 
Последовательная передача  Макс. 256 адресатов 
Резервное копирование в память  Да 
Функции факсимильной связи  Имя отправителя (TTI), выбор телефонной линии (при отправке факса), прямая отправка, отложенная отправка, предварительный просмотр, уведомление о завершении задания, отчет TX, прерывание передачи, последовательная передача, отправка пароля/подадреса, конфиденциальный почтовый ящик, журнал 2 в 1 
ХАРАКТЕРИСТИКИ ФУНКЦИИ ХРАНЕНИЯ 
Почтовый ящик (поддерживаемое число)  100 пользовательских папок входящих заданий, 
1 папка входящих сообщений RX, 
50 папок входящих факсимильных сообщений конфиденциального характера, 
хранение до 30 000 страниц (2000 заданий) 
Дополнительное пространство  Протокол связи: SMB или WebDAV 
Поддерживаемые клиентские ПК: Windows® 8.1 / 10 
Число совместных подключений (макс.): SMB: 64, WebDAV: 3 
Объем дополнительного пространства зависит от доступного свободного дискового пространства  Стандарт: 16 ГБ (С дополнительной опцией: макс. 480 ГБ) 
Функции дополнительного пространства  Аутентификация при выполнении входа в дополнительное пространство, функция сортировки, печать файла PDF с защитой паролем, поддержка imageWARE Secure Audit Manager, поиск, предварительный просмотр файла, управление аутентификацией, общий доступ, URI TX, резервное копирование / восстановление 
ФУНКЦИИ ОБЕСПЕЧЕНИЯ БЕЗОПАСНОСТИ 
Аутентификация и контроль доступа  Аутентификация пользователя (вход по изображению, вход по изображению и PIN-коду, вход по карте доступа*, вход по имени пользователя и паролю, вход на уровне функции, вход с мобильного устройства), аутентификация по идентификатору подразделения (вход по ИД подразделения и PIN-коду, вход на уровне функции), uniFLOW Online Express (вход по PIN-коду, вход по изображению, вход по изображению и PIN-коду, вход по карте доступа, вход по карте доступа и PIN-коду, вход по имени пользователя и паролю, вход по ИД подразделения и PIN-коду, вход на уровне функции), система управления доступом (управление доступом) 
* Устройства чтения карт являются опциональными, см. раздел «Дополнительное оборудование» 
Требуется активация 
Защита документов  Безопасность печати (защищенная печать, защищенная печать с шифрованием, отложенная печать, безопасная печать uniFLOW*1), безопасное получение данных (автоматическая переадресация полученных через факс конфиденциальных документов), 
безопасное сканирование (PDF с шифрованием, подпись устройства PDF/XPS, подпись пользователя PDF/XPS, интеграция Adobe LiveCycle® Rights Management ES2.5), безопасность BOX (защита почтового ящика паролем, управление доступом к расширенному пространству), безопасная отправка данных (настройка запроса пароля при каждой передаче, ограничение функций отправки файлов / отправки на эл. почту, повторный ввод номера факса, доступ/ограничение передачи с помощью драйвера факса, доступ/ограничение отправки из истории заданий, поддержка S/MIME), отслеживание документов (защита водяными знаками) 
*1 Требуется uniFLOW Online / uniFLOW 
Сетевая безопасность  TLS 1.3, IPSec, аутентификация IEEE802.1X, SNMP V3.0, брандмауэр (фильтр адресов IP/MAC), поддержка WPA3 (Wi-Fi), поддержка двойного подключения (проводная/беспроводная ЛВС, проводная/проводная ЛВС), отключение неиспользуемых функций (протоколов/приложений, Remote UI, USB-интерфейса), разделение G3 FAX от ЛВС, разделение USB-порта и ЛВС, запрет на исполнение файлов, сохраненных в папке Advanced Box на МФУ, сканирование и отправка; защита от вирусов при получении электронных писем 
Безопасность устройства  Защита данных на SSD-накопителе (шифрование данных на SSD-накопителе (соответствие FIPS140-2), блокировка SSD-накопителя), стандартная инициализация SSD-накопителя, Trusted Platform Module (TPM 2.0), функция скрытия журнала заданий, защита целостности файлов ПО МФУ, проверка целостности системы ПО МФУ (проверка системы при запуске, обнаружение вторжения в файлы рабочей среды с помощью McAfee Embedded Control), сертификация на соответствие общим критериям HCD-PP (ожидается подтверждение) 
Управление устройствами и аудит  Пароль администратора, управление цифровыми сертификатами и ключами, журнал аудита, интеграция с внешней системой безопасного аудита (SIEM), журнал данных изображений, параметры политики безопасности 
ТЕХНИЧЕСКИЕ ХАРАКТЕРИСТИКИ 
Условия эксплуатации  Температура: 10–30 oС 
Относительная влажность: 20–80% 
Источник питания  220–240 В, 50/60 Гц, 6 А 
Энергопотребление  Максимум: прибл. 1800 Вт 
Копирование (с непрерывным сканированием DADF): прибл. 858 Вт*1 
Режим ожидания: прибл. 50,7 Вт*1 
Спящий режим: прибл. 0,8 Вт*2 
*1 Референсное значение: измерения на одном устройстве 
*2 Из-за некоторых настроек режим с потреблением 0,8 Вт доступен не при любых условиях. 
Обычное потребление энергии (TEC): 0,67 кВт/ч 
* Согласно стандарту Energy Star 3.0 для США 
Уровень шума (ЧБ)  Уровень звуковой мощности (LWA, м) 
Активный режим (1-сторон.) : Kv 0,3 Б* 
* Референсное значение: измерено на одном устройстве в соответствии с ISO7779, описано в соответствии с ISO9296 (2017) 
Звуковое давление (LpAm) 
Положение наблюдателя: 
Активный режим (1-сторон.): 50 дБ* 
Режим ожидания: 25 дБ* 
* Референсное значение: измерено на одном устройстве в соответствии с ISO7779, описано в соответствии с ISO9296 (2017) 
Стандарты  Сертификат Blue Angel 
РАСХОДНЫЕ МАТЕРИАЛЫ 
Ресурс тонер-картриджа (ожидаемый расход при 6%-ном заполнении)  Тонер BK: 71 500 страниц 
ПРОГРАММНОЕ ОБЕСПЕЧЕНИЕ И УПРАВЛЕНИЕ ПРИНТЕРОМ 
Отслеживание и создание отчетов  Universal Login Manager (ULM) 
uniFLOW Online Express 
Инструменты удаленного управления  iWEMC 
eMaintenance 
Content Delivery System 
Программное обеспечение для сканирования  Network ScanGear 
Инструменты оптимизации  Canon Driver Configuration Tool 
Платформа  Платформа MEAP (многофункциональная встроенная платформа приложений) 
Публикация документов  Kofax PowerPDF Advanced (опционально) 
</t>
  </si>
  <si>
    <t xml:space="preserve">Тип изделия  Цветное лазерное многофункциональное устройство формата A3 
Основные функции  Печать, копирование, сканирование, отправка, хранение и опциональные функции факса 
Процессор  Процессор Dual Core 1,8 ГГц 
Панель управления  Цветной сенсорный ЖК-экран TFT WSVGA диагональю 10,1" (Угол наклона до 90°) 
Память  Стандарт: 5,0 ГБ оперативной памяти 
Хранение данных  Стандарт: (SSD-накопитель) 256 ГБ, Опционально: (SSD-накопитель) 256 ГБ, 1 ТБ 
Интерфейсы подключения  СЕТЕВЫЕ Стандарт: 1000Base-T/100Base-TX/10Base-T, беспроводная ЛВС (IEEE 802.11 b/g/n); Опционально: NFC, Bluetooth с низким энергопотреблением 
ДРУГИЕ Стандарт: USB 2.0 (хост-порт) x1, USB 3.0 (хост-порт) x1, USB 2.0 (устройство) x1; Опционально: последовательный интерфейс, интерфейс для контроля копирования 
Емкость лотка подачи бумаги (A4, 80 г/м²)  Стандарт: 1200 листов 1 универсальный лоток емкостью 100 листов 2 кассеты для бумаги емкостью 550 листов каждая Максимум: 6350 листов (с модулем кассетной подачи большой емкости - C1 и стойкой для бумаги - F1) 
Емкость лотка вывода бумаги (A4, 80 г/м²)  Максимум: 3450 листов (с финишером-скрепкосшивателем - AB1 или финишером для буклетов - AB1 и комплектом с лотком для копий 3 - A1) 
Средства финишной обработки  Разбор, группирование, смещение, сшивание, центральная прошивка, перфорация, экосшивание, сшивание по запросу * Возможности финишной обработки могут различаться в зависимости от подключенных опций. 
Поддерживаемые типы носителей  Универсальный лоток: тонкая, обычная, переработанная, цветная, плотная, с покрытием, копировальная, документная, прозрачная пленка, этикетка, предварительно перфорированная, фирменный бланк, для таблиц, конверт 
Кассета для бумаги (верхняя/нижняя): тонкая, обычная, переработанная, цветная, плотная, документная, прозрачная пленка, предварительно перфорированная, фирменный бланк, конверт* * Требуется устройство подачи конвертов (входит в стандартную комплектацию). 
Поддерживаемые форматы носителей  Универсальный лоток: Стандартный формат: SRA3, A3, A4, A4R, A5, A5R, A6R, B4, B5, B5R Пользовательский формат: от 98,0 x 139,7 мм до 320,0 x 457,2 мм Свободный формат: от 98,0 x 139,7 мм до 320,0 х 457,2 мм Конверты: COM 10 №10, Monarch, DL, ISO-C5 Пользовательский формат конверта: от 98,0 x 90,0 мм до 320,0 x 457,2 мм 
Верхняя кассета: Стандартный формат: A4, A5, A5R, A6R, B5 Пользовательский формат: от 98,0 x 148,0 мм до 297,0 x 215,9 мм Конверты: COM10 №10, Monarch, DL, ISO-C5 
Нижняя кассета: Стандартный формат: A3, A4, A4R, A5, A5R, A6R, B4, B5, B5R Пользовательский формат: от 98,0 x 148,0 мм до 304,8 x 457,2 мм Конверты: COM10 №10, Monarch, DL, ISO-C5 
Поддерживаемая плотность материалов для печати  Универсальный лоток: 52–300 г/м² Кассета для бумаги (верхняя/нижняя): 52–256 г/м² Двусторонняя печать: 52–256 г/м² 
Время прогрева  Режим быстрого запуска: не более 4 сек.* * Время от включения устройства до появления значка копирования и доступа к управлению с помощью сенсорного дисплея. 
Выход из спящего режима: Не более 6 секунд 
После включении питания: не более 6 секунд (в режиме быстрого запуска)* * Время от включения устройства до создания копии (без резервирования печати). 
Габариты (Ш x Г x В)  620 x 722 x 937 мм 
Место для установки (Ш x Г)  Базовая конфигурация: 1138 x 1162 мм (с открытой правой крышкой и выдвинутым универсальным лотком + выдвинутыми кассетами) Максимальная конфигурация: 1866 x 1162 мм (финишер- скрепкосшиватель - AB1 / финишер для буклетов - AB1 с открытым выдвижным лотком + выдвинутая стойка для бумаги - F1 + кассеты в выдвинутом положении) 
Вес  прибл. 105 кг, включая обычный тонер
ХАРАКТЕРИСТИКИ ПЕЧАТИ 
Скорость печати (ЧБ/цвет) * Только для 1-сторон.  до 60 стр./мин (A4, A5*, A5R, A6R), до 32 стр./мин (A3), до 36 стр./мин (A4R)  
Разрешение при печати (точек на дюйм)  1200 x 1200 
Языки описания страниц  Стандарт: UFR II, PCL6, Adobe® PostScript®3TM 
Прямая печать  Поддерживаемые типы файлов: PDF, EPS, TIFF, JPEG и XPS AirPrint, Mopria, Universal Print от Microsoft 
Печать с мобильных устройств и из облачных сервисов  Canon PRINT Business и uniFLOW Online (опционально) Набор программного обеспечения и решения на базе платформы MEAP обеспечивают возможность печати с мобильных устройств, устройств, подключенных к Интернету, а также из облачных сервисов в зависимости от потребностей пользователя. Для получения дополнительной информации обратитесь к своему торговому представителю. 
Шрифты  Шрифты PS: 136 Roman 
Шрифты PCL: 93 Roman, 10 Bitmap, 2 OCR, Andalé Mono WT J/K/S/T*1 (японский, корейский, упрощенный и традиционный китайский), шрифты для штрихкодов*2 
*1 Требуется приобретаемый дополнительно набор международных шрифтов PCL - A1. *2 Требуется приобретаемый дополнительно комплект для печати штрихкодов - D1. 
Функции печати  Защищенная печать, защита водяными знаками, верхний/ нижний колонтитул, вид страницы, двусторонняя печать, разные форматы бумаги / ориентации, передняя/задняя обложки, снижение расхода тонера, печать плакатов, отложенная печать, дата печати, запланированная печать, печать на виртуальном принтере 
Операционная система  UFRII: Windows® 8.1 / 10 / Server 2012 / Server 2012 R2 / Server 2016 / Server 2019, Mac OS X (10.11 или выше) 
PCL: Windows® 8.1 / 10 / Server 2012 / Server 2012 R2 / Server 2016 / Server 2019 
PS: 8.1 / 10 / Server 2012 / Server 2012 R2 / Server 2016 / Server 2019, Mac OS X (10.11 или выше) 
PPD: Windows® 8.1 / 10, Mac OS X (10.10 или выше) Программа McAfee Embedded Control По состоянию на октябрь 2020 
ХАРАКТЕРИСТИКИ КОПИРОВАНИЯ 
Скорость копирования (ЧБ/цвет) * Только для 1-сторон.  до 60 стр./мин (A4, A5*, A5R, A6R), до 32 стр./мин (A3), до 36 стр./мин (A4R)  
Время вывода первой копии (A4, ЧБ/цвет)  Прибл. не более 2,9 / 4,2 секунд 
Разрешение при копировании (точек на дюйм)  600 x 600 
Количество копий за цикл  До 999 копий 
Плотность копирования  Автоматическая или ручная (9 уровней) 
Увеличение  Настраиваемое увеличение: 25–400% (с шагом 1%) Фиксированный масштаб уменьшения/увеличения: 25%, 50%, 70%, 100% (1:1), 141%, 200%, 400% 
Характеристики копирования  Фиксированный масштаб уменьшения/увеличения по области, двустороннее, настройка плотности, выбор типа оригинала, режим прерывания, разворот из двух страниц, двусторонний оригинал, сборное задание, N на 1, добавление обложки, вставка листов, оригиналы разных форматов, нумерация страниц, нумерация копий, резкость, стирание рамки, защита водяными знаками, дата печати, тени на внутренних полях, печать и проверка, негатив/ позитив, повтор изображений, объединение блоков заданий, зеркальное отражение, сохранение в почтовом ящике, наложение изображения, копирование удостоверений личности, пропуск пустых страниц, оригинал свободного формата, цветной режим, резервирование копии, пробное копирование 
ХАРАКТЕРИСТИКИ СКАНИРОВАНИЯ 
Тип  Однопроходное двустороннее устройство автоматической подачи документов* [2-стороннее на 2-стороннее (автоматическое)] 
* Поддерживается обнаружение одновременной подачи нескольких листов. 
Емкость устройства подачи документов (80 г/м²)  до 200 листов 
Допустимые оригиналы и плотность  Планшет: лист, книга и трехмерные объекты 
Плотность носителей для устройства подачи документов: Одностороннее сканирование: 38–220 г/м² (ЧБ/цвет) Двустороннее сканирование: 38–220 г/м² (ЧБ/цвет) * Допустимая плотность A6R или меньших форматов составляет 50–220 г/м². 
Поддерживаемые размеры материалов для печати  Размер планшетного сканирования: до 297,0 x 431,8 мм 
Формат носителей для устройства подачи документов: A3, A4, A4R, A5, A5R, A6R, B4, B5, B5R, B6R Пользовательский формат: от 70,0 x 139,7 мм до 304,8 x 431,8 мм 
Скорость сканирования (изобр./ мин: ЧБ/цвет; A4)  Одностороннее сканирование: 135/135 (300 x 300 т./д., отправка), 80/80 (600 x 600 т./д., копирование) 
Двустороннее сканирование: 270/270 (300 x 300 т./д., отправка), 160/90 (600 x 600 т./д., копирование) 
Разрешение при сканировании (точек на дюйм)  Сканирование для копирования: 600 x 600 Сканирование для отправки: (Push) 600 x 600 (SMB/FTP/ WebDAV/IFAX), (Pull) 600 x 600 Сканирование для факса: 600 x 600 
Характеристики сканирования методом Pull  Color Network ScanGear2. Для TWAIN и WIA Поддерживаемые ОС: Windows® 8.1 / 10 / Server 2012 / Server 2012 R2 / Server 2016 По состоянию на март 2020 
Метод сканирования  Сканирование Push, сканирование Pull, сканирование в Box, сканирование в расширенное пространство, сканирование в сеть, сканирование на USB-накопитель, сканирование на мобильные устройства, сканирование в облако (uniFLOW Online, опционально) 
ХАРАКТЕРИСТИКИ ФУНКЦИИ ОТПРАВКИ 
Назначение  Стандарт: эл. почта/интернет-факс (SMTP), SMB3.0, FTP, WebDAV, почтовый ящик Опционально: факс Super G3, факс IP 
Адресная книга  LDAP (2 000 адресатов) / локальная (1 600 адресатов) / быстрый набор (200 номеров) 
Разрешение при отправке (точек на дюйм)  Push: до 600 x 600 Pull: до 600 x 600 
Протокол связи  Файл: FTP(TCP/IP), FTPS (FTP с шифрованием), SMB3.0 (TCP/IP), WebDAV Электронная почта/факс: SMTP, POP3 
Форматы файлов  TIFF, JPEG, PDF (ограничение цвета, компактный, с возможностью поиска, применение правил, оптимизация для просмотра в сети, PDF/A-1b, Trace &amp; Smooth, с шифрованием, подпись устройства, подпись пользователя), XPS (компактный, с возможностью поиска, подпись устройства, подпись пользователя), Office Open XML (PowerPoint, Word) 
Функции универсальной рассылки  Выбор типа оригинала, двусторонний оригинал, разворот из двух страниц, оригиналы разных форматов, настройка плотности, резкость, коэффициент копирования, стирание рамки, сборное задание, отложенная отправка, предварительный просмотр, уведомление о завершении задания, имя файла, тема/сообщение, ответ, приоритет сообщений эл. почты, отчет TX, ориентация содержимого оригинала, пропуск пустых страниц 
ХАРАКТЕРИСТИКИ ФАКСА  (Приобретается отдельно) 
Максимальное число линий подключения  2 (вторая линия: опционально) 
Скорость модема  Super G3: 33,6 кбит/с G3: 14,4 кбит/с 
Метод сжатия данных  MH, MR, MMR, JBIG 
Разрешение (точек на дюйм)  400 x 400 (сверхвысокое), 200 x 400 (очень высокое), 200 x 200 (высокое), 200 x 100 (нормальное) 
Формат отправки/получения  Отправка: A3, A4, A4R, A5*1, A5R*1, B4, B5*2, B5R*1 Получение: A3, B4, A4, A4R, A5R, B5, B5R *1 Отправляется как A4 *2 Отправляется как укороченный B4 
Память факса  До 30 000 страниц (2000 заданий) 
Скоростной набор  Макс. 200 
Групповой набор/адресаты  Макс. 199 наборов 
Последовательная передача  Макс. 256 адресов 
Резервное копирование в память  Да 
Функции факсимильной связи  Имя отправителя (TTI), выбор телефонной линии (при отправке факса), прямая отправка, отложенная отправка, предварительный просмотр, уведомление о завершении задания, отчет TX, прерывание передачи, последовательная передача, отправка пароля/подадреса, конфиденциальный почтовый ящик, журнал 2 в 1 
ХАРАКТЕРИСТИКИ ФУНКЦИИ ХРАНЕНИЯ 
Почтовый ящик (поддерживаемое число)  100 пользовательских папок входящих заданий, 1 папка входящих сообщений RX, 50 папок входящих факсимильных сообщений конфиденциального характера, хранение до 10 000 страниц (2000 заданий) 
Дополнительное пространство  Протокол связи: SMB или WebDAV Поддерживаемые клиентские ПК: Windows® 8.1/10 Число совместных подключений (макс.): SMB: 64, WebDAV: 3 
Объем дополнительного пространства зависит от доступного свободного дискового пространства  Стандарт: 16 ГБ (С дополнительной опцией: макс. 480 ГБ) 
Функции дополнительного пространства:  Аутентификация при выполнении входа в дополнительное пространство, функция сортировки, печать файла PDF с защитой паролем, поддержка imageWARE Secure Audit Manager, поиск, предварительный просмотр файла, управление аутентификацией, общий доступ, URI TX, резервное копирование / восстановление 
ФУНКЦИИ ОБЕСПЕЧЕНИЯ БЕЗОПАСНОСТИ 
Аутентификация и Управление доступом (Требуется активация)  Аутентификация пользователя (вход по изображению, вход по изображению и PIN-коду, вход по карте доступа*, вход по имени пользователя и паролю, вход на уровне функции, вход с мобильного устройства), аутентификация по идентификатору подразделения (вход по ИД подразделения и PIN-коду, вход на уровне функции), uniFLOW Online Express (вход по PIN-коду, вход по изображению, вход по изображению и PIN-коду, вход по карте доступа*, вход по карте доступа и PIN-коду, вход по имени пользователя и паролю, вход по ИД подразделения и PIN-коду, вход на уровне функции), система управления доступом (управление доступом) * Устройства чтения карт являются опциональными, см. раздел «Дополнительное оборудование» 
Защита документов  Безопасность печати (защищенная печать, защищенная печать с шифрованием, отложенная печать, защищенная печать uniFLOW*1), безопасное получение данных (автоматическая переадресация полученных через факс конфиденциальных документов), безопасное сканирование (PDF с шифрованием, подпись устройства PDF/XPS, подпись пользователя PDF/ XPS, интеграция Adobe LiveCycle® Rights Management ES2.5), безопасность BOX (защита почтового ящика паролем, управление доступом к расширенному пространству), безопасная отправка данных (настройка запроса пароля при каждой передаче, ограничение функций отправки файлов / отправки на эл. почту, повторный ввод номера факса, доступ/ограничение передачи с помощью драйвера факса, доступ/ограничение отправки из истории заданий, поддержка S/MIME), отслеживание документов (защита водяными знаками) *1 Требуется uniFLOW Online / uniFLOW 
Сетевая безопасность  TLS 1.3, IPSec, аутентификация IEEE802.1X, SNMP V3.0, брандмауэр (фильтр адресов IP/MAC), поддержка двойного подключения (проводная/беспроводная ЛВС, проводная/проводная ЛВС), отключение неиспользуемых функций (протоколов/приложений, Remote UI, USB-интерфейса), разделение G3 FAX от ЛВС, разделение USB-порта и ЛВС, запрет на исполнение файлов, сохраненных в папке Advanced Box на МФУ, сканирование и отправка; защита от вирусов при получении электронных писем 
Безопасность устройства  Защита данных на SSD-накопителе (шифрование данных на SSD-накопителе (соответствие FIPS140-2), блокировка SSD-накопителя, стандартная инициализация SSD-накопителя, Trusted Platform Module (TPM), функция скрытия журнала заданий, защита целостности файлов ПО МФУ, проверка целостности системы ПО МФУ (проверка системы при запуске, обнаружение вторжения в файлы рабочей среды), HCD-PP* * Сертификация будет доступна после запуска этой серии 
Управление устройствами и аудит  Пароль администратора, управление цифровыми сертификатами и ключами, журнал аудита, интеграция с внешней системой безопасного аудита (SIEM), журнал данных изображений, параметры политики безопасности 
ТЕХНИЧЕСКИЕ ХАРАКТЕРИСТИКИ 
Условия эксплуатации  Температура: 10–30 ºC Относительная влажность: 20–80% 
Источник питания  220–240 В, 50/60 Гц, 6 А 
Энергопотребление  Максимум: Прибл. 1800 Вт Копирование (с непрерывным сканированием DADF): прибл. 943 Вт*1 Режим ожидания: прибл. 53,4 Вт*1 Спящий режим: прибл. 0,8 Вт*2 
*1 Референсное значение: измерения на одном устройстве *2 Из-за некоторых настроек режим с потреблением 0,8 Вт доступен не при любых условиях. 
Обычное потребление энергии (TEC)*:0,71 кВт ч
* Согласно стандарту Energy Star 3.0 для США 
Уровень шума (ЧБ/цвет)  Уровень звуковой мощности (LWA, м) Активный режим (ЧБ) (одностороннее):64 дБ*, Kv 3 дБ*
* Референсное значение: измерено на одном устройстве в соответствии с ISO7779, описано в соответствии с ISO9296 (2017) 
Звуковое давление (LpAm) Положение наблюдателя: Активный режим (ЧБ/цвет) (одностороннее): 50 дБ*/51 дБ*
Режим ожидания: 23 дБ* 
* Референсное значение: измерено на одном устройстве в соответствии с ISO7779, описано в соответствии с ISO9296 (2017) 
Стандарты  Сертификат Blue Angel 
РАСХОДНЫЕ МАТЕРИАЛЫ 
Ресурс тонера (Ожидаемый расход при 5%-ном заполнении)  Тонер BK: 71 000 стр. Тонер C/M/Y: 60 000 стр. Тонер увеличенный C/M/Y: 26 000 стр. 
Отслеживание и создание отчетов  Universal Login Manager (ULM) uniFLOW Online Express* 
Инструменты удаленного управления  iWEMC eMaintenance Content Delivery System 
Программное обеспечение для сканирования  Network ScanGear 
Инструменты оптимизации  Canon Driver Configuration Tool 
Платформа  Платформа MEAP (многофункциональная встроенная платформа приложений) 
Публикация документов  Kofax PowerPDF Advanced (опционально) 
</t>
  </si>
  <si>
    <t>Шкаф управления</t>
  </si>
  <si>
    <t>271231.900.000059</t>
  </si>
  <si>
    <t>Шкаф упр. ШУОТ-40-380-220 УХЛ</t>
  </si>
  <si>
    <t>1. Номинальное напряжение - 380 В 
2. Максимально / минимально возможное отклонение напряжения +10% / -15%
3. Частота сети - 50 Гц 
4. Подвод питающего кабеля - Снизу 
5. Номинальный выходной ток (максимальный) - 40 А
6. Количество выпрямителей 2 шт.
7. АВР - Да
8. Номинальное выходное напряжение выпрямителей - 220 В
9. Дополнительные контакты "Включено/Отключено" / "Аварийное срабатывание" - Да
10. Тип приборов на лицевой панели - цифровые
11. Охлаждение - принудительное
12. Обогрев шкафа - Да
13. Аварийное освещение шкафа - Да
14. Степень защиты корпуса - IP31
15. Климатическое исполнение УХЛ3
16. Исполнение шкафа: односторонний
17. Температура окружающей среды (-20) - (+45) оС
18. Комплект ЗИП стандартный - Да
19. Габариты корпуса ЩПТ (ВхДхГ), мм - 1900х600х600
20. Количество и нагрузочная способность отходящих фидеров на автоматах 
Iном= 6А - 6 шт; Iном= 10А - 2 шт; Iном= 4А - 4 шт
21. Ограничитель перенапряжений - Да
22. Автокорректор выходного напряжения - Да
23. Количество АКБ - 17 шт.
24. Емкость АКБ - 65 Ач
25. Срок службы АКБ - 15 лет
26. Защита от глубокого разряда - Да</t>
  </si>
  <si>
    <t>Трансформатор сухой литой, мощностью 630 кВА, с номинальным напряжением первичной обмотки (высокого напряжения) – 10 кВ включительно и вторичной обмотки (низкого напряжения) – 0,4 кВ. Тип силового трансформатора – ТСЛ. Технические характеристики: номинальная мощность – 630 кВА; номинальное напряжение обмоток – ВН - 10 кВ, НН - 0,4 кВ; число фаз – 3; номинальная частота – 50 Гц; схема и группа соединения обмоток – Д/Ун-11; вид и диапазон регулирования напряжения ВН переключения ответвлений без возбуждения (ПБВ) +/-2х2,5%; потери холостого хода – 1286,9 Вт; потери короткого замыкания – 7650,9 Вт; напряжение короткого замыкания – 5,739%; ток холостого хода – 0,396%; класс нагревостойкости – F; степень защиты – IP00; вид климатического исполнения – УХЛ3; охлаждение трансформатора естественное. Температура окружающей среды – от -45 °С до +40 °С. Категория размещения – 3. Расшифровка обозначение: Т – трёхфазный; Л – литой; С – сухой; УХЛ3 – климатическое исполнение и категория размещения. Габаритные и установочные размеры: длина – 1500мм; ширина – 730мм; высота – 1300мм. Шкаф тепловой защиты ШТЗ. Исполнение вводов - Боковые вывода (БВ-БВ). Тип упаковки - стандартный. Гарантия – 12 месяцев. При поставке необходимо предоставить паспорт завода изготовителя, сертификат и инструкцию по эксплуатацию на казахском и/или русском языках.</t>
  </si>
  <si>
    <t>Номинальное напряжение, кВ - 10
Наибольшее рабочее напряжение, кВ - 12
Номинальная частота переменного тока, Гц - 50
Номинальный вторичный ток, А - 5
Номинальный первичный ток, А  - 600
Количество вторичных обмоток - 2
Класс точности:  
вторичной обмотки для измерений 0,5S; 0,5
вторичной обмотки для защиты 10Р
Номинальная вторичная нагрузка, В×А: - 1; 2; 2,5
вторичной обмотки для измерений - 10
вторичной обмотки для защиты при cos φ = 0,8   - 15
Номинальная предельная кратность
вторичной обмотки для защиты, не менее - 10 
Номинальный коэффициент безопасности приборов вторичной обмотки для измерений, не более, в классах точности:  
0,5 - 15
0,2; 0,5S; 0,2S - 10
Односекундный ток термической стойкости, кА, при номинальном первичном токе, А: 40
Ток электродинамической стойкости, кА, при номинальном первичном токе, А: 102</t>
  </si>
  <si>
    <t>предназначены для первой само-, взаимопомощи, снижения негативного действия радиации(РВ), бактерий(БС), токсичных веществ (АХОВ) и фосфорорганических отравляющих (ФОВ). Аптечка индивидуальная АИ-4 — средство для оказания само- и взаимопомощи в случае поражения оружием массового поражения (ОМП) и травм. Внешний вид:Аптечка АИ-4 выглядит как ярко-оранжевый пластиковый футляр размером 9×10×2 см с надписью «Аптечка индивидуальная 4», крестом в круге и выступами для удержания. С тыльной стороны футляра нанесено наименование производителя. Внутри — ячейки для лекарств, пеналы с лекарствами, инструкция. Поставляется в полиэтиленовом пакете с нанесённой информацией об изделии и производителе.В комплект входит:
препараты при отравлении ФОВ; лекарства при отравлении токсичными веществами; защита от радиации № 1;средство для защиты от радиации № 2;лекарства против бактерий № 1;противобактериальное средство № 2;противорвотные препараты.Срок годности составляет 3 года. Ее используют при выполнении рабочих обязанностей сотрудники на вредных предприятиях, сотрудники спасательных формирований и т.д. Комплектация аптечки индивидуальной АИ-4: Противоболевое средство (гнездо № 1, пенал без окраски. Применяется при переломах, обширных ранах и ожогах. Одну таблетку на приём); Кеторолак. Средство при отравлении АХОВ (гнездо № 2, пенал жёлто-зелёного цвета. Принимается по 1 капсуле за 20—30 мин. до вхождения в зону задымления (загазованности), при высоком риске ингаляции CO — угарным газом, в горящем лесу, в период проведения работ по ликвидации тушения самих пожаров и спасения пострадавших); Ацизол.Средство при отравлении ФОВ (гнездо № 3, шприц-тюбик с красным колпачком. Для внутримышечного использования. Принимается по сигналу Гражданской обороны); Пеликсим АЛ-85.Радиозащитное средство № 1 (гнездо № 4, пенал малинового цвета. Принимается содержимое пенала за 15—20 мин. до предполагаемого облучения); Препарат Б-190[1] — альфа-один-адреномиметик прямого действия.Радиозащитное средство № 2 (гнездо № 5, пенал белого цвета. Принимается взрослыми и детьми по 1 таблетке до предполагаемого облучения или в течение 30 минут после облучения. Далее по 1 таблетке ежедневно после выпадения радиоактивных осадков. Детям до 2 лет по 1/3 таблетки); Калия йодид.Противобактериальное средство № 1 (гнездо № 6, пенал без окраски. Принимается при угрозе или бактериальном заражении, а также при ранах и ожогах содержимое пенала, запивая водой. Детям до 8 лет запрещён, от 8 до 12 лет — 1 капсула на приём); Препарат Д — Доксициклин.Противобактериальное средство № 2 (гнездо № 7, пенал без окраски. Принимается после облучения при возникновении желудочно-кишечных расстройств по 1 таблетке 2 раза в сутки. Детям запрещён); Препарат Ц — Ципрофлоксацин.Противорвотное средство (гнездо № 9, пенал голубого цвета. Принимается по 1 таблетке сразу после облучения. Детям от 6 лет по 1/2 таблетки); Метоклопрамид.Резервный антидот ФОВ (антиоксидантное средство, гнездо № 8, пенал красного цвета. Принимается содержимое пенала по сигналу Гражданской обороны. Детям 5—12 лет по 1 таблетке); Мексидол.</t>
  </si>
  <si>
    <t>трансмиттер вибрации модели ESW-small-Ex Transmitter-2231 10-10.   Рабочее напряжение:10 В 30 В DC, защита от обратной полярности, потребляемая мощность: максимум 27 мА, температурный диапазон:-40 ° C до + 65 ° , степень защиты:IP 68, вес:о 1,5 кг, Соединительный кабель: Кабель для передачи данных 7м 2 х 0,34 мм 2, экранированный материал оболочки: полиуретан, температурный диапазон: от -40 ° C до + 90 ° C, диапазон измерения:От 0 до 20 мм / с, частотный диапазон:От 10 Гц до 1 кГц (-3 дБ), Обнаружение сигнала: Средняя, выравнивание по RMS, Аналоговый выход:4 - 20 мА. Артикульный номер: 2231     10-10, В комплекте: сертификат об утверждении типа СИ с описанием типа (реестр ГСИ РК), действующий сертификат о поверке СИ, методика поверки СИ. Инструкция по эксплуатации и паспорт на русском языке. Инструкция по монтажу на русском языке.  Для доукомплектования основного установленного оборудования.»</t>
  </si>
  <si>
    <t>Ручка канцелярская</t>
  </si>
  <si>
    <t>329912.130.000000</t>
  </si>
  <si>
    <t>шариковая</t>
  </si>
  <si>
    <t>259923.500.000006</t>
  </si>
  <si>
    <t>для канцелярских целей, проволочная</t>
  </si>
  <si>
    <t>293230.250.000053</t>
  </si>
  <si>
    <t>262040.000.000118</t>
  </si>
  <si>
    <t>для обеспечения работы электрооборудования</t>
  </si>
  <si>
    <t>ClockSpring|NRI, ООО "CSC
Operating Company"</t>
  </si>
  <si>
    <t>Делсот</t>
  </si>
  <si>
    <t>DEIF</t>
  </si>
  <si>
    <t>Вихревая воздуходувка EVH 13/29 3 ф. Благодаря простому принципу сжатия воздуходувки
могут использоваться как на вакуум, так и на компрессию, подключаясь в систему либо
патрубком всасывания, либо патрубком нагнетания. А отсутствие пульсаций воздуха и
устойчивая работа во
всём диапазоне давлений позволяет использовать вихревые воздуходувки в самых
разнообразных системах.
Технические характеристики:
Производительность, м3/час (50 Гц): 47
Макс. перепад (вакуум): -23 кПа (-230 мбар);
Макс. перепад (компрессия): 29 кПа (290 мбар);
Количество ступеней: 1.Питание: 200-240/345-415Y В;
Сеть: 3-х фазная;
Мощность двигателя, кВт: 0,55
Частота вращения, об/мин.: 2810-3000
Уровень шума, дБ (50 Гц) 57
Монтаж: горизонтальный/вертикальный
Наличие шумоглушителя на всосе и нагнетании: да</t>
  </si>
  <si>
    <t>ООО «ЭРСТВАК»</t>
  </si>
  <si>
    <t xml:space="preserve">Болгария </t>
  </si>
  <si>
    <t>NIKOM 65
EOOD</t>
  </si>
  <si>
    <t>Volcano</t>
  </si>
  <si>
    <t xml:space="preserve"> ООО «Камский кабель"</t>
  </si>
  <si>
    <t>Auma</t>
  </si>
  <si>
    <t>Rexant Изолента 19мм х 25м 09-2206</t>
  </si>
  <si>
    <t>штук</t>
  </si>
  <si>
    <t>"Линьянь ЦФ Ко ЛТД"</t>
  </si>
  <si>
    <t>Наименование:Термоусаживающие трубки с клеевым слоем ТУТ МDT-A 38/12</t>
  </si>
  <si>
    <t>Suzhou Flyron Technology Co Ltd</t>
  </si>
  <si>
    <t>222121.900.000010</t>
  </si>
  <si>
    <t> гибкая</t>
  </si>
  <si>
    <t>Трубка термоусаживаемая 3M MDT-A 27/8 среднестенная с клеевым слоем черная 1метр
Термоусадочная трубка с клеевым подслоем  до 1000 Вольт
Диаметр до усадки 27 мм
Диаметр после усадки 8 мм
Толщина стенок после усадки 3,3 мм
Стандартная длина 1 м</t>
  </si>
  <si>
    <t>Труба для кабеля</t>
  </si>
  <si>
    <t>222129.900.010002</t>
  </si>
  <si>
    <t>полиэтиленовая, диаметр 101-150 мм</t>
  </si>
  <si>
    <t>Описание:Труба для кабеля полиэтиленовая, диаметр 101-150 мм</t>
  </si>
  <si>
    <t>222314.700.000000</t>
  </si>
  <si>
    <t>Кабельный канал 25х16
Материал: ПВХ
Тип замка: двойной
Степень защиты от воздействия окружающей среды: IP40
Толщина стенки: 0,7мм
Температура монтажа :-5°С до +60°С
Температура эксплуатации :-40°С до +45°С
Длина (мм): 2000
Ширина (мм) :25
Высота (мм) :16</t>
  </si>
  <si>
    <t>УралПак</t>
  </si>
  <si>
    <t>Наименование:Металлорукав d-20мм</t>
  </si>
  <si>
    <t>ЗЕТАРУС</t>
  </si>
  <si>
    <t>СОЕДИНЕННЫЕ ШТАТЫ АМЕРИКИ</t>
  </si>
  <si>
    <t>Ubiquiti Networks, Inc.</t>
  </si>
  <si>
    <t>263023.900.000075</t>
  </si>
  <si>
    <t>Общее описание:
Системный телефон для цифровых АТС серии ipLDK с полным набором функций (24 программируемые клавиши).
Основные функции:
Дисплей (9х24)
24 программируемые клавиши
7 клавиш с фиксированными функциями
Громкая связь (дуплексный режим)
Разъем для головной гарнитуры (2,5 мм)
Русский язык
Изменяемый угол наклона
Возможность крепления на стену
Индикатор сообщений
Возможность подключения DSS
Дополнительный порт для SLT и факса
Функция регистрации вызовов: исходящие/принятые/пропущенные
Установка доп. модулей: CTU, MFU, FU, MU, BTU, USB
Варианты цветов:
Черный
Светло-серый</t>
  </si>
  <si>
    <t>Ericsson-LG</t>
  </si>
  <si>
    <t>ПортыПорты: 4 × 10/100 Мбит/с порта PoE и 1 × 10/100 Мбит/с порт RJ45 
Бюджет мощности PoEБюджет мощности PoE: 35 Вт 
Тип коммутатораТип коммутатора: Неуправляемый 
Тип портаПорт RJ45, полный дуплекс, адаптивный MDI/MDI-X 
Режим работыСтандартный режим (по умолчанию); Режим расширения 
СтандартIEEE 802.3, IEEE 802.3u, IEEE 802.3x 
Режим переадресацииКоммутация с сохранением и переадресацией 
Порты с высоким приоритетомПорты 1 - 2 
Таблица MAC-адресов2 K 
Коммутационная способность1 Гбит/с 
Скорость пересылки пакетов0,744 млн пакетов в секунду 
Внутренний кэш0,768 Мбит 
Стандарт PoEIEEE 802.3af, IEEE 802.3at 
Контакты питания PoEКонечная зона: 1/2 (-), 3/6 (+) 
Средняя зона: 4/5(+), 7/8(-) 
8-контактный разъем питания: 1/2(-), 3/6(+), 4/5(+), 7/8(-) 
Порт PoEПорты 1-4 
Макс. Мощность порта30 Вт 
Большой радиус действияПорты 1-4: до 300 м; при этом скорость порта составляет 10 Мбит/с. 
Размеры (Ш × В × Г)105 мм × 27,6 мм × 83,1 мм 
КорпусМеталлический материал, безвентиляторная конструкция 
Масса брутто0,48 кг 
Вес нетто0,20 кг 
Рабочая температураОт -10 °C до 55 °C 
Рабочая влажностьОт 5% до 95% (без конденсации) 
Температура храненияОт -40 °C до 85 °C 
Влажность при храненииОт 5% до 95% (без конденсации) 
Источник питания48 В постоянного тока, 0,8 А 
Потребляемая мощность в режиме холостого хода3 W</t>
  </si>
  <si>
    <t>Hikvision</t>
  </si>
  <si>
    <t>Видеокамера</t>
  </si>
  <si>
    <t>264033.900.000006</t>
  </si>
  <si>
    <t>цифровая</t>
  </si>
  <si>
    <t>Матрица 1/2.7″ Progressive Scan CMOS
Чувствительность Цвет: 0.01 лк @ (F2.0, AGC вкл), ч/б: 0 лк с ИК-подсветкой
Скорость электронного затвора От 1/3 до 1/100000 с
Поддержка медленного затвора Есть
WDR Цифровой WDR
Режим «День/ночь» ИК-фильтр
Регулировка угла установки Поворот: от 0 до 360°, наклон: от 0 до 180°, вращение: от 0 до 360°
Объектив
Фокусное расстояние и угол обзора 2.8 мм, по горизонтали: 112.1°, по вертикали: 60.0°, по диагонали: 132.2°
4 мм, по горизонтали: 90.2°, по вертикали: 48.6°, по диагонали: 107.6°
Крепление объектива M12
Фокусировка Фиксированная
Апертура F2.0
Подсветка
Инфракрасные волны 850 нм
Дальность ИК-подсветки До 30 м
Видео 
Максимальное разрешение 1920 × 1080
Основной поток 50 Гц: 25 к/с (1920 × 1080, 1280 × 720)
60 Гц: 30 к/с (1920 × 1080, 1280 × 720)
Дополнительный поток 50 Гц: 25 к/с (640 × 480, 640 × 360)
60 Гц: 30 к/с (640 × 480, 640 × 360)
Видеосжатие Основной поток: H.264
Дополнительный поток: H.264/MJPEG
Битрейт видео От 32 Кбит/с до 8 Мбит/с
Профиль H.264 Baseline Profile/Main Profile/High Profile
Профиль H.265 Main Profile
H.264+ Для основного потока
H.265+ Для основного потока
Область интереса (ROI) 1 фиксированная область для основного потока
Аудио
Аудиосжатие G.711ulaw/G.711alaw/G.722.1/G.726/MP2L2/PCM/AAC
Битрейт аудио 64 Кбит/с (G.711ulaw/G.711alaw)/16 Кбит/с (G.722.1)/16 Кбит/с (G.726)/от 32 до 160 Кбит/с (MP2L2)/от 16 до 64 Кбит/с (AAC)
Частота дискретизации 8/16 кГц
Фильтрация шумов окружающей среды Есть 
Сеть
Протоколы TCP/IP, ICMP, HTTP, HTTPS, FTP, DHCP, DNS, DDNS, RTP, RTSP, RTCP, NTP, UPnP™, SMTP, IGMP, 802.1X,
QoS, IPv6, Bonjour, IPv4, UDP, SSL/TLS
Одновременный просмотр в режиме реального времени До 6 каналов
API ISAPI
Пользователь / хост До 32 пользователей. 3 уровня пользователей: администратор, оператор и пользователь
Сетевое хранение Локальное хранение MicroSD/SDHC/SDXC-карта (256 ГБ) (в комплект поставки не входит, приобретается отдельно)
Клиент iVMS-4200, Hik-Connect
Веб-интерфейс Требуется плагин для просмотра в режиме реального времени: IE 10+ Не требуется плагин для просмотра в режиме реального времени: Chrome 57.0+, Firefox 52.0+
Локальные сервисы: Chrome 57.0+, Firefox 52.0+
Изображение
Настройки изображения Насыщенность, яркость, контрастность, резкость, AGC и баланс белого настраиваются через клиентское ПО или веб-интерфейс
Переключение режима «день / ночь» День / Ночь / Автоматич. / По расписанию
Улучшение изображения BLC, 3D DNR
Интерфейсы
Интерфейс Ethernet 1 RJ45 auto 10/100 М Ethernet
Локальное хранение Встроенный слот для карт памяти, поддержка microSD-карт, до 256 ГБ
Встроенный микрофон Есть
Аппаратный сброс Есть
По событию
Основные события Обнаружение движения, детектор саботажа, исключения 
Основное
Метод привязки Загрузка на FTP, уведомление центра мониторинга, отправка email изображения
Материал камеры Металл и пластик
Размер камеры 177.6 × 66.2 × 67.8 мм (7.0 × 2.6 × 2.7″)
Размер упаковки 216 × 121 × 118 мм (8.5 × 4.8 × 4.7″)
Масса камеры Приблиз. 270 г
Масса с упаковкой Приблиз. 490 г
Условия хранения От -40 до +60 °C, влажность: 95 % или меньше (без конденсата)
Рабочие условия От -40 до +60 °C, влажность: 95 % или меньше (без конденсата)
Язык веб-клиента Английский, украинский
Основные функции Anti-Flicker, Heartbeat, зеркалирование, защита паролем, маскирование области, водяные знаки, фильтрация IP-адресов
Потребляемая мощность DC 12 В, 0.4 А, макс. 5 Вт
PoE: (802.3 af, от 36 до 57 В), от 0.2 до 0.15 A, макс. 6.5 Вт
Питание DC 12 В ± 25 %
PoE: 802.3 af, класс 3
Интерфейс питания Коаксиальный разъем питания Ø 5.5 мм
Сертификаты
Стандарты EMC FCC SDoC (47 CFR Part 15, Subpart B); CE-EMC (EN 55032: 2015, EN 61000-3-2: 2014, EN 61000-3-3: 2013, EN 50130-4: 2011 + A1: 2014); RCM (AS/NZS CISPR 32: 2015); IC VoC (ICES-003: Issue 6, 2016); KC (KN 32: 2015, KN 35: 2015)
Стандарты по безопасности UL (UL 60950-1); CB (IEC 60950-1:2005 + Am 1:2009 + Am 2:2013, IEC 62368-1:2014); CE-LVD (EN 60950-1:2005 + Am 1:2009 + Am 2:2013, IEC 62368-1:2014); BIS (IS 13252 (Part 1):2010 + A1:2013 + A2:2015)
Окружающая среда CE-RoHS (2011/65/EU); WEEE (2012/19/EU);
Reach (Regulation (EC) No 1907/2006)
Стандарты по защите IP67 (IEC 60529-2013)
Поставщик предоставил в составе заявки перечень и количество предлагаемого к поставке оборудования с указанием оригинального, полного, точного наименования производителя.</t>
  </si>
  <si>
    <t>HiWatch</t>
  </si>
  <si>
    <t>264033.900.000007</t>
  </si>
  <si>
    <t>аналогая</t>
  </si>
  <si>
    <t xml:space="preserve">Формат
HD-TVI
Вандалоустойчивость
Нет
Наличие микрофона
Нет
Габаритные размеры (ДхВхШ)
94.7х265мм
Диапазон рабочих температур
от -40°С до +60°С
Наличие подсветки
ИК подсветка до 40 м
Матрица видеокамеры
1/2.7" CMOS
Материал корпуса
Металл
Наличие PoE/PoC
Нет
Wi-Fi
Нет
Потребляемая мощность
Макс. 5 Вт
Разрешение видеокамеры
2 Мп (1920х1080)
Стандарт защиты
IP67
Тип корпуса видеокамеры
Уличная
Тип объектива
Вариофокал
Угол обзора
111.5° — 33.4°
Фокусное расстояние
2.7-13.5 мм
Функции
Turbo HD4.0 | День/Ночь | Авто. ИК Фильтр | 3D DNR
Чувствительность
0,01 Люкс
Питание
DC +12V ±10% 5.0W
</t>
  </si>
  <si>
    <t>Радиомост Ubiquiti PowerBeam M5 400</t>
  </si>
  <si>
    <t>Тип оборудования радиомост 
Стандарты Wi-Fi Wi-Fi 4 (802.11n) 
Скорость передачи 150 Mbps 
Дальность действия 25 km 
Каналы беспроводной сети 5/8/10/20/30/40 MHz 
Модуляция сигнала 
BPSK 
QPSK 
COFDM 
16 QAM 
64QAM 
VSWR (КСВ) 2:1 
Допустимая скорость ветра 200 km/h 
Частота процессора 560 MHz 
Размер оперативной памяти 64 MB DDR2 MB 
Размер встроенной памяти 8 MB Flash MB 
Направленность антенны узконаправленная 
Мощность передачи (макс) 26 dBm 
Поддержка MIMO есть 
MIMO 2 × 2 
Поляризация двойная линейная 
Усиление антенны 25 dBi 
Режимы беспроводной сети 
Access Point 
AP Bridge 
Access Point WDS 
Alignment Only 
Bridge 
Repeater 
Station 
Station WDS 
Порты и интерфейсы (1) 10/100/1000 Ethernet Port 
Потребляемая мощность (макс) 8 Watts 
Питание 24V, 0.5 A Gb PoE 
Виды шифрования 
AES 
TKIP 
WEP 
WPA 
WPA-PSK 
WPA2 
WPA2-PSK
Кнопки резет 
Индикаторы активность 
уровень сигнала 
Диапазоны частот 5 GHz 
Стандарты PoE Passive PoE 
Рабочая влажность 5…95% 
Комплектация PowerBeam M5-400, крепление для установки устройства на мачту, параболическая тарелка, PoE адаптер 
Корпус металл, пластик 
Сертификаты FCC, IC, CE 
Процессор Atheros MIPS 74KC 
Рабочая температура -40…70 °C 
Срок гарантии производителя 12 m</t>
  </si>
  <si>
    <t>для бесперебойного питания систем видеонаблюдения</t>
  </si>
  <si>
    <t>Исполнение
Класс БП	12 В
Тип БП	Внутренний
Технические параметры
Сертификат пожарной безопасности	Есть
Входные параметры	Напряжение: переменное 100 - 240 В, 50/60 Гц
Ток: 1,2 А
Выходное напряжение	12 - 14,5 В (регулируемое), постоянное
Выходной ток	5 А
Количество выходов	4 x Винтовые контакты
Выходная мощность	60 Вт
Эффективность	&gt;80%
Физические параметры
Метод охлаждения	Конвективный
Габариты ( ДхШхГ)	165х55х35 мм
Рабочая температура	от -10 °С до + 50 °C
Относительная влажность	≤ 90%
Комплектация	1. Блок питания - 1 шт.
2. Кабель 220 В - 1 шт.</t>
  </si>
  <si>
    <t>PV-link</t>
  </si>
  <si>
    <t>265151.700.000085</t>
  </si>
  <si>
    <t>технологический</t>
  </si>
  <si>
    <t>Термопреобразователь сопротивления ТС1388/В V3/21//50М/50…+200/30/8/2,0/КММСЭ/С///№3/ГП/ТУ</t>
  </si>
  <si>
    <t>НПП "ЭЛЕМЕР"</t>
  </si>
  <si>
    <t>Термопреобразователь сопротивления ТС1088/В V3/1//50М/50…+200/120/8///С/АГ10/С/№2/ГП/ТУ</t>
  </si>
  <si>
    <t>Устройство для регулирования перепада давления УРПД-1.1 НТ.511.000.000.0
(В комплекте с Тягой НТ.002.010.000)</t>
  </si>
  <si>
    <t>ООО ИПП "Новые технологии"</t>
  </si>
  <si>
    <t>271223.700.000006</t>
  </si>
  <si>
    <t>Датчик положения ДКП ПСМ-14 "плюс", в комплекте с обоймой, со встроенным магнитом. Применяемость ПСМ.</t>
  </si>
  <si>
    <t>ТПК "КУРЗАН МЕДИА"</t>
  </si>
  <si>
    <t>Аккумулятор Sonnenschein A512/115A 12V: 
Стационарный аккумулятор Sonnenschein A512/115 A (серийный номер NGA5120115HS0CA) напряжением 12В емкостью 115Ач изготовлен по фирменной технологии dryfit с желеобразным электролитом и является не обслуживаемым. Срок полезной работы аккумулятора достигает 10-12 лет. Аккумулятор полностью герметичен. Больше рассчитан на работу в буферном режиме, но может работать и в циклическом. Аккумулятор оптимизирован для работы на коротких разрядах до получаса. A512/115 A успешно используется в источниках бесперебойного питания, различных приборах, медицинской технике и пр.
 Характеристики аккумулятора Sonnenschein A512/115 A:
 - напряжение 12 В;
 - емкость С20 (1,75 В/эл., 20°С): 115 Ач;
 - максимальная нагрузка: 770 А;
 - внутреннее сопротивление: 5,5 мОм;
 - ток короткого замыкания: 2275 A;
 - тип клеммы: Конус А;
 - макс.длина: 286 мм;
 - макс. ширина: 269 мм;
 - высота: 208 мм;
 - общая высота с контактами: 230 мм;
 - вес: 37,5 кг
 - срок службы: 10-12 лет
 Особенности аккумулятора:
 - уникальная технология производства Dryfit позволяет не заниматься обслуживанием аккумулятором в течении всего срока службы;
 - срок хранения аккумулятора достигает 24 месяцев благодаря низкому саморазряду;
 - газовыделение минимально благодаря высокой степени рекомбинации газов (99%);
 - отличные характеристики при разряде высокими токами;
 - Sonnenschein A512/115 A обладает низким внутренним сопротивлением:
 - нет каких либо ограничений на перевозку;
 - аккумулятор устойчив к возможным глубоким разрядам и требует минимум времени на полный заряд;
 - риск протечки электролита аккумулятора исключен;
 - большой запас электролита делает аккумулятор более теплоемким;
 - оптимизирован для работы на коротких сроках разряда;
 - надежная работа аккумулятора в сложных температурных условиях эксплуатации.</t>
  </si>
  <si>
    <t xml:space="preserve">Мультиплексор </t>
  </si>
  <si>
    <t xml:space="preserve">263023.900.000035 </t>
  </si>
  <si>
    <t>для телекоммуникаций</t>
  </si>
  <si>
    <t>для оптики</t>
  </si>
  <si>
    <t>ООО «Предприятие «ЭЛТЕКС»</t>
  </si>
  <si>
    <t>Super Micro Computer, Inc.</t>
  </si>
  <si>
    <t>289261.500.000172</t>
  </si>
  <si>
    <t xml:space="preserve">Лебедка ПАП 60.02.10. 000  </t>
  </si>
  <si>
    <t>Лебёдка ПАП 60.02.10. 000 Однобарабанная, с дисковыми (осевыми) пневматическими муфтами, с двухскоростным цепным приводом в маслянной ванне:
1) цеп – двухрядная;
2) количество передачи – 2 (управление с поста оператора);
3) тяговое усилие, кН – 132,4 
4) скорость подъема крюкоблока, не менее м/с – 0,2...1,54;
5) тормоз лебедки - двухленточный - колодочный с ручным пневматическим приводом.
6) Габариты: 2666х2386х1552
7) Масса-4100</t>
  </si>
  <si>
    <t>Термокабель BTV 12Вт 85С 230В</t>
  </si>
  <si>
    <t>275129.000.000021</t>
  </si>
  <si>
    <t>саморегулирующийся, греющий, удельная мощность 12 Вт</t>
  </si>
  <si>
    <t>Кабель греющий саморегулируемый. Назначение - для защиты от замерзания трубопроводов, емкостей и объектов, не подвергаемых пропарке. Греющий кабель BTV параллельного типа может использоваться для поддержания технологических температур до65С.Технические характеристики: Мощность при 10C, Вт - 12; 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 Минимальный радиус изгиба - при плюс 20C - 13 мм; при минус 60C - 35 мм. Номинальные размеры и вес кабеля: Длина, м - 300;Толщина, мм - 5,5; Ширина, мм - 10,5;Вес, г/м - 110; Конструкция греющего кабеля:- наружная оболочка из фторполимера (-CT); -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 Область применения: Классификация зон - Взрывоопасные, класс 1, класс 2 (газ), класс 21,класс 22 (пыль), нормальные; Тип обогреваемой поверхности:- углеродистая сталь;- нержавеющая сталь;- окрашенный или неокрашенный металл;- пластик. Атмосферная защита - IP66; Набор для подключения питания JBS-100-L-EP, шт - 3; Предназначен для подвода питания к одному греющему кабелю BTV, QTVR,XTV, KTV или VPL; Комплектация JBS-100-L-EP:- соединительная коробка с клеммником, пластиной заземления и зажимом 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 Набор для подключения питания JBM-100-L-EP, шт - 1; Предназначен для подвода питания к  нескольким (до трех) греющим кабелям BTV, QTVR, XTV, KTV или VPL; 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 Компактный набор для подключения питания C-150-E, шт - 1; Предназначен для подключения саморегулируемых греющих кабелей BTV, QTVR,XTV или KTV к гибкому силовому кабелю; 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 Набор для уплотнения прохода через теплоизоляцию IEK-25-04, шт - 3; Предназначен для защиты кабелей при проходе через кожух теплоизоляции. Комплектация:- крепежная пластина из нерж. стали, шт - 1;- пластиковый сальник (M25) с уплотнительной втулкой с круглым с уплотнительной втулкой с круглым отверстием для силового кабеля отверстием для силового кабеля, шт - 1;- пакет с 2 силиконовыми уплотнительными втулками для греющего кабеля, 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 оконцевания под теплоизоляцией саморегулируемых греющих кабелей. Набор Т-100 предназначен для сращивания или разветвления нескольких (до трех) греющих кабелей поверх изоляцией BTV, QTVR, XTV, KTV и VPL. Набор S-19 предназначен для сращивания греющих кабелей BTV под теплоизоляцией. GT-66, шт - 3; Стеклотканевая лента для крепления греющих кабелей к трубе. Длина рулона, м - 20, ширина, мм - 12; Термостат RAYSTAT-EX-02, шт - 2; Предназначен для регулирования электрообогрева с использованием всех греющих кабелей Raychem BTV, QTVR, KTV и XTV по температуре обогреваемой поверхности во взрывоопасных зонах.</t>
  </si>
  <si>
    <t>0006 - Метр</t>
  </si>
  <si>
    <t>nVent Thermal Management</t>
  </si>
  <si>
    <t>33НТР2-ВТ саморегулирующийся электрический нагревательная лента.  (для системы электрообогрева трубопроводов и емкостей системы электрообогрева). Вид нагревательного кабеля: низкотемпературный, коммерческого применения, конструкция с оболочкой из термопластичного эластомера поверх оплетки из луженых медных проволок. Технические характеристики: Номинальная мощность: 33 Вт/м; Количество жил: 2;  Материал наружной оболочки: термопластичный эластомер; Защитный экран (оплетка): медная луженая проволока; Напряжение сети: 220-240 В частота: 50 Гц; Максимальная рабочая температура: 65 °С; Максимальная допустимая температура без нагрузки (1000 часов суммарно): 85 °С; Диапазон температур окружающей среды:  -60…+55 °С; Минимальная температура  монтажа: HTР...BТ -30 °С; Ех-маркировка: 1Ех е IIС Т3...Т6 Gb X; Температурный класс: Т6; Степень защиты по ГОСТ 14254-96  IP67; Максимальное сопротивление защитной оплетки: не более - 10 Oм/км.</t>
  </si>
  <si>
    <t>ССТ</t>
  </si>
  <si>
    <t>Кабель нагрев. 10 65град. 220В.</t>
  </si>
  <si>
    <t xml:space="preserve">Саморегулирующийся кабель SRL 16-2 16Вт (без оплётки). Тип Саморегулирующийся. Номинальное напряжение 220 В, 50 Гц. Удельная мощность 16 Вт/м. Класс пылевлагозащиты IP67. Диаметр внешней оболочки, мм 11.1 х 4.5 мм. Минимальная температура воздуха при монтаже -25°С. Экранированный кабель - нет. Назначение обогрев труб, трубопроводов. Страна производства Южная Корея. Модель SRL 16-2. </t>
  </si>
  <si>
    <t>FINE Korea Co</t>
  </si>
  <si>
    <t>Кабель нагрев. 16Вт 65С 230В.</t>
  </si>
  <si>
    <t>Кабель саморегулирующий, греющий. Основные характеристики: рабочая мощность - 16 Вт на метр погонный в воздухе и 28 Вт в талой воде, минимальный радиус изгиба – 10мм, ширина - 10,5мм, высота - 5,5мм предназначены для защиты трубопроводов от замерзания.</t>
  </si>
  <si>
    <t xml:space="preserve"> 275129.000.000014</t>
  </si>
  <si>
    <t xml:space="preserve"> саморегулирующийся, греющий, удельная мощность 33 Вт/м</t>
  </si>
  <si>
    <t xml:space="preserve">Саморегулирующий греющий кабель                                                 
Нагревательный элемент - нагревательный кабель
Номинальное напряжение, В 220
Удельная мощность, Вт 30
Максимальная рабочая температура, ºC +65
Максимальная температура воздействия, ºC +80
Материал внешней изоляции термопластичный эластомер
Заземление есть
Защита от ультрафиолета - да
Химически стойкий - да
Экранирование - есть
Эффект саморегуляции - есть
Промышленный обогрев - да
Взрывозащита - II 2 G Ex e II II 2 D Ex tD A21 Tмакс. 80°C
</t>
  </si>
  <si>
    <t xml:space="preserve"> саморегулирующийся, греющий, удельная мощность 64 Вт/м</t>
  </si>
  <si>
    <t xml:space="preserve">Греющий кабель
Линейная мощность 70 Вт/м.п.
Назначение трубопровод
Тип зональный
Вид высокотемпературный
Применение со взрывозащитой
Макс. температура (воздействия) 350 °C
Оболочка алюминий
Количество жил 2
Минимальная температура монтажа -40 °C
Минимальная температура окружающей среды -65 °C
Рабочее напряжение 230 В
Температурный класс Т1
</t>
  </si>
  <si>
    <t>Кабели нагревательные на номинальное напряжение 300/500 В для обогрева помещений и предотвращения образования льда;</t>
  </si>
  <si>
    <t>190-19165</t>
  </si>
  <si>
    <t>Приложение 2 к Положению (тех. спека)</t>
  </si>
  <si>
    <t>Shandong Kerui Petroleum Equipment Co., Ltd.</t>
  </si>
  <si>
    <t>ЗАО Уралхиминвест</t>
  </si>
  <si>
    <t>Описание: Лабораторный термошкаф общего назначения с принудительной циркуляцией воздуха</t>
  </si>
  <si>
    <t>Описание: Дистиллятор для одинарной дистилляции воды</t>
  </si>
  <si>
    <t>Карточка</t>
  </si>
  <si>
    <t>222929.900.000136</t>
  </si>
  <si>
    <t>Описание: полноцветная двусторонняя, с логотипом Заказчика, индивидуальное фото и персональными данными; Разрешение печати: не менее 360х360 dpi; Размер 85х54 мм толщина 0,76 мм</t>
  </si>
  <si>
    <t>Элемент фильтрующий EFST -170XN</t>
  </si>
  <si>
    <t>282912.900.000059</t>
  </si>
  <si>
    <t>Элемент фильтрующий входного фильтра адсорбционного осушителя ОВА-10000С</t>
  </si>
  <si>
    <t xml:space="preserve">Технические данные: 
- длина - 760 мм; 
- наружный диаметр - 92 мм; 
- внутренний - диаметр 55 мм.
Характеристика:
- перепад давления, сухой – 40 мбар;
- перепад давления, влажный – 140 мбар;
- удерживающая способность по твердым частицам, (номинал) – 99,9999% (0,01µ);
- эффективность удерживания по ISO 12500-1 – 99,995% (0,3µ);
- класс чистоты по ISO 8573-1 – Класс 1;
- номинальная производительность -1500 м3/ч;
- рабочая температура – до 100 оС;
- рабочее давление – 7 бар
- степень филтьтрации – 0,01 мкм.
</t>
  </si>
  <si>
    <t>FST GmbH</t>
  </si>
  <si>
    <t>Элемент фильтрующий EFST -170ZN</t>
  </si>
  <si>
    <t>Элемент фильтрующий выходного фильтра адсорбционного осушителя ОВА-10000С</t>
  </si>
  <si>
    <t xml:space="preserve">Технические данные: 
- длина - 760 мм; 
- наружный диаметр - 92 мм; 
- внутренний - диаметр 55 мм.
Характеристика:
- перепад давления, сухой – 30 мбар;
- перепад давления, влажный – 125 мбар;
- удерживающая способность по твердым частицам, (номинал) – 99,9999% (0,1µ);
- эффективность удерживания по ISO 12500-1 – 99,98% (0,3µ);
- класс чистоты по ISO 8573-1 – Класс 1;
- номинальная производительность -1500 м3/ч;
- рабочая температура – до 100 оС;
- рабочее давление – 7 бар
- степень филтьтрации – 1 мкм.
</t>
  </si>
  <si>
    <t>Алкилат на основе бутан-бутиленовой фракции</t>
  </si>
  <si>
    <t>192023.300.000011</t>
  </si>
  <si>
    <t>Алкилат – компонент, используемый при смешивании товарных бензинов (АИ-95, АИ98) с целевым октановым числом 97 (+-0,5) пунктов по исследовательскому методу и содержанием серы не выше 5 ppm.</t>
  </si>
  <si>
    <t>тонн</t>
  </si>
  <si>
    <t>неизвестно</t>
  </si>
  <si>
    <t>Ашинский металлургический завод</t>
  </si>
  <si>
    <t>Описание:Анализатор сплавов стационарный</t>
  </si>
  <si>
    <t xml:space="preserve">Диэтиленгликоль </t>
  </si>
  <si>
    <t>201463.800.000001</t>
  </si>
  <si>
    <t>Диметиловый эфир диэтиленгликоля</t>
  </si>
  <si>
    <t>Алхимгрупп</t>
  </si>
  <si>
    <t>Chimec</t>
  </si>
  <si>
    <t>Taiwan SM Corp., Kaohsiung plant</t>
  </si>
  <si>
    <t>Giskoot</t>
  </si>
  <si>
    <t>Stahl</t>
  </si>
  <si>
    <t>Matrox</t>
  </si>
  <si>
    <t>Moxa</t>
  </si>
  <si>
    <t xml:space="preserve">Газовый хроматограф </t>
  </si>
  <si>
    <t xml:space="preserve">Компонентный состав природного и сжиженного газа </t>
  </si>
  <si>
    <t>ГОСТ 31371.7  , ГОСТ 10679,  ГОСТ 31369</t>
  </si>
  <si>
    <t>ЗАО СКБ Хроматэк</t>
  </si>
  <si>
    <t>Ионный хроматограф</t>
  </si>
  <si>
    <t xml:space="preserve">Компонентный состав природных и пластовых вод </t>
  </si>
  <si>
    <t>СТ РК 14911-2014, СТ РК3641-2020</t>
  </si>
  <si>
    <t>Qingdao Shenghan Chromatograph Technology Co., Ltd</t>
  </si>
  <si>
    <t>Определение серосодержащих соединении в  природном газе</t>
  </si>
  <si>
    <t>ГОСТ 53367</t>
  </si>
  <si>
    <t xml:space="preserve">Определение сероводорода и метил- и этилмеркаптанов в нефти </t>
  </si>
  <si>
    <t>ГОСТ 33690</t>
  </si>
  <si>
    <t>Компонентный состав попутного сырого газа</t>
  </si>
  <si>
    <t>205952.100.000355</t>
  </si>
  <si>
    <t>для очистки воды, коагулянт</t>
  </si>
  <si>
    <t xml:space="preserve">Коагулянт (согласно технической спецификации) </t>
  </si>
  <si>
    <t xml:space="preserve">флокулянт (согласно технической спецификации) </t>
  </si>
  <si>
    <t>Пленка FFS для мешков 25 кг (рулоны)</t>
  </si>
  <si>
    <t>222130.100.000032</t>
  </si>
  <si>
    <t>Упаковка готовой продукции</t>
  </si>
  <si>
    <t>25 кг полиэтиленовые мешки в руллонах</t>
  </si>
  <si>
    <t>Пленки стрейч-худ(пленки для уп.под-нов)</t>
  </si>
  <si>
    <t>222130.100.000030</t>
  </si>
  <si>
    <t xml:space="preserve">Полиэтиленовые пленки </t>
  </si>
  <si>
    <t>Пленки стрейч-худ в рулонах для упаковки паллет.</t>
  </si>
  <si>
    <t>Иран, Исламская Республика</t>
  </si>
  <si>
    <t>Tabriz Plastic Film</t>
  </si>
  <si>
    <t>Тормозное колесо.для воздушного судна [2-1605-2 MAIN WHEEL BRAKE UNIT]</t>
  </si>
  <si>
    <t>303050.900.000083</t>
  </si>
  <si>
    <t>https://cloud.skc.kz:2443/index.php/s/MNT2HGggoYjz6Dz</t>
  </si>
  <si>
    <t>АО "QAZAQ AIR"</t>
  </si>
  <si>
    <t xml:space="preserve">GOODRICH </t>
  </si>
  <si>
    <t>Фильтр.воздушный, для воздушного судна [3122425-01 FILTER]</t>
  </si>
  <si>
    <t>282514.190.000004</t>
  </si>
  <si>
    <t>воздушный, для воздушного судна</t>
  </si>
  <si>
    <t>https://cloud.skc.kz:2443/index.php/s/PEYcdmW9q6LKDZe</t>
  </si>
  <si>
    <t>DE HAVILLAND</t>
  </si>
  <si>
    <t xml:space="preserve">Фильтр </t>
  </si>
  <si>
    <t>Фильтр.воздушный, для воздушного судна [P621888 FILTER]</t>
  </si>
  <si>
    <t>EMTC GmbH</t>
  </si>
  <si>
    <t xml:space="preserve">Переключатель </t>
  </si>
  <si>
    <t>273311.400.000004</t>
  </si>
  <si>
    <t>для воздушного судна, трехпозиционный</t>
  </si>
  <si>
    <t>Переключатель.для воздушного судна, трехпозиционный [Oil filter Impending Bypass switch P/N 3122428-03]</t>
  </si>
  <si>
    <t>https://cloud.skc.kz:2443/index.php/s/T5cqAsp2z5RDzsW</t>
  </si>
  <si>
    <t>Total Aviation LTD A/S</t>
  </si>
  <si>
    <t>Контактор.для специальной и специализированной техники [1096224-2 Contactor]</t>
  </si>
  <si>
    <t>293230.990.000246</t>
  </si>
  <si>
    <t>BARFIELD PRECISION ELECTRONICS</t>
  </si>
  <si>
    <t>282912.900.000033</t>
  </si>
  <si>
    <t>топливный, для воздушного судна</t>
  </si>
  <si>
    <t>Фильтр.топливный, для воздушного судна</t>
  </si>
  <si>
    <t>Фильтр.воздушный, для воздушного судна [3047107-02 ELEMENT, FILTER OIL RGB]</t>
  </si>
  <si>
    <t>AIR PARTS SERVICES &amp; SUPPLIES LTD</t>
  </si>
  <si>
    <t>325021.800.000005</t>
  </si>
  <si>
    <t>.кислородная, взрослая</t>
  </si>
  <si>
    <t>Маска.кислородная, взрослая [174097-76 OXYGEN MASKS]</t>
  </si>
  <si>
    <t>Консоль специальная</t>
  </si>
  <si>
    <t>323015.900.000070</t>
  </si>
  <si>
    <t>Консоль специальная.приборная панель [8Z8502−051 FAIRING ASSY, CONSOLE]</t>
  </si>
  <si>
    <t>EMTC</t>
  </si>
  <si>
    <t>Фильтр.воздушный, для воздушного судна [3047107-2 SCAVENGE FILTER]</t>
  </si>
  <si>
    <t>https://cloud.skc.kz:2443/index.php/s/AdRz2Aj26jPtx3D</t>
  </si>
  <si>
    <t>https://cloud.skc.kz:2443/index.php/s/p9qXKK2y6EaDSPD</t>
  </si>
  <si>
    <t>https://cloud.skc.kz:2443/index.php/s/3g4oFAZe3JiNC4s</t>
  </si>
  <si>
    <t>Фильтр.топливный, для воздушного судна [3122425-01 FUEL FILTER]</t>
  </si>
  <si>
    <t>Панель стартер-генератора</t>
  </si>
  <si>
    <t>303050.900.000150</t>
  </si>
  <si>
    <t>Панель стартер-генератора.для воздушного судна [D126013−501 PANEL, INFILL]</t>
  </si>
  <si>
    <t>TT LOGISTICS</t>
  </si>
  <si>
    <t xml:space="preserve">Датчик </t>
  </si>
  <si>
    <t>265152.800.000000</t>
  </si>
  <si>
    <t xml:space="preserve">Датчик индуктивный для воздушного судна </t>
  </si>
  <si>
    <t>Датчик индуктивный.для воздушного судна [70-0276-1  CURRENT SENSING UNIT]</t>
  </si>
  <si>
    <t>265152.790.000009</t>
  </si>
  <si>
    <t>Датчик давления.для воздушного судна [40102-0101 SENSOR]</t>
  </si>
  <si>
    <t>Датчик индуктивный.для воздушного судна [S1821502−02 TRANSMITTER ELT]</t>
  </si>
  <si>
    <t>Saywell International Limited</t>
  </si>
  <si>
    <t>https://cloud.skc.kz:2443/index.php/s/8FMnqiRwjDBrRNR</t>
  </si>
  <si>
    <t xml:space="preserve"> Адаптер </t>
  </si>
  <si>
    <t>303050.900.000118</t>
  </si>
  <si>
    <t>для подключения оборудования проверки системы воздушных сигналов</t>
  </si>
  <si>
    <t>Адаптер.для подключения оборудования проверки системы воздушных сигналов [20-4502-6000 OXYGEN REGULATOR]</t>
  </si>
  <si>
    <t>Фильтр.воздушный, для воздушного судна [FILTER P5108401291950 : , FILTER P510840]</t>
  </si>
  <si>
    <t>https://cloud.skc.kz:2443/index.php/s/JgeBNYJ8yoxDdpe</t>
  </si>
  <si>
    <t xml:space="preserve">Замок </t>
  </si>
  <si>
    <t>Замок.врезной [HV08000-01 HYDROLOCK]</t>
  </si>
  <si>
    <t>TT LOGISTICS SERVICES OÜ</t>
  </si>
  <si>
    <t>Датчик давления.для воздушного судна [970281-1 HYD.PRESSURE TRANSDUCER]</t>
  </si>
  <si>
    <t xml:space="preserve">EMTC </t>
  </si>
  <si>
    <t>281411.900.000026</t>
  </si>
  <si>
    <t>Клапан.для воздушного судна [CDSP3208−3 ALT P/N 9701134−501 LATCH ASSY, LAV DOOR]</t>
  </si>
  <si>
    <t>APS</t>
  </si>
  <si>
    <t>264051.800.000000</t>
  </si>
  <si>
    <t>Антенна.для воздушного суда [S65-247170-7 VOR/LOC ANTENNA]</t>
  </si>
  <si>
    <t>AIRSTART</t>
  </si>
  <si>
    <t>259413.900.000017</t>
  </si>
  <si>
    <t>Набор инструментов.для технического обслуживания воздушных судов [5100S194 KIT MULTI PATCH]</t>
  </si>
  <si>
    <t>Комплект инструментов</t>
  </si>
  <si>
    <t>257330.970.000018</t>
  </si>
  <si>
    <t>Комплект инструментов.для ремонта и технического обслуживания воздушного судна [GSB2330002     CEL-254 Sound Level Meter ]</t>
  </si>
  <si>
    <t>Замок.врезной [H2639K3307     LATCH  PIN]</t>
  </si>
  <si>
    <t>Покрытие напольное.из синтетического волокна [09-092-1181-Q4004F TLWC COLOR 1181 Q400 SHIP-SET]</t>
  </si>
  <si>
    <t>139312.000.000009</t>
  </si>
  <si>
    <t>из синтетического волокна</t>
  </si>
  <si>
    <t>https://cloud.skc.kz:2443/index.php/s/5YXNMqo8gorDrQw</t>
  </si>
  <si>
    <t xml:space="preserve">VPRDE </t>
  </si>
  <si>
    <t>Подшипник специализированный.для воздушного судна [33062-044-009 SHEAR BUSHING]</t>
  </si>
  <si>
    <t>281510.700.000002</t>
  </si>
  <si>
    <t>https://cloud.skc.kz:2443/index.php/s/z7KEonagsiqFkQf</t>
  </si>
  <si>
    <t xml:space="preserve">ГЕРМАНИЯ </t>
  </si>
  <si>
    <t xml:space="preserve">HYDRO </t>
  </si>
  <si>
    <t>Контактор.для специальной и специализированной техники [1096224-2 DC CONTACTOR]</t>
  </si>
  <si>
    <t>https://cloud.skc.kz:2443/index.php/s/7dYximNrmm6GWHX</t>
  </si>
  <si>
    <t>Термопринтер.для печати этикеток [Термопринтер / Thermal printer]</t>
  </si>
  <si>
    <t>https://cloud.skc.kz:2443/index.php/s/nWkdN9pLfkBCKgQ</t>
  </si>
  <si>
    <t xml:space="preserve">TOTAL AVIATION </t>
  </si>
  <si>
    <t xml:space="preserve">Термоэлемент </t>
  </si>
  <si>
    <t>275129.000.000015</t>
  </si>
  <si>
    <t>Термоэлемент.для воздушного судна [4950626 THERMOCOUPLE]</t>
  </si>
  <si>
    <t>Усилитель.мощности высокочастотного радиосигнала [8-800-70-029  POWER AMPLIFIER]</t>
  </si>
  <si>
    <t>263040.900.000006</t>
  </si>
  <si>
    <t>мощности высокочастотного радиосигнала</t>
  </si>
  <si>
    <t>https://cloud.skc.kz:2443/index.php/s/XHgJXLAZbf38LQg</t>
  </si>
  <si>
    <t xml:space="preserve">ULTRA PRECISION </t>
  </si>
  <si>
    <t>Датчик индуктивный.для воздушного судна [82420179-041 AFT Baggage Door Sensor Assy]</t>
  </si>
  <si>
    <t>271210.900.000060</t>
  </si>
  <si>
    <t xml:space="preserve"> для воздушного судна, для коммутации электрических цепей, напряжение 28 В</t>
  </si>
  <si>
    <t>Переключатель.для воздушного судна, для коммутации электрических цепей, напряжение 28 В [CDEL4006-7 SWITCH, PUSH BUTTON (ON)]</t>
  </si>
  <si>
    <t>205941.990.000045</t>
  </si>
  <si>
    <t>авиационная, минеральная</t>
  </si>
  <si>
    <t>Смазка.авиационная, минеральная [Green Epoxy Primer Super Koropon® 515K011 Fluid Resistant Interior Primer 3,78/gal]</t>
  </si>
  <si>
    <t>A.L. Group Company</t>
  </si>
  <si>
    <t>Контактор.для специальной и специализированной техники [227CC02AY00 OR 1096224-2 DC CONTACTOR]</t>
  </si>
  <si>
    <t>https://cloud.skc.kz:2443/index.php/s/jjjrJanrKoNREw3</t>
  </si>
  <si>
    <t xml:space="preserve">Лампа </t>
  </si>
  <si>
    <t>274014.950.000000</t>
  </si>
  <si>
    <t>накаливания для воздушного судна</t>
  </si>
  <si>
    <t>Лампа накаливания.для воздушного судна [58401A2B5C5F4L302 OR N2GAP11-16 SWITCH, EMERGENCY LIGHT]</t>
  </si>
  <si>
    <t xml:space="preserve">Корпус </t>
  </si>
  <si>
    <t>282982.530.000000</t>
  </si>
  <si>
    <t>специальный для воздушного фильтра</t>
  </si>
  <si>
    <t>Корпус специальный.для воздушного фильтра [ACC314F8Y3 OR ACC314F8Y1 CASE−DRAIN FILTER alternate WF336732]</t>
  </si>
  <si>
    <t xml:space="preserve"> Баллон </t>
  </si>
  <si>
    <t>303050.900.000147</t>
  </si>
  <si>
    <t>Баллон.для воздушного судна [Авиациялық оттегімен толтырылған 40 литрлік оттегі ыдысы]</t>
  </si>
  <si>
    <t>Общество с ограниченной ответственностью "Авиатех"</t>
  </si>
  <si>
    <t>221920.800.000000</t>
  </si>
  <si>
    <t>для воздушного судна, резиновая</t>
  </si>
  <si>
    <t>Втулка.для воздушного судна, резиновая [26-432    Bushing]</t>
  </si>
  <si>
    <t xml:space="preserve">Амортизатор </t>
  </si>
  <si>
    <t>289261.500.000059</t>
  </si>
  <si>
    <t>дверной</t>
  </si>
  <si>
    <t>Амортизатор.дверной [4951861 ISOLATOR]</t>
  </si>
  <si>
    <t>Датчик индуктивный.для воздушного судна [026317-000 SENSOR]</t>
  </si>
  <si>
    <t>Стандартизатор ручной клади</t>
  </si>
  <si>
    <t>259929.290.000015</t>
  </si>
  <si>
    <t>для проверки габаритов багажа разрешенного для провоза в салоне воздушного судна, из нержавеющей стали</t>
  </si>
  <si>
    <t>Стандартизатор для проверки габаритов багажа разрешенного для провоза в салоне воздушного судна, из нержавеющей стали</t>
  </si>
  <si>
    <t xml:space="preserve">Болт </t>
  </si>
  <si>
    <t>259411.390.000031</t>
  </si>
  <si>
    <t>специальный для воздушного судна</t>
  </si>
  <si>
    <t>Болт специальный.для воздушного судна [43-1329 BOLT]</t>
  </si>
  <si>
    <t>Aviarena Trading B.V</t>
  </si>
  <si>
    <t xml:space="preserve">Электромегафон </t>
  </si>
  <si>
    <t>263012.000.000000</t>
  </si>
  <si>
    <t>ручной, без выносного микрофона с регулятором громкости</t>
  </si>
  <si>
    <t>Электромегафон.ручной, без выносного микрофона с регулятором громкости [ACR/EM-1A PORTABLE SAFETY MEGAPHONE]</t>
  </si>
  <si>
    <t>251123.600.000087</t>
  </si>
  <si>
    <t xml:space="preserve"> для воздушного судна, хвостовая</t>
  </si>
  <si>
    <t>Опора.для воздушного судна, хвостовая [PWC64373 BASE]</t>
  </si>
  <si>
    <t>259929.450.000001</t>
  </si>
  <si>
    <t xml:space="preserve"> винтовой</t>
  </si>
  <si>
    <t>Зажим.винтовой [TA02216H0L10EP OR TA02216HOL10EP CLAMP]</t>
  </si>
  <si>
    <t>Болт специальный.для воздушного судна [PN 00432-533-000]</t>
  </si>
  <si>
    <t>HYDRO Systems KG</t>
  </si>
  <si>
    <t xml:space="preserve">Лента клейкая </t>
  </si>
  <si>
    <t>Лента клейкая.алюминиевая [S7744A   TAPE, SEALING, SELF-ADHESIVE]</t>
  </si>
  <si>
    <t>Картридер</t>
  </si>
  <si>
    <t>262022.000.000000</t>
  </si>
  <si>
    <t xml:space="preserve"> устройство для чтения карт памяти</t>
  </si>
  <si>
    <t>Картридер.устройство для чтения карт памяти [OMNI DRIVE USB2 PROFESSIONAL (for ALL)]</t>
  </si>
  <si>
    <t>Баллон.для воздушного судна [H-2006-01     FUEL DRAIN TOOL BOTTLE]</t>
  </si>
  <si>
    <t xml:space="preserve">Шайба </t>
  </si>
  <si>
    <t>259412.300.000017</t>
  </si>
  <si>
    <t>специальная для воздушного судна</t>
  </si>
  <si>
    <t>Шайба специальная.для воздушного судна [697070640 WASHER]</t>
  </si>
  <si>
    <t>Фильтр.воздушный, для воздушного судна [FILTER 236-030251865 : , FILTER 236-030]</t>
  </si>
  <si>
    <t>265152.700.000036</t>
  </si>
  <si>
    <t xml:space="preserve"> для спецтехники технического обслуживания самолета</t>
  </si>
  <si>
    <t>Манометр.для спецтехники технического обслуживания самолета [MK7ATIS-001    Hand-held inflation tool- Aircraft tyre]</t>
  </si>
  <si>
    <t>Переключатель.для воздушного судна, трехпозиционный [PWC71367 DRIFT]</t>
  </si>
  <si>
    <t>https://cloud.skc.kz:2443/index.php/s/jfzby3YNf9Z5cYs</t>
  </si>
  <si>
    <t>Смазка.авиационная, минеральная [S5L-4A  Deoxidizing cleaner]</t>
  </si>
  <si>
    <t xml:space="preserve">Реле </t>
  </si>
  <si>
    <t>271224.500.000014</t>
  </si>
  <si>
    <t>электрической цепи для воздушного судна</t>
  </si>
  <si>
    <t>Реле электрической цепи.для воздушного судна [M6106/19-022-RELAY]</t>
  </si>
  <si>
    <t>Клей - герметик</t>
  </si>
  <si>
    <t>205210.900.000059</t>
  </si>
  <si>
    <t>анаэробный</t>
  </si>
  <si>
    <t>Клей - герметик.анаэробный [PR 1428 B−1/2  SEALANT, Low Adhesion]</t>
  </si>
  <si>
    <t xml:space="preserve">Гайка </t>
  </si>
  <si>
    <t>259411.890.000027</t>
  </si>
  <si>
    <t>Гайка специальная.для воздушного судна [2383R03-00-1DL RECEPTACLE]</t>
  </si>
  <si>
    <t xml:space="preserve"> Динамометр </t>
  </si>
  <si>
    <t>266012.900.000044</t>
  </si>
  <si>
    <t>для поверки испытательных рабочих средств измерений, переносной</t>
  </si>
  <si>
    <t>Динамометр.для поверки испытательных рабочих средств измерений, переносной [ATECH1FR240B TORQUE WRENCH 12-240 IN-LB]</t>
  </si>
  <si>
    <t>Snap-on Tools International LLC</t>
  </si>
  <si>
    <t>Болт специальный.для воздушного судна [540-1376-1    BOLT, MACHINED]</t>
  </si>
  <si>
    <t xml:space="preserve">Штифт </t>
  </si>
  <si>
    <t>259412.990.000078</t>
  </si>
  <si>
    <t>цилиндрический стальной, диаметр 0,6 мм</t>
  </si>
  <si>
    <t>Штифт цилиндрический.стальной, диаметр 0,6 мм [00432-533-001 Shear pin]</t>
  </si>
  <si>
    <t>Редуктор моста</t>
  </si>
  <si>
    <t>293230.300.000138</t>
  </si>
  <si>
    <t>РЕДУКТОР МОТОР-КОЛЕСА 75132-2405010-10</t>
  </si>
  <si>
    <t xml:space="preserve">РЕДУКТОР МОТОР-КОЛЕСА 75132-2405010-10 ГОСТ, СТ РК, межгосударственные стандарты-отсутствуют  </t>
  </si>
  <si>
    <t>ТОО "Богатырь Комир"</t>
  </si>
  <si>
    <t>ОАО БелАЗ</t>
  </si>
  <si>
    <t>Электродвигатель постоянного тока</t>
  </si>
  <si>
    <t>271110.300.000002</t>
  </si>
  <si>
    <t>коллекторный, однофазный, мощность более 375 кВт, но не более 750 кВт</t>
  </si>
  <si>
    <t>Электродвигатель постоянного тока.коллекторный, однофазный, мощность более 375 кВт, но не более 750 кВт [ЭЛЕКТРОДВИГАТЕЛЬ ЭДП-600]</t>
  </si>
  <si>
    <t xml:space="preserve">ЭЛЕКТРОДВИГАТЕ ЛЬ ЭДП-600. Коллекторный, однофазный, мощность более 375 кВт, но не более 750 кВт. Мощность -600кВт; Напряжение830 В; То к770А; Частота вращения: номинальная-15.17 с- ?; максимальная41.67 с-?; КПД94%; Степень возбуждения100%; Класс нагревостойкости изоляции - Н; Режим работы - S1; Число полюсов4шт; Габаритные размеры995х1527х1100мм; Масса3100кг. В комлекте с дополнительными (ЗИП) подшипниками:  подшипник 6326М.С4 -1шт; подшипник NU 226Е.М1.С3- 1шт. ГОСТ, СТ-КЗ, межгосударственные стандарты отсутствуют.  </t>
  </si>
  <si>
    <t>ООО "Сибэлектропривод"</t>
  </si>
  <si>
    <t>241075.200.000002</t>
  </si>
  <si>
    <t>для костыльного скрепления, тип Д65</t>
  </si>
  <si>
    <t>ПОДКЛАДКИ Д65</t>
  </si>
  <si>
    <t>Вещество взрывчатое</t>
  </si>
  <si>
    <t>205111.500.000006</t>
  </si>
  <si>
    <t>эмульсионное, водный раствор</t>
  </si>
  <si>
    <t>Патронированное взрывчатое вещество Д50/500</t>
  </si>
  <si>
    <t>112515</t>
  </si>
  <si>
    <t>Скоростемер</t>
  </si>
  <si>
    <t>302040.300.001172</t>
  </si>
  <si>
    <t>КОМПЛЕКС СРЕДСТВ СБОРА РЕГИСТРАЦИИ ДАННЫХ КПД-3ПВ</t>
  </si>
  <si>
    <t>27</t>
  </si>
  <si>
    <t>Блок цилиндров</t>
  </si>
  <si>
    <t>302040.300.000071</t>
  </si>
  <si>
    <t>БЛОК ПД1А.01.010-50</t>
  </si>
  <si>
    <t>281328.000.000004</t>
  </si>
  <si>
    <t>КОМПРЕССОР 57640005 В СБОРЕ</t>
  </si>
  <si>
    <t>302040.300.000096</t>
  </si>
  <si>
    <t>ВАЛ КОЛЕНЧАТЫЙ 1ПД4А.05</t>
  </si>
  <si>
    <t>Бандаж</t>
  </si>
  <si>
    <t>302040.300.000033</t>
  </si>
  <si>
    <t>для электровоза</t>
  </si>
  <si>
    <t>Бандаж.для электровоза [БАНДАЖ 1060*143*98]</t>
  </si>
  <si>
    <t xml:space="preserve">БАНДАЖ 1060*143*98 ГОСТ 398-2010 Внутренний диаметр 1060 мм. Ширина 143 мм. Толщина 98 мм. Вес 445 кг.  </t>
  </si>
  <si>
    <t>АО "Евраз Нижнетагильский металлургический комбинат"</t>
  </si>
  <si>
    <t>МАСЛО РЕДУКТОРНОЕ 220 /ISO VG220/</t>
  </si>
  <si>
    <t>16200</t>
  </si>
  <si>
    <t>Главный ступичный подшипник ВЭУ «TyssenКrupp Rothe Erde Large Diameter Bearing»*</t>
  </si>
  <si>
    <t>ТОО "Первая ветровая электрическая станция"</t>
  </si>
  <si>
    <t>Костыль</t>
  </si>
  <si>
    <t>241075.300.000007</t>
  </si>
  <si>
    <t>для железных дорог нормальной колеи</t>
  </si>
  <si>
    <t>КОСТЫЛИ 16*16*165</t>
  </si>
  <si>
    <t xml:space="preserve">Костыли путевые для железных дорог широкой колеи размером 16х16х165 ГОСТ 5812-2014   </t>
  </si>
  <si>
    <t>ОАО «МАГНИТОГОРСКИЙ МЕТИЗНО-КАЛИБРОВОЧНЫЙ ЗАВОД «ММК-МЕТИЗ»</t>
  </si>
  <si>
    <t>КОМПРЕССОР 2658332833</t>
  </si>
  <si>
    <t>Аппарат поглощающий</t>
  </si>
  <si>
    <t>302040.300.001445</t>
  </si>
  <si>
    <t>класс Т1</t>
  </si>
  <si>
    <t>АППАРАТ ПОГЛОЩАЮЩИЙ ПМКП-110</t>
  </si>
  <si>
    <t xml:space="preserve">Аппарат поглощающий ПМКП-110 СТ РК 1541-2006 Тип аппарата: фрикционный Класс (по ОСТ 32.175): Т1 Ход, мм: 110 Диапазон рабочих температур, °C: - 60....+50 Масса, кг: 135 Габаритные размеры, мм - 580х320х230 Аппарат поглощающий ПМКП - 110 предназначен для эффективной защиты уонструкции железнодорожных вагонов и перевозимых грузов от действия продольных нагрузок, возникающих от соударения вагонов при маневровых работах и переходных режимах ведения поезда.  </t>
  </si>
  <si>
    <t>АО "ПО "Бежицкая сталь"</t>
  </si>
  <si>
    <t>291013.000.000008</t>
  </si>
  <si>
    <t>внутреннего сгорания, дизельный, мощность более 250 л.с., но не более 1000 л.с., 6 цилиндров</t>
  </si>
  <si>
    <t>ДВИГАТЕЛЬ SAA6D170E-3 В СБОРЕ</t>
  </si>
  <si>
    <t>Автосцепка</t>
  </si>
  <si>
    <t>302040.300.001362</t>
  </si>
  <si>
    <t>для подвижного состава, тягово-ударная жесткого типа</t>
  </si>
  <si>
    <t>Стержень.сцепного устройства, для механизма сцепления подвижного состава [Автосцепка : АВТОСЦЕПКА 518.01.000-8СБ]</t>
  </si>
  <si>
    <t xml:space="preserve">АВТОСЦЕПКА черт. № 518.01.000-8СБ. Марка стали: 20 ГЛ Масса: 232.7 кг. ГОСТ 32885- 2014. Автосцепка СА усиленная предназначена для сцепления локомотивов без участия человека. Применяется для автоматического сцепления в момент соударения локомотивов.  </t>
  </si>
  <si>
    <t>АО ПО Бежицкая сталь</t>
  </si>
  <si>
    <t>302040.300.000966</t>
  </si>
  <si>
    <t>ПОРШЕНЬ ПД1М.04.001</t>
  </si>
  <si>
    <t xml:space="preserve">Чертежный номер   ПД1М.04.001  </t>
  </si>
  <si>
    <t>Карон-Мет</t>
  </si>
  <si>
    <t>Втулка вала привода</t>
  </si>
  <si>
    <t>302040.300.000187</t>
  </si>
  <si>
    <t>ВТУЛКА Д50М.01.002</t>
  </si>
  <si>
    <t xml:space="preserve">Чертежный номер Д50М.01.002  </t>
  </si>
  <si>
    <t>ЗАО "Коршуновский литейно-механический завод"</t>
  </si>
  <si>
    <t>302040.300.001405</t>
  </si>
  <si>
    <t>для подвижного состава, пневмопривода</t>
  </si>
  <si>
    <t>ЦИЛИНДР ОПРОКИДЫВАНИЯ ОДИНАРНОГО ДЕЙСТВИЯ 945.45.040-2</t>
  </si>
  <si>
    <t xml:space="preserve">ЦИЛИНДР ОПРОКИДЫВАНИЯ ОДИНАРНОГО ДЕЙСТВИЯ 945.45.040-2 Цилиндры разгрузки предназначены для обеспечения наклона кузова вагонов самосвалов (думпкаров) и возвращения его после разгрузки в транспортное положение. Техническая характеристика изделия: Рабочее давление – 0,7 МПа (7кг/см?) Рабочий ход штока – 940 мм Наружный диаметр штока – 156 мм Внутренний диаметр обечайки – 685,5+1,5мм.   </t>
  </si>
  <si>
    <t>ЧАО «Верхнеднепровский машиностроительный завод»</t>
  </si>
  <si>
    <t>АППАРАТ ПОГЛОЩАЮЩИЙ Ш-2-В-90 106.02.000-2СБ</t>
  </si>
  <si>
    <t xml:space="preserve">АППАРАТ ПОГЛОЩАЮЩИЙ Ш-2-В-90 чертежный № 106.02.000-2СБ СТ РК 1541-2006 Конструкция Ш2-В: - корпус аппарата; - пружина наружняя; - пружина внутренняя; - конус нажимной; - болт стяжной с гайкой; - клин фрикционный (3 штуки). Технические характеристики Ш2-В90: - ко нструктивный ход: 90 мм. - энергоемкость при соударении вагонов массой 100 т: 46 кДж. - скорость соударения вагонов массой 100 т: 7.9 км /ч - масса: 132.61 кг. Аппарат поглощающий - служат для смягчения рывков и ударов при движении подвижного состава, тем самым защищают вагоны, груз и пассажиров от динамического воздействия.  </t>
  </si>
  <si>
    <t>Бежицкий сталелитейный завод</t>
  </si>
  <si>
    <t>Противоугон</t>
  </si>
  <si>
    <t>241075.200.000011</t>
  </si>
  <si>
    <t>пружинный, тип 1П65</t>
  </si>
  <si>
    <t>ПРОТИВОУГОНЫ ПРУЖИННЫЕ П65</t>
  </si>
  <si>
    <t xml:space="preserve">Противоугоны пружинные П65 к железнодорожным рельсам типа Р65 ГОСТ 32409-2013  </t>
  </si>
  <si>
    <t>302040.300.000656</t>
  </si>
  <si>
    <t>КОНТАКТОР КМВ-105-29 6ТН.241.315-29</t>
  </si>
  <si>
    <t>31</t>
  </si>
  <si>
    <t>Подшипник качения.роликовый сферический, упорный самоустанавливающийся [ПОДШИПНИК*НО-42330Л1М]</t>
  </si>
  <si>
    <t xml:space="preserve">ПОДШИПНИК*НО42330Л1М Подшипник роликовый радиальный однорядный с короткими цилиндрическими роликами, с латунным сепаратором Н0-42330Л1М, Размеры: d-150 мм, D-320 мм, Н-65 мм Продукция должна строго соответствовать необходимому ГОСТУ 520- 2011.  </t>
  </si>
  <si>
    <t>КОНТАКТОР КМВ-105-64 6ТН.241.215-64</t>
  </si>
  <si>
    <t>Помпа</t>
  </si>
  <si>
    <t>289261.300.000168</t>
  </si>
  <si>
    <t>для экскаватора</t>
  </si>
  <si>
    <t>Помпа.для экскаватора [ПОМПА : ПОМПА ГУСТОЙ СМАЗКИ ZP 5000]</t>
  </si>
  <si>
    <t xml:space="preserve">Насос ZP 5000 применяется для прямой смазки в многомагистральных системах (один подающий элемент на каждую смазочную точку) или в качестве перекачивающего насоса для смазки в прогрессивных системах. Номинальное давление 160 бар, Объем одного плунжера 0 ... 0,2 см3 / ход, Присоединительная резьба для линии смазки М 14*1,5, Объем прокачки 0,84 см3/мин., Число оборотов вала насоса макс. 12 мин -1, Электродвигатель K21R 63 G4 IM B14K, Скорость 1360 мин-1, Мощность привода 0,18 кВт, Диапазон температур - от -30 до + 60 оС, Количество точек смазки(плунжеров) 16 шт. Содержимое контейнера 10 литров  </t>
  </si>
  <si>
    <t>Bijur Delimon</t>
  </si>
  <si>
    <t>АВТОСЦЕПКА СА-3 106.01.000-0</t>
  </si>
  <si>
    <t xml:space="preserve">АВТОСЦЕПКА СА3 чертежный № 106.01.000-0 Габаритные размеры: 1130x421x440 мм. Марка стали: 20 ГФЛ, 20 ГЛ ГОСТ 32885- 2014 Автосцепка СА-3 предназначена для сцепления вагонов без участия человека. Применяется для автоматического сцепления в момент соударения вагонов  </t>
  </si>
  <si>
    <t>АО «ПО «Бежицкая сталь»</t>
  </si>
  <si>
    <t>Канат.тип ТК, свивка двойная, стальной [КАНАТ СТАЛЬНОЙ Д13.5Г-В-Н-180]</t>
  </si>
  <si>
    <t xml:space="preserve">Канат стальной Д13.5 Г-В-Н-Р-180 ГОСТ 3071-88, конструкция 6х37(1+6+12+18)+1о. с., номинальная прочность 1770 Н /мм2, направление свивки крестовое правое, способ свивки нераскручивающийся, фактическое суммарное разрывное усилие проволок в канате 122.3 кН, материал сердечника органический сердечник пеньковый пропитанный.  </t>
  </si>
  <si>
    <t>Северсталь канаты</t>
  </si>
  <si>
    <t>КОНТАКТОР КМВ-105-07 6ТН.241.215-07</t>
  </si>
  <si>
    <t>29</t>
  </si>
  <si>
    <t>КОНТАКТОР 1КМ.016.060 6ТР.241.249-060</t>
  </si>
  <si>
    <t>302040.300.001255</t>
  </si>
  <si>
    <t>для дизель-генератора</t>
  </si>
  <si>
    <t>ТУРБОКОМПРЕССОР ТК-30-Н17</t>
  </si>
  <si>
    <t xml:space="preserve">Чертежный номер  ТК-30-Н17  </t>
  </si>
  <si>
    <t>ООО "МашЭкспорт"</t>
  </si>
  <si>
    <t>КОНТАКТОР 1КМ.016.062 6ТР.241.249-062</t>
  </si>
  <si>
    <t>Токосъемник</t>
  </si>
  <si>
    <t>271161.000.000006</t>
  </si>
  <si>
    <t>для щеточного устройства</t>
  </si>
  <si>
    <t>Блок токосъемных  колец Merson USDK357*</t>
  </si>
  <si>
    <t>302040.300.000032</t>
  </si>
  <si>
    <t>для тепловоза</t>
  </si>
  <si>
    <t xml:space="preserve">БАНДАЖ 890*143*83  </t>
  </si>
  <si>
    <t xml:space="preserve">БАНДАЖ 890*143*83 ГОСТ 398-2010 Внутренний диаметр: 890 мм Ширина: 143 мм Толщина: 83 мм Вес: 322 кг  </t>
  </si>
  <si>
    <t>201423.100.000003</t>
  </si>
  <si>
    <t>сорт 1</t>
  </si>
  <si>
    <t>Этиленгликоль (этандиол).сорт 1 [ЭТИЛЕНГЛИКОЛЬ]</t>
  </si>
  <si>
    <t xml:space="preserve">ГОСТ 19710-83 Этиленгликоль (HOCH2 CH2 OH) относится к продуктам, получае-мых гидратацией окиси этилена, и является одним из компонентов при изготовлении зимней рецептуры раствора газогенерирующей добавки (ГГД) для эмульсионных взрывчатых веществ. Внешний вид : бесцветная жидкость Массовая доля Этиленгликоля 98.5 – 99.8 %  </t>
  </si>
  <si>
    <t>Агрегат компрессорный.поршневой [КОМПРЕССОР ПК-1,75А]</t>
  </si>
  <si>
    <t xml:space="preserve">КОМПРЕССОР ПК-3.5А Тип компрессора: V-образный поршневой, двухступенчатый с воздушным охлаждением 4 рядный, Давление рабочее от 7 до 9 кгс/см2, производительность 3,5 м3/мин, частота вращения коленчатого вала 1470 об/мин, мощность потребляемая 22,75 квт, направление вращения коленчатого вала по часовой стрелке. ГОСТ 20073-81  </t>
  </si>
  <si>
    <t>АО "Полтавский турбомеханический завод" (АО "ПТМЗ")</t>
  </si>
  <si>
    <t>Сателлит дифференциала</t>
  </si>
  <si>
    <t>293230.300.000152</t>
  </si>
  <si>
    <t>САТЕЛЛИТ ВТОРОГО РЯДА 7519-2405430 В СБОРЕ</t>
  </si>
  <si>
    <t xml:space="preserve">Сателлит второго ряда КАТАЛОЖНЫЙ НОМЕР - 7519-2405430 ГОСТ, СТ РК межгосударственные стандарты отсутствуют  </t>
  </si>
  <si>
    <t>Агрегат компрессорный.поршневой [КОМПРЕССОР ПК-3.5А]</t>
  </si>
  <si>
    <t xml:space="preserve">КОМПРЕССОР ПК - 1.75 А Тип компрессора: Поршневой, двухступенчатый с воздушным охлаждением, Давление конечное (номинальное) 7 кгс/см2, производительность 1,75 м3/мин, частота вращения коленчатого вала 1470 об/мин, мощность потребляемая 23 к вт, Количество цилиндров: — первой ступени - 1 шт, — второй ступени - 1 шт, смазка Комбинированная: под давлением и разбрызгиванием, Количество масла 3.5 литра, габаритные размеры длина: 495 мм, ширина: 750 мм, высота: 760 мм, масса (без масла): 140 кг. ГОСТ 20073-81  </t>
  </si>
  <si>
    <t>Патронированное взрывчатое вещество Д50/1000</t>
  </si>
  <si>
    <t>17000</t>
  </si>
  <si>
    <t>ДВИГАТЕЛЬ 238Д1</t>
  </si>
  <si>
    <t xml:space="preserve">ДВИГАТЕЛЬ ЯМЗ-238Д1 8-цилиндровый, V-образный, размерностью 130?140 Мощность двигателя составляет 243 (330), измеряется в кВт и лошадиных силах соответственно, при частоте вращения 2100 оборотов в минуту (мин -1 ). Максимальный крутящий момент двигателя составляет — 1226 (125) (Н.м /кгс.м).ГОСТ, СТ РК, межгосударственные стандарты - отсутствуют   </t>
  </si>
  <si>
    <t>ПАО Автодизель (ЯМЗ)</t>
  </si>
  <si>
    <t>Профиль из медного сплава</t>
  </si>
  <si>
    <t>244422.200.000000</t>
  </si>
  <si>
    <t>холоднодеформированный, высота до 18 мм</t>
  </si>
  <si>
    <t>ШИНА МЕДНАЯ М1 6*30</t>
  </si>
  <si>
    <t>Песок</t>
  </si>
  <si>
    <t>081211.900.000013</t>
  </si>
  <si>
    <t>формовочный</t>
  </si>
  <si>
    <t>ПЕСОК ФОРМОВОЧНЫЙ</t>
  </si>
  <si>
    <t>Секция унифицированная</t>
  </si>
  <si>
    <t>302040.300.001143</t>
  </si>
  <si>
    <t>СЕКЦИЯ 0404.000СБ</t>
  </si>
  <si>
    <t xml:space="preserve">Секция масляного радиатора для тепловозов:  Это  плоские трубки  всего порядка  80- восемь рядов по десять  трубок  изготавливаем  из латуни. Число рабочих трубок в секции -80; Расположение трубок в решетке «Коридорное». Тип трубок –радиаторные плоскоовальные бесшовные.Внутренние осевые размеры  трубок не менее 2,9*16,2мм;Толщина стенки трубки не менее 0,55мм;Рабочее давление не менее 9 кгс/см2  </t>
  </si>
  <si>
    <t>ИМЗ</t>
  </si>
  <si>
    <t>Пакет сервисный</t>
  </si>
  <si>
    <t>289261.300.000144</t>
  </si>
  <si>
    <t>Пакет сервисный.для экскаватора [СЕРВИС ПАКЕТ 2000-4000Н 9876221]</t>
  </si>
  <si>
    <t xml:space="preserve">СЕРВИС ПАКЕТ 2000- 4000Н 9876221  </t>
  </si>
  <si>
    <t>Liebherr</t>
  </si>
  <si>
    <t>САТЕЛЛИТ 75132-2405260</t>
  </si>
  <si>
    <t xml:space="preserve">Сателлит первого ряда КАТАЛОЖНЫЙ НОМЕР - 75132-2405260 ГОСТ, СТ РК межгосударственные стандарты отсутствуют  </t>
  </si>
  <si>
    <t>Стенка</t>
  </si>
  <si>
    <t>289261.300.000030</t>
  </si>
  <si>
    <t>передняя, для ковша экскаватора</t>
  </si>
  <si>
    <t>Стенка.передняя, для ковша экскаватора [СТЕНКА ПЕРЕДНЯЯ №3536.01.01.020]</t>
  </si>
  <si>
    <t xml:space="preserve">СТЕНКА ПЕРЕДНЯЯ №3536.01.01.020 Отливка из стали 110Г13Л по (ГОСТ 2176-77) ГОСТ, СТ РК, межгосударственные стандарты - отсутствуют  </t>
  </si>
  <si>
    <t>ООО "Конструкторское бюро горного машиностроения"</t>
  </si>
  <si>
    <t>Крышка цилиндра</t>
  </si>
  <si>
    <t>281332.000.000006</t>
  </si>
  <si>
    <t>КРЫШКА ЦИЛИНДРА 1ПД4А.06.020</t>
  </si>
  <si>
    <t>ПОДШИПНИК*3564</t>
  </si>
  <si>
    <t>302040.300.000788</t>
  </si>
  <si>
    <t>НАСОС ТОПЛИВНЫЙ 1Д50.27СБ2</t>
  </si>
  <si>
    <t xml:space="preserve">Чертежный номер   1Д50.27СБ2  </t>
  </si>
  <si>
    <t>АО «Пензадизельмаш»</t>
  </si>
  <si>
    <t>234310.300.000005</t>
  </si>
  <si>
    <t>фарфоровый, подвесной</t>
  </si>
  <si>
    <t>Изолятор.полимерный, линейный [ИЗОЛЯТОР ФСПК 30-10/0.39]</t>
  </si>
  <si>
    <t xml:space="preserve">Изолятор фиксирующий, полимерный Номинальное напряжение 10кВ; Климатическое исполнение УХЛ1; Строительная высота Н 237мм; Изоляционная высота L 113мм; Длина пути утечки 39см; Диаметр грузонесущего стержня 22см; Степень загрязнение атмосферы 4; Номинированная механическая разрушающая сила на изгиб при растяжении, не менее 30кН; Номинированный разрушающий изгибающий момент, не менее 0,8кНхм;  Выдерживаемое одноминутное напряжение частоты 50Гц в сухом состоянии, не менее 125кВ.  ГОСТ Р 52082-2003  </t>
  </si>
  <si>
    <t>АО "Энеръгия+21"</t>
  </si>
  <si>
    <t>Накладка опорная</t>
  </si>
  <si>
    <t>289261.500.000321</t>
  </si>
  <si>
    <t>Накладка тормоза азимута</t>
  </si>
  <si>
    <t>Часть магистральная</t>
  </si>
  <si>
    <t>302040.300.000735</t>
  </si>
  <si>
    <t>ЧАСТЬ МАГИСТРАЛЬНАЯ 483А-010-01</t>
  </si>
  <si>
    <t xml:space="preserve">ЧАСТЬ МАГИСТРАЛЬНАЯ условный номер 483А-010-01 ( условный номер аналога 483Б.010).  Корпус – чугун. Для управления изменением давления сжатого воздуха в тормозном цилиндре, в зависимости от давления в тормозной магистрали и установленного режима работы воздухораспределителя. Часть магистральная воздухораспределителя входит в состав воздухораспределителя типа 483А.  Технические требования по СТ РК 1627-2007 Область применения: грузовой подвижной состав железных дорог. Условия эксплуатации:  Рабочая среда сжатый воздух, имеющий показатели качества по ГОСТ 32202-2013 Интервал рабочих температур окружающего воздуха, не нарушающий работоспособность изделия, °С - от плюс 60 до минус 60°С Технические характеристики:  Диапазон зарядного давления, МПа (кгс/см?) - 0,45-0,65 (4,5-6,5) Диапазон величин давления в тормозном цилиндре на режимах: П - порожнем, МПа (кгс/см?) - 0,14-0,18 (1,4-1,8) С - среднем, МПа (кгс/см?) - 0,30-0,34 (3,0-3,4) Г -груженом, МПа (кгс/см?) - 0,40-0,45 (4,0-4,5) * значение параметра магистральной части обеспечивается при работе в составе воздухораспределителя типа 483А  Габаритные размеры, мм, не более 212?184?278 Масса, кг, не более -13,4  ЧАСТЬ МАГИСТРАЛЬНАЯ условный номер 483А-010-01 ( условный номер аналога 483Б.010). Корпус – чугун. Для управления изменением давления сжатого воздуха в тормозном цилиндре, в зависимости от давления в тормозной магистрали и установленного режима работы воздухораспределителя. Часть магистральная воздухораспределителя входит в состав воздухораспределителя типа 483А. Технические требования по СТ РК 1627-2007 Область применения: грузовой подвижной состав железных дорог. Условия эксплуатации: Рабочая среда сжатый воздух, имеющий показатели качества по ГОСТ 32202-2013 Интервал рабочих температур окружающего воздуха, не нарушающий работоспособность изделия, °С - от плюс 60 до минус 60°С Технические характеристики: Диапазон зарядного давления, МПа (кгс/см?) -0,45-0,65 (4,5-6,5) Диапазон величин давления в тормозном цилиндре на режимах: П - порожнем, МПа (кгс/см?) - 0,14-0,18 (1,4-1,8)С - среднем, МПа (кгс/см?) - 0,30-0,34 (3,0-3,4) Г -груженом, МПа (кгс/см?) - 0,40-0,45 (4,0-4,5) * значение параметра магистральной части обеспечивается при работе в составе воздухораспределителя типа 483А Габаритные размеры, мм, не более 212?184?278 Масса, кг, не более -13,4. </t>
  </si>
  <si>
    <t>ООО ТД Запчасть</t>
  </si>
  <si>
    <t>МАСЛО МОТОРНОЕ 5W40</t>
  </si>
  <si>
    <t>8747</t>
  </si>
  <si>
    <t>ШЕСТЕРНЯ КОРОННАЯ ВТОРОГО РЯДА 7519-2405496</t>
  </si>
  <si>
    <t xml:space="preserve">Шестерня коронная второго ряда КАТАЛОЖН ЫЙ НОМЕР - 75119- 2405496 ГОСТ, СТ РК межгосударственные стандарты отсутствуют  </t>
  </si>
  <si>
    <t>Водило</t>
  </si>
  <si>
    <t>293122.700.000014</t>
  </si>
  <si>
    <t>ВОДИЛО ПЕРВОГО РЯДА 75132-2405300</t>
  </si>
  <si>
    <t xml:space="preserve">Водило первого ряда КАТАЛОЖНЫЙ НОМЕР - 75132-2405300 ГОСТ, СТ РК межгосударственные стандарты отсутствуют  </t>
  </si>
  <si>
    <t>ЦИЛИНДР ОПРОКИДЫВАНИЯ ДВОЙНОГО ДЕЙСТВИЯ 945.45.050-2</t>
  </si>
  <si>
    <t xml:space="preserve">ЦИЛИНДР ОПРОКИДЫВАНИЯ ДВОЙНОГО ДЕЙСТВИЯ 945.45.050-2.  Цилиндры разгрузки двойного действия предназначены для обеспечения наклона кузова вагонов самосвалов (думпкаров) и возвращения его после разгрузки в транспортное положение. Техническая характеристика изделия: Рабочее давление – 0,7 МПа (7кг/см?) Рабочий ход штока – 940 мм Наружный диаметр штока – 156 мм Внутренний диаметр обечайки – 685,5+1,5мм.   </t>
  </si>
  <si>
    <t>Отливка</t>
  </si>
  <si>
    <t>241021.110.000012</t>
  </si>
  <si>
    <t>стальная, марка 35Л, группа 3</t>
  </si>
  <si>
    <t>Отливка.стальная, марка 35Л, группа 3 [Отливка : ОТЛИВКА ПРОУШИНА ЧД 213.00.00 СТ35Л]</t>
  </si>
  <si>
    <t xml:space="preserve">стальная, марка 35Л, группа 3  Наименование: Тяговая серьга (Отливка проушин) ГОСТ 977-88 Номер чертежа: ЧД 213.00.00 Материал: Сталь 35Л Применение: используется на экскаваторах типа ЭШ13/50 и ЭШ11/70 Продукция должна соответствовать действующему чертежу и ГОСТу                      ГОСТ 977-88    </t>
  </si>
  <si>
    <t>ООО «ОранжСтил»</t>
  </si>
  <si>
    <t>222129.700.000044</t>
  </si>
  <si>
    <t>скважинный, из полиэтилена</t>
  </si>
  <si>
    <t>Затвор.скважинный, из полиэтилена [ЗАТВОР СКВАЖИННЫЙ]</t>
  </si>
  <si>
    <t xml:space="preserve">Затвор скважинный 1-го типа (на подвесе) для скважин 220 мм с глубиной установки до 12 метров. Для подвеса используется полимерная нить, шпагат, способный выдержать нагрузку в 200 килограмм, для держателя подвеса используется пластик толщиной 4-5 мм, длиной 45-50 см. ГОСТ 18599-2001 Вес чаши не менее 87 грамм, упаковка должна осуществляться по комплектам с обозначением количества комплектов в каждой коробке, а также маркировкой даты изготовления и срока годности. Изделие предназначено для рассредоточения скважинного заряда путем создания воздушного промежутка. Опыт поставки скважинных затворов обязателен.  </t>
  </si>
  <si>
    <t>Shenzhen Plastics Co.</t>
  </si>
  <si>
    <t>302040.570.000005</t>
  </si>
  <si>
    <t>для питания сжатым воздухом тормозных систем и пневматических приборов локомотивов и других машин железнодорожного транспорта</t>
  </si>
  <si>
    <t>КОМПРЕССОР КТ-6</t>
  </si>
  <si>
    <t xml:space="preserve">КОМПРЕССОР КТ-6 Компрессор тормозной, поршневой трехцилиндровый, вертикальный, двухступенчатый с промежуточным воздушным охлаждением серии КТ-6. Предназначен для получения сжатого воздуха давлением до 9 кгс/кв.см, необходимого для питания тормозных и других пневматических систем приборов железнодорожного транспорта. Общие требования безопасности по ГОСТ 30419-96,  общие технические условия по ГОСТ 10393-2014. Соответствует техническим требованиям для тормозного оборудования специального подвижного состава по СТ РК 1627-2007. Климатическое исполнение по ГОСТ 15150-69 Производительность, приведенная к начальным условиям, при конечном давлении 0,98 Мпа (10 кгс/см?), м?/мин, не менее, при частоте вращения: 850 об/мин – 5,3; 750 об/мин – 4,67; 440 об/мин – 2,75. Давление начальное, номинальное (кгс/см?), абс. – 1,0; Давление конечное, номинальное (кгс/см?), абс. –  от 8 до 10; Охлаждение сжимаемого газа – воздушное; Тип компрессора: W-образный, двухступенчатый однорядный Количество цилиндров компрессора: 1 ступени – 2; 2 ступени -1. В комплект поставки входят запасные части (ЗИП), предназначенные для обеспечения нормальной работы компрессора в течение гарантийного срока   </t>
  </si>
  <si>
    <t>Пара колесная</t>
  </si>
  <si>
    <t>302040.300.000428</t>
  </si>
  <si>
    <t>для мотовоза</t>
  </si>
  <si>
    <t>Пара колесная.для мотовоза [КОЛЕСНАЯ ПАРА ПРИВОДНАЯ ЗАДНЯЯ 84.021-09]</t>
  </si>
  <si>
    <t xml:space="preserve">КОЛЕСНАЯ ПАРА ПРИВОДНАЯ ЗАДНЯЯ 84.021-09 Путевых машин ПРМ-3М, МСШУ-4 каталожный номер 84.021-09 Масса 440 кг 1850*650*560 Передаточное число редуктора - 0,52 Диаметр круга катания 500 мм* Обязательное наличие: Паспорт изделия Заводская маркировка на изделии Консервация Подставка индивидуальная, транспортная* ГОСТ, СТ РК, межгосударственные стандарты-отсутствуют  </t>
  </si>
  <si>
    <t>ООО "Рязанский завод путевых машин"</t>
  </si>
  <si>
    <t>Пара колесная.для мотовоза [КОЛЕСНАЯ ПАРА ПРИВОДНАЯ ПЕРЕДНЯЯ 84.021-19]</t>
  </si>
  <si>
    <t xml:space="preserve">КОЛЕСНАЯ ПАРА ПРИВОДНАЯ ПЕРЕДНЯЯ 84.021-19 Путевых машин ПРМ-3М, МСШУ-4; МСШУ-4 каталожный номер 84.021-19 Масса 440 кг 1850*650*560 Передаточное число редуктора - 0,52 Диаметр круга катания 500 мм* Обязательное наличие: Паспорт изделия Заводская маркировка на изделии Консервация Подставка индивидуальная, транспортная*  </t>
  </si>
  <si>
    <t>ШЕСТЕРНЯ КОРОННАЯ ПЕРВОГО РЯДА 75132-2405284</t>
  </si>
  <si>
    <t xml:space="preserve">Шестерня коронная первого ряда КАТАЛОЖНЫЙ НОМЕР - 75132-2405284 ГОСТ, СТ РК межгосударственные стандарты отсутствуют  </t>
  </si>
  <si>
    <t>ШИНА МЕДНАЯ М1 6*45</t>
  </si>
  <si>
    <t>ДАТЧИК ИД-1 0.6 МПА С ГОФРИРОВАННЫМ ШЛАНГОМ</t>
  </si>
  <si>
    <t>КОНТАКТОР 1КМ.016.057 6ТР.241.249-057</t>
  </si>
  <si>
    <t>Пакет сервисный.для экскаватора [СЕРВИС-ПАКЕТ 2000 12717768 /ГИДРООБОРУДОВАНИЕ/]</t>
  </si>
  <si>
    <t xml:space="preserve">СЕРВИС-ПАКЕТ 2000 12717768 /ГИДРООБОРУДОВАНИЕ/  </t>
  </si>
  <si>
    <t>289261.300.000046</t>
  </si>
  <si>
    <t>БЛОК УПРАВЛЕНИЯ АКТИВНЫМ ВЫПРЯМИТЕЛЕМ  БУАВ2.02.00.00-01</t>
  </si>
  <si>
    <t>257340.900.000048</t>
  </si>
  <si>
    <t>Комплект электрических, изоляционных и вспомогательных деталей.для монтажа электрооборудования электровоза [КОМПЛЕКТ РЕМОНТНЫЙ : КОМПЛЕКТ РЕМОНТНЫЙ ДЛЯ КАБЕЛЕЙ КГЭ,КГЭ-ХЛ]</t>
  </si>
  <si>
    <t xml:space="preserve">Комплект ремонтный для кабелей КГЭ,КГЭ-ХЛ. (ТУ 16.К73.02) Предназначен для ремонта кабелей типа КГЭ, КГЭ-ХЛ, с последующей вулканизации при помощи электропресса (пресса). В составе комплекта ремонтного для кабеля КГЭ, КГЭ-ХЛ - вулканизованная изоляционная и шланговая резина. Резина должна быть намотана в ролики, иметь прокладку из полиэтилентерефталатной пленки. Допускается применение других прокладочных материалов, исключающих прилипание к ним резин. Толщина ленты должна быть в пределах (0,4-2)мм. Ширина изоляционной и электропроводящей ленты должна быть (40±5)мм. Ширина шланговой ленты должна быть (60-80)мм. 1) резина изоляционная типа РТИ-1 (марки ТСШ-35) - 10кг; 2) резина электропроводящая типа РЭМ-1 (марки ЭПП-30) -1кг; 3) резина шланговая вулканизованная тпа РШ-1 (марки ШС-45) - 10кг  </t>
  </si>
  <si>
    <t>Taizhou Naibo Machinery Co., Ltd</t>
  </si>
  <si>
    <t>289261.300.000039</t>
  </si>
  <si>
    <t>для гидравлической системы бульдозера</t>
  </si>
  <si>
    <t>Фильтр.для гидравлической системы бульдозера [СЕРВИС-ПАКЕТ 1000Н 10318821]</t>
  </si>
  <si>
    <t xml:space="preserve">СЕРВИС-ПАКЕТ 1000Н каталожный номер 10318821 ГОСТ, СТ-РК, межгосударственные стандарты - отсутствуют  </t>
  </si>
  <si>
    <t>Liebherr-International AG</t>
  </si>
  <si>
    <t>Обмотка якоря</t>
  </si>
  <si>
    <t>271161.000.000008</t>
  </si>
  <si>
    <t>из медного провода круглого, прямоугольного сечения</t>
  </si>
  <si>
    <t>Обмотка якоря.из медного провода круглого, прямоугольного сечения [СЕКЦИЯ ЯКОРЯ С УРАВНИТЕЛЕМ  МПЭ-450 900 УЗ-500КВТ 1000/1250]</t>
  </si>
  <si>
    <t xml:space="preserve">СЕКЦИЯ ЯКОРЯ С УРАВНИТЕЛЕМ МПЭ-450 900 УЗ500КВТ 1000/1250. Уравнитель на электродвигатель МПЭ-450 900 УЗ500кВт 1000/1250. Указаны в приложении №1 Чертеж РИФЖ 529612.087-01Р Количество пазов – 50 Число уравнителей – 50 Шаг уравнителя -1 -76 Провод ПСДКТ 2,5*5,0 Выводные концы лудить парипоем ПОС40. ГОСТ, СТ РК, межгосударственные стандарты – отсутствуют.  </t>
  </si>
  <si>
    <t>ОАО Концерн Уралэлектроремонт</t>
  </si>
  <si>
    <t>Тиомочевина</t>
  </si>
  <si>
    <t>201451.300.000005</t>
  </si>
  <si>
    <t>Тиомочевина.химически чистый [ТИОМОЧЕВИНА МАРКА Ч]</t>
  </si>
  <si>
    <t xml:space="preserve">ГОСТ 6344-73, марка «Ч» Тиомочевина (CH N S) 4 2 применяется для изготовления эмульсии эмульсионного взрывчатого вещества и представляет собой блестящие бесцветные кристаллы, хорошо растворимые в воде и, при нагревании, в спирте. Массов ая доля Тиомочевины не менее 97.5%. Массовая доля тяжелых металлов ( Pb) не более 0.005%  </t>
  </si>
  <si>
    <t>XinjiangSert InternationalTrade Co/ Ltd</t>
  </si>
  <si>
    <t>201112.350.000005</t>
  </si>
  <si>
    <t>жидкий, сорт высший</t>
  </si>
  <si>
    <t>УГЛЕКИСЛОТА</t>
  </si>
  <si>
    <t>12400</t>
  </si>
  <si>
    <t>ФИЛЬТР 3М 6051</t>
  </si>
  <si>
    <t>2018</t>
  </si>
  <si>
    <t>ЭЛЕКТРОНАСОС ГИДРАВЛИЧЕСКИЙ</t>
  </si>
  <si>
    <t>Коллектор</t>
  </si>
  <si>
    <t>289261.500.000022</t>
  </si>
  <si>
    <t>Коллектор.для экскаватора [Коллектор : КОЛЛЕКТОР МПЭ-450/900 450КВТ 440В 900ОБ/МИН]</t>
  </si>
  <si>
    <t xml:space="preserve">КОЛЛЕКТОР МПЭ450/900 450КВТ 440В 900/1100ОБ/МИН Коллектор электродвигателя МПЭ 450-900 450 кВт предназначен для установки на электродвигатель постоянного тока МПЭ 450-900 450 кВт. Характеристики: 450 кВт, 440 В, 1090 А, 900 /1100 об/мин. Количество пластин150, рабочий (наружний диаметр коллектора) диаметр408 мм. Коллектор должен быть испытан : корпусламель – 7000 В , ламель-ламель – 800 В Наличие фотометки на корпусе коллектора ГОСТ, СТ РК, межгосударственные стандарты – отсутствуют.  </t>
  </si>
  <si>
    <t>ООО «РЭМ энд Коил»</t>
  </si>
  <si>
    <t>291024.900.000008</t>
  </si>
  <si>
    <t>грузопассажирский, тип кузова пикап, грузоподъемность не более 1000 кг</t>
  </si>
  <si>
    <t>4WD, 2694 куб.см, автомат 6 ступенчатая, мощность 166л/с, мощность (квт при об /мин 122/5200, объем бака 80литров</t>
  </si>
  <si>
    <t>АО "Мойнакская гидроэлектростанция имени У.Д.Кантаева"</t>
  </si>
  <si>
    <t>273213.730.000129</t>
  </si>
  <si>
    <t>марка МГ, напряжение 1 000 В</t>
  </si>
  <si>
    <t>ПРОВОД МГ-95</t>
  </si>
  <si>
    <t>Выключатель  автоматический NW20H13PED07.0H</t>
  </si>
  <si>
    <t>АПТЕЧКА МЕДИЦИНСКАЯ ДЛЯ ОКАЗАНИЯ ПЕРВОЙ ПОМОЩИ</t>
  </si>
  <si>
    <t>438</t>
  </si>
  <si>
    <t>ОГНЕТУШИТЕЛЬ ОП-10</t>
  </si>
  <si>
    <t>972</t>
  </si>
  <si>
    <t>Пакет сервисный.для экскаватора [СЕРВИС ПАКЕТ 500-1000-3000Н 9876220]</t>
  </si>
  <si>
    <t xml:space="preserve">СЕРВИС ПАКЕТ 500-1000-3000Н 9876220, ГОСТ, СТ-РК отсутствуют  </t>
  </si>
  <si>
    <t>ДАТЧИК ИД-1 1.5 МПА С ГОФРИРОВАННЫМ ШЛАНГОМ</t>
  </si>
  <si>
    <t>241075.300.000011</t>
  </si>
  <si>
    <t>промежуточная</t>
  </si>
  <si>
    <t>КЛЕММА ПРОМЕЖУТОЧНАЯ</t>
  </si>
  <si>
    <t>9.33</t>
  </si>
  <si>
    <t>243413.900.000000</t>
  </si>
  <si>
    <t>сталемедная, электротехническая, диаметр 1,2-6 мм</t>
  </si>
  <si>
    <t>Проволока.сталемедная, электротехническая, диаметр 1,2-6 мм [ПРОВОЛОКА БСМ-4]</t>
  </si>
  <si>
    <t xml:space="preserve">ПРОВОЛОКА БСМ-4    Б - проволока биметаллическая; С - стальной сердечник; М - медная оболочка; 4 - сечение жил ;  Номинальный диаметр проволоки сталемедной - 4 мм (сечение 12,56 мм2); Предельное отклонение - не более 0,08 мм;  Толщина медной оболочки - не менее 0,22 мм; Временное сопротивление разрыву - не менее 740 Н/мм2 (75 кгс/мм2); Число скручиваний - не менее 20; Число перегибов - не менее 8; Диаметр валика - 20,0 мм; Электрическое сопротивление постоянному току - не более 4,0 Ом/км   ГОСТ 3822-79  </t>
  </si>
  <si>
    <t>ООО "ЗМИ -Профит"</t>
  </si>
  <si>
    <t>201520.200.000006</t>
  </si>
  <si>
    <t>технический, сорт 1</t>
  </si>
  <si>
    <t>Нитрит натрия (азотистокислый натрий).технический, сорт 1 [НИТРИТ НАТРИЯ]</t>
  </si>
  <si>
    <t xml:space="preserve">ГОСТ 19906-74 Нитрит натрия (NaNO ) является исходным компонентом для изготовления раствора газогенерирующей 2 добавки при производстве эмульсионного взрывчатого вещества . Внешний вид : белые кристаллы с сероватым или желтым оттенком. Плотность при t 20° = 2.17 г/см3 Массовая доля Нитрита Натрия 98.5 – 99 %  </t>
  </si>
  <si>
    <t>Уралхим</t>
  </si>
  <si>
    <t>Пакет сервисный.для экскаватора [СЕРВИС ПАКЕТ 250-1500-2500Н 9876219]</t>
  </si>
  <si>
    <t xml:space="preserve">СЕРВИС ПАКЕТ 250-1500-2500Н 9876219, ГОСТ, СТ-РК отсутствуют  </t>
  </si>
  <si>
    <t>Коллектор.для экскаватора [КОЛЛЕКТОР : КОЛЛЕКТОР ДЭ-816 190/740]</t>
  </si>
  <si>
    <t xml:space="preserve">КОЛЛЕКТОР ДЭ-816 190/740. Технические данные эл.двигателя: мощность 190кВт, напряжение 305В, сила тока 680А, частота вращения – 740 об/мин. Диаметр рабочей поверхности коллектора ф396мм, диаметр петушков коллектора – ф425мм, длина петушков коллектора в осевом направлении -25,5мм. Количество пластин – 126шт. ГОСТ, СТ РК, межгосударственные стандарты – отсутствуют.  </t>
  </si>
  <si>
    <t>ООО "Сибирский завод электрических машин"</t>
  </si>
  <si>
    <t>ШЕСТЕРНЯ СОЛНЕЧНАЯ ВТОРОГО РЯДА 7519-2405372</t>
  </si>
  <si>
    <t xml:space="preserve">Шестерня солнечная второго ряда КАТАЛОЖНЫЙ НОМЕР - 7519-2405372 ГОСТ, СТ РК межгосударственные стандарты отсутствуют  </t>
  </si>
  <si>
    <t>255012.700.000013</t>
  </si>
  <si>
    <t>ВКЛАДЫШ 510263066</t>
  </si>
  <si>
    <t xml:space="preserve">ВКЛАДЫШ Чертежный № 510.263.066 ГОСТ, СТ-РК, межгосударствен ные стандарты – отсутствуют.  </t>
  </si>
  <si>
    <t>Лист рессоры</t>
  </si>
  <si>
    <t>302040.300.000729</t>
  </si>
  <si>
    <t>ЛИСТ РЕССОРЫ ВПО 55.30.19/20</t>
  </si>
  <si>
    <t xml:space="preserve">ЛИСТ РЕССОРЫ ВПО 55.30. 19/20 ЧЕРТЕЖНЫЙ НОМЕР ВПО 55. 30.19/20* ГОСТ, СТ-РК, межгосударственные стандарты - отсутствуют  </t>
  </si>
  <si>
    <t>УралАвтоМаш</t>
  </si>
  <si>
    <t>257340.190.000009</t>
  </si>
  <si>
    <t>чашечный, из твердого сплава</t>
  </si>
  <si>
    <t>Резец токарный.чашечный, из твердого сплава [РЕЗЕЦ ЧАШЕЧНЫЙ 1212МО]</t>
  </si>
  <si>
    <t xml:space="preserve">РЕЗЕЦ ЧАШЕЧНЫЙ 1212МО. Пластина чашечная твердосплавная КЖ 20 d = 12 мм (RNGX 1212MO) RNUX 1212 MOTN. ГОСТ, СТ-КЗ не предусмотрен  </t>
  </si>
  <si>
    <t>AO "Кировградский Завод Твердых Сплавов"</t>
  </si>
  <si>
    <t>Ось балансирной подвески</t>
  </si>
  <si>
    <t>293230.950.000024</t>
  </si>
  <si>
    <t>ПОДВЕСКА БАЛАНСИРНАЯ 43118-2999125-10</t>
  </si>
  <si>
    <t>Гидростанция</t>
  </si>
  <si>
    <t>289261.300.000075</t>
  </si>
  <si>
    <t>Гидростанция азимута ВЭУ HYDRAULIC ВRАКЕ CONTROL UNIТ 1О10-0072-809</t>
  </si>
  <si>
    <t>АППАРАТ ПОГЛАЩАЮЩИЙ  Ш-2-Т-110 518.02.000-4</t>
  </si>
  <si>
    <t xml:space="preserve">Аппарат поглощающий Ш-2-Т-110 Чертежный № 110 518.02.000-4 СТ РК 1541-2006 Ш2Т - 110 расшифровывается как Ш-шестигранный, Т- термообработанный Конструкция Ш2Т-110: - корпус аппарата - пружина наружная - пружина внутренняя - конус нажимной - болт стяжной с гайкой - клин фрикционный (3 штуки) Технический характеристики Ш-2-Т-110:- конструктивный ход: 110 мм - размер: 568х320х230 мм - масса: 145 кг Аппарат поглащающий служит для смягчения рывков и ударов при движении подвижного состава, тем самым защищают вагоны, груз и пассажиров от динамического воздействия.  Для локомотивов ОПЭ-1, ПЭ-2М (У), ТЭМ-2   </t>
  </si>
  <si>
    <t>ЛЕНТА ТОРМОЗНАЯ ЛАТ-2 10*120</t>
  </si>
  <si>
    <t>Фильтр.для гидравлической системы бульдозера [СЕРВИС-ПАКЕТ 2000Н 10318822]</t>
  </si>
  <si>
    <t xml:space="preserve">СЕРВИС-ПАКЕТ 2000Н каталожный номер 10318822 ГОСТ, СТ-РК, межгосударственные стандарты - отсутствуют.  </t>
  </si>
  <si>
    <t>Сахар</t>
  </si>
  <si>
    <t>108112.322.000000</t>
  </si>
  <si>
    <t>свекловичный, рафинированный</t>
  </si>
  <si>
    <t>САХАР ПЕСОК</t>
  </si>
  <si>
    <t xml:space="preserve">Пищевой продукт, представляющий собой кристаллизованную, без вкусоароматических добавок сахарозу, полученную в результате переработки сахаросодержащего сырья-сахарной свеклы или тростникового сахара-сырца. Запах и вкус свойственный сахару, сладкий, без постороннего запаха и привкуса как в сухом сахаре так и в его водном растворе. Каждая единица транспортной упаковки должна иметь маркировку, которую наносят непосредственно на поверхность или на ярлык размером не менее 100х60 мм. Стандарты производства ГОСТ 33222-2015.  </t>
  </si>
  <si>
    <t>ПОРШЕНЬ ЦНД 34.05.00.01-014</t>
  </si>
  <si>
    <t xml:space="preserve">ПОРШЕНЬ ЦНД 34.05.00.01-014. Для компрессора поршневого трехцилиндрового, вертикального, двухступенчатого с промежуточным воздушным охлаждением серии КТ-6   </t>
  </si>
  <si>
    <t>ОАО "Полтавский турбомеханический завод"</t>
  </si>
  <si>
    <t>Хомут тяговый</t>
  </si>
  <si>
    <t>302040.300.001306</t>
  </si>
  <si>
    <t>Хомут тяговый.для электропоезда [ХОМУТ ТЯГОВЫЙ 518.00.002-6]</t>
  </si>
  <si>
    <t xml:space="preserve">ХОМУТ ТЯГОВЫЙ, чертежный №518.00.002-6 Габаритные размеры: 1020*314*260 мм Вес: 117,8 кг; ГОСТ 31241-2004 Хомут отливается из низколегированной стали 20Г, 20ГЛВ, 20ГЛ в соответствии с ГОСТ 22703-2012. Основное предназначение данного хомута - передача тягового усилия от автосцепки (соединен с хвостовиком автосцепки при помощи клина тягового хомута) на поглащающий аппарат (на заднюю опорную часть), который устанавливается внутрь хомута  </t>
  </si>
  <si>
    <t>ООО Вагонремсбыт</t>
  </si>
  <si>
    <t>ЭЛЕКТРОДВИГАТЕЛЬ 112 M4 IM2081 5.5/1500</t>
  </si>
  <si>
    <t>96</t>
  </si>
  <si>
    <t>МЕГАОММЕТР ЭС 0202/2Г С КОМПЛЕКТОМ ШНУРОВ</t>
  </si>
  <si>
    <t>46</t>
  </si>
  <si>
    <t>Элемент насосный</t>
  </si>
  <si>
    <t>302040.300.000791</t>
  </si>
  <si>
    <t>НАСОСНЫЙ ЭЛЕМЕНТ Д5027104СБ</t>
  </si>
  <si>
    <t xml:space="preserve">Чертежный номер Д5027104СБ  </t>
  </si>
  <si>
    <t>ООО «Волгадизель»</t>
  </si>
  <si>
    <t>Муфта.для кабеля, металлопластиковая, соединительная [МУФТА КОНЦЕВАЯ 92-ЕВ CSI /35-70/]</t>
  </si>
  <si>
    <t xml:space="preserve">МУФТА КОНЦЕВАЯ 92-ЕВ CSI /35-70/ Муфта концевая наружной установки холодной усадки для трехжильного гибкого кабеля с резиновойизоляцией 6кВ типа КГЭ, КГЭ-ХЛ, КГЭТ. Диаметр оболочки кабеля от 48,8 до 76,7 мм; Диаметр по изоляции от 14,0 до 38,1 мм; Тип установки - наружная /внутренняя; Количество жил кабеля - 3; Диапазон напряжений - 6кВ; Диапазон сечений проводника от 35 до 70 мм ; 2 Способ монтажа - холодная усадка; Соответствует ГОСТ 13781.0-86.  </t>
  </si>
  <si>
    <t>Двигатель.внутреннего сгорания, дизельный, мощность более 250 л.с., но не более 1000 л.с., 6 цилиндров [ДВИГАТЕЛЬ 257 кВт/360 л.с.]</t>
  </si>
  <si>
    <t xml:space="preserve">Модель двигателя: Cum mins NTA855-C360S10 Номинальная мощность: 257 кВт / 360 л.с. Номинальное число оборотов: 2000 об /мин Холостой ход: 575- 650 оборотов/мин. Диапазон мощности: 130-560 кВт Евро класс: Евро-2 Объем двигателя: 14 литров Охлаждение: Водяное Вес : 1400 кг Габаритные размеры: 1389х914х1298  </t>
  </si>
  <si>
    <t>Chongqing Cummins Engine Company LTD.</t>
  </si>
  <si>
    <t>271124.500.000003</t>
  </si>
  <si>
    <t>асинхронный, однофазный, мощность более 7,5 кВт, но не более 37 кВт</t>
  </si>
  <si>
    <t>Электродвигатель переменного тока.асинхронный, однофазный, мощность более 7,5 кВт, но не более 37 кВт [ЭЛЕКТРОДВИГАТЕЛЬ  132 S4 2081 7.5/1500]</t>
  </si>
  <si>
    <t xml:space="preserve">ЭЛЕКТРОДВИГАТЕЛЬ 132 S4 2081 7.5/1500. Электродвигатель промышленного назначения. Трехфазный. Напряжение 220 /380В. Мощность 7.5кВт. 1500 оборотов в мин. Номинальный ток при 380В - 15.6А. Степень защиты IP55 - повышенная защита электродвигателя от влаги и пыли. Климатическое исполнение У3 или У2. Монтажное исполнение IM 2081 (комбинированный = лапа + фланец). ГОСТ, СТ РК отсутствуют  </t>
  </si>
  <si>
    <t>ООО "ЭЛКОМ"</t>
  </si>
  <si>
    <t>Штанга.буровая [ШТАНГА БУРОВАЯ Д127]</t>
  </si>
  <si>
    <t xml:space="preserve">Штанга буровая Каталожный номер 92003735. Epiroc. Диаметр 127 мм, длина 9.14 м, присоединительная резьба 3 1/2. ГОСТ, СТ РК, межгосударственные стандарты отсутствуют  </t>
  </si>
  <si>
    <t>ООО КУЗНЕЦКАЯ СТАНКОСТРОИТЕЛЬНАЯ КОМПАНИЯ</t>
  </si>
  <si>
    <t>Модуль выпрямителя</t>
  </si>
  <si>
    <t>Модуль выпрямителя.постоянного тока [БЛОК ВЫПРЯМИТЕЛЕЙ БСВ1 75303-2101102-10]</t>
  </si>
  <si>
    <t xml:space="preserve">БЛОК ВЫПРЯМИТЕЛЕЙ БСВ1 75303-2101102-10 Каталожный номер 75303-2101102-10 ГОСТ, СТ РК, межгосударственные стандарты-отсутствуют  </t>
  </si>
  <si>
    <t>ОАО «БЕЛАЗ»</t>
  </si>
  <si>
    <t>Обмотка якоря.из медного провода круглого, прямоугольного сечения [СЕКЦИИ ОБМОТКИ ЯКОРЯ ДЭ-816 190КВТ]</t>
  </si>
  <si>
    <t xml:space="preserve">СЕКЦИИ ОБМОТКИ ЯКОРЯ ДЭ-816 190КВТ. Указаны в приложении №1 Чертеж 5РИЮФ. 524.185Д1. Эл. двигатель ДЭ-816. ГОСТ, СТ РК, межгосударственные стандарты – отсутствуют.  </t>
  </si>
  <si>
    <t>КОНТАКТОР 610242054</t>
  </si>
  <si>
    <t xml:space="preserve">КОНТАКТОР 610242054 (кулачковый без дуг гашения) - черт. № 610.242.054 - номинальное напряжение - 750 В. - номинальный ток – 1950А - род тока переменный - масса – 12 кг. ГОСТ, СТ-РК, межгосударствен ные стандарты – отсутствуют.  </t>
  </si>
  <si>
    <t>ООО "Каменский завод транспортного машиностроения"</t>
  </si>
  <si>
    <t>281311.100.000005</t>
  </si>
  <si>
    <t>для топливораздаточной колонки</t>
  </si>
  <si>
    <t>Кран специальный.для топливораздаточной колонки [ПИСТОЛЕТ БЫСТРОЙ ЗАПРАВКИ N150 CP В СБОРЕ]</t>
  </si>
  <si>
    <t xml:space="preserve">Кран быстрой заправки (пистолет) с защитной крышкой N150 CP в сборе. Максимальная производительность, не более (1 1/2") 567 л /мин, максимальная производительность, не более (2") 567 л /мин, минимальная производительность, не менее 94,5 л/мин, максимальное рабочее давление, не более 5,171bar/75psi, топливное отверстие 1 1/2" стандарт, фиксирующее устройство пальцевый фиксатор, материал термообработанный алюминий, механизм фиксации сталь, длина крана, равно /не более 356 мм, длина габаритная, равно/не более 445 мм, высота 209 мм, диаметр сопла, равно /не более 76 мм, масса крана 3,515 кг. ГОСТ, СТ-РК, межгосударственные стандарты отсутствуют  </t>
  </si>
  <si>
    <t>Fast Fill Systems (part of Nozzle Tech USA LLC)</t>
  </si>
  <si>
    <t>ФОНАРЬ АККУМУЛЯТОРНЫЙ СВЕТОДИОДНЫЙ СГГ-10</t>
  </si>
  <si>
    <t xml:space="preserve">ФОНАРЬ АККУМУЛЯТОРНЫЙ СВЕТОДИОДНЫЙ СГГ-10   Степень Степень защиты от внешних воздействий IP54; Источник света: рабочий,Вт - аварийный,  1 - LED -1 шт. 0,2 - LED - 2 шт.; Средняя освещенность на расстоянии 1 м от рабочего источника света, 2000лк ; Продолжительность непрерывной работы, 10ч ; Средний срок службы источника света, 30 000ч ; Номинальная емкость аккумуляторной батареи, 2,9А*ч ; Номинальное напряжение батареи, 3,7В ; Срок службы батареи, 500циклов ; Масса светильника, 190г ; Габаритные размеры фары,  78x65x71мм; В комплекте зарядное устройство от сети 220В. ГОСТ 4677-82  </t>
  </si>
  <si>
    <t>291022.300.000017</t>
  </si>
  <si>
    <t>легковой, класс В, автоматическая трансмиссия, объем до 2000 куб.см</t>
  </si>
  <si>
    <t>4WD,  не менее 2000 куб.см, автомат 6 ступенчатая, мощность  не менее 149л/с, мощность (квт при об /мин 109,5/6200, объем бака 54 литров.клиренс 18см</t>
  </si>
  <si>
    <t>Пакет сервисный.для экскаватора [СЕРВИС-ПАКЕТ 2000Н 9876421]</t>
  </si>
  <si>
    <t xml:space="preserve">СЕРВИС-ПАКЕТ 2000Н 9876421  </t>
  </si>
  <si>
    <t>БЛОК МИКРОПРОЦЕССОРНЫЙ РЕЛЕЙНОЙ ЗАЩИТЫ БМРЗ-152</t>
  </si>
  <si>
    <t>Звездочка</t>
  </si>
  <si>
    <t>КУЛАК ПРИВОДНОГО КОЛЕСА 11077.28.143</t>
  </si>
  <si>
    <t xml:space="preserve">СОГЛАСНО ЧЕРТЕЖНОГО № КУЛАК ПРИВОДНОГО КОЛЕСА 11077.28.143  </t>
  </si>
  <si>
    <t>Втулка шатуна</t>
  </si>
  <si>
    <t>302040.300.000211</t>
  </si>
  <si>
    <t>ВТУЛКА ШАТУНА 34.03.01.02-007</t>
  </si>
  <si>
    <t xml:space="preserve">ВТУЛКА ШАТУНА 34.03.01.02-007 для компрессора поршневого трехцилиндрового, вертикального, двухступенчатого с промежуточным воздушным охлаждением серии КТ-6.   </t>
  </si>
  <si>
    <t>повтор</t>
  </si>
  <si>
    <t>Теонофлекс</t>
  </si>
  <si>
    <t>329959.900.000133</t>
  </si>
  <si>
    <t>для пазовой изоляции в электрических машинах и аппаратах в системе изоляции</t>
  </si>
  <si>
    <t>Теонофлекс.для пазовой изоляции в электрических машинах и аппаратах в системе изоляции [ИМИДОФЛЕКС 292]</t>
  </si>
  <si>
    <t xml:space="preserve">Стеклоткань электроизоляционная, оклеенная с двух сторон термостойкой полиимидной пленкой. Толщина листа - 0,25±0, 03 мм. Пробивное напряжение в исходном состоянии, не менее - 9 кВ. Класс нагревостойкости - Н. Цвет - оранжевый. Гарантийный срок хранения - 12 месяцев со дня изготовления ГОСТ 27386  </t>
  </si>
  <si>
    <t>Anshan Anza Electronic Power Co., Ltd</t>
  </si>
  <si>
    <t>Коллектор выхлопной</t>
  </si>
  <si>
    <t>302040.300.000452</t>
  </si>
  <si>
    <t>КОЛЛЕКТОР ВЫХЛОПНОЙ 1ПД4.18-1</t>
  </si>
  <si>
    <t xml:space="preserve">Чертежный номер   1ПД4.18-1  </t>
  </si>
  <si>
    <t>Выключатель массы</t>
  </si>
  <si>
    <t>282219.300.000014</t>
  </si>
  <si>
    <t>АВТОМАТ EL 250А</t>
  </si>
  <si>
    <t xml:space="preserve">АВТОМАТ EL 250А. Количество полюсов - 3, Номинальный ток In (А) - 250, Номинальное рабочее напряжение переменного тока Ue (В) - 380. Наличие теплового расцепителя с возможность регулировки по току по фазно. Наличие электро и ручного привода взвода. ГОСТ, СТ РК отсутствуют.  </t>
  </si>
  <si>
    <t>EAW</t>
  </si>
  <si>
    <t>205930.000.000006</t>
  </si>
  <si>
    <t>для струйной печати</t>
  </si>
  <si>
    <t>ЧЕРНИЛА ЧЕРНОГО ЦВЕТА ДЛЯ Epson M1100, M1120, M1140, M1180, M2140, M3140, M3170, M3180</t>
  </si>
  <si>
    <t>279031.900.000057</t>
  </si>
  <si>
    <t>полупроводниковый</t>
  </si>
  <si>
    <t>МОДУЛЬ СИЛОВОЙ кат.№МС Э.НЛ.0162.10</t>
  </si>
  <si>
    <t xml:space="preserve">Модуль силовой  Каталожный номер: МС Э.НЛ.0162.10. Управления электроприводами экскаваторов марки ЭКГ- 20 с системой ПЧ-АД. ГОСТ, СТ РК отсутствуют   </t>
  </si>
  <si>
    <t>281332.000.000070</t>
  </si>
  <si>
    <t>1 и 2 ступени компрессора</t>
  </si>
  <si>
    <t>ХОЛОДИЛЬНИК В СБОРЕ 34.10.00.07-000СБ</t>
  </si>
  <si>
    <t xml:space="preserve">ХОЛОДИЛЬНИК В СБОРЕ 34.10.00.07-000СБ для компрессора поршневого трехцилиндрового, вертикального, двухступенчатого с промежуточным воздушным охлаждением серии КТ-6. Холодильник КТ6 металлический, тяжелый, присоединяется к нагнетательной полости цилиндра высокого давления, характеризуется высокой технологичностью и преврасными аэродинамическими показателями.  Детали холодильника: - радиаторные секции; - коллектор; - 3 крышки (верхняя, правая, левая) защищающие от пыли, грязи, механических повреждений; - левые и правые патрубки; - предохранительный клапан. Секции производятся из трубок цилиндрической формы, оребряются пластинами. Каждая секция присоединяется патрубком к одному из цилиндров. Предохранительный клапан срабатывает при давлении 4,5 кГ/см2, что предотвращается чрезмерное повышение давления при возникновении неисправностей. Эффективность охлаждения повышается вентилятором.   </t>
  </si>
  <si>
    <t>ТОВ "АДАМАНТІНВЕСТ"</t>
  </si>
  <si>
    <t>Швеллер.стальной, горячекатаный, с параллельными гранями полок, номер швеллера 16 [ШВЕЛЛЕР 16]</t>
  </si>
  <si>
    <t xml:space="preserve">стальной, горячекатаный, с параллельными гранями полок, номер швеллера 16, длина 12 метров. ГОСТ 8240-97  </t>
  </si>
  <si>
    <t>ПАО «Магнитогорский металлургический комбинат», ПАО «Мечел», АО «ЕВРАЗ Металл Инпром», Группа Демидов, ООО «Феррум», ООО «Феррум-регион», АО «Уральская сталь» и ПАО «Северсталь», ООО УК«Металлоинвест», Холдинг «Тагильская Сталь», ООО СМЦ «Стиллайн»</t>
  </si>
  <si>
    <t>Накладка главного тормоза</t>
  </si>
  <si>
    <t>244413.520.000034</t>
  </si>
  <si>
    <t>марка БрАжНМц9-4-4-1</t>
  </si>
  <si>
    <t>Бронза безоловянная.марка БрАжНМц9-4-4-1 [БРОНЗА КРУГЛАЯ Д140]</t>
  </si>
  <si>
    <t xml:space="preserve">Бронза 140 мм марки БрАЖН круглый прокат ГОСТ 1628-78 кругляк поковка твердая прессованная тянутая горячекатаный РЕЗКА  </t>
  </si>
  <si>
    <t>ООО ПК "МЗОЦМ"</t>
  </si>
  <si>
    <t>Фильтр.для гидравлической системы бульдозера [СЕРВИС-ПАКЕТ ТОПЛИВНЫХ ФИЛЬТРОВ 10304227]</t>
  </si>
  <si>
    <t xml:space="preserve">СЕРВИС-ПАКЕТ ТОПЛИВНЫХ ФИЛЬТРОВ каталожный номер 10304227 ГОСТ, СТ-РК, межгосударственные стандарты - отсутствуют.  </t>
  </si>
  <si>
    <t>281142.900.000067</t>
  </si>
  <si>
    <t>РАСПЫЛИТЕЛЬ Д5017101СБ</t>
  </si>
  <si>
    <t xml:space="preserve">Чертежный номер  Д5017101СБ  </t>
  </si>
  <si>
    <t>Сэндвич-панель</t>
  </si>
  <si>
    <t>243330.900.000001</t>
  </si>
  <si>
    <t>трехслойная с утеплителем из минеральной ваты, стеновая, тип замка Z, толщина до 81-150 мм</t>
  </si>
  <si>
    <t>СЭНДВИЧ-ПАНЕЛЬ СТЕНОВАЯ МП СМ 100*1000*2500 0.5/0.5ММ</t>
  </si>
  <si>
    <t>Цилиндр подвески</t>
  </si>
  <si>
    <t>293230.950.000083</t>
  </si>
  <si>
    <t>ЦИЛИНДР ПОДВЕСКИ 7513-2917020-20</t>
  </si>
  <si>
    <t xml:space="preserve">ЦИЛИНДР ПОДВЕСКИ, каталожный номер 7513-2917020-20 ГОСТ, СТ РК, межгосударственные стандарты отсутствуют  </t>
  </si>
  <si>
    <t>259315.500.000015</t>
  </si>
  <si>
    <t>стальная, сварочная, диаметр 4-6 мм</t>
  </si>
  <si>
    <t>Проволока.стальная, сварочная, диаметр 4-6 мм [ПРОВОЛОКА СВАРОЧНАЯ Д4ММ СВ-08А]</t>
  </si>
  <si>
    <t xml:space="preserve">Проволока сварочная Д4мм СВ-08А. ГОСТ 2246-70. Пове рхность проволоки должна быть чистой и гладкой, без трещин, расслоений, плен, закатов, забоин, окалины, ржавчины, масла и других загрязнений.  </t>
  </si>
  <si>
    <t>АО"БМК"</t>
  </si>
  <si>
    <t>Пакет сервисный.для экскаватора [СЕРВИС-ПАКЕТ 2000 12717693 /ДВС/]</t>
  </si>
  <si>
    <t xml:space="preserve">СЕРВИС-ПАКЕТ 2000 12717693 /ДВС/  </t>
  </si>
  <si>
    <t>Пакет сервисный.для экскаватора [СЕРВИС-ПАКЕТ 1000Н 9876420]</t>
  </si>
  <si>
    <t xml:space="preserve">СЕРВИС-ПАКЕТ 1000Н 9876420  </t>
  </si>
  <si>
    <t>302040.300.001404</t>
  </si>
  <si>
    <t>для подвижного состава, низкого давления</t>
  </si>
  <si>
    <t>ЦИЛИНДР НД 34.00.00.07.008</t>
  </si>
  <si>
    <t xml:space="preserve">ЦИЛИНДР НД 34.00.00.07.008 для компрессора поршневого трехцилиндрового, вертикального, двухступенчатого с промежуточным воздушным охлаждением серии КТ-6.   </t>
  </si>
  <si>
    <t>АО "Полтавский турбомеханический завод"(АО ПТМЗ)</t>
  </si>
  <si>
    <t>ПОРШЕНЬ ЦВД 34.08.00.01-002</t>
  </si>
  <si>
    <t xml:space="preserve">ПОРШЕНЬ ЦВД 34.08.00.01-002 для компрессора поршневого трехцилиндрового, вертикального, двухступенчатого с промежуточным воздушным охлаждением серии КТ-6.   </t>
  </si>
  <si>
    <t>Монохлорамин ХБ</t>
  </si>
  <si>
    <t>201414.900.000000</t>
  </si>
  <si>
    <t>Монохлорамин ХБ.порошок [ХЛОРАМИН]</t>
  </si>
  <si>
    <t xml:space="preserve">ХЛОРАМИН Внешний вид - Порошок от белого до песочного цвета Массовая доля активного хлора монохлорамина ХБ в пересчете на сухой продукт, %, не менее 25 Массовая доля воды, %, не более 16 Содержание основного вещества-99% Содержание активного хлора-27% ГОСТ 14193-78    </t>
  </si>
  <si>
    <t>JIAXING GRAND CORPORATION</t>
  </si>
  <si>
    <t>Элемент щеточный</t>
  </si>
  <si>
    <t>271161.000.000021</t>
  </si>
  <si>
    <t>для турбогенератора</t>
  </si>
  <si>
    <t>Щетки генератора WIN 86 48Х WINERGY L0337903</t>
  </si>
  <si>
    <t>КОМПРЕССОР ВВ-08/8-720</t>
  </si>
  <si>
    <t>Уралпромкомпрессор</t>
  </si>
  <si>
    <t>271161.000.000034</t>
  </si>
  <si>
    <t>для газотурбинной установки</t>
  </si>
  <si>
    <t>Насос  системы охлаждения частотного преобразователя GRUNDFOS CRI 05-4  1,1Kw 400-50</t>
  </si>
  <si>
    <t>Клапан всасывающий</t>
  </si>
  <si>
    <t>302040.300.000381</t>
  </si>
  <si>
    <t>КЛАПАН ВСАСЫВАЮЩИЙ 34.06.02.00-010 СБ</t>
  </si>
  <si>
    <t xml:space="preserve">КЛАПАН ВСАСЫВАЮЩ ИЙ 34.06.02.00- 010 СБ. Для компрессора поршневого трехцилиндровог о, вертикального, двухступенчатог о с промежуточным воздушным охлаждением серии КТ-6. ГОСТ, СТ-РК, межгосударствен ные стандарты отсутствуют  </t>
  </si>
  <si>
    <t>271223.700.000016</t>
  </si>
  <si>
    <t>Schneider Electric LC1F2100</t>
  </si>
  <si>
    <t>ПОКРЫТИЕ ДЛЯ ПОЛА /ПОЛУКОММЕРЧЕСКИЙ ЛИНОЛЕУМ/</t>
  </si>
  <si>
    <t>1270</t>
  </si>
  <si>
    <t>Соединение гибкое</t>
  </si>
  <si>
    <t>302040.300.001174</t>
  </si>
  <si>
    <t>Гибкое соединение CG-1617-02 х 2</t>
  </si>
  <si>
    <t>Гибкое соединение CG-1617-01 х 1</t>
  </si>
  <si>
    <t>БЛОК ПИТАНИЯ КБП-301</t>
  </si>
  <si>
    <t>СТАНОК РЕЛЬСОРЕЗНЫЙ РР80</t>
  </si>
  <si>
    <t>БРОНЗА КРУГЛАЯ Д250</t>
  </si>
  <si>
    <t>1.1</t>
  </si>
  <si>
    <t>ЭЛЕКТРОДВИГАТЕЛЬ 132 S4 2081 7.5/1500</t>
  </si>
  <si>
    <t>Бронза безоловянная.марка БрАжНМц9-4-4-1 [БРОНЗА КРУГЛАЯ 80ММ]</t>
  </si>
  <si>
    <t xml:space="preserve">Бронза 80 мм марки БрАЖН круглый прокат ГОСТ 1628- 78 кругляк поковка твердая прессованная тянутая горячекатаный РЕЗКА  </t>
  </si>
  <si>
    <t>Бронза безоловянная.марка БрАжНМц9-4-4-1 [БРОНЗА КРУГЛАЯ Д120]</t>
  </si>
  <si>
    <t xml:space="preserve">Бронза 120 мм марки БрАЖН круглый прокат ГОСТ 1628-78 кругляк поковка твердая прессованная тянутая горячекатаный РЕЗКА  </t>
  </si>
  <si>
    <t>302040.300.001408</t>
  </si>
  <si>
    <t>для четырехосных грузовых вагонах, полувагонах, цистернах, платформах, тормозной</t>
  </si>
  <si>
    <t>ЦИЛИНДР ТОРМОЗНОЙ  188Б</t>
  </si>
  <si>
    <t xml:space="preserve">ЦИЛИНДР ТОРМОЗНОЙ  188Б ГОСТ 31402-2013  Применяется на четырехосных грузовых вагонах. Корпуса цилиндров, передняя и задняя крышки и поршни - чугунные. Шток жестко связан с поршнем. На поршне установлена уплотнительная резиновая манжета и смазочное войлочное кольцо. В передней крышке расположен сетчатый фильтр. На задней крышке предусмотрена возможность установки кронштейна мертвой точки рычажного привода.  Рабочее давление сжатого воздуха, МПа (кгс/см2), не более - до 0,6 (6). Диаметр цилиндра, мм - 356. Максимальный ход поршня, мм -240. Присоединительная резьба G 3/4B. Габаритные размеры, мм – не более 785х424х453.  Масса, кг -  не более 115   </t>
  </si>
  <si>
    <t>АО «Транспневматика»</t>
  </si>
  <si>
    <t>302040.300.000280</t>
  </si>
  <si>
    <t>Датчик давления.для электровоза [ДАТЧИК ИД-1 1.5 МПА]</t>
  </si>
  <si>
    <t xml:space="preserve">ДАТЧИК ИД-1 1.5 МПА С Г/Ш ГОСТ, СТ-РК, межгосударственные стандарты – отсутствуют. Индикатор давления ИД-1 с приемником ПД-1 *Верхний предел измерений: 15 Ат; *Рабочий диапазон измерений: 1 — 15 Ат; *Напряжение питания постоянного тока: 27+2,7-3,0 В; *Потребляемая мощность: 4,5В·А Комплект поставки. 1. Приёмник давления ПД-1 2. Указатель давления УД-800 3. Штепсель ШПЛМ-3. Кольцо крепежное 65 мм. 4. Розетка 2РМД18КПН4Г59В1. 5. Заглушка М12х1. 6. Демпфер пластинчатый. 7. Шланг гибкий 65 см.   </t>
  </si>
  <si>
    <t>ПАО "Саранский приборостроительный завод"</t>
  </si>
  <si>
    <t>Гидротолкатель</t>
  </si>
  <si>
    <t>255012.700.000026</t>
  </si>
  <si>
    <t>ЭЛЕКТРО ГИДРОТОЛКАТЕЛЬ ЕВ20/50 С 20RS</t>
  </si>
  <si>
    <t xml:space="preserve">ЭЛ/ГИДРОТОЛКАТЕЛЬ ЕВ20/50 С 20RS. Каталожный номер - ЕВ20/50 С 20RS. ГОСТ, СТ РК отсутствуют.  </t>
  </si>
  <si>
    <t>ELHY</t>
  </si>
  <si>
    <t>Секция радиатора</t>
  </si>
  <si>
    <t>302040.300.001145</t>
  </si>
  <si>
    <t>СЕКЦИЯ 7317.000</t>
  </si>
  <si>
    <t xml:space="preserve">Секция 7317.000 Охлаждающая жидкость – вода; Тип охлаждения трубок – латунные плоскоовальные; Тип охлаждения пластин – медные с аэродинамическими элементами; Тип применяемого припоя – твердый, повышенной текучести и прочности; Рабочее давление – до 3 атм. (0,3 МПа) Секция радиатора используется на дизельных двигателях тепловозов с целью охлаждения воды, циркулирующих в системах охлаждения. Радиатор 7371.000 обеспечивает отдачу тепла в атмосферу для поддержания оптимальной температуры охлаждающей жидкости двигателей тепловозов. ГОСТ, СТ РК, межгосударственные стандарты отсутствуют.  </t>
  </si>
  <si>
    <t>АО "Ижевский электромеханический завод "Купол"</t>
  </si>
  <si>
    <t>Часть средняя крана машиниста</t>
  </si>
  <si>
    <t>302040.300.001312</t>
  </si>
  <si>
    <t>для управления пневматическими тормозами подвижного состава</t>
  </si>
  <si>
    <t>Часть средняя крана машиниста.для управления пневматическими тормозами подвижного состава [ЧАСТЬ СРЕДНЯЯ 394.220]</t>
  </si>
  <si>
    <t xml:space="preserve">ЧАСТЬ СРЕДНЯЯ 394.220 с золотником 394.230. Тормозное оборудование для подвижного состава, предназначена для крана машиниста 394М-01. Средняя часть  представляет собой чугунную отливку, верхняя часть которой является зеркалом золотника. В корпусе средней части запрессована бронзовая втулка, являющаяся седлом алюминиевого обратного клапана.  </t>
  </si>
  <si>
    <t>АО МТЗ ТРАНСМАШ</t>
  </si>
  <si>
    <t>ФОНАРЬ АККУМУЛЯТОРНЫЙ СВЕТОДИОДНЫЙ  ФОС-3 В КОМПЛЕКТЕТЕ С ЗАРЯДНЫМ УСТРОЙСТВОМ</t>
  </si>
  <si>
    <t xml:space="preserve">Фонарь осветительный переносной светодиодный. Исполнение -общепромышленное; световой поток, ЛМ, не менее-60; номинальная емкость, А*ч-2,6; номинальная потребляемая мощность, ВТ-5; номинальное напряжение В-3,7; продолжительность непрерывной работы,ч-10; температура окружающей среды C-(-40+45); габаритные размеры, не более 220;125;147; масса, кг, не более-0,5. В комплекте с зарядным устройством. СТ РК 62560-2012  </t>
  </si>
  <si>
    <t>БРОНЗА КРУГЛАЯ Д60</t>
  </si>
  <si>
    <t>Бутан</t>
  </si>
  <si>
    <t>192031.300.000000</t>
  </si>
  <si>
    <t>ГАЗ БУТАН БТ ЛЕТНИЙ</t>
  </si>
  <si>
    <t>17591</t>
  </si>
  <si>
    <t>Подшипник качения.роликовый цилиндрический, упорный [Подшипник : ПОДШИПНИК*42536ЛМ]</t>
  </si>
  <si>
    <t xml:space="preserve">Номер (по ГОСТ) : 30-42536 ЛМРазмеры, мм : 180x320x86d - диаметр внутренний, мм : 180D - диаметр внешний, мм : 320B/c - высота, мм : 86Масса, кг : 31,8  </t>
  </si>
  <si>
    <t>Jinan Kaidong Bearing Co., Ltd</t>
  </si>
  <si>
    <t>Кольцо маслосъемное</t>
  </si>
  <si>
    <t>302040.300.000489</t>
  </si>
  <si>
    <t>КОЛЬЦО Д5004007</t>
  </si>
  <si>
    <t xml:space="preserve">Чертежный номер  Д5004007  </t>
  </si>
  <si>
    <t>ООО "Машэкспорт"</t>
  </si>
  <si>
    <t>Бронза безоловянная.марка БрАжНМц9-4-4-1 [БРОНЗА КРУГЛАЯ Д100]</t>
  </si>
  <si>
    <t xml:space="preserve">Бронза 100 мм марки БрАЖН круглый прокат ГОСТ 1628-78 кругляк поковка твердая прессованная тянутая горячекатаный РЕЗКА  </t>
  </si>
  <si>
    <t>302040.300.001014</t>
  </si>
  <si>
    <t>для фрикционного гасителя</t>
  </si>
  <si>
    <t>ПРУЖИНА НАРУЖНАЯ 3-Х ОСНОЙ ТЕЛЕЖКИ УВЗ-11А 522.30.001-0</t>
  </si>
  <si>
    <t xml:space="preserve">ПРУЖИНА НАРУЖНАЯ 3-Х ОСНОЙ ТЕЛЕЖКИ УВЗ11А чертёжный № 522.30.001-0 Наружная пружина Диаметр прутка в мм 40 Число витков (полное) 5,24 Направление навивки - правое Высота пружины в мм 265±2 ГОСТ, СТ-РК, межгосударственные стандарты – отсутствуют  </t>
  </si>
  <si>
    <t>АО Алтайвагон</t>
  </si>
  <si>
    <t>Контакт дугогасительный</t>
  </si>
  <si>
    <t>302040.300.000651</t>
  </si>
  <si>
    <t>КОНТАКТ 510551045</t>
  </si>
  <si>
    <t xml:space="preserve">Контакт чертежный № 510551045 (контакт губка подвижная) ГОСТ, СТ РК, межгосударственные стандарты - отсутствуют  </t>
  </si>
  <si>
    <t>ООО "ЭлТехПрод"</t>
  </si>
  <si>
    <t>279032.000.000048</t>
  </si>
  <si>
    <t>воздушно-дуговой</t>
  </si>
  <si>
    <t>Резак.воздушно-дуговой [РЕЗАК /СТРОГАЧ/ К-10]</t>
  </si>
  <si>
    <t xml:space="preserve">воздушно-дуговой РЕЗАК /СТРОГАЧ/ К-10.  Поворотные сопла для круглых и плоских электродов.  Характеристики:  Max сварочный ток не более - А500.  Диаметр круглого электрода не более - 4 – 10мм.  Длина плоского электрода не более - 15 – 20мм. ГОСТ, СТ РК, межгосударственные  стандарты отсутствуют   </t>
  </si>
  <si>
    <t>Abicor Binzel</t>
  </si>
  <si>
    <t>ДВИГАТЕЛЬ 257 кВт / 360 л.с.</t>
  </si>
  <si>
    <t>КЛАПАН НАГНЕТАТЕЛЬНЫЙ 34.06.01.00-017 СБ</t>
  </si>
  <si>
    <t xml:space="preserve">КЛАПАН НАГНЕТАТЕЛЬ НЫЙ 34.06.01.00-017 СБ. Для компрессора поршневого трехцилиндровог о, вертикального, двухступенчатог о с промежуточным воздушным охлаждением серии КТ-6. ГОСТ, СТ-РК, межгосударствен ные стандарты отсутствуют  </t>
  </si>
  <si>
    <t>ЭЛЕКТРОДВИГАТЕЛЬ 100 S4 2081 3/1500</t>
  </si>
  <si>
    <t>74</t>
  </si>
  <si>
    <t>ВКЛАДЫШ 510263065</t>
  </si>
  <si>
    <t xml:space="preserve">ВКЛАДЫШ Чертежный № 510.263.065 ГОСТ, СТ-РК, межгосударствен ные стандарты – отсутствуют  </t>
  </si>
  <si>
    <t>Изолятор специализированный</t>
  </si>
  <si>
    <t>279012.300.000005</t>
  </si>
  <si>
    <t>для сети железных дорог</t>
  </si>
  <si>
    <t>Изолятор.полимерный, линейный [ИЗОЛЯТОР ЛК 70/35-AIV]</t>
  </si>
  <si>
    <t xml:space="preserve">Л –стержневой подвеской линейный;                  К - материал защитной оболочки (кремнийорганическая резина); 70 – значение разрушающей механической силы при растяжении, кН; 35 – значение номинального напряжения, кВ; А – способ крепления изолятора проушина-пестик; IV – степень загрязнения атмосферы; строительная высота 617мм; Длина изоляционной части 387мм; Длина утечки пути 1010мм; масса 1,8кг. СТ РК ГОСТ Р 51204-2004  </t>
  </si>
  <si>
    <t>Устройство промышленное</t>
  </si>
  <si>
    <t>262013.000.000009</t>
  </si>
  <si>
    <t>универсальное</t>
  </si>
  <si>
    <t>ЭЛЕКТРОАГРЕГАТ АБ-4-Т400 ВМ6 С ДВИГАТЕЛЕМ</t>
  </si>
  <si>
    <t>262018.900.000005</t>
  </si>
  <si>
    <t>печать струйная</t>
  </si>
  <si>
    <t>Устройство многофункциональное.печать струйная [Устройство многофункциональное,печать струйная]</t>
  </si>
  <si>
    <t xml:space="preserve">печать струйная  Устройство-МФУ,Кол-во цветов -1 Технология печати -Струйная, ьезоэлектрическая Гарантия, мес-36 мес или 350000 отпечатков Максимальный формат -A3+ Максимальное разрешение, dpi 4800x2400 Минимальный объем капли, пл 3.8 Скорость печати в режиме драфт (ч/б А4), стр/мин 32 Макс разрешение копира  1200х2400 ADF 50 листов Тип сканера  Планшетный Тип датчика  CIS Максимальный формат оригинала  A3 Максимальный размер сканирования, мм A3 Разрешение сканера, dpi 1200х2400 Подача бумаги стандартная, листов 550 Автоматическая двустороняя печать А3 Интерфейсы подключения USB 2.0 High Speed Минимальная плотность бумаги, г/м2 64 Максимальная плотность бумаги, г/м2 256 Тип чернил пигментныеКол-во кантейниров в комплекте поставки  1(K) Ресурс контейниров стр. "C13T06C14A - 7500 стр. C12C934591 - емкость для отработанных чернил";Wi-Fi-да;Ethernet- да;Wi-Fi Direct-да Epson iPrint-да;Epson Connect-даПоддержка PCL Габариты (ШхГхВ)-515 x 500 x 350 mm,Вес- кг20,2   </t>
  </si>
  <si>
    <t>Филиппины</t>
  </si>
  <si>
    <t>Seiko Epson Corporation</t>
  </si>
  <si>
    <t>282219.300.000041</t>
  </si>
  <si>
    <t>напорный, для специальной и специализированной техники</t>
  </si>
  <si>
    <t>ФИЛЬТР 2658599660</t>
  </si>
  <si>
    <t>275</t>
  </si>
  <si>
    <t>Сопротивление балластное</t>
  </si>
  <si>
    <t>302040.300.001181</t>
  </si>
  <si>
    <t>СОПРОТИВЛЕНИЕ ОСЛАБЛЕНИЯ ПОЛЯ ОПС-539 610273539</t>
  </si>
  <si>
    <t xml:space="preserve">СОПРОТИВЛЕН ИЕ ОСЛАБЛЕНИЯ ПОЛЯ ОПС-539 черт. № 610.273.539 служ ат для ослабления магнитного потока полюсов, что вызывает повышение скорости движения электровоза. ГОСТ, СТ-РК, межгосударствен ные стандарты – отсутствуют.  </t>
  </si>
  <si>
    <t>ООО "ПК "НЭВЗ"</t>
  </si>
  <si>
    <t>Подбойка</t>
  </si>
  <si>
    <t>302040.300.000934</t>
  </si>
  <si>
    <t>для выправочно-подбивочной машины</t>
  </si>
  <si>
    <t>ПОДБОЙКА 91.31.00.100</t>
  </si>
  <si>
    <t xml:space="preserve">ПОДБОЙКА 91.31.00.100 ЧЕРТЕЖНЫЙ НОМЕР 91.31.00.100* ГОСТ, СТ-РК, межгосударственные стандарты - отсутствуют  </t>
  </si>
  <si>
    <t>ООО "Оптимум"</t>
  </si>
  <si>
    <t>СЕРВИС-ПАКЕТ 500 12715683 /ДВС/</t>
  </si>
  <si>
    <t>205941.990.000146</t>
  </si>
  <si>
    <t>технологическая</t>
  </si>
  <si>
    <t>Смазка технологическая Fuchs Stabyl EOS Е2</t>
  </si>
  <si>
    <t>КОНТАКТОР КМВ-105-51 6ТР.241.215-51</t>
  </si>
  <si>
    <t>Шестигранник.стальной, марка Ст.10, диаметр 3-25 мм, калиброванный [ШЕСТИГРАННИК 41 СТ45]</t>
  </si>
  <si>
    <t xml:space="preserve">ШЕСТИГРАННИК 41 СТ45. IV  группа , категория прочности КП-175-440, предел текучести 600(36) Н/мм2, кг/мм2,относительное удлинение 16 %, относительное сужение 40 %,ударная вязкость 40 (5) Дж/см3,кгм/см2, ГОСТ 1050-2013, 2879-2006  </t>
  </si>
  <si>
    <t>УГМК</t>
  </si>
  <si>
    <t>Кронштейн двигателя</t>
  </si>
  <si>
    <t>293230.950.000015</t>
  </si>
  <si>
    <t>ИЗОЛЯТОР-КРОНШТЕЙН ДЛЯ ЭК-590</t>
  </si>
  <si>
    <t>Система центральной смазки</t>
  </si>
  <si>
    <t>289261.500.000156</t>
  </si>
  <si>
    <t>для специальной и специализированной грузоподъемной техники, для автоматического смазывания механизмов</t>
  </si>
  <si>
    <t>Система центральной смазки Lincoln</t>
  </si>
  <si>
    <t>ОГНЕТУШИТЕЛЬ ОП-8</t>
  </si>
  <si>
    <t>453</t>
  </si>
  <si>
    <t>ФИЛЬТР 57890444</t>
  </si>
  <si>
    <t>205210.900.000046</t>
  </si>
  <si>
    <t>для резины/ резиновых материалов</t>
  </si>
  <si>
    <t>КЛЕЙ 1КГ И ОТВЕРДИТЕЛЬ 40ГР</t>
  </si>
  <si>
    <t>Нож контактный</t>
  </si>
  <si>
    <t>271240.900.000105</t>
  </si>
  <si>
    <t>для высоковольтного разъединителя</t>
  </si>
  <si>
    <t>НОЖ ВИЕЦ 685172001</t>
  </si>
  <si>
    <t>167</t>
  </si>
  <si>
    <t>204144.000.000000</t>
  </si>
  <si>
    <t>для удаления ржавчины, влагоотталкивающая</t>
  </si>
  <si>
    <t>СПРЕЙ-ОЧИСТИТЕЛЬ УНИВЕРСАЛЬНЫЙ МНОГОЦЕЛЕВОЙ  200МЛ</t>
  </si>
  <si>
    <t>Масло приборное</t>
  </si>
  <si>
    <t>192029.300.000000</t>
  </si>
  <si>
    <t>минеральное</t>
  </si>
  <si>
    <t>Масло ВАПОР - 45. ТУ 0253-006-23763315-2003.</t>
  </si>
  <si>
    <t>АО "Станция Экибастузская ГРЭС-2"</t>
  </si>
  <si>
    <t>Изолятор.фарфоровый, подвесной [ИЗОЛЯТОР И-10-195 УХЛТ1]</t>
  </si>
  <si>
    <t xml:space="preserve">Предназначен для изоляции и механического крепления токоведущих частей в электрических аппаратах и для монтажа токоведущих шин распределительных устройств электрических станций и подстанций  </t>
  </si>
  <si>
    <t>АО "Энергъия+21"</t>
  </si>
  <si>
    <t>ГАЗ ПРОПАН-БУТАН СБПТ ЗИМНИЙ</t>
  </si>
  <si>
    <t>11656</t>
  </si>
  <si>
    <t>289261.500.000070</t>
  </si>
  <si>
    <t>ГИДРОРАСПРЕДЕЛИТЕЛЬ УПРАВЛЕНИЯ М8-1340-00/7М8-22</t>
  </si>
  <si>
    <t>КАРТРИДЖ ДЛЯ ФИЛЬТРА ОЧИСТКИ ВОДЫ</t>
  </si>
  <si>
    <t>186</t>
  </si>
  <si>
    <t>Устройство переговорное</t>
  </si>
  <si>
    <t>263012.000.000003</t>
  </si>
  <si>
    <t>4-х проводное</t>
  </si>
  <si>
    <t>ПЕРЕГОВ0РНОЕ УСТРОЙСТВО ВЫНОСНОЕ</t>
  </si>
  <si>
    <t>КАЛОРИФЕР ТЭМ18.10.70.020</t>
  </si>
  <si>
    <t xml:space="preserve">Чертежный номер ТЭМ18.10.70.020  </t>
  </si>
  <si>
    <t>ООО "ЭК "Факт"</t>
  </si>
  <si>
    <t>Упорка</t>
  </si>
  <si>
    <t>302040.590.000006</t>
  </si>
  <si>
    <t>УПОР ОСЕВОЙ 2ТЭ10Л.30.58.038</t>
  </si>
  <si>
    <t>Манипулятор-джойстик</t>
  </si>
  <si>
    <t>262016.930.000009</t>
  </si>
  <si>
    <t>трехмерный</t>
  </si>
  <si>
    <t>Манипулятор-джойстик.трехмерный [Джойстик : ДЖОЙСТИК NS3 G11 AK VRL-NS3-A-7-7]</t>
  </si>
  <si>
    <t xml:space="preserve">ДЖОЙСТИК NS3 G11 AK VRL-NS3-A-7-7. Командоконтроллер NS3 имеет рукоятку диаметром 12мм, которая предназначена для управления с максимальной нагрузкой 2300N.Командоконтроллеры NS3 G имеют компактный и прочный корпус с потенциометрами, а также микропереключатели с переключающими контактами и с двойными контактными элементами, предназначенные для управления электрогидравлическими процессами.С двумя резисторами для управления двумя приводами экскаватора (подъем, поворот).Высота рукоятки - 110мм, кулиса в стандартном исполнении, многоосевой командоконтроллер. Фрикционный тормоз (без фиксации в нулевом положении).  ГОСТ, СТ РК, межгосударственные стандарты - отсутствую   </t>
  </si>
  <si>
    <t>Spohn &amp; Burkhardt GmbH &amp; Co.</t>
  </si>
  <si>
    <t>ПОДШИПНИК*2007156</t>
  </si>
  <si>
    <t>231212.550.000002</t>
  </si>
  <si>
    <t>ударостойкое</t>
  </si>
  <si>
    <t>СТЕКЛО ТРИПЛЕКС</t>
  </si>
  <si>
    <t>ПОДШИПНИК*80-32417М</t>
  </si>
  <si>
    <t>39</t>
  </si>
  <si>
    <t>Смазка технологическая Gleitmo 585 K</t>
  </si>
  <si>
    <t>ПОРШЕНЬ 1ПД4.04-1</t>
  </si>
  <si>
    <t xml:space="preserve">ПОРШЕНЬ 1ПД4.04-1  Материал изготовления: силумин (сплав алюминия с кремнием) Твердость - HB 80-120 . Диаметр в  районе днища -314,9 (-0,15мм) Диаметр в районе юбки- 317,6 (-0,06мм)  Для защиты наружней поверхности поршня от задира, головки поршня от прогара в отдельных местах,   верхней  канавки под уплотнительные кольца от пластической деформации металла  на поршень  должна наносится   анодная пленка глубоким анодированием в сернокислом электролите. ЧЕРТЕЖНЫЙ НОМЕР ПОРШЕНЬ 1ПД4.04-1 ГОСТ, СТ-РК, межгосударственные стандарты - отсутствуют  </t>
  </si>
  <si>
    <t>281332.000.000263</t>
  </si>
  <si>
    <t>Модуль управления Mita-Teknik WP-line 351 MКII СОМВI-1</t>
  </si>
  <si>
    <t>СЕРВИС-ПАКЕТ 1000 12717692 /ДВС/</t>
  </si>
  <si>
    <t>СЕРВИС ПАКЕТ 250Н 9876218</t>
  </si>
  <si>
    <t>Термостат ТВ25</t>
  </si>
  <si>
    <t>Обмотка якоря.из медного провода круглого, прямоугольного сечения [СЕКЦИИ ОБМОТКИ ЯКОРЯ ДЭ-812 100/750]</t>
  </si>
  <si>
    <t xml:space="preserve">СЕКЦИИ ОБМОТКИ ЯКОРЯ ДЭ-812 100 /750. Указаны в приложении №1 Чертеж ЛНИ 021.00.00. ГОСТ, СТ РК, межгосударственные стандарты – отсутствуют.  </t>
  </si>
  <si>
    <t>MoЬil SHC ХМР 320 масло редукторное синтетическое</t>
  </si>
  <si>
    <t>650</t>
  </si>
  <si>
    <t>Когти монтерские</t>
  </si>
  <si>
    <t>259929.490.000285</t>
  </si>
  <si>
    <t>для подъема на опоры</t>
  </si>
  <si>
    <t>КОГТИ КМ-1</t>
  </si>
  <si>
    <t>284122.100.000002</t>
  </si>
  <si>
    <t>сверлильный</t>
  </si>
  <si>
    <t>СТАНОК РЕЛЬСОСВЕРЛИЛЬНЫЙ СТР-3</t>
  </si>
  <si>
    <t>Клапан разгрузочный</t>
  </si>
  <si>
    <t>302040.300.000396</t>
  </si>
  <si>
    <t>КЛАПАН 1-8 Э-155</t>
  </si>
  <si>
    <t xml:space="preserve">КЛАПАН 1-8 Э-155. Клапан обратный предназначен для разгрузки компрессора от давления сжатого воздуха во время его остановки. Устанавливается на нагнетательном трубопроводе между компрессором и главным резервуаром. Рабочее положение клапана – вертикальное (крышкой вверх). Чертеж прилагается Применяется в локомотивах, электро- и дизель-поездах.  Климатическое исполнение У1 и Т1 по ГОСТ 15150-69 Рабочее давление, МПа 0,6 – 1,0  Диаметр условного прохода, мм - 40 Присоединительная резьба, D G1 ? Интервал рабочих температур, °С ± 60  Габаритные размеры не более, мм  128 x 86 x 162  Масса, кг, не более 4,4    </t>
  </si>
  <si>
    <t>ОАО «Ритм»</t>
  </si>
  <si>
    <t>ФИЛЬТР ВОЗДУШНЫЙ Т-330-1109560-01</t>
  </si>
  <si>
    <t>72</t>
  </si>
  <si>
    <t>205210.900.000001</t>
  </si>
  <si>
    <t>каучуковый</t>
  </si>
  <si>
    <t>Герметик.каучуковый [ГЕРМЕТИК]</t>
  </si>
  <si>
    <t xml:space="preserve">Силиконовый, на основе силиконового каучука с улучшенной вибростойкостью и эластичностью, используется в автомобильных трансмиссиях - при сборке картеров, раздаточных коробок, редукторов, герметизации соединений трубопроводов, дымоходов и нагревательных элементов. Обеспечивает герметичность соединения сопрягаемых деталей при температурах до +300°С. Максимальное время открытой выдержки при 20?С и относительной влажности воздуха 60-80%: не менее 10 минут; Максимальное время жизни при 20?С и относительной влажности воздуха 60-80%: не менее 20-60 минут; Время полной вулканизации в слое 2 мм, при 20?С и относительной влажности воздуха 60-80% : не более 24 часа; Предел прочности при растяжении: не более 17 МПа; Относительное удлинение: не менее 180%; Твердость по Шору А: не менее 45 условных единиц; Плотность: не менее 1,5 г/см3; Цвет: серый. ГОСТ, СТ РК, межгосударственные стандарты отсутствуют  </t>
  </si>
  <si>
    <t>Shandong Jiaobao New Materials Co., Ltd.</t>
  </si>
  <si>
    <t>НАСОС ГНОМ 25*20</t>
  </si>
  <si>
    <t>257340.650.000000</t>
  </si>
  <si>
    <t>червячная</t>
  </si>
  <si>
    <t>Фреза.червячная [ФРЕЗА ЧЕРВЯЧНАЯ М 10]</t>
  </si>
  <si>
    <t xml:space="preserve">Предназначена для нарезания зубьев звездочек.  ГОСТ 9324-80.  Обозначение - 2510-4223. Модуль - 10.  Внутренний диаметр - 50 мм. Наружный диаметр - 150 мм. Длина - 170 мм.  </t>
  </si>
  <si>
    <t>АО "ИТО-Туламаш"</t>
  </si>
  <si>
    <t>Клей кафельный полимерный.. Назначение материала - Для кладки. Состояние материала - Сухая смесь Тип использования - Универсальный. Упаковка - Мешок бумажный (в поддоннах) .Фасовка материала (кг) -25.</t>
  </si>
  <si>
    <t>ТУРБОКОМПРЕССОР 12.1118010-02</t>
  </si>
  <si>
    <t xml:space="preserve">ТУРБОКОМПРЕССОР 12.1118010-02 ГОСТ, СТ РК, межгосударственные стандарты-отсутствуют  </t>
  </si>
  <si>
    <t>Турбоком</t>
  </si>
  <si>
    <t>291012.200.000002</t>
  </si>
  <si>
    <t>внутреннего сгорания, инжекторный, рабочий объем цилиндров более 1000 см3, 8 цилиндров</t>
  </si>
  <si>
    <t>Двигатель.внутреннего сгорания, инжекторный, рабочий объем цилиндров более 1000 см3, 8 цилиндров [ДВИГАТЕЛЬ 5234-1000400]</t>
  </si>
  <si>
    <t xml:space="preserve">Каталожный номер ЗМЗ-5234-1000400: Бензиновый, карбюраторный, 8-цилиндровый V-образный двигатель; Сцепление: тип: рычажное привод: гидравлический Электрооборудование: номинальное напряжение 12V генератор макс. токоотдача не менее 72 А; Количество цилиндров 8 Рабочий объем, л 4,67 Степень сжатия 7,6 Номинальная мощность брутто при частоте вращения коленчатого вала мин'1, кВт (л.с.) 96(130) 3200-3400 Максимальный крутящий момент брутто при частоте вращения коленчатого вала мин1, Нм (кгс м) 314(32) 2000-2500 Минимальный удельный расход топлива, г/кВт (г/лсч) 279/306 (205/225) Диаметр цилиндра и ход поршня, мм 92x88 Масса, кг 265/257 Тип двигателя Бензиновый карбюраторный   </t>
  </si>
  <si>
    <t>ООО "УАЗ"</t>
  </si>
  <si>
    <t>Техпластина пористая</t>
  </si>
  <si>
    <t>221973.100.000017</t>
  </si>
  <si>
    <t>прессовая</t>
  </si>
  <si>
    <t>Техпластина пористая.прессовая [ПЛАСТИНА ЧАШЕЧНАЯ 3010 MO]</t>
  </si>
  <si>
    <t xml:space="preserve">ПЛАСТИНА ЧАШЕЧНАЯ 3010 МО. Чашечная пластина для чистовой обточки RPUX 3010M0. Марка сплавов Т14К8, КС25, ЖС11, ЖС17.  </t>
  </si>
  <si>
    <t>ОА "Победит"</t>
  </si>
  <si>
    <t>ВЫКЛЮЧАТЕЛЬ ШПИНДЕЛЬНЫЙ SN 10</t>
  </si>
  <si>
    <t xml:space="preserve">ВЫКЛЮЧАТЕЛЬ ШПИНДЕЛЬНЫЙ SN 10. Каталожный номер - SN 10. ГОСТ, СТ РК отсутствуют.  </t>
  </si>
  <si>
    <t>EGB</t>
  </si>
  <si>
    <t>МОДУЛЬ19…29 VDC</t>
  </si>
  <si>
    <t>291012.100.000000</t>
  </si>
  <si>
    <t>внутреннего сгорания, карбюраторный, рабочий объем цилиндра более 1000 см3, 4 цилиндра</t>
  </si>
  <si>
    <t>ДВИГАТЕЛЬ 409.00.1000400-00</t>
  </si>
  <si>
    <t>Электродвигатель переменного тока.асинхронный, однофазный, мощность более 7,5 кВт, но не более 37 кВт [ЭЛЕКТРОДВИГАТЕЛЬ  132 М4 IM2081 11/1500]</t>
  </si>
  <si>
    <t xml:space="preserve">ЭЛЕКТРОДВИГАТЕЛЬ 132 М4 IM2081 11/1500 Электродвигат ель промышленного назначения. Трехфазный. Напряжение 220 /380В. Мощность 11кВт. 1500 оборотов в мин. Номинальный ток при 380В - 23А. Степень защиты IP55 - повышенная защита электродвигателя от влаги и пыли. Климатическое исполнение У1 или У2. Монтажное исполнение IM 2081 на лапах. ГОСТ, СТ РК отсутствуют.  </t>
  </si>
  <si>
    <t>302040.300.000133</t>
  </si>
  <si>
    <t>для подвижного состава, включающий</t>
  </si>
  <si>
    <t>ВЕНТИЛЬ ЭЛЕКТРОПНЕВМАТИЧЕСКИЙ ВВ-3 /75В/</t>
  </si>
  <si>
    <t xml:space="preserve">Чертежный номер ВВ-3 /75В/  </t>
  </si>
  <si>
    <t>ООО "ЧЕБОКСАРСКИЙ ЗАВОД ПРОМЫШЛЕННЫХ КОМПОНЕНТОВ"</t>
  </si>
  <si>
    <t>329959.900.000023</t>
  </si>
  <si>
    <t>слюдяная</t>
  </si>
  <si>
    <t>Лента специальная.слюдяная [ЛЕНТА ЭЛМИКАТЕРМ 529029 0.13*20 /КЛАСС НАГРЕВА Н/]</t>
  </si>
  <si>
    <t xml:space="preserve">ЛЕНТА ЭЛМИКАТЕРМ 529029 0.13*20 /КЛ НАГРЕВА Н/ Толщина ленты - 0.13±0,02 мм; Ширина ленты - 20 мм; Класс нагревостойкости - Н; Состав: слюдяная бумага, стеклоткань, полиимидная пленка (оранжевая), связующее вещество. Электрическая прочность не менее - 55 кВ/мм. Удельная разрушающая нагрузка при растяжении, не менее - 120 Н/см. Гарантийный срок хранения при 5°С (при 15-35°С) - 6 месяцев (3 месяца). Завод-изготовитель: ООО «Холдинговая компания «Элинар», Россия. ГОСТ, СТ РК отсутствуют.  </t>
  </si>
  <si>
    <t>ООО ХК Элинар</t>
  </si>
  <si>
    <t>Диск ведущий</t>
  </si>
  <si>
    <t>302040.300.000307</t>
  </si>
  <si>
    <t>для путевой машины</t>
  </si>
  <si>
    <t>ДИСК ФРИКЦИОННЫЙ ТЭМ 2.85.10.046</t>
  </si>
  <si>
    <t xml:space="preserve">Чертежный номер ТЭМ 2.85.10.046  </t>
  </si>
  <si>
    <t>293230.990.000478</t>
  </si>
  <si>
    <t>СЧЕТЧИК ЖИДКОСТИ ППО-40/0.6СУ /БЕНЗИН/</t>
  </si>
  <si>
    <t>242013.900.010097</t>
  </si>
  <si>
    <t>Труба стальная электросварная прямошовная, Ø 1020х10 мм, длина трубы 6-12 м, сталь 20, ГОСТ 10704-91</t>
  </si>
  <si>
    <t>282922.100.000004</t>
  </si>
  <si>
    <t>водно-ранцевый</t>
  </si>
  <si>
    <t>РАНЕЦ ПРОТИВОПОЖАРНЫЙ РП-18</t>
  </si>
  <si>
    <t>302040.300.000784</t>
  </si>
  <si>
    <t>для тягового подвижного состава</t>
  </si>
  <si>
    <t>НАСОС МАСЛЯНЫЙ КТ-6.34.13.00.00-001.СБ</t>
  </si>
  <si>
    <t xml:space="preserve">НАСОС МАСЛЯНЫЙ КТ-6.34.13.00.00-001.СБ для компрессора поршневого трехцилиндрового, вертикального, двухступенчатого с промежуточным воздушным охлаждением серии КТ-6.   </t>
  </si>
  <si>
    <t>ОАО "ПТМЗ"</t>
  </si>
  <si>
    <t>282219.300.000059</t>
  </si>
  <si>
    <t>16А77-24-24 ФЛАНЕЦ</t>
  </si>
  <si>
    <t xml:space="preserve">16А77-24-24 ФЛАНЕЦ. ISO 6162-2. Прямой. Фланцевое соединение, F=64мм. Для рукава внутренний диаметр – 38,1 мм, 1-1/2 дюйм. Стандарт ISO 12151-3-S-SSFS (42,0 МПа/6000psi). Особые условия: Фитинг д.б. одночастной конструкции, обжим на прессе марки ТН 8Е-530 (усилие обжима 200т), предоставление таблицы обжима.  </t>
  </si>
  <si>
    <t>Паркер Ханнифин</t>
  </si>
  <si>
    <t>Станок шиномонтажный</t>
  </si>
  <si>
    <t>289610.990.000002</t>
  </si>
  <si>
    <t>СТАНОК ШИНОМОНТАЖНЫЙ ДЛЯ ГРУЗОВОГО ТРАНСПОРТА</t>
  </si>
  <si>
    <t>231412.300.000003</t>
  </si>
  <si>
    <t>поверхностная плотность 30 г/м2</t>
  </si>
  <si>
    <t>СТЕКЛОТКАНЬ Э-40</t>
  </si>
  <si>
    <t>2900</t>
  </si>
  <si>
    <t>302040.300.001403</t>
  </si>
  <si>
    <t>для подвижного состава, высокого давления</t>
  </si>
  <si>
    <t>ЦИЛИНДР ВД 34.00.00.06.001</t>
  </si>
  <si>
    <t xml:space="preserve">ЦИЛИНДР ВД 34.00.00.06.001 для компрессора поршневого трехцилиндрового, вертикального, двухступенчатого с промежуточным воздушным охлаждением серии КТ-6.   </t>
  </si>
  <si>
    <t>281142.300.000010</t>
  </si>
  <si>
    <t>для дизельного двигателя, уплотнительное</t>
  </si>
  <si>
    <t>КОЛЬЦО Д5004011Р1</t>
  </si>
  <si>
    <t>Черенок</t>
  </si>
  <si>
    <t>162911.100.000006</t>
  </si>
  <si>
    <t>деревянный, для молотка</t>
  </si>
  <si>
    <t>РУЧКА ДЛЯ МОЛОТКА ПУТЕЙСКОГО L-1000ММ 70*50ММ 40*25ММ</t>
  </si>
  <si>
    <t>ЧЕРНИЛА  ЧЕРНОГО ЦВЕТА ДЛЯ  Epson L11160/L15150/L15160/L6550/L6570/M5140/M15180</t>
  </si>
  <si>
    <t>Тяга стрелочная</t>
  </si>
  <si>
    <t>241075.200.000029</t>
  </si>
  <si>
    <t>для перевода</t>
  </si>
  <si>
    <t>Тяга стрелочная.для перевода [Тяга : ТЯГА КОНТРОЛЬНАЯ ДЛИННАЯ ГАРНИТУРЫ ЭЛЕКТРОПРИВОДА Р-65]</t>
  </si>
  <si>
    <t xml:space="preserve">Тяга контрольная регулируемая  гарнитуры для установки электроприводов на стрелочных переводах Р-65 в комплекте с осью и втулкой. Номер чертежа 16737-06-00.ГОСТ 34012-2016  </t>
  </si>
  <si>
    <t>ГЭТЗ</t>
  </si>
  <si>
    <t>Форсунка специальная</t>
  </si>
  <si>
    <t>302040.590.000012</t>
  </si>
  <si>
    <t>ФОРСУНКА 51042500600</t>
  </si>
  <si>
    <t xml:space="preserve">ФОРСУНКА, чертежный № 510.425.006.00 - наибольшее допустимое давление воздуха - 0,9. Мпа (9,0 кгс/см2) - масса форсунки в сборе - 4,96 кг. Форсунка предназначена для дозированной подачи песка из песочницы под колеса электровоза при необходимости увеличения сцепления их с рельсами. Имеются болты с контргайкой для плавного регули рования подачи песка при практически постоянном давлении воздуха в форсунке. ГОСТ, СТ-РК, межгосударственные стандарты – отсутствуют.  </t>
  </si>
  <si>
    <t>ООО "ФОРМАШ"</t>
  </si>
  <si>
    <t>БРОНЗА КРУГЛАЯ Д200</t>
  </si>
  <si>
    <t>ПОДШИПНИК*30-3620НКУ</t>
  </si>
  <si>
    <t>АВТОМАТ NSX 630N 3P3D С НЕЗАВИСИМЫМ РАСЦЕПИТЕЛЕМ MX 29387</t>
  </si>
  <si>
    <t>ПЛИТКА ОБЛИЦОВОЧНАЯ 200*300</t>
  </si>
  <si>
    <t>ЭЛЕКТРОДВИГАТЕЛЬ  90 L4 У3 2081 2.2/1500</t>
  </si>
  <si>
    <t>42</t>
  </si>
  <si>
    <t>259315.500.000014</t>
  </si>
  <si>
    <t>стальная, сварочная, диаметр 1,6-3 мм</t>
  </si>
  <si>
    <t>Проволока.стальная, сварочная, диаметр 1,6-3 мм [ПРОВОЛОКА СВАРОЧНАЯ Д1.6 СВ08Г2С ОМЕДНЕННАЯ]</t>
  </si>
  <si>
    <t xml:space="preserve">Проволока сварочная Д1.6 СВ08Г2С омедненная осуществляется в строгом соответствии и требованиями ГОСТ 2246-70. Проволока сварочная СВ08Г2С омедненная Д1,6 мм (вес 15-20 кг) на проволочных катушках.  </t>
  </si>
  <si>
    <t>ОАО"ММК-Метиз"</t>
  </si>
  <si>
    <t>Нож контактный.для высоковольтного разъединителя [Нож : НОЖ ВИЕЦ 685172001]</t>
  </si>
  <si>
    <t xml:space="preserve">НОЖ ВИЕЦ, чертежный № 685172001 -нож разъединителя ГВ в виде двух медных пластин, концы которых сжаты болтом и гайкой через пружину для контактного нажатия, между ножами установлена дистанционная шайба    </t>
  </si>
  <si>
    <t>ООО «Луганский электромашиностроительный завод»</t>
  </si>
  <si>
    <t>Лента специальная.слюдяная [ЛЕНТА ЭЛМИКАТЕРМ 529029 0.1*20 /КЛАСС НАГРЕВА Н/]</t>
  </si>
  <si>
    <t xml:space="preserve">ЛЕНТА ЭЛМИКАТЕРМ 529029 0.1*20 /КЛ НАГРЕВА Н/ Толщина ленты - 0.10±0,01мм; Ширина ленты - 20мм; Класс нагревостойкости - Н; Состав: слюдяная бумага, стеклоткань, полиимидная пленка (оранжевая), связующее вещество. Электрическая прочность не менее - 70кВ/мм. Удельная разрушающая нагрузка при растяжении, не менее - 80 Н/см. Гарантийный срок хранения при 5°С (при 15-35°С) - 6 месяцев (3 месяца). Завод-изготовитель: ООО «Холдинговая компания «Элинар», Россия. ГОСТ, СТ РК отсутствуют  </t>
  </si>
  <si>
    <t>Плитка напольная</t>
  </si>
  <si>
    <t>233110.530.000000</t>
  </si>
  <si>
    <t>марка ПНГ, керамическая, квадратная</t>
  </si>
  <si>
    <t>ПЛИТКА ДЛЯ ПОЛА КЕРАМИЧЕСКАЯ 300*300</t>
  </si>
  <si>
    <t>ПРОВОЛОКА СВАРОЧНАЯ Д4ММ СВ-08А</t>
  </si>
  <si>
    <t>281331.000.000151</t>
  </si>
  <si>
    <t>для насоса воздушного/вакуумного</t>
  </si>
  <si>
    <t>Комплект ремонтный для торцового уплотнения СОН-0520.   -  для мазутных насосов 5Н5х4 в составе: Втулка Арт. 36628 - 1 шт. Прокладка Арт. 3584 - 1шт. Прокладка Арт. 6592 - 1 шт.Прокладка Арт. 7086 - 2</t>
  </si>
  <si>
    <t>Реле токовое</t>
  </si>
  <si>
    <t>302040.300.001087</t>
  </si>
  <si>
    <t>РЕЛЕ СТРУЙНОЕ РС-55Д 6ТП.235.055</t>
  </si>
  <si>
    <t xml:space="preserve">РЕЛЕ СТРУЙНОЕ РС55Д черт. № 6ТП.235.055 - напряжение номинальное 50 В. - ток номинальный 2 А.срабатывание при разности давлений воздуха 16 кгс/м2 - масса - 0,42 кг Реле струйное представляет собой пластмассовый корпус и микропереключа тель, применяется для подачи эл. сигнала при отсутствии воздуха на промышленных электровозах (тяговых агрегатах) переменного тока ОПЭ1АМ и постоянного тока ПЭ2У. ГОСТ, СТ-РК, межгосударственн ые стандарты – отсутствуют.  </t>
  </si>
  <si>
    <t>Белгородский агрегатный завод</t>
  </si>
  <si>
    <t>СЕРВИС-ПАКЕТ 1000 12717767 /ГИДРООБОРУДОВАНИЕ/</t>
  </si>
  <si>
    <t>ПОДШИПНИК*2652209939</t>
  </si>
  <si>
    <t>Тяга стрелочная.для перевода [Тяга : ТЯГА КОНТРОЛЬНАЯ КОРОТКАЯ ГАРНИТУРЫ ЭЛЕКТРОПРИВОДА Р-65]</t>
  </si>
  <si>
    <t xml:space="preserve">Тяга контрольная регулируемая  гарнитуры для установки электроприводов на стрелочных переводах Р-65 в комплекте с осью и втулкой. Номер чертежа 16737-07-00.ГОСТ 34012-2016  </t>
  </si>
  <si>
    <t>Вал шестерни</t>
  </si>
  <si>
    <t>302040.300.000105</t>
  </si>
  <si>
    <t>ВАЛИК КОНИЧЕСКОЙ ШЕСТЕРНИ Д50-34-007</t>
  </si>
  <si>
    <t xml:space="preserve">Чертежный номер Д50-34-007  </t>
  </si>
  <si>
    <t>Альфа</t>
  </si>
  <si>
    <t>БРОНЗА КРУГЛАЯ Д40</t>
  </si>
  <si>
    <t>Втулка пальца</t>
  </si>
  <si>
    <t>302040.300.000196</t>
  </si>
  <si>
    <t>ВТУЛКА ВАЛИКА Д50.34.009</t>
  </si>
  <si>
    <t xml:space="preserve">Чертежный номер  Д50.34.009  </t>
  </si>
  <si>
    <t>Молоко концентрированное</t>
  </si>
  <si>
    <t>105111.900.000000</t>
  </si>
  <si>
    <t>жирность 4-8,6%</t>
  </si>
  <si>
    <t>МОЛОКО КОНЦЕНТРИРОВАННОЕ 7.1% 0.250</t>
  </si>
  <si>
    <t>Скользун вагонный</t>
  </si>
  <si>
    <t>302040.300.001169</t>
  </si>
  <si>
    <t>Скользун вагонный.для подвижного состава [Скользун : СКОЛЬЗУН 31.03.182.1]</t>
  </si>
  <si>
    <t xml:space="preserve">СКОЛЬЗУН черт. № 31.03.182.1 (литой верхний) ГОСТ, СТ-РК, межгосударственн ые стандарты – отсутствуют.  </t>
  </si>
  <si>
    <t>СЭНДВИЧ-ПАНЕЛЬ СТЕНОВАЯ МП СМ 7000*1190*150 0.5/0.5ММ</t>
  </si>
  <si>
    <t>Карамель</t>
  </si>
  <si>
    <t>108223.752.000000</t>
  </si>
  <si>
    <t>обыкновенная, начинка ягодная</t>
  </si>
  <si>
    <t>КАРАМЕЛЬ В АССОРТИМЕНТЕ</t>
  </si>
  <si>
    <t>МЕГАОМЕТР Е6-31</t>
  </si>
  <si>
    <t>СТЕКЛО ТРИПЛЕКС 5ММ 1500*1000</t>
  </si>
  <si>
    <t>Подвеска тормозного башмака</t>
  </si>
  <si>
    <t>302040.300.000939</t>
  </si>
  <si>
    <t>ПОДВЕСКА ТОРМОЗНОГО БАШМАКА 100.40.080-2</t>
  </si>
  <si>
    <t xml:space="preserve">ПОДВЕСКА ТОРМОЗНОГО БАШМАКА Черт. № 100.40.080-2 Подвеска тормозного башмака представляет собой П-образный элемент с двумя отверстиями под шплинт является составной частью тормозной системы тележки модели 18- 100. При помощи данного элемента башмак триангеля подвешивается к боковой раме тележки. Подвеска изготавливается по ГОСТ 46860-2012 из прутка стали марки Ст 45 диаметром 25 мм, Размер: Д*Ш*В 350х205х75 мм Вес: 3,8 кг.  </t>
  </si>
  <si>
    <t>ООО ТТМ</t>
  </si>
  <si>
    <t>289261.500.000011</t>
  </si>
  <si>
    <t>для специальной и специализированной грузоподъемной техники, автоматическая</t>
  </si>
  <si>
    <t>КПП 42C0121 В СБОРЕ</t>
  </si>
  <si>
    <t>Привод насоса</t>
  </si>
  <si>
    <t>302040.300.000980</t>
  </si>
  <si>
    <t>Привод насоса.для подвижного состава [ПРИВОД МАСЛЯНОГО НАСОСА ВЕНТИЛЯТОРА И ФИЛЬТРА ПД1.34-1]</t>
  </si>
  <si>
    <t xml:space="preserve">Чертежный номер  ПД1.34-1  </t>
  </si>
  <si>
    <t>ПОДШИПНИК*8260</t>
  </si>
  <si>
    <t>ЦИЛИНДР ПОДВЕСКИ 7513-2917021-20</t>
  </si>
  <si>
    <t xml:space="preserve">ЦИЛИНДР ПОДВЕСКИ, каталожный номер 7513-2917021-20 ГОСТ, СТ РК, межгосударственные стандарты отсутствуют  </t>
  </si>
  <si>
    <t>265145.500.000007</t>
  </si>
  <si>
    <t>однополюсный, до 1000 В</t>
  </si>
  <si>
    <t>УКАЗАТЕЛЬ УВНУ 10 С3 ИП</t>
  </si>
  <si>
    <t>130</t>
  </si>
  <si>
    <t>ПРИПОЙ ПОС 61</t>
  </si>
  <si>
    <t>ЛИНОЛЕУМ ПОЛУКОММЕРЧЕСКИЙ ВСПЕНЕННАЯ ОСНОВА</t>
  </si>
  <si>
    <t>265143.590.000011</t>
  </si>
  <si>
    <t>цифровой, точность около 1,0 %</t>
  </si>
  <si>
    <t>МУЛЬТИМЕТР ЦИФРОВОЙ 0,1- 1000В</t>
  </si>
  <si>
    <t>281332.000.000137</t>
  </si>
  <si>
    <t>для автогазонаполнительной компрессорной станции</t>
  </si>
  <si>
    <t>Датчик давления ресивера ВД парт номер H100-706</t>
  </si>
  <si>
    <t>241071.000.000043</t>
  </si>
  <si>
    <t>стальной, равнополочный, горячекатаный, ширина 90 мм</t>
  </si>
  <si>
    <t>Уголок.стальной, равнополочный, горячекатаный, ширина 90 мм [СТАЛЬ УГЛОВАЯ 90*90*8 СТ3]</t>
  </si>
  <si>
    <t xml:space="preserve">СТАЛЬ УГЛОВАЯ 90*90*8 СТ3 ГОСТ 8509-93  </t>
  </si>
  <si>
    <t>ПАО «Магнитогорский металлургический комбинат», ПАО «Мечел», АО «ЕВРАЗ
Металл Инпром», Группа Демидов, ООО «Феррум», ООО «Феррум-регион», АО
«Уральская сталь» и ПАО «Северсталь», ООО УК «Металлоинвест», Холдинг
«Тагильская Сталь», ООО СМЦ «Стиллайн»</t>
  </si>
  <si>
    <t>281332.000.000311</t>
  </si>
  <si>
    <t>РЕЛЕ ДАВЛЕНИЯ РД*АК*11Б 220В 20А</t>
  </si>
  <si>
    <t>РАНЕЦ ПРОТИВОПОЖАРНЫЙ РП-15</t>
  </si>
  <si>
    <t>Ось моста</t>
  </si>
  <si>
    <t>293230.370.000002</t>
  </si>
  <si>
    <t>ОСЬ САТЕЛЛИТА ПЕРВОГО РЯДА 75132-2405332</t>
  </si>
  <si>
    <t xml:space="preserve">Ось сателлита первого ряда КАТАЛОЖ НЫЙ НОМЕР - 7513 2-2405332 ГОСТ, СТ РК межгосударственные стандарты отсутствуют  </t>
  </si>
  <si>
    <t>ПРОВОЛОКА СВАРОЧНАЯ Д1.6 СВ08Г2С ОМЕДНЕННАЯ</t>
  </si>
  <si>
    <t>Гидроцилиндр</t>
  </si>
  <si>
    <t>293230.990.000119</t>
  </si>
  <si>
    <t>ГИДРОЦИЛИНДР КОВША ЦГ-160.110*1500.11</t>
  </si>
  <si>
    <t>Мост ведущий</t>
  </si>
  <si>
    <t>293230.350.000002</t>
  </si>
  <si>
    <t>МОСТ ПЕРЕДНИЙ 43118-2300020-10</t>
  </si>
  <si>
    <t>КУВАЛДА 10КГ</t>
  </si>
  <si>
    <t>147</t>
  </si>
  <si>
    <t>271223.700.000008</t>
  </si>
  <si>
    <t>электромагнитная</t>
  </si>
  <si>
    <t>Катушка специализированная.электромагнитная [КАТУШКА ДОПОЛНИТЕЛЬНОГО ПОЛЮСА ДЭ-812 100/750]</t>
  </si>
  <si>
    <t xml:space="preserve">КАТУШКА ДОПОЛНИТЕЛЬ НОГО ПОЛЮСА ДЭ812 100/750 Указаны в приложении №1 Чертеж БЭТЗ 202.01.03.200 ЛС1 ГОСТ, СТ РК, межгосударственные стандарты – отсутствуют. Гарантия на поставляемый Товар устанавливается согласно техническим условиям для данного вида Товара, а также гарантийным обязательствам и условиям завода изготовителя, но не менее одного года с момента ввода в эксплуатацию поставленного Товара и не более 18 (восемнадцати) месяцев с даты поставки. Срок изготовления не ранее 2022 года. Гарантийный срок на комплектующие и  </t>
  </si>
  <si>
    <t>259929.190.000096</t>
  </si>
  <si>
    <t>для распределительных устройств</t>
  </si>
  <si>
    <t>ЗАЗЕМЛЕНИЕ ПЕРЕНОСНОЕ ЗПП-15Н</t>
  </si>
  <si>
    <t>Молоко сгущенное</t>
  </si>
  <si>
    <t>105151.200.000000</t>
  </si>
  <si>
    <t>с сахаром</t>
  </si>
  <si>
    <t>МОЛОКО СГУЩЕННОЕ 0.380</t>
  </si>
  <si>
    <t>881</t>
  </si>
  <si>
    <t>КАНАТ СТАЛЬНОЙ Д13.5Г-В-Н-Р-1770</t>
  </si>
  <si>
    <t>750</t>
  </si>
  <si>
    <t>КОЛЬЦО Д5004011А</t>
  </si>
  <si>
    <t xml:space="preserve">Чертежный номер  Д5004011А  </t>
  </si>
  <si>
    <t>ООО "ПРОМТЭК"/ООО "РПО-КОМПЛЕКТ"</t>
  </si>
  <si>
    <t>Подшипник скольжения</t>
  </si>
  <si>
    <t>289261.500.000377</t>
  </si>
  <si>
    <t>ПОДШИПНИК*50243518</t>
  </si>
  <si>
    <t>Цапфа</t>
  </si>
  <si>
    <t>289261.300.000024</t>
  </si>
  <si>
    <t>центральная, для экскаватора</t>
  </si>
  <si>
    <t>Цапфа.центральная, для экскаватора [ЦАПФА : ЦАПФА ЦЕНТРАЛЬНАЯ 1-169975-01]</t>
  </si>
  <si>
    <t xml:space="preserve">ЦАПФА ЦЕНТРАЛЬНАЯ  1-169975-01 ГОСТ, СТ РК, межгосударственные стандарты - отсутствуют   </t>
  </si>
  <si>
    <t>ТРМЗ</t>
  </si>
  <si>
    <t>Боек</t>
  </si>
  <si>
    <t>302040.300.000076</t>
  </si>
  <si>
    <t>БОЕК Д50.10.017</t>
  </si>
  <si>
    <t xml:space="preserve">Чертежный номер  Д50.10.017  </t>
  </si>
  <si>
    <t>ООО "ПБ ГРУПП"</t>
  </si>
  <si>
    <t>Модуль измерения</t>
  </si>
  <si>
    <t>265166.990.000005</t>
  </si>
  <si>
    <t>для измерения силы постоянного тока</t>
  </si>
  <si>
    <t>ПЛАТА ИЗМЕРЕНИЯ ТОКА Р517.003.00</t>
  </si>
  <si>
    <t>Втулка отражательная</t>
  </si>
  <si>
    <t>302040.300.000218</t>
  </si>
  <si>
    <t>ОТРАЖАТЕЛЬ СТЕКЛЯННЫЙ Д258 12123-00</t>
  </si>
  <si>
    <t xml:space="preserve">Чертежный номер Д258 12123-00  </t>
  </si>
  <si>
    <t>Сальник</t>
  </si>
  <si>
    <t>281142.900.000069</t>
  </si>
  <si>
    <t>САЛЬНИК Д50.34.114</t>
  </si>
  <si>
    <t xml:space="preserve">Чертежный номер Д50.34.114  </t>
  </si>
  <si>
    <t>Швеллер.стальной, горячекатаный, с параллельными гранями полок, номер швеллера 10 [ШВЕЛЛЕР 10]</t>
  </si>
  <si>
    <t xml:space="preserve">стальной, горячекатаный, с параллельными гранями полок, номер швеллера 10, длина 12 метров. ГОСТ 8240-97  </t>
  </si>
  <si>
    <t>222315.000.000000</t>
  </si>
  <si>
    <t>из поливинилхлорида, бытовой, на тканой основе</t>
  </si>
  <si>
    <t xml:space="preserve">Форма поставки - Рулон
Толщина - 3,6 mm
Защитный слой - 0,15 mm
Вес - 1.9 кг на квм.
Ширина - 4,0 m
Класс пожарной безопасности - КМ 5
Сфера применения - Бытовой
Тип линолеумного покрытия Гетерогенное покрытие на нетканной основе
ГОСТ 18108-80
</t>
  </si>
  <si>
    <t>АО «Таркетт»</t>
  </si>
  <si>
    <t>ЗАЗЕМЛЕНИЕ ПЕРЕНОСНОЕ ЗПЛ-10Н-3</t>
  </si>
  <si>
    <t>291012.100.000002</t>
  </si>
  <si>
    <t>внутреннего сгорания, карбюраторный, рабочий объем цилиндра более 1000 см3, 8 цилиндров</t>
  </si>
  <si>
    <t>ДВИГАТЕЛЬ 508.1000404-30 В СБОРЕ</t>
  </si>
  <si>
    <t>Подшипник качения.роликовый сферический, упорный самоустанавливающийся [ПОДШИПНИК*42320*М]</t>
  </si>
  <si>
    <t xml:space="preserve">ПОДШИПНИК*42320*М Подшипник роликовый радиальный однорядный с короткими цилиндрическими роликами, с латунным сепаратором, с увеличенным тепловым зазором С2, 20- 42320М, Размеры: d-100 мм, D-215 мм, Н-47 мм Продукция должна строго соответствовать необходимому ГОСТУ 520- 2011.  </t>
  </si>
  <si>
    <t>302040.300.000090</t>
  </si>
  <si>
    <t>для дрезины</t>
  </si>
  <si>
    <t>ВАЛ КАРДАННЫЙ 77.020.00.23.000</t>
  </si>
  <si>
    <t>ФИЛЬТР ВОЗДУШНЫЙ Т-330-1109560-02</t>
  </si>
  <si>
    <t>Спирт ректификованный, ГОСТ 18300-87, объемная доля этилового спирта не менее 96,2 %</t>
  </si>
  <si>
    <t>Электрод графитированный</t>
  </si>
  <si>
    <t>279013.900.000020</t>
  </si>
  <si>
    <t>для дуговой сталеплавильной печи</t>
  </si>
  <si>
    <t>Электрод сварочный.неметаллический, неплавящиеся, графитовый [Электроды : ЭЛЕКТРОДЫ ГРАФИТИРОВАННЫЕ 5*25*300]</t>
  </si>
  <si>
    <t xml:space="preserve">Электроды применяются для воздушно-дуговой поверхностной резки металлов, строжки, устранения дефектов литья, обработки кромок под сварку, прошивки изделий из углеродистых, низколегированных и легированных сталей. Размеры: толщина 5 мм, ширина 25 мм, длина 300 мм, (возможен аналог электрод угольный плоский) ГОСТ, СТ РК, межгосударственные стандарты отсутствуют  </t>
  </si>
  <si>
    <t>ООО "ЮЖУРАЛГРАФИТ"</t>
  </si>
  <si>
    <t>Кольцо прокладное</t>
  </si>
  <si>
    <t>302040.300.000495</t>
  </si>
  <si>
    <t>КОЛЬЦО Д50.01.003-1С</t>
  </si>
  <si>
    <t xml:space="preserve">Чертежный номер  Д50.01.003-1С  </t>
  </si>
  <si>
    <t>281331.000.000145</t>
  </si>
  <si>
    <t>САПУН ФИЛЬТРА 57441941</t>
  </si>
  <si>
    <t>ПОДВЕСНОЙ  ПОТОЛОК АРМСТРОНГ</t>
  </si>
  <si>
    <t>КПП 152-1700025</t>
  </si>
  <si>
    <t>ГАСИТЕЛЬ ФРИКЦИННОГО КОЛЕБАНИЯ 3-Х ОСНОЙ ТЕЛЕЖКИ 522.30.010-0</t>
  </si>
  <si>
    <t xml:space="preserve">ГАСИТЕЛЬ ФРИКЦИННОГ О КОЛЕБАНИЯ 3-Х ОСНОЙ ТЕЛЕЖКИ Черт.№ 522.30.010-0 ГОСТ, СТ-РК, межгосударствен ные стандарты – отсутствуют.  </t>
  </si>
  <si>
    <t>АО "НПК "УВЗ"</t>
  </si>
  <si>
    <t>289261.500.000137</t>
  </si>
  <si>
    <t>для специальной и специализированной грузоподъемной техники, системы охлаждения</t>
  </si>
  <si>
    <t>РАДИАТОР 175-03.С1002</t>
  </si>
  <si>
    <t>МОДУЛЬ 15…30 VDC</t>
  </si>
  <si>
    <t>289261.300.000026</t>
  </si>
  <si>
    <t>привода, для экскаватора</t>
  </si>
  <si>
    <t>ЦЕПЬ ВЫСОКОПРОЧНАЯ КЛАССА ПРОЧНОСТИ 8 ДЛЯ ГОРНЫХ МАШИН 18*64</t>
  </si>
  <si>
    <t>СТЕНД ШИНОМОНТАЖНЫЙ</t>
  </si>
  <si>
    <t>Башмак железнодорожный</t>
  </si>
  <si>
    <t>302040.550.000007</t>
  </si>
  <si>
    <t>накаточный</t>
  </si>
  <si>
    <t>Башмак железнодорожный.накаточный [БАШМАК НАКАТОЧНЫЙ /ГОРБУША/]</t>
  </si>
  <si>
    <t xml:space="preserve">ГОСТ977-78  </t>
  </si>
  <si>
    <t>АО «192 ЦЗЖТ»</t>
  </si>
  <si>
    <t>1СА48-15-8 ФИТИНГ</t>
  </si>
  <si>
    <t xml:space="preserve">1СА48-15-8 ФИТИНГ. Внутренняя метрическая резьба 24°. Резьба М22х1. 5. Накидная гайка, размер под ключ - 27 мм. Наружный диаметр трубки - 15мм. Легкая серия с уплотнительным кольцом. Для рукава внутренний диаметр –12,7 мм, 1/2 дюйм. Стандарт ISO12151-2-SWSL- DKOL. Особые условия: Фитинг д.б. одночастной конструкции, обжим на прессе марки ТН 8Е-530 (усилие обжима 200т), предоставление таблицы обжима.  </t>
  </si>
  <si>
    <t>ВСАСЫВАЮЩИЙ КЛАПАН ПИК-220-0.4</t>
  </si>
  <si>
    <t>16N77-20-20 ФЛАНЕЦ</t>
  </si>
  <si>
    <t xml:space="preserve">16N77-20-20 ФЛАНЕЦ. ISO 6162-2. Угловой 90°. Фланцевое соединение, F=54мм. Для рукава внутренний диаметр – 31,8 мм, 1-1/4 дюйм. Стандарт ISO 12151-3-Е-SSFS90° (42,0 МПа /6000psi). Особые условия: Фланец д.б. одночастной конструкции, обжим на прессе марки ТН 8Е-530 (усилие обжима 200т), предоставление таблицы обжима.  </t>
  </si>
  <si>
    <t>Щетки заземления генератора WIN 86 48Х WINERGY 039332</t>
  </si>
  <si>
    <t>289261.500.000192</t>
  </si>
  <si>
    <t>ПОЛЗУН 11077.05.108</t>
  </si>
  <si>
    <t xml:space="preserve">СОГЛАСНО ЧЕРТЕЖНОГО № ПОЛЗУН 11077.05.108  </t>
  </si>
  <si>
    <t>Пакет сервисный.для экскаватора [СЕРВИС-ПАКЕТ 1500-2500-3500Н 9876419]</t>
  </si>
  <si>
    <t xml:space="preserve">СЕРВИС-ПАКЕТ 1500-2500- 3500Н 9876419  </t>
  </si>
  <si>
    <t>281142.900.000064</t>
  </si>
  <si>
    <t>для дизельного двигателя, водяного насоса</t>
  </si>
  <si>
    <t>ПОМПА 2Д100.32.010 В СБОРЕ</t>
  </si>
  <si>
    <t xml:space="preserve">Чертежный номер2Д100.32.010 В СБОРЕ  </t>
  </si>
  <si>
    <t>ООО ПК "Промресурс"</t>
  </si>
  <si>
    <t>302040.300.000649</t>
  </si>
  <si>
    <t>КОНТАКТ КМК-А10М ЦП 32*16*30</t>
  </si>
  <si>
    <t xml:space="preserve">КОНТАКТ КМК-А10М ЦП 32*16*30 ГОСТ 3884-77 Марка: КМК-А10М ЦП Размер: длина - 32 мм; ширина - 16 мм; высота - 3мм  </t>
  </si>
  <si>
    <t>Тысяча штук</t>
  </si>
  <si>
    <t>ООО "УралЭлектроКонтакт"</t>
  </si>
  <si>
    <t>293230.350.000001</t>
  </si>
  <si>
    <t>МОСТ ПЕРЕДНИЙ 3741-2300011</t>
  </si>
  <si>
    <t>ВАЛ КАРДАННЫЙ 77.020.00.22.000</t>
  </si>
  <si>
    <t>АВТОМАТ  630А</t>
  </si>
  <si>
    <t>ШИНА МЕДНАЯ ШМТ 5*50 ММ</t>
  </si>
  <si>
    <t>СТЕКЛО ТРИПЛЕКС 6ММ 2100*1500</t>
  </si>
  <si>
    <t>289261.300.000084</t>
  </si>
  <si>
    <t>ЗВЕЗДОЧКА ВЕДУЩАЯ 10319128 В СБОРЕ</t>
  </si>
  <si>
    <t>Трансформатор напряжения</t>
  </si>
  <si>
    <t>271142.300.000048</t>
  </si>
  <si>
    <t>двухобмоточный, класс напряжения 15</t>
  </si>
  <si>
    <t>Состояние материала - сухая смесь, упаковка - мешок бумажный, тип использования - для внутренних работ, цвет - белый, упаковка - 25 кг.</t>
  </si>
  <si>
    <t>ПЛАТА УПРАВЛЕНИЯ ТРАНЗИСТОРНЫМ МОДУЛЕМ /ДРАЙВЕР/ Р515.003.00</t>
  </si>
  <si>
    <t>274012.900.000314</t>
  </si>
  <si>
    <t>прожекторная, тип ПЖЗ 50-500-1, мощность 500 Вт</t>
  </si>
  <si>
    <t>Лампа накаливания.общего назначения, тип Г215-225-500-1, мощность 500 Вт [ЛАМПА : ЛАМПА ПЖ 50-500-1]</t>
  </si>
  <si>
    <t xml:space="preserve">ЛАМПА ПЖ 50-500-1 Мощность: 500Вт; Световой поток, Лм: 11100; Срок службы, ч.: 560; Габариты упаковки, мм.: 580x360x185; Тип цоколя: P40s/41; Напряжение, В: 50; Тип лампы: ПЖ 50-500-1; Название: Лампа накаливания прожекторная; Размеры, мм.: L=185; D=68; Покрытие колбы: Прозрачная. Для обеспечения видимости ж.д.пути в ночное время на локомативах т.а ОПЭ-1, ПЭ-2М, ТЭМ2. ГОСТ 2023.1-88  </t>
  </si>
  <si>
    <t>ООО "ССЗ Лисма"</t>
  </si>
  <si>
    <t>302040.300.000311</t>
  </si>
  <si>
    <t>для муфты подвижного состава</t>
  </si>
  <si>
    <t>ДИСК ТЭМ1.40.20.116</t>
  </si>
  <si>
    <t>1631</t>
  </si>
  <si>
    <t>Стенд испытательный</t>
  </si>
  <si>
    <t>265166.200.000000</t>
  </si>
  <si>
    <t>СТЕНД ДЛЯ МОНТАЖА И ДЕМОНТАЖА ШИН ГРУЗОВОГО АВТОМОБИЛЯ</t>
  </si>
  <si>
    <t>КОЛЬЦО Д5004006</t>
  </si>
  <si>
    <t xml:space="preserve">Чертежный номер  Д5004006  </t>
  </si>
  <si>
    <t>УЧНПП "Технолит"</t>
  </si>
  <si>
    <t>259413.900.000032</t>
  </si>
  <si>
    <t>для кабельщика</t>
  </si>
  <si>
    <t>НАБОР ДЛЯ РЕМОНТА КАБЕЛЯ ЗМЗ102</t>
  </si>
  <si>
    <t>Шлифпорошок</t>
  </si>
  <si>
    <t>321212.500.000002</t>
  </si>
  <si>
    <t>марка АС6</t>
  </si>
  <si>
    <t>ШЛИФПОРОШОК АС-6 200/160</t>
  </si>
  <si>
    <t>МОСТ ЗАДНИЙ 3741-2400010</t>
  </si>
  <si>
    <t>БЛОК ЗАЩИТ МИКРОПРОЦЕССОРНЫЙ БЗМ-4 У2</t>
  </si>
  <si>
    <t>SAE 5W40, классификация по API SN/SM, (синтетика)</t>
  </si>
  <si>
    <t>810</t>
  </si>
  <si>
    <t>Насос циркуляционный 32-8S/180 с фитингами 3-х скоростной</t>
  </si>
  <si>
    <t>Устройство номерное</t>
  </si>
  <si>
    <t>329959.900.000065</t>
  </si>
  <si>
    <t>сигнальное</t>
  </si>
  <si>
    <t>УСТРОЙСТВО ФОРМИРОВАНИЯ СИГНАЛОВ УПРАВЛЕНИЯ БФС8.00.00.00</t>
  </si>
  <si>
    <t>Крышка клапана</t>
  </si>
  <si>
    <t>281332.000.000004</t>
  </si>
  <si>
    <t>КРЫШКА НАГНЕТАТЕЛЬНОГО КЛАПАНА 34.06.00.02-005</t>
  </si>
  <si>
    <t>Трансформатор разделительный</t>
  </si>
  <si>
    <t>271143.300.000059</t>
  </si>
  <si>
    <t>многофазный, мощность 40 кВА, первичное напряжение 380 В</t>
  </si>
  <si>
    <t>Мощность: 40 кВА,Материал обмоток – алюминий, медный,Напряжение на входе и на выходе: 380/36В;Входное напряжение: 3~380В;Выходное напряжение: 3~36В;</t>
  </si>
  <si>
    <t>ВАЛ КАРДАННЫЙ 77.020-00.22.100СБ</t>
  </si>
  <si>
    <t>162311.500.000010</t>
  </si>
  <si>
    <t>деревянный, внутренний, глухой</t>
  </si>
  <si>
    <t>Дверной блок.Материал дверного полотна - Дерево.Материал дверной коробки - Дерево.Число полотен двери - Однопольные.Тип открывания двери - Механический.Способ открытия двери - Распашная.Направление от</t>
  </si>
  <si>
    <t>ВАЛ КАРДАННЫЙ 64-49-1СП</t>
  </si>
  <si>
    <t>264033.900.000015</t>
  </si>
  <si>
    <t>гибридный</t>
  </si>
  <si>
    <t>Классификация Гексаплекс
Видеовходы 16 BNC 1Vp-p/75 Ом
Поддерживаемые  стандарты AHD1080p/720p/960H/D1/TVI
Видеовыходы 1 HDMI/VGA/BNC тревожный монитор
Компрессия H.264
OS Linux Embedded
Мониторинг Ре</t>
  </si>
  <si>
    <t>293230.330.000000</t>
  </si>
  <si>
    <t>КПП 420.3182-1700010</t>
  </si>
  <si>
    <t>Провод обмоточный</t>
  </si>
  <si>
    <t>273211.300.000014</t>
  </si>
  <si>
    <t>марка ПСД</t>
  </si>
  <si>
    <t>ПРОВОД ПСД 1.5*3.15</t>
  </si>
  <si>
    <t>Пластик</t>
  </si>
  <si>
    <t>222141.900.000000</t>
  </si>
  <si>
    <t>декоративный, листовой</t>
  </si>
  <si>
    <t>ПЛАСТИК СЛОПЛАСТ ТГ 1570*3050*4ММ</t>
  </si>
  <si>
    <t>ЦИЛИНДР ПОДВЕСКИ 7513-2907020-20</t>
  </si>
  <si>
    <t xml:space="preserve">ЦИЛИНДР ПОДВЕСКИ, каталожный номер 7513-2907020-20 ГОСТ, СТ РК, межгосударственные стандарты отсутствуют  </t>
  </si>
  <si>
    <t>Костылезабивщик</t>
  </si>
  <si>
    <t>302031.000.000057</t>
  </si>
  <si>
    <t>для забивки путевых костылей в железнодорожные деревянные шпалы</t>
  </si>
  <si>
    <t>КОСТЫЛЕЗАБИВЩИК ЭКЗ-1</t>
  </si>
  <si>
    <t>ЭЛЕКТРОДВИГАТЕЛЬ  80 А4 У3 2001 1.1/1500</t>
  </si>
  <si>
    <t>259413.900.000013</t>
  </si>
  <si>
    <t>для плотника</t>
  </si>
  <si>
    <t>НАБОР ПЛОТНИКА</t>
  </si>
  <si>
    <t>162113.300.000004</t>
  </si>
  <si>
    <t>марка П-1, многослойная</t>
  </si>
  <si>
    <t>Плита древесно-стружечная. Материал - ДСП. Покрытие -Без покрытия
Предназначение - Производство мебели. Длина - 2750 .Ширина - 1830. Толщина - 16 Количество слоев -Многослойная ГОСТ 10632-2014</t>
  </si>
  <si>
    <t>СТЕКЛОФОЛЬМА-ТКАНЬ СФ 160-35</t>
  </si>
  <si>
    <t>МОСТ ПЕРЕДНИЙ 2360-2300011-11 В СБОРЕ</t>
  </si>
  <si>
    <t>Головка кардана</t>
  </si>
  <si>
    <t>302040.300.000275</t>
  </si>
  <si>
    <t>ГОЛОВКА КАРДАНА А36-С2</t>
  </si>
  <si>
    <t xml:space="preserve">Чертежный номер А36-С2  </t>
  </si>
  <si>
    <t>261140.500.000004</t>
  </si>
  <si>
    <t>ВЕНТИЛЬ ВВ-1 2ТХ.956.000.3</t>
  </si>
  <si>
    <t>патрон токарный трехкулачковый самоцентрирующий диаметр 250 мм ГОСТ 2675-80 исполнение7100-0009</t>
  </si>
  <si>
    <t>Тип приклеиваемого изделия - плитка, состояние клея - сухая смесь, тип клея - цементный клей, упаковка - 25 кг.</t>
  </si>
  <si>
    <t>Электронагреватель</t>
  </si>
  <si>
    <t>279033.900.000040</t>
  </si>
  <si>
    <t>для высокотемпературной электропечи сопротивления</t>
  </si>
  <si>
    <t>Комплект ТЭНов воздушных для электроконфорки КЭТ-0,12</t>
  </si>
  <si>
    <t xml:space="preserve">Чертежный номер ВВ-1 2ТХ.956.000.3  </t>
  </si>
  <si>
    <t>222314.700.000092</t>
  </si>
  <si>
    <t>пластиковый, глухой</t>
  </si>
  <si>
    <t>Плинтус с кабель-каналом 4,5х2,1х250 см 
Материал: ПВХ
Цвет: коричневый
СТ РК 2828-2016</t>
  </si>
  <si>
    <t>Азбука Пола</t>
  </si>
  <si>
    <t>282211.700.000007</t>
  </si>
  <si>
    <t>ручная, шестеренная, грузоподъемность 0,5-3,2 т</t>
  </si>
  <si>
    <t>Таль ручная цепная передвижная ТРШБ-1,0 т высота подъема 6 м, Грузоподъемность тали, т 1,0 Масса тали, без цепей, кг, не более 21,0
Тяговое усилие механизма подъема, Н, не более 300
Тяговое усилие мех</t>
  </si>
  <si>
    <t>Звено</t>
  </si>
  <si>
    <t>259317.200.000004</t>
  </si>
  <si>
    <t>для грузоподъемной цепи</t>
  </si>
  <si>
    <t>ЗВЕНО 0В2 10.0</t>
  </si>
  <si>
    <t>282219.300.000139</t>
  </si>
  <si>
    <t>для специальной и специализированной грузоподъемной техники, резиновый</t>
  </si>
  <si>
    <t>САЛЬНИК САМОПОДВИЖНЫЙ Д50.10.116</t>
  </si>
  <si>
    <t xml:space="preserve">Чертежный номер  Д50.10.116  </t>
  </si>
  <si>
    <t>ЗВЕНО 0В2 8.0</t>
  </si>
  <si>
    <t>Тройник полипропиленовый  Ø   20 х 20 х 20 мм. ГОСТ 32415-2013</t>
  </si>
  <si>
    <t>ПОЛЗУН 11077.05.107</t>
  </si>
  <si>
    <t xml:space="preserve">СОГЛАСНО ЧЕРТЕЖНОГО № ПОЛЗУН 11077.05.107  </t>
  </si>
  <si>
    <t>205941.990.000204</t>
  </si>
  <si>
    <t>для лыж</t>
  </si>
  <si>
    <t>Смазка технологическая Kluberalfa УМ 3-30 Spray (250  мл.)</t>
  </si>
  <si>
    <t>Натрия хлорид</t>
  </si>
  <si>
    <t>212013.920.000006</t>
  </si>
  <si>
    <t>раствор</t>
  </si>
  <si>
    <t>0,9% 200 мл раствор для инъекции фл.полиэт</t>
  </si>
  <si>
    <t>239111.600.000015</t>
  </si>
  <si>
    <t>шлифматериал карбид кремния, на бакелитовой связке, шлифовальный</t>
  </si>
  <si>
    <t>диск лепестковый торцевой шлифовальный для УШМ 125 мм, тип КЛТ-1, 125х22, Р60 ГОСТ 22775-77</t>
  </si>
  <si>
    <t>диск лепестковый торцевой шлифовальный для УШМ 125 мм, тип КЛТ-1 125х22, Р41 ГОСТ 22775-77</t>
  </si>
  <si>
    <t>Швеллер стальной горячекатаный, сталь 3, №12, ГОСТ-8240-97</t>
  </si>
  <si>
    <t>Керосин</t>
  </si>
  <si>
    <t>192024.000.000000</t>
  </si>
  <si>
    <t>марка КО-25</t>
  </si>
  <si>
    <t>ГОСТ 18499-73 </t>
  </si>
  <si>
    <t>Цвет-Черный Базовое  масло-Минеральное</t>
  </si>
  <si>
    <t>Насос водяной (жидкостный)</t>
  </si>
  <si>
    <t>293230.900.000060</t>
  </si>
  <si>
    <t>НАСОС ВОДЯНОЙ В СБОРЕ 236-1307010-Б1</t>
  </si>
  <si>
    <t xml:space="preserve">НАСОС ВОДЯНОЙ В СБОРЕ 236-1307010-Б1 ГОСТ, СТ-РК, межгосударственные стандарты отсутствуют.  </t>
  </si>
  <si>
    <t>СпецМаш</t>
  </si>
  <si>
    <t>231412.900.000035</t>
  </si>
  <si>
    <t>марка С-РМ</t>
  </si>
  <si>
    <t>Стеклорубероид Основа: Стеклохолст Верхние покрытие: Пленка Нижние покрытие: Сланец Материал мембраны: Полимер Поверхность: Гладкая Форма поставляемого материала: Рулон Длина: 15 Ширина: 1 Цвет: Черны</t>
  </si>
  <si>
    <t>282512.500.000036</t>
  </si>
  <si>
    <t>для построения систем автоматического управления/регулирования</t>
  </si>
  <si>
    <t>КОНТРОЛЛЕР ВСПОМОГАТЕЛЬНЫХ ПРИВОДОВ РК09.09.00 №1605</t>
  </si>
  <si>
    <t>162114.190.000004</t>
  </si>
  <si>
    <t>ламинированное, класс 32</t>
  </si>
  <si>
    <t>Ламинат
Класс износостойкости - 32
Ширина - 190.0 (мм)
Длина - 1200.0 (мм)
Толщина - 8.0 (мм)
Покрываемая пачкой площадь - 1.596 (кв.м)
Количество в упаковке - 7 (шт.)
Состояние – Новое
Цвет согласова</t>
  </si>
  <si>
    <t>Таль ручная цепная передвижная ТРШБ-3,2 т высота подъема 6 м, Грузоподъемность тали, т 3,2
Масса тали, без цепей, кг, не более 55,0 Тяговое усилие механизма подъема, Н, не более 410. Ход тяговой цепи</t>
  </si>
  <si>
    <t>Гипохлорит кальция, марка А, 1 сорт. Массовая доля активного хлора - не менее 60 %, ГОСТ 25263-82</t>
  </si>
  <si>
    <t>Мельдоний</t>
  </si>
  <si>
    <t>212013.990.000379</t>
  </si>
  <si>
    <t>100 мг/мл 5мл №10 раствор д/инъекций.</t>
  </si>
  <si>
    <t>281331.000.000044</t>
  </si>
  <si>
    <t>влагоотделитель, автоматический отвод конденсата, условный диаметр 10-25 мм</t>
  </si>
  <si>
    <t>ВЛАГООТДЕЛИТЕЛЬ 2657364366</t>
  </si>
  <si>
    <t xml:space="preserve">ВЛАГООТДЕЛИТЕЛЬ 2657364366  </t>
  </si>
  <si>
    <t>293230.990.000238</t>
  </si>
  <si>
    <t>для грузового автомобиля, заднего моста</t>
  </si>
  <si>
    <t>КОМПЛЕКТ ЗАПЧАСТЕЙ ДЛЯ ЦИЛИНДРОВ 7519-2917018</t>
  </si>
  <si>
    <t xml:space="preserve">К-Т Запчастей КАТАЛОЖНЫ Й НОМЕР - 7519-2917018 ГОСТ, СТ РК межгосударственные стандарты отсутствуют  </t>
  </si>
  <si>
    <t>Набор инструментов 152 предмета 1/2 дюйма и 1/4 дюйма 06-07-18</t>
  </si>
  <si>
    <t>282912.900.000032</t>
  </si>
  <si>
    <t>масляный, для воздушного судна</t>
  </si>
  <si>
    <t>Фильтр масляный типразмер 0015</t>
  </si>
  <si>
    <t>Хондроитин сульфат</t>
  </si>
  <si>
    <t>212013.990.000759</t>
  </si>
  <si>
    <t>100 мг/2 мл №10 раствор д/инъекции.</t>
  </si>
  <si>
    <t>Таль ручная цепная передвижная ТРШБ-2,0 т высота подъема 6 м, Грузоподъемность тали, т 2,0
Масса тали, без цепей, кг, не более 28,5
Тяговое усилие механизма подъема, Н, не более 320
Тяговое усилие мех</t>
  </si>
  <si>
    <t>Тарелка</t>
  </si>
  <si>
    <t>из стекла</t>
  </si>
  <si>
    <t>стрелочный</t>
  </si>
  <si>
    <t>435</t>
  </si>
  <si>
    <t>Кожух</t>
  </si>
  <si>
    <t>Реактор</t>
  </si>
  <si>
    <t>для паровой турбины</t>
  </si>
  <si>
    <t>302040.600.000001</t>
  </si>
  <si>
    <t>УСТРОЙСТВО ЗАРЯДНОЕ</t>
  </si>
  <si>
    <t>Пневмораспределитель</t>
  </si>
  <si>
    <t>Квота углеродной единицы на выбросы парниковых газов</t>
  </si>
  <si>
    <t>ТОО "Экибастузская ГРЭС-1 имени Булата Нуржанова"</t>
  </si>
  <si>
    <t>Углеродные офсеты</t>
  </si>
  <si>
    <t>Мембрана для обратного осмоса TMG20-400C</t>
  </si>
  <si>
    <t>201341.530.000004</t>
  </si>
  <si>
    <t>технический очищенный, сорт высший</t>
  </si>
  <si>
    <t>Сульфат алюминия.технический очищенный, сорт высший [описание : Сульфат алюминия высший сорт гранулированный Г12966-85]</t>
  </si>
  <si>
    <t>272021.500.000035</t>
  </si>
  <si>
    <t>стартерный, напряжение 12 В, емкость 121-131 А/ч, свинцово-кислотный</t>
  </si>
  <si>
    <t>Аккумулятор.стартерный, напряжение 12 В, емкость 121-131 А/ч, свинцово-кислотный ["""Аккумулятор Yuasa REW45-12 12V 8Ah 151x64x94mm (ДхШхВ); Аккумулятор Yuasa REW45-12 12V 8Ah 151x64x94mm (ДхШхВ)"""]</t>
  </si>
  <si>
    <t xml:space="preserve"> Китай</t>
  </si>
  <si>
    <t>291041.300.000001</t>
  </si>
  <si>
    <t>грузовой, дизельный, самосвал, грузоподъемность более 5 т, но не более 20 т, тип бункер</t>
  </si>
  <si>
    <t>Автомобиль самосвал карьерный г/п 10 т</t>
  </si>
  <si>
    <t>УрапСпецтранс</t>
  </si>
  <si>
    <t>282514.190.000017</t>
  </si>
  <si>
    <t>регенеративный</t>
  </si>
  <si>
    <t>Патрон  регенеративный РП-100</t>
  </si>
  <si>
    <t>291059.999.000064</t>
  </si>
  <si>
    <t>специализированный, уборочный</t>
  </si>
  <si>
    <t>Автомобиль комбинированный уборочный</t>
  </si>
  <si>
    <t>Арзамаасский завод Коммаш г.Нижновогород</t>
  </si>
  <si>
    <t>Устройство многофукциональное цветное напольное</t>
  </si>
  <si>
    <t>США, Китай</t>
  </si>
  <si>
    <t>Рельса</t>
  </si>
  <si>
    <t>241075.100.000006</t>
  </si>
  <si>
    <t>железнодорожная, тип Р-50</t>
  </si>
  <si>
    <t>Рельс рамный с остряком L6,5 Р50 1/9</t>
  </si>
  <si>
    <t>Пропан Г20448-2018</t>
  </si>
  <si>
    <t>289229.000.000001</t>
  </si>
  <si>
    <t>карьерный самосвал, грузоподъемность более 10 т, но не более 400 т, способ разгрузки задний</t>
  </si>
  <si>
    <t>Автомобиль КАМАЗ-6520 самосвал г/п 15 т</t>
  </si>
  <si>
    <t>ПАО "КАМАЗ" </t>
  </si>
  <si>
    <t>271210.900.000024</t>
  </si>
  <si>
    <t>феррорезонансный</t>
  </si>
  <si>
    <t>Стабилизатор напряжения СДТ-80/3 трехфазный 80 кВА</t>
  </si>
  <si>
    <t>Устройство многофункциональное.печать струйная [МФУ 3 в 1]</t>
  </si>
  <si>
    <t>271150.400.000002</t>
  </si>
  <si>
    <t>для стабилизации напряжения оборудования противоаварийной автоматики и высокочастотной аппаратуры, мощность 30-60 Вт</t>
  </si>
  <si>
    <t>Источник питания.для стабилизации напряжения оборудования противоаварийной автоматики и высокочастотной аппаратуры, мощность 30-60 Вт [Контактор реверсивный F.LC2F 400А 380В; Контактор реверсивный F.LC2F 400А 380В]</t>
  </si>
  <si>
    <t>ШнайдерЭлектрик</t>
  </si>
  <si>
    <t>Задатчик давления</t>
  </si>
  <si>
    <t>265182.500.000016</t>
  </si>
  <si>
    <t>для создания избыточного давления и поверки манометров</t>
  </si>
  <si>
    <t>Модуль давления эталонный Метран-518-1МА</t>
  </si>
  <si>
    <t>НПО Манометр</t>
  </si>
  <si>
    <t>Модуль давления эталонный Метран-518-6МА</t>
  </si>
  <si>
    <t>Станок переносной для притирки задвижек ПШ-400-600</t>
  </si>
  <si>
    <t>инвентор</t>
  </si>
  <si>
    <t>Экструдер сварочный ручной 4 кг/час</t>
  </si>
  <si>
    <t>ТОО "Nilos Kazakhstan" дилеры</t>
  </si>
  <si>
    <t>279070.300.000014</t>
  </si>
  <si>
    <t>для электросигнализации</t>
  </si>
  <si>
    <t>Реактор 6SE6400-3TC14-5FD0</t>
  </si>
  <si>
    <t>Станок переносной для притирки ПКТБА-ПУР-450-К-В1</t>
  </si>
  <si>
    <t>Смеситель для душа однорычажный</t>
  </si>
  <si>
    <t>Китай, РФ</t>
  </si>
  <si>
    <t>282411.530.000000</t>
  </si>
  <si>
    <t>ленточношлифовальный</t>
  </si>
  <si>
    <t>Аппарат центровочный</t>
  </si>
  <si>
    <t>ACOEM AB Fixturlaser</t>
  </si>
  <si>
    <t>282982.500.000014</t>
  </si>
  <si>
    <t>Элемент фильтрующий АКВА-ФЭЛП 5-40"Т</t>
  </si>
  <si>
    <t>Элемент фильтрующий АКВА-ФЭЛП 5-40"Т ТУ 3616-008-26519142-2004</t>
  </si>
  <si>
    <t>Станок переносной для притирки задвижек ПШ-200-400</t>
  </si>
  <si>
    <t>265166.900.000006</t>
  </si>
  <si>
    <t>для проверки состояния оптических кабелей и линий</t>
  </si>
  <si>
    <t>Тестер оптический EXFO FOT-933 SM/MM 1310/1550/1625 нм</t>
  </si>
  <si>
    <t>EXFO</t>
  </si>
  <si>
    <t>Титратор автоматический кулонометрический С30S Compact</t>
  </si>
  <si>
    <t>Mettler Toledo</t>
  </si>
  <si>
    <t>Стабилизатор напряжения СДТ-25/3 однофазный 25 кВА</t>
  </si>
  <si>
    <t>265152.790.000059</t>
  </si>
  <si>
    <t>Калибратор давления Метран-520-П1-D1MD-NA-1МA/25МA/6МA</t>
  </si>
  <si>
    <t>Станок рельсошлифовальный</t>
  </si>
  <si>
    <t>302040.300.001193</t>
  </si>
  <si>
    <t>для шлифовки рельсов</t>
  </si>
  <si>
    <t>Станок рельсошлифовальный 2160х1120х1080 мм</t>
  </si>
  <si>
    <t>284122.400.000000</t>
  </si>
  <si>
    <t>расточный</t>
  </si>
  <si>
    <t>Станок мобильный для обточки колесных пар ж/д техники</t>
  </si>
  <si>
    <t>Машина электрическая "Мангуст-Миди-Электро"</t>
  </si>
  <si>
    <t>Россия, 190008, Санкт-Петербург, ул. Лоцманская, д. 3, ГМТУ, НИТЛ</t>
  </si>
  <si>
    <t>271161.000.000029</t>
  </si>
  <si>
    <t>Комплект запасных частей инструментов и принадлежностей.для электродвигателя [описание : ЗИП для ячеек КЭМОНТ; ЗИП для ячеек КЭМОНТ]</t>
  </si>
  <si>
    <t>Европа, Израиль</t>
  </si>
  <si>
    <t> Schneider Electric, Siemens, Satec LTD, RELPOL</t>
  </si>
  <si>
    <t>Аргон высший сорт Г10157-2016</t>
  </si>
  <si>
    <t>баллон</t>
  </si>
  <si>
    <t>Цифровой мембранный дозировочный насос DDI 60-10 AR-PVC/V/C-S-31B16F</t>
  </si>
  <si>
    <t>281412.330.000004</t>
  </si>
  <si>
    <t>для моек, однорукояточный, набортный, размер 180*130 мм</t>
  </si>
  <si>
    <t>Смеситель для раковины однорычажный</t>
  </si>
  <si>
    <t>560</t>
  </si>
  <si>
    <t>РФ, Китай</t>
  </si>
  <si>
    <t>Анализатор жидкости АЖК-3101М.1 0-1мкСм/см</t>
  </si>
  <si>
    <t>ЗАО "НПП "Автоматика",</t>
  </si>
  <si>
    <t>Машина электрическая  МАНГУСТ-2-Электро</t>
  </si>
  <si>
    <t>Программное обеспечение</t>
  </si>
  <si>
    <t>620129.000.000001</t>
  </si>
  <si>
    <t>сервисный пакет обновлений</t>
  </si>
  <si>
    <t>Microsoft Windows 10 PRO</t>
  </si>
  <si>
    <t>Контактор GMD-85 DC220</t>
  </si>
  <si>
    <t> LS Electric</t>
  </si>
  <si>
    <t>279031.890.000000</t>
  </si>
  <si>
    <t>для сварки оптических волокон</t>
  </si>
  <si>
    <t>Аппарат сварочный 380В 350А</t>
  </si>
  <si>
    <t>фирма "TORROS"</t>
  </si>
  <si>
    <t>Модуль давления эталонный Метран-518-60МВ"О"</t>
  </si>
  <si>
    <t>Модуль давления эталонный Метран-518-6МА"О"</t>
  </si>
  <si>
    <t>Модуль давления эталонный Метран-518-D160KA</t>
  </si>
  <si>
    <t>302040.300.000460</t>
  </si>
  <si>
    <t>для грузовых вагонов</t>
  </si>
  <si>
    <t>Колодка вагонная тормозная К-В-СПК 330 Г33421-2015</t>
  </si>
  <si>
    <t>Насос вакуумный 2НВР-250Д</t>
  </si>
  <si>
    <t>Иономер</t>
  </si>
  <si>
    <t>265153.900.000066</t>
  </si>
  <si>
    <t>Анализатор ионного состава ПАИС-NА0,2</t>
  </si>
  <si>
    <t>089310.100.000005</t>
  </si>
  <si>
    <t>Натрий хлористый хч Г4233-77</t>
  </si>
  <si>
    <t>241075.200.000014</t>
  </si>
  <si>
    <t>пружинный, тип 2П65</t>
  </si>
  <si>
    <t>Противоугон 1П65 Г32409-2013</t>
  </si>
  <si>
    <t>Колодка тормозная.для грузовых вагонов [Колодка вагонная тормозная К-В-СПК 330 Г33421-2015; Колодка вагонная тормозная К-В-СПК 330 Г33421-2015]</t>
  </si>
  <si>
    <t>вакуумный, производительность до 1500 л/с</t>
  </si>
  <si>
    <t>Регистратор безбумажный</t>
  </si>
  <si>
    <t>265170.990.000046</t>
  </si>
  <si>
    <t>для сбора, визуализации, регистрации и регулирования различных параметров технологических процессов</t>
  </si>
  <si>
    <t>Регистратор графических данных RSG40</t>
  </si>
  <si>
    <t>Endress+Hauser</t>
  </si>
  <si>
    <t>Подкладка ж/д Д-65 Г32694-2014</t>
  </si>
  <si>
    <t>Гидроцилиндр (Четра) каталожный №46-26-625-03СП</t>
  </si>
  <si>
    <t>Мотор-редуктор</t>
  </si>
  <si>
    <t>281524.990.000009</t>
  </si>
  <si>
    <t>червячный, двухступенчатый</t>
  </si>
  <si>
    <t>Мотор-редуктор.червячный, двухступенчатый [Мотор-редуктор MT400/630 250В DC для NSX400-630]</t>
  </si>
  <si>
    <t>Фиксатор</t>
  </si>
  <si>
    <t>205941.990.000028</t>
  </si>
  <si>
    <t>резьбовой, для фиксации и герметизации резьбовых соединений, рабочая температура -55-+180 °С</t>
  </si>
  <si>
    <t>Фиксатор для труб с внутренним диаметром 20 мм в сборе МД.01.01.00-02</t>
  </si>
  <si>
    <t>Кислота лимонная 1-водная хч Г3652-69</t>
  </si>
  <si>
    <t>Пресс вулканизационный секционный ZLJ3 1600x2850мм</t>
  </si>
  <si>
    <t>Шуруп специальный</t>
  </si>
  <si>
    <t>259411.155.000000</t>
  </si>
  <si>
    <t>путевой</t>
  </si>
  <si>
    <t>Шуруп путевой 24х170 Г809-2014</t>
  </si>
  <si>
    <t>281524.320.000035</t>
  </si>
  <si>
    <t>цилиндрический, двухступенчатый, соосное расположение осей</t>
  </si>
  <si>
    <t>Редуктор.цилиндрический, двухступенчатый, соосное расположение осей [описание : Редуктор коническо-цилиндрический КЦ1-250-10-43КУ2; Редуктор коническо-цилиндрический КЦ1-250-10-43КУ2]</t>
  </si>
  <si>
    <t>ООО "АНБК" Россия г.Барнаул</t>
  </si>
  <si>
    <t>Кислота соляная хч Г3118-77</t>
  </si>
  <si>
    <t>грамм</t>
  </si>
  <si>
    <t>192029.510.000001</t>
  </si>
  <si>
    <t>универсальное, минеральное, зимнее</t>
  </si>
  <si>
    <t>Масло моторное М-8ДМ Г8581-78</t>
  </si>
  <si>
    <t xml:space="preserve"> РФ</t>
  </si>
  <si>
    <t>Станок райберовочный</t>
  </si>
  <si>
    <t>Распределитель газовый</t>
  </si>
  <si>
    <t>302040.300.001045</t>
  </si>
  <si>
    <t>Распределитель газовый.для подвижного состава [Распределитель газовый РГМ-4 ИБЯЛ418312111; Распределитель газовый РГМ-4 ИБЯЛ418312111]</t>
  </si>
  <si>
    <t>Станок заточный настольный 450Вт 220В</t>
  </si>
  <si>
    <t>271223.700.000019</t>
  </si>
  <si>
    <t>модульный</t>
  </si>
  <si>
    <t>Модуль электронный пропорционального клапана Parker PWDXXA-400-A</t>
  </si>
  <si>
    <t>Терминал</t>
  </si>
  <si>
    <t>263030.900.000175</t>
  </si>
  <si>
    <t>абонентский, стационарный, беспроводный</t>
  </si>
  <si>
    <t>Терминал управления возбуждением ECT TPC-1571</t>
  </si>
  <si>
    <t>Advatech Corporation</t>
  </si>
  <si>
    <t>Машина угловая шлифовальная d230 мм</t>
  </si>
  <si>
    <t>пр. Ф.Энгельса, 139 Bosch Power Tools</t>
  </si>
  <si>
    <t>Элемент фильтрующий АКВА-ФЭЛП 1-40"Т ТУ 3616-008-26519142-2004</t>
  </si>
  <si>
    <t>141211.200.000001</t>
  </si>
  <si>
    <t>мужской, для защиты от термических рисков электрической дуги, из ткани</t>
  </si>
  <si>
    <t>Комплект летний термостойкий для защиты от термических рисков электрической дуги</t>
  </si>
  <si>
    <t>Противогаз гражданский ГП-21</t>
  </si>
  <si>
    <t>110</t>
  </si>
  <si>
    <t>281524.330.000032</t>
  </si>
  <si>
    <t>коническо-цилиндрический, двухступенчатый, пересекающееся расположение осей</t>
  </si>
  <si>
    <t>Редуктор коническо-целиндрический КЦ-3</t>
  </si>
  <si>
    <t>Майкопский редукторный завод ПАО "ЗАРЕМ"</t>
  </si>
  <si>
    <t>Элемент фильтрующий АКВА-ФЭЛП 1-40"Т</t>
  </si>
  <si>
    <t>Фильтр поглотитель</t>
  </si>
  <si>
    <t>329959.900.000074</t>
  </si>
  <si>
    <t>тип ФП-300</t>
  </si>
  <si>
    <t>Фильтр поглотитель.тип ФП-300 ["Фильтр-поглотитель ФПУ-200; Фильтр-поглотитель ФПУ-200"]</t>
  </si>
  <si>
    <t>Редуктор коническо-целиндрический КЦ-2120</t>
  </si>
  <si>
    <t>Домкрат реечный ДР-5 г/п 5 т</t>
  </si>
  <si>
    <t>Машина угловая шлифовальная d125 мм</t>
  </si>
  <si>
    <t>Сварочный аппарат 220В 180А</t>
  </si>
  <si>
    <t>265153.100.000002</t>
  </si>
  <si>
    <t>для определения окиси углерода</t>
  </si>
  <si>
    <t>Газоанализатор химический лабораторный КГА 2-1</t>
  </si>
  <si>
    <t>Колесо рабочее</t>
  </si>
  <si>
    <t>253012.300.000022</t>
  </si>
  <si>
    <t>для дымососа</t>
  </si>
  <si>
    <t>Дымосос ДПЭ-7(4ЦП) с рукавом</t>
  </si>
  <si>
    <t>Газоанализатор кислорода ОКА-92М</t>
  </si>
  <si>
    <t>Гидрант пожарный подземный ГП-СТ Г8220-85</t>
  </si>
  <si>
    <t>005</t>
  </si>
  <si>
    <t>Виброметр-ручка</t>
  </si>
  <si>
    <t>139913.100.000001</t>
  </si>
  <si>
    <t>ГС</t>
  </si>
  <si>
    <t>Войлок юртовый Г16221-79</t>
  </si>
  <si>
    <t>Тяга поводка</t>
  </si>
  <si>
    <t>302040.300.001257</t>
  </si>
  <si>
    <t>Тяга люльки ротора вагоноопрокидывателя, чертеж №16018СБ</t>
  </si>
  <si>
    <t>Виброметр переносной универсальный</t>
  </si>
  <si>
    <t>Мойка портальная</t>
  </si>
  <si>
    <t>282922.290.000004</t>
  </si>
  <si>
    <t>для мойки легкового автотранспорта, автоматизированная</t>
  </si>
  <si>
    <t>Аппарат высокого давления 17Бар 700л/ч</t>
  </si>
  <si>
    <t>281314.900.000090</t>
  </si>
  <si>
    <t>битумный, шестеренный, подача до 30 м3/ч</t>
  </si>
  <si>
    <t>Агрегат насосный СМ150-125-315-4 с э/д 5А200М4 37 кВт</t>
  </si>
  <si>
    <t>Костыль путевой 16х16-165 Г5812</t>
  </si>
  <si>
    <t>1.68</t>
  </si>
  <si>
    <t>Пресс гидравлический</t>
  </si>
  <si>
    <t>284133.590.000010</t>
  </si>
  <si>
    <t>усилие 630 кН-1000 кН</t>
  </si>
  <si>
    <t>Устройство гидравлическое для сравнительной калибровки ГУСК 0-100МПа</t>
  </si>
  <si>
    <t>279031.900.000073</t>
  </si>
  <si>
    <t>тип инверторный, диапазон сварочного тока 3-500 А</t>
  </si>
  <si>
    <t>Полуавтомат сварочный инверторный для алюминия 380В</t>
  </si>
  <si>
    <t>Подкладка ж/д КД-65 Г16277-93</t>
  </si>
  <si>
    <t>251123.600.000013</t>
  </si>
  <si>
    <t>червячный, стальной</t>
  </si>
  <si>
    <t>Хомут червячный d65 мм Г28191</t>
  </si>
  <si>
    <t>Плита нагревательная C-MAG HP 10</t>
  </si>
  <si>
    <t>257214.690.000030</t>
  </si>
  <si>
    <t>до 160 кг</t>
  </si>
  <si>
    <t>Доводчик дверной 100 кг</t>
  </si>
  <si>
    <t>Газоанализатор многоканальный</t>
  </si>
  <si>
    <t>Толщиномер ультразвуковой А1210</t>
  </si>
  <si>
    <t>Фильтр масляный КПП ЭФМ 020-1012040</t>
  </si>
  <si>
    <t>Промтрактор</t>
  </si>
  <si>
    <t>282326.000.000005</t>
  </si>
  <si>
    <t>для копировального аппарата</t>
  </si>
  <si>
    <t>Тонер картридж черный 006R01772 для XEROX AltaLink B8155</t>
  </si>
  <si>
    <t>Агрегат насосный К-290-30 У3 Г12052-90</t>
  </si>
  <si>
    <t>284122.700.000002</t>
  </si>
  <si>
    <t>фрезерный</t>
  </si>
  <si>
    <t>Станок токарно-фрезерный ЧПУ 1728С</t>
  </si>
  <si>
    <t>265182.600.000014</t>
  </si>
  <si>
    <t>для прибора определения серы ускоренным методом</t>
  </si>
  <si>
    <t>ЗИП для двухканального анализатора 5 предметов</t>
  </si>
  <si>
    <t>281332.000.000169</t>
  </si>
  <si>
    <t>Клапан нагнетающий чертеж №304-168 сб14</t>
  </si>
  <si>
    <t>Замок тросовый блокировочный d10 мм L950 мм</t>
  </si>
  <si>
    <t>Проявитель</t>
  </si>
  <si>
    <t>205912.000.000004</t>
  </si>
  <si>
    <t>для пенетранта, суспензионный</t>
  </si>
  <si>
    <t>Проявитель Sherwin D-100 500 мл</t>
  </si>
  <si>
    <t>205952.100.000505</t>
  </si>
  <si>
    <t>рН-метрии</t>
  </si>
  <si>
    <t>Прибор рН-метр МАРК -901</t>
  </si>
  <si>
    <t>Шатун</t>
  </si>
  <si>
    <t>281332.000.000192</t>
  </si>
  <si>
    <t>Шатун чертеж №Н7.68.21.000</t>
  </si>
  <si>
    <t>Расходомер UFM 3030K</t>
  </si>
  <si>
    <t>Клапан нагнетательный чертеж №304-98-25-00</t>
  </si>
  <si>
    <t>Ствол</t>
  </si>
  <si>
    <t>282922.900.000000</t>
  </si>
  <si>
    <t>пожарный, РС - 50, алюминиевый</t>
  </si>
  <si>
    <t>Ствол пожарный РС-50</t>
  </si>
  <si>
    <t>Шпатлевка глатт М25 белая 25 кг</t>
  </si>
  <si>
    <t>Клапан НВДП.20.34.03.00.001</t>
  </si>
  <si>
    <t>Набор сверл по металлу d6-24 мм 19 предметов</t>
  </si>
  <si>
    <t>Регулятор скорости</t>
  </si>
  <si>
    <t>293230.990.000399</t>
  </si>
  <si>
    <t>Регулятор скорости.для легкового автомобиля [описание : Регулятор автоматический скорости вращения Yaskawa-L 1000V; Регулятор автоматический скорости вращения Yaskawa-L 1000V]</t>
  </si>
  <si>
    <t>Yaskawa</t>
  </si>
  <si>
    <t>Сварочный инвертор аргонодуговой</t>
  </si>
  <si>
    <t>Комплект кабелей в муфту</t>
  </si>
  <si>
    <t>222129.700.000384</t>
  </si>
  <si>
    <t>для ввода</t>
  </si>
  <si>
    <t>Комплект кабелей к датчикам расходомера РТ878</t>
  </si>
  <si>
    <t>272011.900.000000</t>
  </si>
  <si>
    <t>тип крона</t>
  </si>
  <si>
    <t>Батарея щелочная 6LR61 9В</t>
  </si>
  <si>
    <t>Устройство разгрузочное</t>
  </si>
  <si>
    <t>281332.000.000093</t>
  </si>
  <si>
    <t>Устройство разгрузочное компрессора ВШ-4,2/200 чертеж №391.313.65.000</t>
  </si>
  <si>
    <t>Удлинитель силовой 4 розетки 220В 50м</t>
  </si>
  <si>
    <t>Насос дозатор с комплектом кабелей DDC 6-10 AR-PP/E/C-F-31U2U2FG</t>
  </si>
  <si>
    <t>Выключатель автоматический, 3P, 100A, C S283-C100</t>
  </si>
  <si>
    <t>Клемма RK 6-10</t>
  </si>
  <si>
    <t>1790</t>
  </si>
  <si>
    <t>Весы лабораторные ВЛЭ-623CI</t>
  </si>
  <si>
    <t>241075.200.000012</t>
  </si>
  <si>
    <t>пружинный, тип 1П50</t>
  </si>
  <si>
    <t>Противоугон Р50 Г32409-2013</t>
  </si>
  <si>
    <t>Клапан ступени АВШ-3,7/200 чертеж №304-98-34-00</t>
  </si>
  <si>
    <t>Агрегат</t>
  </si>
  <si>
    <t>281123.000.000002</t>
  </si>
  <si>
    <t>турбодетендерный</t>
  </si>
  <si>
    <t>Электроагрегат путевой дизельный АД4</t>
  </si>
  <si>
    <t>Ловушка</t>
  </si>
  <si>
    <t>281321.900.000005</t>
  </si>
  <si>
    <t>вакуумная</t>
  </si>
  <si>
    <t>Ловушка к АКОВ-10</t>
  </si>
  <si>
    <t>для гусеничного транспортера</t>
  </si>
  <si>
    <t>для выправочно-подбивочной или выправочно-подбивочно-рихтовочной машины</t>
  </si>
  <si>
    <t>для печатно-копировального аппарата</t>
  </si>
  <si>
    <t>271221.700.000004</t>
  </si>
  <si>
    <t>плавкий, номинальный ток 600 А</t>
  </si>
  <si>
    <t>для рельсошлифовального поезда</t>
  </si>
  <si>
    <t>ГОСТ: 25868-91\ Формат: поддержки печати А4, А5, А6\ Процессор: не менее 1500 МГц\ Память: не менее 256 Мб\ Интерфейс: не менее одного высокоскоростного разъема USB 2.0 и не менее одного гигабитного сетевого адаптера\ Дисплей: 2 строчный ЖК-графический с подсветкой\ Скорость: печати не менее 43 стр./мин\ Время: выхода первой страницы не более 6 сек.\ Качество: печати не менее 600х600 точек на дюйм\ Особенность (при наличии): наличие возможности печати с USB носителя; двухсторонней печати (дуплекс); установки картриджей с повышенным ресурсом печати не менее 18 000 страниц\ Нагрузка: от не менее 6 000 страниц до 100 000 страниц в месяц \ Особые условия: в комплекте с картриджем с ресурсом печати не менее 6 000 страниц</t>
  </si>
  <si>
    <t>ТОО "АлматыЭнергоСбыт"</t>
  </si>
  <si>
    <t xml:space="preserve">Дисплей:, 3-х строчный ЖК-дисплей/ Технические характеристики: регулировка угла рабочей панели (2 уровня); переключение тонального/ импульсного набора/ Общие характеристики: русифицированная телефонная книга не менее 50 номеров; повторный набор номера; спикерфон; однокнопочный набор, не менее 20 номеров; ускоренный набор,  не менее 10 номеров; индикатор вызова; блокировка набора \ ГОСТ: СТ РК 2045-2010 (01.040.33) </t>
  </si>
  <si>
    <t xml:space="preserve">
Panasonic
</t>
  </si>
  <si>
    <t>Источник бесперебойного питания</t>
  </si>
  <si>
    <t>262040.000.000232</t>
  </si>
  <si>
    <t>интерактивный</t>
  </si>
  <si>
    <t>Особенность (при наличии):не менее 8 компьютерных выходных розеток (IEC-320-C13) и 1 розетки (IEC-320-C19) \ Прочие характеристики:искажение выходного напряжения не более 5% при полной нагрузке; наличие USB порта; осуществление поддержки автоматического включения защищаемого оборудования после восстановления; обеспечение стабилизации напряжения на выходе, при этом частоты на входе и выходе должны совпадать \ мощность:максимальная выходная не менее 3000 ВА; эффективная не менее 2700 Ватт \ Тип:Smart-UPS линейно-интерактивный (line-interactive) \ Высота:2U \ Форм-фактор:Rackmount \ ГОСТ:IEC 62040-1-2018</t>
  </si>
  <si>
    <t>CyberPower</t>
  </si>
  <si>
    <t>Особенность (при наличии):не менее 3-х розеток евростандарт с заземлением (Shuko CEE7) \ Прочие характеристики:время переключения не более 6 мс; время перезарядки не более 8 часов \ мощность:не менее 390 Ватт/650 ВА \ Тип:линейно-интерактивный (line-interactive) с обеспечением стабилизации напряжения на выходе, при этом частоты на входе и выходе должны совпадать \ Порт:USB \ ГОСТ:IEC 62040-1-2018</t>
  </si>
  <si>
    <t>Электродвигатель Р-200 кВт n-1500 об/мин 5АН 315А-4 (3332200012:26)</t>
  </si>
  <si>
    <t>АО "Алматинские электрические станции"</t>
  </si>
  <si>
    <t>Электродвигатель 630квт.750 об.6000В. А4-450У8-МУ3 (3381100168:26)</t>
  </si>
  <si>
    <t>Электродвигатель ДАЗ 04-450-УК8У1 400 кВт,6000В 750 об/мин (3381100240:26)</t>
  </si>
  <si>
    <t>Электродвигатель асинхронный 6 кВ, Мощность 315 кВт, Частота вращения  750 об/мин А4-450Х-8Т3 (3381100278:26)</t>
  </si>
  <si>
    <t>291022.300.000020</t>
  </si>
  <si>
    <t>легковой, класс D, автоматическая трансмиссия, объем до 2500 куб.см</t>
  </si>
  <si>
    <t>Автомобиль легковой С объёмом не более 2.5, бензин, 5 местный, 4-х дверный.(4514300009:23)</t>
  </si>
  <si>
    <t>Электродвигатель N=630 кВт, U=6000 В n=1500   об/мин А-12-52-4А (3311400073:26)</t>
  </si>
  <si>
    <t>Электродвигатель 400кВт 750об/м ДАЗО4-450УК-8У1 (3381100028:26)</t>
  </si>
  <si>
    <t>201659.700.000000</t>
  </si>
  <si>
    <t>анионит</t>
  </si>
  <si>
    <t>Смола ионообменная Леватит М500 (Mono Plus Lewatit M500)(2227200003:1)</t>
  </si>
  <si>
    <t>LANXESS</t>
  </si>
  <si>
    <t>291013.000.000011</t>
  </si>
  <si>
    <t>внутреннего сгорания, дизельный, мощность более 250 л.с., но не более 1000 л.с., 12 цилиндров</t>
  </si>
  <si>
    <t>Двигатель ЯМЗ-85.01.10(4751300009:9)</t>
  </si>
  <si>
    <t>291022.300.000015</t>
  </si>
  <si>
    <t>легковой, класс минивэн</t>
  </si>
  <si>
    <t>Автомобиль С объёмом не более 3.5, бензин, 8-ми местный Минивэн(4514800120:23)</t>
  </si>
  <si>
    <t>281510.900.000000</t>
  </si>
  <si>
    <t>шарнирный, тип Ш</t>
  </si>
  <si>
    <t>Подшипник 3644(4621100013:30)</t>
  </si>
  <si>
    <t>Электродвигатель 160кВт 750 об/мин 380 В, А355SM (3381100228:26)</t>
  </si>
  <si>
    <t>132</t>
  </si>
  <si>
    <t>Смола ионообменная Леватит S108 (Mono Plus Lewatit S 108 H)(2227200018:1)</t>
  </si>
  <si>
    <t>281420.000.000055</t>
  </si>
  <si>
    <t>для запорной арматуры</t>
  </si>
  <si>
    <t>Тарелка 883-300-9(3799100032:19)</t>
  </si>
  <si>
    <t>Спецэлектромаш</t>
  </si>
  <si>
    <t>Электродвигатель 250квт.1500 об/мин 6кВ А355 L-4 (3381100206:26)</t>
  </si>
  <si>
    <t>Остряк сбрасывающий</t>
  </si>
  <si>
    <t>302040.550.000008</t>
  </si>
  <si>
    <t>Остряк рамного рельса левый криволинейный от правого перевода тип Р-65, марка 1/9(3185400011:35)</t>
  </si>
  <si>
    <t>Остряк рамного рельса правый криволинейный от левого перевода тип Р-65, марка 1/9(3185400012:35)</t>
  </si>
  <si>
    <t>Установка очистки масел</t>
  </si>
  <si>
    <t>282912.300.000011</t>
  </si>
  <si>
    <t>производительность 2-5 м3/час</t>
  </si>
  <si>
    <t>Установка маслоочистительная для трансформаторного масла ПСМ2-4 (3113700047:26)</t>
  </si>
  <si>
    <t>Насос перекачки кислоты типа NKG 80-50-200/181 А2F2NV-SBQQV  n=2980 об/мин Q=62.5 м3/ч,модель № 9812454 P212040001 (3631100135:26)</t>
  </si>
  <si>
    <t>Регистратор безбумажный видеографический Диапазон.раб.сигн.0-5, 4-20 мА,ТХА ХА(К)(-100…+1300)°С  ± 0,1 % ТХК  ХК(L)  (-100…+750)°С  ± 0,1 % ТСМ100 , цифр.сигн.(RS-485, CAN, Ethernet), сенс.экран емкос</t>
  </si>
  <si>
    <t>281131.000.000010</t>
  </si>
  <si>
    <t>для паровой турбины, уплотнительное</t>
  </si>
  <si>
    <t>Кольцо уплотнительное Т/а  Т-110/120-130-5 СТ-221313(3119100989:18)</t>
  </si>
  <si>
    <t>Уральский турбино-машинный завод</t>
  </si>
  <si>
    <t>Регистратор безбумажный видеографический Число аналог-х вход AI - 12 Число дискр-х вход DI – 12,Число дискр-х вых DO - 12 Диапазоны рабочих сигналов 0-5, 4-20 мА,  ТХА  ХА(К)(-100…+1300)°С  ± 0,1 % ТХ</t>
  </si>
  <si>
    <t>Кольцо уплотнительное Т/а  Т-110/120-130-5 СТ-219470(3119100995:18)</t>
  </si>
  <si>
    <t>Кольцо уплотнительное ПТ-60-90-13, ПТ-80-100-130-13 В-1141118(3119100596:18)</t>
  </si>
  <si>
    <t>Остряк рамного рельса прямой от правого перевода, Ширина колеи: 1520 мм. Полная длина: 31035 мм Радиус бокового пути стрелки: .300000 мм. переводной кривой:.200060мм. Максим. стат.я нагрузка на рельс</t>
  </si>
  <si>
    <t>Остряк рамного рельса прямой от левого перевода, Радиус бокового пути, мм переводной кривой 200 060, Cтpeлки 300000 ГОСТ Р 55820-2013 тип Р-65, марка 1/9(3185400021:35)</t>
  </si>
  <si>
    <t>Подшипник 6218 - 2Z/VF228 SKF(4649100074:30)</t>
  </si>
  <si>
    <t>Кольцо уплотнительное ПТ-60-90-13. ПТ-80-100-130-13 В-1141119(3119100597:18)</t>
  </si>
  <si>
    <t>Кольцо уплотнительное Т/а  Т-110/120-130-5 СТ-221320(3119100750:18)</t>
  </si>
  <si>
    <t>Крошка</t>
  </si>
  <si>
    <t>232013.900.000257</t>
  </si>
  <si>
    <t>пенодиатомитовая</t>
  </si>
  <si>
    <t>Крошка пенодиатомитовая обожженная КПДО-И(2164100001:8)</t>
  </si>
  <si>
    <t>Кольцо уплотнительное ПТ-60-90-13 В-1141176(3119100601:18)</t>
  </si>
  <si>
    <t>Асбест</t>
  </si>
  <si>
    <t>089929.400.000000</t>
  </si>
  <si>
    <t>Асбест хризотиловый  А6-40(5721100003:11)</t>
  </si>
  <si>
    <t>Кольцо уплотнительное В-1148418(3119100344:18)</t>
  </si>
  <si>
    <t>Редуктор привода компресора ТГМ-6А чер. №6.60.65000(3187100184:57)</t>
  </si>
  <si>
    <t>Гидроредуктор привода компрессора 6.60.66.000 ТГМ-6А(3187100194:57)</t>
  </si>
  <si>
    <t>281331.000.000093</t>
  </si>
  <si>
    <t>для багерного насоса</t>
  </si>
  <si>
    <t>Вал багерного насоса черт. №155 ГРТ 1250/71(3639100015:26)</t>
  </si>
  <si>
    <t>Россия/Украина</t>
  </si>
  <si>
    <t>Заполнитель</t>
  </si>
  <si>
    <t>232013.900.000052</t>
  </si>
  <si>
    <t>марка ЗШБ, класс 5</t>
  </si>
  <si>
    <t>Порошок шамотный тарированный, ПШ-1 (порошок)(1528100005:8)</t>
  </si>
  <si>
    <t>281131.000.000045</t>
  </si>
  <si>
    <t>281314.900.000095</t>
  </si>
  <si>
    <t>трехвинтовой, подача до 360 м3/ч</t>
  </si>
  <si>
    <t>Насос трехвинтовой, для перекачки масла, с эл. двигателем АИР 112М2 мощностью 7,5 кВт от переменного тока, ГОСТ 27.003-90 АС-ЗВ 8/25-11/10А(3631400061:26)</t>
  </si>
  <si>
    <t>Стартер-генератор</t>
  </si>
  <si>
    <t>302040.300.001194</t>
  </si>
  <si>
    <t>Стартер тепловоз ТГМ-6 ПС-2У(3187100003:57)</t>
  </si>
  <si>
    <t>Кольцо уплотнительное ПТ-60-90-13. ПТ-80-100-130-13 В-1141274(3119100725:18)</t>
  </si>
  <si>
    <t>257214.690.000008</t>
  </si>
  <si>
    <t>зубчатая, стальная</t>
  </si>
  <si>
    <t>Муфта привода Чертеж №1542-00СБ, Число зубьев - 48 ,Угол профиля -  20, Сталь   -  40, Масса, кг МЗ/МЗП 51/96 ГОСТ Р50895-96 ЛК-3 "Б"(3119102460:18)</t>
  </si>
  <si>
    <t>Кольцо уплотнительное 17-22 ступ. Кольцо уплотнительное 17-22 ступ. В1148419(3119101890:18)</t>
  </si>
  <si>
    <t>Муфта привода Чертеж №1541-00СБ, Число зубьев - 48 , Угол профиля -  20, Сталь   -  40 ГОСТ Р50895-96 ЛК-3 "А"(3119102459:18)</t>
  </si>
  <si>
    <t>Электродвигатель асинхронный к насосу БНС-4 N=132кВт, n=985 об/мин. 4А 315М6У3 (3381100295:18)</t>
  </si>
  <si>
    <t>281331.000.000024</t>
  </si>
  <si>
    <t>для насосов жидкостей/подъемников жидкостей, компенсирующее</t>
  </si>
  <si>
    <t>Кольцо насоса СА.04.21 уплотнительное ГРТ-1250/71(3639100047:26)</t>
  </si>
  <si>
    <t>Кольцо уплотнительное ПТ-60-90-13, ПТ-80-100-130-13 В-1141177(3119100599:18)</t>
  </si>
  <si>
    <t>Кольцо уплотнительное Т/а  Т-110/120-130-5 СТ-221318(3119101006:18)</t>
  </si>
  <si>
    <t>Сталь угловая 63х63х6 ст.3 пс(932300007:60)</t>
  </si>
  <si>
    <t>Подшипник 3636(4621100012:30)</t>
  </si>
  <si>
    <t>Коробка передач трактора Т-2501 2501-12-19сп, с системным гидроуправлением(4791100164:9)</t>
  </si>
  <si>
    <t>Кольцо уплотнительное Т/а  Т-110/120-130-5 СТ-186524-1(3119101002:18)</t>
  </si>
  <si>
    <t>271125.400.000000</t>
  </si>
  <si>
    <t>асинхронный, однофазный, мощность более 75 кВт, но не более 375 кВт</t>
  </si>
  <si>
    <t>Электродвигатель взрывозащищенный, к насосу ОМН-3 N=110кВт, n=3000 об/мин. ВА-280 S2 (3381100294:26)</t>
  </si>
  <si>
    <t>Электродвигатель взрывозащищенный, к насосу ОМН-1,2 N=75кВт, n=3000 об/мин. BA-250 S2 (3381100293:26)</t>
  </si>
  <si>
    <t>Вал насоса 5М-01-05-Н ПЭ270-150(3639100091:26)</t>
  </si>
  <si>
    <t>Сталь круглая 16мм Ст.3(932200127:64)</t>
  </si>
  <si>
    <t>Головка блока цилиндра</t>
  </si>
  <si>
    <t>302040.300.000273</t>
  </si>
  <si>
    <t>Двигатель трактор Т-170 Д-160(4751300005:9)</t>
  </si>
  <si>
    <t>Подшипник Внутренний диаметр – 190 мм; Наружный диаметр – 340 мм; ГОСТ 520  - 2011 2-7538(4612100409:30)</t>
  </si>
  <si>
    <t>241071.000.000011</t>
  </si>
  <si>
    <t>стальной, горячекатаный, с параллельными гранями полок, номер швеллера 14</t>
  </si>
  <si>
    <t>Швеллер № 14(925100004:60)</t>
  </si>
  <si>
    <t>Пружина плоская Т/а  Т-110/120-130-5 СТ-212615(3119100543:18)</t>
  </si>
  <si>
    <t>104</t>
  </si>
  <si>
    <t>Костюм летний из термостойкой антиэлектростатической ткани с постоянными защитными свойствами для защиты от термических рисков электрической дуги (куртка, брюки) не менее 12 кал/см2(8572100040:73)</t>
  </si>
  <si>
    <t>Электродвигатель 5,5квт.1000 об.380В. 4А132 S6 (3311500003:26)</t>
  </si>
  <si>
    <t>Титратор автоматический высокоточный потенциометрический, (4215200011:2)</t>
  </si>
  <si>
    <t>Пружина 881-150-20(3799100026:19)</t>
  </si>
  <si>
    <t>302040.300.001414</t>
  </si>
  <si>
    <t>для подвижного состава, пневматический</t>
  </si>
  <si>
    <t>Пневмоцилиндр для тепловоза ТГМ-6(3181400002:57)</t>
  </si>
  <si>
    <t>Прочие характеристики:Костюм летний из термостойкой антиэлектростатической ткани с постоянными защитными свойствами для защиты от термических рисков электрической дуги (куртка, брюки) не менее 12 кал/</t>
  </si>
  <si>
    <t>Ткань асбестовая</t>
  </si>
  <si>
    <t>239911.115.000000</t>
  </si>
  <si>
    <t>марка АТ-4</t>
  </si>
  <si>
    <t>Ткань асбестовая  АТ-4(2574200002:11)</t>
  </si>
  <si>
    <t>281142.900.000002</t>
  </si>
  <si>
    <t>Крышка цилиндра в сборе к тепловозу ТГМ-4(3185300010:57)</t>
  </si>
  <si>
    <t>Тарелка 881-150-5(3799100124:19)</t>
  </si>
  <si>
    <t>Подшипник 3628(4621100001:30)</t>
  </si>
  <si>
    <t>Шпиндель</t>
  </si>
  <si>
    <t>281420.000.000067</t>
  </si>
  <si>
    <t>Шпиндель 883-300-7(3799100036:19)</t>
  </si>
  <si>
    <t>309910.000.000020</t>
  </si>
  <si>
    <t>Коробка передач трактора Т-170 24-12-1сп(4765100102:9)</t>
  </si>
  <si>
    <t>Пружина плоская L-170 Т/а  Т-110/120-130-5 ч. СТ-156914-1(3119100548:18)</t>
  </si>
  <si>
    <t>528</t>
  </si>
  <si>
    <t>Кольцо уплотнительное В-1148417(3119100343:18)</t>
  </si>
  <si>
    <t>Смесь двухкомпонентная</t>
  </si>
  <si>
    <t>201111.900.000034</t>
  </si>
  <si>
    <t>в соотношении аргон 82%, углекислота 18%</t>
  </si>
  <si>
    <t>Углекислота баллон (2114500001:4)</t>
  </si>
  <si>
    <t>Прочие характеристики:Вкладыши противошумные (беруши) многораз. со шнурком в индивид-ой упаковке. Материал: монопрен. Индивидуальная упаковка, многоразового использования. Акустическая эффективность:</t>
  </si>
  <si>
    <t>Пружина 880-325-8А(3799100025:19)</t>
  </si>
  <si>
    <t>281510.900.000003</t>
  </si>
  <si>
    <t>шарнирный, тип ШС</t>
  </si>
  <si>
    <t>Подшипник 2226(4612100046:30)</t>
  </si>
  <si>
    <t>Распределитель регулирующий для управлен.главным золотником гидротурбины, питание-24 B DC, напряжение управления--0-10 B DC, АРТ. 0811404613 4WRPEH 6 C4 B40L-2X/G24K0/A1M(3119102440:18)</t>
  </si>
  <si>
    <t>244422.240.000008</t>
  </si>
  <si>
    <t>бронзовый, марка БрАЖ9-4, диаметр 16-160 мм, прессованный</t>
  </si>
  <si>
    <t>Круг бронзовый Круг бронзовый Браж 9-4 d = 150 мм(1846100052:65)</t>
  </si>
  <si>
    <t>Арматура d 18 ГОСТ 5781-82 А-3(932100030:60)</t>
  </si>
  <si>
    <t>Сталь круглая d 12 мм ГОСТ 2590-88 ст.3 пс(932300015:60)</t>
  </si>
  <si>
    <t>Арматура d 16 ГОСТ 5781-82 А-3(932100010:60)</t>
  </si>
  <si>
    <t>Кольцо уплотнительное Т/а  Т-110/120-130-5 СТ-195254(3119100749:18)</t>
  </si>
  <si>
    <t>Пружина плоская L-130 Т/а  Т-110/120-130-5 ч. СТ-139414-1(3119100544:18)</t>
  </si>
  <si>
    <t>408</t>
  </si>
  <si>
    <t>Анализатор влажности</t>
  </si>
  <si>
    <t>265153.900.000053</t>
  </si>
  <si>
    <t>Прибор для определения содержания влаги в твердых и жидких материалах ВАД-40М(4321200152:2)</t>
  </si>
  <si>
    <t>Подшипник 66322(4615200009:30)</t>
  </si>
  <si>
    <t>Кольцо прокладочное ст.12Х18Н9Т МТ-168209(3119102343:18)</t>
  </si>
  <si>
    <t>241062.900.000116</t>
  </si>
  <si>
    <t>стальной, марка Ст.20, размер 31-200 мм, горячекатаный</t>
  </si>
  <si>
    <t>Сталь квадрат 60х60 ст.20(932200123:60)</t>
  </si>
  <si>
    <t>Пружина плоская L-190 Т/а  Т-110/120-130-5 ч. МТ-213424(3119100549:18)</t>
  </si>
  <si>
    <t>Секция  топливного насоса тепловоз Д 50.27.101 Сб-2(3187100118:57)</t>
  </si>
  <si>
    <t>231923.300.000183</t>
  </si>
  <si>
    <t>индикаторная, из стекла</t>
  </si>
  <si>
    <t>Трубка стеклянная d нар=20х3, L=1800 мм ТУ-25-11-1045-75, ГОСТ 21400(3119101532:18)</t>
  </si>
  <si>
    <t>Фильтр маслянный двойной ФДМ-32 (ПЭН) ПЭ-270-150(3639100464:26)</t>
  </si>
  <si>
    <t>Кольцо уплотнительное ПТ-60-90-13. ПТ-80-100-130-13 В-1141120(3119100598:18)</t>
  </si>
  <si>
    <t>Асбест хризотиловый А6-40(5721100003:11)</t>
  </si>
  <si>
    <t>Кольцо уплотнительное Т/а  Т-110/120-130-5 СТ-196243(3119100997:18)</t>
  </si>
  <si>
    <t>Пята насоса Черт.791.002 КС80-155(3639100064:26)</t>
  </si>
  <si>
    <t>235112.300.000051</t>
  </si>
  <si>
    <t>с минеральными добавками, марка 400</t>
  </si>
  <si>
    <t>Портландцемент пуццолановый с минеральными добавками М400(5736100001:70)</t>
  </si>
  <si>
    <t>Полуцилиндр</t>
  </si>
  <si>
    <t>232012.900.000035</t>
  </si>
  <si>
    <t>известково-кремнеземистый, марка ИКИ-ПЦ 200</t>
  </si>
  <si>
    <t>Полуцилиндр перлитовый d=219(5765200006:8)</t>
  </si>
  <si>
    <t>Полуцилиндр перлитовый d=133(5765200004:8)</t>
  </si>
  <si>
    <t>Полуцилиндр перлитовый d=159(5765200005:8)</t>
  </si>
  <si>
    <t>Полуцилиндр  (скорлупы) перлитовый d=273(5765200007:8)</t>
  </si>
  <si>
    <t>Круг бронзовый d 60 мм Браж 9-4(1846100017:65)</t>
  </si>
  <si>
    <t>Подшипник 46416Л(4615200011:30)</t>
  </si>
  <si>
    <t>241075.200.000027</t>
  </si>
  <si>
    <t>двухголовая, стыковая</t>
  </si>
  <si>
    <t>Фильтр масляный DIFA 5305M(4591101257:46)</t>
  </si>
  <si>
    <t>281331.000.000250</t>
  </si>
  <si>
    <t>для насоса, лопастное</t>
  </si>
  <si>
    <t>Колесо рабочее насоса 819.01.144.01 СЭ1250-140(3639100257:26)</t>
  </si>
  <si>
    <t>Измеритель-регулятор универсальный</t>
  </si>
  <si>
    <t>265151.700.000003</t>
  </si>
  <si>
    <t>для температуры, давления</t>
  </si>
  <si>
    <t>ООО "ЭлМетро Групп"</t>
  </si>
  <si>
    <t>Кольцо уплотнительное турбина К-50-90 В-1150749(3119100729:18)</t>
  </si>
  <si>
    <t>265182.500.000116</t>
  </si>
  <si>
    <t>ТС</t>
  </si>
  <si>
    <t>Термометр манометрический d=12мм,Lпогр=400мм,Lбал=150мм,дл.кап.6 м ТКП-160СГ(4211100009:82)</t>
  </si>
  <si>
    <t>Кольцо уплотнительное Т/а  Т-110/120-130-5 СТ-186525-1(3119101001:18)</t>
  </si>
  <si>
    <t>Система контроля вибрации</t>
  </si>
  <si>
    <t>265165.000.000007</t>
  </si>
  <si>
    <t>для измерения вибрации, частоты вращения, температуры, тока, давления, расхода, других технологических параметров (в том числе и передаваемых из АСУ ТП)</t>
  </si>
  <si>
    <t>Преобразователь с тремя датчиками длина кабеля 10м  Кол-во каналов: 3шт. Диапазон: 0,2-12м/с ГОСТ 22520-85 к прибору ИП-1120(4218300272:29)</t>
  </si>
  <si>
    <t>ООО НПП "Югэнергоприбор"</t>
  </si>
  <si>
    <t>Подушка пяты</t>
  </si>
  <si>
    <t>281331.000.000183</t>
  </si>
  <si>
    <t>Подушка пяты насоса Черт.791.001 КС80-155(3639100065:26)</t>
  </si>
  <si>
    <t>Балка стальная</t>
  </si>
  <si>
    <t>241071.000.000108</t>
  </si>
  <si>
    <t>номер двутавра 30, двутавровая</t>
  </si>
  <si>
    <t>Балка № 30 ГОСТ 8239-89 двутавровая(925100023:60)</t>
  </si>
  <si>
    <t>Измеритель -регулятор технологический Метран 961-3Р-RS485-Т-ГП(4215900042:29)</t>
  </si>
  <si>
    <t>241071.000.000027</t>
  </si>
  <si>
    <t>стальной, горячекатаный, с параллельными гранями полок, номер швеллера 20</t>
  </si>
  <si>
    <t>Швеллер № 20(925100006:60)</t>
  </si>
  <si>
    <t>Измеритель- вибрации (комплект) в комплекте с преобразователем и датчиками П-1120(4277600045:29)</t>
  </si>
  <si>
    <t>Подшипник 6218-2Z/VA228 SKF Т-110/120-130-5(4621100043:18)</t>
  </si>
  <si>
    <t>Пружина плоская 120*18*1(3119100292:18)</t>
  </si>
  <si>
    <t>276</t>
  </si>
  <si>
    <t>Россия/Казахстан</t>
  </si>
  <si>
    <t>Преобразователь термоэлектрический L=400 мм,НСХ-ХК(L),диапазон измерения:-40…+6000С,изоляция-керамические бусы КВП, материал электрода:ДКРХМ-3,2мм,НК 9,5-МНМц43-0,5-2. ГОСТ Р 8.625-2006 ТХК-9419-89(42</t>
  </si>
  <si>
    <t>Крышка цилиндра в сборе к тепловозу ТГМ-6 5Д4978СПЧ(3187100097:57)</t>
  </si>
  <si>
    <t>281524.320.000037</t>
  </si>
  <si>
    <t>цилиндрический, горизонтальный</t>
  </si>
  <si>
    <t>Редуктор Ц2У-250-20(3178200010:18)</t>
  </si>
  <si>
    <t>Сталь круглая d 16 мм ГОСТ 2590-88 ст.3 пс(932300016:60)</t>
  </si>
  <si>
    <t>Кулер</t>
  </si>
  <si>
    <t>262040.000.000158</t>
  </si>
  <si>
    <t>для центрального процессора</t>
  </si>
  <si>
    <t>Вентилятор 230V 50Hz 120mA 19W(4081300050:29)</t>
  </si>
  <si>
    <t>232012.900.000009</t>
  </si>
  <si>
    <t>известково-кремнеземистый, марка ИКИ-П 200</t>
  </si>
  <si>
    <t>Плита перлитовая М-300 500х500х100(5765200013:8)</t>
  </si>
  <si>
    <t>241064.900.000018</t>
  </si>
  <si>
    <t>стальной, марка Ст.12Х18Н10Т, диаметр 32-270 мм, горячекатаный</t>
  </si>
  <si>
    <t>Сталь круглая d 75 Ст.12Х18Н10Т(963100007:64)</t>
  </si>
  <si>
    <t>Кольцо уплотнительное Т/а  Т-110/120-130-5 СТ-189681(3119100998:18)</t>
  </si>
  <si>
    <t>Кольцо уплотнительное В-1132571(3119100341:18)</t>
  </si>
  <si>
    <t>241066.900.000123</t>
  </si>
  <si>
    <t>стальной, марка Ст.12Х1МФ, диаметр 32-270 мм, горячекатаный</t>
  </si>
  <si>
    <t>Сталь круглая d 80 Ст.12Х1МФ(932200131:60)</t>
  </si>
  <si>
    <t>Клапан регулирующий Ду 50 Ру 370 Т=280* 1098-50-Э(3742500026:19)</t>
  </si>
  <si>
    <t>Лампа автомобильная А 24-5(3466200034:46)</t>
  </si>
  <si>
    <t>Пружина плоская L-146 Т/а  Т-110/120-130-5 ч. СТ-141405-1(3119100545:18)</t>
  </si>
  <si>
    <t>264</t>
  </si>
  <si>
    <t>Сталь угловая 80х80х7 ст.3 пс(932300009:60)</t>
  </si>
  <si>
    <t>Кольцо уплотнительное турбины К-50-90 ч.В-1132838(3119101115:18)</t>
  </si>
  <si>
    <t>329911.500.000002</t>
  </si>
  <si>
    <t>Каска из пластмассы</t>
  </si>
  <si>
    <t>Каска защитная защитная(7299500045:89)</t>
  </si>
  <si>
    <t>Вал насоса черт.Н 14.2.933.01.118 ГРАТ 900/67(3639100014:26)</t>
  </si>
  <si>
    <t>Прочие характеристики:Стекло ТИСС предназнач. для защиты глаз сварщика от искр, брызг, ультрафиолетового и инфракрасного излучения при выполнен. электросварочных работ. Затемненное стекло для маски св</t>
  </si>
  <si>
    <t>198</t>
  </si>
  <si>
    <t>Преобразователь давления измерительный, Диапазон давления: от 0…4 м.вод.ст. Основная погрешность: 0,1% ДИ; Тип - LMP 307i.(4218300318:29)</t>
  </si>
  <si>
    <t>Насос маслянный  самовсасывающий НМ-32 черт.№ 5М-11-00(3631400046:26)</t>
  </si>
  <si>
    <t>Кольцо уплотнительное 3-4 ступ. Кольцо уплотнительное 3-4 ступ. В-1197604(3119101892:18)</t>
  </si>
  <si>
    <t>259316.900.000001</t>
  </si>
  <si>
    <t>Пружина СТП 57-77-03(3799100100:19)</t>
  </si>
  <si>
    <t>Швеллер № 12 Ст-3(925100002:60)</t>
  </si>
  <si>
    <t>Крышка цилиндра в сборе. к тепловозу ТЭМ-2(3185300011:57)</t>
  </si>
  <si>
    <t>Кольцо уплотнительное т/а ПТ80-100/130-13 Ст.№3 В-1148416(3119100338:18)</t>
  </si>
  <si>
    <t>Насос топливный высокого давления в сборе для дизеля (6ЧН21/21) к тепловозу ТГМ-4(3185000001:57)</t>
  </si>
  <si>
    <t>Пята разгрузочная ПЭ 270/165(3639100559:18)</t>
  </si>
  <si>
    <t>Анализатор влажности нефтепродуктов ИВН-3003(4215500009:2)</t>
  </si>
  <si>
    <t>Сталь угловая 50х50х5 ст.3 пс(932300006:60)</t>
  </si>
  <si>
    <t>Кольцо уплотнительное К-50-90 В-1132568(3119101249:18)</t>
  </si>
  <si>
    <t>141932.350.000003</t>
  </si>
  <si>
    <t>универсальный, для защиты от химических веществ, из ткани</t>
  </si>
  <si>
    <t>Прочие характеристики:Костюм защитный общевойсковой защитный, прорезиненный ОЗК(8572100013:73)</t>
  </si>
  <si>
    <t>Кольцо уплотнительное 23-24 ступ. Кольцо уплотнительное 23-24 ступ. В1148419(3119101891:18)</t>
  </si>
  <si>
    <t>Лампа накаливания ртутная ДРЛ-250(3467200001:31)</t>
  </si>
  <si>
    <t>856</t>
  </si>
  <si>
    <t>«Лисма»</t>
  </si>
  <si>
    <t>Гидромуфта привода компрессора для тепловоза ТГМ-4(3185500001:57)</t>
  </si>
  <si>
    <t>Сталь круглая d 40 мм ГОСТ 2590-88 ст.12Х1МФ(953100018:60)</t>
  </si>
  <si>
    <t>Цемент глиноземистый тарированный М-40/ГЦ-40, ГЦ-50(5737100001:8)</t>
  </si>
  <si>
    <t>Реле времени 220В РВ-132 (3425300051:85)</t>
  </si>
  <si>
    <t>Лампа автомобильная одноконтактная А 24V 10/32410(3466200070:46)</t>
  </si>
  <si>
    <t>Контактор электромагнитный КТ-6053 БУЗ,630А, 380В (3414100104:32)</t>
  </si>
  <si>
    <t xml:space="preserve"> Госто</t>
  </si>
  <si>
    <t>Подшипник 3626(4649100092:30)</t>
  </si>
  <si>
    <t>274015.700.000007</t>
  </si>
  <si>
    <t>ртутная, ДРЛ-700</t>
  </si>
  <si>
    <t>Лампа накаливания ртутная ДРЛ-700(3467200003:31)</t>
  </si>
  <si>
    <t>237</t>
  </si>
  <si>
    <t>Кольцо уплотнительное Т/а  Т-110/120-130-5 СТ-180118-1(3119100748:18)</t>
  </si>
  <si>
    <t>99</t>
  </si>
  <si>
    <t>Кран шаровой приварной Ду 50 Ру 40 (3742200021:19)</t>
  </si>
  <si>
    <t>Пружина плоская L-160 Т/а  Т-110/120-130-5 ч. СТ-141406-1(3119100547:18)</t>
  </si>
  <si>
    <t>263023.900.000027</t>
  </si>
  <si>
    <t>для установки в релейных отсеках КРУ, КРУН, КТП СН и КСО, микропроцессорный</t>
  </si>
  <si>
    <t>Комплектное устройство защиты и автоматики Пер.ток цепей МТЗ/цепей ОЗЗ, А: 5 /1/0,2.Пер.напр. В:100.Част.,Гц: 50.Габ.разм.,ШхВхГ,мм:270х266х225.Степ. защ.по лиц.части: IP 40.Напр.опер.токаВ:220,110, 4</t>
  </si>
  <si>
    <t>Прочие характеристики:Маска сварщика с фиксированным светофильтром(7299500049:89)</t>
  </si>
  <si>
    <t>152</t>
  </si>
  <si>
    <t>Фонарь Регулируемый угол наклона головы фонаря до 60 градусов. Налобный ремень с клипсой, позволяющая использовать фонарь как ручной (без ремешка) налобный(4573700568:31)</t>
  </si>
  <si>
    <t>Насос топливоподкачивающий</t>
  </si>
  <si>
    <t>302040.300.000789</t>
  </si>
  <si>
    <t>Топливоподкачивающий агрегат (вспомогательный). для тепловоза ТГМ-6(3181400013:57)</t>
  </si>
  <si>
    <t>Пружина плоская ПТ-80-100-130-13 104*16*1(3119100290:18)</t>
  </si>
  <si>
    <t>Картон фильтровальный</t>
  </si>
  <si>
    <t>171243.100.000001</t>
  </si>
  <si>
    <t>Фильтр масляный трактора Т-170 16-09-130сп(4765100035:9)</t>
  </si>
  <si>
    <t>Датчик давления топлива с манометром. для тепловоза ТГМ-6(3181400011:57)</t>
  </si>
  <si>
    <t>Карбид бора</t>
  </si>
  <si>
    <t>201364.500.000002</t>
  </si>
  <si>
    <t>Карбид бора притирочный(3988900001:27)</t>
  </si>
  <si>
    <t>"Уралхиминвест"</t>
  </si>
  <si>
    <t>Сталь круглая d 140 мм ГОСТ 2590-88 ст.20(953100015:60)</t>
  </si>
  <si>
    <t>Лампа автомобильная двухконтактная (12в) А 12-21+5(3466200069:46)</t>
  </si>
  <si>
    <t>Лампа автомобильная 12в А-12-21-5-2(3466200009:46)</t>
  </si>
  <si>
    <t>Круг бронзовый d 80 мм Браж 9-4(1846100019:65)</t>
  </si>
  <si>
    <t>Газ пропан сжиженный в баллонах ГОСТ 20448-90 (272300001:4)</t>
  </si>
  <si>
    <t>Термосигнализатор d 12мм Д 160мм дл.капилляра 16 м ТКП-160(4211100003:82)</t>
  </si>
  <si>
    <t>Термометр сопротивления кл. С сх.4 (-50..+120) Ф5мм, шт. М8х1 ТМ-9201-10 25/1025мм 50М(4211400131:82)</t>
  </si>
  <si>
    <t>ООО НПФ "Сенсорика"</t>
  </si>
  <si>
    <t>303015.000.000003</t>
  </si>
  <si>
    <t>для распыливания жидкого топлива, подаваемого в камеру сгорания двигателя</t>
  </si>
  <si>
    <t>Форсунка для дизеля (6ЧН21/21) к тепловозу ТГМ-4(3185500008:57)</t>
  </si>
  <si>
    <t>Стекло водомерное</t>
  </si>
  <si>
    <t>302040.300.001196</t>
  </si>
  <si>
    <t>Секция масляного радиатора ТЭ3.02.005 (0404.000), для тепловозов серий ТЭМ2(4765100961:57)</t>
  </si>
  <si>
    <t>Кран шаровой Ду 15 Ру 25 (3742200001:19)</t>
  </si>
  <si>
    <t>97</t>
  </si>
  <si>
    <t>Сталь угловая 75х75х7 ст.3 пс(932300008:60)</t>
  </si>
  <si>
    <t>Сталь шестигранник d 46 ГОСТ2879-88(932200057:60)</t>
  </si>
  <si>
    <t>Датчик уровнемер Метран 55 ЛМП-308И-441-9999(0…2,5м водяного столба с кабелем 20м.(4218700019:29)</t>
  </si>
  <si>
    <t>162114.190.000003</t>
  </si>
  <si>
    <t>ламинированное, класс 31</t>
  </si>
  <si>
    <t>Ламинат Цвет: Дуб северный; Материал: ХДФ_х000D_Arfl00r,  класс 33; (5772300001:72)</t>
  </si>
  <si>
    <t>205210.900.000022</t>
  </si>
  <si>
    <t>для склеивания резин к различным материалам</t>
  </si>
  <si>
    <t>Клей тюбик НД-88(2513100009:12)</t>
  </si>
  <si>
    <t>Подшипник 46212л(4649100057:30)</t>
  </si>
  <si>
    <t>241075.200.000007</t>
  </si>
  <si>
    <t>для раздельного рельсового скрепления, тип КБ</t>
  </si>
  <si>
    <t>Фильтр масляный (гидравлический), для бульдозера SHANTUI SD22 (двигатель NT 855- C280) 175-60-27380(4765101085:9)</t>
  </si>
  <si>
    <t>Катанка d 6,5 мм ГОСТ 2590-88(934400001:60)</t>
  </si>
  <si>
    <t>Аппарат пускорегулирующий</t>
  </si>
  <si>
    <t>274042.500.000001</t>
  </si>
  <si>
    <t>для газоразрядных источников света</t>
  </si>
  <si>
    <t>Пускорегулирующая аппаратура (дроссель) ПРА-700(3459100005:31)</t>
  </si>
  <si>
    <t xml:space="preserve"> GALAD</t>
  </si>
  <si>
    <t>Вал привода</t>
  </si>
  <si>
    <t>пластиковый</t>
  </si>
  <si>
    <t>Автоматизированная информационно-измерительная система коммерческого и технического  учета электроэнергии и устройств телемеханики (АИИС КТУЭ и УТМ)</t>
  </si>
  <si>
    <t xml:space="preserve">265170.990.000048 </t>
  </si>
  <si>
    <t xml:space="preserve">       Автоматизированная информационно-измерительная система коммерческого и технического учета электроэнергии и устройств телемеханики (АИИС КТУЭ и УТМ) — это многофункциональный  комплекс который устанавливается на ТП-6/04, 10/0,4кВ и служит для сбора данных телеметрии, учета и выполняет следующие задачи:</t>
  </si>
  <si>
    <t xml:space="preserve">Система  АИИС КТУЭ и УТМ  состоит из:
•	счетчика электрической энергии многофункционального трехфазного I-SM 302 с встроенным устройством сбора и передачи данных (УСПД);
•	счетчика электрической энергии (многофидерный измеритель электроэнергии) BFM II – DFR с поддержкой функционала РАС (регистратор аварийных событий) с модулями ввода/вывода для подключения ТС, ТУ;
•	 Шкафа стального IP54, тип ШМП 09Н (ВхШхГ) (800х600х250) мм.
	УСПД конструктивно размещен в составе трехфазного счетчика и устанавливается на трансформаторную подстанцию и собирает показания посредством радио или/и PLC-связи, чтобы затем передавать данные на удаленный сервер по GSM/GPRS-связи. </t>
  </si>
  <si>
    <t>АО "Алатау Жарық Компаниясы"</t>
  </si>
  <si>
    <t>Элемент выкатной</t>
  </si>
  <si>
    <t>271162.900.000014</t>
  </si>
  <si>
    <t>для комплектного распределительного устройства</t>
  </si>
  <si>
    <t>ТОО "Мехэлектромонтаж"</t>
  </si>
  <si>
    <t>Согласно технической спецификации</t>
  </si>
  <si>
    <t>GNB Industrial Power GmbH</t>
  </si>
  <si>
    <t>Устройство для прокола кабеля</t>
  </si>
  <si>
    <t>257330.930.000066</t>
  </si>
  <si>
    <t>гидравлическое,диаметр 35-120 мм,</t>
  </si>
  <si>
    <t>Устройство безопасного заземления, прокола и резки кабеля гидравлическое. Длина гидравлического рукава высокого давления (изолирующего) – не менее 10 м</t>
  </si>
  <si>
    <t>Завод КВТ</t>
  </si>
  <si>
    <t>271221.700.000005</t>
  </si>
  <si>
    <t>плавкий, номинальный ток 80 А</t>
  </si>
  <si>
    <t>Предохранитель.плавкий, номинальный ток 80 А [ПК-10 80А]</t>
  </si>
  <si>
    <t>Предохранитель.плавкий, номинальный ток 600 А [ПН-2 600 А]</t>
  </si>
  <si>
    <t>тип SSD, размер 2,5 дюймов, интерфейс SATA III 6 Гбит/с, емкость более 500 Гб</t>
  </si>
  <si>
    <t>SAMSUNG ELECTRONICS HUIZHOU CO. LTD</t>
  </si>
  <si>
    <t>75 х 75 х 7</t>
  </si>
  <si>
    <t>по данному товару не было закупа</t>
  </si>
  <si>
    <t>оперативный для входных дверей трансформаторных подстанции (ТП)</t>
  </si>
  <si>
    <t>2573</t>
  </si>
  <si>
    <t>ООО "КЕРБЕРОС"</t>
  </si>
  <si>
    <t>Вал коленчатый в сборе а/м КАМАЗ</t>
  </si>
  <si>
    <t>Публичное акционерное Общество Камаз</t>
  </si>
  <si>
    <t>сталь круглая d=22 мм</t>
  </si>
  <si>
    <t>РПС-400А</t>
  </si>
  <si>
    <t>61</t>
  </si>
  <si>
    <t xml:space="preserve">АО  "Кентауский трансформаторный завод" </t>
  </si>
  <si>
    <t>Предохранитель.плавкий, номинальный ток 40 А [ПК-6-40 А]</t>
  </si>
  <si>
    <t>а/м ГАЗ-53</t>
  </si>
  <si>
    <t>Публичное акционерное Общество Заволжский моторный</t>
  </si>
  <si>
    <t>Плата материнская</t>
  </si>
  <si>
    <t>262040.000.000246</t>
  </si>
  <si>
    <t>форм-фактор Micro ATX LPT, COM, USB</t>
  </si>
  <si>
    <t>SOCKET LGA 1200</t>
  </si>
  <si>
    <t>85</t>
  </si>
  <si>
    <t>Micro-Star International
Co., Ltd</t>
  </si>
  <si>
    <t>50 х 50 х 5</t>
  </si>
  <si>
    <t>ЛУС3-4,85</t>
  </si>
  <si>
    <t xml:space="preserve">ООО "Летра" </t>
  </si>
  <si>
    <t>С улучшенными защитными и эргономическими свойствами. В процессе его разработки использован мировой опыт применения новейших технологий и оригинальных технических решений. ГП-7 Предназначен для защиты</t>
  </si>
  <si>
    <t>АО
"АРТИЗавод"</t>
  </si>
  <si>
    <t>63х63х6</t>
  </si>
  <si>
    <t>АО Металсервис</t>
  </si>
  <si>
    <t>261130.700.000000</t>
  </si>
  <si>
    <t>многоядерный.сокет LGA1200</t>
  </si>
  <si>
    <t>Intel China Ltd</t>
  </si>
  <si>
    <t>для воздушных линий, ЗПЛ-10П</t>
  </si>
  <si>
    <t>47</t>
  </si>
  <si>
    <t xml:space="preserve">ООО ТД ЭНЗА </t>
  </si>
  <si>
    <t>Контакт (губка)</t>
  </si>
  <si>
    <t>271240.900.000054</t>
  </si>
  <si>
    <t>для предохранителя</t>
  </si>
  <si>
    <t>ПН-2 400 А</t>
  </si>
  <si>
    <t>1091</t>
  </si>
  <si>
    <t>ATX600 w</t>
  </si>
  <si>
    <t xml:space="preserve">AeroCool </t>
  </si>
  <si>
    <t>РПС-250А</t>
  </si>
  <si>
    <t>271221.500.000004</t>
  </si>
  <si>
    <t>плавкий, номинальный ток 50 А</t>
  </si>
  <si>
    <t>Предохранитель.плавкий, номинальный ток 50 А [ПК-6-50 А]</t>
  </si>
  <si>
    <t>Коробка переменных передач в сборе (5 ступка) а/м УАЗ</t>
  </si>
  <si>
    <t>ООО Ульяновский</t>
  </si>
  <si>
    <t>271221.500.000005</t>
  </si>
  <si>
    <t>плавкий, номинальный ток 30 А</t>
  </si>
  <si>
    <t>Предохранитель.плавкий, номинальный ток 30 А [ПК-6-30 А]</t>
  </si>
  <si>
    <t>ЛСПО 3</t>
  </si>
  <si>
    <t xml:space="preserve">ООО "ЛУЧ" </t>
  </si>
  <si>
    <t>243411.320.000000</t>
  </si>
  <si>
    <t>стальная, пломбировочная , диаметр до 1 мм</t>
  </si>
  <si>
    <t>Силвайер GLW-9, моток</t>
  </si>
  <si>
    <t>229</t>
  </si>
  <si>
    <t>ООО «ЗПУ-Сибирь»</t>
  </si>
  <si>
    <t>КРПО</t>
  </si>
  <si>
    <t>ООО «ЗМО»</t>
  </si>
  <si>
    <t>275126.900.000011</t>
  </si>
  <si>
    <t>электрический, мощность 6,0 кВт</t>
  </si>
  <si>
    <t>ALMACOM</t>
  </si>
  <si>
    <t>деревянные двери глухие распашные одностворчатые</t>
  </si>
  <si>
    <t>ALTA DOORS</t>
  </si>
  <si>
    <t>КМ №1</t>
  </si>
  <si>
    <t>88</t>
  </si>
  <si>
    <t>ООО "Научно-производственное предприятие
"МОЛОТ"</t>
  </si>
  <si>
    <t>141230.110.000002</t>
  </si>
  <si>
    <t>мужской, для защиты от воды, из ткани</t>
  </si>
  <si>
    <t>из хлопчатобумажной ткани, с масловодооталкивающей пропиткой</t>
  </si>
  <si>
    <t>372</t>
  </si>
  <si>
    <t>Zhejiang Yongjiu Reflective Clothing Co., Ltd.</t>
  </si>
  <si>
    <t>Проволока : Силвайер GLW-9, моток</t>
  </si>
  <si>
    <t>подрезной, из твердого сплава зубья РП-3 буровой для бары, буровой зубок РП-3 на цепь</t>
  </si>
  <si>
    <t>ООО Алма</t>
  </si>
  <si>
    <t>271142.300.000060</t>
  </si>
  <si>
    <t>трехобмоточный, класс напряжения 10</t>
  </si>
  <si>
    <t>3хЗНОЛП-10кВ с литой изоляцией, с двумя вторичными обмотками</t>
  </si>
  <si>
    <t>Поршневая группа на 1 цилиндр а/м КАМАЗ евро</t>
  </si>
  <si>
    <t>ОАО Костроской Завод Мото</t>
  </si>
  <si>
    <t>для грузового автомобиля Энергоаккумулятор а/м КАМАЗ евро</t>
  </si>
  <si>
    <t>ЗАО Рославльский автоагрегат</t>
  </si>
  <si>
    <t>40х40х4</t>
  </si>
  <si>
    <t>3.87</t>
  </si>
  <si>
    <t>для воздушных линий, ЗПЛ-1П</t>
  </si>
  <si>
    <t>ООО ТД ЭНЗА</t>
  </si>
  <si>
    <t>ЛУС3-4,25</t>
  </si>
  <si>
    <t>двери глухие распашные одностворчатые</t>
  </si>
  <si>
    <t>ООО РУС</t>
  </si>
  <si>
    <t>293230.990.000121</t>
  </si>
  <si>
    <t>Д-245 ЕВРО-3</t>
  </si>
  <si>
    <t>ОАО ММЗ Минский моторный Завод</t>
  </si>
  <si>
    <t>ЗНЛ-10</t>
  </si>
  <si>
    <t>ООО "Энергобезопасность"</t>
  </si>
  <si>
    <t>263023.900.000017</t>
  </si>
  <si>
    <t>телемеханики</t>
  </si>
  <si>
    <t>Модем : УПСТМ 0,2 (в корпусе)</t>
  </si>
  <si>
    <t>Модуль связи</t>
  </si>
  <si>
    <t>265143.100.000003</t>
  </si>
  <si>
    <t>для оптоволоконных сетей</t>
  </si>
  <si>
    <t>ТС-430</t>
  </si>
  <si>
    <t>ООО «НТК Интерфейс»</t>
  </si>
  <si>
    <t>УВНК-10Б</t>
  </si>
  <si>
    <t>ООО "ТД "ЭНЗА"</t>
  </si>
  <si>
    <t>ЭНИП-2-45/100-220-А3Е4-21 преобразователь измерительный многофункциональный</t>
  </si>
  <si>
    <t>OOO "Инженерный Центр Энергосервис"</t>
  </si>
  <si>
    <t>Реле мощности</t>
  </si>
  <si>
    <t>271224.300.000004</t>
  </si>
  <si>
    <t>электрическое</t>
  </si>
  <si>
    <t>РП-341</t>
  </si>
  <si>
    <t>АО «ЧЭАЗ»</t>
  </si>
  <si>
    <t>Радиатор охлаждения, медно-латунный, 2х-рядный а/м КАМАЗ</t>
  </si>
  <si>
    <t>ОАО Шадринский автоагрегат</t>
  </si>
  <si>
    <t>139229.990.000045</t>
  </si>
  <si>
    <t>предохранительный, страховочный, безлямочный</t>
  </si>
  <si>
    <t>ПМ-Н</t>
  </si>
  <si>
    <t>ООО «Восток-А»</t>
  </si>
  <si>
    <t>Блок дверной : Двухстворчатый металлический  3,55м х 1,50м</t>
  </si>
  <si>
    <t>ИП Абдигаппаров</t>
  </si>
  <si>
    <t>Реле защиты</t>
  </si>
  <si>
    <t>271224.500.000005</t>
  </si>
  <si>
    <t>РП-361</t>
  </si>
  <si>
    <t>271142.530.000254</t>
  </si>
  <si>
    <t>с литой изоляцией, номинальное напряжение 10 кВ, номинальный первичный ток 400 А</t>
  </si>
  <si>
    <t>ТОЛ-10/0.5S/10P-400/5</t>
  </si>
  <si>
    <t>(первой помощи)</t>
  </si>
  <si>
    <t>ТОО КОСТАНАЙЭНЕРГО</t>
  </si>
  <si>
    <t>SE41 СИП, имеет 7 разъемов для подключения к SE40 и один общий разъем для соединения с заземляющим устройством</t>
  </si>
  <si>
    <t>КМ №2</t>
  </si>
  <si>
    <t>101R00474</t>
  </si>
  <si>
    <t>51</t>
  </si>
  <si>
    <t>Nanping Science And Ttchnology Industrial Park.</t>
  </si>
  <si>
    <t>Головка блока с клапанами (правая-левая) в сборе а/м ЗИЛ бензин</t>
  </si>
  <si>
    <t>АО Скопинский Автоагрегатный Завод</t>
  </si>
  <si>
    <t>Швеллер  № 12</t>
  </si>
  <si>
    <t>1.99</t>
  </si>
  <si>
    <t>ТОО «AZMT»</t>
  </si>
  <si>
    <t>трансмиссионная, смазочная, гидравлическая</t>
  </si>
  <si>
    <t>для АКПП, ATF-2</t>
  </si>
  <si>
    <t>ООО Синтек Лубрикантс</t>
  </si>
  <si>
    <t>CF219A</t>
  </si>
  <si>
    <t>Конвертор интерфейса</t>
  </si>
  <si>
    <t>262016.970.000023</t>
  </si>
  <si>
    <t>USB в 1 порт RS232/422/485</t>
  </si>
  <si>
    <t>Преобразователь интерфейсов USB RS-232/422/485</t>
  </si>
  <si>
    <t>MOXA Inc.</t>
  </si>
  <si>
    <t>Синком-ДК-2</t>
  </si>
  <si>
    <t>Измерение до 1 000 В переменного и постоянного тока.</t>
  </si>
  <si>
    <t>271142.530.000252</t>
  </si>
  <si>
    <t>с литой изоляцией, номинальное напряжение 10 кВ, номинальный первичный ток 200 А</t>
  </si>
  <si>
    <t>ТОЛ-10/0.5S/10P-200/5</t>
  </si>
  <si>
    <t>Устройство проверки</t>
  </si>
  <si>
    <t>265145.200.000035</t>
  </si>
  <si>
    <t>указателей напряжения</t>
  </si>
  <si>
    <t>характеристики:УПУН-2М</t>
  </si>
  <si>
    <t>Радиатор охлаждения 2-х рядный а/м ЗИЛ</t>
  </si>
  <si>
    <t>для круглых конусообразных опор, состоят из подножников и стальных дуг с резиновым покрытием, оборудованы механизмом регулировки ширины опорной площадки под ноги с резиновыми накладками и дублеными хр</t>
  </si>
  <si>
    <t>ООО «Научно-производственное предприятие «Молот»</t>
  </si>
  <si>
    <t>ПН-2, 250 А</t>
  </si>
  <si>
    <t>524</t>
  </si>
  <si>
    <t>271142.530.000256</t>
  </si>
  <si>
    <t>с литой изоляцией, номинальное напряжение 10 кВ, номинальный первичный ток 600 А</t>
  </si>
  <si>
    <t>ТОЛ-10/0.5S/10P-600/5</t>
  </si>
  <si>
    <t>Прочее : Измерение до 1 000 В переменного и постоянного тока.</t>
  </si>
  <si>
    <t>Сварочная</t>
  </si>
  <si>
    <t>P. I. T.</t>
  </si>
  <si>
    <t>Компрессор 2 цилиндровый а/м КамАЗ ЕВРО</t>
  </si>
  <si>
    <t>ОАО Борисовский завод агрегат</t>
  </si>
  <si>
    <t>151219.900.000000</t>
  </si>
  <si>
    <t>из кожи, монтерских когтей</t>
  </si>
  <si>
    <t>для когтей и лазов</t>
  </si>
  <si>
    <t>ООО "ПО ЗМО"</t>
  </si>
  <si>
    <t>289261.500.000175</t>
  </si>
  <si>
    <t>Электронный блок управления ЗМЗ-406 
а/м ГАЗЕЛЬ</t>
  </si>
  <si>
    <t>ООО Топливные</t>
  </si>
  <si>
    <t>ТОО "АЭС Шульбинская ГЭС"</t>
  </si>
  <si>
    <t>244422.200.000003</t>
  </si>
  <si>
    <t>холоднодеформированный, высота 51-80 мм</t>
  </si>
  <si>
    <t>(100.029.001) Хомутик; 7БС.254.453; Медь</t>
  </si>
  <si>
    <t>завод «Электросила»</t>
  </si>
  <si>
    <t>Клин пазовый</t>
  </si>
  <si>
    <t>271161.000.000023</t>
  </si>
  <si>
    <t>для турбогенератора, промежуточный</t>
  </si>
  <si>
    <t>(100.023.001) Клин пазовый; 8БС.784.550; полимер</t>
  </si>
  <si>
    <t>241031.900.000009</t>
  </si>
  <si>
    <t>марка Ст.45, толщина до 3,9 мм, холоднокатаный</t>
  </si>
  <si>
    <t>Лист стальной; 1,5x1250x2500 мм без покрытия; холоднокатанный</t>
  </si>
  <si>
    <t>Электроэнергия</t>
  </si>
  <si>
    <t>351110.100.000000</t>
  </si>
  <si>
    <t>для собственного потребления</t>
  </si>
  <si>
    <t>Электроэнергия, СТС</t>
  </si>
  <si>
    <t>ТС приложена в ответном письме</t>
  </si>
  <si>
    <t>245</t>
  </si>
  <si>
    <t>Товарищество с ограниченной ответственностью "Тау-Кен Алтын"</t>
  </si>
  <si>
    <t>264051.800.000012</t>
  </si>
  <si>
    <t>фиксированной несущей волны, задающий</t>
  </si>
  <si>
    <t>Генератор для печи 60 кг, СТС</t>
  </si>
  <si>
    <t>Лист специальный</t>
  </si>
  <si>
    <t>222141.900.000007</t>
  </si>
  <si>
    <t>полиуретановый, толщина 2-20 мм</t>
  </si>
  <si>
    <t>Лист специальный.полиуретановый, толщина 2-20 мм [Лист полипропиленовый 1500*3500*10]</t>
  </si>
  <si>
    <t>ТОО "Тау-Кен Алтын"</t>
  </si>
  <si>
    <t>Simona</t>
  </si>
  <si>
    <t>Генератор для печи 30 кг, СТС</t>
  </si>
  <si>
    <t>https://docs.google.com/document/d/1RYhEBKYp8CjX6qarQW1s8Ogv3FLrcoNw/edit?usp=sharing&amp;ouid=118397390670989413877&amp;rtpof=true&amp;sd=true</t>
  </si>
  <si>
    <t>АО "База №1 Химреактивов"</t>
  </si>
  <si>
    <t>Для производства, СТС</t>
  </si>
  <si>
    <t>50000</t>
  </si>
  <si>
    <t>СТС, Насос подачи раствора в аспирационную систему</t>
  </si>
  <si>
    <t>Пиросульфит натрия</t>
  </si>
  <si>
    <t>201341.300.000001</t>
  </si>
  <si>
    <t>https://docs.google.com/document/d/1VdGVUJPj9uk9k8T_ksCIUD9pLICRtpGu/edit?usp=sharing&amp;ouid=118397390670989413877&amp;rtpof=true&amp;sd=true</t>
  </si>
  <si>
    <t xml:space="preserve">ООО Узкимеимрекс
</t>
  </si>
  <si>
    <t>ЦЗЛ, ГОСТ 10157-2016 Аргон газообразный и жидкий. Технические условия</t>
  </si>
  <si>
    <t>3120</t>
  </si>
  <si>
    <t>281524.990.000008</t>
  </si>
  <si>
    <t>червячный, одноступенчатый</t>
  </si>
  <si>
    <t>Редуктор сжатого воздуха, для пневматической машины, СТС</t>
  </si>
  <si>
    <t>265185.100.000020</t>
  </si>
  <si>
    <t>для системы виброконтроля, мониторинга и диагностики гидроагрегатов</t>
  </si>
  <si>
    <t>https://docs.google.com/document/d/1TPUtEtetCaZgkIpmLUdRyxzou0KQZMR7/edit?usp=sharing&amp;ouid=118397390670989413877&amp;rtpof=true&amp;sd=true</t>
  </si>
  <si>
    <t>IKOI S.p.A.</t>
  </si>
  <si>
    <t>Тигель</t>
  </si>
  <si>
    <t>239914.000.000025</t>
  </si>
  <si>
    <t>графитовый</t>
  </si>
  <si>
    <t>Тигель графитовый для печи на 100 кг</t>
  </si>
  <si>
    <t>232012.900.000290</t>
  </si>
  <si>
    <t>шамотный</t>
  </si>
  <si>
    <t>https://docs.google.com/document/d/1ZkZpkA_QCnngWwgadEynZSCgv_Z_nepA/edit?usp=sharing&amp;ouid=118397390670989413877&amp;rtpof=true&amp;sd=true</t>
  </si>
  <si>
    <t>Golden Sky Chemicals Limited</t>
  </si>
  <si>
    <t>СТС, Электропривода и комплект креплений на ворота для модернизации</t>
  </si>
  <si>
    <t>Элемент нагревательный</t>
  </si>
  <si>
    <t>282114.700.000014</t>
  </si>
  <si>
    <t>для промышленной печи</t>
  </si>
  <si>
    <t>СТС, элемент нагревательный для промышленной печи (малая купеляционная, гантелевидный), 480мм (КЭНВПС, КЭНБ тип ED Ø12 150x180) (для ЦЗЛ)</t>
  </si>
  <si>
    <t>https://drive.google.com/open?id=14t1Thv6HcuRTRNzXN6yIvZKJJNs4epXO</t>
  </si>
  <si>
    <t>IKOI Spa</t>
  </si>
  <si>
    <t>281332.000.000225</t>
  </si>
  <si>
    <t>трехлинейный, с электропневматическим управлением, условный диаметр прохода 10 мм</t>
  </si>
  <si>
    <t>СТС, Электроклапаны, напряжение 220В, давление до 10 Бар</t>
  </si>
  <si>
    <t>https://docs.google.com/document/d/1dNWoK9YbQzGosc47aFJLcaHFDws-T4Jg/edit?usp=sharing&amp;ouid=118397390670989413877&amp;rtpof=true&amp;sd=true</t>
  </si>
  <si>
    <t>Картридж газового фильтра</t>
  </si>
  <si>
    <t>281332.000.000151</t>
  </si>
  <si>
    <t>СТС, Картридж титановый</t>
  </si>
  <si>
    <t>СТС, элемент нагревательный для промышленной печи (большая купеляционная), 650мм, (КЭНВПС, КЭНБ тип ED Ø16 200x250) (для ЦЗЛ)</t>
  </si>
  <si>
    <t>Электрод лабораторный</t>
  </si>
  <si>
    <t>СТС, Пин-электроды, кат.номер 46901030 (для ЦЗЛ)</t>
  </si>
  <si>
    <t>232014.900.000038</t>
  </si>
  <si>
    <t>керамический, огнеупорный</t>
  </si>
  <si>
    <t>https://drive.google.com/file/d/1rK4Giwrch478C3gbUxzG3s4txtK0oN1W/view?usp=sharing</t>
  </si>
  <si>
    <t xml:space="preserve">АО "Уральские Инновационные Технологии"
</t>
  </si>
  <si>
    <t>Плита шамотная</t>
  </si>
  <si>
    <t>232012.900.000213</t>
  </si>
  <si>
    <t>марка ШБ-I, огнеупорная</t>
  </si>
  <si>
    <t>СТС для ЦЗЛ, Размеры 200*155*12 мм. Для защиты дна купеляционной печи.</t>
  </si>
  <si>
    <t>элемент нагревательный для промышленной печи, (КЭНВПС, КЭНБ тип ED Ø30 250x600) (для ЦЗЛ), СТС</t>
  </si>
  <si>
    <t>СТС, элемент электронагревательный</t>
  </si>
  <si>
    <t>282911.500.000021</t>
  </si>
  <si>
    <t>для фильтровентиляционной установки</t>
  </si>
  <si>
    <t>Набор фильтров для вентиляции, СТС</t>
  </si>
  <si>
    <t>Фильтр осушающий</t>
  </si>
  <si>
    <t>265182.600.000056</t>
  </si>
  <si>
    <t>ЦЗЛ, Фильтр для очистки аргона</t>
  </si>
  <si>
    <t>281133.000.000040</t>
  </si>
  <si>
    <t>воздушный, для газоперекачивающего агрегата</t>
  </si>
  <si>
    <t>СТС, Фильтр</t>
  </si>
  <si>
    <t>281211.300.000003</t>
  </si>
  <si>
    <t>силовой, действие одностороннее</t>
  </si>
  <si>
    <t>Гидроцилиндр (гидроподъемник тигеля для установки вакуумной дистилляции серебра)</t>
  </si>
  <si>
    <t>239914.000.000020</t>
  </si>
  <si>
    <t>Стержень графитовый 600*20 мм</t>
  </si>
  <si>
    <t>282114.700.000043</t>
  </si>
  <si>
    <t>термопара для тигельной печи ЭПШТ-24</t>
  </si>
  <si>
    <t>термопара для купеляционной печи GME-6/S</t>
  </si>
  <si>
    <t>Повторяется с 3894</t>
  </si>
  <si>
    <t>Вагон-платформа универсальная модели 13-6768</t>
  </si>
  <si>
    <t>302032.000.000002</t>
  </si>
  <si>
    <t>Вагон-платформа универсальная, Модель 13-6768</t>
  </si>
  <si>
    <t>шт.</t>
  </si>
  <si>
    <t>АО «KTZ Express»</t>
  </si>
  <si>
    <t xml:space="preserve">Устройство контроля усилия стрелочного привода </t>
  </si>
  <si>
    <t>измеритель специализированный</t>
  </si>
  <si>
    <t>для перевода стрелки 
железнодорожного пути</t>
  </si>
  <si>
    <t>АО "НК "КТЖ"</t>
  </si>
  <si>
    <t>Прочие характеристики:Колодка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</si>
  <si>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ТОО "КТЖ - Грузовые перевозки"</t>
  </si>
  <si>
    <t>АО "Трансмашхолдинг"</t>
  </si>
  <si>
    <t xml:space="preserve">Измеритель сопротивления балласта </t>
  </si>
  <si>
    <t>265143.590.000049</t>
  </si>
  <si>
    <t>прибор контроля</t>
  </si>
  <si>
    <t>для определения сопротивления 
балласта рельсовых цепей</t>
  </si>
  <si>
    <t>ГОСТ 24045-2016, оцинкованный лист гнутый с трапециевидными гофрами, размеры листа: длина-3200 мм, ширина-1250 мм, толщина 0,8 мм.</t>
  </si>
  <si>
    <t>Акционерное общество "Национальная компания "Қазақстан темір жолы"</t>
  </si>
  <si>
    <t>Российская Федерация</t>
  </si>
  <si>
    <t>235112.300.000000</t>
  </si>
  <si>
    <t>без минеральных добавок, марка ПЦ 400-Д0 (М 400-Д0)</t>
  </si>
  <si>
    <t>ГОСТ 31108-2020 цемент марки ЦЕМ 1 32,5Н (М-400), тарированый в мешках по 50кг, без минеральных добавок</t>
  </si>
  <si>
    <t>Дегидратор</t>
  </si>
  <si>
    <t>265185.200.000006</t>
  </si>
  <si>
    <t>Для содержания кабелей связи под избыточным давлением сухого воздуха в автоматическом режиме</t>
  </si>
  <si>
    <t>"Комплект дегидратора включает в себя: Дегидратор – 1 шт., панель сигнализации механическая ПСМ-6 – 1 шт., трубка (воздуховод) 6/4 – 30 м.трубка (воздуховод) 10/8- 25 м. Характеристики: Давление воздуха на выходе изделия при производительности 50% от номинальной кПа (кгс/см2) 90 ±5(0,9±0,05); Номинальная производительность изделия по воздуху, л/ч (л/мин), не менее 360 (6,0); Влажность воздуха на выходе изделия, г/м3 (температура точки росы 20С), не более 0,3 (минус 30); Изделие обеспечивает аварийное отключение компрессора при его непрерывной работе, мин 10±2; Изделие обеспечивает дистанционные сигналы: об отсутствии электропитания, о понижении давления воздуха на выходе изделия ниже величины кПа (кгс/см2), о перегрузке компрессора 30(0,3); Метод осушки воздуха -короткоцикловая адсорбция с автоматической, безнагревной регенерацией адсорбента; Тип компрессора - безмаслянный; Отображение информации о давлении на выходе изделия и в ресиверах - стрелочный манометр;Общий объем ресиверов - 32л.; напряжение от 187В до 242В; частота переменного тока -50 Гц; Потребляемая мощность не более 350ВА."</t>
  </si>
  <si>
    <t>АО "Национальная компания "Қазақстан темір жолы"</t>
  </si>
  <si>
    <t>ДП "Телеком- Пневматик"</t>
  </si>
  <si>
    <t>филиал АО НК КТЖ - Дирекция магистральной сети</t>
  </si>
  <si>
    <t>РК</t>
  </si>
  <si>
    <t>ГОСТ 19596-87 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ЛСП-4-1300.</t>
  </si>
  <si>
    <t>ГОСТ 19596-87 лопата копальная остроконечная для копания грунта, типа ЛКО, с черенком типа 4, длиной 1300мм: ЛКО-4-1300.</t>
  </si>
  <si>
    <t>ГОСТ 3282-74, вязальная, диаметр 2,5 мм</t>
  </si>
  <si>
    <t>Колесо промежуточное</t>
  </si>
  <si>
    <t>302040.300.000442</t>
  </si>
  <si>
    <t>Колесо промежуточное.для подвижного состава [WN01-730.160.RUS.R7-2]</t>
  </si>
  <si>
    <t>Тетрафторэтан (Фреон R134A)</t>
  </si>
  <si>
    <t>201419.300.000004</t>
  </si>
  <si>
    <t>газ</t>
  </si>
  <si>
    <t>Фреон 134А, Один баллон вес 13,6 кг.</t>
  </si>
  <si>
    <t>АО "Вагонсервис"</t>
  </si>
  <si>
    <t>Quzhou Rongqiang Chem Co., Ltd</t>
  </si>
  <si>
    <t>222315.000.000004</t>
  </si>
  <si>
    <t>из поливинилхлорида, коммерческий, на тканой основе</t>
  </si>
  <si>
    <t>Коммерческий линолеум: толщина в 2 мм. и защитный слой - 0,5 мм. Размеры 2м*20 м в рулоне. Класс износостойкости - 23/32-33. Товар предоставить согласно образца заказчика.</t>
  </si>
  <si>
    <t>Электрод сварочный.металлический, плавящиеся, без покрытия [9466-75, 10051-75, тип Э65Х 25Г13Н3 ЦНИИН -4-ж-НД, d-4мм, коэффициент наплавки 10,5 г/Ач, расход электродов на 1 кг наплавленного металла 1,5, для наплавки изношенных участков и заварка дефектов литья железнодорожных кр]</t>
  </si>
  <si>
    <t>Материал битумно-полимерный</t>
  </si>
  <si>
    <t>239912.530.000007</t>
  </si>
  <si>
    <t>марка ТПП</t>
  </si>
  <si>
    <t>Модифицированный материал, основа полиэстер; толщ. 4,5мм, гибкость на брусе R-25мм, теплостойкость +90град.С, площадь рулона 10кв.м</t>
  </si>
  <si>
    <t>Воздухораспределитель</t>
  </si>
  <si>
    <t>302040.300.000168</t>
  </si>
  <si>
    <t>Воздухораспределитель усл.№242</t>
  </si>
  <si>
    <t>АО "МТЗ "Трансмаш"</t>
  </si>
  <si>
    <t>Плита древесноволокнистая</t>
  </si>
  <si>
    <t>162114.590.000008</t>
  </si>
  <si>
    <t>марка СТ, твердая</t>
  </si>
  <si>
    <t>ГОСТ 4598-86 древесно-волокнистые плиты, материал, получаемый измельчением древесины в волокнистую массу с последующим формованием и з неё плит, (размеры 2745х1700х3,2 мм)</t>
  </si>
  <si>
    <t>625 Лист</t>
  </si>
  <si>
    <t>Воздухораспределитель №305-000</t>
  </si>
  <si>
    <t>252111.900.000010</t>
  </si>
  <si>
    <t>секционный, чугунный</t>
  </si>
  <si>
    <t>ГОСТ 31311-2005 Радиатор отопления чугунный 7-секционный</t>
  </si>
  <si>
    <t>Передача насоса</t>
  </si>
  <si>
    <t>302040.300.000881</t>
  </si>
  <si>
    <t>Передача насоса.для выправочно-подбивочной или выправочно-подбивочно-рихтовочной машины [WN80.4200-1]</t>
  </si>
  <si>
    <t>Костыль путевой для железных дорог нормальной колеи размером 16х16х165 должен соответствовать требованиям ГОСТ 5812-2014. 
Срок изготовления товара не позднее одного года, предшествующего дате поставк</t>
  </si>
  <si>
    <t>АО "Центр транспортного сервиса"</t>
  </si>
  <si>
    <t>233110.700.000008</t>
  </si>
  <si>
    <t>марка ПГ, керамическая, квадратная</t>
  </si>
  <si>
    <t>ГОСТ 6787-2001, метлахская (половая), неглазурованная одноцветная, гладкая, размер 30х30см</t>
  </si>
  <si>
    <t>В состав входит: 1. Бинты марлевые 5 м х 10 см (стерильные) -2 штуки; 2. Бинты марлевые 5 м х 10 см (нестерильные) -2 штуки; 3. Бинты марлевые 7 м х 14 см (нестерильные)- 2 штуки; 4. Перевязочный паке</t>
  </si>
  <si>
    <t>272022.300.000000</t>
  </si>
  <si>
    <t>тяговый, напряжение 12-96 В, емкость 210-1000 А/ч, щелочной, никель-железный</t>
  </si>
  <si>
    <t>Напряжение, в1,2 Ёмкость, Ач350 Габариты: Длина: не менее 132 мм, Ширина: не менее 169 мм, Высота: не менее 400 мм. Масса c электролитом, не менее 18,0 кг Дополнительно: Щелочные аккумуляторы для питания потребителей электроэнергии постоянного тока магистральных пассажирских вагонов с системой электроснабжения на напряжение 50 В (батареи из 40 аккумуляторов)</t>
  </si>
  <si>
    <t>ООО "Курский аккумуляторный завод"</t>
  </si>
  <si>
    <t>Датчик стрелы прогиба</t>
  </si>
  <si>
    <t>302031.000.000014</t>
  </si>
  <si>
    <t>Датчик стрелы прогиба.для выправочно-подбивочной машины [EL-T609.00/4S-HG]</t>
  </si>
  <si>
    <t>302040.300.001397</t>
  </si>
  <si>
    <t>для выправочно-подбивочно-рихтовочной машины, подъемный</t>
  </si>
  <si>
    <t>Цилиндр.для выправочно-подбивочно-рихтовочной машины, подъемный [HZDPA.080.040.0760.1.001PA]</t>
  </si>
  <si>
    <t xml:space="preserve">Матрица </t>
  </si>
  <si>
    <t>268013.000.000000</t>
  </si>
  <si>
    <t>Для светодиодного оборудования</t>
  </si>
  <si>
    <t>Комплект запасных частей для светодиодного оборудования (красного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2100-6000 кд, угол рассеивания не менее ±1,5° и не более ±4°.  Координата цветности в области X 0,735-0,703-0,704-0,725; Y 0,265-0,297-0,290-0,267.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4-6 мкд. Покрытие матрицы матовое антибликовое. Диаметр печатной платы 197±1 мм. На матрице с тыльной стороны расположены балластные резисторы номиналом 150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</si>
  <si>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ООО "Термотрон-Завод"</t>
  </si>
  <si>
    <t>Комплект запасных частей для светодиодного оборудования (зеленого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2100-4500 кд, угол рассеивания не менее ±1,5° и не более ±4°.  Координата цветности в области X 0,241-0,022-0,206-0,300; Y 0,746-0,420-0,376-0,490.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6-8 мкд. Покрытие матрицы матовое антибликовое. Диаметр печатной платы 197±1 мм. На матрице с тыльной стороны расположены балластные резисторы номиналом 62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</si>
  <si>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Комплект запасных частей для светодиодного оборудования (желтого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3500-9000 кд, угол рассеивания не менее ±1,5° и не более ±4°.  Координата цветности в области X 0,617-0,561-0,545-0,604; Y 0,383-0,439-0,427-0,383.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5-6 мкд. Покрытие матрицы матовое антибликовое. Диаметр печатной платы 197±1 мм. На матрице с тыльной стороны расположены балластные резисторы номиналом 130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</si>
  <si>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Металлочерепица</t>
  </si>
  <si>
    <t>259929.190.000023</t>
  </si>
  <si>
    <t>с полимерным покрытием, из оцинкованной стали</t>
  </si>
  <si>
    <t>кровельные листы из оцинкованной стали толщиной 0,5 мм полимерным покрытием.</t>
  </si>
  <si>
    <t>Напряжение, в1,2 Ёмкость, Ач300 Габариты: Длина: не менее 132 мм, Ширина: не менее 169 мм, Высота: не менее 400 мм. Масса c электролитом, не менее 16,0 кг Дополнительно: Щелочные аккумуляторы для питания потребителей электроэнергии постоянного тока магистральных пассажирских вагонов с системой электроснабжения на напряжение 50 В (батареи из 40 аккумуляторов)</t>
  </si>
  <si>
    <t>Кран концевой</t>
  </si>
  <si>
    <t>302040.300.000693</t>
  </si>
  <si>
    <t>для перекрытия тормозной и питательной магистралей подвижного состава и крепления на них соединительного рукава</t>
  </si>
  <si>
    <t>АО"КТЖ-Грузовые перевозки"</t>
  </si>
  <si>
    <t>ООО РИТМ</t>
  </si>
  <si>
    <t>192042.520.000002</t>
  </si>
  <si>
    <t>нефтяной, строительный, марка БН 90/10</t>
  </si>
  <si>
    <t>ГОСТ- 6617-76, нефтяной, строительный марки БН 90/10, для гидроизоляции фундаментов зданий в бухте не менее по 230 кго (бумажные бух ты или с крючками)</t>
  </si>
  <si>
    <t>Устройство светозащитное для болометра</t>
  </si>
  <si>
    <t>265182.300.000021</t>
  </si>
  <si>
    <t>Устройство светозащитное</t>
  </si>
  <si>
    <t>для болометра</t>
  </si>
  <si>
    <t>203022.550.000006</t>
  </si>
  <si>
    <t>ГОСТ 10277-90, упаковка 1кг</t>
  </si>
  <si>
    <t>302040.300.001399</t>
  </si>
  <si>
    <t>для выправочно-подбивочной или выправочно-подбивочно-рихтовочной машины, гидравлический</t>
  </si>
  <si>
    <t>Цилиндр.для выправочно-подбивочной или выправочно-подбивочно-рихтовочной машины, гидравлический [2E33.21]</t>
  </si>
  <si>
    <t>Гидромотор передвижения спутника</t>
  </si>
  <si>
    <t>255012.700.000025</t>
  </si>
  <si>
    <t>Гидромотор передвижения спутника.для выправочно-подбивочной или выправочно-подбивочно-рихтовочной машины [HYS909x160HA1T/92/280BAR]</t>
  </si>
  <si>
    <t>ГОСТ 10632-2014 древесно-стружечные плиты, материал, получаемый горячим прессованием смеси древесных стружек с небольшим количеством синтетического связующего (карбамидной смолы), размеры 1220*2700*16</t>
  </si>
  <si>
    <t>241062.900.000060</t>
  </si>
  <si>
    <t>стальной, марка Ст.3сп, диаметр 20-25 мм, горячекатаный</t>
  </si>
  <si>
    <t>ГOCT 1050-2013, прокат круглый, диаметр - 22 мм, длина не менее 5000мм.</t>
  </si>
  <si>
    <t>Предохранитель валика подвески тормозного башмака</t>
  </si>
  <si>
    <t>302040.300.000973</t>
  </si>
  <si>
    <t>302031.000.000134</t>
  </si>
  <si>
    <t>для планировщика балласта, промышленный</t>
  </si>
  <si>
    <t>Цилиндр.для планировщика балласта, промышленный [UD50.2600A]</t>
  </si>
  <si>
    <t>Модуль снабжения</t>
  </si>
  <si>
    <t>302031.000.000079</t>
  </si>
  <si>
    <t>для щебнеочистительной машины</t>
  </si>
  <si>
    <t>Модуль снабжения.для щебнеочистительной машины [EL–AM20.00]</t>
  </si>
  <si>
    <t>Сельсин датчик</t>
  </si>
  <si>
    <t>302040.300.001146</t>
  </si>
  <si>
    <t>Сельсин датчик.для подвижного состава [EL-T1041.00-HG]</t>
  </si>
  <si>
    <t>АО МТЗ Трансмаш</t>
  </si>
  <si>
    <t>263021.900.000011</t>
  </si>
  <si>
    <t>бесшнуровой</t>
  </si>
  <si>
    <t>Индикатор входящего вызова: есть. Аккумулятор (в комплекте): NiMH. Будильник: есть. Время/дата на дисплее: есть. Голосовой АОН:есть. Дисплей: точечный. Журнал входящих вызовов (записей):не менее 50. Подключение дополнительных трубок: макс. 6. Кириллица: есть. Мелодии звонка: не менее 20. Повторный набор: не менее 5. Подсветка клавиатуры: есть. Поиск трубки: есть.
Полифония: не менее 16 тональная. Цифровой автоответчик: не менее 20 минут. Работа батареи в дежурном режиме (часы): не менее 170. Работа батареи в режиме разговора (часы): не менее 18. Идентификация вызывающего абонента: АОН, Caller ID. Спикерфон: трубка. Телефонный справочник (записей): не менее 100. Эко-режим есть.</t>
  </si>
  <si>
    <t xml:space="preserve">филиала АО НК «КТЖ»-«Многофункциональный центр обслуживания» </t>
  </si>
  <si>
    <t>302040.300.000334</t>
  </si>
  <si>
    <t>для детали механизма сцепления</t>
  </si>
  <si>
    <t xml:space="preserve">Прочие характеристики: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 чертеж № 106-01-002-1 ГОСТ 22703-2012  </t>
  </si>
  <si>
    <t>203022.100.000011</t>
  </si>
  <si>
    <t>синтетическая</t>
  </si>
  <si>
    <t>марка ФЛ-03К, для грунтования поверхностей из черных металлов/медных /титановых сплавов/ деревянных поверхностей</t>
  </si>
  <si>
    <t>241066.900.000100</t>
  </si>
  <si>
    <t>стальной, марка Ст.3Х2В8, диаметр 10-19 мм, горячекатаный</t>
  </si>
  <si>
    <t>ГOCT 1050-2013, прокат круглый без обработки поверхности, диаметр - 14 мм, длина не менее 5000 мм</t>
  </si>
  <si>
    <t>221973.230.000007</t>
  </si>
  <si>
    <t>полиамидная</t>
  </si>
  <si>
    <t>Размеры соответствует поперечному сечению рельса типа Р-65. Высота 180 мм, ширина в головке вверху 73 мм, внизу 75 мм,  в подошве 150 мм. Толщина изоляции 8 мм.  Материал изготовления -полиамид.</t>
  </si>
  <si>
    <t xml:space="preserve">Прочие характеристики:Технические характеристики втулки полимерной подвески тормозною башмака и маркировка должны соответствовать требованиям 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</si>
  <si>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ГOCT 1050-2013, прокат круглый , диаметр - 16 мм, длина не менее 5000 мм.</t>
  </si>
  <si>
    <t>Насос вакуумный мембранный НВМ МВИЮ.064271.001 Предназначен для создания заданного разряжения/избыточного давления</t>
  </si>
  <si>
    <t>ООО "НТЦ Курс"</t>
  </si>
  <si>
    <t>Датчик пропорциональный</t>
  </si>
  <si>
    <t>302040.300.000282</t>
  </si>
  <si>
    <t>Датчик пропорциональный.для выправочно-подбивочной или выправочно-подбивочно-рихтовочной машины [EL-T750.00ZS]</t>
  </si>
  <si>
    <t>филиал АО НК КТЖ - Многофункциональный центр обслуживания</t>
  </si>
  <si>
    <t>243411.700.000021</t>
  </si>
  <si>
    <t>из углеродистой стали, холоднотянутая, диаметр 3,1-6 мм</t>
  </si>
  <si>
    <t>Прочие характеристики:Катанка из углеродистой стали обыкновенного качества марок СТО, Ст 1, Ст2, СтЗ, всех степеней раскисления по ГОСТ 380-94, предназначена для перетяжки на проволоку и другие цели, диаметром 6,0 мм, обычной точности, термический об аботанная, отожженная</t>
  </si>
  <si>
    <t>Двери стальные, холоднокатанная сталь 1,5мм. Изделие стандартной комплектации. Размер по коробке 850х2050мм. Цельногнутое дверное полотно и коробка, два контура уплотнения, сложная коробка, внутреннее</t>
  </si>
  <si>
    <t>Сервовентиль</t>
  </si>
  <si>
    <t>302040.300.001149</t>
  </si>
  <si>
    <t>для выправочно-подбивочно-рихтовочной машины</t>
  </si>
  <si>
    <t>Сервовентиль.для выправочно-подбивочно-рихтовочной машины [EL-T76.00-MO]</t>
  </si>
  <si>
    <t>Часть главная</t>
  </si>
  <si>
    <t>302040.300.000268</t>
  </si>
  <si>
    <t>для воздухораспределителя подвижного состава</t>
  </si>
  <si>
    <t>Прочие характеристики:Главная часть воздухораспределителя 270.023-1, согласно Общего руководства по ремонту тормозного оборудования вагонов 732-ЦВ-ЦЛ, при процедуре приемо - передачи, товар должен быть испытан, с обязательным наличием бирки ремонтного предприятия РК Р 015 ПКБ ЦВ-2007 РК
ГОСТ 33724.1-2016
 \ Чертеж:270.023-1</t>
  </si>
  <si>
    <t>АО РИТМ</t>
  </si>
  <si>
    <t>Цвет коричневый, дверной блок 2100х900х45 мм, масса не болле 30 кг, в комплекте: коробка дверная деревянная, дверь деревянный, навес ы металлические-2штуки, ручка металлическая, материал из хвойных по</t>
  </si>
  <si>
    <t>Датчик положения.магнитный [EL-T935.00]</t>
  </si>
  <si>
    <t>Цилиндр.для выправочно-подбивочно-рихтовочной машины, подъемный [EL-T7091.00]</t>
  </si>
  <si>
    <t>241051.900.000001</t>
  </si>
  <si>
    <t>листовой для настила перекрытий, высота 101-160 мм</t>
  </si>
  <si>
    <t>Небольшой удельный вес, повышенная безопасность ввиду устойчивости к горению. Коррозионная устойчивость. Механическая прочность, толщина от 0,4 мм до 1,0 мм, из оцинкованной стали полимерного покрытия</t>
  </si>
  <si>
    <t>Распределитель гидравлический</t>
  </si>
  <si>
    <t>302040.300.001046</t>
  </si>
  <si>
    <t>Распределитель гидравлический.для подвижного состава [SSV12/6-N]</t>
  </si>
  <si>
    <t>КВПА 306565.008 СБ для вагонов предназначен для сброса избыточного давления, для туалетного комплекса ТК-02. Корпус пластмассовый. Разгрузочный клапан включает в себя резиновый рукав КВПА 724211.01 и диафграмму резиновую КВПА 725 163.003- 2шт.</t>
  </si>
  <si>
    <t>Передача</t>
  </si>
  <si>
    <t>281524.990.000036</t>
  </si>
  <si>
    <t>гидромеханическая, с комбинированными передачами</t>
  </si>
  <si>
    <t>Передача.гидромеханическая, с комбинированными передачами [УГП 230/ К2242, ДГКу, МПТ]</t>
  </si>
  <si>
    <t>Плата печатная</t>
  </si>
  <si>
    <t>302040.300.000915</t>
  </si>
  <si>
    <t>Плата печатная.для выправочно-подбивочно-рихтовочной машины [ELB-EM0-03-16/291F]</t>
  </si>
  <si>
    <t>Плата печатная.для выправочно-подбивочно-рихтовочной машины [ELB-EM0-03-16/290F]</t>
  </si>
  <si>
    <t>Цилиндр.для подвижного состава, пневматический [Чертеж PN2Z-G.50/16/250]</t>
  </si>
  <si>
    <t>Пружина рессорного подвешивания</t>
  </si>
  <si>
    <t>302040.300.001019</t>
  </si>
  <si>
    <t>Прочие характеристики:технический документ/чертеж 100.30.002-0  \ Прочие характеристики:ГОСТ 1452-2011,  \ Прочие характеристики:Технические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Пружина рессорного подвешивания наружная для подвижного состава, с применением при плановом ремонте</t>
  </si>
  <si>
    <t> АО «Транспневматика»</t>
  </si>
  <si>
    <t>Колесо зубчатое</t>
  </si>
  <si>
    <t>302040.300.000437</t>
  </si>
  <si>
    <t>Колесо зубчатое.для подвижного состава [U75.808]</t>
  </si>
  <si>
    <t>Прочие характеристики:Технические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  ГОСТ 1452-2011</t>
  </si>
  <si>
    <t>Прочие характеристики:согласно инструкции по ремонту тормозного оборудования вагонов 732 ЦВ-ЦЛ и ТУ 3184-021-05756760-00, при процедуре приемо-передачи, товар должен быть испытан, с обязательным наличием бирки ремонтного предприятия РК \ Чертеж:483А.010-01</t>
  </si>
  <si>
    <t>241071.000.000080</t>
  </si>
  <si>
    <t>гнутый замкнутый, высота 160-300 мм</t>
  </si>
  <si>
    <t>конек крыши ГОСТ 24045-2016 длина 2п.м</t>
  </si>
  <si>
    <t>Транзистор</t>
  </si>
  <si>
    <t>302040.300.001240</t>
  </si>
  <si>
    <t xml:space="preserve">Инвертор автономный полупроводниковый АПИ (в дальнейшем инвертор), преобразователь света люм.освещения  вагонов АПИ-20/110-01 </t>
  </si>
  <si>
    <t>ООО "ОмИНВЕСТ"</t>
  </si>
  <si>
    <t>Пневмоклапан редукционный</t>
  </si>
  <si>
    <t>302040.300.000930</t>
  </si>
  <si>
    <t>Пневмоклапан редукционный.для выправочно-подбивочно-рихтовочной машины [90344-A]</t>
  </si>
  <si>
    <t>БП 1П для дефектоскопа УДС2-РДМ-22, тип 22.03.01.00-06 (установлены резонаторы 00 (РС) и два сдвоенных резонатора 55/70 град.).НПП РДМ</t>
  </si>
  <si>
    <t>филиал АО НК КТЖ - Центр диагностики пути</t>
  </si>
  <si>
    <t>Молдова</t>
  </si>
  <si>
    <t>НПП РДМ</t>
  </si>
  <si>
    <t>БП 2П для дефектоскопа УДС2-РДМ-22, тип 22.03.01.00-07 (установлены резонаторы 42/42 град., 55/70 град., 70 град.)</t>
  </si>
  <si>
    <t xml:space="preserve">БП 2Л для дефектоскопа УДС2-РДМ-22, тип 22.03.01.00-05 (установлены резонаторы 42/42 град., 55/70 град.,70 град.) производство завод а изготовитель  </t>
  </si>
  <si>
    <t>Колесо зубчатое.для подвижного состава [SSP70.01.603-E]</t>
  </si>
  <si>
    <t>302031.000.000095</t>
  </si>
  <si>
    <t>для обратного гидравлического фильтра  машины для замены шпал</t>
  </si>
  <si>
    <t>Патрон.для обратного гидравлического фильтра  машины для замены шпал [HY-S501.560.150H/ES]</t>
  </si>
  <si>
    <t>Предохранитель замка</t>
  </si>
  <si>
    <t>302040.300.000974</t>
  </si>
  <si>
    <t xml:space="preserve">Прочие характеристики:для подвижного состава Чертеж 106.01.006-0 (106.01.006-5)                          ГОСТ 22703-2012
ГОСТ 33434-2015
ГОСТ 34450-2018
</t>
  </si>
  <si>
    <t>302040.300.000795</t>
  </si>
  <si>
    <t>для рельсосварочной машины</t>
  </si>
  <si>
    <t>Нож.для рельсосварочной машины [Гратосниматель накидной обозначение К922А.62.00.000А (Р-65)  к рельсосварочной машине К 922А]</t>
  </si>
  <si>
    <t>Колодка</t>
  </si>
  <si>
    <t>302040.300.000455</t>
  </si>
  <si>
    <t>Колодка.для рельсошлифовального поезда [Чертеж СИ 91.635.193.0000]</t>
  </si>
  <si>
    <t>Диск захвата</t>
  </si>
  <si>
    <t>302031.000.000016</t>
  </si>
  <si>
    <t>Диск захвата.для выправочно-подбивочной или выправочно-подбивочно-рихтовочной машины [UD311.505]</t>
  </si>
  <si>
    <t>настенный, площадь охлаждения не более 50 м2</t>
  </si>
  <si>
    <t xml:space="preserve">Энергоэффективность «A»
Скрытый LED дисплей
Уровень шума 25 дБ
Умный воздушный поток
Самодиагностика
Память положения жалюзи
Дренаж с 2х сторон
Защита от перепадов напряжения
Обслуживаемая площадь: не более 50 кв.м.
Антикоррозийное покрытие Blue Fin
Охлаждение до +43°С, обогрев до -7°С
Цвет: белый
Гарантийный срок – 36 месяцев.
</t>
  </si>
  <si>
    <t>ТОО "Военнизированная жележнодорожная охрана"</t>
  </si>
  <si>
    <t>Наконечник контактный</t>
  </si>
  <si>
    <t>279032.000.000018</t>
  </si>
  <si>
    <t>Наконечник контактный.для сварочного оборудования [В комплект входит: К-900А.50.25.000-2 шт; К-900А.50.26.000-2 шт.,на К900 под рельс типа Р65]</t>
  </si>
  <si>
    <t>Тройник стальной</t>
  </si>
  <si>
    <t>302040.300.001244</t>
  </si>
  <si>
    <t xml:space="preserve">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 технической документации/чертежу № 4375 </t>
  </si>
  <si>
    <t>302040.300.000098</t>
  </si>
  <si>
    <t>Вал привода.для подвижного состава [UD73.504]</t>
  </si>
  <si>
    <t>Звездочка цепная</t>
  </si>
  <si>
    <t>302031.000.000025</t>
  </si>
  <si>
    <t>для планировщика балласта</t>
  </si>
  <si>
    <t>Звездочка цепная.для планировщика балласта [3000.03.122ABR]</t>
  </si>
  <si>
    <t xml:space="preserve">Аптечка </t>
  </si>
  <si>
    <t>перечень вложений в аптечку: 1. Валидол таблетки или капсулы - 1шт; 2. Цитрамон таблетки - 1шт; 3. Анальгин таблетки - 1шт; 4. Кисл ота ацетилсалициловая таблетки - 2шт; 5. Фуразолидон таблетки - 2шт; 6. Таблетки от кашля - 2шт; 7. Калия преманганат 3,0 или 5,0 -1шт; 8. Кислота борная 10,0 - 1шт; 9. Настойка или таблетки валерианы - 1шт; 10. Раствор аммиака в ампулах или флаконах - 1шт; 11. Раствор йода спиртовый 5% или раствор бриллиантовой зелени 1% - 1шт; 12. Бинт стерильный 5*10см - 2шт; 13. Бинт стерильный 7*14см - 1шт; 14. Бинт не стерильный 7*7см или 7*10см - 1шт; 15. Салфетки медицинские не стерильные 14*16см №10 - 1шт; 16. Вата медицинская не стерильная 50,0 - 1 шт; 17. Напальчник резиновый - 2шт; 18. Жгут кровоостанавливающий или трубка резиновая - 1 шт; 19. Лейкопластыр ь бактерицидный - 2шт; 20. Уголь активированный - 2шт; картонный футляр</t>
  </si>
  <si>
    <t>302040.300.001103</t>
  </si>
  <si>
    <t>для выправочно-подбивочной-рихтовочной машины</t>
  </si>
  <si>
    <t>Ролик.для выправочно-подбивочной-рихтовочной машины [UD257.406-3]</t>
  </si>
  <si>
    <t>Комплект запасных частей для светодиодного оборудования (синего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200-800 кд, угол рассеивания не менее ±1,5° и не более ±4°.  Координата цветности в области 0,108-0,144-0,207-0,180; Y 0,090-0,030-0,120-0,164.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3-4 мкд. Покрытие матрицы матовое антибликовое. Диаметр печатной платы 197±1 мм. На матрице с тыльной стороны расположены балластные резисторы номиналом 82 Ом, 61 шт., и 270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</si>
  <si>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Комплект запасных частей для светодиодного оборудования (лунно-белого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2500-5000 кд, угол рассеивания не менее ±1,5° и не более ±4°.  Координата цветности в области  X 0,310-0,310-0,450-0,450; Y 0,335-0,306-0,390-0,420.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 мм и силой света 6-10 мкд. Покрытие матрицы матовое антибликовое. Диаметр печатной платы 197±1 мм. На матрице с тыльной стороны расположены балластные резисторы номиналом 62 Ом, 61 шт. и 270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</si>
  <si>
    <t>Блок резонатора</t>
  </si>
  <si>
    <t>265185.200.000064</t>
  </si>
  <si>
    <t xml:space="preserve"> для ультразвукового дефектоскопа</t>
  </si>
  <si>
    <t xml:space="preserve">Блок резонатора ЖРГА.433671.042 БР-1П  Входит в дефектоскоп ультразвуковой АВИКОН-31 УДС2-124 ЖРГА.663532.016 Первый по ходу дефектоскопной тележки. Содержит сменные ПЭП РС-0˚ и ПЭП 70˚, ПЭП 70 ˚. Может применяться как для контроля левой, так и правой рельсовой нити. Для всех схем прозвучивания. </t>
  </si>
  <si>
    <t xml:space="preserve">Блок резонатора ЖРГА.433671.042 БР-1 Л Входит в дефектоскоп ультразвуковой АВИКОН-31 УДС2-124 ЖРГА.663532.016 Первый по ходу дефектоскопной тележки. Содержит сменные ПЭП РС-0˚,  ПЭП 70˚, ПЭП 70˚ . Может применяться как для контроля левой, так и правой рельсовой нити. Для всех схем прозвучивания. </t>
  </si>
  <si>
    <t>Блок резонатора ЖРГА.433671.043 БР-2 П  Входит в дефектоскоп ультразвуковой АВИКОН-31 УДС2-124   ЖРГА.663532.016 Второй по ходу дефектоскопной тележки. Содержит сменные ПЭП 58˚/68˚  и ПЭП 42˚/42˚, ПЭП 58˚/68˚. Может применяться как для контроля левой, так и правой рельсовой нити. Для схемы</t>
  </si>
  <si>
    <t>Блок резонатора ЖРГА.433671.043 БР-2 Л  Входит в дефектоскоп ультразвуковой АВИКОН-31 УДС2-124   ЖРГА.663532.016 Второй по ходу дефектоскопной тележки. Содержит сменные ПЭП 58˚/68˚ , ПЭП 42˚/42˚,ПЭП 58/68˚ . Может применяться как для контроля левой, так и правой рельсовой нити. Для схемы</t>
  </si>
  <si>
    <t>ГДЗК-У самоспасатель фильтрующий Газодымозащитный комплект. Для защиты органов дыхания, глаз и головы человека от дыма и токсичных газов, образующихся при пожарах, в том числе и от оксида углерода. В комплект «ГДЗК» входят: капюшон, полумаска, клапан выдоха, фильтрующе-сорбирующий патрон и оголовье.</t>
  </si>
  <si>
    <t>Филиал акционерного общества "Национальная Компания "Қазақстан темір жолы" - "Многофункциональный центр обслуживания"</t>
  </si>
  <si>
    <t>Кабель соединительный</t>
  </si>
  <si>
    <t>265185.200.000037</t>
  </si>
  <si>
    <t xml:space="preserve"> для поверки и ремонта дефектоскопов</t>
  </si>
  <si>
    <t>для подключение блоков резонаторов дефектоскопа УДС2-РДМ-22. Тип 22.06.00.00.               НПП РДМ</t>
  </si>
  <si>
    <t>Диск пильный</t>
  </si>
  <si>
    <t>257340.900.000038</t>
  </si>
  <si>
    <t>для рельсорезного станка</t>
  </si>
  <si>
    <t>Диск пильный.для рельсорезного станка [к рельсорезному станку KSA-500 "Линзингер" D=660мм Z=80]</t>
  </si>
  <si>
    <t>Деталь поворотная</t>
  </si>
  <si>
    <t>302040.300.000933</t>
  </si>
  <si>
    <t>Деталь поворотная.для выправочно-подбивочно-рихтовочной машины [EL-T2013.00G1]</t>
  </si>
  <si>
    <t>281524.990.000037</t>
  </si>
  <si>
    <t>гидромеханическая, с планетарными передачами</t>
  </si>
  <si>
    <t>Передача.гидромеханическая, с планетарными передачами [WN83.00]</t>
  </si>
  <si>
    <t>Диск.для специальной и специализированной техники [RE153.804]</t>
  </si>
  <si>
    <t>Звездочка цепная.для планировщика балласта [3000.03.120-1]</t>
  </si>
  <si>
    <t>Гипохлорит кальция.марка А, 1 сорт</t>
  </si>
  <si>
    <t>ТОО "ТЕМІРЖОЛСУ-ҚОСТАНАЙ"</t>
  </si>
  <si>
    <t>Tianjin Hashenqweibanq Fine Chemical Co., Ltd.</t>
  </si>
  <si>
    <t>281411.900.000020</t>
  </si>
  <si>
    <t>предохранительный, из цветных металлов/сплавов, размер 100-400 мм  </t>
  </si>
  <si>
    <t>Клапан.предохранительный, из цветных металлов/сплавов, размер 100-400 мм   [HY511.06]</t>
  </si>
  <si>
    <t>Лоток</t>
  </si>
  <si>
    <t>222929.900.000142</t>
  </si>
  <si>
    <t>канцелярский, пластмассовый</t>
  </si>
  <si>
    <t>для бумаг А4, горизонтальный, пластиковый, 3 секции</t>
  </si>
  <si>
    <t>Дырокол</t>
  </si>
  <si>
    <t>282323.900.000005</t>
  </si>
  <si>
    <t>Дырокол силовой до 120 листов</t>
  </si>
  <si>
    <t>Инвертор автономный полупроводниковый АПИ (в дальнейшем инвертор), преобразователь света люм.освещения  вагонов АПИ-40/54-01</t>
  </si>
  <si>
    <t>302040.300.000947</t>
  </si>
  <si>
    <t>Подшипник.для выправочно-подбивочно-рихтовочной машины [NKI70/35/XL]</t>
  </si>
  <si>
    <t>Гидромотор передвижения спутника.для выправочно-подбивочной или выправочно-подбивочно-рихтовочной машины [HY901N200]</t>
  </si>
  <si>
    <t>Номинальное напряжение, В/Гц: не менее 220 В /не менее 50-60. Максимальная суммарная мощность нагрузки, Вт: не менее 2200. Максимальный ток нагрузки, А: не менее 10. Максимальная рассеиваемая энергия, Дж: не менее 150. Защищаемые цепи: Фаза-ноль. Защита от перегр узки и короткого замыкания: Отдельный автоматический несгораемый предохранитель. Количество розеток: не менее 6. Длина шнура, м: не менее 5.0 Материал корпуса: Специальный ударостойкий негорючий пластик ABS. ГОСТ Р 51322.1-99.</t>
  </si>
  <si>
    <t>Плата печатная.для выправочно-подбивочно-рихтовочной машины [EK-653P/S-00B]</t>
  </si>
  <si>
    <t>Система контроля и управления доступом</t>
  </si>
  <si>
    <t>329959.900.000058</t>
  </si>
  <si>
    <t>3 и 4 класс</t>
  </si>
  <si>
    <t>АО «НК «Актауский морской торговый порт»</t>
  </si>
  <si>
    <t>Дымосос</t>
  </si>
  <si>
    <t>282520.500.000000</t>
  </si>
  <si>
    <t>Дымосос.для котла [Прочие характеристики:Дымосос ДН-12,5-1500]</t>
  </si>
  <si>
    <t xml:space="preserve">ТОО "Теміржолсу - Алматы" </t>
  </si>
  <si>
    <t xml:space="preserve">Дымосос </t>
  </si>
  <si>
    <t>Дымосос.для котла [ Дымосос ДН-12,5-1500]</t>
  </si>
  <si>
    <t>полное давление 3510 Па (кгс/см2), макс. КПД 83 %, установленная мощность двигателя 75 кВт, потребляемая мощность 47,2 кВт, производительность при всасываний 39900 м3/час, исполнение схема №1,  Номер чертежа компоновки (правое вращение), по ГОСТ Р 55852-2013]</t>
  </si>
  <si>
    <t>Раковина с пьедесталом Размеры: 685 х 180 х 190 мм Цвет: белый.</t>
  </si>
  <si>
    <t>Полотно.для ленточной пилы ["Биметаллические ленточные пилы (БЛП). кодировка материала зуба пилы — М42 (бикобальт);ширина полотна: 41 мм; толщина полотна: 1,3 мм. прямой зуб, количество зубьев на дюйме 6 (шаг 4,2 мм); номинальна]</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</si>
  <si>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</si>
  <si>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Механизм центрирующий</t>
  </si>
  <si>
    <t>265185.200.000027</t>
  </si>
  <si>
    <t>для работы следящей системы ультразвукового дефектоскопа</t>
  </si>
  <si>
    <t xml:space="preserve">для работы следящей системы УЗД  УДС2-РДМ-22. НПП "РДМ </t>
  </si>
  <si>
    <t xml:space="preserve">Инвертор автономный полупроводниковый АПИ (в дальнейшем инвертор), преобразователь света люм.освещения  вагонов АПИ-20/54-01 </t>
  </si>
  <si>
    <t>Набор настольный</t>
  </si>
  <si>
    <t>329959.900.000036</t>
  </si>
  <si>
    <t>письменный</t>
  </si>
  <si>
    <t>Настольный набор - 8 предметный. Цвет - махагон. В него входит: подставка под карандаши, подставка для визиток, подставка для ручек(с ручками), бокс с бумагой для записей, часы настольные, подставка для визиток, лоток для бумаг, нож для вскрытия корреспонденции.</t>
  </si>
  <si>
    <t>ГОСТ 30493-96, фаянсовый, воронкообразный, с косым выпуском, с цельноотлитой полочкой с бачком</t>
  </si>
  <si>
    <t xml:space="preserve"> Насос </t>
  </si>
  <si>
    <t>приводный, трехпоршневой и трехплунжерный,
подача до 40 м3/ч</t>
  </si>
  <si>
    <t>ЭЦВ 6-6,5-85, Номинальная мощность не менее 3,0 кВт; номинальная производительность не менее 6,5 м3/час; номинальный напор не менее 85 м; частота вращения 3000 об/мин;  напряжение, В 380; Номинальный ток, А 27 +2,3; Частота сети, Гц 50;Материальное исполнение: Рабочее колесо поликарбонат; материал исполнения проточной части : нержавеющая сталь, поликарбонат.; Вал нерж. сталь  Корпус насоса сталь/чугун ; Корпус электродвигателя сталь, подшипники электродвигателя сталь/чугун</t>
  </si>
  <si>
    <t>Белорусь</t>
  </si>
  <si>
    <t>ОАО "Завод Промбурвод"</t>
  </si>
  <si>
    <t>Подшипник.для подвижного состава [RAE40NPPFA106/XL]</t>
  </si>
  <si>
    <t>Патрон.для обратного гидравлического фильтра  машины для замены шпал [HY-S501.300.P10H/ES]</t>
  </si>
  <si>
    <t>металлический двухстворчатый средней тяжести, размер дверного полотна: высота - 210 см, ширина - 110 см,цвет дверного блока темно-коричневый, в комплекте с замком и ручкой, комплект ключей 6шт.</t>
  </si>
  <si>
    <t>60 вкладышей, пластиковая, формат A4, 70 мм</t>
  </si>
  <si>
    <t>281521.300.000005</t>
  </si>
  <si>
    <t>приводная, роликовая, нормальной точности, шаг 25,4-63,5 мм</t>
  </si>
  <si>
    <t>Цепь.приводная, роликовая, нормальной точности, шаг 25,4-63,5 мм [900.112.0002]</t>
  </si>
  <si>
    <t>282219.300.000074</t>
  </si>
  <si>
    <t>Вкладыш.для специальной и специализированной техники [Вкладыш обозначение К 1000.02.00-008 к рельсосварочной машине К 1000]</t>
  </si>
  <si>
    <t>Вкладыш.для специальной и специализированной техники [Вкладыш обозначение К 1000.02.00-008-01 к рельсосварочной машине К 1000]</t>
  </si>
  <si>
    <t>Вкладыш регулировочный</t>
  </si>
  <si>
    <t>302040.300.000159</t>
  </si>
  <si>
    <t>Вкладыш регулировочный.для подвижного состава [Вкладыш обозначение К 1000.02.00-008 к рельсосварочной машине К 1000]</t>
  </si>
  <si>
    <t>Сервовентиль.для выправочно-подбивочно-рихтовочной машины [MCV116G4201]</t>
  </si>
  <si>
    <t>Подшипник.для выправочно-подбивочно-рихтовочной машины [6209/2RS]</t>
  </si>
  <si>
    <t>279033.700.000002</t>
  </si>
  <si>
    <t>для аккумуляторной батареи всех типов</t>
  </si>
  <si>
    <t>Устройство зарядное  Тип LA  3546000112  для заряда аккумуляторной батареи дефектоскопа  УДС2-РДМ-22. Ивых.мах=14,7/13,8V, Iвых.мах=2,7А</t>
  </si>
  <si>
    <t>Норвегия</t>
  </si>
  <si>
    <t>Mascot AS</t>
  </si>
  <si>
    <t>Выключатель концевой</t>
  </si>
  <si>
    <t>302040.300.000228</t>
  </si>
  <si>
    <t>Выключатель концевой.для подвижного состава [EL-T1422/K/U-ST]</t>
  </si>
  <si>
    <t>Плата контроллера</t>
  </si>
  <si>
    <t>265185.100.000012</t>
  </si>
  <si>
    <t>для ультразвукового дефектоскопа</t>
  </si>
  <si>
    <t xml:space="preserve">Контроллер RDM-22.04.01.00. Предназначен для дефектоскопных тележек УДС2-РДМ-22.    </t>
  </si>
  <si>
    <t>Колесо зубчатое.для подвижного состава [EL-T2053.02]</t>
  </si>
  <si>
    <t>Подшипник.для подвижного состава [MB6560DX]</t>
  </si>
  <si>
    <t>Вкладыш.для специальной и специализированной техники [К1000.02.08.033]</t>
  </si>
  <si>
    <t>Вкладыш регулировочный.для подвижного состава [Вкладыш обозначение К 1000.02.00-033 к рельсосварочной машине К 1000]</t>
  </si>
  <si>
    <t>Звездочка цепная.для планировщика балласта [354.032.2050]</t>
  </si>
  <si>
    <t>201341.530.000000</t>
  </si>
  <si>
    <t>Сульфат алюминия.чистый для анализа, 18-водный</t>
  </si>
  <si>
    <t>тонна (метрическая)</t>
  </si>
  <si>
    <t>ТОО "Теміржолсу-Арыс"</t>
  </si>
  <si>
    <t xml:space="preserve"> центробежный, скважинный</t>
  </si>
  <si>
    <t xml:space="preserve"> Насос фекальный СМ 100-65-200-2а (подача 100 м3/ч, напор 32 м, эл/двиг. 22 кВт/3000 об.мин.)</t>
  </si>
  <si>
    <t xml:space="preserve">ТОО "Теміржолсу - Аягоз" </t>
  </si>
  <si>
    <t>Вкладыш регулировочный.для подвижного состава [Вкладыш обозначение К 1000.02.00-008-01 к рельсосварочной машине К 1000]</t>
  </si>
  <si>
    <t>неуправляемый, симметричный</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</si>
  <si>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 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</si>
  <si>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Вкладыш.для специальной и специализированной техники [К1000.02.08.033-01]</t>
  </si>
  <si>
    <t>Вкладыш регулировочный.для подвижного состава [Вкладыш обозначение К 1000.02.00-033-01 к рельсосварочной машине К 1000]</t>
  </si>
  <si>
    <t>Кабель соединительный датчика путейской координаты чертеж 22.32.02.00 для УДС2-РДМ-22 НПП РДМ</t>
  </si>
  <si>
    <t>Авторегулятор</t>
  </si>
  <si>
    <t>302040.300.000013</t>
  </si>
  <si>
    <t>для тормозного оборудования подвижного состава</t>
  </si>
  <si>
    <t>Технические характеристики:Технические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Согласно инструкции по ремонту тормозного оборудования вагонов 732 ЦВ-ЦЛ автоматический регулятор по технической документации/чертежу РТРП-675 и ТУ 24.05.928-89, с применением при плановом ремонте ГОСТ 30467-1997 \ ГОСТ:ГОСТ 30467-97</t>
  </si>
  <si>
    <t>Лампа газоразрядная</t>
  </si>
  <si>
    <t>274039.900.000009</t>
  </si>
  <si>
    <t>тип ДНаТ, мощность 1000 Вт</t>
  </si>
  <si>
    <t>Папка архивная для бумаг на кнопке, пластик синий, формат А4, ширина 70 мм</t>
  </si>
  <si>
    <t>1) Насос фекальный СМ 100-65-200-2а (подача 100 м3/ч, напор 32 м, эл/двиг. 22 кВт/3000 об.мин.)</t>
  </si>
  <si>
    <t>ТОО "Теміржолсу-Аягоз"</t>
  </si>
  <si>
    <t>Аппарат теплообменный, кожухотрубчатый</t>
  </si>
  <si>
    <t xml:space="preserve"> Насос</t>
  </si>
  <si>
    <t>281312.900.000007</t>
  </si>
  <si>
    <t xml:space="preserve"> приводный, трехпоршневой и трехплунжерный,
подача до 40 м3/ч</t>
  </si>
  <si>
    <t>ЭЦВ 8-25-125,Номинальная мощность не менее 15,0 кВт; номинальная производительность не менее 25 м3/час; номинальный напор не менее 125 м; Частота вращения, об/мин  3000; Напряжение, В  380; Номинальный ток, А  41,6; Частота сети, Гц 50;Рабочее колесо (материал изготовления) Серый чугун 25; Вал (материал изготовления) Сталь 30ХГСА или 95Х18; Корпус насоса (материал изготовления) Серый чугун 25 с антикоррозионным покрытием;</t>
  </si>
  <si>
    <t>329916.100.000001</t>
  </si>
  <si>
    <t>маркерная</t>
  </si>
  <si>
    <t>Маркерная доска из стали с прочным эмалевым покрытием, 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 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</si>
  <si>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9000 BTU</t>
  </si>
  <si>
    <t>259923.300.000000</t>
  </si>
  <si>
    <t xml:space="preserve">для бумаги 51 мм, </t>
  </si>
  <si>
    <t>Модуль передатчика</t>
  </si>
  <si>
    <t>265185.100.000010</t>
  </si>
  <si>
    <t xml:space="preserve"> для поверки и ремонта дефектоскопа</t>
  </si>
  <si>
    <t>Модуль обработки информации ЖРГА.467489.005</t>
  </si>
  <si>
    <t xml:space="preserve">Шариковая ручка. Автоматическая. Пишущий узел 0,7 мм. Мягкий резиновый грип. Сменный стержень, длиной не менее 14 см. Цвет стержня-синий. </t>
  </si>
  <si>
    <t>Тип устройства / товара клавиатура Основной цвет чёрный Клавиши Механизм клавиш мембранный Подсветка клавиш 1 Цвет подсветки клавиш многоцветная Низкопрофильные клавиши нет Бесшумные клавиши нет Функциональность Цифровой блок клавиатуры есть Клавиша функции (Fn) нет Подключение и интерфейсы Тип подключения проводной Интерфейс подключения USB.</t>
  </si>
  <si>
    <t xml:space="preserve">Цвет: прозрачный, размер:48ммх66м. </t>
  </si>
  <si>
    <t>262021.300.000011</t>
  </si>
  <si>
    <t>интерфейс SAS 6 Гбит/с, емкость более 72 Гб, но не более 450 Гб, размер 2,5''</t>
  </si>
  <si>
    <t>Жесткий диск Скорость вращения шпинделя 5400 об/мин Тип жесткого диска Внешний Дополнительно Технология HDD Объем буфера 8 Mb Скорость передачи данных Внешняя скорость передачи данных 500 Мб/с USB 3.11 Вес 0,182 Цвет черный Емкость накопителя 1000 Gb Форм-фактор 2,5"</t>
  </si>
  <si>
    <t>Тайвать</t>
  </si>
  <si>
    <t>Настольный черный (14 предметов) вращающийся</t>
  </si>
  <si>
    <t>Фоторецептор</t>
  </si>
  <si>
    <t>262040.000.000215</t>
  </si>
  <si>
    <t>модуль фоторецептора черный 013R00617 на XEROX DC 5000 (оригинал)</t>
  </si>
  <si>
    <t>12000 BTU</t>
  </si>
  <si>
    <t>Формат А4(210х297мм), с 40 файлами-вкладышами, материал:пластик</t>
  </si>
  <si>
    <t>Вилка</t>
  </si>
  <si>
    <t>265185.100.000022</t>
  </si>
  <si>
    <t>для ультразвукового дефектоскопа, кабельная</t>
  </si>
  <si>
    <t>Кабельная HR107R4Р для электронного блока дефектоскопа УДС2-РДМ-23</t>
  </si>
  <si>
    <t>Клапан.предохранительный, из цветных металлов/сплавов, размер 100-400 мм   [HY157.44-A]</t>
  </si>
  <si>
    <t>Агрегат электронасосный, центробежный, скважинный</t>
  </si>
  <si>
    <t xml:space="preserve"> 281314.100.000003</t>
  </si>
  <si>
    <t>ЭЦВ 10-65-65, Подача, м³/ч не менее 65, Напор, м не менее 65, Мощность двигателя, кВт 22, Частота вращения, об/мин 3000, Напряжение, В 380</t>
  </si>
  <si>
    <t xml:space="preserve">Рабочее колесо поликарбонат; материал исполнения проточной части : нержавеющая сталь, поликарбонат.; Вал нерж. сталь  Корпус насоса сталь/чугун ; Корпус электродвигателя сталь, подпшипники электродвигателя сталь/чугун </t>
  </si>
  <si>
    <t>материал:металлический, количество пробивания листов-40, разновидность - 2 отверстия, с линейкой.</t>
  </si>
  <si>
    <t>Плата генератора</t>
  </si>
  <si>
    <t>262040.000.000041</t>
  </si>
  <si>
    <t>для дефектоскопа</t>
  </si>
  <si>
    <t xml:space="preserve">чертеж 22.04.00 RDM-22.04.02.00  </t>
  </si>
  <si>
    <t>Планка направляющая</t>
  </si>
  <si>
    <t>302040.300.000893</t>
  </si>
  <si>
    <t>Планка направляющая.для подвижного состава [354.031.1380]</t>
  </si>
  <si>
    <t>18000 BTU</t>
  </si>
  <si>
    <t>Для ламинирования 80 г/м2, формат А3, в пачке 100 листов</t>
  </si>
  <si>
    <t>Лоток вертикальный изготовлен из пластика. Используется для хранения и сортировки документов на рабочемстоле. Для бумаг формата А4_x000D_</t>
  </si>
  <si>
    <t>металлические, размер 32 мм, цвет черный, в упаковке 12 шт._x000D_</t>
  </si>
  <si>
    <t>Бумага</t>
  </si>
  <si>
    <t>171213.300.000000</t>
  </si>
  <si>
    <t>для флип-чарта</t>
  </si>
  <si>
    <t>Для флип-чарта. Высококачественная белая бумага для магнитно-маркерной доски; стандартная перфорация для крепления блока; размер: 50 листов, без линовки, 60 х 85 см</t>
  </si>
  <si>
    <t>Авторежим</t>
  </si>
  <si>
    <t>302040.570.000000</t>
  </si>
  <si>
    <t>для автоматического изменения давления в тормозном цилиндре моторвагонного подвижного состава</t>
  </si>
  <si>
    <t>Технические характеристики:для автоматического изменения величины  давления сжатого воздуха в тормозном цилиндре в зависимости от загрузки вагона. 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Согласно инструкции по ремонту тормозного оборудования вагонов 732 ЦВ-ЦЛ авторежим по технической документации ТУ 3184-548-05744521-2012 для подвижного состава \ Чертеж:265А-5; 265А-5-01</t>
  </si>
  <si>
    <t>Модуль правый ЖРГА.468347.002 УДС2-124 Авикон-31</t>
  </si>
  <si>
    <t>Модуль левый   ЖРГА.468347.001 УДС2-124 Авикон-31</t>
  </si>
  <si>
    <t>302040.300.001099</t>
  </si>
  <si>
    <t>Кабельная HR107P6S для электронного блока дефектоскопа УДС2-РДМ-23</t>
  </si>
  <si>
    <t>Кабельная HR107R6Р для электронного блока дефектоскопа УДС2-РДМ-23</t>
  </si>
  <si>
    <t>Модуль приемо-передатчика ЖРГА.468741.005</t>
  </si>
  <si>
    <t>г/п 12,5 тонны</t>
  </si>
  <si>
    <t>203012.700.000114</t>
  </si>
  <si>
    <t>Кабельная HR107P4S для электронного блока дефектоскопа УДС2-РДМ-23</t>
  </si>
  <si>
    <t>259317.200.000002</t>
  </si>
  <si>
    <t>круглозвенная, несварная</t>
  </si>
  <si>
    <t>г/п 12,5 тонны, тип KL -20-60</t>
  </si>
  <si>
    <t>Тип мыши:проводная, оптическая, Разрешение, dpi:1000, Материал корпуса:пластик,  Интерфейс подключения к ПК:USB.</t>
  </si>
  <si>
    <t>Папка пластиковая с боковым и/или верхним металлическим  прижимами, формат А4, пластиковая с 2-мя зажимами</t>
  </si>
  <si>
    <t xml:space="preserve"> свинцово-кислотная, аккумуляторная</t>
  </si>
  <si>
    <t>Для дефектоскопных тележек. Свинцово-кислотный AGM. Номинальный 12В. Емкость 18А/ч - 20А/ч. Габариты не более, 181х76х165 мм (±2мм), Вес не более 6,5 кг.</t>
  </si>
  <si>
    <t>Clayton Power Eguipment ( Qingdao) Co.,</t>
  </si>
  <si>
    <t>Маркер пластиковый перманентный (нестираемый), Набор из 4 текстовых марркеров (желтый, зеленый, розовый, оранжевый) со скошенным стержнем. Толщина письма: 1-5 мм. В ПВХ упаковке сдержателей.</t>
  </si>
  <si>
    <t>набор</t>
  </si>
  <si>
    <t>Набор ручек</t>
  </si>
  <si>
    <t>329914.100.000001</t>
  </si>
  <si>
    <t>шариковых</t>
  </si>
  <si>
    <t>ГОСТ28937-91 Набор ручек, шариковый, прозрачный корпус, 0.5мм, синяя, черная, красная, зеленая.</t>
  </si>
  <si>
    <t>Скобы для степлера №23/13, предназначены для работы с мощным степлером, 1000 штук в упаковке</t>
  </si>
  <si>
    <t>для степлера, №24/6 (1000шт.х1упаковка).</t>
  </si>
  <si>
    <t>Модуль бесперебойного питания</t>
  </si>
  <si>
    <t>Наименование:Блок бесперебойного питания ИБЭП-220/48В-24А-3U-LAN</t>
  </si>
  <si>
    <t>https://forpost-co.ru/catalog/ibep/ibep_48v/ibep_220_48b_24a_3u_lan/</t>
  </si>
  <si>
    <t>АО Энергоинформ</t>
  </si>
  <si>
    <t>Пирометр</t>
  </si>
  <si>
    <t>265151.700.000013</t>
  </si>
  <si>
    <t>излучение полное, диапазон 
изменения температуры - 50 + 2500˚С</t>
  </si>
  <si>
    <t>Тестер аккумуляторный</t>
  </si>
  <si>
    <t>Устройство тестирования аккумуляторной 
батареи</t>
  </si>
  <si>
    <t>для контроля разряда 
аккумуляторной батареи</t>
  </si>
  <si>
    <t>Секундомер цифровой</t>
  </si>
  <si>
    <t>265228.500.000002</t>
  </si>
  <si>
    <t>Электронный</t>
  </si>
  <si>
    <t>Стенд проверки параметров реле ДСШ</t>
  </si>
  <si>
    <t>265166.200.000012</t>
  </si>
  <si>
    <t>для проверки параметров блоков 
релейных устройств сигнализации, централизации и блокировки (СЦБ)</t>
  </si>
  <si>
    <t>Система светооптическая светодиодная</t>
  </si>
  <si>
    <t>279033.300.000011</t>
  </si>
  <si>
    <t>Для карликового железнодорожного светофора</t>
  </si>
  <si>
    <t xml:space="preserve">Система светооптическая светодиодная карликовая  красного цвета  предназначена  для установки в карликовый железнодорожный светофор и подачи видимого сигнала красного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84шт диаметром по 5 мм. Диаметр выходного светового отверстия системы 159 ±1мм. Степень защиты оболочки не ниже IP54. </t>
  </si>
  <si>
    <t>АО НПО "РоСАТ"</t>
  </si>
  <si>
    <t xml:space="preserve">Система светооптическая светодиодная карликовая  желтого цвета  предназначена  для установки в карликовый железнодорожный светофор и подачи видимого сигнала желтого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84шт диаметром по 5 мм. Диаметр выходного светового отверстия системы 159 ±1мм. Степень защиты оболочки не ниже IP54. </t>
  </si>
  <si>
    <t xml:space="preserve">Система светооптическая светодиодная карликовая  зеленого цвета  предназначена  для установки в карликовый железнодорожный светофор и подачи видимого сигнала зеленого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84шт диаметром по 5 мм. Диаметр выходного светового отверстия системы 159 ±1мм. Степень защиты оболочки не ниже IP54. </t>
  </si>
  <si>
    <t xml:space="preserve">Система светооптическая светодиодная карликовая  лунно-белого цвета  предназначена  для установки в карликовый железнодорожный светофор и подачи видимого сигнала лунно-белого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84шт диаметром по 5 мм. Диаметр выходного светового отверстия системы 159 ±1мм. Степень защиты оболочки не ниже IP54. </t>
  </si>
  <si>
    <t xml:space="preserve">Система светооптическая светодиодная карликовая  синего цвета  предназначена  для установки в карликовый железнодорожный светофор и подачи видимого сигнала синего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84шт диаметром по 5 мм. Диаметр выходного светового отверстия системы 159 ±1мм. Степень защиты оболочки не ниже IP54. </t>
  </si>
  <si>
    <t>279033.300.000012</t>
  </si>
  <si>
    <t xml:space="preserve"> Для мачтового железнодорожного светофора</t>
  </si>
  <si>
    <t xml:space="preserve">Система светооптическая светодиодная мачтовая  красного цвета  предназначена  для установки в мачтовый железнодорожный светофор и подачи видимого сигнала красного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85 шт диаметром по 5 мм. Диаметр выходного светового отверстия системы 209 ±1мм. Степень защиты оболочки не ниже IP54. </t>
  </si>
  <si>
    <t xml:space="preserve">Система светооптическая светодиодная мачтовая  желтого цвета  предназначена  для установки в мачтовый железнодорожный светофор и подачи видимого сигнала желтого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85 шт диаметром по 5 мм. Диаметр выходного светового отверстия системы 209 ±1мм. Степень защиты оболочки не ниже IP54. </t>
  </si>
  <si>
    <t xml:space="preserve">Система светооптическая светодиодная мачтовая  зеленого цвета  предназначена  для установки в мачтовый железнодорожный светофор и подачи видимого сигнала зеленого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85 шт диаметром по 5 мм. Диаметр выходного светового отверстия системы 209 ±1мм. Степень защиты оболочки не ниже IP54. </t>
  </si>
  <si>
    <t xml:space="preserve">Система светооптическая светодиодная мачтовая  лунно-белого цвета  предназначена  для установки в мачтовый железнодорожный светофор и подачи видимого сигнала лунно-белого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85 шт диаметром по 5 мм. Диаметр выходного светового отверстия системы 209 ±1мм. Степень защиты оболочки не ниже IP54. </t>
  </si>
  <si>
    <t xml:space="preserve">Система светооптическая светодиодная мачтовая  синего цвета  предназначена  для установки в мачтовый железнодорожный светофор и подачи видимого сигнала синего цвета, обеспечивающего безопасность движения, а также организацию движения поездов и маневровой работы на участках, оборудованных микропроцессорными или релейными системами управления стрелками и сигналами. Соответствует требованиям ТР ТС 003/2011 и ГОСТ Р 56057-2014. Должен иметь  режим «день-ночь», тонированный прозрачный колпак, металлический переходник с резиновой прокладкой, устройство обеспечиваюещее притяжения огневого реле при подачи электропитания на систему. Номинальное напряжение питания AC/DC 12В. Потребляемая мощность не более 15Вт. Количество светоизлучающих диодов 85 шт диаметром по 5 мм. Диаметр выходного светового отверстия системы 209 ±1мм. Степень защиты оболочки не ниже IP54. </t>
  </si>
  <si>
    <t>Ограничитель грозовых и коммутационных перенапряжений ОГКП-001</t>
  </si>
  <si>
    <t>271161.000.000133</t>
  </si>
  <si>
    <t>Ограничитель перенапряжения</t>
  </si>
  <si>
    <t>для рельсовой цепи</t>
  </si>
  <si>
    <t>Ограничитель грозовых и коммутационных перенапряжений ОГКП-002</t>
  </si>
  <si>
    <t>Ограничитель грозовых и коммутационных перенапряжений ОГКП-003</t>
  </si>
  <si>
    <t>Ограничитель грозовых и коммутационных перенапряжений ОГКП-004</t>
  </si>
  <si>
    <t>Измеритель параметров временных сигналов</t>
  </si>
  <si>
    <t>265170.990.000018</t>
  </si>
  <si>
    <t>IPVS.KZ-001/E</t>
  </si>
  <si>
    <t>Диапазон измерения временных параметров кодовых сигналов АЛСН: 60 мс – 1999 мс. Диапазон действующих рабочих напряжений импульсов кодовых сигналов АЛСН напряжения переменного тока частотой 25 Гц, 50 Гц; от 0,2 В до 240 В. Входное сопротивление прибора по входу измерения кодовых сигналов АЛСН, не менее: 300 кОм. Входное сопротивление прибора по входу сигнала «Пуск» и входное сопротивление по входу сигнала «Стоп», не менее: 300 кОм. Активное сопротивление между входами сигналов  «Пуск» и входами сигнала «Стоп» (уровень гальванической развязки), не менее: 100 МОм.</t>
  </si>
  <si>
    <t>Индикатор уровня намагниченности ТРЦ</t>
  </si>
  <si>
    <t>265133.900.000064</t>
  </si>
  <si>
    <t>Цифровой трехкомпонентный сканирующий СТЫК-3Д</t>
  </si>
  <si>
    <t>Магнитометр цифровой трехкомпонентный сканирующий. Диапазон измерения: модуля вектора магнитной индукции:  от 0 до 50 мТл, силового параметра F: от 0 до 999</t>
  </si>
  <si>
    <t>Устройство безопасности движения</t>
  </si>
  <si>
    <t>279070.100.000006</t>
  </si>
  <si>
    <t>комплексное локомотивное устройство безопасности, унифицированный, для обеспечения безопасности движения на участках железных дорог</t>
  </si>
  <si>
    <t>Технические характеристики
питание осуществляется через буферный преобразователь от сети постоянного тока напряжением 50, 75, 110 В;
потребляемая мощность не более 300 Вт. Диапазон рабочих температур от минус - 40 до +50°С;
система выполнена с учетом современных требований к помехоустойчивости и помехоэмиссии для данного класса аппаратуры;
система зарегистрирована в реестре Госстандарта РФ как измеритель скорости и давления;
имеет защиту от несанкционированного отключения электропневмоклапана (ЭПК) ключом, при этом, при отсутствии действий машиниста по снижению скорости, происходит торможение после выключения ключа ЭПК;
обеспечивает невозможность проезда участка с запрещающим сигналом светофора без разрешения ДСП или ДНЦ при оборудовании станции РК;
осуществляет контроль совместных действий машиниста и помощника машиниста при трогании и движении к запрещающему сигналу светофора, то есть обеспечивает невозможность трогания на запрещающий сигнал без предварительных совместных действий или производит экстренное торможение;
обеспечивает торможение при превышении фактической скорости над скоростью допустимой;
исключает самопроизвольный уход поезда (скатывание);
определяет параметры движения поезда (координаты, скорость) по информации от устройств спутниковой навигации, электронной карты участка и датчиков пути и скорости ДПС-У, устанавливаемых на буксе колесной пары;
осуществляет прием из рельсовых цепей сигналов автоматической локомотивной сигнализации (АЛСН), многозначной автоматической локомотивной сигнализации (АЛС-ЕН) с помощью приемных катушек КПУ, устанавливаемых под локомотивом над рельсами.
осуществляет измерение давления в тормозных цилиндрах, тормозной магистрали и главном резервуаре;
осуществляет контроль бдительности машиниста;
обеспечивает контроль сигналов светофоров на блоке индикации;
формирует сигнал для управления устройством подсыпки песка;
обеспечивает регистрацию оперативной информации о движении поезда, диагностику системы локомотивных и поездных характеристик с помощью устройства регистрации;
дешифрация параметров поездки осуществляется на стационарном устройстве дешифрации.</t>
  </si>
  <si>
    <t>ТОО "КТЖ-ГП"</t>
  </si>
  <si>
    <t>Ижевский радиозавод</t>
  </si>
  <si>
    <t>Мегаомметр аналоговый</t>
  </si>
  <si>
    <t xml:space="preserve">265143.590.000028 </t>
  </si>
  <si>
    <t>МОМ - 002/2500-А</t>
  </si>
  <si>
    <t>Пределы допускаемых значений основной относительной погрешности равны ±15 % в диапазоне измеряемых сопротивлений от 0,05 МОм до 1000 МОм; Измерительное напряжение,  500±50 В; 1000±100 В; 2 500 ±250 В; Время установления показаний не превышает 15 с; Режим работы мегаомметра прерывистый. Измерение – 1 мин, пауза – 2 мин; Скорость вращения ручки электромеханического генератора    (120 - 144) об/мин;</t>
  </si>
  <si>
    <t>ЦЖС</t>
  </si>
  <si>
    <t>265141.000.000006</t>
  </si>
  <si>
    <t>241075.200.000026</t>
  </si>
  <si>
    <t>КТЖ</t>
  </si>
  <si>
    <t>Накладки рельсовой двухголовой для железных дорог широкой колеи.</t>
  </si>
  <si>
    <t>ГОСТ 33184-2014. Накладка двухголовая стальная с 6-ю отверстиями стыковые для рельсов типа Р64</t>
  </si>
  <si>
    <t>Филиал АО «НК «ҚТЖ» - «Дирекция магистральной сети»</t>
  </si>
  <si>
    <t xml:space="preserve">Подкладка для раздельного рельсового скрепления, тип КБ, </t>
  </si>
  <si>
    <t>241075.200.000007,</t>
  </si>
  <si>
    <t>для промежуточного рельсового скрепления КБ ПРС 65 «Э»</t>
  </si>
  <si>
    <t>металло-композитная регулировачная подкладка  ИВЦ-021 для промежуточного рельсового скрепления КБ 65 – ПРС «Э». Комплектуются  на шпалах Ш1</t>
  </si>
  <si>
    <t>тн</t>
  </si>
  <si>
    <t>АО "НК"КТЖ"</t>
  </si>
  <si>
    <t>Скрепление рельсовое для железнодорожного пути.</t>
  </si>
  <si>
    <t>промежуточные рельсовые скрепления ЖБР 65 ПШ</t>
  </si>
  <si>
    <t>Промежуточные рельсовые скрепления ЖБР-65ПШ - предназначен для кривых участков железнодорожного пути. Комплектуются  на железобетонных шпалах 1 типа.</t>
  </si>
  <si>
    <t>компл</t>
  </si>
  <si>
    <t>для определения уровня остаточной намагниченности, полевой</t>
  </si>
  <si>
    <t>Республика Казахстан</t>
  </si>
  <si>
    <t>282514.190.000044</t>
  </si>
  <si>
    <t>для противогаза</t>
  </si>
  <si>
    <t>ГП-9</t>
  </si>
  <si>
    <t>ТОО "INDUSTRIAL DISTRIBUTION COMPANY"</t>
  </si>
  <si>
    <t>Блок ввода данных и диагностики</t>
  </si>
  <si>
    <t>262015.000.000000</t>
  </si>
  <si>
    <t>для записи данных электронной карты</t>
  </si>
  <si>
    <t>Блок ввода и диагностики унифицированный переносной БВД-У. Для записи данных электронной карты. Основные функции:• запись и хранение данных электронной карты, имитация сигналов устройств управления локомотивом: o имитации датчиков скорости по двум каналам в диапазоне 2 до 2500 Гц со сдвигом фаз между каналами 90 ±10°; o имитации сигнала телеметрической системы контроля бодрствования машиниста с периодом 840 ±140 мс; o имитации сигнала АЛСН с амплитудой 3,5 ±1,0 В и частотами 25,0 ±0,5, 50,0 ±1,0, 75,0 ±1,5 Гц; o имитации сигнала АЛС-ЕН с амплитудой 3,5 ±1,0 В и частотой 174,5 ±3,0 Гц; контроль исправности локомотивной аппаратуры по CAN-интерфейсу; программное обеспечение поддерживает среду Windows XP/7/10 (32/64 бита); подключение к компьютеру через USB-порт; предоставление пользовательского интерфейса в операционной системе Windows для диагностики устройств. Масса, не более: 0,9 кг. Потребляемая мощность: не более,  8 Вт. Рабочая температура, °С минус 40…+40. Срок службы, лет 15. Гарантийный период: 3 года. Напряжение питания от сети постоянного тока, В 20-65. Габаритные размеры, мм 110x220x50.</t>
  </si>
  <si>
    <t>Устройство считывания кассет регистрации (УСК)</t>
  </si>
  <si>
    <t>262015.000.000011</t>
  </si>
  <si>
    <t>для считывания информации с кассеты регистрации, сопротивление изоляции не менее 40 МОм</t>
  </si>
  <si>
    <t>Устройство считывания кассеты регистрации УСК - 01 36993-410-00-01. Для считывания информации, записанной на кассету регистрации (КР/КРМ): - имеет корпус, в котором размещены все элементы УСК; плату, установленную в корпус, содержащую элементы микроэлектроники, необходимые для работы УСК; посадочное место под КР; кабель для подключения к порту USB персонального компьютера; ток потребления устройства считывания кассеты регистрации, от источника постоянного тока (номинальным напряжением 5 В), не более 100мА; сопротивление изоляции в нормальных климатических условиях, не менее 40 МОм; идентификационный номер (от 1 до 8), записанный в энергонезависимую память устройства.</t>
  </si>
  <si>
    <t>Регистратор переговоров</t>
  </si>
  <si>
    <t>264032.900.000001</t>
  </si>
  <si>
    <t>для локомотива</t>
  </si>
  <si>
    <t xml:space="preserve">Регистратор переговоров локомотивный (далее РПЛ) предназначен для регистрации переговоров между локомотивной бригадой и диспетчером по каналам радиосвязи, регистрации выполнения регламента пере-говоров между машинистом и помощником машиниста при отправлении поезда и в движении.
Технические характеристики
Регистратор переговоров должен обеспечивать следующие функции и возможности:
- сопряжение с локомотивными радиостанциями РВ1М, РВ1М2, РВ1.1М, РВС-1,РВ-1МЦ, РВ-1.2МК, 42РТМ, РЛСМ-10; 
- возможность записи по трем каналам;
- возможность подключения к КЛУБ-У с синхронизацией часов регистратора с часами КЛУБ-У  и привязкой записей к местоположению локомотива, показанию светофора, фактической скорости движения локомотива, допустимой скорости движения, давлению в тормозной магистрали;
- возможность привязки записей к показанию светофора и положению рукоятки реверсора / усилия при сопряжении с АЛСН; 
- выполнение записей с идентификацией по коду депо и бортовому номеру локомотива;
- возможность регистрации переговоров в кабине локомотива при подъезде к запрещающему показанию сигнала светофора и следовании на запрещающий  сигнал, при смене огней локомотивного светофора, при отправлении поезда, при следовании на белый сигнал светофора;
- возможность регистрации переговоров в кабине локомотива при следовании со скоростью превышающей допустимую и превышающую 120 км/час.
- возможность дублирования записанной информации на съемную USB FLASH память;
- возможность копирования записанной информации на съемную USB FLASH память;
- возможность съема информации через USB интерфейс;
- возможность удаленного доступа через USB  интерфейс по сети;
- регистрацию даты и времени включения и выключения регистратора;
- регистрация даты и времени установки и снятия съемной USB FLASH памяти;
- регистрацию даты и времени отключения и подключения микрофона;
- регистрацию даты и времени отключения и подключения CAN кабеля или блока БРС, или КЛУБ-У;
- регистрацию даты и времени отключения и подключения АЛСН;
- запись переговоров по радиоканалу  с фиксацией даты, времени и диапазона ведения переговоров; 
- автоматическое стирание старых записей при переполнении накопителя;
- хранение записанной информации не менее 28 дней;
- электронное управление порогом срабатывания на запись по каждому каналу;
- автоматический поиск по дате, времени и каналу ведения переговоров; 
- защиту от несанкционированного доступа;
- круглосуточную работу «РПЛ-2М2» в режиме регистрации переговоров; 
- обеспечение оперативного контроля состояния и режимов работы «РПЛ-2М2»;
- визуальный контроль исправности/неисправности регистратора; 
Регистратор должен  обеспечивает следующие параметры:
1) диапазон частот записываемых входных сигналов,  Гц,   300  -  3400;
2) диапазон уровней входных сигналов,  В,                                0,02- 2,0;
3) питание от бортового источника напряжением, В,                       +50; 
4) стабильность внутренних часов, сек./сутки, не более                    0,1;
5) потребляемая мощность, Вт, не более                                                 5;
7) масса, кг, не более                                                                             0,9;
8) габаритные размеры регистратора, мм, не более        190х135х60;
9) габаритные размеры защитного кожуха, мм, не более         195х200х71.
Регистратор должен выдерживать механические и климатические воз-действия по ОСТ 32.146-2000 «Аппаратура железнодорожной автоматики, телемеханики и связи. Общие технические условия» для классов ММ2 и К5 при температуре от минус 40° C до +55° C и относительной влажности 93% при температуре 25° C, синусоидальная вибрация в диапазоне частот (1-100) Гц с амплитудой ускорения 4g.
Модуль контроля должен обеспечивать следующие функции:
• отображение на дисплее информации обо всех  записях  регистратора  в формате:  дата, месяц, часы, минуты, секунды;
• воспроизведение записей  на встроенном громкоговорителе  и отображение текущего времени во время прослушивания записи на дисплее модуля     контроля  с возможностью быстрого произвольного перемещения вперед/назад по прослушиваемой записи;
• чтение  протокола  включений, выключений  и отказов  регистратора;  
• корректировку внутренних часов регистратора (секунды, минуты, часы) и даты (число, месяц, год); 
• автоматический поиск по заданным значениям даты и времени;
• съем и перенос записанной регистратором информации. 
Модуль контроля должен  обеспечивает следующие параметры:
1) диапазон частот воспроизводимых сигналов, Гц,         300  -  3400;
2) питание от источника питания модуля регистратора;  
3) ток потребления, мА, не более                                                  20;
7) масса  без упаковки, кг, не более                                              0,4;
8) габаритные размеры, мм, не более                                 180х100х45.
1.3. Комплект поставки
• Регистратор                                                                        1 шт.;   
• Паспорт                                                                               1 экз.; 
• Кабель для подключения РПЛ к источнику питания     1шт.; 
• Кабель для подключения РПЛ к  Шлюз-CAN   1шт.; *
• БРС (Блок развязки и сопряжения)                                 1шт.; *
• Кабель для подключения БРС к АЛСН                          1шт.; *
• Кабель для подключения БРС к БСИ                             1шт.; *
• Кабель для подключения БРС к РПЛ                             1шт.; *
• Кабель для подключения РПЛ к радиостанции             1шт.; *  
• Коробка-ответвитель                                                        1шт.; *
• Кабель для подключения РПЛ к коробке-ответвителю 1шт.; *
• Кожух защитный РПЛ                                                      1 шт.;  
• Модуль микрофона                                                            1шт.;*
• Кабель для подключения модуля микрофона                 1шт.;*
• Модуль контроля с интегрированной  USB FLASH памятью, кабелем для подключения к РПЛ, USB кабелем и CD с программным обеспечением поставляется в зависимости от потребности;
</t>
  </si>
  <si>
    <t>КТЖ ФЦкадр</t>
  </si>
  <si>
    <t>796 Штука</t>
  </si>
  <si>
    <t>Материал корпуса - нержавеющая сталь. Цвет корпуса стальной. Нагревательный элемент-закрытая спираль. Диск из нержавеющей стали. Вращение на 360гр. Автоотключение, защита от перегрева. Блокировка крышки. Мощность: 2200-2400. Объем 1,7л.</t>
  </si>
  <si>
    <t>222923.900.000007</t>
  </si>
  <si>
    <t>для бумажных полотенец, пластиковый</t>
  </si>
  <si>
    <t>Диспенсер для бумажных полотенец пластиковый с замком и 2 ключами</t>
  </si>
  <si>
    <t>Установка паровая</t>
  </si>
  <si>
    <t>253011.990.000002</t>
  </si>
  <si>
    <t>парогенераторная, малогабаритная</t>
  </si>
  <si>
    <t>Материал подошвы:  Объем резервуара для воды: 1500мл., Скорость подачи пара: 120 г/мин, Паровой удар: 360 г/мин, Давление пара: 6 бар, Габариты (ДхШхВ): 390 x 230 x 300 мм.</t>
  </si>
  <si>
    <t>хромированный, с душевым шлангом, лейкой и с гусаком</t>
  </si>
  <si>
    <t>Шкаф установки сигнальной</t>
  </si>
  <si>
    <t>271231.900.000043</t>
  </si>
  <si>
    <t>ШУС. Чертёж 190.00.00.00. Предназначены для размещения аппаратуры автоматики и телемеханики, и для числовой кодовой автоблокировки типмонтажной схемы См или О.</t>
  </si>
  <si>
    <t>ШУС рассчитан на установк у: 1)либо 80розеток из расчета: -32 розетки НМШ (4 ряда по 8 розеток); - 48 розетокРЭЛ (6 рядов по 8 в ряду). 2) либо 72 розетки из расчета: 48 розеток НМШ(6 рядов по8 в ряду); - 24 розетки РЭЛ (3 ряда по 8 в ряду) количествоопределяется заводом в соответствии с монтажной схемой предоставляемой заказчиком. В комплект поставки входят: розетки реле, клемные панелидвухрядные на 14 зажимов, разрядники и предохранители. Габаритные размеры 1780 х 987 х 715 мм. масса 190 кг., Толщина металла 1,5 мм. Спентафталиевым покрытием, изнутри утеплен 4-х мм плитой ДВП. Электрическая изоляция междутоковедущими цепями и корпусом шкафа должнавыдержать в течение 1 мин эффективные напряжение переменного тока частотой 50ГЦ от источника мощностью не менее 0,5 кВА без пробоя и явлений разрядного характера: 2000В -в нормальных климатических условияхи 1500В -при относительной влажности 100% и температуре +20 град.С, двери шкафов фиксируются штанговыми запорамии запираются внутренним замком. Корпус шкафа и статив имеют соответственно по болту М10 и М8 дляподключения заземления, крепежные детали ключ от двери, рукоятка- ключдолжны быть упакованы. (металлоконструкция с аппаратурой автоматики ителемеханики, должны быть распаяны по определенной схеме).</t>
  </si>
  <si>
    <t>Устройство согласования фаз</t>
  </si>
  <si>
    <t>263060.000.000057</t>
  </si>
  <si>
    <t>УСФ2, Чертёж 167.00.00.00. Обеспечивает сравнение фаз опорного и информационного напряжении переменного тока частотой 25±0,5 Гц и формирует сигналы для управления реле, коммутирующих выходные электрические цепи информационного напряжения в соответствии с фазой опорного напряжения соответствующих преобразователей частоты.</t>
  </si>
  <si>
    <t>Устройство согласования фаз УСФ2 предназначено для автоматической коммутации фазы напряжения на выходе одного преобразователя частоты типа ПЧ50/25 в зависимости от фазы напряжения другого преобразователя частоты типа ПЧ50/25, совместно с двумя реле типа АШ2-1440 или РЭЛ1-1600.</t>
  </si>
  <si>
    <t>162112.990.000024</t>
  </si>
  <si>
    <t>марка ФК, сорт E/I</t>
  </si>
  <si>
    <t xml:space="preserve">ГОСТ: 3916.1-96 Фанера марки ФК, шлифованная (Ш2), сорт: 1, (березовая). Размер 1220х2440 мм, толщ.28-32мм.Порода древесины: береза, ФК, Клеящий состав: карбамидный клей с добавлением формальдегидных смол, Влагостойкость: Да,  Применение: возможно ее применение как внутри помещений, так и снаружи принадлежит к высокому классу экологической чистоты.
</t>
  </si>
  <si>
    <t>филиал АО "KTZ Express" - "KTZE Южный"</t>
  </si>
  <si>
    <t>ООО «Сибирская Фанера»</t>
  </si>
  <si>
    <t>Труба для отопления</t>
  </si>
  <si>
    <t>222121.500.010051</t>
  </si>
  <si>
    <t>филиал АО "KTZ Express" - "KTZE Северный"</t>
  </si>
  <si>
    <r>
      <t>Microsoft</t>
    </r>
    <r>
      <rPr>
        <sz val="14"/>
        <color rgb="FF4D5156"/>
        <rFont val="Times New Roman"/>
        <family val="1"/>
        <charset val="204"/>
      </rPr>
      <t> Corporation</t>
    </r>
  </si>
  <si>
    <r>
      <t>Производитель</t>
    </r>
    <r>
      <rPr>
        <sz val="14"/>
        <color rgb="FF4D5156"/>
        <rFont val="Times New Roman"/>
        <family val="1"/>
        <charset val="204"/>
      </rPr>
      <t>: CONTA-CLIP</t>
    </r>
  </si>
  <si>
    <r>
      <t>Комплект запасных частей для светодиодного оборудования (желтого цвета) железнодорожных мачтовых светофоров. Климатическое исполнение УХЛ1 по ГОСТ 15150, рабочая температура эксплуатации  от минус 60 до плюс 55.  Сила света по оптической оси 3500-9000 кд, угол рассеивания не менее ±1,5° и не более ±4°.  Координата цветности в области X 0,617-0,561-0,545-0,604; Y 0,383-0,439-0,427-0,383.  Габаритные размеры и внешний вид: Форма печатной платы округлая. На матрице расположены 14 отверстий  для крепления адаптера питания. Количество расположенных  светодиодов - 61 шт диаметром 5,0±0,1</t>
    </r>
    <r>
      <rPr>
        <sz val="14"/>
        <color indexed="10"/>
        <rFont val="Times New Roman"/>
        <family val="1"/>
        <charset val="204"/>
      </rPr>
      <t xml:space="preserve"> </t>
    </r>
    <r>
      <rPr>
        <sz val="14"/>
        <rFont val="Times New Roman"/>
        <family val="1"/>
        <charset val="204"/>
      </rPr>
      <t>мм и силой света 5-6</t>
    </r>
    <r>
      <rPr>
        <sz val="14"/>
        <color indexed="10"/>
        <rFont val="Times New Roman"/>
        <family val="1"/>
        <charset val="204"/>
      </rPr>
      <t xml:space="preserve"> </t>
    </r>
    <r>
      <rPr>
        <sz val="14"/>
        <rFont val="Times New Roman"/>
        <family val="1"/>
        <charset val="204"/>
      </rPr>
      <t>мкд. Покрытие матрицы матовое антибликовое. Диаметр печатной платы 197±1 мм. На матрице с тыльной стороны расположены балластные резисторы номиналом 130 Ом, 61 шт. и 330 Ом 61 шт. Масса не более 0,125 кг.  Номинальное напряжение питания постоянного тока 8 ± 1 В.   Средняя наработка на отказ не менее 60000 часов.   Комплект должен соответствовать требованиям ТР ТС 020/2011</t>
    </r>
  </si>
  <si>
    <t>291022.300.000024</t>
  </si>
  <si>
    <t>легковой, класс внедорожник, механическая трансмиссия, объем до 3000 куб.см</t>
  </si>
  <si>
    <t>Приложение 2 (Word)</t>
  </si>
  <si>
    <t>АО "СП "Акбастау"</t>
  </si>
  <si>
    <t>Спектрометр</t>
  </si>
  <si>
    <t>265153.900.000077</t>
  </si>
  <si>
    <t>рентгенофлуоресцентный</t>
  </si>
  <si>
    <t>Спектрометр рентгенофлоресцентный . Диапазон определяемых элементов от AL до U</t>
  </si>
  <si>
    <t>Часть вращающая</t>
  </si>
  <si>
    <t>281331.000.000100</t>
  </si>
  <si>
    <t>к насосу типа CRNE 10-22 Х-FGJ-GХ-V-HQQV</t>
  </si>
  <si>
    <t>для химически активных и агрессивных жидкостей, погружной вертикальный, подача до 31 м3/ч</t>
  </si>
  <si>
    <t>222129.700.000049</t>
  </si>
  <si>
    <t>Фланец D63 DN50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снаружи</t>
  </si>
  <si>
    <t>Фланец D50 DN40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снаружи</t>
  </si>
  <si>
    <t>222929.900.000040</t>
  </si>
  <si>
    <t>дисковый, полимерный, химический, условный проход 50-450 мм</t>
  </si>
  <si>
    <t>Поворотный межфланцевый, дисковый, корпус пластик 567 PVC-U/EPDM d315, DN300, баттерфляй</t>
  </si>
  <si>
    <t>282970.300.000016</t>
  </si>
  <si>
    <t>для сварки пластиковых труб и фитингов</t>
  </si>
  <si>
    <t>Ручной станок
с торцевателем 2,2 kW, для стыковой сварки нагревательным элементом ПЭ, ПП и ПВДФ труб диаметром от 200 до 630 мм.</t>
  </si>
  <si>
    <t>Плавиковая кислота (фтористоводородная кислота)</t>
  </si>
  <si>
    <t>201324.730.000003</t>
  </si>
  <si>
    <t>марка И</t>
  </si>
  <si>
    <t>реагент Фтористоводородная кислота марки "И", в таре (кубовый)</t>
  </si>
  <si>
    <t>282215.500.000002</t>
  </si>
  <si>
    <t>вилочный, грузоподъемность 2500-5000 кг</t>
  </si>
  <si>
    <t>Фланец D225 DN200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t>
  </si>
  <si>
    <t>Поворотный межфланцевый, дисковый, корпус пластик 567 PVC-U/EPDM d225, DN200, баттерфляй</t>
  </si>
  <si>
    <t>Фланец D110 DN100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t>
  </si>
  <si>
    <t>Фланец D160 DN150 PN16. Накидные фланцы, PP/Сталь для стыковых систем, метрические. Материал: PP (30 % армирование стекловолокном) со стальным кольцом.Стоек к УФ-излучению. Годен для применения снаруж</t>
  </si>
  <si>
    <t>281413.750.000014</t>
  </si>
  <si>
    <t>дисковый, из цветных сплавов, условный проход 50-450 мм</t>
  </si>
  <si>
    <t>Дисковый поворотный затвор,межфлянцевый с ручным редукторомДу200 межфланцевая Сталь AISI 316</t>
  </si>
  <si>
    <t>Кран шаровый D63DN50 PN10. Шаровой кран с монтажными вставками. С накидными фланцами, PP-st, метрические Материал: PP-H / EPDM.
Уплотнение шара из PTFE .Длина в соответствии с EN 558-1. Размеры для пр</t>
  </si>
  <si>
    <t>Кран шаровый D50DN40 PN10. Шаровой кран с монтажными вставками. С фланцами, PP-st, метрические Материал: PP-H / EPDM.
Уплотнение шара из PTFE .Длина в соответствии с EN 558-1. Размеры для присоединени</t>
  </si>
  <si>
    <t>222129.700.000046</t>
  </si>
  <si>
    <t>Кран шаровой d63, DN50, PN16, PP-H, c фиксированным фланцем РР-Н. (Kv (ΔP= 1 bar) -3100 l/min, вес – 1830 гр., установочный размер – 230 мм.), 16 бар при температуре 20°C, Уплотнения из EPDM или FPM,</t>
  </si>
  <si>
    <t>Кран шаровой d50, DN40, PN16, PP-H, c фиксированным фланцем РР-Н. (Kv (ΔP= 1 bar) -3100 l/min, вес – 1830 гр., установочный размер – 230 мм.), 16 бар при температуре 20°C, Уплотнения из EPDM или FPM,</t>
  </si>
  <si>
    <t>222129.700.000266</t>
  </si>
  <si>
    <t>обратный, из поливинилхлорида, диаметр 25 мм</t>
  </si>
  <si>
    <t>Клапан обратный шаровый ПВДФ (PVDF) с муфтовым соединением d20, DN25, уплотнение FPM, PN16.</t>
  </si>
  <si>
    <t>Клапан обратный шаровый ПВДФ (PVDF) с ответным фланцем для фланцевого соединения d20, DN25, уплотнение FPM, PN16.</t>
  </si>
  <si>
    <t>Плоттер (графопостроитель)</t>
  </si>
  <si>
    <t>262016.920.000000</t>
  </si>
  <si>
    <t>струйный, рулонный</t>
  </si>
  <si>
    <t>Макс. разрешение при печати:	2400x1200 dpi
Скорость печати до:	22 сек/стр A1</t>
  </si>
  <si>
    <t>Ремонтный комплект механического уплотнения уплотнительного узла вакуумного насоса VATEС FVP1351-F – 1 к-т.</t>
  </si>
  <si>
    <t>284111.100.000002</t>
  </si>
  <si>
    <t>способ обработки лазерный луч</t>
  </si>
  <si>
    <t>Ручной лазерный волоконный маркиратор</t>
  </si>
  <si>
    <t>Кран пробно-спускной</t>
  </si>
  <si>
    <t>281413.900.000059</t>
  </si>
  <si>
    <t>бронзовый/латунный, давление условное 0-10 Мпа, проход условный до 50 мм, ручной</t>
  </si>
  <si>
    <t>Грохот</t>
  </si>
  <si>
    <t>255012.700.000001</t>
  </si>
  <si>
    <t>с проволочными ситами или перфорированными решетами</t>
  </si>
  <si>
    <t>Для рассева ионита. Движение рассева в двух координнатах.</t>
  </si>
  <si>
    <t>222142.700.000001</t>
  </si>
  <si>
    <t>листовой, толщина более 0,5 мм, но не более 8 мм</t>
  </si>
  <si>
    <t>лист толщина 4 мм</t>
  </si>
  <si>
    <t>Комплект быстроизнашивающихся деталей к вакумному жидкостному насосу "Vatec", тип FVP-G (диафрагма (клапанное кольцо) 3022, механическое уплотнение 5015, уплотнительня колцо корпуса 5004).</t>
  </si>
  <si>
    <t>Малогабаритная установка измерительная ультразвуковая серии</t>
  </si>
  <si>
    <t>Выключатель автоматический трехполюсный 400А ВА88-37 35кА (SVA40-3-0400),напряжение 230-400В, 400 А.</t>
  </si>
  <si>
    <t>282520.300.000002</t>
  </si>
  <si>
    <t>Общие характеристики:Вентилятор осевой одноступенчатый диаметр 800-1600 мм</t>
  </si>
  <si>
    <t>Конвекционный обогреватель  Мощность обогрева - 2000 Вт Тип обогревателя - Конвекторный	
Рекомендуемая площадь обогрева - 30 м² Термостат - Есть	
Длина сетевого шнура - 1.4 м	
Наличие колес	
Регулиров</t>
  </si>
  <si>
    <t>262016.300.000018</t>
  </si>
  <si>
    <t>струйный, цветной</t>
  </si>
  <si>
    <t>Максимальное разрешение печати
• 1200x1200 dpi
Технология печати
• Лазерная печать
Тип устройства
• МФУ
Разрешение изображения принтера/МФУ
• Печать: до 600 x 600 точек на дюйм
Копирование: до 600 x 6</t>
  </si>
  <si>
    <t>Прокат стальной марка Ст.12Х18Н10Т, диаметр 100 мм, горячекатаный круглый. Сортамент;</t>
  </si>
  <si>
    <t>Турникет</t>
  </si>
  <si>
    <t>329959.900.000070</t>
  </si>
  <si>
    <t>поясной</t>
  </si>
  <si>
    <t>рехштанговый турникет ST-TS010 комплектуется контроллером RusGuard и считывателями карт доступа. Также в комплекте бесплатное многофункциональное программное обеспечение со всеми необходимыми модулями</t>
  </si>
  <si>
    <t>Гидравлический съемник. Комплектация; основание для монтажа захватов; 3 захвата, комплект 1 (TMHP10E-9); 3 захвата, комплект 2 (TMHP10E-10); 1 набор пластин; 1 основание; 2 стержня; 2 удлинителя, 125</t>
  </si>
  <si>
    <t>Элемент электронагревательный</t>
  </si>
  <si>
    <t>275130.900.000002</t>
  </si>
  <si>
    <t>для водонагревателя</t>
  </si>
  <si>
    <t>нагревательный элемент ∙ на латунном фланце с резьбой1¼дюйма (G) ∙ с креплением подмагниевый анод (М6) ∙ общая длина медной трубки — 28,5 см ∙ количество гибов ТЭНа (4) ∙ мощность — 2,0 кВт (1500 Вт)∙</t>
  </si>
  <si>
    <t>221973.900.000000</t>
  </si>
  <si>
    <t>кабельный, из перфорированной резиновой ленты</t>
  </si>
  <si>
    <t>Центровщик валов</t>
  </si>
  <si>
    <t>265166.590.000001</t>
  </si>
  <si>
    <t>прецизионная лазерная измерительная система</t>
  </si>
  <si>
    <t>Система центровки валов и геометрических измерений S</t>
  </si>
  <si>
    <t>284123.310.000000</t>
  </si>
  <si>
    <t>заточный</t>
  </si>
  <si>
    <t>Станок точильно-шлифовальный (с пылесосом) ВЗ-879-01. Характеристика: - Параметры шлифовального круга (D наружн. / d посадочн. / B) - 350 х 127 х 40мм (ГОСТ 2424-83); - Частота вращения шпинделя - 150</t>
  </si>
  <si>
    <t>Фотоколориметр</t>
  </si>
  <si>
    <t>265153.900.000041</t>
  </si>
  <si>
    <t>для определения концентраций различных химических растворов</t>
  </si>
  <si>
    <t>Спектральный диапазон 320-990 нм.</t>
  </si>
  <si>
    <t>Кислота ортофосфорная, х.ч. По ГОСТ 6552-80 (массовая доля ортофосфорной кислоты не менее 87%, плотность не менее 1,71г/см3). Фасовка 10 л канистры.</t>
  </si>
  <si>
    <t>630</t>
  </si>
  <si>
    <t>Выключатель нагрузки</t>
  </si>
  <si>
    <t>271210.900.000013</t>
  </si>
  <si>
    <t>воздушный</t>
  </si>
  <si>
    <t>Смеситель для душа без излива (гусака). Настенный, однорычажный. Изготовлен из латуни, покрытие хром. Крепление к водопроводной сети стандартное - гайки "висят" на эксцентриках, предварительно вкручен</t>
  </si>
  <si>
    <t>Однорядный радиально-упорный шарикоподшипник с электроизоляционным покрытием из оксида алюминия, типа: 6316/C3VL0241 к электродвигателю насоса "SULZER".</t>
  </si>
  <si>
    <t>Антифрикционный подшипник с однорядным радиально-упорным шарикоподшипником типа: 7318 BECBM к насосу "SULZER".</t>
  </si>
  <si>
    <t>Набор бытового электроинструмента в кейсе. В набор входят: перфоратор, угловая шлифмашина, шуруповерт с аккумуляторными источником питания. Характеристика: тип инструмента: аккумуляторный; количество</t>
  </si>
  <si>
    <t>Общие характеристики:Диспенсер для воды напольный.Напольный диспенсер с электронным охлаждением, нагревом и шкафчиком для продуктов. Гладкая лицевая панель,удобные краны "нажим чашкой".</t>
  </si>
  <si>
    <t>279033.900.000030</t>
  </si>
  <si>
    <t>для нагрева жидкостей, мощность свыше 1,6-2,0 кВт</t>
  </si>
  <si>
    <t>ТЭН для водонагревателей в комплекте с терморегулятором мощностью 2,5кВт.ТЭН с терморегулятором предназначен для работы в водной среде. Тип RCT – имеет «гнутую» форму. Изготовлен из медного сплава, об</t>
  </si>
  <si>
    <t>Мотопомпа для перекачки опасных жидкостей и смесей (бензиновая, AWP 100M)</t>
  </si>
  <si>
    <t>колонно-напольный, площадь охлаждения 120-140 кв.м Высокая мощность прибора позволяет обслуживать в режиме охлаждение/обогрев помещения площадью 120-140 кв.м..</t>
  </si>
  <si>
    <t>химстойкая ХС-119 серая, массовая доля нелетучих веществ, %, не менее 35-39, ГОСТ 21824-76</t>
  </si>
  <si>
    <t>Выключатель автоматический, ВА 57 35-340010 250А New SAV57-250 напряжение 230-400 В 250 А</t>
  </si>
  <si>
    <t>Общие характеристики:колонно-напольный, площадь охлаждения 120-140 кв.м Высокая мощность прибора позволяет обслуживать в режиме охлаждение/обогрев помещения площадью 120-140 кв.м..</t>
  </si>
  <si>
    <t>АО "Совместное предприятие "Акбастау"</t>
  </si>
  <si>
    <t>201324.330.000006</t>
  </si>
  <si>
    <t xml:space="preserve">техническая, контактная, сорт 1 </t>
  </si>
  <si>
    <t xml:space="preserve">Кислота серная, контактная техническая 1-ого сорта (не менее 92,5%) согласно ГОСТ 2184-2013
</t>
  </si>
  <si>
    <t>Анализатор потоковый</t>
  </si>
  <si>
    <t>266011.300.000004</t>
  </si>
  <si>
    <t>для анализа элементного состава пульпы технологических потоков, рентгенофлуоресцентный</t>
  </si>
  <si>
    <t>ТОО "ТехноАналит"</t>
  </si>
  <si>
    <t>Бифторид аммония (Аммоний фтористый кислый)</t>
  </si>
  <si>
    <t>201331.100.000009</t>
  </si>
  <si>
    <t>кристалл для химической обработки скважин</t>
  </si>
  <si>
    <t>15000</t>
  </si>
  <si>
    <t>ТОО "АППАК"</t>
  </si>
  <si>
    <t>Электрод лабораторный.из стекла</t>
  </si>
  <si>
    <t>https://cloud.skc.kz:2443/index.php/s/2J5jbqHoeX5adFN</t>
  </si>
  <si>
    <t>Endress+Hauser Conducta GmbH+Co.KG</t>
  </si>
  <si>
    <t>Нагревательный элемент для печи OVR</t>
  </si>
  <si>
    <t>Гелиосистема</t>
  </si>
  <si>
    <t>275214.000.000000</t>
  </si>
  <si>
    <t>круглогодичная</t>
  </si>
  <si>
    <t>Солнечный вакуумный коллектор в комплекте с 30-ю водонагревательными трубками</t>
  </si>
  <si>
    <t>Сервисный набор для осушителя для осушителя воздуха Donaldson ultrafilter ALD 150 M</t>
  </si>
  <si>
    <t>Комплект быстроизнашивающихся частей насоса  6NPK 17-16N</t>
  </si>
  <si>
    <t>201343.100.000011</t>
  </si>
  <si>
    <t>технический, марка Б, сорт 1</t>
  </si>
  <si>
    <t>Сода кальцинированная, марка Б</t>
  </si>
  <si>
    <t>292021.900.000000</t>
  </si>
  <si>
    <t>тип 1АА</t>
  </si>
  <si>
    <t>Соль</t>
  </si>
  <si>
    <t>201362.200.000003</t>
  </si>
  <si>
    <t>динатриевая этилендиамин-N,N,N',N'- тетрауксусной кислоты 2-водная (трилон Б), для приготовления растворов точно известной концентрации</t>
  </si>
  <si>
    <t>Трилон Б ГОСТ 10652-73</t>
  </si>
  <si>
    <t>Элемент чувствительный</t>
  </si>
  <si>
    <t>265182.500.000104</t>
  </si>
  <si>
    <t>для измерения преобразования значений Ph в водных растворах</t>
  </si>
  <si>
    <t>Электрод измерит Tophit</t>
  </si>
  <si>
    <t>Датчик измерения pH Orbisint CPS91D</t>
  </si>
  <si>
    <t>Душевая стойка VARION ARMATUREN Mb 9530633 хромоникелевое; душевая стойка, монтаж настенный; материал стойки латунь; смеситель однорычажный.Монтаж сантехники настенный. ГОСТ 25809-96</t>
  </si>
  <si>
    <t>329911.900.000034</t>
  </si>
  <si>
    <t>для защиты от пылей и туманов</t>
  </si>
  <si>
    <t>Противоаэрозольный 3М™  5911 (P1)</t>
  </si>
  <si>
    <t>Q=8v3/час, Н=187м, n=2950 об/мин, N=7,5 кВт, 380 В Насос высокого давления CDL-8 -200 LD  GRUNDFOS OLV Pumps LTD</t>
  </si>
  <si>
    <t>Вал  насоса АХП 65-50-160</t>
  </si>
  <si>
    <t>Пневмопривод</t>
  </si>
  <si>
    <t>282219.300.000119</t>
  </si>
  <si>
    <t>Поворотный пневматический привод DFPD-900</t>
  </si>
  <si>
    <t>265152.700.000033</t>
  </si>
  <si>
    <t>мембранный</t>
  </si>
  <si>
    <t>Манометр с мембранным разделителем 16 бар</t>
  </si>
  <si>
    <t>Концентрат специальный.вольфрамовый [Вольфрам металлический в виде мелких гранул или  порошка (плавень вольфрамовый). Катализатор для анализатора серы и углерода Eltra CS-800. № по Leco 763-263. № по Eltra 90220]</t>
  </si>
  <si>
    <t>072919.120.000000</t>
  </si>
  <si>
    <t>вольфрамовый</t>
  </si>
  <si>
    <t>https://cloud.skc.kz:2443/index.php/s/KoT5qKfoXHc3fSz</t>
  </si>
  <si>
    <t>Германия/США</t>
  </si>
  <si>
    <t>"Eltra GmbH"/LECO®</t>
  </si>
  <si>
    <t>262015.000.000013</t>
  </si>
  <si>
    <t>мультимедийная</t>
  </si>
  <si>
    <t>Клавиатура с мышкой USB комплект</t>
  </si>
  <si>
    <t>Аппарат летательный беспилотный</t>
  </si>
  <si>
    <t>303032.000.000006</t>
  </si>
  <si>
    <t>вертолетного типа</t>
  </si>
  <si>
    <t>281524.990.000006</t>
  </si>
  <si>
    <t>цилиндрический, двухступенчатый</t>
  </si>
  <si>
    <t>мотор-редуктор цилиндрический, двухступенчатый 1Ц2У 160</t>
  </si>
  <si>
    <t xml:space="preserve">мотор-редуктор цилиндрический, двухступенчатый FA97-102,16-14-3x1500-М6
привод вращения к печи IMG-4-540-7000-1000 </t>
  </si>
  <si>
    <t>Ледоступ</t>
  </si>
  <si>
    <t>329911.900.000007</t>
  </si>
  <si>
    <t>Резиновые с шипами против скольжения</t>
  </si>
  <si>
    <t>Металлическая наружная входная разм. 900х2000мм</t>
  </si>
  <si>
    <t>Кислота лимонная моногидрат и безводная</t>
  </si>
  <si>
    <t>201434.700.000000</t>
  </si>
  <si>
    <t>Лимонная кислота Гост 3652-69 10%</t>
  </si>
  <si>
    <t>Позиционер Siemens электропневматический интеллектуальный</t>
  </si>
  <si>
    <t>3М™ 2135 (P3)</t>
  </si>
  <si>
    <t>Шлем</t>
  </si>
  <si>
    <t>Масло гидравлическое</t>
  </si>
  <si>
    <t>Автопогрузчик вилочный : грузоподъёмность, кг 3000, вид шасси- колёса</t>
  </si>
  <si>
    <t>ТОО "СП Буденовское"</t>
  </si>
  <si>
    <t>Toyota Motor Corporation</t>
  </si>
  <si>
    <t>Агрегат электронасосы погружной : Q=32м³/час; Н=18м.  погружной, тип 40-25, мощность 380В</t>
  </si>
  <si>
    <t>279031.900.000074</t>
  </si>
  <si>
    <t>тип инверторный, диапазон сварочного тока 3-270 А</t>
  </si>
  <si>
    <t>Сварочный инвертор : Сварочный инвертор ARC 200 Профи 220В    250А; для ручной электродуговой сварки электродами 1,6-5,0мм. на постоянном токе, напряжение питания-220В; потребляемая мощность – 7.0квт; потребляемый ток – 3</t>
  </si>
  <si>
    <t>Alteco</t>
  </si>
  <si>
    <t>Часть вращающая : CRN 5-16 BХ-FGJ-GХ-V-HQQV tandem 96845374 (7,0кг Р11021)</t>
  </si>
  <si>
    <t>Кран шаровой из поливинилхлорида : Прочие характеристики:d63, DN50, PN16, PP-H, c фиксированным фланцем РР-Н. (Kv (ΔP= 1 bar) -3100 l/min, вес – 1830 гр.</t>
  </si>
  <si>
    <t>Georg Fischer Ltd</t>
  </si>
  <si>
    <t>222313.700.000006</t>
  </si>
  <si>
    <t>для воды, из пластика, объем 1000-5000 л</t>
  </si>
  <si>
    <t>Емкость для подземной установки : Емкость полиэтиленовая, для подземной установки, предназначена для хранения активных веществ. Объем (л) 3000. Длинна в (мм) 2490. Ширина в (мм) 1200. Высота в (мм) 1650. Кол-во горловин 2. Вес 185 кг.</t>
  </si>
  <si>
    <t>ООО «Европласт Инжиниринг»</t>
  </si>
  <si>
    <t>Кран шаровой из поливинилхлорида : Прочие характеристики:d50, DN40, PN16, PP-H, c фиксированным фланцем РР-Н. (Kv (ΔP= 1 bar) -3100 l/min, вес – 1530 гр.</t>
  </si>
  <si>
    <t>Серная кислота</t>
  </si>
  <si>
    <t xml:space="preserve">Кислота серная техническая контактная 1 сорта </t>
  </si>
  <si>
    <t>ГОСТ 2184-2013</t>
  </si>
  <si>
    <t>Казахстан (СКЗ-U, SSAP, Казцинк, Казахмыс), Россия</t>
  </si>
  <si>
    <t>Для определения элементного состава с 4 кВатт родиевая трубка. Внесены в реестр РК. С первичной поверкой</t>
  </si>
  <si>
    <t>Акционерное общество "Волковгеология"</t>
  </si>
  <si>
    <t>Аппаратура КНД  АИНК-48</t>
  </si>
  <si>
    <t>Описание:Аппаратура КНД  АИНК-48+2 шт. Импульсный нейтронный генератор (ИНГ) 12-50-100БТ</t>
  </si>
  <si>
    <t>244530.133.000006</t>
  </si>
  <si>
    <t>твердый вольфрамовый, марка ВК8</t>
  </si>
  <si>
    <t>Г5105</t>
  </si>
  <si>
    <t>3898</t>
  </si>
  <si>
    <t>279040.500.000002</t>
  </si>
  <si>
    <t>излучателя нейтронов в скважинах, частота импульсов 20Гц</t>
  </si>
  <si>
    <t>Импульсный нейтронный генератор (ИНГ) 10-20-120БТ</t>
  </si>
  <si>
    <t>Комплексный скважинный прибор КСП-60FH</t>
  </si>
  <si>
    <t>Скважинный каверномер КСУ-42</t>
  </si>
  <si>
    <t>Инклинометр ИЭС-54</t>
  </si>
  <si>
    <t>Стойка геофизическая ГИК-1</t>
  </si>
  <si>
    <t>Скважинный прибор индукционого каротажа ПИК-50</t>
  </si>
  <si>
    <t>Комплексный скважинный прибор КСП-60и</t>
  </si>
  <si>
    <t>Г13171</t>
  </si>
  <si>
    <t>1155</t>
  </si>
  <si>
    <t>Пикобур</t>
  </si>
  <si>
    <t>257360.190.000002</t>
  </si>
  <si>
    <t>для бурения скважин 1-4 категории твердости, стальной</t>
  </si>
  <si>
    <t>Диаметр:161 \ Тип:PDC \ Характеристика:3-х лопастной</t>
  </si>
  <si>
    <t>77</t>
  </si>
  <si>
    <t>Волоконный лазерный станок RT6015G-1200</t>
  </si>
  <si>
    <t>Г5303</t>
  </si>
  <si>
    <t>883</t>
  </si>
  <si>
    <t>Оборудование системы пожарной сигнализации</t>
  </si>
  <si>
    <t>263050.900.000006</t>
  </si>
  <si>
    <t>для своевременного обнаружения очага  задымления или возгорания на объекте</t>
  </si>
  <si>
    <t>Импульсный нейтронный генератор (ИНГ) 12-50-100БТ</t>
  </si>
  <si>
    <t>Излучатель нейтронов ИНГ-12-50-100ТБТ+Блок питания и управления ИНГ-10-50БПУ</t>
  </si>
  <si>
    <t>диаметр 45мм</t>
  </si>
  <si>
    <t>диаметр 100мм</t>
  </si>
  <si>
    <t>58</t>
  </si>
  <si>
    <t>Карбоксиметилцеллюлоза</t>
  </si>
  <si>
    <t>201659.400.000001</t>
  </si>
  <si>
    <t>новый, марка 600</t>
  </si>
  <si>
    <t>диаметр 60мм</t>
  </si>
  <si>
    <t>диаметр 120мм</t>
  </si>
  <si>
    <t>281213.200.000001</t>
  </si>
  <si>
    <t>для химически активных и агрессивных жидкостей, горизонтальный двухпоршневой, подача до 100 м3/ч</t>
  </si>
  <si>
    <t>СПИ, СПИ, Насос буровой НБ-50</t>
  </si>
  <si>
    <t>Буровой насос НБ-50</t>
  </si>
  <si>
    <t>Система GPS</t>
  </si>
  <si>
    <t>265111.500.000007</t>
  </si>
  <si>
    <t>спутниковая </t>
  </si>
  <si>
    <t>ОС, Характеристика:Для техводовозы, спец.техника, автобусы и компрессоров</t>
  </si>
  <si>
    <t>Поковка</t>
  </si>
  <si>
    <t>241023.100.000006</t>
  </si>
  <si>
    <t>из легированной стали, круглая</t>
  </si>
  <si>
    <t>рт1200/1</t>
  </si>
  <si>
    <t>156</t>
  </si>
  <si>
    <t>Телевизор в комплекте с Отау ТВ</t>
  </si>
  <si>
    <t>KZ - 800B \ Маркировка:K7VG265-1BFR-1PM2-T003</t>
  </si>
  <si>
    <t>221940.500.000002</t>
  </si>
  <si>
    <t>резинотканевая, для тяжелых условий эксплуатации, ширина 100-3000 мм</t>
  </si>
  <si>
    <t>толщина 14мм; ширина 650мм</t>
  </si>
  <si>
    <t>диаметр 140мм</t>
  </si>
  <si>
    <t>192029.520.000003</t>
  </si>
  <si>
    <t>синтетическое, летнее</t>
  </si>
  <si>
    <t>SH-46</t>
  </si>
  <si>
    <t>9000</t>
  </si>
  <si>
    <t>диаметр 230мм</t>
  </si>
  <si>
    <t>201331.300.000033</t>
  </si>
  <si>
    <t>кальцинированный, сорт 1</t>
  </si>
  <si>
    <t>25кг, пропиленовый мешок</t>
  </si>
  <si>
    <t>Станок токарно-винторезный</t>
  </si>
  <si>
    <t>Термометр каротажный ТК-42 с токовым</t>
  </si>
  <si>
    <t>Общие характеристики:21.00   R 33 \ Описание:Белаз</t>
  </si>
  <si>
    <t>АО "Волковгеология"</t>
  </si>
  <si>
    <t>мощность:32-50Квт \ Диаметр:цилиндровой втулок 100 \ Характеристика:буровой НБ-50</t>
  </si>
  <si>
    <t>диаметр 170мм</t>
  </si>
  <si>
    <t>265166.200.000024</t>
  </si>
  <si>
    <t>для испытаний, проверки и регулировки топливных насосов высокого давления</t>
  </si>
  <si>
    <t>Стенд для испытания и настройки дизельных топливных насосов высокого давления (ТНВД) предназначен для испытания и настройки дизельных топливных насосов высокого давления и компонентов</t>
  </si>
  <si>
    <t>Скважинный расходомер</t>
  </si>
  <si>
    <t>новый, Класс К</t>
  </si>
  <si>
    <t>Кузов-контейнер</t>
  </si>
  <si>
    <t>292021.300.000000</t>
  </si>
  <si>
    <t>многоцелевой унифицированный</t>
  </si>
  <si>
    <t>Контейнер 40 футовый (12,2 х 2,44 х 2,6м)</t>
  </si>
  <si>
    <t>диаметр 110мм</t>
  </si>
  <si>
    <t>диаметр 150 мм</t>
  </si>
  <si>
    <t>диаметр 80мм</t>
  </si>
  <si>
    <t>Бентонит</t>
  </si>
  <si>
    <t>081222.100.000000</t>
  </si>
  <si>
    <t>новый, для приготовления бурового раствора</t>
  </si>
  <si>
    <t>105000</t>
  </si>
  <si>
    <t>ОС, ДвигательЯМЗ 238ДЕ-2</t>
  </si>
  <si>
    <t>Г10161</t>
  </si>
  <si>
    <t>382</t>
  </si>
  <si>
    <t>для труб ПВХ</t>
  </si>
  <si>
    <t>Коллектор геофизический</t>
  </si>
  <si>
    <t>265182.100.000001</t>
  </si>
  <si>
    <t>для электрического соединения скважинного прибора</t>
  </si>
  <si>
    <t>Коллектор геофизический SCC – 4 (токовая нагрузка на жилу 10А, количество жил - 5 шт)</t>
  </si>
  <si>
    <t>Блок электро каротажа для стойки ГИК</t>
  </si>
  <si>
    <t>Чаша</t>
  </si>
  <si>
    <t>325050.900.000015</t>
  </si>
  <si>
    <t>лабораторная, алюминевая</t>
  </si>
  <si>
    <t>для прессования излучателей, 40 мм</t>
  </si>
  <si>
    <t>20000</t>
  </si>
  <si>
    <t>259929.190.000084</t>
  </si>
  <si>
    <t>для вибрационного измельчителя, сталь марки 40Х</t>
  </si>
  <si>
    <t>из стали марки У10 или 40Х, термообработаны (HRC 40 на глубину 10мм).</t>
  </si>
  <si>
    <t>18/00 R25</t>
  </si>
  <si>
    <t>100мм</t>
  </si>
  <si>
    <t>1230</t>
  </si>
  <si>
    <t>Инжектор специализированный</t>
  </si>
  <si>
    <t>281332.000.000149</t>
  </si>
  <si>
    <t>Общие характеристики:(форсунка) кат. №GP-328-2574 (387-9433)</t>
  </si>
  <si>
    <t>Радиометры РК</t>
  </si>
  <si>
    <t>Кондиционер 9</t>
  </si>
  <si>
    <t>281332.000.000063</t>
  </si>
  <si>
    <t>регулятор, для газокомпрессорной установки</t>
  </si>
  <si>
    <t>Фильтр масляный LF9009/BD7310</t>
  </si>
  <si>
    <t>Крепление:лаповая IM1081 \ Оборот/мин:1000 \ мощность:3,0кВт</t>
  </si>
  <si>
    <t>Уголь каменный</t>
  </si>
  <si>
    <t>051010.200.000000</t>
  </si>
  <si>
    <t>длиннопламенный (Д)</t>
  </si>
  <si>
    <t>марка Д</t>
  </si>
  <si>
    <t>Скважинный электрозонд СПЭК (3-электродный)</t>
  </si>
  <si>
    <t>293230.300.000115</t>
  </si>
  <si>
    <t>Состояние:Новый  \ Применение:Бур. уст остаток \ Общие характеристики:Подшипник 407</t>
  </si>
  <si>
    <t>Глина</t>
  </si>
  <si>
    <t>081222.500.000000</t>
  </si>
  <si>
    <t>строительная</t>
  </si>
  <si>
    <t>новый, Комковая глина</t>
  </si>
  <si>
    <t>826</t>
  </si>
  <si>
    <t>Крепление:флянцевая IM3081 \ Оборот/мин:1500 \ Характеристика:4,0 кВт</t>
  </si>
  <si>
    <t>ОС, Двигатель КАМАЗ 740.30</t>
  </si>
  <si>
    <t>Толщина:3-5 мм \ Ширина:3 000 мм \ Описание:напольное коммерческое покрытие</t>
  </si>
  <si>
    <t>1974.2</t>
  </si>
  <si>
    <t>Альфа-бета радиометр</t>
  </si>
  <si>
    <t>265141.000.000012</t>
  </si>
  <si>
    <t>низкофоновый, с кремниевым детектором</t>
  </si>
  <si>
    <t>СПИ, Альфа -бета УМФ-2000</t>
  </si>
  <si>
    <t>Крепление:IM 2081 лаповая \ Оборот/мин:1000  \ Характеристика:55 кВт</t>
  </si>
  <si>
    <t>282412.100.000000</t>
  </si>
  <si>
    <t>буровой</t>
  </si>
  <si>
    <t>73/89</t>
  </si>
  <si>
    <t>105</t>
  </si>
  <si>
    <t>в мешках, порошковый</t>
  </si>
  <si>
    <t>63,5</t>
  </si>
  <si>
    <t>90 мм</t>
  </si>
  <si>
    <t>0-10 тонна</t>
  </si>
  <si>
    <t>Счетчик Гейгера-Мюллера</t>
  </si>
  <si>
    <t>265141.000.000046</t>
  </si>
  <si>
    <t>цилиндрический</t>
  </si>
  <si>
    <t>Цилиндрический, СНМ-18-1</t>
  </si>
  <si>
    <t>Для ДЭС АКСА-200</t>
  </si>
  <si>
    <t>диаметр 90мм</t>
  </si>
  <si>
    <t>новый, Время высыхания 24 (ч)</t>
  </si>
  <si>
    <t>843</t>
  </si>
  <si>
    <t>Радиатор охлаждения</t>
  </si>
  <si>
    <t>Монокристалл</t>
  </si>
  <si>
    <t>289952.000.000009</t>
  </si>
  <si>
    <t>для комплексного скважинного прибора</t>
  </si>
  <si>
    <t>СДН-17 (30х70)</t>
  </si>
  <si>
    <t>Общие характеристики:НШ - 32</t>
  </si>
  <si>
    <t>Характеристика:27м2</t>
  </si>
  <si>
    <t>KZ - 800B \ Маркировка:K3VG112DT-1T1R-6P09</t>
  </si>
  <si>
    <t>168/188</t>
  </si>
  <si>
    <t>Панель</t>
  </si>
  <si>
    <t>251123.600.000027</t>
  </si>
  <si>
    <t>многослойная, стальная</t>
  </si>
  <si>
    <t>сэндвич панель ППУ, б=60 В=1000мм оцинк.</t>
  </si>
  <si>
    <t>Эл. двигатель 55квт 1000 об/мин</t>
  </si>
  <si>
    <t>Литол</t>
  </si>
  <si>
    <t>ОС, КПП ЯМЗ 238ВМ</t>
  </si>
  <si>
    <t>Сульфонол</t>
  </si>
  <si>
    <t>205951.000.000003</t>
  </si>
  <si>
    <t>10 кг, в мешках</t>
  </si>
  <si>
    <t>2997</t>
  </si>
  <si>
    <t>реагент</t>
  </si>
  <si>
    <t>1500.07.00.026/1</t>
  </si>
  <si>
    <t>Фотоэлектронный умножитель</t>
  </si>
  <si>
    <t>265141.000.000054</t>
  </si>
  <si>
    <t>система на дискретных динодах с электростатической фокусировкой электронных пучков</t>
  </si>
  <si>
    <t>Система на дискретных динодах с электростатической фокусировкой электронных пучков.</t>
  </si>
  <si>
    <t>Коуш</t>
  </si>
  <si>
    <t>259311.500.000322</t>
  </si>
  <si>
    <t>для стального троса</t>
  </si>
  <si>
    <t>Коуш.для стального троса [Наполнение:Для троса диаметром 20мм]</t>
  </si>
  <si>
    <t>РОССИЯ, КИТАЙ</t>
  </si>
  <si>
    <t xml:space="preserve"> Завод СеверСталь</t>
  </si>
  <si>
    <t>диаметр 130 мм</t>
  </si>
  <si>
    <t>271124.500.000000</t>
  </si>
  <si>
    <t>Крепление:IМ2081  Лаповая \ Оборот/мин:1000 \ Характеристика:30 кВт</t>
  </si>
  <si>
    <t>108/127</t>
  </si>
  <si>
    <t>239112.900.000008</t>
  </si>
  <si>
    <t>гранатовый</t>
  </si>
  <si>
    <t>Песок гранатовый абразивный 80 (фракция )</t>
  </si>
  <si>
    <t>Корпус СБ 1500.05.00.001 (505МР-201)</t>
  </si>
  <si>
    <t>Кабелеукладчик в сборе без углового редуктора для геофизической лебедки</t>
  </si>
  <si>
    <t>Сухарь</t>
  </si>
  <si>
    <t>282984.000.000003</t>
  </si>
  <si>
    <t>для плашек клиньевых подвесок</t>
  </si>
  <si>
    <t>F30-2149-AП, Штанго приемник KZ-800</t>
  </si>
  <si>
    <t>144</t>
  </si>
  <si>
    <t>263011.000.000022</t>
  </si>
  <si>
    <t>гражданская, диапазон частот 403-470 мгц</t>
  </si>
  <si>
    <t>ОС, Двигатель в сборе на HOWO Dlq5250jsq</t>
  </si>
  <si>
    <t>76мм</t>
  </si>
  <si>
    <t>909</t>
  </si>
  <si>
    <t>диаметр 190 мм</t>
  </si>
  <si>
    <t>10кг, пропиленовый мешок</t>
  </si>
  <si>
    <t>1280</t>
  </si>
  <si>
    <t>Датчик давления масла</t>
  </si>
  <si>
    <t>293230.990.000126</t>
  </si>
  <si>
    <t>для ДЭС -  0-10bar 3846N06-010</t>
  </si>
  <si>
    <t>282913.300.000017</t>
  </si>
  <si>
    <t>топливный, для воздушного компрессора</t>
  </si>
  <si>
    <t>Фильтр топливный FS1280</t>
  </si>
  <si>
    <t>Механизм эксцентриковый</t>
  </si>
  <si>
    <t>289261.300.000102</t>
  </si>
  <si>
    <t>для бурового станка</t>
  </si>
  <si>
    <t>СБ 1500.09.30.000</t>
  </si>
  <si>
    <t>СБ 1500.08.30.000</t>
  </si>
  <si>
    <t>Проба контрольная</t>
  </si>
  <si>
    <t>265182.600.000074</t>
  </si>
  <si>
    <t>для выполнения методики измерения, насыпная</t>
  </si>
  <si>
    <t>расходные материалы для методик ВИМС при работе на радиометре Умф, Раствор индикаторный контрольный, РИК-210</t>
  </si>
  <si>
    <t>Рукавицы</t>
  </si>
  <si>
    <t>259912.800.010000</t>
  </si>
  <si>
    <t>для защиты рук, алюминизированные, с крагами</t>
  </si>
  <si>
    <t>для пом. Бур персонала</t>
  </si>
  <si>
    <t>ОС, Двигатель ЯМЗ-238 для трактора К-701</t>
  </si>
  <si>
    <t>новый, Предел давления 0-100 бар</t>
  </si>
  <si>
    <t>Моющий аппарат высокого давления профессиональный</t>
  </si>
  <si>
    <t>Накладка тормозной колодки</t>
  </si>
  <si>
    <t>293230.230.000001</t>
  </si>
  <si>
    <t>Накладка тормозная задняя Маз- 500</t>
  </si>
  <si>
    <t>162311.500.000009</t>
  </si>
  <si>
    <t>деревянный, наружный, глухой</t>
  </si>
  <si>
    <t>Материал: Деревянный</t>
  </si>
  <si>
    <t>124</t>
  </si>
  <si>
    <t>СДН-17 (30x70)</t>
  </si>
  <si>
    <t>СДН17.03 (30x70)(термовибростойкий)</t>
  </si>
  <si>
    <t>244423.100.000007</t>
  </si>
  <si>
    <t>из меди и сплавов на медной основе, сварочная, диаметр 0,8-1,2 мм</t>
  </si>
  <si>
    <t>Проволока сварочная 1,2 мм.</t>
  </si>
  <si>
    <t>264033.900.000009</t>
  </si>
  <si>
    <t>55 кВт./1000 об/мин</t>
  </si>
  <si>
    <t>Скважинный электрозонд СПЭК (1-электродный)</t>
  </si>
  <si>
    <t>Г13131</t>
  </si>
  <si>
    <t>380В</t>
  </si>
  <si>
    <t>новый, Насос вакуумный КО-505А.02.15.100, Урал</t>
  </si>
  <si>
    <t>Турбокомпрессор С4050236</t>
  </si>
  <si>
    <t>Мочевина (карбамид)</t>
  </si>
  <si>
    <t>201531.300.000000</t>
  </si>
  <si>
    <t>новый, Мочевина (карбамид)</t>
  </si>
  <si>
    <t>Крепление:флянцевая IM3081 \ Оборот/мин:1500 \ Характеристика:7,5квт</t>
  </si>
  <si>
    <t>Топливный насос высокого давления ТНВД (C3972878 PUMP,FUEL INJECTION) AKSA-200</t>
  </si>
  <si>
    <t>Пруток</t>
  </si>
  <si>
    <t>259315.700.000029</t>
  </si>
  <si>
    <t>сварочный, марка ЛМц58-2, диаметр 6 мм</t>
  </si>
  <si>
    <t>Диаметр:5 мм \ Маркировка:МР-3</t>
  </si>
  <si>
    <t>:Фильтр масляный AKSA-200 кат. №LF9009/BD7309</t>
  </si>
  <si>
    <t>Активатор форсунок</t>
  </si>
  <si>
    <t>281332.000.000101</t>
  </si>
  <si>
    <t>Состояние:новый \ Применение:XRVS \ Характеристика:Активатор форсунок НEU1 3190678 (насос топливный)</t>
  </si>
  <si>
    <t>расходные материалы для методик ВИМС при работе на радиометре Умф, Герметичный пластиковый флакон, содержащий бесцветный прозрачный раствор азотной кислоты с добавлением радионуклида  U-232, Раствор индикаторный контрольный «РИК-232»</t>
  </si>
  <si>
    <t>45х45х5 мм</t>
  </si>
  <si>
    <t>7.1</t>
  </si>
  <si>
    <t>43206Х-2402007-60 РЕДУКТОР ЗАДНЕГО МОСТА УСИЛЕННЫЙ Уралө43206</t>
  </si>
  <si>
    <t>43206Х-2402007-60 РЕДУКТОР ЗАДНЕГО МОСТА УСИЛЕННЫЙ Урал-43206</t>
  </si>
  <si>
    <t>289261.300.000073</t>
  </si>
  <si>
    <t>новый, ДСМ, Силовой насос 333.3.55.100.220</t>
  </si>
  <si>
    <t>Датчик глубины</t>
  </si>
  <si>
    <t>265186.100.000000</t>
  </si>
  <si>
    <t>для измерения глубины нахождения скважинного прибора</t>
  </si>
  <si>
    <t>Датчик глубины для измерения глубины нахождения скважинного прибора,импульсный (ДЩК)</t>
  </si>
  <si>
    <t>266012.900.000016</t>
  </si>
  <si>
    <t>медицинский, пружинный</t>
  </si>
  <si>
    <t>Станок для обжима РВД</t>
  </si>
  <si>
    <t>Характеристика:Подшипник 2226</t>
  </si>
  <si>
    <t>265151.790.000000</t>
  </si>
  <si>
    <t>Состояние:новый \ Применение:XRVS \ Датчик 3 bar 1089957980/1089957960 (1607852293)</t>
  </si>
  <si>
    <t>241071.000.000003</t>
  </si>
  <si>
    <t>стальной, горячекатаный, с уклоном внутренних граней полок, номер швеллера 18</t>
  </si>
  <si>
    <t>№18</t>
  </si>
  <si>
    <t>5.7</t>
  </si>
  <si>
    <t>СДН-17 (30x70)(термовибростойкий)</t>
  </si>
  <si>
    <t>293230.990.000206</t>
  </si>
  <si>
    <t>для грузового автомобиля, коробки передач</t>
  </si>
  <si>
    <t>Картер кпп, первичный вал в сборе, вторичный вал в сборе, промежуточный вал в сборе, шестерни валов кпп и делителя, блок шестерн заднего хода, подшипники кпп и делителя, синхронизаторы делителя и кпп,</t>
  </si>
  <si>
    <t>Характеристика:без гусака</t>
  </si>
  <si>
    <t>Core i5, LGA 1700</t>
  </si>
  <si>
    <t>10157-2016</t>
  </si>
  <si>
    <t>МФУ цветной</t>
  </si>
  <si>
    <t>Панель стеновая</t>
  </si>
  <si>
    <t>222319.906.000004</t>
  </si>
  <si>
    <t>из древесно полимерного композита</t>
  </si>
  <si>
    <t>Панель МДФ , декоративная вишня  2700х270х6</t>
  </si>
  <si>
    <t>1198</t>
  </si>
  <si>
    <t>Теплообменник</t>
  </si>
  <si>
    <t>293230.990.000481</t>
  </si>
  <si>
    <t>АКСА-400</t>
  </si>
  <si>
    <t>279033.900.000032</t>
  </si>
  <si>
    <t>для нагрева жидкостей, мощность свыше 2,5-3,0 кВт</t>
  </si>
  <si>
    <t>Комплект:с терморегулятором \ Характеристика:ТЭН водянной 2,5 кВт Аристон с термостатом</t>
  </si>
  <si>
    <t>Кардан камаз L-630мм</t>
  </si>
  <si>
    <t>Характеристика:Подшипник 224</t>
  </si>
  <si>
    <t>282211.700.000001</t>
  </si>
  <si>
    <t>электрическая, канатная, грузоподъемность 0, 6-3, 2 т</t>
  </si>
  <si>
    <t>Таль электрическая передвижная канатная Т10532 3,2 тн</t>
  </si>
  <si>
    <t>Импульсный, ДГИ-1</t>
  </si>
  <si>
    <t>Ретранслятор</t>
  </si>
  <si>
    <t>263023.900.000020</t>
  </si>
  <si>
    <t>Ретранслятор для радиостанции УКВ</t>
  </si>
  <si>
    <t>293230.300.000177</t>
  </si>
  <si>
    <t>ОС, Раздаточная коробка Краз 6322</t>
  </si>
  <si>
    <t>50х50х5мм</t>
  </si>
  <si>
    <t>4.5</t>
  </si>
  <si>
    <t>293230.610.000002</t>
  </si>
  <si>
    <t>Состояние:новый \ Применение:XRVS \ Характеристика:Радиатор 1092067600</t>
  </si>
  <si>
    <t>Характеристика:Подшипник 322</t>
  </si>
  <si>
    <t>Цилиндрический, СБМ-20</t>
  </si>
  <si>
    <t>281332.000.000328</t>
  </si>
  <si>
    <t>маслоотделителя винтового воздушного компрессора</t>
  </si>
  <si>
    <t>Состояние:новый \ Применение:XRVS \ Характеристика:Сервис набор маслосеператора 2911011600 (2911011602)</t>
  </si>
  <si>
    <t>120х210х70, шариковый, опорный</t>
  </si>
  <si>
    <t>Стенд ремонтный</t>
  </si>
  <si>
    <t>265166.200.000009</t>
  </si>
  <si>
    <t>для разборки-сборки, ремонта двигателей</t>
  </si>
  <si>
    <t>Стенд для притирки клапанов,головок,цилиндров,автотракторных двигателей ЯМЗ, Камаз</t>
  </si>
  <si>
    <t>Блок-баланс</t>
  </si>
  <si>
    <t>265112.590.000001</t>
  </si>
  <si>
    <t>для каротажной станции</t>
  </si>
  <si>
    <t>Выносной, с роликом из немагнитного металла.</t>
  </si>
  <si>
    <t>11 секций</t>
  </si>
  <si>
    <t>Радиометр</t>
  </si>
  <si>
    <t>265141.000.000041</t>
  </si>
  <si>
    <t>СПИ, Радиометр СРП20</t>
  </si>
  <si>
    <t>272022.900.000007</t>
  </si>
  <si>
    <t>для ИБП, напряжение 12 В, емкость 41-89 А/ч, свинцово-кислотный</t>
  </si>
  <si>
    <t>Комплект ремонтный для грузового автомобиля, коробки передач ЗИЛ</t>
  </si>
  <si>
    <t>Блок компьютера с монитором и клавиатурой для стойки геофизической ГИК-1</t>
  </si>
  <si>
    <t>Общие характеристики: Мощность -2 300Вт;</t>
  </si>
  <si>
    <t>282411.200.000015</t>
  </si>
  <si>
    <t>ленточная, ширина 41 мм</t>
  </si>
  <si>
    <t>41х1. 3х3/4х4995 мм</t>
  </si>
  <si>
    <t>Характеристика:Подшипник 324</t>
  </si>
  <si>
    <t>на двигатель ЯМЗ 238</t>
  </si>
  <si>
    <t>250А</t>
  </si>
  <si>
    <t>265151.700.000001</t>
  </si>
  <si>
    <t>для измерения плотности агрессивных растворов</t>
  </si>
  <si>
    <t>Ареометр для буровых растворов</t>
  </si>
  <si>
    <t>В комплекте с блоком предохранителей /:400 А</t>
  </si>
  <si>
    <t>Фильтр топливный FF5018/BF988/33358E</t>
  </si>
  <si>
    <t>солидол</t>
  </si>
  <si>
    <t>263040.900.000015</t>
  </si>
  <si>
    <t>для диапазонов коротких волн, телевизионная</t>
  </si>
  <si>
    <t>ОТАУ ТВ</t>
  </si>
  <si>
    <t>Вал-шестерня</t>
  </si>
  <si>
    <t>302040.300.000129</t>
  </si>
  <si>
    <t>Вал шестерня F30-2123 (В)</t>
  </si>
  <si>
    <t>масло гидравлика, SH-46</t>
  </si>
  <si>
    <t>281332.000.000097</t>
  </si>
  <si>
    <t>Состояние:новый \ Применение:XRVS \ :Стартер 2071556</t>
  </si>
  <si>
    <t>Подшипник 219</t>
  </si>
  <si>
    <t>272</t>
  </si>
  <si>
    <t>251210.300.000010</t>
  </si>
  <si>
    <t>наружный, металлопластиковый</t>
  </si>
  <si>
    <t>Дверь металлическая</t>
  </si>
  <si>
    <t>диаметр 50мм</t>
  </si>
  <si>
    <t>3.6</t>
  </si>
  <si>
    <t>580</t>
  </si>
  <si>
    <t>для раковин</t>
  </si>
  <si>
    <t>75</t>
  </si>
  <si>
    <t>Лодочка</t>
  </si>
  <si>
    <t>234411.000.000056</t>
  </si>
  <si>
    <t>лабораторная, из фарфора, тип ЛС</t>
  </si>
  <si>
    <t>Длина 85 мм, ширина 14 мм, ТИП ЛС-2 1 коробка-1000 штук.</t>
  </si>
  <si>
    <t>279033.900.000039</t>
  </si>
  <si>
    <t>для нагрева жидкостей, мощность свыше 9,0-9,5 кВт</t>
  </si>
  <si>
    <t>новый, ТЭН водяной 3-х фазный 380 В. к электрокотлам, 9 кВт</t>
  </si>
  <si>
    <t>для межкомнатной двери</t>
  </si>
  <si>
    <t>Жалюзи</t>
  </si>
  <si>
    <t>222314.700.000093</t>
  </si>
  <si>
    <t>пластиковые</t>
  </si>
  <si>
    <t>рулонные</t>
  </si>
  <si>
    <t>новый, 16.5мм</t>
  </si>
  <si>
    <t>291012.200.000000</t>
  </si>
  <si>
    <t>внутреннего сгорания, инжекторный, рабочий объем цилиндров более 1000 см3, 4 цилиндра</t>
  </si>
  <si>
    <t>ОС, Двигатель ЗМЗ 409</t>
  </si>
  <si>
    <t>новый, Набор ключей комбинированных, от 6 по 36</t>
  </si>
  <si>
    <t>201112.350.000000</t>
  </si>
  <si>
    <t>газообразный, сорт 1</t>
  </si>
  <si>
    <t>углекислота</t>
  </si>
  <si>
    <t>термоэластопласт</t>
  </si>
  <si>
    <t>Характеристика:Плинтус с загоушками с соединениями и внутренними и наружними уголками</t>
  </si>
  <si>
    <t>2061.5</t>
  </si>
  <si>
    <t>22,5 мм</t>
  </si>
  <si>
    <t>420</t>
  </si>
  <si>
    <t>244522.200.000000</t>
  </si>
  <si>
    <t>нихромовая, диаметр 9 мм</t>
  </si>
  <si>
    <t>Проволока нихромовая Х20Н80-Н, 6,3 мм</t>
  </si>
  <si>
    <t>Таль электрическая передвижная канатная Т10432-2,0 тн</t>
  </si>
  <si>
    <t>в  бумажных мешках</t>
  </si>
  <si>
    <t>8000</t>
  </si>
  <si>
    <t>139229.990.000046</t>
  </si>
  <si>
    <t>предохранительный, страховочный, лямочный с амортизатором</t>
  </si>
  <si>
    <t>M, S,L, Тип Д</t>
  </si>
  <si>
    <t>Фляга</t>
  </si>
  <si>
    <t>259212.300.000004</t>
  </si>
  <si>
    <t>вместимость 40 л, из алюминия</t>
  </si>
  <si>
    <t>новый, 40 литр</t>
  </si>
  <si>
    <t>ОС, КПП 700А.00.17.000 для трактора К-701</t>
  </si>
  <si>
    <t>ОС, КПП 1F08000 для бульдозера Т-165-2</t>
  </si>
  <si>
    <t>275111.100.000009</t>
  </si>
  <si>
    <t>однокамерный, отдельностоящий, объем 50-99 л, с морозильным отделом</t>
  </si>
  <si>
    <t>63х63х5мм</t>
  </si>
  <si>
    <t>250 мм</t>
  </si>
  <si>
    <t>281141.500.000010</t>
  </si>
  <si>
    <t>Поршневая группа в  сборе AKSA-200</t>
  </si>
  <si>
    <t>диаметр 220мм</t>
  </si>
  <si>
    <t>3.2</t>
  </si>
  <si>
    <t>жидкокристаллический</t>
  </si>
  <si>
    <t>4,0 кВт./1500 об/мин</t>
  </si>
  <si>
    <t>3,0кВт./1500 об/мин</t>
  </si>
  <si>
    <t>12В, 9 Ач</t>
  </si>
  <si>
    <t>Пластина WNMG080408-TM T9125</t>
  </si>
  <si>
    <t>Датчик давления масла на AKSA-200</t>
  </si>
  <si>
    <t>110х240х50, шариковый, однорядный</t>
  </si>
  <si>
    <t>новый, Двигатель ЗМЗ-409, Уаз</t>
  </si>
  <si>
    <t>Цилиндр 510М-23-2</t>
  </si>
  <si>
    <t>Аппарат сварочный 400А</t>
  </si>
  <si>
    <t>https://cloud.skc.kz:2443/index.php/s/8E9A2CN6jH5NYKg</t>
  </si>
  <si>
    <t xml:space="preserve">АО "Волковгеология" </t>
  </si>
  <si>
    <t>КНР, Россия</t>
  </si>
  <si>
    <t>новый, 50 мм</t>
  </si>
  <si>
    <t>250А, КТ-6033</t>
  </si>
  <si>
    <t>Вал фрикционный</t>
  </si>
  <si>
    <t>284140.000.000016</t>
  </si>
  <si>
    <t>Вал червячный всборе (фартук 16К20)</t>
  </si>
  <si>
    <t>271161.000.000051</t>
  </si>
  <si>
    <t>Радиатор АКСА-200</t>
  </si>
  <si>
    <t>Блок питания ПК, Форм-фактор БП ATX,Мощность блока питания, Вт 550</t>
  </si>
  <si>
    <t>наушники</t>
  </si>
  <si>
    <t>302040.300.001029</t>
  </si>
  <si>
    <t>ПМА 5200-220/80 А,кат-380В</t>
  </si>
  <si>
    <t>Мост передний</t>
  </si>
  <si>
    <t>283093.500.000006</t>
  </si>
  <si>
    <t>ОС, Мост 700А.23.00.000-1 для трактора К-701</t>
  </si>
  <si>
    <t>279033.900.000016</t>
  </si>
  <si>
    <t>для нагрева воздушной среды либо разнообразных газовых смесей, мощность свыше 2,0-2,5 кВт</t>
  </si>
  <si>
    <t>2,5 кВт, ТЭН для СФО-40</t>
  </si>
  <si>
    <t>КТ-6033Б У3,400А,кат-110В</t>
  </si>
  <si>
    <t>КТ-6033Б У3,400А,кат-380В</t>
  </si>
  <si>
    <t>КТ-6033Б У3,400А,кат-220В</t>
  </si>
  <si>
    <t>новый, Е27/36Вольт</t>
  </si>
  <si>
    <t>Общие характеристики:Для бурового агрегата</t>
  </si>
  <si>
    <t>281332.000.000129</t>
  </si>
  <si>
    <t>Состояние:новый \ Применение:XRVS \ Характеристика:Генератор зарядки 5N-5692 (ALTERNATOR GP-CHARGING)</t>
  </si>
  <si>
    <t>271142.300.000113</t>
  </si>
  <si>
    <t>номинальная мощность 0,25 кВа, номинальная частота 50 Гц</t>
  </si>
  <si>
    <t>новый, ТСЗИ 2,5, 380-220/36 В</t>
  </si>
  <si>
    <t>Ленточный тормоз для геофизической лебедки</t>
  </si>
  <si>
    <t>Комплект:с терморегулятором \ Характеристика:ТЭН водянной      4 кВт Аристон с термостатом</t>
  </si>
  <si>
    <t>Вал коробки отбора мощности</t>
  </si>
  <si>
    <t>293230.300.000017</t>
  </si>
  <si>
    <t>новый, ДСМ, Ведущий вал КПП К-701 кат. №700А.17.01.010-1</t>
  </si>
  <si>
    <t>Фильтр воздушный</t>
  </si>
  <si>
    <t>:Фильтр воздушный ASA 1181/PA2756/AF 1181</t>
  </si>
  <si>
    <t>Цилиндрический, СБМ-21</t>
  </si>
  <si>
    <t>100 мм, 0-100 кгс/см², с глицерином из нерж</t>
  </si>
  <si>
    <t>315А, КОНТАКТОР F 4Р(4НО),</t>
  </si>
  <si>
    <t>271142.300.000110</t>
  </si>
  <si>
    <t>номинальная мощность 0,16 кВа, номинальная частота 50 Гц</t>
  </si>
  <si>
    <t>ОСМ1 1,6 380/110/24/36 В</t>
  </si>
  <si>
    <t>281142.900.000043</t>
  </si>
  <si>
    <t>ГБЦ головка блока</t>
  </si>
  <si>
    <t>комплектующее системы очистки воды</t>
  </si>
  <si>
    <t>3м, 30м</t>
  </si>
  <si>
    <t>Цилиндр Захвата  Ø120мм</t>
  </si>
  <si>
    <t>94 предмета</t>
  </si>
  <si>
    <t>322</t>
  </si>
  <si>
    <t>265А, КОНТАКТОР F 4Р(4НО),</t>
  </si>
  <si>
    <t>2,0 кВт</t>
  </si>
  <si>
    <t>41х1. 3х3/4х5890 мм</t>
  </si>
  <si>
    <t>СТ142Т-3708000-10 ЯМЗ-236 ЕВРО 2,3</t>
  </si>
  <si>
    <t>281142.900.000034</t>
  </si>
  <si>
    <t>Форсунка D3919602 на AKSA 200;250</t>
  </si>
  <si>
    <t>новый, Мех. Цех, Газ пропан</t>
  </si>
  <si>
    <t>7500</t>
  </si>
  <si>
    <t>Передача главная</t>
  </si>
  <si>
    <t>293230.300.000108</t>
  </si>
  <si>
    <t>новый, Передача главная среднего моста 65115-2502011, Камаз</t>
  </si>
  <si>
    <t>хромированный, 50 мм</t>
  </si>
  <si>
    <t>Трубка сжигания</t>
  </si>
  <si>
    <t>265182.600.000054</t>
  </si>
  <si>
    <t>для анализатора серы и углерода</t>
  </si>
  <si>
    <t>35x28x550 мм, Трубка сгорания (сжигания). Керамическая.  Устанавливается  в рабочую камеру термической  печи. Кат № 90163</t>
  </si>
  <si>
    <t>Материал:Нержавеющая сталь \ мощность:5 кВт \ Характеристика:ТЭН водянной</t>
  </si>
  <si>
    <t>0,5 л</t>
  </si>
  <si>
    <t>новый, ТЭН для ARISTON, 2,5 кВт</t>
  </si>
  <si>
    <t>Окно</t>
  </si>
  <si>
    <t>251210.300.000002</t>
  </si>
  <si>
    <t>открывающееся, с одинарным переплетом</t>
  </si>
  <si>
    <t>из пвх профеля</t>
  </si>
  <si>
    <t>Декор-Панель</t>
  </si>
  <si>
    <t>222311.590.000006</t>
  </si>
  <si>
    <t>из поливинилхлорида, стеновая</t>
  </si>
  <si>
    <t>Панель МДФ , декоративная белая  2700х270х6</t>
  </si>
  <si>
    <t>диаметр 40мм</t>
  </si>
  <si>
    <t>Н30 PNUM 110408 ПЯТИГРАННАЯ</t>
  </si>
  <si>
    <t>1500.05.00.013/1</t>
  </si>
  <si>
    <t>тип варочной панели традиционный, количество конфорок 4, отдельностоящая</t>
  </si>
  <si>
    <t>Электроплита промышленная 4 конфорок с духовкой</t>
  </si>
  <si>
    <t>новый, Вал коленчатый Кама 740.62-1005008 R65, Камаз</t>
  </si>
  <si>
    <t>Генератор подзарядки</t>
  </si>
  <si>
    <t>271161.000.000058</t>
  </si>
  <si>
    <t>Генератор подзарядки AKSA-200 кат. №С3415691 (3415325)</t>
  </si>
  <si>
    <t>Напряжения:7,2 V \ Характеристика:для радиостанции Motorola CP140, аккумуляторная</t>
  </si>
  <si>
    <t>синтетическая с деревянной ручкой</t>
  </si>
  <si>
    <t xml:space="preserve">Характеристика:Изолента полевенилхлорированная ПВХ разных цветов (белая, желтая, красная, зеленая) </t>
  </si>
  <si>
    <t>Пластины 16ER/3.0</t>
  </si>
  <si>
    <t>262040.000.000263</t>
  </si>
  <si>
    <t>форм-фактор ATX</t>
  </si>
  <si>
    <t>Материнская плата, ATX,LGA 1700,DIMM, DDR4</t>
  </si>
  <si>
    <t>Мультиметр UT70A, АРРА 999III</t>
  </si>
  <si>
    <t>Гидрозамок</t>
  </si>
  <si>
    <t>281331.000.000078</t>
  </si>
  <si>
    <t>односторонний</t>
  </si>
  <si>
    <t>давление:60 Мпа \ Общие характеристики:для бурового станка</t>
  </si>
  <si>
    <t>1500.05.00.011/1</t>
  </si>
  <si>
    <t>для медпункта</t>
  </si>
  <si>
    <t>смеситель и гофра</t>
  </si>
  <si>
    <t>Дефибриллятор, для терапии нарушений сердечного ритма</t>
  </si>
  <si>
    <t>Дефибриллятор для автоматического
наружного применения</t>
  </si>
  <si>
    <t>Для контроля непрямого массажа сердца</t>
  </si>
  <si>
    <t>новый, 100А, АЕ 2066</t>
  </si>
  <si>
    <t>Стартер Урал-4320 (большой)(бендекс 10зубьев)</t>
  </si>
  <si>
    <t>Охладитель</t>
  </si>
  <si>
    <t>281142.900.000058</t>
  </si>
  <si>
    <t>для дизельного двигателя наддувочного воздуха</t>
  </si>
  <si>
    <t>Интеркуллер  АКСА 200 С3924731</t>
  </si>
  <si>
    <t>Ионообменный картридж (Ion exchanger cartridge)   для  рентгенофлуоресцентного спекрометра  Axios</t>
  </si>
  <si>
    <t>№10</t>
  </si>
  <si>
    <t>1.8</t>
  </si>
  <si>
    <t>Общие характеристики: большой В474607ELGI DT950/350 №11</t>
  </si>
  <si>
    <t>271231.900.000010</t>
  </si>
  <si>
    <t>реверсивный, номинальный ток 125-250 А</t>
  </si>
  <si>
    <t>для КZ-800, TH-N220RH,180A</t>
  </si>
  <si>
    <t>диаметр 16мм</t>
  </si>
  <si>
    <t>диаметр 200мм</t>
  </si>
  <si>
    <t>диаметр 25мм</t>
  </si>
  <si>
    <t>СПИ, Шкаф сушильный металлический , лабораторный</t>
  </si>
  <si>
    <t>рессора в сборе задняя Урал-43206</t>
  </si>
  <si>
    <t>МФУ/ Формат:А4</t>
  </si>
  <si>
    <t>241066.900.000144</t>
  </si>
  <si>
    <t>стальной, марка Ст.09Г2С, диаметр 51-100 мм, калиброванный</t>
  </si>
  <si>
    <t>55мм</t>
  </si>
  <si>
    <t>многоперая  Д=25</t>
  </si>
  <si>
    <t>Турбина</t>
  </si>
  <si>
    <t>281123.000.000001</t>
  </si>
  <si>
    <t>газовая, мощность более 5000 кВт</t>
  </si>
  <si>
    <t>Турбина (TURBOCHARGER) C4050236</t>
  </si>
  <si>
    <t>241034.000.000000</t>
  </si>
  <si>
    <t>марка Ст.40Х10С2М, толщина до 20 мм</t>
  </si>
  <si>
    <t>металл, 4х40 мм</t>
  </si>
  <si>
    <t>Щтуцер Снизу, 150 мм, 0-40 кгс/см2</t>
  </si>
  <si>
    <t>Пакет</t>
  </si>
  <si>
    <t>139221.700.000002</t>
  </si>
  <si>
    <t>упаковочный, из полипропилена</t>
  </si>
  <si>
    <t>Пакеты полиэтиленовые с защелкой, размер 150*220 мм.</t>
  </si>
  <si>
    <t>30000</t>
  </si>
  <si>
    <t>279033.900.000038</t>
  </si>
  <si>
    <t>для нагрева жидкостей, мощность свыше 12,0-12,5 кВт</t>
  </si>
  <si>
    <t>новый, ТЭН водяной 3-х фазный 380 В. к электрокотлам, 12 кВт</t>
  </si>
  <si>
    <t>162112.300.000000</t>
  </si>
  <si>
    <t>из МДФ</t>
  </si>
  <si>
    <t>6мм, 238мм, 2700 мм</t>
  </si>
  <si>
    <t>новый, Радиатор 6437-1301010, Краз</t>
  </si>
  <si>
    <t>263023.900.000044</t>
  </si>
  <si>
    <t>мобильный</t>
  </si>
  <si>
    <t>WI-FI роутер</t>
  </si>
  <si>
    <t>262016.930.000002</t>
  </si>
  <si>
    <t>оптическая, беспроводная</t>
  </si>
  <si>
    <t>Состояние:новый \ Применение:XRVS \ Характеристика:Сепаратор топливный BF1265</t>
  </si>
  <si>
    <t>Реле-регулятор напряжения</t>
  </si>
  <si>
    <t>282219.300.000134</t>
  </si>
  <si>
    <t>Говернер ESD 5111 (регулятор напряжения)</t>
  </si>
  <si>
    <t>:Длина l1 – 800 мм,ширина b1– 140 мм, высота h1 – 360 мм,ширина губок b – 200 мм, ход губок l – 280 мм.</t>
  </si>
  <si>
    <t>Маховик</t>
  </si>
  <si>
    <t>281142.900.000015</t>
  </si>
  <si>
    <t>для дизельного двигателя грузового автомобиля</t>
  </si>
  <si>
    <t>Маховик КАМАЗ 740.1005115</t>
  </si>
  <si>
    <t>Ст.3сп, 12 мм</t>
  </si>
  <si>
    <t>1.5</t>
  </si>
  <si>
    <t>ОИСН КП-А-242 , мелкодисперсный порошок белого цвета. Для калибровки УМФ, радионуклиды плу-тония.</t>
  </si>
  <si>
    <t>7,5 кВт./1500 об/мин</t>
  </si>
  <si>
    <t>222315.000.000001</t>
  </si>
  <si>
    <t>из поливинилхлорида, бытовой, на нетканной основе</t>
  </si>
  <si>
    <t>Линолеум 12000*2700мм</t>
  </si>
  <si>
    <t>325</t>
  </si>
  <si>
    <t>Подшипник 312</t>
  </si>
  <si>
    <t>ЭТМ114К</t>
  </si>
  <si>
    <t>Диаметр:40</t>
  </si>
  <si>
    <t>Крепление:флянцевая IM3081 \ Оборот/мин:1500 \ мощность:0,18 кВт</t>
  </si>
  <si>
    <t>275125.900.000013</t>
  </si>
  <si>
    <t>проточный, электрический, тип закрытый</t>
  </si>
  <si>
    <t>20 кг, 10 т, ДПУ-100 УХЛ-2</t>
  </si>
  <si>
    <t>Крепление:IМ2081   Фланец  7,5квт \ Оборот/мин:1500 \ Характеристика:АИР132S4У3</t>
  </si>
  <si>
    <t>новый, ДСМ, Гидроцилиндр стрелы, ковша 125х80х1100 318-00-21.91.000-11</t>
  </si>
  <si>
    <t>новый, ДСМ, Гидроцилиндр рукоятки 125х90х1400 318-00-21.92.000-11</t>
  </si>
  <si>
    <t>1500.10.00.001/1</t>
  </si>
  <si>
    <t>КТ6033, I=250A, Uкат=220В</t>
  </si>
  <si>
    <t>222314.570.000009</t>
  </si>
  <si>
    <t>из поливинилхлорида, межкомнатный, глухой</t>
  </si>
  <si>
    <t>Материал:Пластик</t>
  </si>
  <si>
    <t>флянцевая IM3081, 1500, 5,5квт</t>
  </si>
  <si>
    <t>Характеристика:Подшипник 7520</t>
  </si>
  <si>
    <t>Теплообменник AKSA-200 C3974815 (CORE,COOLER)</t>
  </si>
  <si>
    <t>SSD, интерфейс SATA 3.0, емкость более 256 Гб, но не более 1 Тб, интерфейс подключения SATA 3, Пропускная способность интерфейса 600 Мб\с</t>
  </si>
  <si>
    <t>Пост кнопочный</t>
  </si>
  <si>
    <t>271240.900.000122</t>
  </si>
  <si>
    <t>для дистанционного управления подъемно-транспортными механизмами различной сложности</t>
  </si>
  <si>
    <t>КУ-123</t>
  </si>
  <si>
    <t>Форсунка AKSA-400</t>
  </si>
  <si>
    <t>5323Я-1301010-13 радиатор медный Урал-43206</t>
  </si>
  <si>
    <t>ЭТМ112К</t>
  </si>
  <si>
    <t>радиальный однорядный роликовый подшипник c внутренним диаметром 110 мм, наружным диаметром 240 мм и шириной 50 мм. N322 ECM/C3</t>
  </si>
  <si>
    <t>Палец шатуна</t>
  </si>
  <si>
    <t>302040.300.000858</t>
  </si>
  <si>
    <t>Палец шатуна Р43076</t>
  </si>
  <si>
    <t>Палец шатуна Р40838</t>
  </si>
  <si>
    <t>Гарнитура микрофонная</t>
  </si>
  <si>
    <t>264042.700.000012</t>
  </si>
  <si>
    <t>для радиостанции</t>
  </si>
  <si>
    <t>Применение:для радиостанции Связь М81/84/85</t>
  </si>
  <si>
    <t>216</t>
  </si>
  <si>
    <t>241032.000.000260</t>
  </si>
  <si>
    <t>марка Ст.3сп, толщина 31-40 мм</t>
  </si>
  <si>
    <t>Полоса стальная 4х40</t>
  </si>
  <si>
    <t>1.4</t>
  </si>
  <si>
    <t>234411.000.000055</t>
  </si>
  <si>
    <t>лабораторная, из фарфора, тип ЛЗ</t>
  </si>
  <si>
    <t>Специальные одноразовые неглазурованные лодочки  1 коробка-1000 штук.</t>
  </si>
  <si>
    <t>Для замера удельного веса глинистого раствора</t>
  </si>
  <si>
    <t>рессора в сборе передняя Урал-43206</t>
  </si>
  <si>
    <t>на спец.технику экскаватор</t>
  </si>
  <si>
    <t>222929.900.000144</t>
  </si>
  <si>
    <t>лабораторный, полипропиленовый</t>
  </si>
  <si>
    <t>282511.300.000010</t>
  </si>
  <si>
    <t>огневой</t>
  </si>
  <si>
    <t>Инвентарный щит</t>
  </si>
  <si>
    <t>Водяная помпа в сборе WP9101 (AKSA-200)</t>
  </si>
  <si>
    <t>Мочевина 20 литровая емкость</t>
  </si>
  <si>
    <t>263030.900.000090</t>
  </si>
  <si>
    <t>Выходное напряжение: 13,8 В.
Входное напряжение: 120-240 В, 50-60 Гц.
Выходной ток: 10 А номинальный, 13,5 А максимальный
Вес, кг: 1,2.
Габаритные размеры, мм: 190х180х60., импульсный</t>
  </si>
  <si>
    <t>2050х950</t>
  </si>
  <si>
    <t>цвет коричневый, размер 2050х950</t>
  </si>
  <si>
    <t>СПИ \ Характеристика:2,0 кВт</t>
  </si>
  <si>
    <t>новый, Предел давления 0-40 бар</t>
  </si>
  <si>
    <t>Рулон:150 м2</t>
  </si>
  <si>
    <t>30 кВт/750 об/мин</t>
  </si>
  <si>
    <t>Характеристика:Подшипник 7516</t>
  </si>
  <si>
    <t>1,5 мм²</t>
  </si>
  <si>
    <t>241071.000.000033</t>
  </si>
  <si>
    <t>стальной, равнополочный, горячекатаный, ширина 32 мм</t>
  </si>
  <si>
    <t>32х32х4мм</t>
  </si>
  <si>
    <t>Регулятор напряжения</t>
  </si>
  <si>
    <t>302040.300.001058</t>
  </si>
  <si>
    <t>AVR SX440</t>
  </si>
  <si>
    <t>Диаметр:4 мм \ Маркировка:МР-3</t>
  </si>
  <si>
    <t>620</t>
  </si>
  <si>
    <t>Диаметр:3 мм \ Маркировка:МР-3</t>
  </si>
  <si>
    <t>293230.300.000011</t>
  </si>
  <si>
    <t>Вал карданный Кпп Камаз 5410-2205011</t>
  </si>
  <si>
    <t>Вал фрикционный станок вертикально-фрезерный марка 6Т12-1</t>
  </si>
  <si>
    <t>№8</t>
  </si>
  <si>
    <t>печать лазерная, МФУ</t>
  </si>
  <si>
    <t>ТНВД Камаз</t>
  </si>
  <si>
    <t>Тестер сопротивления петли</t>
  </si>
  <si>
    <t>265143.590.000005</t>
  </si>
  <si>
    <t>для измерения источников питания 50-263 В</t>
  </si>
  <si>
    <t>новый, UT 595</t>
  </si>
  <si>
    <t>222311.590.000002</t>
  </si>
  <si>
    <t>из поливинилхлорида, потолочная</t>
  </si>
  <si>
    <t>250мм, 3000мм</t>
  </si>
  <si>
    <t>2,5 кВт, ТЭН  СФО-25 оребренный</t>
  </si>
  <si>
    <t>300x340, Манжета армированная</t>
  </si>
  <si>
    <t>Применение:для радиостанции Motorola GM-340, CM-140</t>
  </si>
  <si>
    <t>Автокарта</t>
  </si>
  <si>
    <t>271161.000.000071</t>
  </si>
  <si>
    <t>Общие характеристики:DSE-720</t>
  </si>
  <si>
    <t>Материал:металл \ Толщина:4х40 мм</t>
  </si>
  <si>
    <t>ТОО "Барыс 2010"</t>
  </si>
  <si>
    <t>Воск</t>
  </si>
  <si>
    <t>204142.900.000003</t>
  </si>
  <si>
    <t>искусственный, смешанного вида</t>
  </si>
  <si>
    <t>Связующее вещество для таблетирования, 250 гр.</t>
  </si>
  <si>
    <t>ТОО "ТИС-ЛАБ"</t>
  </si>
  <si>
    <t>081222.100.000001</t>
  </si>
  <si>
    <t>активированный минерал</t>
  </si>
  <si>
    <t>25кг, бумажный мешок</t>
  </si>
  <si>
    <t>ИП КОЖИН ДАСТАН ЕРЛАНОВИЧ</t>
  </si>
  <si>
    <t>ТОО "ЗМО"</t>
  </si>
  <si>
    <t>289261.300.000008</t>
  </si>
  <si>
    <t>для труборазворота буровой установки</t>
  </si>
  <si>
    <t>Характеристика:Кожух в сборе СБ 1500.07.20.000 (СБ 507 МР-32)</t>
  </si>
  <si>
    <t>192029.590.000011</t>
  </si>
  <si>
    <t>синтетическое ПГ, класс вязкости 460-1000</t>
  </si>
  <si>
    <t>EP-151</t>
  </si>
  <si>
    <t>ТОО "High Industrial Lubricants &amp; Liquids Corporation" (HILL)"</t>
  </si>
  <si>
    <t>Камера</t>
  </si>
  <si>
    <t>201111.900.000007</t>
  </si>
  <si>
    <t>метан в аргоне</t>
  </si>
  <si>
    <t>Р-10, чистота газов Ar -4,8=99,998, CH4-3,5=99,95., 90% Ar 10%CH4</t>
  </si>
  <si>
    <t>ТОО "Совместное предприятие "ОКСИГЕН"</t>
  </si>
  <si>
    <t>GOLDEN ONE</t>
  </si>
  <si>
    <t>Полумуфта</t>
  </si>
  <si>
    <t>275111.100.000037</t>
  </si>
  <si>
    <t>однокамерный, встраиваемый, объем 100-149 л, с морозильным отделом</t>
  </si>
  <si>
    <t>ТОО "Инжиниринг НСТ"</t>
  </si>
  <si>
    <t>282512.500.000026</t>
  </si>
  <si>
    <t>бытовой, автономный, холодопроизводительность 1400 Вт</t>
  </si>
  <si>
    <t>Автобус</t>
  </si>
  <si>
    <t>291030.300.000009</t>
  </si>
  <si>
    <t>класс 3, вместимость не более 10 мест, длина менее 6 м</t>
  </si>
  <si>
    <t>ТОО "Он Сапа"</t>
  </si>
  <si>
    <t>Линкруст</t>
  </si>
  <si>
    <t>172411.990.000000</t>
  </si>
  <si>
    <t>бумага обойная</t>
  </si>
  <si>
    <t>221113.500.000004</t>
  </si>
  <si>
    <t>для автобуса или автомобиля грузового и троллейбуса, диагональная, диаметр обода 33</t>
  </si>
  <si>
    <t>ТОО "УралРигСервис"</t>
  </si>
  <si>
    <t>Оснастка колонная</t>
  </si>
  <si>
    <t>289261.300.000145</t>
  </si>
  <si>
    <t>для обсадных колонн</t>
  </si>
  <si>
    <t>90/160\ Материал: полиэтилентерефталат</t>
  </si>
  <si>
    <t>ТОО "ISQER-A"</t>
  </si>
  <si>
    <t>Аргон газообразный в баллонах, высший сорт (99,993%),</t>
  </si>
  <si>
    <t>ТОО "Институт высоких технологий"</t>
  </si>
  <si>
    <t>262040.000.000086</t>
  </si>
  <si>
    <t>цветной</t>
  </si>
  <si>
    <t>Фотобарабан Xerox 013R00681 (по одному на каждый цвет) Xerox AltaLink C8145</t>
  </si>
  <si>
    <t xml:space="preserve"> Xerox</t>
  </si>
  <si>
    <t>Фотобарабан/ 125К/ по 1-му на каждый цвет Altalink C8030/35/45/55/70 * 013R00662</t>
  </si>
  <si>
    <t>"Устройство принтер/сканер/копир
Тип печати цветная
Технология печати лазерная
Размещение настольный
Количество страниц в месяц 80000"</t>
  </si>
  <si>
    <t>HP</t>
  </si>
  <si>
    <t>Нитрат аммония</t>
  </si>
  <si>
    <t>201533.000.000008</t>
  </si>
  <si>
    <t>марка Б, сорт высший</t>
  </si>
  <si>
    <t>Нитрат аммония.марка Б, сорт высший</t>
  </si>
  <si>
    <t>ТОО "СП "Инкай"</t>
  </si>
  <si>
    <t>Пероксид водорода.технический, марка Б, 1 сорт</t>
  </si>
  <si>
    <t>201363.000.000003</t>
  </si>
  <si>
    <t>Пероксид водорода</t>
  </si>
  <si>
    <t>Solvay Chemicals International SA.</t>
  </si>
  <si>
    <t>Градирка</t>
  </si>
  <si>
    <t>281211.800.000005</t>
  </si>
  <si>
    <t>не менее 12 м3</t>
  </si>
  <si>
    <t>НПФ "ПРОТОН"</t>
  </si>
  <si>
    <t>Поддон</t>
  </si>
  <si>
    <t>257350.100.000000</t>
  </si>
  <si>
    <t>литейный</t>
  </si>
  <si>
    <t>5000 кг, 2000 кг</t>
  </si>
  <si>
    <t>Алмазный шлифовальный круг WENDT</t>
  </si>
  <si>
    <t>239111.700.000006</t>
  </si>
  <si>
    <t>37 м2</t>
  </si>
  <si>
    <t>DUPONT WATER SOLUTIONS</t>
  </si>
  <si>
    <t>282514.000.000000</t>
  </si>
  <si>
    <t>рукавный, циклонный</t>
  </si>
  <si>
    <t>тефлон, AIRLANCO</t>
  </si>
  <si>
    <t>ООО «БалтПромРемСервис»/Рукавный фильтр</t>
  </si>
  <si>
    <t>Устройство многофункциональное, печать лазерная, разрешение 2400*600 dpi</t>
  </si>
  <si>
    <t>Konica Minolta</t>
  </si>
  <si>
    <t>281314.900.000069</t>
  </si>
  <si>
    <t>SULZER WPP33-100 O</t>
  </si>
  <si>
    <t>Стекло органическое</t>
  </si>
  <si>
    <t>222130.530.000005</t>
  </si>
  <si>
    <t>марка СО</t>
  </si>
  <si>
    <t>7-8мм</t>
  </si>
  <si>
    <t>УникумПласт</t>
  </si>
  <si>
    <t>0,4мм ; 3мм ; 7 мм</t>
  </si>
  <si>
    <t>ИП Фролов В.Я.</t>
  </si>
  <si>
    <t>139111.900.000001</t>
  </si>
  <si>
    <t>трикотажное, из химических нитей</t>
  </si>
  <si>
    <t>1500мм, 1500мм</t>
  </si>
  <si>
    <t>ООО «Астериас» / TEFSA TÉCNICAS DE FILTRACIÓN, S.A.</t>
  </si>
  <si>
    <t>Установка парогенераторная</t>
  </si>
  <si>
    <t>253012.300.000010</t>
  </si>
  <si>
    <t>тэновая</t>
  </si>
  <si>
    <t>до 250 кВт</t>
  </si>
  <si>
    <t>281141.900.000042</t>
  </si>
  <si>
    <t>Форсунка топливная.для специальной и специализированной техники [Для двигателя Caterpillar, установленных на компрессорах Atlas Copco.]</t>
  </si>
  <si>
    <t>222929.900.000121</t>
  </si>
  <si>
    <t>для пробоотборника, полипропиленовый</t>
  </si>
  <si>
    <t>500 мл</t>
  </si>
  <si>
    <t>222129.700.000126</t>
  </si>
  <si>
    <t>полиэтиленовый, диаметр 50 мм</t>
  </si>
  <si>
    <t>282513.500.000004</t>
  </si>
  <si>
    <t>температура хранения (0˚)-(+5˚)</t>
  </si>
  <si>
    <t>700 л, от 0 до +5 С</t>
  </si>
  <si>
    <t>Инженерная система МФУ А0 ROWE ecoPrint i4 + ROWE Scan 450i</t>
  </si>
  <si>
    <t>222129.700.000037</t>
  </si>
  <si>
    <t>дисковый, с ручным редуктором, из поливинилхлорида</t>
  </si>
  <si>
    <t>225мм</t>
  </si>
  <si>
    <t>RMIPLAST</t>
  </si>
  <si>
    <t>Кыргызская республика</t>
  </si>
  <si>
    <t>ОсОО «ГеФС»</t>
  </si>
  <si>
    <t>Электрокофеварка</t>
  </si>
  <si>
    <t>275124.990.000011</t>
  </si>
  <si>
    <t>комбинированная</t>
  </si>
  <si>
    <t>Кофемашина</t>
  </si>
  <si>
    <t>Delonghi</t>
  </si>
  <si>
    <t>241062.900.000045</t>
  </si>
  <si>
    <t>стальной, марка Ст.3кп, диаметр 10-19 мм, горячекатаный</t>
  </si>
  <si>
    <t>12мм</t>
  </si>
  <si>
    <t>Нет информации</t>
  </si>
  <si>
    <t>РФ. Республика Башкортостан</t>
  </si>
  <si>
    <t>НПФ "Эликом"</t>
  </si>
  <si>
    <t>Мобильный кондиционер (промышленный)</t>
  </si>
  <si>
    <t>282512.300.000024</t>
  </si>
  <si>
    <t>колонна кондиционері</t>
  </si>
  <si>
    <t>Клей для буровых труб. : Клей для буровых труб.</t>
  </si>
  <si>
    <t>Очиститель</t>
  </si>
  <si>
    <t>204144.000.000027</t>
  </si>
  <si>
    <t>для очистки и обезжиривания пластмасс и металлов перед проведением ремонтных или сборочных работ</t>
  </si>
  <si>
    <t>1 литр</t>
  </si>
  <si>
    <t>ИСПАНИЯ</t>
  </si>
  <si>
    <t>UNECOL ADHESIVE IDEAS SL</t>
  </si>
  <si>
    <t>ООО НПФ "УГФ"</t>
  </si>
  <si>
    <t>1000х3000, 5582-75, 3 мм</t>
  </si>
  <si>
    <t>279011.900.000001</t>
  </si>
  <si>
    <t>для сухой/влажной уборки, пылесборник мешковой, промышленный</t>
  </si>
  <si>
    <t>220В, Давление разбрызгивания (бар) 1, Расход воздуха (л/с)
61</t>
  </si>
  <si>
    <t>Alfred Kärcher SE &amp; Co. KG</t>
  </si>
  <si>
    <t>Комплект для мытья полов</t>
  </si>
  <si>
    <t>222923.700.000014</t>
  </si>
  <si>
    <t>ведро и швабра</t>
  </si>
  <si>
    <t>пластик</t>
  </si>
  <si>
    <t>3кВт</t>
  </si>
  <si>
    <t>12В</t>
  </si>
  <si>
    <t>Диск SSD  240 Gb</t>
  </si>
  <si>
    <t>Kingston Technology</t>
  </si>
  <si>
    <t>Инвертор сетевой трехфазный 20,0 кВт, 380/220 В.</t>
  </si>
  <si>
    <t>Wi-Fi 3000MBPS U6-LR UBIQUITI</t>
  </si>
  <si>
    <t>жидкий реагент</t>
  </si>
  <si>
    <t>6GK7243-5DX30-0XE0. Коммуникационный процессор CP1243-5, для SIMATIC S7-1200 (PROFIBUS DP MASTER PG/OP)</t>
  </si>
  <si>
    <t>0…8 бар, 220В, Burkert 0330</t>
  </si>
  <si>
    <t>100 л</t>
  </si>
  <si>
    <t>полипропилен, ACCUFIT</t>
  </si>
  <si>
    <t>Tianyuan Filter Cloth Co.,Ltd</t>
  </si>
  <si>
    <t>222129.700.000050</t>
  </si>
  <si>
    <t>стальной, свободный на приварном кольце, диаметр 151-300 мм</t>
  </si>
  <si>
    <t>200мм</t>
  </si>
  <si>
    <t>АВСТРИЯ</t>
  </si>
  <si>
    <t>AGRU</t>
  </si>
  <si>
    <t>ООО "ЮжУралПласт"</t>
  </si>
  <si>
    <t>63мм</t>
  </si>
  <si>
    <t>ШВЕЙЦАРИЯ</t>
  </si>
  <si>
    <t>6ES7241-1CH32-0XB0. SIMATIC S7-1200, коммуникационный модуль CM 1241, RS422/485, 9-полюсный разъём SUB D, свободно-программируемый порт с поддержкой телеграмм</t>
  </si>
  <si>
    <t>225 мм</t>
  </si>
  <si>
    <t>Георг Фишер Пайпинг Системс</t>
  </si>
  <si>
    <t>Центровка насосного оборудования</t>
  </si>
  <si>
    <t>МЛ-1110, Черный</t>
  </si>
  <si>
    <t>Сокоохладитель</t>
  </si>
  <si>
    <t>282513.500.000006</t>
  </si>
  <si>
    <t>для охлаждения напитков/соков</t>
  </si>
  <si>
    <t>объем 8-10 л</t>
  </si>
  <si>
    <t>259315.500.000012</t>
  </si>
  <si>
    <t>стальная, сварочная, диаметр 0,3-0,8 мм</t>
  </si>
  <si>
    <t>сталь</t>
  </si>
  <si>
    <t>110мм</t>
  </si>
  <si>
    <t>дорожно-разметочная, белый</t>
  </si>
  <si>
    <t>новый, 45-100 мкм</t>
  </si>
  <si>
    <t>Площадь охлаждения до 50 м2</t>
  </si>
  <si>
    <t>Проектор цифровой</t>
  </si>
  <si>
    <t>262017.900.000003</t>
  </si>
  <si>
    <t>DLP-проектор</t>
  </si>
  <si>
    <t>BenQ</t>
  </si>
  <si>
    <t>6ВА, от 90 до 245В</t>
  </si>
  <si>
    <t>ООО "ПО ОВЕН"</t>
  </si>
  <si>
    <t>Тепловентилятор</t>
  </si>
  <si>
    <t xml:space="preserve">США, КНР, </t>
  </si>
  <si>
    <t>Hewlett-Packard, Dell Inc (аналог)</t>
  </si>
  <si>
    <t>МЛ-1110, Белый</t>
  </si>
  <si>
    <t>2000 л/мин кем емес, химиялық белсенді сұйықтықтар үшін</t>
  </si>
  <si>
    <t>Стационарный тепловентилятор , Systemair SWS 33</t>
  </si>
  <si>
    <t>NINGBO RMI PLASTIC CO.,LTD</t>
  </si>
  <si>
    <t>265112.590.000035</t>
  </si>
  <si>
    <t>Прочие характеристики : уровнемер SITRANS PROBE LU, 2-х проводной, Диапазон измерений-0.25.. 12 м,Разрешение-3мм, Температура эксплуатации--40.. 80 °C, Материал-пластик,Функция на выходе-4.. 20мА, HART, PROFIBUS PA, Настройк</t>
  </si>
  <si>
    <t>Реле напряжения электрическое</t>
  </si>
  <si>
    <t>271224.500.000007</t>
  </si>
  <si>
    <t>электромеханическое</t>
  </si>
  <si>
    <t>Релейный модуль со впаянным миниатюрным реле, материал контактов (AgNi): для средних и больших нагрузок, 1 переключающий контакт, входное напряжение 24В DC, ном. зак. 2942153 EMG 10-REL/KSR-G 24/21-LC</t>
  </si>
  <si>
    <t>201324.330.000010</t>
  </si>
  <si>
    <t>Шлагбаум</t>
  </si>
  <si>
    <t>329959.900.000064</t>
  </si>
  <si>
    <t>устройство</t>
  </si>
  <si>
    <t>Металл</t>
  </si>
  <si>
    <t>Прочие характеристики : 6ES7341-1CH02-0AE0
SIMATIC S7-300, КОММУНИКАЦИОНЫЙ ПРОЦЕССОР CP341С ИНТЕРФЕЙСОМ RS422/485, ВКЛЮЧАЯ ПАКЕТ КОНФИГУРИРОВАНИЯ НА CD</t>
  </si>
  <si>
    <t>EMG 10-REL/KSR-G 24/21-LC. Релейный модуль со впаянным миниатюрным реле, материал контактов (AgNi): для средних и больших нагрузок, 1 переключающий контакт, входное напряжение 24В DC, ном. зак. 294215</t>
  </si>
  <si>
    <t>вертикальный V=1000 Л</t>
  </si>
  <si>
    <t>МЛ-1110, Желтый</t>
  </si>
  <si>
    <t>Кондиционер (22 кв.м) (+монтажный комплект)</t>
  </si>
  <si>
    <t>Сварочный инвертор ARC 200 Профи 220В,  250А; для ручной электродуговой сварки электродами 1,6-5,0мм. на постоянном токе, напряжение питания-220В; потребляемая мощность – 7.0квт; потребляемый ток – 30</t>
  </si>
  <si>
    <t>Фланец PP-V, метрический DN50, 727 700 411</t>
  </si>
  <si>
    <t>МЛ-1110, Красный</t>
  </si>
  <si>
    <t>МЛ-1110, Серый</t>
  </si>
  <si>
    <t>205959.630.000013</t>
  </si>
  <si>
    <t>удельной электрической проводимости</t>
  </si>
  <si>
    <t>Росия</t>
  </si>
  <si>
    <t>Нагрудный знак</t>
  </si>
  <si>
    <t>321110.000.000006</t>
  </si>
  <si>
    <t>для ношения на груди</t>
  </si>
  <si>
    <t xml:space="preserve">
Нагрудной жетон «KUZET»
</t>
  </si>
  <si>
    <t>Zebra</t>
  </si>
  <si>
    <t>уровнемер SITRANS PROBE LU,</t>
  </si>
  <si>
    <t>Серебристый</t>
  </si>
  <si>
    <t>Смонтированный релейный модуль с винтовым зажимом: цоколь реле, реле с силовыми контактами, вставной индикатор/подавитель помех и поддерживающая скоба. Исполнение контакта: 2 переключающих. Входное на</t>
  </si>
  <si>
    <t>МЛ-1110, Синий</t>
  </si>
  <si>
    <t>50 мм</t>
  </si>
  <si>
    <t>TURAN BORFIT</t>
  </si>
  <si>
    <t>Замок врезной для деревянной двери. Запирающе-фиксирующий с фалевой защелкой (язычком). Удаление ключевого отверстия (Backset) 55 мм. Удаление ключевого отверстия от нижнего края замка 30 мм. Удаление</t>
  </si>
  <si>
    <t>уровнемер ультразвуковой 2-х проводной, Диапазон измерений-0.25.. 12 м,Разрешение-3мм, Температура эксплуатации--40.. 80 °C, Материал-пластик,Функция на выходе-4.. 20мА, HART.  Питание- DC 24в, .диспл</t>
  </si>
  <si>
    <t>Световой поток: 780 лм.</t>
  </si>
  <si>
    <t>222129.700.000275</t>
  </si>
  <si>
    <t>мембранный, с втулочными окончаниями, из поливинилхлорида, диаметр 63 мм</t>
  </si>
  <si>
    <t>Провод термоэлектродный компенсационный ПТНЭ-ХА (К) 2х1,2</t>
  </si>
  <si>
    <t>Прочие характеристики : Тестер мультиметр. UT-60G С СП Мультиметры UT 60 - современные цифровые мультиметры в антистатическом исполнении. Автоматический и ручной выбор пределов измерений. Максимальное разрешение дисплея 3999</t>
  </si>
  <si>
    <t>Сверло спиральное.с коническим хвостовиком, диаметр 5-30 мм [Сверло Вк 8 к/хв ф 18]</t>
  </si>
  <si>
    <t>https://cloud.skc.kz:2443/index.php/s/qn922n3e5yMfQPp</t>
  </si>
  <si>
    <t>Прочие характеристики : Для измерение постоянного и переменного тока, напряжения,частоты, сопротивления, емкости. Характеристики: измерение постоянного и переменного тока до 10А основная погрешность ±1; переменного и постоян</t>
  </si>
  <si>
    <t>Прочие характеристики : Ст 3 δ4 мм (Сталь листовая г/к 4мм) , ГОСТ19903-74.</t>
  </si>
  <si>
    <t>DSE 7320</t>
  </si>
  <si>
    <t>Полотно к электропиле</t>
  </si>
  <si>
    <t>цифровые</t>
  </si>
  <si>
    <t>Набор ключей.гаечные</t>
  </si>
  <si>
    <t>45 мм; 5 мм; от 4 до 12 м; Ст.3; ГОСТ 8509-93</t>
  </si>
  <si>
    <t>Электрод ЭСК</t>
  </si>
  <si>
    <t>Электрод ЭС</t>
  </si>
  <si>
    <t>Электрод вспомогательный Эср</t>
  </si>
  <si>
    <t>Комплектность : Электрод, Паспорт, Упаковка, Координаты изопотенциальной точки: pHi-7,00; Ei, мВ- -25, Электрод стеклянный ЭС-10301/7 К80.3, Корпус - стеклянный; Мембрана - сферическая, длина кабеля 800 мм.; Тип разъема: Штекер (банан ø8 мм), Рабочая темп</t>
  </si>
  <si>
    <t>Видеомикроскоп</t>
  </si>
  <si>
    <t>267023.990.000000</t>
  </si>
  <si>
    <t>для исследования поверхности оптических патчкордов</t>
  </si>
  <si>
    <t>Микроскоп Andonstar AD407 с 4 Мп HD-сенсором, HDMI-выходом, 7-дюймовым регулируемым дисплеем и возможностью увеличения до 270х. Оснащен пультом дистанционного управления.</t>
  </si>
  <si>
    <t>США, КНР, Тайавнь</t>
  </si>
  <si>
    <t>AmScope (аналог)</t>
  </si>
  <si>
    <t>Седелка</t>
  </si>
  <si>
    <t>222121.500.000079</t>
  </si>
  <si>
    <t>электросварная, для врезки в полиэтиленовую трубу, номинальный диаметр 225 мм</t>
  </si>
  <si>
    <t>222129.700.000270</t>
  </si>
  <si>
    <t>обратный, из поливинилхлорида, диаметр 63 мм</t>
  </si>
  <si>
    <t>63мм, РЕ-100</t>
  </si>
  <si>
    <t>Фильтр масляный</t>
  </si>
  <si>
    <t>282114.300.000012</t>
  </si>
  <si>
    <t>для горелки</t>
  </si>
  <si>
    <t>металл, Фильтр дизельного топлива для дизельных горелок Oilon /RP/GKP/GRP-106H...700M-II, Фильтр Oilon KSF-25H-125 R1</t>
  </si>
  <si>
    <t>Покрытие настольное</t>
  </si>
  <si>
    <t>329959.900.000121</t>
  </si>
  <si>
    <t>для письма</t>
  </si>
  <si>
    <t>кожа</t>
  </si>
  <si>
    <t>281526.900.000164</t>
  </si>
  <si>
    <t>для быстроходного вала редуктора</t>
  </si>
  <si>
    <t>124 об/мин, Chemineer Модель 20 // 21-GTD</t>
  </si>
  <si>
    <t>273213.700.000234</t>
  </si>
  <si>
    <t>тип U/STP</t>
  </si>
  <si>
    <t>UTP CAT 5E BOX 305M</t>
  </si>
  <si>
    <t>139222.200.000001</t>
  </si>
  <si>
    <t>для экспедиции, трехместная, с каркасом</t>
  </si>
  <si>
    <t>Палатка сварщика изготовлена из качественного огнеупорного материала и предназначена для сварочных работ</t>
  </si>
  <si>
    <t>222129.700.000067</t>
  </si>
  <si>
    <t>полиэтиленовый, условный проход 110 мм</t>
  </si>
  <si>
    <t>24590</t>
  </si>
  <si>
    <t>Товарищество с ограниченной ответственностью "Торгово-транспортная компания"</t>
  </si>
  <si>
    <t>Асфальтобетон</t>
  </si>
  <si>
    <t>239912.900.000014</t>
  </si>
  <si>
    <t>марка I, из минеральных материалов (щебня, гравия и песка) с битумом, тип Бх</t>
  </si>
  <si>
    <t>Асфальт холодный</t>
  </si>
  <si>
    <t>710</t>
  </si>
  <si>
    <t>500 А/ч</t>
  </si>
  <si>
    <t>940</t>
  </si>
  <si>
    <t>241075.200.000005</t>
  </si>
  <si>
    <t>для костыльного скрепления, тип Д50</t>
  </si>
  <si>
    <t>Д-50</t>
  </si>
  <si>
    <t>3300</t>
  </si>
  <si>
    <t>Р-50</t>
  </si>
  <si>
    <t>241061.000.000002</t>
  </si>
  <si>
    <t>стальная, марка Ст.1, диаметр 5-9 мм</t>
  </si>
  <si>
    <t>6 мм</t>
  </si>
  <si>
    <t>4000</t>
  </si>
  <si>
    <t>430</t>
  </si>
  <si>
    <t>192042.510.000011</t>
  </si>
  <si>
    <t>нефтяной, дорожный, марка БНД 90/130</t>
  </si>
  <si>
    <t>Температура вспышки не ниже 220 С°</t>
  </si>
  <si>
    <t>396</t>
  </si>
  <si>
    <t>ОУ-10</t>
  </si>
  <si>
    <t>316</t>
  </si>
  <si>
    <t>Противогаз гражданский</t>
  </si>
  <si>
    <t>230х3х22 мм</t>
  </si>
  <si>
    <t>230</t>
  </si>
  <si>
    <t>16х16х165 мм</t>
  </si>
  <si>
    <t>282922.100.000002</t>
  </si>
  <si>
    <t>воздушно-пенный</t>
  </si>
  <si>
    <t>ОВП-100</t>
  </si>
  <si>
    <t>Саженец</t>
  </si>
  <si>
    <t>021011.200.000000</t>
  </si>
  <si>
    <t>дерева</t>
  </si>
  <si>
    <t>Карагач</t>
  </si>
  <si>
    <t>ТОО "Торгово-транспортная компания"</t>
  </si>
  <si>
    <t>ТОО "Достар-Групп"</t>
  </si>
  <si>
    <t>Станок для обработки дерева</t>
  </si>
  <si>
    <t>284912.900.000027</t>
  </si>
  <si>
    <t>круглопильный</t>
  </si>
  <si>
    <t>Частота тока, Гц - 50</t>
  </si>
  <si>
    <t>Кран козловой</t>
  </si>
  <si>
    <t>282214.450.000050</t>
  </si>
  <si>
    <t>двухбалочный, грузоподъемность 3,2 т</t>
  </si>
  <si>
    <t>Высота подъема рельса - 450 мм</t>
  </si>
  <si>
    <t>ИП ШОИНБАЕВ</t>
  </si>
  <si>
    <t>221115.730.000039</t>
  </si>
  <si>
    <t>для погрузчика, 14,00-24, резиновая</t>
  </si>
  <si>
    <t>14.00R24</t>
  </si>
  <si>
    <t>ТОО "ZHASAR GROUP"</t>
  </si>
  <si>
    <t>272021.500.000003</t>
  </si>
  <si>
    <t>стартерный, напряжение 12 В, емкость 225 А/ч, свинцово-кислотный</t>
  </si>
  <si>
    <t>225 А/ч</t>
  </si>
  <si>
    <t>ТОО "КызылордаЭкоМониторинг"</t>
  </si>
  <si>
    <t>6ES7215-1AG40-0XB0. SIMATIC S7-1200, компактное ЦПУ CPU 1215C DC/DC/DC, 2 порта PROFINET, встроенные входы/выходы: 14 DI =24 В; 10 DO =24 В/0,5А; 2 AI =0 - 10 В, 2АО 0...20мА, напряжение</t>
  </si>
  <si>
    <t>Товарищество с ограниченной ответственностью "KAP Technology"</t>
  </si>
  <si>
    <t>Германия/Австрия/Китай</t>
  </si>
  <si>
    <t xml:space="preserve">Siemens 
</t>
  </si>
  <si>
    <t>США/Китай/Япония</t>
  </si>
  <si>
    <t xml:space="preserve">Xerox </t>
  </si>
  <si>
    <t>6AV2123-2GB03-0AX0. SIMATIC HMI, панель оператора KTP700 BASIC, из серии BASIC, кнопки и сенсорное управление, TFT-ДИСПЛЕЙ 7", 65536 цветов, интерфейс PROFINET, настройка в среде В СРЕДЕ WINCC BASIC V</t>
  </si>
  <si>
    <t>263060.000.000009</t>
  </si>
  <si>
    <t>для штырькового разъема питания</t>
  </si>
  <si>
    <t>Шинный штекер D-SUB - SUBCON 9/M-SH - 2761509. Разъем D-SUB, 9-полюсный, штыревой, кабельный ввод под углом 35°, универсальный тип для всех систем, расположение выводов: 1, 2, 3, 4, 5, 6, 7, 8, 9 на в</t>
  </si>
  <si>
    <t>265152.700.000029</t>
  </si>
  <si>
    <t>деформационный</t>
  </si>
  <si>
    <t>Манометр деформационный с разделителем сред и электрическим выходным сигналом 4…20 мА. Диапазон измерений 0…16бар, класс точности 1,0</t>
  </si>
  <si>
    <t>ТОО "KAP Technology"</t>
  </si>
  <si>
    <t>Разветвитель интерфейса</t>
  </si>
  <si>
    <t>262016.970.000007</t>
  </si>
  <si>
    <t>для подсоединения кабелей</t>
  </si>
  <si>
    <t>Разветвитель интерфейса RS-485, КРП-4, IP65</t>
  </si>
  <si>
    <t>Россия / Казахстан</t>
  </si>
  <si>
    <t>Протэкт/Электротехника</t>
  </si>
  <si>
    <t>30-500 мм</t>
  </si>
  <si>
    <t>6ES7231-4HD32-0XB0. SIMATIC S7-1200, модуль аналогового ввода SM 1231</t>
  </si>
  <si>
    <t>6ES7232-4HD32-0XB0. SIMATIC S7-1200, модуль аналогового вывода, SM 1232, 4 AO, +/-10В, разрешение 14 бит или 0-20 мA, разрешение13 бит</t>
  </si>
  <si>
    <t>6EP1931-2FC21. SITOP DC UPS MODULE, модуль бесперебойного питания 24 В/40 А, без интерфейса, вход: =24 В/42,6 A, выход: =24 В/40A</t>
  </si>
  <si>
    <t>6EP1931-2DC21. SITOP POWER DC-UPS-модуль 24В/6А, без интерфейсов, входное напряжение =24В/6,85А, выход =24В/6А</t>
  </si>
  <si>
    <t>6GK5108-0BA00-2AC2. SIMATIC NET, SCALANCE XC108, неуправляемый IE коммутатор, 8 X 10/100Мбит/с RJ45 портов, светодиодная диагностика, контакт сигнала ошибки с установочной кнопкой, резервированное пит</t>
  </si>
  <si>
    <t>TL-SF1016. 16-портовый 10/100Мбит/с  монтируемый в стойку коммутатор</t>
  </si>
  <si>
    <t>НоваТек</t>
  </si>
  <si>
    <t>Модуль фьюзерный</t>
  </si>
  <si>
    <t>262040.000.000173</t>
  </si>
  <si>
    <t>Для Xerox Altalink</t>
  </si>
  <si>
    <t>Уголок стальной равнополочный, 50х50х5мм</t>
  </si>
  <si>
    <t xml:space="preserve">АО Магнитогорский металлургический комбинат 
</t>
  </si>
  <si>
    <t>Столбик дорожный</t>
  </si>
  <si>
    <t>222929.900.000003</t>
  </si>
  <si>
    <t>сигнальный, пластиковый</t>
  </si>
  <si>
    <t>ж/б</t>
  </si>
  <si>
    <t>Ролик подачи бумаги</t>
  </si>
  <si>
    <t>262016.300.000011</t>
  </si>
  <si>
    <t>Для принтера</t>
  </si>
  <si>
    <t>Ambersep 920 + Purolite A500/4994 + АМ-п</t>
  </si>
  <si>
    <t>https://cloud.skc.kz:2443/index.php/s/gnMQo7ZkAe6pi4f</t>
  </si>
  <si>
    <t>ТОО "Каратау"</t>
  </si>
  <si>
    <t>Hebei Lijiang Biotechnology Co. Ltd.</t>
  </si>
  <si>
    <t>282982.550.000018</t>
  </si>
  <si>
    <t>для фильтр-пресса</t>
  </si>
  <si>
    <t>Салфетки для пресс-фильтра для мембранных плит (промежуточная)</t>
  </si>
  <si>
    <t>282939.100.000009</t>
  </si>
  <si>
    <t>платформенные, производительность более 500 т/ч</t>
  </si>
  <si>
    <t>Прочие характеристики : Для контрольного взвешивания пустых и полных ТУК-44/8 работниками CТКиПУ   Предел взвешивания весов KCS- 600S, 
от  0 кг до 600 кг</t>
  </si>
  <si>
    <t>Салфетки для пресс-фильтра камерных плит (промежуточная)</t>
  </si>
  <si>
    <t>Прочие характеристики : 7ML5430-2AA10- ZY98. РАДАРНЫЙ уровнемер SITRANS PROBE LR, 2-х проводной, импульсный, ввод кабеля 2хМ20х1,5, стержневая антенна из полипропилеН, резьба 1 1/2" NPT со встроенным ЭКРАНОМ 100мм, выход 4..</t>
  </si>
  <si>
    <t>Электрод специализированный</t>
  </si>
  <si>
    <t>265182.500.000130</t>
  </si>
  <si>
    <t>для иономера</t>
  </si>
  <si>
    <t>Электрод промышленный стеклянный для измерения Ph 0-14; температура: 0-110 С; Размер: диаметр: 12 мм, длина 225 мм. Температура процесса: от 0 до 135 °C. давление: от 1 до 17 бар, Датчик температуры:</t>
  </si>
  <si>
    <t>Прочие характеристики : 6AV2 123-2GBO3-OAXO SIMATIC HMI, ПАНЕЛЬ ОПЕРАТОРА KTP700 BASIC, ИЗ СЕРИИ BASIC, КНОПКИ И СЕНСОРНОЕ УПРАВЛЕНИЕ, TFT-ДИСПЛЕЙ 7, 65536 ЦВЕТОВ, ИНТЕРФЕЙС PROFINET, НАСТРОЙКА В СРЕДЕ WINCC BASIC V13/ STEP7</t>
  </si>
  <si>
    <t>Прочие характеристики : 6AV2124-0GC01-0AX0
SIMATIC TP700 COMFORT, ПАНЕЛЬ ОПЕРАТОРА SIMATIC HMI СЕРИИ COMFORT, СЕНСОРНОЕ УПРАВЛЕНИЕ, 7" ШИРОКОФОРМАТНЫЙ TFT-ДИСПЛЕЙ (16 МЛН. ЦВЕТОВ), ИНТЕРФЕЙСЫ PROFINET И MPI/PROFIBUS DP, 12 М</t>
  </si>
  <si>
    <t>Машина стиральная</t>
  </si>
  <si>
    <t>275113.300.000000</t>
  </si>
  <si>
    <t>бытовая, тип СМА, загрузка белья не более 10 кг</t>
  </si>
  <si>
    <t>Прочие характеристики : лента из нержавеющей стали, ГОСТ 7502-98, шкала номинальной длины: 5,0 м</t>
  </si>
  <si>
    <t>Часть вращающая в сборе/к насосу типа CRN 90-5-2 X-F-GX-V-HQQV Model A97753580P11041,Q-90m3/h H-98,6m</t>
  </si>
  <si>
    <t>Прочие характеристики : Тип подшипника: двухрядный роликовый радиальный сферический. Внутренний диаметр: 70мм. Наружный диаметр: 150мм. Ширина: 51мм. Масса: 4,35кг.</t>
  </si>
  <si>
    <t>7ML5422-</t>
  </si>
  <si>
    <t>ведущие колеса: 4 x 4 / все</t>
  </si>
  <si>
    <t>Товарищество с ограниченной ответственностью "Корган-Казатомпром"</t>
  </si>
  <si>
    <t>329911.500.000007</t>
  </si>
  <si>
    <t xml:space="preserve">бронешлем </t>
  </si>
  <si>
    <t>262</t>
  </si>
  <si>
    <t>247</t>
  </si>
  <si>
    <t>ТОО "РУ-6"</t>
  </si>
  <si>
    <t>Chengde yingke fine chemical co ltd</t>
  </si>
  <si>
    <t>242040.300.000009</t>
  </si>
  <si>
    <t>для бурильных труб, приварной, диаметр 121-160 мм</t>
  </si>
  <si>
    <t>Замок.для бурильных труб, приварной, диаметр 121-160 мм [Замок 42мм ГОСТ 7918-75]</t>
  </si>
  <si>
    <t>наименование : Часть вращающаяся в сборе CRN 90-5-2</t>
  </si>
  <si>
    <t>275124.990.000019</t>
  </si>
  <si>
    <t>для обуви, электрическая</t>
  </si>
  <si>
    <t>Оборудование для сушки</t>
  </si>
  <si>
    <t>Кабель специализированный.для электродвигателя [3 кВт, для питания двигателя Franklin, Кабель моторный]</t>
  </si>
  <si>
    <t>Кабель специализированный.для электродвигателя [Кабель моторный 400В 3кВ H07BQ-F]</t>
  </si>
  <si>
    <t>205959.630.000009</t>
  </si>
  <si>
    <t>состава закись-окись урана</t>
  </si>
  <si>
    <t>ГСО состава закиси-окиси урана (уран общий) СО-1 Массовая доля урана 83,00-85,00%</t>
  </si>
  <si>
    <t>Лента изоляционная.для трубопровода, поливинилхлоридная, ширина 50-150 мм [ГОСТ 16214-86, Лента ПИЛ]</t>
  </si>
  <si>
    <t>https://cloud.skc.kz:2443/index.php/s/LxmZHyDGrxGjiQ3</t>
  </si>
  <si>
    <t>Поплавковый датчик уровня, ПДУ -2.1.350К/ 100-Ex</t>
  </si>
  <si>
    <t>Автошина 425х85х21 (с камерой и флиппером)</t>
  </si>
  <si>
    <t xml:space="preserve">281314.900.000075 </t>
  </si>
  <si>
    <t>Перистальтический насос РТХ40</t>
  </si>
  <si>
    <t>https://drive.google.com/open?id=1xlzvQU1no-U5qhX1iv3MDgHao8kBbrlL</t>
  </si>
  <si>
    <t>Albin Pump SAS</t>
  </si>
  <si>
    <t>Переходник.полиэтиленовый, литой, размер 140*90 мм</t>
  </si>
  <si>
    <t>Ламинатор.пакетный [Ламинатор А4 и А3 форматный]</t>
  </si>
  <si>
    <t>https://cloud.skc.kz:2443/index.php/s/xPo4sYAngYC74Pf</t>
  </si>
  <si>
    <t>Огнетушитель ОУ-8</t>
  </si>
  <si>
    <t>201343.100.000010</t>
  </si>
  <si>
    <t>технический, марка А, сорт высший</t>
  </si>
  <si>
    <t>Карбонат натрия.технический, марка А, сорт высший [Сода Кальцинированная техническая, сорт А]</t>
  </si>
  <si>
    <t>Виброручка SKF CMDT 391-K-SL</t>
  </si>
  <si>
    <t>Хлорид титана (III)</t>
  </si>
  <si>
    <t>201331.300.000042</t>
  </si>
  <si>
    <t>Пластикат.тип И, поливинилхлоридный [Пластикат 5 мм]</t>
  </si>
  <si>
    <t>222129.700.000257</t>
  </si>
  <si>
    <t>https://cloud.skc.kz:2443/index.php/s/EeZydGBS5md4XDG</t>
  </si>
  <si>
    <t xml:space="preserve">Материал теплоизоляционный.из жесткой полиизоциануратной пены </t>
  </si>
  <si>
    <t>221973.230.000022</t>
  </si>
  <si>
    <t>https://cloud.skc.kz:2443/index.php/s/ykXdK9QNjNKKNtD</t>
  </si>
  <si>
    <t>Разделитель мембранный.для защиты чувствительного элемента измерительного прибора от воздействия агрессивных, сильновязких, загрязненных, застывающих, полимеризующихся рабочих сред и/или сред с высокой температурой [РМ5319С-01  Ру = 16 кгс/см²]</t>
  </si>
  <si>
    <t>https://cloud.skc.kz:2443/index.php/s/5Q9b5AHRD9LQ2W5</t>
  </si>
  <si>
    <t>ПромПрибор</t>
  </si>
  <si>
    <t>Шток поршня НБ 32.02.501</t>
  </si>
  <si>
    <t>Дефибриллятор.для терапии нарушений сердечного ритма [Автоматический дефибриллятор]</t>
  </si>
  <si>
    <t>https://cloud.skc.kz:2443/index.php/s/6CDoHyyA8G6SED2</t>
  </si>
  <si>
    <t>Бугель</t>
  </si>
  <si>
    <t>259929.490.000040</t>
  </si>
  <si>
    <t>наименование : Бугель 1 БА-15В</t>
  </si>
  <si>
    <t>Лента конвейерная.резинотканевая, для средних условий эксплуатации, ширина 100-3000 мм [12 мм конвейер таспасы]</t>
  </si>
  <si>
    <t>https://cloud.skc.kz:2443/index.php/s/jG8eJzWgxHBPgbF</t>
  </si>
  <si>
    <t>АО завод АТИ</t>
  </si>
  <si>
    <t>Контейнер.для сбора биологического материала, пластиковый [қақпағымен, 1 м3, қорғаныспен]</t>
  </si>
  <si>
    <t>222929.900.000122</t>
  </si>
  <si>
    <t>https://cloud.skc.kz:2443/index.php/s/6WanisjfRNnWAa5</t>
  </si>
  <si>
    <t>https://cloud.skc.kz:2443/index.php/s/3WjG6HyJ5XdCWKf</t>
  </si>
  <si>
    <t>282422.000.000044</t>
  </si>
  <si>
    <t>Диск средний БА-15-2.2.2.с обкладками(лебедка ,узел БА-15-2СБ)</t>
  </si>
  <si>
    <t>Проксиметакаин</t>
  </si>
  <si>
    <t>212013.990.001287</t>
  </si>
  <si>
    <t>капли глазные</t>
  </si>
  <si>
    <t>Полное товарищество "Молдир и компания"</t>
  </si>
  <si>
    <t>281521.900.000009</t>
  </si>
  <si>
    <t>приводная, роликовая, двухрядная, шаг 63,5-140 мм</t>
  </si>
  <si>
    <t>Цепь 2-х рядная 102 звено  t=31,75</t>
  </si>
  <si>
    <t>ТОО "B&amp;A Invest Corporation"</t>
  </si>
  <si>
    <t>Наименование : Мобильный телефон</t>
  </si>
  <si>
    <t>ИП Сәкен</t>
  </si>
  <si>
    <t>киллограмм</t>
  </si>
  <si>
    <t>Лента тормоза лебедки в сборе БА15,4,3.Бсб</t>
  </si>
  <si>
    <t>241064.900.000066</t>
  </si>
  <si>
    <t>стальной, марка Ст. 08Х18H10, диаметр свыше 16 мм, термообработанный</t>
  </si>
  <si>
    <t>Круг дуплексная НЖ сталь ф110 мм EN1.4460 / AISI 329 / SS2324</t>
  </si>
  <si>
    <t>ТОО "STAR CONTACT"</t>
  </si>
  <si>
    <t>221973.900.000019</t>
  </si>
  <si>
    <t>для обуви, с защитным подноском</t>
  </si>
  <si>
    <t>Противоскользящие накладки для обуви</t>
  </si>
  <si>
    <t>ТОО "BEYOND GROUP"</t>
  </si>
  <si>
    <t>Бифторид аммония</t>
  </si>
  <si>
    <t>ТОО"Казатомпром-SaUran"</t>
  </si>
  <si>
    <t>222129.700.000376</t>
  </si>
  <si>
    <t>шаровый, полипропиленовый, диаметр условный 50-450 мм</t>
  </si>
  <si>
    <t>Вентиль диафрагменный балансировочный d63 DN50 PP-H EPDM EN-GJL-250</t>
  </si>
  <si>
    <t>Реторта</t>
  </si>
  <si>
    <t>282114.700.000021</t>
  </si>
  <si>
    <t>для электропечи, стальная</t>
  </si>
  <si>
    <t>Полуприцеп</t>
  </si>
  <si>
    <t>292023.300.000020</t>
  </si>
  <si>
    <t>бортовой, грузоподъемность более 10 т, но не более 20 т</t>
  </si>
  <si>
    <t>Бидистиллятор</t>
  </si>
  <si>
    <t>282911.500.000004</t>
  </si>
  <si>
    <t>производительность от 5 л/час и выше</t>
  </si>
  <si>
    <t>252112.300.000000</t>
  </si>
  <si>
    <t>на газообразном топливе</t>
  </si>
  <si>
    <t>291059.999.000048</t>
  </si>
  <si>
    <t>специализированный, вагон-жилой дом, на шасси грузового автомобиля</t>
  </si>
  <si>
    <t>252112.500.000000</t>
  </si>
  <si>
    <t>на жидком топливе</t>
  </si>
  <si>
    <t>282215.500.000001</t>
  </si>
  <si>
    <t>241031.900.000062</t>
  </si>
  <si>
    <t>марка Ст.0, толщина 2,5-12 мм, с ромбическим рифлением</t>
  </si>
  <si>
    <t>Лист Рифленый 4мм</t>
  </si>
  <si>
    <t>251123.600.000084</t>
  </si>
  <si>
    <t>под трубопровод</t>
  </si>
  <si>
    <t>222129.700.000036</t>
  </si>
  <si>
    <t>дисковый, с ручкой, из поливинилхлорида</t>
  </si>
  <si>
    <t>Седло</t>
  </si>
  <si>
    <t>Седловой  отвод ПЭ100 SDR11 225*63</t>
  </si>
  <si>
    <t>Тахеометр</t>
  </si>
  <si>
    <t>265112.390.000003</t>
  </si>
  <si>
    <t>электронный, точный</t>
  </si>
  <si>
    <t>222129.900.000216</t>
  </si>
  <si>
    <t>шаровый, поливинилхлоридный, диаметр условный до 50 мм</t>
  </si>
  <si>
    <t>282113.500.000019</t>
  </si>
  <si>
    <t>муфельная, лабораторная</t>
  </si>
  <si>
    <t>163</t>
  </si>
  <si>
    <t>Шкаф вытяжной стандартный (без воды) 1500х760х2200 предназначен для работы с вредными химическими веществами, нефтепродуктами, растворителями, легковоспламеняющимися жидкостями, тяжелыми газами, кисло</t>
  </si>
  <si>
    <t>259313.190.000023</t>
  </si>
  <si>
    <t>стальная, тканая, номер сетки 04</t>
  </si>
  <si>
    <t>Микробюретка</t>
  </si>
  <si>
    <t>231923.300.000145</t>
  </si>
  <si>
    <t>из стекла, объем 5 -10 мл</t>
  </si>
  <si>
    <t>221114.900.000015</t>
  </si>
  <si>
    <t>на спецтехнику, радиальная, диаметр обода 20, ведущая</t>
  </si>
  <si>
    <t>Камера холодильная</t>
  </si>
  <si>
    <t>Устройство зарядное</t>
  </si>
  <si>
    <t>279033.700.000003</t>
  </si>
  <si>
    <t>для автомобильного аккумулятора</t>
  </si>
  <si>
    <t>282512.300.000013</t>
  </si>
  <si>
    <t>напольно-потолочный, площадь охлаждения 50 кв.м</t>
  </si>
  <si>
    <t>328.5</t>
  </si>
  <si>
    <t>Печь муфельная лабораторная предназначена для термической обработки проб и проведения лабораторных испытаний.</t>
  </si>
  <si>
    <t>222926.300.000000</t>
  </si>
  <si>
    <t>для очистки холодной питьевой воды</t>
  </si>
  <si>
    <t>273213.700.000287</t>
  </si>
  <si>
    <t>марка ПРППМ, напряжение не более 1 000 В</t>
  </si>
  <si>
    <t>3600</t>
  </si>
  <si>
    <t>282513.500.000002</t>
  </si>
  <si>
    <t>температура хранения (+6˚)-(+12˚)</t>
  </si>
  <si>
    <t>960</t>
  </si>
  <si>
    <t>282512.300.000025</t>
  </si>
  <si>
    <t>колонно-напольный, площадь охлаждения более 140 кв.м.</t>
  </si>
  <si>
    <t>222129.700.000359</t>
  </si>
  <si>
    <t>для трубопровода, полипропиленовая, электросварная</t>
  </si>
  <si>
    <t>Труба гофрированная</t>
  </si>
  <si>
    <t>222121.500.000064</t>
  </si>
  <si>
    <t>электромонтажная, полиэтиленовая</t>
  </si>
  <si>
    <t>281524.320.000036</t>
  </si>
  <si>
    <t>цилиндрический, трехступенчатый, параллельное расположение осей</t>
  </si>
  <si>
    <t>Кислота хлорная</t>
  </si>
  <si>
    <t>205959.600.000062</t>
  </si>
  <si>
    <t>жидкость </t>
  </si>
  <si>
    <t>Кислота хлорная; жидкое</t>
  </si>
  <si>
    <t xml:space="preserve">ТОО "Семизбай -U"  </t>
  </si>
  <si>
    <t>281141.700.000015</t>
  </si>
  <si>
    <t>Кислота хлорная; химически чистая</t>
  </si>
  <si>
    <t>231923.300.000144</t>
  </si>
  <si>
    <t>из стекла, объем 0,1- 5 мл</t>
  </si>
  <si>
    <t>Микробюретка 10 мл</t>
  </si>
  <si>
    <t>Кожух защитный</t>
  </si>
  <si>
    <t>222213.000.000021</t>
  </si>
  <si>
    <t>пластмассовый</t>
  </si>
  <si>
    <t>для фланцев DN-50 мм; ПЭ; PN-16; -</t>
  </si>
  <si>
    <t>Государственный Стандартный образец состава закиси-окиси урана СО-1; массовая доля урана 83,00-85,00%</t>
  </si>
  <si>
    <t>Кислота ортофосфорная;</t>
  </si>
  <si>
    <t>Колба коническая</t>
  </si>
  <si>
    <t>Пипетка Мора</t>
  </si>
  <si>
    <t>231923.300.000235</t>
  </si>
  <si>
    <t>из стекла, неградуированная, вместимость 1-500 мл</t>
  </si>
  <si>
    <t>Пипетка Мора 2-2-10; с расширением;</t>
  </si>
  <si>
    <t>201324.330.000000</t>
  </si>
  <si>
    <t>Кислота серная; хч</t>
  </si>
  <si>
    <t>299.91</t>
  </si>
  <si>
    <t>для фланцев DN-150 мм; ПЭ; PN-16; -</t>
  </si>
  <si>
    <t>Резина сырая</t>
  </si>
  <si>
    <t>Тантал</t>
  </si>
  <si>
    <t>072919.730.000002</t>
  </si>
  <si>
    <t>в концентрате танталовом</t>
  </si>
  <si>
    <t>Приложение №1 - Тантал в концентрате танталовом (массовая доля тантала - не менее 23%).</t>
  </si>
  <si>
    <t>АО "Ульбинский металлургический завод"</t>
  </si>
  <si>
    <t>ДРК</t>
  </si>
  <si>
    <t>East Rise Corporation Limited;
по итогам закупки.</t>
  </si>
  <si>
    <t>381158.813.000000</t>
  </si>
  <si>
    <t>в ломе танталовом</t>
  </si>
  <si>
    <t>Приложение №2 - Тантал в ломе танталовом (99,95%)</t>
  </si>
  <si>
    <t>Южная Корея, США, Тайвань, Франция</t>
  </si>
  <si>
    <t>Linde Advanced Material Technologies Inc., Linde AMT Chonan Co., Ltd, Linde AMT Toulouse S.A.S.</t>
  </si>
  <si>
    <t>201510.500.000011</t>
  </si>
  <si>
    <t>неконцентрированная, сорт высший</t>
  </si>
  <si>
    <t xml:space="preserve">Кислота азотная неконцентрированная, сорт высший, ГОСТ Р 53789-2010 </t>
  </si>
  <si>
    <t>https://cloud.skc.kz:2443/index.php/s/saBqNz4S4Q772Jk</t>
  </si>
  <si>
    <t>КАО "АЗОТ"</t>
  </si>
  <si>
    <t>Магний</t>
  </si>
  <si>
    <t>244530.251.000000</t>
  </si>
  <si>
    <t>марка Мг 95</t>
  </si>
  <si>
    <t>Магний с чистотой не менее 99,95% - с высокой степанью чистоты</t>
  </si>
  <si>
    <t>https://cloud.skc.kz:2443/index.php/s/ki9XMxEyXzC7s9M</t>
  </si>
  <si>
    <t>ОАО "СМЗ"</t>
  </si>
  <si>
    <t>Приложение №4 - Тантал в ломе танталовом (массовая доля тантала - не менее 85%).</t>
  </si>
  <si>
    <t>Предполагаемые страны: США, Израиль.</t>
  </si>
  <si>
    <t>A&amp;R Merchants Inc.</t>
  </si>
  <si>
    <t>Приложение №3 - Тантал в ломе танталовом (90%)</t>
  </si>
  <si>
    <t xml:space="preserve">Натрий </t>
  </si>
  <si>
    <t>201323.250.000001</t>
  </si>
  <si>
    <t>металлический технический, в кусках</t>
  </si>
  <si>
    <t>Товар поставляется в металлических бочках, защищающих от проникновения прямых солнечных лучей</t>
  </si>
  <si>
    <t>https://cloud.skc.kz:2443/index.php/s/mb57tMECA8oMeHD</t>
  </si>
  <si>
    <t>MSSA</t>
  </si>
  <si>
    <t>Трибутилфосфат</t>
  </si>
  <si>
    <t>201453.500.000004</t>
  </si>
  <si>
    <t>плотность:Плотность при 20 °C - 0,975-0,980 г/мл, \ Массовая доля:Массовая доля основного вещества ≥ 99,0</t>
  </si>
  <si>
    <t>https://cloud.skc.kz:2443/index.php/s/6McAzmxaF7F7fQw</t>
  </si>
  <si>
    <t>201331.100.000034</t>
  </si>
  <si>
    <t>в соли тантала</t>
  </si>
  <si>
    <t>Приложение №6 - Тантал в соли тантала (массовая доля тантала - не менее 46%).</t>
  </si>
  <si>
    <t>Предполагаемые страны: Индия, Северная Македония, Руанда.</t>
  </si>
  <si>
    <t>По результатам закупки</t>
  </si>
  <si>
    <t>239914.000.000015</t>
  </si>
  <si>
    <t>электродный</t>
  </si>
  <si>
    <t>Графит.электродный [ниппелями, 300 мм, ЭГ, ТУ-1911-109-052-2010]</t>
  </si>
  <si>
    <t>Стержень.графитовый d=710х1650мм</t>
  </si>
  <si>
    <t>Стержень.графитовый</t>
  </si>
  <si>
    <t xml:space="preserve"> [1915-007-27208846-2005, ЭГ, d=710х1650мм]</t>
  </si>
  <si>
    <t>https://cloud.skc.kz:2443/index.php/s/6tbwEqoiy3Kg2xD</t>
  </si>
  <si>
    <t>ООО "Донкарб Графит"</t>
  </si>
  <si>
    <t>Гидроксид алюминия</t>
  </si>
  <si>
    <t>201325.700.000001</t>
  </si>
  <si>
    <t>ГД-00</t>
  </si>
  <si>
    <t>Хлорид калия</t>
  </si>
  <si>
    <t>201551.000.000005</t>
  </si>
  <si>
    <t>К2О – мин. 62 %. Содержание влаги – макс. 0.5 %. Товар должен быть свободно сыпучим, без загрязнения и посторонних примесей. Качество Товара должно быть подтверждено сертификатом качества, выданным Производителем или лицом, уполномоченным Производителем</t>
  </si>
  <si>
    <t>https://cloud.skc.kz:2443/index.php/s/2mcftQ7GL6ZFgTF</t>
  </si>
  <si>
    <t>ООО Уралкалий Трейдинг</t>
  </si>
  <si>
    <t>Пневмошлем</t>
  </si>
  <si>
    <t>222929.900.000049</t>
  </si>
  <si>
    <t>защитный, пластикатовый</t>
  </si>
  <si>
    <t xml:space="preserve">шлем с мягким воздуховодом и эллипсоидным смотровым стеклом. К шлему должны быть приварены спинка и перед с завязками. </t>
  </si>
  <si>
    <t>https://cloud.skc.kz:2443/index.php/s/oH73Qcxpjq2KTkX</t>
  </si>
  <si>
    <t>АО "Кимрская фабрика имени Горького"</t>
  </si>
  <si>
    <t>Кислота олеиновая</t>
  </si>
  <si>
    <t>201431.300.000002</t>
  </si>
  <si>
    <t>промышленная (техническая), марка В</t>
  </si>
  <si>
    <t>Кислота олеиновая.промышленная (техническая), марка В [прозрачная, жирных кислот в безводном продукте не менее 97,4%]</t>
  </si>
  <si>
    <t>Соль углеаммонийная</t>
  </si>
  <si>
    <t>201362.900.000007</t>
  </si>
  <si>
    <t>Соль углеаммонийная.кристаллы [ГОСТ 9325-79]</t>
  </si>
  <si>
    <t>201343.100.000013</t>
  </si>
  <si>
    <t>технический, марка Б, сорт высший</t>
  </si>
  <si>
    <t>Карбонат натрия.технический, марка Б, сорт высший [Сода кальцинированная]</t>
  </si>
  <si>
    <t>Карбонат бария</t>
  </si>
  <si>
    <t>201343.500.000004</t>
  </si>
  <si>
    <t>технический, марка Б</t>
  </si>
  <si>
    <t>Карбонат бария.технический, марка Б [2149-75]</t>
  </si>
  <si>
    <t>Электрод графитовый</t>
  </si>
  <si>
    <t>265182.600.000078</t>
  </si>
  <si>
    <t>для спектрального анализа</t>
  </si>
  <si>
    <t>200 мм, не менее 1,65 кг/м3 (г/см3), 6 мм</t>
  </si>
  <si>
    <t>Блок.графитовый 300х300х1800мм,</t>
  </si>
  <si>
    <t>239914.000.000012</t>
  </si>
  <si>
    <t xml:space="preserve">Блок.графитовый </t>
  </si>
  <si>
    <t>[300х300х1800мм, ЭГ/RP]</t>
  </si>
  <si>
    <t>https://cloud.skc.kz:2443/index.php/s/t45yYFWX4iLKnGb</t>
  </si>
  <si>
    <t xml:space="preserve">Круг.шлифматериал алмаз, на органической и металлической связке, шлифовальный п </t>
  </si>
  <si>
    <t>[Алмазный шлифовальный круг WENDT]</t>
  </si>
  <si>
    <t>https://cloud.skc.kz:2443/index.php/s/CsoinsGS3Jjbedr</t>
  </si>
  <si>
    <t>Бельгия/Германия</t>
  </si>
  <si>
    <t>WENDT/ООО Диакрафт</t>
  </si>
  <si>
    <t>Графит.электродный [Электрод графитовый d=200x1800 мм]</t>
  </si>
  <si>
    <t>Стержень.графитовый 300 мм, 1800 мм, Марка : ЭГ</t>
  </si>
  <si>
    <t xml:space="preserve">Стержень.графитовый </t>
  </si>
  <si>
    <t>[300 мм, 1800 мм, Марка : ЭГ]</t>
  </si>
  <si>
    <t>https://cloud.skc.kz:2443/index.php/s/pEyGpK3A3n5S7fp</t>
  </si>
  <si>
    <t>2-этилгексанол</t>
  </si>
  <si>
    <t>201422.600.000003</t>
  </si>
  <si>
    <t>ГОСТ 26624-2016</t>
  </si>
  <si>
    <t>https://cloud.skc.kz:2443/index.php/s/QEfkjZdDAMMpfRP</t>
  </si>
  <si>
    <t>Китай, Россия</t>
  </si>
  <si>
    <t>282514.900.000000</t>
  </si>
  <si>
    <t>аэрозольный, для установки газоочистки</t>
  </si>
  <si>
    <t>Фильтр.аэрозольный, для установки газоочистки [Блок фильтрации]</t>
  </si>
  <si>
    <t>Лист молибдэновый</t>
  </si>
  <si>
    <t>244530.173.000000</t>
  </si>
  <si>
    <t>Лист молибденовый,марка М-МП</t>
  </si>
  <si>
    <t>533 Марка:М-МП \ размер:3х400х450мм</t>
  </si>
  <si>
    <t>Блок.графитовый ЭГ, 150х340х1100мм</t>
  </si>
  <si>
    <t>[1915-007-27208846-2004, ЭГ, 150х340х1100мм]</t>
  </si>
  <si>
    <t>https://cloud.skc.kz:2443/index.php/s/codZPt8TF8GtCkg</t>
  </si>
  <si>
    <t>259929.190.000128</t>
  </si>
  <si>
    <t>Шар.для барабанно-шаровой мельницы, мелющий, стальной [Шар мелющий стальной ф 80 мм, HSR HB 3]</t>
  </si>
  <si>
    <t>Неонол</t>
  </si>
  <si>
    <t>204120.900.000000</t>
  </si>
  <si>
    <t>жидкость, марка АФ-12</t>
  </si>
  <si>
    <t>Неонол.жидкость, марка АФ-12 [оксиэтилированный нонилфенол, Мыло техническое]</t>
  </si>
  <si>
    <t>Ткань фильтровальная</t>
  </si>
  <si>
    <t>222929.900.000027</t>
  </si>
  <si>
    <t>для улавливания мелких частиц с жидкостей, воды и газа, полипропиленовая</t>
  </si>
  <si>
    <t>Ткань фильтровальная для улавливания мелких частиц с жидкостей, воды и газа, полипропиленовая</t>
  </si>
  <si>
    <t>244424.100.000004</t>
  </si>
  <si>
    <t xml:space="preserve">Лист медный марка М1, </t>
  </si>
  <si>
    <t>толщина 0,05-12 мм</t>
  </si>
  <si>
    <t>https://cloud.skc.kz:2443/index.php/s/ymL2NmiopRBSqBE</t>
  </si>
  <si>
    <t>Проволока нихромовая X20H80 ф 6,3 мм</t>
  </si>
  <si>
    <t>243412.200.000000</t>
  </si>
  <si>
    <t xml:space="preserve">Проволока.из прецизионных сплавов, холоднотянутая, диаметр 5,7-7 мм [12766.1-90, </t>
  </si>
  <si>
    <t>Проволока нихромовая X20H80 ф 6,3 мм]</t>
  </si>
  <si>
    <t>https://cloud.skc.kz:2443/index.php/s/5yfJyMw7tpPqp8w</t>
  </si>
  <si>
    <t>АО "ВЗПС"</t>
  </si>
  <si>
    <t>Порошок периклазовый</t>
  </si>
  <si>
    <t>089929.990.000017</t>
  </si>
  <si>
    <t>марка ППЭ-88</t>
  </si>
  <si>
    <t>Порошок периклазовый.марка ППЭ-88 [ГОСТ 24862-81, Порошок периклазовый спеченный ППЭ-88, ППЭ-88/ППЭ-87]</t>
  </si>
  <si>
    <t>ООО "Группа "Магнезит"</t>
  </si>
  <si>
    <t>Соль пищевая</t>
  </si>
  <si>
    <t>108430.900.000000</t>
  </si>
  <si>
    <t>поваренная, экстра сорт</t>
  </si>
  <si>
    <t>ГОСТ:13830-97, ГОСТ Р 51574-2018 \ Сорт:"Экстра"</t>
  </si>
  <si>
    <t>https://cloud.skc.kz:2443/index.php/s/abbCb2YpFCMx5nC</t>
  </si>
  <si>
    <t>201433.800.000000</t>
  </si>
  <si>
    <t>Кислота щавелевая химически чистый Класс:ХЧ</t>
  </si>
  <si>
    <t>ГОСТ:22180-76 \ Класс:ХЧ</t>
  </si>
  <si>
    <t>https://cloud.skc.kz:2443/index.php/s/GSQGZQ2KNo7xad3</t>
  </si>
  <si>
    <t>Диметилдитиокарбамат натрия</t>
  </si>
  <si>
    <t>201451.300.000008</t>
  </si>
  <si>
    <t>Наименование:Диметилдитиокарбамат натрия, кристаллический</t>
  </si>
  <si>
    <t>https://cloud.skc.kz:2443/index.php/s/M7HFrztQKRaNWf5</t>
  </si>
  <si>
    <t>Корзина для газоанализатора [Каталожный номер : 502-344, Марка : Leco, Никелевые]</t>
  </si>
  <si>
    <t>265182.500.000039</t>
  </si>
  <si>
    <t>Материал:Никелевые \ 533 Марка:Leco \ 544 Номер кат.:502-344</t>
  </si>
  <si>
    <t>https://cloud.skc.kz:2443/index.php/s/JQDGZfGSrqMq2wz</t>
  </si>
  <si>
    <t>LECO</t>
  </si>
  <si>
    <t>Порошок абразивный.гранатовый [Гранатовый абразив марки SINO GARNET 80AA WJ GRADE]</t>
  </si>
  <si>
    <t>259929.490.000084</t>
  </si>
  <si>
    <t>стальной</t>
  </si>
  <si>
    <t>Тигель.стальной [Тигель 0,6тн, 10А.438.00.000СБ]</t>
  </si>
  <si>
    <t>Никель</t>
  </si>
  <si>
    <t>244511.300.000003</t>
  </si>
  <si>
    <t>марка Н-1</t>
  </si>
  <si>
    <t>Никель.марка Н-1 [Никель первичный Н1]</t>
  </si>
  <si>
    <t xml:space="preserve">Стакан для кристаллизатора, металлический </t>
  </si>
  <si>
    <t>259929.490.000257</t>
  </si>
  <si>
    <t>Диаметр:235 мм</t>
  </si>
  <si>
    <t xml:space="preserve">Швеллер стальной №27 </t>
  </si>
  <si>
    <t>ГОСТ:8240-97 \ Наименование:Швеллер стальной №27 (1шт-12м-332кг)</t>
  </si>
  <si>
    <t>https://cloud.skc.kz:2443/index.php/s/7sdx3X3kBjZjHEZ; https://cloud.skc.kz:2443/index.php/s/9Eqf8acxYDpLyzL</t>
  </si>
  <si>
    <t>Датчик импульса.для счетчика контроля жидкости [Накладной доплеровский датчик расхода Flow Pulse 5601S]</t>
  </si>
  <si>
    <t>089929.990.000032</t>
  </si>
  <si>
    <t>марка ПППЛ-95</t>
  </si>
  <si>
    <t>Порошок периклазовый.марка ПППЛ-95 [2-1мм, ТУ 1527-040-72664728-2008, ПППЛ-95]</t>
  </si>
  <si>
    <t>ООО "Группа Магнезит"</t>
  </si>
  <si>
    <t>282411.200.000016</t>
  </si>
  <si>
    <t>ленточная, ширина 54 мм</t>
  </si>
  <si>
    <t>Биметаллическая ленточная пила 7600x54x1.6 2/3 РНХ</t>
  </si>
  <si>
    <t xml:space="preserve">Плита </t>
  </si>
  <si>
    <t>282982.550.000015</t>
  </si>
  <si>
    <t xml:space="preserve">Плита фильтр-пресса </t>
  </si>
  <si>
    <t>Плита полиэтиленовая фильтр-пресса 820/820    гидрометаллургия</t>
  </si>
  <si>
    <t>https://cloud.skc.kz:2443/index.php/s/BbFCeB99bJCyZMn; https://cloud.skc.kz:2443/index.php/s/gYSSCcTkkGjGGCE</t>
  </si>
  <si>
    <t>Фильтр аналитический</t>
  </si>
  <si>
    <t>265153.900.000081</t>
  </si>
  <si>
    <t>аэрозольный</t>
  </si>
  <si>
    <t>фильтры АФА</t>
  </si>
  <si>
    <t>https://cloud.skc.kz:2443/index.php/s/xrsAqwoX5bqXQMA</t>
  </si>
  <si>
    <t>Источник ионизирующего излучения</t>
  </si>
  <si>
    <t>265141.000.000022</t>
  </si>
  <si>
    <t>сурьма -124</t>
  </si>
  <si>
    <t>Источник ионизирующего излучения.сурьма -124 [ИГИ-Су-А1]</t>
  </si>
  <si>
    <t>Салфетка.для фильтр-пресса [для фильтр-пресса, 1.3094.00.000, салфетка, Ткань, фильтровальная, 0807К]</t>
  </si>
  <si>
    <t>Порошок периклазовый.марка ПППЛ-95 [1 - 0,08мм, ТУ 1527-040-72664728-2008]</t>
  </si>
  <si>
    <t>Плавень железный</t>
  </si>
  <si>
    <t>205956.900.000035</t>
  </si>
  <si>
    <t>катализатор сгорания пробы металла</t>
  </si>
  <si>
    <t>544 Номер кат.:501-008 \ 533 Марка:Leco \ Лекосель II</t>
  </si>
  <si>
    <t>https://cloud.skc.kz:2443/index.php/s/T42wQkrrH32ZrtB</t>
  </si>
  <si>
    <t>282514.900.000001</t>
  </si>
  <si>
    <t>лавсановый, для установки газоочистки</t>
  </si>
  <si>
    <t>Фильтр.лавсановый, для установки газоочистки [Фильтр ФЛ-1,0]</t>
  </si>
  <si>
    <t>размер:1500х3000 \ ГОСТ:5582-75 \ Толщина:3 мм</t>
  </si>
  <si>
    <t>282411.200.000014</t>
  </si>
  <si>
    <t>ленточная, ширина 34 мм</t>
  </si>
  <si>
    <t>Пила.ленточная, ширина 34 мм [4520мм, биметаллическая 3851]</t>
  </si>
  <si>
    <t>Блок.угольный 387/281х250х1600мм</t>
  </si>
  <si>
    <t>232014.900.000048</t>
  </si>
  <si>
    <t>Блок.угольный [№1.3161.01.001, ПКУО, Н-2, 387/281х250х1600мм]</t>
  </si>
  <si>
    <t>Чертеж:№1.3161.01.001 \ Материал:ПКУО \ Маркировка:Н-2  \ Размер:387/281х250х1600мм \ Наименование:Блок угольный</t>
  </si>
  <si>
    <t>https://cloud.skc.kz:2443/index.php/s/Mp6YPDZXtPEKPFE</t>
  </si>
  <si>
    <t>Стеарат цинка (стеариновокислый цинк)</t>
  </si>
  <si>
    <t>201432.300.000007</t>
  </si>
  <si>
    <t>Стеарат цинка (стеариновокислый цинк).порошок [Стеарат цинка, марка ТW/D]</t>
  </si>
  <si>
    <t>201363.000.000005</t>
  </si>
  <si>
    <t>Пероксид водорода.медицинская [медицинская, 177-88]</t>
  </si>
  <si>
    <t>Труба медная</t>
  </si>
  <si>
    <t>244426.300.010004</t>
  </si>
  <si>
    <t>Труба общего назначения медная, диаметр 151-200 мм</t>
  </si>
  <si>
    <t xml:space="preserve">Труба медная 190*50*525мм с фланцем ф 400*40мм чертеж № 57.859.00.000 </t>
  </si>
  <si>
    <t>https://cloud.skc.kz:2443/index.php/s/AgFE47LJwRowCQN</t>
  </si>
  <si>
    <t>Ткань</t>
  </si>
  <si>
    <t>139919.900.000027</t>
  </si>
  <si>
    <t>углеродная, вискозная</t>
  </si>
  <si>
    <t>Ткань, углеродная волокнистая, 533 Марка : Урал Т-2</t>
  </si>
  <si>
    <t>Катод</t>
  </si>
  <si>
    <t>282114.700.000012</t>
  </si>
  <si>
    <t>для электронно-лучевой печи</t>
  </si>
  <si>
    <t>Катод.для электронно-лучевой печи [0-:-1,4 А, 19 ± 0,05 мм, 1,4 кВ, Катод твердый MAGU 1310 Von Ardenne, для электронно-лучевой пушки EH 800 V]</t>
  </si>
  <si>
    <t>838x528x783 мм, 2х24/480 Ah 4PzS 480, Батарея аккумуляторная 2х24/480 Ah 4PzS 480 , кол-во выводов -2, для ЕР 634</t>
  </si>
  <si>
    <t>241066.900.000172</t>
  </si>
  <si>
    <t>стальной, марка 4Х5В2ФС, диаметр свыше 51 мм, горячекатаный</t>
  </si>
  <si>
    <t xml:space="preserve">Наименование:Круг стальной 4Х5В2ФС 200 мм </t>
  </si>
  <si>
    <t xml:space="preserve">Наименование:Круг стальной  4Х5В2ФС 100 мм </t>
  </si>
  <si>
    <t>Лента антифрикционная </t>
  </si>
  <si>
    <t>243220.100.000000</t>
  </si>
  <si>
    <t>металлофторопластовая</t>
  </si>
  <si>
    <t>Лента антифрикционная .металлофторопластовая [25-40 мм, 80-350 мм, 0.03 мм, Лента вольфрамовая]</t>
  </si>
  <si>
    <t>Сигнализатор конечного положения</t>
  </si>
  <si>
    <t>279020.500.000014</t>
  </si>
  <si>
    <t>для седельного клапана</t>
  </si>
  <si>
    <t>Сигнализатор конечного положения.для седельного клапана [4746-03202100000.07, для монтажа на седельный клапан с рычагом, Сигнализатор электрический конечных положений]</t>
  </si>
  <si>
    <t>Пила.ленточная, ширина 41 мм [биметаллическая шаг2/3 М71, 4700мм]</t>
  </si>
  <si>
    <t>257320.100.000004</t>
  </si>
  <si>
    <t>ножовочное, машинное</t>
  </si>
  <si>
    <t>Полотно.ножовочное, машинное [450х38х2, Полотно биметаллическое ножовочное TPI, 6]</t>
  </si>
  <si>
    <t>Смесь огнеупорная</t>
  </si>
  <si>
    <t>232013.900.000275</t>
  </si>
  <si>
    <t>окиси циркония</t>
  </si>
  <si>
    <t>Смесь огнеупорная.окиси циркония [Z77]</t>
  </si>
  <si>
    <t>Блок.угольный ПКУО, Н-2, 250х400х1880мм</t>
  </si>
  <si>
    <t>Блок.угольный [№1.3162.00.001, ПКУО, Н-2, 250х400х1880мм]</t>
  </si>
  <si>
    <t>Материал:ПКУО марки Н-2 \ Чертеж:№1.3162.00.001 \ размер:250х400х1880мм \ 
Блок угольный</t>
  </si>
  <si>
    <t>https://cloud.skc.kz:2443/index.php/s/LwPT28F8YXx6YSt</t>
  </si>
  <si>
    <t>Картон.асбестовый, марка КАОН-1 [5мм, ГОСТ2850-95]</t>
  </si>
  <si>
    <t>Реторта чертёж И10.109.00.000СБ</t>
  </si>
  <si>
    <t>Реагент Шуца</t>
  </si>
  <si>
    <t>205952.100.000381</t>
  </si>
  <si>
    <t>химический чистый</t>
  </si>
  <si>
    <t>761-747-HAZ, Марка : Leco</t>
  </si>
  <si>
    <t>https://cloud.skc.kz:2443/index.php/s/ZR35Z9AFd8gH3j6</t>
  </si>
  <si>
    <t>Фильтр.лавсановый, для установки газоочистки [Фильтр ФЛ-1,8]</t>
  </si>
  <si>
    <t>231412.100.000012</t>
  </si>
  <si>
    <t>из стекловолокна, марка М-25</t>
  </si>
  <si>
    <t>Мат теплоизоляционный.из стекловолокна, марка М-25 [9000х1200х50мм, мат теплоизоляционный фольгированный]</t>
  </si>
  <si>
    <t xml:space="preserve">Материал заготовки должен иметь Тигель графитовый лабораторный высокотемпературный кат.№782-720 Leco
Производитель LECO Corporation (США).
С поставкой товара предоставляется сертификата происхождения товара и сертификат качества LECO с указанием конечного пользователя АО "УМЗ".
</t>
  </si>
  <si>
    <t>544 Номер кат.:782-720 \ 533 Марка:Leco</t>
  </si>
  <si>
    <t>https://cloud.skc.kz:2443/index.php/s/55MpRJbznkrKLfy</t>
  </si>
  <si>
    <t>Нить накала</t>
  </si>
  <si>
    <t>282114.700.000018</t>
  </si>
  <si>
    <t>для электронно лучевой пушки электронно-лучевой печи</t>
  </si>
  <si>
    <t>Нить накала.для электронно лучевой пушки электронно-лучевой печи [0-:-70 А, 0-:-10 V, Нить накала MAGU 1096 Von Ardenne, для электронно-лучевой пушки EH 800 V]</t>
  </si>
  <si>
    <t>Полотно.ножовочное, машинное [450х32х2, Полотно биметаллическое ножовочное TPI, 6]</t>
  </si>
  <si>
    <t>Бахилы</t>
  </si>
  <si>
    <t>152014.200.000000</t>
  </si>
  <si>
    <t>производственные, из пластика</t>
  </si>
  <si>
    <t>Бахилы пластикатовые</t>
  </si>
  <si>
    <t>Сажа/Углерод технический марки N-550</t>
  </si>
  <si>
    <t>201321.300.000000</t>
  </si>
  <si>
    <t>Сажа.углеродная, пигмент [Углерод технический марки N-550]</t>
  </si>
  <si>
    <t>Углерод технический марки N-550</t>
  </si>
  <si>
    <t>https://cloud.skc.kz:2443/index.php/s/XPFexrAoGQnyAY4</t>
  </si>
  <si>
    <t>Микроконтроллер</t>
  </si>
  <si>
    <t>261130.990.000004</t>
  </si>
  <si>
    <t xml:space="preserve">Микроконтроллер.8-бит </t>
  </si>
  <si>
    <t>[Модуль микроконтроллера CPU 188-5LC. (СРС 10101)]</t>
  </si>
  <si>
    <t>https://cloud.skc.kz:2443/index.php/s/FYBqq7PbT9sdPii</t>
  </si>
  <si>
    <t>Вкладыш.для насоса центробежного</t>
  </si>
  <si>
    <t xml:space="preserve"> [Комплект вкладышей насоса ПР 63/22,5]</t>
  </si>
  <si>
    <t>https://cloud.skc.kz:2443/index.php/s/a4DNG2CgWcJRb5j</t>
  </si>
  <si>
    <t>231926.900.000006</t>
  </si>
  <si>
    <t>стеклоуглеродный</t>
  </si>
  <si>
    <t>объем:40 мл \ Номер:5 \ Наименование:Стеклоуглеродистая конусообразная</t>
  </si>
  <si>
    <t>289261.300.000109</t>
  </si>
  <si>
    <t>для переключателя скважины</t>
  </si>
  <si>
    <t>Наименование:Цилиндр 730310064</t>
  </si>
  <si>
    <t>Гипохлорит кальция.марка А, 1 сорт [1, 25263-83]</t>
  </si>
  <si>
    <t>ГОСТ:25263-83 \ Сорт:1</t>
  </si>
  <si>
    <t>https://cloud.skc.kz:2443/index.php/s/P4SgJJrcanptK6r</t>
  </si>
  <si>
    <t>полукоммерческий, на нетканной основе</t>
  </si>
  <si>
    <t xml:space="preserve">SIEMENS
</t>
  </si>
  <si>
    <t>Вместимость:110 мл \ размер:73*50*69 \ Номер:4 \ Наименование:Тигель конический из стеклоуглерода №4 - 110 мл</t>
  </si>
  <si>
    <t>221930.300.000013</t>
  </si>
  <si>
    <t xml:space="preserve">Трубка.для химического насоса, из резины </t>
  </si>
  <si>
    <t>[внутренний 19мм, HV-06508-90, Phar Med BPT, Трубка для насосного оборудования., B/T-90, Производство : MasterFlex]</t>
  </si>
  <si>
    <t>https://cloud.skc.kz:2443/index.php/s/6iAKLPKJJRymMwL</t>
  </si>
  <si>
    <t>ГОСТ:5582-75 \ Толщина:2 мм</t>
  </si>
  <si>
    <t>Аппарат телефонный шахтный ТАШ-2305, ГОСТ 7153-85</t>
  </si>
  <si>
    <t xml:space="preserve">Наименование:Круг из стали 4Х5В2ФС 140 мм </t>
  </si>
  <si>
    <t>Сетка всасывающая</t>
  </si>
  <si>
    <t>263060.000.000019</t>
  </si>
  <si>
    <t>Сетка всасывающая.для защиты всасывающей линии и насоса от попадания посторонних предметов</t>
  </si>
  <si>
    <t xml:space="preserve"> [кремнеземная  КС-11ЛА-1,0ТО  ТУ РБ 05780-349-00]</t>
  </si>
  <si>
    <t>https://cloud.skc.kz:2443/index.php/s/S3tsq6XTJ9qsxZn</t>
  </si>
  <si>
    <t>Магнетрон для микроволновых печей</t>
  </si>
  <si>
    <t>261112.000.000009</t>
  </si>
  <si>
    <t>рабочая частота от 0,5 до 100 ГГц</t>
  </si>
  <si>
    <t>Масса 14 кг., Магнетрон, 50кВт, Тип прибора М-116-50, Р вых, 50кВт.; КПД, %, не менее 75; Магнитная система соленоид; Магнитное поле, 0,12 Тл.; Охлаждение вода+воздух., F, ΔF, 915,0±12 МГц</t>
  </si>
  <si>
    <t>232013.900.000264</t>
  </si>
  <si>
    <t>корундовая</t>
  </si>
  <si>
    <t>Огнеупорная смесь с высоким содержанием цемента с массовой долей Al2O3 не менее 93% (Алкор-94С)</t>
  </si>
  <si>
    <t>244221.000.000000</t>
  </si>
  <si>
    <t>алюминиевый, марка ПА-0</t>
  </si>
  <si>
    <t>Вид:Порошок \ Маркировка:Аллюминиевый порошок жаропрочный</t>
  </si>
  <si>
    <t>265182.500.000075</t>
  </si>
  <si>
    <t>для атомно-абсорбционного спектрометра</t>
  </si>
  <si>
    <t>Распылитель стандартный GemCone с конической форсункой в сборе, N0770358, Perkin Elmer</t>
  </si>
  <si>
    <t>265182.600.000070</t>
  </si>
  <si>
    <t>спектрометра, распылительная</t>
  </si>
  <si>
    <t>Камера тефлоновая распылительная №0777496 Perkin Elmer</t>
  </si>
  <si>
    <t>265182.300.000016</t>
  </si>
  <si>
    <t>для масс-спектрометра, ИСП</t>
  </si>
  <si>
    <t>Горелка Quartz Torch Avio кат.№ N0790131 Perkin Elmer</t>
  </si>
  <si>
    <t>Наименование:стандарт-титр серная кислота 0,1 Н (10 амп.),</t>
  </si>
  <si>
    <t xml:space="preserve">Пила.ленточная, ширина 41 мм </t>
  </si>
  <si>
    <t>[470мм, твердосплавная, 664 Профиль зуба : TSN, Материал полотен : PMHSS, Твердость режущей кромки : 1600-3800 HV]</t>
  </si>
  <si>
    <t>https://cloud.skc.kz:2443/index.php/s/pZKGTdjmFMb5EgJ</t>
  </si>
  <si>
    <t>201112.350.000001</t>
  </si>
  <si>
    <t>Диоксид углерода.газообразный, сорт 2 [99.8, 8050-85, высший]</t>
  </si>
  <si>
    <t>Доля %:99.8 \ ГОСТ:ГОСТ 8050-85 \ Сорт:высший</t>
  </si>
  <si>
    <t>https://cloud.skc.kz:2443/index.php/s/3EFwk3aEpeaqTNW</t>
  </si>
  <si>
    <t>201419.100.000009</t>
  </si>
  <si>
    <t>марка R-417а</t>
  </si>
  <si>
    <t>Плавиковая кислота (фтороводородная кислота, фтористоводородная кислота, гидрофторидная кислота)</t>
  </si>
  <si>
    <t>201324.100.000005</t>
  </si>
  <si>
    <t>Плавиковая кислота (фтороводородная кислота, фтористоводородная кислота, гидрофторидная кислота).особой чистоты [6-09-3401-88, 2612-007-56853252-2010, ОСЧ]</t>
  </si>
  <si>
    <t>Класс:ОСЧ \ ТУ:6-09-3401-88, 2612-007-56853252-2010</t>
  </si>
  <si>
    <t>https://cloud.skc.kz:2443/index.php/s/K9axMdwKePcSNgJ</t>
  </si>
  <si>
    <t>Освежитель воздуха</t>
  </si>
  <si>
    <t>204141.000.000011</t>
  </si>
  <si>
    <t>Освежитель воздуха для автоматического распылителя</t>
  </si>
  <si>
    <t xml:space="preserve"> 250мл</t>
  </si>
  <si>
    <t>объем:(5,4 м2/г) \ Наименование:ГСО удельной поверхности \ Упаковка:флакон по 5 г.</t>
  </si>
  <si>
    <t>Раствор</t>
  </si>
  <si>
    <t>205959.600.000078</t>
  </si>
  <si>
    <t>мультиэлементный калибровочный, для ИСП МС</t>
  </si>
  <si>
    <t>цвет-синий.</t>
  </si>
  <si>
    <t>329911.900.000009</t>
  </si>
  <si>
    <t>панорамная</t>
  </si>
  <si>
    <t>Маска фильтрующая РУ-60М (КД) в комплекте с фильтрующими патронами КД</t>
  </si>
  <si>
    <t>282514.100.000000</t>
  </si>
  <si>
    <t>с указателем давления, для пылеочистного оборудования</t>
  </si>
  <si>
    <t>Фильтр (Filter in-line) каталожный номер №619-591-699, LECO</t>
  </si>
  <si>
    <t>231311.100.000000</t>
  </si>
  <si>
    <t>для продуктов пищевых, из стекла, объем не более 500 см3 </t>
  </si>
  <si>
    <t>Вместимость:250 мл \ Наименование:Банка светлое стекло с навинчивающей крышкой</t>
  </si>
  <si>
    <t>Оксалат аммония (щавелевокислый аммоний)</t>
  </si>
  <si>
    <t>201433.800.000007</t>
  </si>
  <si>
    <t>химически чистый, 1-водный</t>
  </si>
  <si>
    <t>Наименование:ХЧ, щавелевой кислоты 1-водной аммония, ГОСТ 5712-78</t>
  </si>
  <si>
    <t>Наименование:Насос вакуумный</t>
  </si>
  <si>
    <t>Гидроортофосфат диаммония (диаммоний фосфат)</t>
  </si>
  <si>
    <t>201572.000.000003</t>
  </si>
  <si>
    <t>марка А</t>
  </si>
  <si>
    <t>Гидроортофосфат диаммония (диаммоний фосфат).марка А [ТУ 2148-673-00209438-02; ГОСТ 8515-75, Диаммоний фосфат]</t>
  </si>
  <si>
    <t>Сверло Вк 8 к/хв ф 18</t>
  </si>
  <si>
    <t>Швеллер.стальной, горячекатаный, с уклоном внутренних граней полок, номер швеллера 10 [8240-97]</t>
  </si>
  <si>
    <t>Окно аксиально продувочное</t>
  </si>
  <si>
    <t>265182.300.000006</t>
  </si>
  <si>
    <t>для оптико-эмиссионного спектрометра</t>
  </si>
  <si>
    <t>Плита искрового стенда SPARK STAND PLATE LAB/MAXx кат 75260142</t>
  </si>
  <si>
    <t>Наименование:Литол-24 \ ГОСТ:ГОСТ 21150-87</t>
  </si>
  <si>
    <t>222923.250.000004</t>
  </si>
  <si>
    <t>лабораторная, из стекла, объем не более 500 мл</t>
  </si>
  <si>
    <t>Банка темное стекло с навичивающей крышкой, 100 мл</t>
  </si>
  <si>
    <t>274042.300.000000</t>
  </si>
  <si>
    <t>для электроосветительных устройств</t>
  </si>
  <si>
    <t>Комплект запасных частей инструментов и принадлежностей.для электроосветительных устройств [Комплект светодиодный 30Вт, 631 Комплектность : Блок питания (1 шт), Печатная плата со светодиодами (4 шт), Комплект обжатых проводов (1шт), Провод белый (2 шт), Клеммная колодка (2 шт)]</t>
  </si>
  <si>
    <t>261130.990.000005</t>
  </si>
  <si>
    <t>16-бит</t>
  </si>
  <si>
    <t>Микроконтроллер ввода аналоговых сигналов 6ES7 331-7KF02-0AB0</t>
  </si>
  <si>
    <t>Муфель</t>
  </si>
  <si>
    <t>232014.900.000037</t>
  </si>
  <si>
    <t>200*300*133, Муфель (волокно) с обмоткой, для печи SNOL 8,2/1100</t>
  </si>
  <si>
    <t>Бумага диаграмная, Реестровый номер : 2190  0-100</t>
  </si>
  <si>
    <t>Плащ</t>
  </si>
  <si>
    <t>141230.190.000005</t>
  </si>
  <si>
    <t>мужской, для защиты от повышенных температур, из ткани</t>
  </si>
  <si>
    <t>Плащ TEMPEX МАГНУМ 10006-6012</t>
  </si>
  <si>
    <t>282411.200.000013</t>
  </si>
  <si>
    <t>ленточная, ширина 27 мм</t>
  </si>
  <si>
    <t>Пила ленточная биметаллическая M51 3160х27х0,9 ¾</t>
  </si>
  <si>
    <t>Лампа сверхвысокочастотная</t>
  </si>
  <si>
    <t>261112.000.000004</t>
  </si>
  <si>
    <t>двухэлектродная</t>
  </si>
  <si>
    <t>Преобразователь манометрический термопарный ПМТ-2</t>
  </si>
  <si>
    <t>Фторид аммония</t>
  </si>
  <si>
    <t>201331.100.000002</t>
  </si>
  <si>
    <t>Наименование:Аммоний фтористый  ЧДА</t>
  </si>
  <si>
    <t>Устройство плавного пуска</t>
  </si>
  <si>
    <t>271161.000.000124</t>
  </si>
  <si>
    <t>для асинхронного электродвигателя</t>
  </si>
  <si>
    <t>Устройство плавного пуска MCD202055T4CV3</t>
  </si>
  <si>
    <t>Материал огнеупорный</t>
  </si>
  <si>
    <t>232012.900.000044</t>
  </si>
  <si>
    <t>муллитокремнеземистый, марка МКРР-130</t>
  </si>
  <si>
    <t>Материал огнеупорный.муллитокремнеземистый, марка МКРР-130 [МКРР-130, Материал рулонный (вата) МКРР-130, 23619-79]</t>
  </si>
  <si>
    <t>Бочка</t>
  </si>
  <si>
    <t>259111.000.000015</t>
  </si>
  <si>
    <t>вместимость менее 50 л, из оцинкованной стали</t>
  </si>
  <si>
    <t>Бочка.вместимость менее 50 л, из оцинкованной стали [676 Тип маркировки тары : UN1A2/X или Y от 30 до 55/S/, 675 Нижний наружный диаметр : от 300 до 500 мм, 674 Верхний наружный диаметр : от 300 до 550 мм, 673 Масса брутто : от 35 до 55 кг, Упаковка и транспортировка готовой продукции - порошок танталовый конденсаторного сорта, от 22 до 42 л, от 300 до 500 мм]</t>
  </si>
  <si>
    <t>244211.500.000000</t>
  </si>
  <si>
    <t>алюминиевый литейный, марка АК12</t>
  </si>
  <si>
    <t>Сплав.алюминиевый литейный, марка АК12 [Термоэлектрод қорытпасы VR 5/20 қaulsy, gradirleu A2, диаметрі 0,35 мм]</t>
  </si>
  <si>
    <t>282514.190.000003</t>
  </si>
  <si>
    <t>для очистки газов, для гражданской авиации (кроме фильтра двигателя внутреннего сгорания)</t>
  </si>
  <si>
    <t>противогазовый  А2В2Е2К2Р3</t>
  </si>
  <si>
    <t>2022 Фильтр</t>
  </si>
  <si>
    <t>Модуль передачи данных</t>
  </si>
  <si>
    <t>265185.200.000044</t>
  </si>
  <si>
    <t>Сканирующий модуль SM25-2</t>
  </si>
  <si>
    <t>2022 Модуль передачи данных</t>
  </si>
  <si>
    <t>ГОСТ 24862-81, Порошок периклазовый спеченный ППЭ-88, ППЭ-88/ППЭ-87</t>
  </si>
  <si>
    <t>2022 Порошок периклазовый</t>
  </si>
  <si>
    <t>273213.750.000005</t>
  </si>
  <si>
    <t>тип М12</t>
  </si>
  <si>
    <t>Цифровой измерительный кабель CYK10-A101</t>
  </si>
  <si>
    <t>2023 Кабель специализированный</t>
  </si>
  <si>
    <t>282511.300.000011</t>
  </si>
  <si>
    <t>Калорифер паровой КСк 3-8</t>
  </si>
  <si>
    <t>2023 Калорифер</t>
  </si>
  <si>
    <t>281331.000.000116</t>
  </si>
  <si>
    <t>Держатель к насосу Finish Tompson DB22V-FF-6-95, зав.№106400-1</t>
  </si>
  <si>
    <t>2023 Держатель</t>
  </si>
  <si>
    <t>192029.590.000004</t>
  </si>
  <si>
    <t>минеральное, класс вязкости более 1000</t>
  </si>
  <si>
    <t>Ипродент ТМ, Марка : ТМ-1-34</t>
  </si>
  <si>
    <t>2024 Масло редукторное</t>
  </si>
  <si>
    <t>244530.151.000000</t>
  </si>
  <si>
    <t>вольфрамовая, толщина 0,03 мм</t>
  </si>
  <si>
    <t>Лента вольфрамовая толщина 0.03 мм, длина 80-350 мм, ширина 25-40 мм</t>
  </si>
  <si>
    <t>2024 Фольга</t>
  </si>
  <si>
    <t>Электропогрузчик</t>
  </si>
  <si>
    <t>282215.500.000050</t>
  </si>
  <si>
    <t>вилочный, грузоподъемность 4000 кг</t>
  </si>
  <si>
    <t>Электропогрузчик кислотно-свинцовый вилочный</t>
  </si>
  <si>
    <t>2024 Электропогрузчик</t>
  </si>
  <si>
    <t>284124.300.000007</t>
  </si>
  <si>
    <t>строгальный</t>
  </si>
  <si>
    <t>Четырехсторонний строгальный станок</t>
  </si>
  <si>
    <t>2024 Станок для обработки металла</t>
  </si>
  <si>
    <t>Анализатор биохимический</t>
  </si>
  <si>
    <t>265153.900.000052</t>
  </si>
  <si>
    <t>Анализатор удельной поверхности</t>
  </si>
  <si>
    <t>2024 Анализатор биохимический</t>
  </si>
  <si>
    <t>245130.500.010020</t>
  </si>
  <si>
    <t>свинцовая, диаметр 51-100 мм</t>
  </si>
  <si>
    <t>Труба</t>
  </si>
  <si>
    <t>2024 Труба общего назначения</t>
  </si>
  <si>
    <t>289620.000.000001</t>
  </si>
  <si>
    <t>для аппарата термоконтактной сварки</t>
  </si>
  <si>
    <t>Пластина ВК8 форма 61412</t>
  </si>
  <si>
    <t>2024 Пластина</t>
  </si>
  <si>
    <t>Прибор вертикального проектирования</t>
  </si>
  <si>
    <t>265112.390.000011</t>
  </si>
  <si>
    <t>Измеритель двухлучевой лазерный</t>
  </si>
  <si>
    <t>2024 Прибор вертикального проектирования</t>
  </si>
  <si>
    <t>Стекломиканит</t>
  </si>
  <si>
    <t>239919.500.000000</t>
  </si>
  <si>
    <t>марка ГФС</t>
  </si>
  <si>
    <t>Миканит комбинированный  на бумажной подложке, армированный стеклотканью, б-2,3мм., Содержание флогопитовой слюды - 550 г./кв.м. Диэлектрическая прочность - не менее 10 кВ. Предел прочности - не менее 60 Н/кв.см. Термостойкость при постоянном воздействии-</t>
  </si>
  <si>
    <t>2024 Стекломиканит</t>
  </si>
  <si>
    <t>Для мойки легкового автотранспорта, автоматизированная</t>
  </si>
  <si>
    <t>Радиостанция стационарная РЛСМ-10</t>
  </si>
  <si>
    <t>263011.000.000008</t>
  </si>
  <si>
    <t>Предназначена для установки на стационарных обьектах для организации поездной радиосвязи</t>
  </si>
  <si>
    <t>Ведение переговоров и работа в режиме передачи данных по радиоканалу в диапазонах КВ УКВ</t>
  </si>
  <si>
    <t>Антенна стационарная ГМВ-диапазона АСТ/2,130</t>
  </si>
  <si>
    <t>263030.900.000077</t>
  </si>
  <si>
    <t>Предназначена для работы со стационарными радиостанциями в сетях поездной радиосвязи</t>
  </si>
  <si>
    <t>Рабочие частоты 2,130 МГц, коэффициент усиления - 20дБ</t>
  </si>
  <si>
    <t>Объемы поставки за 2024-2028 годы 8 207 тыс. т., из них: 
СКЗ-U - 2 550 тыс. т., 
SSAP - 1 037 тыс. т., 
Казцинк - 1 570 тыс. т., Казахмыс - 2 050 тыс. т., Россия - 1 000 тыс. т.
Дефицит за 2024-2028 годы 2 074 тыс. т., из них:
2024 г. - 346,5 тыс. т.;
2025 г. - 311,6 тыс. т.;
2026 г. -  527,1 тыс. т.;
2027 г. - 503,6 тыс. т.;
2028 г. - 385,3 тыс. т.</t>
  </si>
  <si>
    <r>
      <t>ОАО «АРТИ-</t>
    </r>
    <r>
      <rPr>
        <sz val="14"/>
        <color rgb="FF5F6368"/>
        <rFont val="Times New Roman"/>
        <family val="1"/>
        <charset val="204"/>
      </rPr>
      <t>Завод</t>
    </r>
    <r>
      <rPr>
        <sz val="14"/>
        <color rgb="FF4D5156"/>
        <rFont val="Times New Roman"/>
        <family val="1"/>
        <charset val="204"/>
      </rPr>
      <t>»</t>
    </r>
  </si>
  <si>
    <t>Лопатка</t>
  </si>
  <si>
    <t>281133.000.000006</t>
  </si>
  <si>
    <t>рабочая, для ротора турбины высокого давления газоперекачивающего агрегата, 1 ступень</t>
  </si>
  <si>
    <t>Лопатка.рабочая, для ротора турбины высокого давления газоперекачивающего агрегата, 1 ступень [Характеристика : Лопатка рабочая 1 ст ТВД 186.026.01]</t>
  </si>
  <si>
    <t>АО "Интергаз Центральная Азия"</t>
  </si>
  <si>
    <t>Россия, Украина</t>
  </si>
  <si>
    <t>281133.000.000007</t>
  </si>
  <si>
    <t>рабочая, для ротора турбины низкого давления газоперекачивающего агрегата, 2 ступень</t>
  </si>
  <si>
    <t>Лопатка.рабочая, для ротора турбины низкого давления газоперекачивающего агрегата, 2 ступень [Характеристика : Лопатка рабочая 2 ступень ТНД 186.026.02]</t>
  </si>
  <si>
    <t>271161.000.000122</t>
  </si>
  <si>
    <t xml:space="preserve">Общие характеристики:Лопатка направляющая, 1 ступень </t>
  </si>
  <si>
    <t>281133.000.000008</t>
  </si>
  <si>
    <t>рабочая, для ротора осевого компрессора газоперекачивающего агрегата, 1 ступень</t>
  </si>
  <si>
    <t xml:space="preserve">Общие характеристики:Лопатка рабочая, 1 ступень </t>
  </si>
  <si>
    <t>281133.000.000009</t>
  </si>
  <si>
    <t>рабочая, для ротора осевого компрессора газоперекачивающего агрегата, 2 ступень</t>
  </si>
  <si>
    <t xml:space="preserve">Общие характеристики:Лопатка рабочая, 2 ступень </t>
  </si>
  <si>
    <t>281133.000.000010</t>
  </si>
  <si>
    <t>рабочая, для ротора осевого компрессора газоперекачивающего агрегата, 3 ступень</t>
  </si>
  <si>
    <t xml:space="preserve">Общие характеристики:Лопатка рабочаяа, 3 ступень </t>
  </si>
  <si>
    <t>281133.000.000011</t>
  </si>
  <si>
    <t>рабочая, для ротора осевого компрессора газоперекачивающего агрегата, 4 ступень</t>
  </si>
  <si>
    <t xml:space="preserve">Общие характеристики:Лопатка рабочая, 4 ступень </t>
  </si>
  <si>
    <t>281133.000.000018</t>
  </si>
  <si>
    <t>направляющая, для статора осевого компрессора газоперекачивающего агрегата, 6 ступень</t>
  </si>
  <si>
    <t xml:space="preserve">Общие характеристики:Лопатка направляющая, 6 ступень </t>
  </si>
  <si>
    <t>281133.000.000019</t>
  </si>
  <si>
    <t>направляющая, для статора осевого компрессора газоперекачивающего агрегата, 7 ступень</t>
  </si>
  <si>
    <t xml:space="preserve">Общие характеристики:Лопатка направляющая, 7 ступень </t>
  </si>
  <si>
    <t>281133.000.000020</t>
  </si>
  <si>
    <t>направляющая, для статора осевого компрессора газоперекачивающего агрегата, 8 ступень</t>
  </si>
  <si>
    <t xml:space="preserve">Общие характеристики:Лопатка направляющая, 8 ступень </t>
  </si>
  <si>
    <t>281133.000.000012</t>
  </si>
  <si>
    <t>рабочая, для ротора осевого компрессора газоперекачивающего агрегата, 5 ступень</t>
  </si>
  <si>
    <t xml:space="preserve">Общие характеристики:Лопатка рабочая, 5 ступень </t>
  </si>
  <si>
    <t>281133.000.000014</t>
  </si>
  <si>
    <t>рабочая, для ротора осевого компрессора газоперекачивающего агрегата, 7 ступень</t>
  </si>
  <si>
    <t xml:space="preserve">Общие характеристики:Лопатка рабочая, 7 ступень </t>
  </si>
  <si>
    <t>281133.000.000015</t>
  </si>
  <si>
    <t>рабочая, для ротора осевого компрессора газоперекачивающего агрегата, 8 ступень</t>
  </si>
  <si>
    <t xml:space="preserve">Общие характеристики:Лопатка рабочая, 8 ступень </t>
  </si>
  <si>
    <t>281133.000.000016</t>
  </si>
  <si>
    <t>рабочая, для ротора осевого компрессора газоперекачивающего агрегата, 9 ступень</t>
  </si>
  <si>
    <t xml:space="preserve">Общие характеристики:Лопатка </t>
  </si>
  <si>
    <t>281133.000.000017</t>
  </si>
  <si>
    <t>рабочая, для ротора осевого компрессора газоперекачивающего агрегата, 10 ступень</t>
  </si>
  <si>
    <t xml:space="preserve">Общие характеристики:Лопатка рабочая, 10 ступень </t>
  </si>
  <si>
    <t>281133.000.000021</t>
  </si>
  <si>
    <t>направляющая, для статора осевого компрессора газоперекачивающего агрегата, 9 ступень</t>
  </si>
  <si>
    <t xml:space="preserve">Общие характеристики:Лопатка направляющая, 9 ступень </t>
  </si>
  <si>
    <t>281133.000.000022</t>
  </si>
  <si>
    <t>направляющая, для статора осевого компрессора газоперекачивающего агрегата, 10 ступень</t>
  </si>
  <si>
    <t xml:space="preserve">Общие характеристики:Лопатка направляющая, 10 ступень </t>
  </si>
  <si>
    <t>281133.000.000023</t>
  </si>
  <si>
    <t>направляющая, для статора осевого компрессора газоперекачивающего агрегата, 5 ступень</t>
  </si>
  <si>
    <t xml:space="preserve">Общие характеристики:Лопатка направляющая, 5 ступень </t>
  </si>
  <si>
    <t>281133.000.000030</t>
  </si>
  <si>
    <t>направляющая, для статора осевого компрессора газоперекачивающего агрегата, 1 ступень</t>
  </si>
  <si>
    <t xml:space="preserve">Общие характеристики:Пакет направляющих лопаток, 1 ступень </t>
  </si>
  <si>
    <t>281133.000.000031</t>
  </si>
  <si>
    <t>направляющая, для статора осевого компрессора газоперекачивающего агрегата, 2 ступень</t>
  </si>
  <si>
    <t xml:space="preserve">Общие характеристики:Пакет направляющих лопаток, 2 ступень </t>
  </si>
  <si>
    <t>281133.000.000032</t>
  </si>
  <si>
    <t>направляющая, для статора осевого компрессора газоперекачивающего агрегата, 3 ступень</t>
  </si>
  <si>
    <t xml:space="preserve">Общие характеристики:Пакет направляющих лопаток, 3 ступень </t>
  </si>
  <si>
    <t>281133.000.000033</t>
  </si>
  <si>
    <t>направляющая, для статора осевого компрессора газоперекачивающего агрегата, 4 ступень</t>
  </si>
  <si>
    <t xml:space="preserve">Общие характеристики:Пакет направляющих лопаток, 4 ступень </t>
  </si>
  <si>
    <t>281133.000.000035</t>
  </si>
  <si>
    <t>неподвижная, для входного направляющего аппарата газоперекачивающего агрегата</t>
  </si>
  <si>
    <t xml:space="preserve">Общие характеристики:Лопатка направляющая </t>
  </si>
  <si>
    <t>271161.000.000032</t>
  </si>
  <si>
    <t xml:space="preserve">Общие характеристики:Ротор </t>
  </si>
  <si>
    <t>281332.000.000185</t>
  </si>
  <si>
    <t xml:space="preserve">Общие характеристики:Цилиндр </t>
  </si>
  <si>
    <t>281332.000.000343</t>
  </si>
  <si>
    <t>для газомотокомпрессора, силовой</t>
  </si>
  <si>
    <t xml:space="preserve">Общие характеристики:Поршень силовой </t>
  </si>
  <si>
    <t xml:space="preserve">Общие характеристики:Подшипник </t>
  </si>
  <si>
    <t>281133.000.000036</t>
  </si>
  <si>
    <t>рабочая, для ротора турбины высокого давления газоперекачивающего агрегата, 2 ступень</t>
  </si>
  <si>
    <t>281133.000.000037</t>
  </si>
  <si>
    <t>рабочая, для ротора осевого компрессора газоперекачивающего агрегата, 11 ступень</t>
  </si>
  <si>
    <t xml:space="preserve">Общие характеристики:Лопатка рабочая, 11 ступень </t>
  </si>
  <si>
    <t>281133.000.000038</t>
  </si>
  <si>
    <t>рабочая, для ротора турбины низкого давления газоперекачивающего агрегата, 1 ступень</t>
  </si>
  <si>
    <t>222130.620.000000</t>
  </si>
  <si>
    <t>полиэтилентерефталатная, неокрашенная</t>
  </si>
  <si>
    <t>Мелкозернистая радиографическая техническая пленка для радиографического контроля сварных и паяных соединений, труб малого диаметра, литых изделий с использованием рентгеновского, гамма-излучений и тормозного излучения ускорителей электронов.</t>
  </si>
  <si>
    <t>дм2</t>
  </si>
  <si>
    <t>203012.900.000001</t>
  </si>
  <si>
    <t>бутилкаучуковый, концентрированный</t>
  </si>
  <si>
    <t xml:space="preserve">Раствор бутилкаучука и неомыляемых смол в бензине применяемой при создании антикоррозионной оболочки для прокладываемых в грунте трубопроводов, резервуаров и деталей </t>
  </si>
  <si>
    <t>л</t>
  </si>
  <si>
    <t xml:space="preserve"> Кран шаровой</t>
  </si>
  <si>
    <t>281413.730.000016</t>
  </si>
  <si>
    <t xml:space="preserve"> стальной, условное давление 0-420 Мпа, диаметр 10-1400 мм, ручной</t>
  </si>
  <si>
    <t>Кран 50 под муфтовый. Детали корпуса крана выполнены из кованой стали.</t>
  </si>
  <si>
    <t>Кран шаровый DN50 Ру160 Р-С-Н-У. Детали корпуса крана выполнены из кованой стали.</t>
  </si>
  <si>
    <t>Кран шаровый DN50 PN80-100 Р-С-Н-У. Детали корпуса крана выполнены из кованой стали.</t>
  </si>
  <si>
    <t>Кран шаровый DN50 Pу 100 Р-Ф-Н-У. Детали корпуса крана выполнены из кованой стали.</t>
  </si>
  <si>
    <t>Кран шаровый DN80 PN80-100 Р-С-Н-У. Детали корпуса крана выполнены из кованой стали.</t>
  </si>
  <si>
    <t>281413.730.000002</t>
  </si>
  <si>
    <t xml:space="preserve"> стальной, условное давление 0-420 Мпа, диаметр 10-1400 мм, пневматический/гидравлический</t>
  </si>
  <si>
    <t>Кран шаровый DN100 PN80-100 ПГ-С-Н-У. Детали корпуса крана выполнены из кованой стали.</t>
  </si>
  <si>
    <t>Кран шаровый DN100 PN80-100 Р-С-Н-У. Детали корпуса крана выполнены из кованой стали.</t>
  </si>
  <si>
    <t>Кран шаровый DN150 PN80-100 ПГ-С-П-У. Детали корпуса крана выполнены из кованой стали.</t>
  </si>
  <si>
    <t>Кран шаровый DN150 PN80-100 Р-С-Н-У. Детали корпуса крана выполнены из кованой стали.</t>
  </si>
  <si>
    <t>Кран шаровый DN200 PN80-100 ПГП-С-П-У. Детали корпуса крана выполнены из кованой стали.</t>
  </si>
  <si>
    <t>Кран шаровый DN200 PN80-100 Р-С-Н-У. Детали корпуса крана выполнены из кованой стали.</t>
  </si>
  <si>
    <t>Кран шаровый DN300 PN80-100 ПГ-С-Н-У. Детали корпуса крана выполнены из кованой стали.</t>
  </si>
  <si>
    <t>Кран шаровый DN300 PN80-100 ПГП-С-П-У. Детали корпуса крана выполнены из кованой стали.</t>
  </si>
  <si>
    <t>Кран шаровый DN300 PN80-100 Р-С-Н-У. Детали корпуса крана выполнены из кованой стали.</t>
  </si>
  <si>
    <t xml:space="preserve">Кран шаровый DN400 PN80-100 ПГ-С-Н-У. Кран шаровый служит для перекрытия потока рабочих сред в трубопроводах. Спроектирован и изготовлен в соответствии с требованиями стандартов ГОСТ 21345-2005 и ГОСТ 56001-2014.
Кран выполнен в надземном исполнении, имеет сварной корпус, является полнопроходным, присоединение под приварку, пневмогидравлический привод управления. Уплотнение шара по системе «block and bleed» с закреплением в опорах. Шток – невыталкиваемый. Диаметр с условным проходом Ду400. Номинальное давление – до 100 бар, класс герметичности – А по СТ РК ISO 5208. Кран выполнен в огнеустойчивом исполнении с сертификатом испытания согласно API 6 FA и отвечает требованиям антистатичности. Допускаемая температура рабочей среды от -20 до + 50о С, окружающей среды от -45 до +45о С. Покрытие: в надземном исполнении - двухкомпонентное цинкофосфатное эпоксидное с толщиной не менее 150 мкм.
Детали корпуса крана выполнены из кованой стали. Патрубки под приварку обработаны для обеспечения присоединения к требуемому размеру трубопровода соответствующей категории материала, либо под приварку переходных катушек. Корпус имеет проушины для подъема грузоподъемными механизмами. Для ввода аварийной герметизирующей смазки в корпусе имеются порты ½”, снабженные обратными клапанами. Один порт в горловине и по 2 для каждого седла. Так же имеются дренажный и вентиляционный порт 1”. При исполнении крана для надземной установки порты снабжаются специальными пробками для подключения к оборудованию для нагнетания аварийной герметизирующей смазки и специальными пробками для сброса давления. Стыковые сварочные швы корпуса контролируются ультразвуком и магнитно-порошковой дефектоскопией в объеме 100%. 
Шар имеет полнотелую конструкцию и выполнен из кованной стали с никелевым напылением. Толщина покрытия на менее 50 мкм, твердость поверхности шара не менее 900 HV.
Кран имеет два седла PMSS (Primary Metal Seated and Secondary Soft Seated) из кованной никелированной стали с уплотняющей вставкой из материала FPM. Седла имеют отверстия для подведения аварийной герметизирующей смазки к месту уплотнения. Постоянный и равномерный прижим седел к шару независимо от наличия давления осуществляется за счет работы цилиндрических пружин, изготовленных из нержавеющей стали.
Шток изготовлен из термообработанной нержавеющей стали. Выходной конец штока имеет круглое сечение и две призматические шпонки, расположенные под углом 90о относительно друг друга. На верхней грани штока имеется риска для определения положения затвора. Невыталкиваемость штока обеспечивается за счет упора штока в резьбовую втулку, установленную в горловине корпуса.
Уплотнение штока и цапфы обеспечивается уплотнительными кольцами круглого сечения выполненных из материала FPM. Шток имеет три уровня герметизации, а также одно дублирующее уплотнение из графита обеспечивающее огнеустойчивость уплотнения штока и антистатичность конструкции крана. 
Кран имеет съемный верхний присоединительный фланец, в котором установлено два кольца, уплотняющих шток. Так же данный фланец обеспечивает обжатие графитового уплотнения, что позволяет производить замену дублирующих уплотнений крана без демонтажа крана с трубопровода. Фланец выполнен согласно требованиям стандарта ISO 5211 и пригоден для присоединения всех видов приводов.
Для обеспечения плавности хода при перемещении шара и снижения величины крутящего момента в конструкции опор шара (на цапфе и штоке) используются подшипники трения с применением таких материалов как бронза и PTFE.
Кран управляется с помощью пневмогидропривода.  Способ управления пневмогидроприводом - дистанционный, местный, ручной дублер. Пневмогидропривод обеспечивает поворот затвора на 90° и имеет регулируемые механические упоры (ограничители) крайних положений затвора.
Паспортные данные крана указаны на металлической табличке из коррозионностойкой стали, расположенной на лицевой стороне корпуса крана при надземной установке, либо защитной трубы удлинителя в надземной ее части при подземной установке. Маркировка корпуса и патрубков под приварку наносится ударным способом по ГОСТ 4666.
</t>
  </si>
  <si>
    <t>Кран шаровый DN500 PN80-100 ПГ-С-Н-У. Кран шаровый служит для перекрытия потока рабочих сред в трубопроводах. Спроектирован и изготовлен в соответствии с требованиями стандартов ГОСТ 21345-2005 и ГОСТ 56001-2014.
Кран выполнен в надземном исполнении, имеет сварной корпус, является полнопроходным, присоединение под приварку, пневмогидравлический привод управления. Уплотнение шара по системе «block and bleed» с закреплением в опорах. Шток – невыталкиваемый. Диаметр с условным проходом Ду500. Номинальное давление – до 100 бар, класс герметичности – А по СТ РК ISO 5208. Кран выполнен в огнеустойчивом исполнении с сертификатом испытания согласно API 6 FA и отвечает требованиям антистатичности. Допускаемая температура рабочей среды от -20 до + 50о С, окружающей среды от -45 до +45о С. Покрытие: в надземном исполнении - двухкомпонентное цинкофосфатное эпоксидное с толщиной не менее 150 мкм.
Детали корпуса крана выполнены из кованой стали. Патрубки под приварку обработаны для обеспечения присоединения к требуемому размеру трубопровода соответствующей категории материала, либо под приварку переходных катушек. Корпус имеет проушины для подъема грузоподъемными механизмами. Для ввода аварийной герметизирующей смазки в корпусе имеются порты ½”, снабженные обратными клапанами. Один порт в горловине и по 2 для каждого седла. Так же имеются дренажный и вентиляционный порт 1”. При исполнении крана для надземной установки порты снабжаются специальными пробками для подключения к оборудованию для нагнетания аварийной герметизирующей смазки и специальными пробками для сброса давления. Стыковые сварочные швы корпуса контролируются ультразвуком и магнитно-порошковой дефектоскопией в объеме 100%. 
Шар имеет полнотелую конструкцию и выполнен из кованной стали с никелевым напылением. Толщина покрытия на менее 50 мкм, твердость поверхности шара не менее 900 HV.
Кран имеет два седла PMSS (Primary Metal Seated and Secondary Soft Seated) из кованной никелированной стали с уплотняющей вставкой из материала FPM. Седла имеют отверстия для подведения аварийной герметизирующей смазки к месту уплотнения. Постоянный и равномерный прижим седел к шару независимо от наличия давления осуществляется за счет работы цилиндрических пружин, изготовленных из нержавеющей стали.
Шток изготовлен из термообработанной нержавеющей стали. Выходной конец штока имеет круглое сечение и две призматические шпонки, расположенные под углом 90о относительно друг друга. На верхней грани штока имеется риска для определения положения затвора. Невыталкиваемость штока обеспечивается за счет упора штока в резьбовую втулку, установленную в горловине корпуса.
Уплотнение штока и цапфы обеспечивается уплотнительными кольцами круглого сечения выполненных из материала FPM. Шток имеет три уровня герметизации, а также одно дублирующее уплотнение из графита обеспечивающее огнеустойчивость уплотнения штока и антистатичность конструкции крана. 
Кран имеет съемный верхний присоединительный фланец, в котором установлено два кольца, уплотняющих шток. Так же данный фланец обеспечивает обжатие графитового уплотнения, что позволяет производить замену дублирующих уплотнений крана без демонтажа крана с трубопровода. Фланец выполнен согласно требованиям стандарта ISO 5211 и пригоден для присоединения всех видов приводов.
Для обеспечения плавности хода при перемещении шара и снижения величины крутящего момента в конструкции опор шара (на цапфе и штоке) используются подшипники трения с применением таких материалов как бронза и PTFE.
Кран управляется с помощью пневмогидропривода.  Способ управления пневмогидроприводом - дистанционный, местный, ручной дублер. Пневмогидропривод обеспечивает поворот затвора на 90° и имеет регулируемые механические упоры (ограничители) крайних положений затвора.
Паспортные данные крана указаны на металлической табличке из коррозионностойкой стали, расположенной на лицевой стороне корпуса крана при надземной установке, либо защитной трубы удлинителя в надземной ее части при подземной установке. Маркировка корпуса и патрубков под приварку наносится ударным способом по ГОСТ 4666.</t>
  </si>
  <si>
    <t xml:space="preserve">Кран шаровый DN500 PN80-100 ПГ-С-П-У. Кран шаровый служит для перекрытия потока рабочих сред в трубопроводах. Спроектирован и изготовлен в соответствии с требованиями стандартов ГОСТ 21345-2005 и ГОСТ 56001-2014.
Кран выполнен в подземном исполнении, имеет сварной корпус, является полнопроходным присоединение под приварку, пневмогидравлический привод управления. Уплотнение шара по системе «block and bleed» с закреплением в опорах. Шток – невыталкиваемый. Диаметр с условным проходом Ду500. Номинальное давление – до 100 бар, класс герметичности – А по СТ РК ISO 5208. Кран выполнен в огнеустойчивом исполнении с сертификатом испытания согласно API 6 FA и отвечает требованиям антистатичности. Допускаемая температура рабочей среды от -20 до + 50о С, окружающей среды от -45 до +45о С. Покрытие: в подземном исполнении: надземная часть (защитная труба удлинителя штока на участке 500 мм от верхнего фланца) – двухкомпонентное цинкофосфатное эпоксидное с толщиной не менее 150 мкм; подземная часть – модифицированное эпоксидное покрытие толщиной не менее 600 мкм.
Детали корпуса крана выполнены из кованой стали. Патрубки под приварку обработаны для обеспечения присоединения к требуемому размеру трубопровода соответствующей категории материала, либо под приварку переходных катушек. Корпус имеет проушины для подъема грузоподъемными механизмами. Для ввода аварийной герметизирующей смазки в корпусе имеются порты ½”, снабженные обратными клапанами. Один порт в горловине и по 2 для каждого седла. Так же имеются дренажный и вентиляционный порт 1”. При исполнении крана для надземной установки порты снабжаются специальными пробками для подключения к оборудованию для нагнетания аварийной герметизирующей смазки и специальными пробками для сброса давления. Стыковые сварочные швы корпуса контролируются ультразвуком и магнитно-порошковой дефектоскопией в объеме 100%. 
Шар имеет полнотелую конструкцию и выполнен из кованной стали с никелевым напылением. Толщина покрытия на менее 50 мкм, твердость поверхности шара не менее 900 HV.
Кран имеет два седла PMSS (Primary Metal Seated and Secondary Soft Seated) из кованной никелированной стали с уплотняющей вставкой из материала FPM. Седла имеют отверстия для подведения аварийной герметизирующей смазки к месту уплотнения. Постоянный и равномерный прижим седел к шару независимо от наличия давления осуществляется за счет работы цилиндрических пружин, изготовленных из нержавеющей стали.
Шток изготовлен из термообработанной нержавеющей стали. Выходной конец штока имеет круглое сечение и две призматические шпонки, расположенные под углом 90о относительно друг друга. На верхней грани штока имеется риска для определения положения затвора. Невыталкиваемость штока обеспечивается за счет упора штока в резьбовую втулку, установленную в горловине корпуса.
Уплотнение штока и цапфы обеспечивается уплотнительными кольцами круглого сечения выполненных из материала FPM. Шток имеет три уровня герметизации, а также одно дублирующее уплотнение из графита обеспечивающее огнеустойчивость уплотнения штока и антистатичность конструкции крана. 
Кран имеет съемный верхний присоединительный фланец, в котором установлено два кольца, уплотняющих шток. Так же данный фланец обеспечивает обжатие графитового уплотнения, что позволяет производить замену дублирующих уплотнений крана без демонтажа крана с трубопровода. Фланец выполнен согласно требованиям стандарта ISO 5211 и пригоден для присоединения всех видов приводов.
Для обеспечения плавности хода при перемещении шара и снижения величины крутящего момента в конструкции опор шара (на цапфе и штоке) используются подшипники трения с применением таких материалов как бронза и PTFE.
 При исполнении для подземной установки кран снабжается трубной обвязкой и удлинителем штока. Система трубопроводов, выведена на надземный уровень для проведения работ по обслуживанию крана. Каждая линия трубопровода дренажа и герметизации имеет отдельный запорный орган в виде шарового крана, снабженного специальными пробками. В случае герметизирующей линии трубопровода для подключения к оборудованию для нагнетания аварийной герметизирующей смазки, а в случае дренажного трубопровода - специальными пробками для сброса давления. При необходимости кран может быть оснащен трубками для отбора управляющего газа с каждой стороны для подключения к пневматическому/пневмогидравлическому органу управления.
Удлинение штока состоит из удлинителя штока и защитной трубы. В качестве элемента удлинения используется бесшовная труба. В верхней части удлинителя имеется выходной конец штока, аналогичный конструкции штока крана и фланец присоединения привода соответствующего размера. В защитной трубе имеется вентиляционное отверстие, расположенное в надземной части удлинителя.
Кран управляется с помощью пневмогидропривода.  Способ управления пневмогидроприводом - дистанционный, местный, ручной дублер. Пневмогидропривод обеспечивает поворот затвора на 90° и имеет регулируемые механические упоры (ограничители) крайних положений затвора. 
Паспортные данные крана указаны на металлической табличке из коррозионностойкой стали, расположенной на лицевой стороне корпуса крана при надземной установке, либо защитной трубы удлинителя в надземной ее части при подземной установке. Маркировка корпуса и патрубков под приварку наносится ударным способом по ГОСТ 4666.
</t>
  </si>
  <si>
    <t>Упругое рельсовое скрепление</t>
  </si>
  <si>
    <t>для бесстыковом пути с рельсами Р65</t>
  </si>
  <si>
    <t>Скрепление предназначено для использования в бесстыковом и звеньевом пути с рельсами типа Р-65 и железобетонными шпалами в прямых и кривых участках пути без ограничений грузонапряженности и годовым амплитудам температуры рельсов, шириной колеи 1520 мм.</t>
  </si>
  <si>
    <t>Полимерная прокладка ЦП 328KZ-01</t>
  </si>
  <si>
    <t>221973.230.000009</t>
  </si>
  <si>
    <t>для железнодорожных путей (нашпальная, несиметричная)</t>
  </si>
  <si>
    <t>Нашпальная прокладка из термопластичного полиуретана (TPU) в сочетании с релсовыми креплениями типа КБ-65</t>
  </si>
  <si>
    <t>утвержден Приказом ТОО "Самрук-Казына Контракт" от 16 июля 2024 года</t>
  </si>
  <si>
    <t>Гаситель вибрации</t>
  </si>
  <si>
    <t>259929.190.000051</t>
  </si>
  <si>
    <t>тип ГПГ-А</t>
  </si>
  <si>
    <t>Гаситель вибрации ГПГ-0,8-9,1-300А/10-13</t>
  </si>
  <si>
    <t>АО "KEGOC"</t>
  </si>
  <si>
    <t>АО "ЮАИЗ", ООО "ТЭМЗ", ООО "МЗВА"</t>
  </si>
  <si>
    <t xml:space="preserve"> Гаситель вибрации ГПГ-0,8-9,1-350А/10-13</t>
  </si>
  <si>
    <t>259929.190.000048</t>
  </si>
  <si>
    <t>тип ГПГ</t>
  </si>
  <si>
    <t>Гаситель вибрации ГПГ-0,8-9,1-350/13</t>
  </si>
  <si>
    <t xml:space="preserve"> Гаситель вибрации ГПГ-1,6-11-400А/10-13</t>
  </si>
  <si>
    <t>Гаситель вибрации ГПГ-1,6-11-400/13</t>
  </si>
  <si>
    <t>Гаситель вибрации ГПГ-1,6-11-450А/23-31</t>
  </si>
  <si>
    <t>Гаситель вибрации ГПГ-2,4-11-550А/23-31</t>
  </si>
  <si>
    <t>Гаситель вибрации ГПГ-2,4-11-550/23</t>
  </si>
  <si>
    <t>Гаситель вибрации ГПГ-3,2-13-550А/23-31</t>
  </si>
  <si>
    <t>Гаситель вибрации ГПГ-3,2-13-550/23</t>
  </si>
  <si>
    <t>Гаситель вибрации ГПГ-3,2-13-550/31</t>
  </si>
  <si>
    <t>Гаситель вибрации ГПГ-1,6-11-350/10</t>
  </si>
  <si>
    <t>Гаситель вибрации ГПГ-1,6-11-400/16</t>
  </si>
  <si>
    <t>Гаситель вибрации ГПГ-1,6-13-400/16</t>
  </si>
  <si>
    <t>Гаситель вибрации ГПГ-1,6-11-450/13</t>
  </si>
  <si>
    <t>Гаситель вибрации ГПГ-2,4-13-550/23</t>
  </si>
  <si>
    <t>Распорка</t>
  </si>
  <si>
    <t>259929.490.000112</t>
  </si>
  <si>
    <t>тип РГ, лучевая</t>
  </si>
  <si>
    <t>Распорка дистанционная внутрифазовая 3РГ-3-400А</t>
  </si>
  <si>
    <t>Распорка дистанционная внутрифазовая 8РГ-2-400Б</t>
  </si>
  <si>
    <t>259929.490.000116</t>
  </si>
  <si>
    <t>тип РД, дистанционная</t>
  </si>
  <si>
    <t>Распорка дистанционная внутрифазовая демпферная 3РД-2-400А</t>
  </si>
  <si>
    <t>259929.490.000113</t>
  </si>
  <si>
    <t>тип РГ, дистанционная</t>
  </si>
  <si>
    <t>Распорка дистанционная внутрифазовая РГ-2-400</t>
  </si>
  <si>
    <t>Распорка дистанционная внутрифазовая РГ-2-600</t>
  </si>
  <si>
    <t>Распорка дистанционная внутрифазовая РГ-3-400</t>
  </si>
  <si>
    <t>Распорка дистанционная внутрифазовая РГ-3-500</t>
  </si>
  <si>
    <t>259929.490.000114</t>
  </si>
  <si>
    <t>тип РГИФ, изолирующая</t>
  </si>
  <si>
    <t>Распорка дистанционная внутрифазовая РГИФ-0-400Г</t>
  </si>
  <si>
    <t>Распорка дистанционная внутрифазовая РГИФ-0-600Г</t>
  </si>
  <si>
    <t>Распорка дистанционная внутрифазовая РГИФ-0М-400</t>
  </si>
  <si>
    <t>Распорка дистанционная внутрифазовая РГИФ-0М-600</t>
  </si>
  <si>
    <t>Распорка дистанционная внутрифазовая РГИФ-3М-600</t>
  </si>
  <si>
    <t>259929.490.000115</t>
  </si>
  <si>
    <t>тип РГУ, дистанционная</t>
  </si>
  <si>
    <t>Распорка дистанционная внутрифазовая РГУ-2-400</t>
  </si>
  <si>
    <t>Распорка дистанционная внутрифазовая РГУ-2-300</t>
  </si>
  <si>
    <t>259929.490.000117</t>
  </si>
  <si>
    <t>тип РМИ, дистанционная</t>
  </si>
  <si>
    <t>Распорка межфазовая изолирующая полимерная РМИ-2,5/220-6,0-Б</t>
  </si>
  <si>
    <t>259929.490.000118</t>
  </si>
  <si>
    <t>тип РС, специальная</t>
  </si>
  <si>
    <t>Распорка специальная внутрифазовая 4РС-2-925А</t>
  </si>
  <si>
    <t>Узел</t>
  </si>
  <si>
    <t>259929.490.000227</t>
  </si>
  <si>
    <t>тип КГП</t>
  </si>
  <si>
    <t>Узел крепления КГП-12-1</t>
  </si>
  <si>
    <t>Узел крепления КГП-16-1</t>
  </si>
  <si>
    <t>Узел крепления КГП-16-3</t>
  </si>
  <si>
    <t>Узел крепления КГП-7-1</t>
  </si>
  <si>
    <t>Узел крепления КГП-7-2Б</t>
  </si>
  <si>
    <t>Узел крепления КГП-7-3</t>
  </si>
  <si>
    <t>Узел крепления КГП-7-2В</t>
  </si>
  <si>
    <t>Узел крепления КГП-12-1А</t>
  </si>
  <si>
    <t>259929.490.000230</t>
  </si>
  <si>
    <t>тип КГН</t>
  </si>
  <si>
    <t xml:space="preserve">  Узел крепления КГН-16-5</t>
  </si>
  <si>
    <t xml:space="preserve">  Узел крепления КГН-12-5</t>
  </si>
  <si>
    <t>221114.900.000027</t>
  </si>
  <si>
    <t>на спецтехнику, диагональная, диаметр обода 12, направляющая</t>
  </si>
  <si>
    <t>Автошина 7.00-12 PR12 QH201</t>
  </si>
  <si>
    <t>Автошина 6.50-10 PR10 всесезон.</t>
  </si>
  <si>
    <t>Ртуть (II) азотнокислая</t>
  </si>
  <si>
    <t>201352.900.000023</t>
  </si>
  <si>
    <t>чистая для анализа</t>
  </si>
  <si>
    <t>Ртуть (II) азотнокис. ч.д.а.</t>
  </si>
  <si>
    <t>231923.300.000205</t>
  </si>
  <si>
    <t>из стекла, тип исполнение 2, вместимость 5-2000 см3</t>
  </si>
  <si>
    <t>Колба мерная 2-1000-2</t>
  </si>
  <si>
    <t>Колба мерная 2-500-2</t>
  </si>
  <si>
    <t>Контактор КМИ-11211 12А 230В</t>
  </si>
  <si>
    <t>Контактор КМИ-11210 12А 230В</t>
  </si>
  <si>
    <t>Контактор КМИ-10910 9А 230В</t>
  </si>
  <si>
    <t>Контактор КМИ-46512 65А 380В</t>
  </si>
  <si>
    <t>282113.600.000020</t>
  </si>
  <si>
    <t>для прокалки и сушки сварочных электродов, электрическая</t>
  </si>
  <si>
    <t>Электропечь для пр. эл. 0,7кВт 400С 20кг</t>
  </si>
  <si>
    <t>Подшипник 308</t>
  </si>
  <si>
    <t>Ключ гаечный КГКУ 46мм</t>
  </si>
  <si>
    <t>Ключ гаечный КГКУ 41мм</t>
  </si>
  <si>
    <t>Ключ гаечный КГКУ 27мм</t>
  </si>
  <si>
    <t>Ключ гаечный КГКУ 36мм</t>
  </si>
  <si>
    <t>Ключ гаечный КГКУ 30</t>
  </si>
  <si>
    <t>Ключ гаечный КГКУ 32мм</t>
  </si>
  <si>
    <t>Подшипник 6214/C3</t>
  </si>
  <si>
    <t>Спирт этиловый экстра</t>
  </si>
  <si>
    <t>Литр (куб. дм.)</t>
  </si>
  <si>
    <t>Фонарь аккум. светодиод. 300м 20ч</t>
  </si>
  <si>
    <t>221114.900.000042</t>
  </si>
  <si>
    <t>на спецтехнику, диагональная, диаметр обода 9, цельнолитая</t>
  </si>
  <si>
    <t>Автошина 6.00-9 PR12 SM-F30</t>
  </si>
  <si>
    <t>Ключ гаечн. КГОЗУ 41мм</t>
  </si>
  <si>
    <t>Ключ гаечн. КГОЗУ 55мм</t>
  </si>
  <si>
    <t>Ключ гаечн. КГКУ 55мм</t>
  </si>
  <si>
    <t>Ключ гаечн. КГОЗУ 46мм</t>
  </si>
  <si>
    <t>Ключ гаечн. КГКУ 30мм</t>
  </si>
  <si>
    <t>Ключ гаечн. КГОЗУ 30мм</t>
  </si>
  <si>
    <t>Ключ гаечн. КГОЗУ 32мм</t>
  </si>
  <si>
    <t>Ключ гаечн. КГОЗУ 36мм</t>
  </si>
  <si>
    <t>222129.900.000003</t>
  </si>
  <si>
    <t>для анализатора, силиконовый</t>
  </si>
  <si>
    <t>Шланг лаб. силиконовый 12мм</t>
  </si>
  <si>
    <t>Подшипник гидрав. кл. HJ-283720</t>
  </si>
  <si>
    <t>Греющий кабель с минеральной изоляцией 300 Вт/м.Номинальное сопротивление (Ом/км при 20°C): 10000;Максимальная допустимая температура: 550°C (кабели с заводскими паяными соединениями) 700°C* (кабели с заводскими соединениями, выполненными лазерной сваркой);Материал оболочки кабеля: Инконель 600 ; Материал токопроводящей жилы: Нихром; Стандарт : DIN 17742, 17750-17754.</t>
  </si>
  <si>
    <t>Батарея аккумуляторная 12В 9А.ч свинцово-кислотный Delta DTM 1209.Ширина:65 мм.Длина:151 мм.Номинальное напряжение:12 В.Емкость :9000 мА.ч.Обозначение размера -блок.Исполнение:свинцово-кислотный .Закрытая (герметичная).Количество элементов: 6.Высота с полюсами: 100 мм. Масса 2650 г.Температура окружающей среды по 60 град.C.Температура окружающей среды -20 град.C.Тип клеммы FASTON (зажим) 6,35 мм. Для доукомплектования основного установленного оборудования.</t>
  </si>
  <si>
    <t>ОПТИЧЕСКИЙ МОДУЛЬ СВЯЗИ Арт. 6GK1503-3CB00. SIMATIC NET, PB OLM/G12 V4.0 - с 1 ПОРТОМ RS485 И 2 СТЕКЛЯННЫМИ FOC-ИНТЕРФЕЙСАМИ (4 BFOC-РАЗЪЁМА) ДЛЯ РАССТОЯНИЙ ДО 2850 М, С СИГНАЛЬНЫМ КОНТАКТОМ И ИЗМЕРИТЕЛЬНЫМ ВЫХОДОМ. ECCN: EAR99;AL: N. Заказной номер: 6GK1503-3CB00; Производитель - SIEMENS (Германия); Для доукомплектования существующей системы АСУТП.</t>
  </si>
  <si>
    <t>СУБМОДУЛЬ СИНХРОНИЗАЦИИ ДЛЯ ОПТОВОЛОКОННЫХ КАБЕЛЕЙ ДЛИНОЙ ДО 10M; Номер заказа 6ES7960-1AA04-0XA0 SIMATIC S7-400H; Для соединения двх центральных процессоров CPU 414-4H/417-4H программируемого контроллера S7-400H/FH, Большие объемы рабочей памяти: от 1.4 Мбайт в CU 414- 4H до 20 Мбайт в CPU 417-4H, Встроенная загружаемая память 256 Кбайт (RAM), расширяемая с помощью карты памяти до 64 Мбайт, Рбота с естественным охлаждением в диапазоне температур от 0 до +60 ºC. Установка в специальные отсеки CPU 414-4H/ 417-4H. Для доукмлектования контроллеров SIMATIC S7-400H.</t>
  </si>
  <si>
    <t>МОДУЛЬ SITOP, 6EP1931-2EC31;SITOP POWER DC-UPS-МОДУЛЬ 24В/15А, С ПОСЛЕДОВАТЕЛЬНЫМ ИНТЕРФЕЙСОМ; ВХОДНОЕ НАПРЯЖЕНИЕ =24В/16А; ВЫХОД =24В/15А;ECCN: N ;AL: N. Для доукомплектования программируемых логических контроллеров SIMATIC S7-300.</t>
  </si>
  <si>
    <t>Преобразователь температурный Метран ТСПУ 276-02. Измерительный диапазон (-50 град.С до +100 град.С), Аналоговый выход (4-20)мА 2 проводная схема. Длина монтажной части-160 мм; Присоединение М20×1,5 мм. В комплекте документация: паспорт, руководство по эксплуатации и обслуживанию на государственном или русском языке,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Для доукомплектования основновнего установленного оборудования.</t>
  </si>
  <si>
    <t>Преобразователь температурный Метран ТСПУ 276-02.измерительный диапазон (0 град.С до +50 град.С), Аналоговый выход (4-20)мА 2 проводная схема. Длина монтажной части-160 мм Присоединение М20×1,5 мм. В комплекте документация: паспорт, руководство по эксплуатации и обслуживанию на государственном или русском языке,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Для доукомплектования основновнего установленного оборудования. Товар должен быть новым на момент поставки.</t>
  </si>
  <si>
    <t>Батарея TADIRAN SL-750/S 1/2 AA 3,6V, Заказной номер: 11 1 07501 00. Электрохимическая система: Литий-тионилхлорид. Размер - 1/2 AA. Номинальное напряжение - 3.6 В. Номинальная емкость - 1.1 Ач. Номинальный ток - 1 мА. Максимальный длительный ток разряда - 50 мА. Импульсный ток нагрузки - 100 мА. Площадь анода - 6 см2. Содержание лития - 0.35 г. Масса - 9.6 г. Объем - 4 см3. Размеры - диаметр 14.5 высота 25,2 мм. Температурный диапазон −55 °C…+85 °C. Для доукомплектования основного оборудования АСУТП (контроллер АВВ AC 800F).</t>
  </si>
  <si>
    <t>ВАЛ КОЛЕНЧАТЫЙ Артикул: 005300100501301 Каталожная группа:.ДвигательДвигательШирина, м:0.23Высота, м:0.2Длина, м:0.8Вес,кг:28.04Код ТН ВЭД:84831025</t>
  </si>
  <si>
    <t>Выключатель специализированный</t>
  </si>
  <si>
    <t>293230.990.000108</t>
  </si>
  <si>
    <t xml:space="preserve"> выключатель массы Артикул 05.1646.Каталожный номер
1420.3737 AEАртикул05.1646 
1/20Напряжение24 ВСила тока50 А
Вид, тип, исполнениеклавишаУпаковка1
Вес0.025 Модель техники
МАЗ-543202 / МАЗ-6422 / МАЗ-5551 / МАЗ-5432 
 </t>
  </si>
  <si>
    <t>293122.550.000001</t>
  </si>
  <si>
    <t>генератор  Артикул: 6582.3701000-04.Каталожная группа:.ЭлектрооборудованиеЭлектрооборудованиеШирина, м:0.26Высота, м:0.205Длина, м:0.201Вес, кг:9.655</t>
  </si>
  <si>
    <t xml:space="preserve">Поршневая группа Артикул: 53-1000105-04. Ширина, м:0.255Высота, м:0.4Длина,м:0.255Вес,кг:26.54 </t>
  </si>
  <si>
    <t>Диск сцепления</t>
  </si>
  <si>
    <t>293230.650.000006</t>
  </si>
  <si>
    <t xml:space="preserve">Диск сцепление Артикул:142-1601130.Диск сцепления ведомый.Размеры (Д х Ш х В):0.35 x 0.35 x 0.044 м.Вес:5,64кг
 </t>
  </si>
  <si>
    <t>Замок зажигания</t>
  </si>
  <si>
    <t>293130.300.000009</t>
  </si>
  <si>
    <t>Камаз замок зажигания  Артикул: 2126-3704000
Доп. артикул 1: 2126-3704000
Размеры (Д х Ш х В): 0.2 x 0.1 x 0.07 м
Вес: 0.55 кг</t>
  </si>
  <si>
    <t>Тормозные колодки Артикул;53212-3501090.Размеры (Д х Ш хВ):0.18 x 0.07 x 0.2 м.Вес 5.1 кг</t>
  </si>
  <si>
    <t xml:space="preserve">компрессор воздуха Артикул:53205-3509015-21.Размеры (Д х Ш х В):0.3 x 0.2 x 0.2 м.Вес:10,1кг
 </t>
  </si>
  <si>
    <t>Лента красящая</t>
  </si>
  <si>
    <t>262040.000.000092</t>
  </si>
  <si>
    <t>для термотрансферного принтера</t>
  </si>
  <si>
    <t>Нейлоновая ткань m21-500-499 для принтера BRADY BMP21-Plus</t>
  </si>
  <si>
    <t>НАСОС ТОПЛИВНЫЙ Артикулы:902-1106010-01..Ширина, м 0,12.Высота, м 0,09.Длина, м 0,26.Вес, кг 0,97.</t>
  </si>
  <si>
    <t>Пневмогидроусилитель привода сцепления</t>
  </si>
  <si>
    <t>293230.650.000032</t>
  </si>
  <si>
    <t xml:space="preserve">Камаз пневмогидроусилитель (ПГУ) Артикул:5320-1609510Размеры (Д х Ш х В):0.409 x 0.245 x 0.139 м.Вес:6,73кг
 </t>
  </si>
  <si>
    <t>Редуктор промежуточный</t>
  </si>
  <si>
    <t>302040.300.001064</t>
  </si>
  <si>
    <t xml:space="preserve">Редуктор привода ТНВД Артикул:740.90-1111005-10.Редуктор привода ТНВД Камаз (ПАО Камаз).Размеры (Д х Ш х В):0.396 x 0.177 x 0.246 м.Вес:14.8 кг
 </t>
  </si>
  <si>
    <t xml:space="preserve"> Стартер  Артикул: 74.3708000-01 Артикулы
74.3708000-01, 24.3708
Каталожная группа:
..Электрооборудование
Электрооборудование Ширина, м: 0.23
Высота, м: 0.18 Длина, м: 0.37 Вес, кг: 13.5</t>
  </si>
  <si>
    <t>Стартер Артикул: СТ142Т-3708000-10 . 24V 9.2кВт z=10 (аналог 5432.3708) БАТЭ.Ширина, м0,18.Высота, м0,3.Длина, м 0,55.Вес, кг27</t>
  </si>
  <si>
    <t xml:space="preserve">Турбокомпрессор ( левый)  Артикул:7406-1118012.Размеры (Д х Ш х В):0.228 x 0.215 x 0.187 м.Вес:8,0кг
 </t>
  </si>
  <si>
    <t xml:space="preserve">Турбокомпрессор (правый )р Артикул:7406-1118012.Размеры (Д х Ш х В):0.228 x 0.215 x 0.187 м.Вес:8,0кг
 </t>
  </si>
  <si>
    <t>ФИЛЬТР МАСЛЯННЫЙ Артикул: 53-1012040 А 
Размеры (Д х Ш х В): 0.1 x 0.1 x 0.19 м
Вес: 0.28 кг</t>
  </si>
  <si>
    <t>282913.500.000001</t>
  </si>
  <si>
    <t>воздушный, для двигателя внутреннего сгорания грузового автомобиля</t>
  </si>
  <si>
    <t xml:space="preserve"> ФИЛЬТР ВОЗДУШНЫЙ Артикул: 7405-1109560
Доп. артикул 1: 4319М
Размеры (Д х Ш х В): 0.27 x 0.27 x 0.47 м
Вес: 3.1 кг</t>
  </si>
  <si>
    <t>293230.500.000011</t>
  </si>
  <si>
    <t xml:space="preserve"> Амортизатор газомасляный передний и задний, 1.Габаритные размеры в упаковке, м: 0.62х0.065х0.065;2.Габаритные размеры, м: 0.560х0.055х0.055;3.Вес, кг: 2.26;Артикул: MP315195-2915006</t>
  </si>
  <si>
    <t>Амперметр</t>
  </si>
  <si>
    <t>265143.590.000018</t>
  </si>
  <si>
    <t>класс точности 1,5 А</t>
  </si>
  <si>
    <t>Амперметр, способ включения через измерительный трансформатор тока со вторичным током 5А. Класс точности 1,5. Коэффициент трансформации 100/5. Габаритные размеры 120х120х50. В комплекте: сертификат об утверждении типа СИ с описанием типа (реестр ГСИ РК), действующий сертификат о поверке СИ, методика поверки СИ,наличие технического паспорта завода изготовителя.                                                                                                                                                                                                                                                           Амперметры Э42702  100А, через трансформатор тока 100/5 А предназначен для непосредственно измерения тока и напряжения в электрических цепях переменного тока. По условиям механических воздействий приборы относятся к вибро и ударопрочным. Амперметры Э42702 изготавливаются с нулевой отметкой на краю диапазона. По конструктивному исполнению приборы  с квадратными лицевыми панелями и квадратными корпусами. Степень защиты по лицевой панели IP50 или IP54, степень защиты токоведущих стержней – IP00. Э42702 могут поставляться с защитными колпачками КЗ-4. Технические характеристики амперметров и вольтметров Э42702: Модель прибора Э42702. Тип стрелочный. Измерение силы переменного тока 100 А. Конечные значения диапазонов измерений 100А. Способ включения - через трансформатор тока с вторичным током 100/5А. Класс точности 1,5. Номинальное частота 50Гц. Длина шкалы, мм, не менее 90. Размер лицевой панели, мм 120х120х50. 
Вырез в щите, мм112х112. Степень защиты IP пылезащищенное IP50.  Масса, кг, не более  0,35. Условия эксплуатации: Температура -40…+50 °С, относительная влажность 95 % при  температуре 35 °С. Нормальная область частот 50-1000 Гц. Виброустойчивость: ускорение 5 м/с2, частота 20 Гц. Вибропрочность: ускорение 15 м/с2, частота 30 Гц. Ударопрочность: ускорение 70 м/с2, частота 10…50 ударов в мин., 1000 ударов. Предоставить сертификат об утверждении типа СИ с описанием типа (реестр ГСИ РК), действующийсертификат о поверке СИ со сроком действия не менее половины срока межповерочного интервала на момент поставки/установки, методика поверки СИ, инструкцию по эксплуатации на русском языке, разрешение от ЧС РК к применению на опасных роизводственных объектах согласно требованию закона промышленной безопасности.</t>
  </si>
  <si>
    <t>АНАЛОГОВЫЙ ГОЛОСОВОЙ ШЛЮЗ</t>
  </si>
  <si>
    <t>263030.900.000160</t>
  </si>
  <si>
    <t>Телефонные соединения.GXW4224/4232: 24/32 FXS портов x RJ11.GXW4216/4224/4232: 1/1/2 х 50(ти) контактных соединителя Telco.GXW4248: 2 x 50(ти) контактных соединителя Telco.Сетевые интерфейсы 1 x 10M/100M/1000 Мбит/с порт RJ45 с автоматическим опознаванием.Светодиодные индикаторы LAN Link, LAN Activity, подсоединение для каждого телефонного порта.ЖК-дисплей Графический ЖК-дисплей размером 128x32 с подсветкой, с поддержкой нескольких языков
Функции передачи речи в пакетном режиме Улучшенное подавление эха операторского класса (128 мс при ответвлении от линии связи), динамический буфер колебаний задержек, обнаружение модема и автоматическое переключение на G.711
Сжатие речевого сигнала G.711, G.723.1, G.726 (40/32/24/16), G.729 A/B, iLBC.Факс по IP Факс-реле третьей группы стандарта T.38 с поддержкой скорости передачи данных до 14,4 Кбит/с и автоматическим переключением на G.711 для передачи факсов, функциональный блок передачи-приема данных по факсу V.17, V.21, V.27ter, V.29 для факс-реле стандарта T.38.Телефонные функции Отображение или блокирование номера вызывающего абонента, уведомление о поступившем вызове, слепой или сопровождаемый перевод звонка, переадресация, запрет входящих звонков, трехсторонняя конференц-связь, набор номера последнего входящего звонка, поисковый вызов, светодиодный индикатор поступившего сообщения (NEON LED) и прерывистый сигнал, автодозвон.QoS DiffServ, TOS, 802.1P/Q VLAN тегирование.Сетевые протоколы TCP/UDP, RTP/RTCP, HTTP/HTTPS, ARP, ICMP, DNS, DHCP, NTP, TFTP, TELNET, PPPoE, STUN.Метод DTMF Настраиваемые методы передачи DTMF, включая In-audio, RFC2833, и/или SIP INFO.Передача сигналов SIP (RFC 3261) по UDP/TCP/TLS.Профили сервера SIP и учетные записи для каждой системы 4 отдельных профиля сервера SIP для каждой системы и отдельные учетные записи SIP для каждого телефонного порта.Provisioning TFTP, HTTP, HTTPS, TR069.Обеспечение защиты SRTP, TLS/SIPS, HTTPS, 802.1x.Управление Syslog, HTTPS, веб-браузер, telnet, голосовое меню (IVR), TR-069.Универсальный источник питания GXW4232/4224/4216: Выход: 12 В постоянного тока, 5 А; вход: 100 ~ 240 В переменного тока, 50 ~ 60.Гц; GXW4248: Выход: 24 В постоянного тока, 6,25 А; вход: 100 ~ 240 В переменного тока, 50 ~ 60 Гц.Характеристики окружающей среды Эксплуатация: 0°C ~ 45°C; Хранение: –20°C ~ 60°C; Влажность: 10% ~ 90% (без конденсации).Электрозащита Перенапряжение и защита от перенапряжения (Рекомендация ITU-T K.21, базовый уровень проверки).Физические характеристики Размер устройства:440 мм (Д) x 255 мм (Ш) x 44 мм (В) (1U) (GXW4248).440 мм (Д) x 185 мм (Ш) x 44 мм (В) (1U) (GXW4216/4224/4232).Установка Установка на столе и в стойке с помощью передних кронштейнов.Ближняя и дальняя связь 2 REN, до 1500 футов для провода 24 AWG.Номер вызывающего абонента Bellcore тип 1&amp;2, ETSI, BT, NTT, и CID на основе DTMF.Методы отключения Сигнал "Занято", изменение/нестабильность полярности, ток в контуре</t>
  </si>
  <si>
    <t xml:space="preserve">Баня лабораторная водяная: диапазон нагрева от температуры окружающей среды +5° С до 100°С, напряжение питания - 220±10% В; максимальная потребляемая мощность - 2000 Вт; рабочий диапазон температур - от комнатной + 5 до 100°С; дискретность установки температуры - 0,1°С; точность поддержания температуры при номинальном объеме жидкости - ±0,5°С; неравномерность температуры по объему - ±1,0°С; объем ванны - 27 л; внутренние размеры ванны (ШхВхГ) - 495х290х200 мм; В комплекте: оригинал сертификата (паспорта) завода изготовителя или нотариально заверенная копия, инструкция по эксплуатации на русском языке, разрешение на применение на опасных объектах. Поставка в твердой упаковке. </t>
  </si>
  <si>
    <t>272011.900.000003</t>
  </si>
  <si>
    <t>тип ААА</t>
  </si>
  <si>
    <t>Типо размер AAА, диаметр 10.5 мм, высота 44.5 мм, вес 7.7 г . Электрохимическая система. Первичные элементы питания Литий (LI/IRON DI) . Напряжение 1.5 V</t>
  </si>
  <si>
    <t>Типо размер AA. диаметр 14.5 мм . высота 50.5 мм . вес 14.5 г . Электрохимическая система. Первичные элементы питания Литий (LI/IRON DI). Напряжение 1.5 V</t>
  </si>
  <si>
    <t>Аккумулятор cвинцово-кислотный, общепромышленного исполнения. Технология AGM. Номинальное напряжение 12В, емкость 7 Ah. Внутреннее сопротивление ≤25 мОм. Максимальный ток разряда 105 А (5 сек). Максимальный ток заряда 2.1 А. Тип клеммы: F2 (faston) 6.35 мм. Диапазон рабочих температур: разряд от -20°С до +50°С, заряд от 0°С до +40°С, хранение от -20°С до +40°С. Габариты (ДхШхВ) мм,±1.5: 151 х 65 х 93. Высота с учетом клеммы 98±2 мм. Вес 2.540 кг. Герметичный корпус из ABS-пластика. Срок службы 5 лет в буферном режиме или более 260 циклов заряда-разрядав циклическом режиме при 100% разряде. Срок изготовления не должен превышать 6 месяцев на момент поставки. В комплекте: сертификат соответсвия требованиям безопасности технических регламентов ТС/ЕАЭС. Для доукомплектования основновнего установленного оборудования.</t>
  </si>
  <si>
    <t>Батарея буферная 3,6V Size AA  3,6V 2400 мАч, Li-SOCl2 Высота: 4,9см. Диаметр: 1,4см. Литиевая. Диапазон температур окружающей среды от - 55 °C до 85 °C. Элемент литий-тионил хлоридной серии ER14250; Напряжение 3,6 В; Емкость  2400 мAч. Заказной номер 6ES7971-0BA00. Для доукомплектование основного установленного оборудования.</t>
  </si>
  <si>
    <t>Батарея буферная SB 808F. Артикул 3BDM000199R1. Батарея SB 808F для оперативной памяти буферизация 2шт.. Чистая толщина изделия:26 mm. Чистая высота изделия:15 mm; Чистая ширина изделия:15 mm; Чистый вес изделия:0.02 kg. Для доукомплектования основного оборудования АСУТП (контроллер АВВ AC 803F).</t>
  </si>
  <si>
    <t>Бирка</t>
  </si>
  <si>
    <t>222929.900.000234</t>
  </si>
  <si>
    <t>пластмассовая, для кабеля</t>
  </si>
  <si>
    <t>Бирка кабельная маркировочная У 134  КВАДРАТНАЯ. Цвет белый; Материал полипропилен с матовой поверхностью; Температура эксплуатации, от -40 до + 90°С; Форма и размеры бирок по ГОСТ 18160-72; форма квадратная; Габариты (Д х Ш х Т) 55мм х 55мм х 0,8 мм.</t>
  </si>
  <si>
    <t>Бирка кабельная маркировочная У 135  КРУГЛАЯ.  Цвет белый; Материал полипропилен с матовой поверхностью; Температура эксплуатации, от -40 до + 90°С; Форма и размеры бирок по ГОСТ 18160-72; форма круглая; Габариты 55мм х 0,8 мм.</t>
  </si>
  <si>
    <t>Блок дверной одностворчатый металлический наружный металл-металл (лист металлический с двух сторон дверного полотна), размеры наружные по коробке двери, 850-870 мм (шир)х2050 мм (выс). Листы дверного полотна из стали, толщиной 1,5мм - 2,0мм, стальная коробка усиленная, ребра жесткости, два контура уплотнителей (на коробке и на полотне), петли разьемные шариковые или подшипниковые. Покрытие - порошково-полимерное (молотковая краска). Цвет - коричневый. Утепление - пенополиуретан, пенопласт. В комплекте замок с цилиндровым механизмом (личинка), ручка на планке с двух сторон, глазок не установлен, шесть анкеров-болтов для установки двери диаметром 10-12 мм и длиной 120 мм.</t>
  </si>
  <si>
    <t>271240.900.000018</t>
  </si>
  <si>
    <t>для контрольно-измерительного прибора</t>
  </si>
  <si>
    <t xml:space="preserve"> Плата блок питания марки EFORE Type SR91C790  1MRK  002239-BA EL=90-250VDC  для микропроцессорного блока RET 521 Для доукомплектования оборудования АСУТП</t>
  </si>
  <si>
    <t xml:space="preserve"> Плата блок питания марки EFORE Type SR91C830  1MRK  002238-DA RL=220-250VDC EL=48-250VDC  для микропроцессорного блока REL 511 Для доукомплектования оборудования АСУТП</t>
  </si>
  <si>
    <t xml:space="preserve">Блок питания SITOP POWER 10, Заказной Номер (Артикл) 6EP1334-1AL12,  СТАБИЛИЗИР. БЛОК ПИТАНИЯ СПЕЦИАЛЬНОЙ ЛИНИИ: ГАЛЬВАН. РАЗД. ВХОДНЫХ И ВЫХОДНЫХ ЦЕПЕЙ, 1-ФАЗН. ВХОДН. НАПР. ~93 … 132/ 187 … 264 В, 47 … 63 ГЦ, ВЫХОД =24 В/ 10 A, ЗАЩИТА НАГРУЗКИ ОТ ПЕРЕНАПРЯЖ. И КЗ. Для доукомплектования основного установленного оборудования. </t>
  </si>
  <si>
    <t>Источник питания SD 812F. Артикул 3BDH000014R1. Резервное питание 24 В пост. тока на случай прекращения подачи энергии (согласно NAMUR). Выходное напряжение: 5 В пост. тока при 5,5 А и 3,3 В пост. тока при 6,5 А; Усовершенствованные процедуры прогнозирования прекращения подачи энергии и выключения; Светодиодная индикация состояния источника питания и рабочего состояния на контроллере AC 800F;  Защита от короткого замыкания, ограничение по току; Резервное питание в течение 20 мс после прекращения подачи энергии (согласно NAMUR; В наличии имеется G3-совместимая модель Z: Для доукомплектования программируемых логических контроллеров ABB AC803F.</t>
  </si>
  <si>
    <t xml:space="preserve">Плата управления 751010G08081VC107001360110 вакуумного выключателя VM1 12.06.32 Для доукомплектования оборудования АСУТП
</t>
  </si>
  <si>
    <t xml:space="preserve">Бочковый и контейнерный насос </t>
  </si>
  <si>
    <t>293230.910.000019</t>
  </si>
  <si>
    <t>для агрессивных и нейтральных жидкостей</t>
  </si>
  <si>
    <t>Взрывозащита (по Atex 100a) , Диаметр погружной части макс. 41 мм , Температура жидкости 100 °С, Материал: насос нерж.сталь,рабочее колесо ETFE , Вы ходной штуцер диаметр штуцера, мм 19-32 в н еш н . резьба G 1 1/4”, Глубина погружения 1200, Мощность: 500 Вт Напряжение:230 В, Подача до л/мин. 210, Напор до м.в.ст. 10, Вязкость до мПа с 350, Плотность до кг/дм3 1,1, Вес (кг) мотор + насос 5,7</t>
  </si>
  <si>
    <t>139222.100.000004</t>
  </si>
  <si>
    <t>из хлопчатобумажной ткани</t>
  </si>
  <si>
    <t>ГОСТ 15530. Ткань   брезентовая  водостойкая  ширина 1.6 м.   Брезент ГОСТ 15530-93 – плотная льняная или полульняная ткань, вырабатываемая из толстой пряжи. Применяется во всех отраслях промышленности для защиты человека, машин и оборудования.Поставляется в рулонах длиной 50 погонных метров.    Поверхностная плотность:450 ± 32 г/мІ. Пропитка: СКПВ – светопрочная-водоупорнобиостойкая пропитка.</t>
  </si>
  <si>
    <t>329119.500.000007</t>
  </si>
  <si>
    <t>Тип ВП</t>
  </si>
  <si>
    <t>ГОСТ 10831—87. Валик шерстяной Ø50 шириной 250мм. Бежевый мех из 80% натуральной овечьей шерсти, шов встык, проволока 6 мм, ручка п од евроудлинитель</t>
  </si>
  <si>
    <t>тип ВП</t>
  </si>
  <si>
    <t>ГОСТ 10831—87. Валик шерстяной Ø50 шириной 100мм. Бежевый мех из 80% натуральной овечьей шерсти, шов встык, проволока 6 мм, ручка п од евроудлинитель</t>
  </si>
  <si>
    <t>Валик в комплекте с бюгелем. Размер валика - 110 мм. Ворс - 5 мм, диаметр бюгеля - 8 мм, диаметр тубы - 48 мм. Материал валика - 100 % натуральная шерсть. Тип поверхности для использования валика - очень гладкая. Валик предназначен для алкидных эмалей и лаков, анти коррозийных, эпоксидных, двухкомпонентных и полиэфирных красок.</t>
  </si>
  <si>
    <t>ГОСТ 10831—87. Валик шерстяной Ø50 шириной 200мм. Бежевый мех из 80% натуральной овечьей шерсти, шов встык, проволока 6 мм, ручка п од евроудлинитель</t>
  </si>
  <si>
    <t>329119.500.000011</t>
  </si>
  <si>
    <t>тип ВМ 200</t>
  </si>
  <si>
    <t>ГОСТ 10831—87. Валик шерстяной Ø50 шириной 105мм. Бежевый мех из 80% натуральной овечьей шерсти, шов встык, проволока 6 мм, ручка п од евроудлинитель</t>
  </si>
  <si>
    <t>ГОСТ 10831—87. Валик шерстяной Ø50 шириной 240мм. Бежевый мех из 80% натуральной овечьей шерсти, шов встык, проволока 6 мм, ручка п од евроудлинитель</t>
  </si>
  <si>
    <t>239919.100.000032</t>
  </si>
  <si>
    <t>минеральная, марка ВМ-50</t>
  </si>
  <si>
    <t>Рулоннаятеплоизоляция , толщина 50 мм и ширина 1220 мм. Площадь в рулоне, м2 - 20</t>
  </si>
  <si>
    <t>Из стали 0,8КП, толщиной от 0,5 до 0 ,55 милиметров,имеют клепанные ушки. Ручка из проволки. Ведра имеют один шов, который обрабатывается герметиком и ребра жесткости.</t>
  </si>
  <si>
    <t>Веник-сорго 2х прошивной</t>
  </si>
  <si>
    <t>СТ РК 4.2-93/ГОСТ 56-31-91.Веник из растительного материала (СОРГО), длина - 70см</t>
  </si>
  <si>
    <t xml:space="preserve">Вентилятор ВО 06-300- двигатель Р-0,75 кВт, N-1000 об/мин, производительность от 13,9 до 18,3 м3/час. Исполнение корпуса - углеродистая сталь.:1. Источник питания: 380 В 50 Гц, 3 фазы.. 2. Материал лопастей  крыльчатки: литой  алюминиевый.3, Тип: осевой.4. Установка:горизонтальное , на опорной раме,  5, низкий уровень шума, высокая эффективность.6, антикоррозийный,Диаметр рабочих лопатей 700мм.   </t>
  </si>
  <si>
    <t>139229.990.000005</t>
  </si>
  <si>
    <t>пожарная, с коушами</t>
  </si>
  <si>
    <t>ГОСТ Р 53266-2009. Веревка спасательная ВПС-30. Изготавливают пожарную спасательную веревку из полиамида – прочного синтетического м атериала, износостойкого и термостойкого. На концах подобных веревок находятся термически усаживающиеся гильзы и металлические коуши . При эксплуатации в тяжелых погодных условиях, постоянных статистических нагрузках, воздействии высокой и низкой температуры, а так же повышенной влажности. В обязательный комплект поставки веревки спасательной пожарной входят: веревка — 1 шт длиной не менее 30метров .; чехол — 1 шт.; пасп орт-инструкция (формуляр) по ГОСТ 2.601 — 1 шт.</t>
  </si>
  <si>
    <t>139919.900.000002</t>
  </si>
  <si>
    <t>техническая, из капронового волокона</t>
  </si>
  <si>
    <t>Канат капроновый тросовой свивки (ПАТ) С-25 - С-115. Канат диаметром 10-13мм на капроновой основе без синтетических элементов. Длина -60м. Сертификат соответствия.;</t>
  </si>
  <si>
    <t>Вибропреобразователь</t>
  </si>
  <si>
    <t>265166.300.000003</t>
  </si>
  <si>
    <t>пьезоэлектрический</t>
  </si>
  <si>
    <t>Вибропреобразователь пьезоэлектрический ВК 310С (магнитный). Рабочий диапозон 0,1 – 30 мм/с температур, °С: -40+80. В комплекте: сертификат об утверждении типа СИ с описанием типа (реестр ГСИ РК), действующий сертификат о поверке СИ со сроком де йствия не менее половины срока межповерочного интервала на момент поставки, методика поверки СИ, Инструкция по эксплуатации на русском языке. Для доукомплектования основновнего установленного оборудования. Товар должен быть новым на момент поставки.</t>
  </si>
  <si>
    <t>Вилы</t>
  </si>
  <si>
    <t>257310.200.000000</t>
  </si>
  <si>
    <t>четырехрогие, металлические</t>
  </si>
  <si>
    <t>СТ РК 1009-2005. Вилы садово-огородные, 4-рогие, с упором, деревянный черенок, «Премиум». Вид: Кованые.Длина от 124 см, длина зубьев от 40 см, рабочая поверхность из закаленнойстали, покрытие порошковое матовое, металлический черенок с антис кользящей насадкой.</t>
  </si>
  <si>
    <t>трехрогие, металлические</t>
  </si>
  <si>
    <t>СТ РК 4.2-93. Вилы садово-огородные, 4-рогие, с упором, деревянный черенок, «Премиум». Вид: Кованые.Длина от 124 см, длина зубье в от 40 см, рабочая поверхность из закаленнойстали, покрытие порошковое матовое, металлический черенок с антис кользящей насадкой.</t>
  </si>
  <si>
    <t>Вкладыши из пенополиуретана или неопрена со шнурком в футляре. Должны легко принимать форму ушного канала и иметь контейнер для хранения. Противошумные вкладыши должны иметь форму, позволяющую вводить и извлекать их из наружного слухового канала или ушной раковины без каких-либо инструментов. Акустическая эффективность (SNR) – не менее 25 дБ. Обязательное соответствие требованиям ТР ТС 019, ГОСТ Р 12.4.275.</t>
  </si>
  <si>
    <t>Вкладыш шатунный</t>
  </si>
  <si>
    <t>293122.700.000011</t>
  </si>
  <si>
    <t xml:space="preserve">Вкладыши ЗМЗ-406,405,409,514 коренные Артикул: 4061000104 Габариты (см) ВхГхШ (см): 2,5х11,5х6,5
</t>
  </si>
  <si>
    <t>Автоматический выключатель, 1-полюса для защиты установок IN=16 A рабочее напряжение 260V;</t>
  </si>
  <si>
    <t>273311.100.000003</t>
  </si>
  <si>
    <t>одноклавишный</t>
  </si>
  <si>
    <t>Выключатель С1 10-801 одноклавишный скрытой установки 
Артикул 12448 
Выключатель одноклавишный скрытой установки
Напряжение: 220..250В.
Номинальный ток: 10А.
Частота тока: 50 Гц.
Климатическое исполнение: УХЛ4.
Сечение проводников: от 0,75 до 2,5 мм².
Степень защиты: IP20.
Установочные размеры: 65..75 мм.
Габаритные размеры: 82×82×34.5 мм.</t>
  </si>
  <si>
    <t>273311.100.000002</t>
  </si>
  <si>
    <t>двухклавишный</t>
  </si>
  <si>
    <t>Выключатель С5 10-829 двухклавишный брызгозащищенный скрытой установки
Артикул 12448 
Выключатель одноклавишный скрытой установки
Напряжение: 220..250В.
Номинальный ток: 10А.
Частота тока: 50 Гц.
Климатическое исполнение: УХЛ4.
Сечение проводников: от 0,75 до 2,5 мм².
Степень защиты: IP20.
Установочные размеры: 65..75 мм.
Габаритные размеры: 82×82×34.5 мм.</t>
  </si>
  <si>
    <t>Однополюсной автоматический выключатель 5SL6116-7, номинальное рабочее напряжение 230/400V, наибольшая отключающая способность 6KA, 1-ПОЛ., токовая характеристика - C, ТОК 16A.  Однополюсные автоматические выключатели 5SY6 116-7 16A тип С предназначены для защиты кабелей и проводов от перегрузки и короткого замыкания. Подходят для применения в административных и производственных помещениях. Рабочее напряжение 230В АС. Технические характеристики: Серия 5SY6. Рабочее напряжение 230В, 50Гц. Номинальная отключающая способность Icn по МЭК/EN 60898-1 6кА. Номинальная отключающая способность Icu по МЭК/EN 60947-2 15кА. Номинальный ток 16А.  Кривая отключения C. Срабатывание электромагнитной защиты в диапазоне 5...10 In. Количество полюсов 1. Max сечение присоединяемых проводов - одно- и многожильные 35 мм². Тонкопроволочные, обжатые гильзой 25 мм². Температура окружающей среды -25°C...+55°C, max влажность 95%. Температура хранения -40°C...+75°C. Монтажная глубина по DIN 43880 70мм. Степень защиты по EN 60529 IP20, с присоединенными проводами. Крепление - монтаж на рейках 35мм (DIN EN 60715). Система быстрого крепления без применения инструментов. Клеммы двусторонние комбинированные зажимы для одновременного присоединения сборных шин (исполнение со штифтами) и проводов. Рекомендуемый момент затяжки 2.5...3 Н·м. Виброустойчивость по МЭК 60068-2-6 50 м/c² при 25...150 Гц и 60 м/c² при 35 Гц (4 сек).Номенклатура автоматов Siemens серии 5SY6. Отключающая способность Icn 6кА.</t>
  </si>
  <si>
    <t>Автоматический модульный выключатель 5SL для защита электрических цепей и установок от токов короткого замыкания(КЗ) и перегрузки. К оличество полюсов-1 Р.Номинальный ток, In -25A.Характеристика срабатывания-C.Номинальная отключающая способность, Icn-6KA.Номинальн о е рабочее напряжение 230/400V.Артикул: 5SL6125-7. Характеристики продукта: защита от прикосновения,без галогена,пломбируемый,без с ил икона.На ручке управления предусмотрена цветовая индикация коммутационного состояния автомата. Присоединительные клеммы имеют ква дра тное сечение для одновременного подключения штыревых шин с кабелями сечением 0.75 до 35 мм2. Устройство обеспечено эффективной з ащит ой от случайного прикосновения при управлении механизмом снятия/установки автомата на DIN-рейку. Позиция аппарата при установке — лю бая.Степень защиты IP20.Вес-0.120кг</t>
  </si>
  <si>
    <t>Автоматический модульный выключатель 5SL для защита электрических цепей и установок от токов короткого замыкания(КЗ) и перегрузки. К оличество полюсов-1 Р.Номинальный ток, In -32A.Характеристика срабатывания-C.Номинальная отключающая способность, Icn-6KA.Номинальн о е рабочее напряжение 230/400V.Артикул: 5SL6132-7. Характеристики продукта: защита от прикосновения,без галогена,пломбируемый,без с ил икона.На ручке управления предусмотрена цветовая индикация коммутационного состояния автомата. Присоединительные клеммы имеют ква дра тное сечение для одновременного подключения штыревых шин с кабелями сечением 0.75 до 35 мм2. Устройство обеспечено эффективной з ащит ой от случайного прикосновения при управлении механизмом снятия/установки автомата на DIN-рейку. Позиция аппарата при установке — лю бая.Степень защиты IP20.Вес-0.165кг.</t>
  </si>
  <si>
    <t>Автоматический выключатель, 5SY4325-7, Iоткл.ном.=10КА, 3-полюсный, Iном=25А, тип защитной хар-ки=C Uном=400В АС, ширина=1-МОД. УСТ. глубина=70ММ.ECCN: N;AL: N. Для доукомплектования шкафов АСУТП.</t>
  </si>
  <si>
    <t>Автоматический выключатель, 5SY5110-6, Iоткл.ном.=10КА, 1-полюсный Iном=10А, тип защитной хар-ки=B Uном=400В АС/220В DC, ширина=1-мод. УС Т. глубина=70ММ. ECCN: N;AL: N. Для доукомплектования шкафов АСУТП.</t>
  </si>
  <si>
    <t>Автоматический выключатель ВА 47-29 1Р 16А; Номинальный ток: 16А; Характеристика срабатывания расцепителя: С; Условия эксплуатации: УХЛ4; Степень защиты: IP20; Максимальное сечение присоединяемых проводов: 25мм2; Диапазон рабочих температур: -40…+50°С; Число полюсов: 1.</t>
  </si>
  <si>
    <t>Автоматический выключатель ВА 47-29 1Р 32А; Номинальный ток: 32А; Характеристика срабатывания расцепителя: С; Условия эксплуатации: УХЛ4; Степень защиты: IP20; Максимальное сечение присоединяемых проводов: 25мм2; Диапазон рабочих температур: -40…+50°С; Число полюсов: 1.</t>
  </si>
  <si>
    <t>Автоматический модульный выключатель  для защита электрических цепей и установок от токов короткого замыкания(КЗ) и перегрузки. Количество полюсов-1 Р.Номинальный ток, In -32A.Характеристика срабатывания-C.Номинальная отключающая способность, Icn-6KA.Номинальное рабочее напряжение 230/400V.Артикул: 5SL6132-7. Характеристики продукта: защита от прикосновения,без галогена,пломбируемый,без силикона.На ручке управления предусмотрена цветовая индикация коммутационного состояния автомата. Присоединительные клеммы имеют квадратное сечение для одновременного подключения штыревых шин с кабелями сечением 0.75 до 35 мм2. Устройство обеспечено эффективной защитой от случайного прикосновения при управлении механизмом снятия/установки автомата на DIN-рейку. Позиция аппарата при установке — любая.Степень защиты IP20.Вес-0.165кг.</t>
  </si>
  <si>
    <t>Выключатель одноклавишный наружной установки 6А, 250В. Вид материала пластик,тип поверхности глянцевый. Схема подключения выключатель 1-полюс.Тип включения Степень защитности (IP 20). Номин.напряжение 250В</t>
  </si>
  <si>
    <t>Выключатель автоматический. 1-полюсный. Номинальный ток 10 А. Номинальное напряжение 230/400В. Индикатор положения контакта - Да, Тип управления - Рычаг управления; Индикатор наличия напряжения - Аварийное срабатывание; Исполнение монтажа - Защелкивающийся; Способ монтажа - DIN-рейка. Максимальное сечение присоединяемых проводов: 25мм2; Диапазон рабочих температур: -40…+50°С.</t>
  </si>
  <si>
    <t xml:space="preserve">Выключатель автоматический. ВА 47-29 1Р 32А; Номинальный ток: 32А; Характеристика срабатывания расцепителя: С; Условия эксплуатации: УХЛ4; Степень защиты: IP20; Максимальное сечение присоединяемых проводов: 25мм2; Диапазон рабочих температур: -40…+50°С; Число полюсов: 1. Индикатор положения контакта - Да, Тип управления - Рычаг управления; Индикатор наличия напряжения - Аварийное срабатывание; Исполнение монтажа - Защелкивающийся; Способ монтажа - DIN-рейка. </t>
  </si>
  <si>
    <t>Выключатель автоматический. ВА47-29 1Р 25А; Номинальный ток: 25А; Характеристика срабатывания расцепителя: С; Условия эксплуатации: УХЛ4; Степень защиты: IP20; Максимальное сечение присоединяемых проводов: 25мм2; Диапазон рабочих температур: -40…+50°С; Число полюсов: 1. Индикатор положения контакта - Да, Тип управления - Рычаг управления; Индикатор наличия напряжения - Аварийное срабатывание; Исполнение монтажа - Защелкивающийся; Способ монтажа - DIN-рейка.</t>
  </si>
  <si>
    <t>Выключатель автоматический. Номинальный рабочий ток 16А. Максимальный ток короткого замыкания 6кА. Количество полюсов -1Р. Номинальное переменное рабочее напряжение 230В. Номинальное постоянное рабочее напряжение 60В. Индикатор положения контакта - Да, Тип управления - Рычаг управления; Индикатор наличия напряжения - Аварийное срабатывание; Исполнение монтажа - Защелкивающийся; Способ монтажа - DIN-рейка. Максимальное сечение присоединяемых проводов: 25мм2; Диапазон рабочих температур: -40…+50°С.</t>
  </si>
  <si>
    <t>Автоматический выключатель ABB, S201-K1 (2CDS251001R0217). Модульная ширина (общ. кол-во модульных расстояний). Номинальное выдерживаемое импульсное напряжение - 4 kV; Номинальное рабочее напряжение - 230 / 400 V AC; Характеристики расцепления - К; Номинальный ток - 1А; Номинальный выдерживаемый ток короткого замыкания - 6kA; Номинальная частота - 50 / 60 Hz; Индикатор положения контакта - Да, Тип управления - Рычаг управления; Индикатор наличия напряжения - Аварийное срабатывание; Исполнение монтажа - Защелкивающийся; Способ монтажа - DIN-рейка. Для доукомплектования основного установленного оборудования. Для доукомплектования основновнего установленного оборудования.</t>
  </si>
  <si>
    <t>205210.900.000015</t>
  </si>
  <si>
    <t>силиконовый</t>
  </si>
  <si>
    <t xml:space="preserve">Универсальный силиконовый клей-герметик  (жидкая прокладка), нейтральный,масло-термостойкий, диэлектрик. Применяется для устранения неплотностей и щелей, при герметизации разъемов корпусов в различных конструкциях, как прокладочный материал при ремонтных работах . Внешний вид:Густая вязкая паста.Плотность, г/см3, -2,0. Прочность на разрыв, кгс/см2, - 10. Сопротивление сдвигу, кг/см2, -10-20 .Удлинение при разрыве, %, не более, -100. Объёмное электрическое сопротивление (Rv), Ом*см, -2*10¹³. Рабочий интервал температу р эксплуатации вулканизата от -50 до +200оС. Устойчив воздейсвию воды, воздуха, технических масел, бензина, грязи, антифриза, газов. Вулканизация под действием влаги воздуха; Нетоксичен; коррозионноинертен; стабилен при эксплуатации; Максимальная прочность достига ется через 48 часов. РАСХОД 0,5 г/см2 при толщине слоя 1 мм. ФАСОВКА: тюбик 100 г </t>
  </si>
  <si>
    <t>Силиконовый однокомпонентный нейтральный маслостойкий герметик.Маслостойкий герметик тиксотропен - не стекает с вертикальных поверхн остей и сохраняет заданную форму, позволяет из бегать растекания там, где это необходимо.Сохраняет эксплуатационные свойства как при низких (-60#C), так и привысоких температурах (+270#C).Возможна кратковременная (до 50 часов)эксплуатация до+300#C;-безусадочный - не содержащий растворителя автогерметик неуменьшается в объеме после вулканизации. Внешний вид тиксотропная масса.Режим эксплуатации , #C от -60 до +270. Время образования поверхностной пленки,мин., не менее 30. Прочность при растяжении, МПа, не менее 15Относительн ое удлинение при разрыве, %, не менее 200. Плотность, г/см31,35. Стандартный цвет * темно-серый.Емкость 100мл/15. Внешний вид: однородная масса черного цвета.Комплектность: Герметик поставляется в виде комплекта, состоящего из герметизирующ ей пасты, вулканизующей пасты и ускорителя вулканизации,смешиваемых непосредственно перед употреблением.</t>
  </si>
  <si>
    <t>Уплотнитель труб и резьбовых соединений с крупным шагом.Тип присоединения - Резьбово.
 Цвет- Желтый. Макс. диаметр резьбы М80/R3". Диапазон температуры С от -55до +150. Прочность при отворачивании-средняя. Момент отворачивания-11 Н-м. Вязкость мПа.С 16000-33000. Тиксотропность - да.  Фасовка 100 мл. Стойкий к бензину, автомобильным маслам, тормозной жидкости. Герметизация любых металлических резьбовых соединений. Паспорт безопасности.</t>
  </si>
  <si>
    <t xml:space="preserve"> силиконовый</t>
  </si>
  <si>
    <t>Герметик термостойкий красный Mannol (-50с +300с) 85г. Герметик дляпрокладок. Высококачественный однокомпонентный силиконовый герметик,вулканизирующийся в состояние силиконового каучука при комнатнойтемпературе.</t>
  </si>
  <si>
    <t>Силиконовый однокомпонентный нейтральный маслостойкий герметик.Маслостойкий герметик тиксотропен - не стекает с вертикальных поверхностей и сохраняет заданную форму, позволяет из бегать растекания там, где это необходимо.Сохраняет эксплуатационные свойства как при низких (-60#C), так и привысоких температурах (+270#C).Возможна кратковременная (до 50 часов)эксплуатация до+300#C;-безусадочный - не содержащий растворителя автогерметик неуменьшается в объеме после вулканизации. Внешний вид тиксотропная масса.Режим эксплуатации, #C от -60 до +270. Время образования поверхностной пленки,мин., не менее 30. Прочность при растяжении, МПа, не менее 15Относительное удлинение при разрыве, %, не менее 200. Плотность, г/см31,35. Стандартный цвет * темно-серый.Емкость 100мл/15.  Внешний вид: однородная масса черного цвета.Комплектность: Герметик поставляется в виде комплекта, состоящего из герметизирующей пасты, вулканизующей пасты и ускорителя вулканизации,смешиваемых непосредственно перед употреблением.</t>
  </si>
  <si>
    <t>Герметик силиконовый, универсальный, безцветный. Высокая прочность. Цвет: черный. Время высыхания поверхности: до 15 мин.t° использования: от +5°С до +40° Сt° эксплуатации: до +1500°С; Упаковка: картридж; Объём: 310 мл"; Вес брутто: 0.37 кг; Габариты упаковки (ДxШxВ): 50 x 50 x 230 см; Склеиваемые материалы: ПВХ,стекло, керамика, металл, дерево, пластмасса, керамическая плитка.</t>
  </si>
  <si>
    <t>Силиконовый однокомпонентный нейтральный маслостойкий герметик.Сохраняет эксплуатационные свойства как при низких (-60#C), так и привысоких температурах (+270#C).Возможна кратковременная (до 50 часов)эксплуатация до+300#C;-безусадочный - не содержащий растворителя автогерметик неуменьшается в объеме после вулканизации. Внешний вид тиксотропная масса.Режим эксплуатации, #C от -60 до +270. Время образования поверхностной пленки,мин., не менее 30. Прочность при растяжении, МПа, не менее 15Относительное удлинение при разрыве, %, не менее 200. Плотность, г/см31,35. Стандартный цвет * темно-серый.Емкость 400мл/15. ТУ2384-031-05666764-96. Внешний вид: однородная масса черного цвета.Комплектность: Герметик поставляется в виде комплекта, состоящего из герметизирующей пасты, вулканизующей пасты и ускорителя вулканизации,смешиваемых непосредственно перед употреблением.</t>
  </si>
  <si>
    <t>Герметик силиконовый, универсальный, безцветный. Высокая прочность. Время высыхания поверхности: до 15 мин.t° использования: от +5°С до +40° Сt° эксплуатации: до +1500°С; Упаковка: картридж; Объём: 310 мл"; Вес брутто: 0.37 кг; Габариты упаковки (ДxШxВ): 50 x 50 x 230 см; Склеиваемые материалы: ПВХ,стекло, керамика, металл, дерево, пластмасса, керамическая плитка.</t>
  </si>
  <si>
    <t>Грабли</t>
  </si>
  <si>
    <t>257310.300.000006</t>
  </si>
  <si>
    <t>садово-огородные, 14-зубовые с круглым сечением зуба, металлические</t>
  </si>
  <si>
    <t>ГОСТ 19597-94.Грабли витые. Тип П. Исполнение 1.Грабли стальные,длина черенка 1500 мм (дерево), 14 витых зубьев.</t>
  </si>
  <si>
    <t>293230.990.000019</t>
  </si>
  <si>
    <t>Поршень двигателя ЗМЗ-409 d=95.5 (группа Г "D") с поршневыми и ст.кольцами,пальцами 1шт. ЕВРО-2 ЗМЗ 040900100401894.Код для
040900-1004018-94, 409-1004018-105-04/040900-1004018-94/040900100401894 Каталожная группа:.ДвигательДвигательШирина, м:0.1Высота, м:0.1Длина, м:0.41Вес, кг:0.61Код ТН ВЭД:8409990009</t>
  </si>
  <si>
    <t>221971.900.000011</t>
  </si>
  <si>
    <t>резиновая, объем свыше 100 мл</t>
  </si>
  <si>
    <t>Груша пластизольная А № 3 - 110 мл. При поставке необходимо наличие паспорта завода изготовителя. Для заполнения бюреток, пипеток при титровании.</t>
  </si>
  <si>
    <t>257214.690.000028</t>
  </si>
  <si>
    <t>до 100 кг</t>
  </si>
  <si>
    <t>Доводчик дверной для наружных дверей, весом от 90 до 100 кг. Наличие регулировки усилия открытия и захлопывания двери. Температурный режим работы от  минус 30 до плюс 60 градусов.  Apecs DC-20.4/1050/100-A1-BR</t>
  </si>
  <si>
    <t>Дроссель</t>
  </si>
  <si>
    <t>271240.300.000009</t>
  </si>
  <si>
    <t>для люминесцентных ламп</t>
  </si>
  <si>
    <t>Пускорегулирующий аппарат 1ДБИ-250 предназначен для обеспечения режима зажигания и стабилизации тока газоразрядных ламп высокого и низкого давления при включении их в сеть переменного тока частотой 50Гц с номинальным напряжением 220В, мощностью 250 Вт. ДРОССЕЛЬ 1 ДБИ-250 , ток-2,15А, габариты: 146х66х68.Степень защиты: IP43</t>
  </si>
  <si>
    <t>Дроссель для светильников (электронный пускорегулирующий аппарат)4х18 Вт, 220-240 В, 50/60 Гц</t>
  </si>
  <si>
    <t>Тормозная жидкость, поставляется в бутылках емкостью 0,5 литра. Прозрачная однородная жидкость от светло-желтого до светло-коричневого цвета без осадка и видимых механических примесей;температура кипения сухой жидкости, °С, не менее 230;температура кипения увлажненной жидкости, °С, не менее 155; Стабильность при высокой температуре, °С, не более 3,0;Показатель активности, pH, в пределах 7,5 — 11,5; вязкость кинематическая, мм2/сек -при минус (40±1)°С, не более 1800,при минус (100±5)°С, не менее 1,5.Состав: в тормозных жидкостях в качестве полигликолевой основы используется полиэтиленгликоль в сочетании с полиэфирами борной кислоты.Применяется в тормозных системах автомобилей оборудованных дисковыми или барабанными тормозами, в том числе с антиблокировочной (ABS) и противобуксовочной (ASR) системами; гидравлических системах сцепления.</t>
  </si>
  <si>
    <t>Устройство пневмозаглушающее (ПЗУ): на диаметр трубы Ф200мм-Ф400мм; давление максимальное в трубе 0,15МПа; давление максимальное воздуха в ПЗУ 0,4МПа; диаметр ПЗУ 196; длина ПЗУ (оболочки) 650мм; масса 5,7кг. Необходимо укомплектовать паспортом, инструкцией по эксплуатации на русском языке, разрешением уполномоченного органа РК в области промышленной безопасности на применение на опасных производственных объектах РК.</t>
  </si>
  <si>
    <t>1). Замок врезной тяжелый цилиндровый для наружной стальной двери в комплекте с ручками на планке, стяжными болтами для крепежа, цилиндровым механизмом с ключами, ключей не менее 3 шт. Эльбор Кремень. Количество - 1 шт. Ручки на планке в комплете
2). Замок для наружной металлической двери. Межосевое расстояние 70 мм, дорнмасс - 65 мм, толщина двери 55 мм. Количество - 2 шт. Ручки на планке в комплете</t>
  </si>
  <si>
    <t>Замок врезной с цилиндровым типом замка и защелкой и ручками на планке. В комплекте не менее 4 ключей. Межосевое расстояние 85 мм, дорнмасс (удаление ключевого оверстия) - 45 мм. Цвет золотистый. APECS 2223/60-G</t>
  </si>
  <si>
    <t>Замок врезной с цилиндровым типом замка и защелкой и ручками. В комплекте не менее 4 ключей. Межосевое расстояние 50 мм, дорнмасс (удаление ключевого оверстия) - 45 мм.  БУЛАТ ЗВ 4-1.50СТ.03.01</t>
  </si>
  <si>
    <t>Замок навесной контрольный. Корпус стальной. Дужка 8 мм высотой 35 мм стальная. Используется как дополнение к охраняемым объектам. Габариты 58 х 50 х 85 мм. Ключ плоский. Комплект ключей 2 шт.</t>
  </si>
  <si>
    <t>768 × 644 ВС2А 81мм 100мм 36мм, вес 0,450кг из высококачественного металла плюс дужка из каленой стали, механизм дисковый, диаметр дужки14мм, проем (ширина-высота) 41,2мм-32,7мм, с 3 запасными ключами, тип финский, упаковка блистер.</t>
  </si>
  <si>
    <t>Зеркало</t>
  </si>
  <si>
    <t>231213.900.000000</t>
  </si>
  <si>
    <t>бытовое</t>
  </si>
  <si>
    <t>ГОСТ 17716-2014.Зеркало круглое настенное диаметром 50см с креплением.</t>
  </si>
  <si>
    <t>Зубило</t>
  </si>
  <si>
    <t>Длина: 160мм., Толщина: 8-20мм., Ширина: 12-30мм., Неискрообразующий. Поставляемая продукция должна соответствовать требованиям ГОСТ 7211-86.</t>
  </si>
  <si>
    <t>Известь</t>
  </si>
  <si>
    <t>235210.350.000000</t>
  </si>
  <si>
    <t>гашеная, 1 сорт, порошкообразная без добавок, кальциевая, быстрогасящаяся</t>
  </si>
  <si>
    <t>Известь строительная воздушная гашеная гидратная (пушонка). Гидроксид кальция Ca(OH)2. в мешках по 20-25 кг</t>
  </si>
  <si>
    <t xml:space="preserve">Изолятор проходной керамический ИПУ-10/630-7,5 I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 И – изолятор;• П – проходной;• У – усиленное исполнение;• 10 – номинальное напряжение, кВ;
• 630 – номинальный ток, А;• 7,5 – минимальная механическая разрушающая сила на изгиб, кН;• I – конструктивное исполнение (овальный фланец); • УХЛ – климатическое исполнение по ГОСТ 15150-69; • 1 – категория размещения по ГОСТ 15543.1-89;
Устройство и принцип действия:Проходной изолятор состоит из фарфоровой детали, внутри которой проходит токоведущая металлическая шина или группа шин, шина крепится в металлических колпаках. Для крепления изолятора имеется металлический фланец, который непосредственно соединен с самой фарфоровой деталью. Изолятор проходной армированный изготовлен по ГОСТ 22229-83, ГОСТ 20454-85. Материал изоляционной части - электротехнический фарфор подгруппы 110 ГОСТ 20419-83 и соответствует требованиям ГОСТ 5862-79. Арматура изолятора изготавливается из алюминиевых сплавов ГОСТ 1583-93. Токоведущая шина изолятора изготавливается из алюминия или алюминиевых сплавов ГОСТ 15176-89. Контактные выводы изоляторов должны обеспечивать присоединение к ним шин распределительных устройств, проводов, кабелей при помощи болтов ГОСТ 15176-89. Крепежные детали для изоляторов изготавливаются из коррозийно-стойкого материала ГОСТ 17412. Покрытие арматуры и цементных швов - эмаль ПФ-115 ГОСТ 6465-76, толщина шва должна быть не менее 2 мм. Герметизация шины в колпаке - эпоксидная эмаль ЭД-16 ГОСТ 10587-84. Технические характеристики: Номинальное напряжение кВ 10;
Номинальный ток А 630; Испытательное напряжение грозового импульса кВ 80; Минимальная разрушающая сила на изгиб кН 7,5; Длина утечки пути мм 300; Масса кг 8,5. Условия эксплуатации:• номинальные значения климатических факторов среды по ГОСТ 15150-69 и ГОСТ 15543-70 для проходных изоляторов - согласно климатическому исполнению УХЛ категории размещения 1; • высота установки над уровнем моря - не более 1000 м; • температура окружающей среды -60...+40°С; • окружающая среда - невзрывоопасная, не содержащая агрессивных газов и паров в концентрациях, разрушающих фарфор, глазурь, арматуру и армирующую связку; • фарфор не должен иметь сколов и волосяных трещин на глазури.
</t>
  </si>
  <si>
    <t>205959.600.000011</t>
  </si>
  <si>
    <t>эриохром черный Т</t>
  </si>
  <si>
    <t>Чистый для анализа  по ТУ 6-09-1760-72 расфасованный и упакованный согласно ГОСТ 3885-73, наличие сертификата качества завода изготовителя с мокрой печатью, паспорта безопасности на реактив, на момент получения 90-95% запаса срока годности реактива.</t>
  </si>
  <si>
    <t>Индикатор напряжения</t>
  </si>
  <si>
    <t>265145.200.000005</t>
  </si>
  <si>
    <t>для проверки наличия или отсутствия напряжения между неизолированными токоведущими частями, а также между ними и заземленнымичастями в электроустановках переменного и постоянного тока</t>
  </si>
  <si>
    <t>Двухполюсный указатель напряжения. Корпус выполнен из пластмассы и надежно защищены от воздействия влаги и пыли. В корпус вмонтировано ограничительное сопротивление. Корпус представляет собой пластмассовую рукоятку с наружным наконечником, выполненным из металла. Во внутреннюю часть корпуса вмонтирована часть элементов электрической схемы. Предназначен для проверки наличия или отсутствия напряжения в электроустановках переменного и постоянного тока c номинальным напряжении от 50 до 1000 В. Диапазон рабочего напряжения, В-от 50 до 1000; Напряжение индикации лампы,В-50; Испытательное напряжение, кВ-2; Ток протекающий через индикатор, мА, не более-10.</t>
  </si>
  <si>
    <t>Индикатор сетевого тока</t>
  </si>
  <si>
    <t>265145.200.000021</t>
  </si>
  <si>
    <t>цифровой, панельный</t>
  </si>
  <si>
    <t xml:space="preserve">Индикатор процесса ESM-7700. Индикатор процесса с универсальным входом, 4 цифровой дисплей процесса, универсальный процессный вход (ТС, RTD, В и мА), многоточечная калибровка для входов В или мА, программируемый выбор различных сигнализаций, RS -232 или RS-485 серийный интерфейс-2шт. Для дооснащения существующей системы автоматики котельной. </t>
  </si>
  <si>
    <t>271150.400.000001</t>
  </si>
  <si>
    <t>для стабилизации напряжения оборудования противоаварийной автоматики и высокочастотной аппаратуры, мощность не более 30 Вт</t>
  </si>
  <si>
    <t>Назначение ИБП – обеспечение корректной работы нагрузки при резких «провалах» или «всплесках» напряжения, а также обеспечение кратковременной автономной работы подключенного оборудования при полном отключении электроэнергии в системе управления ЧРП.</t>
  </si>
  <si>
    <t>Кабельный канал (кабелегон, кабельный короб). Кабельные короба (кабель-каналы) из самозатухающего ПВХ пластиката предназначены для прокладки внутри зданий телефонных, информационных и питающих проводов и кабелей. Обеспечивают защиту кабелей и проводов от механических повреждений и препятствуют возгоранию. Кроме того, кабельные короба обеспечивают более эстетичный вид электрическим и информационным сетям, проложенным открытым способом. Пластмассовые электротехнические кабель каналы (короба) и кембрик предназначены для прокладки и защиты от механических повреждений электротехнических и сигнальных проводов. Короба и трубы ПВХ изготовлены методом экструзии из композиций на основе поливинилхлорида и соответствуют требованиям технических условий: «ТУ 344990—003-14229025—04» по пожарной безопасности соответствуют ГОСТ 12.1.004—091. Способ установки -накладной. Цвет пластмассы белый. Форма прямоугольная. ширина 40мм х высоста 25мм х длина 2000мм.</t>
  </si>
  <si>
    <t>Водяной обогреватель - калорифер. Производительность по воздуху -6000м3/ч. Суммарная мощность и обороты двигателя 1,1/1500 об/мин. Размеры 723х655х791</t>
  </si>
  <si>
    <t>282312.100.000000</t>
  </si>
  <si>
    <t>бухгалтерский</t>
  </si>
  <si>
    <t>Разрядность:16:16бухгалтерский настольный калькулятор,  2-ое питание,16-ти разрядный ,большие цифры, 3 нуля;</t>
  </si>
  <si>
    <t>Карбюратор</t>
  </si>
  <si>
    <t>293230.900.000018</t>
  </si>
  <si>
    <t>КАРБЮРАТОР Артикул: К135Г-1107010.К135Г-1107010.Пропускная способность, мл/мин:•главного топливного жиклера - 330.•воздушного жиклера холостого хода - 445.•воздушного жиклера диафрагменного механизма - 70.Диаметр отверстия распылителя экономайзера, мм - 0,7.Диаметр отверстия распылителя ускорительного насоса, мм - 0,6.Диаметры эмульсионных отверстий в смесительной камере (верхнее/нижнее), мм - 1,2/1,6.Вес (брутто):4,22 кг.Габаритные размеры упаковки:245x174x210 мм</t>
  </si>
  <si>
    <t>Карта памяти</t>
  </si>
  <si>
    <t>261130.200.000000</t>
  </si>
  <si>
    <t>для контроллера</t>
  </si>
  <si>
    <t>Карта памяти SIMATIC S7 6ES7952-0AF00-0AA0  64 МВ, Карта памяти RAM для S7-400, длинная конструкция, 64 Кбайт. Для доукомплектования основного установленного оборудования АСУТП.</t>
  </si>
  <si>
    <t>Карта сетевая</t>
  </si>
  <si>
    <t>261220.000.000025</t>
  </si>
  <si>
    <t>внутренняя, 1000-мегабитная, интерфейс PCI-E</t>
  </si>
  <si>
    <t>Сетевой адаптер Intel Ethernet I210-T1 GbE совместимостью с устройством HP 290 G4 Microtower PC, совместимостью с  операционной системой Windows Server 2012 R2 x64. Комплект поставки: Сетевая плата Intel Ethernet I210-T1 GbE, высокопрофильный кронштейн, компакт-диск, руководство по быстрой установке, гарантийные обязательства по продукту. слот PCI Express x1PCIXP (2.0). Минимальный размер (Ш x Г x В) 6,5 x 5,5 x 2,0 см. Скорость передачи данных 100/1000 Мбит/с. Кол-во портов - 1 RJ-45. Для доукомплектования основного установленного оборудования АСУТП.</t>
  </si>
  <si>
    <t>Киловольтметр</t>
  </si>
  <si>
    <t>265143.300.000003</t>
  </si>
  <si>
    <t>для измерения напряжения переменного тока</t>
  </si>
  <si>
    <t>КИЛОВОЛЬТМЕТР Э42702  0-12,5кВ/100В, способ включения через измерительный трансформатор напряжения 10000/100В. Класс точности 1,5. Габаритные размеры 120х120х50. В комплекте: сертификат об утверждении типа СИ с описанием типа (реестр ГСИ РК), действующий сертификат о поверке СИ, методика поверки СИ,наличие технического паспорта завода изготовителя.                                                                                                                                                                                                                                                           КИЛОВОЛЬТМЕТР Э42702  0-12,5кВ/100В предназначен для непосредственно измерения напряжения в электрических цепях переменного тока. По условиям механических воздействий приборы относятся к вибро и ударопрочным. КИЛОВОЛЬТМЕТР Э42702  0-12,5кВ/100В изготавливаются с нулевой отметкой на краю диапазона. По конструктивному исполнению приборы  с квадратными лицевыми панелями и квадратными корпусами. Степень защиты по лицевой панели IP50 или IP54, степень защиты токоведущих стержней – IP00. Э42702 могут поставляться с защитными колпачками КЗ-4. Технические характеристики киловольтметра Э42702: Модель прибора Э42702. Тип стрелочный. Конечные значения диапазонов измерений 12,5кВ. Способ включения - через трансформатор напряжения 10000/100В. Номинальное частота 50Гц. Размер лицевой панели, мм 120х120х50. Вырез в щите, мм112х112. Степень защиты IP пылезащищенное IP50.  Масса, кг, не более  0,35. Условия эксплуатации: Температура -40…+50 °С, относительная влажность 95 % при  температуре 35 °С. Нормальная область частот 50-1000 Гц. Виброустойчивость: ускорение 5 м/с2, частота 20 Гц. Вибропрочность: ускорение 15 м/с2, частота 30 Гц. Ударопрочность: ускорение 70 м/с2, частота 10…50 ударов в мин., 1000 ударов. Предоставить сертификат об утверждении типа СИ с описанием типа (реестр ГСИ РК), действующийсертификат о поверке СИ со сроком действия не менее половины срока межповерочного интервала на момент поставки/установки, методика поверки СИ, инструкцию по эксплуатации на русском языке, разрешение от ЧС РК к применению на опасных роизводственных объектах согласно требованию закона промышленной безопасности.</t>
  </si>
  <si>
    <t>КИЛОВОЛЬТМЕТР Э42702  0-7,5 кВ/0-100В, способ включения через измерительный трансформатор напряжения 6000/100В. Класс точности 1,5. Габаритные размеры 120х120х50. В комплекте: сертификат об утверждении типа СИ с описанием типа (реестр ГСИ РК), действующий сертификат о поверке СИ, методика поверки СИ,наличие технического паспорта завода изготовителя.                                                                                                                                                                                                                                                           КИЛОВОЛЬТМЕТР Э42702  0-7,5кВ/100В предназначен для непосредственно измерения напряжения в электрических цепях переменного тока. По условиям механических воздействий приборы относятся к вибро и ударопрочным. КИЛОВОЛЬТМЕТР Э42702  0-7,5кВ/100В изготавливаются с нулевой отметкой на краю диапазона. По конструктивному исполнению приборы  с квадратными лицевыми панелями и квадратными корпусами. Степень защиты по лицевой панели IP50 или IP54, степень защиты токоведущих стержней – IP00. Э42702 могут поставляться с защитными колпачками КЗ-4. Технические характеристики киловольтметра Э42702: Модель прибора Э42702. Тип стрелочный. Конечные значения диапазонов измерений 7,5кВ. Способ включения - через трансформатор напряжения 6000/100В. Номинальное частота 50Гц. Размер лицевой панели, мм 120х120х50. Вырез в щите, мм112х112. Степень защиты IP пылезащищенное IP50.  Масса, кг, не более  0,35. Условия эксплуатации: Температура -40…+50 °С, относительная влажность 95 % при  температуре 35 °С. Нормальная область частот 50-1000 Гц. Виброустойчивость: ускорение 5 м/с2, частота 20 Гц. Вибропрочность: ускорение 15 м/с2, частота 30 Гц. Ударопрочность: ускорение 70 м/с2, частота 10…50 ударов в мин., 1000 ударов. Предоставить сертификат об утверждении типа СИ с описанием типа (реестр ГСИ РК), действующийсертификат о поверке СИ со сроком действия не менее половины срока межповерочного интервала на момент поставки/установки, методика поверки СИ, инструкцию по эксплуатации на русском языке, разрешение от ЧС РК к применению на опасных роизводственных объектах согласно требованию закона промышленной безопасности.</t>
  </si>
  <si>
    <t>Кислота аскорбиновая</t>
  </si>
  <si>
    <t>211051.530.000000</t>
  </si>
  <si>
    <t>Белый кристаллический порошок без запаха, кислого вкуса, растворим в воде, спирте, практически нерастворим в эфире, бензоле и хлороформе. Температура плавления 190-193°С (с разложением). Прозрачность раствора-прозрачный.</t>
  </si>
  <si>
    <t>Кисть флейцевая КФ25</t>
  </si>
  <si>
    <t xml:space="preserve">Кисть плоская, щетина - натуральная, деревянная ручка, ширина - 25 мм, длина - 200мм. Ручка кисти изготовлена из дерева и имеет отверстие для подвешивания. Материал бандажа - металл. </t>
  </si>
  <si>
    <t>Кисть плоская с натуральной щетиной 70 мм предназначена для нанесения эмалевых красок на различные поверхности при внутренних и наружных отделочных работах.;</t>
  </si>
  <si>
    <t>Кисть макловица КМА-135, натуральная щетина ГОСТ 10597-87. предназначены для окраски поверхностей водными растворами.;</t>
  </si>
  <si>
    <t>Кисть плоская, смешанная (натуральная и искусственная) щетина, деревянная ручка, ширина 45 мм. Ручка кисти изготовлена из дерева и и меет отверстие для подвешивания.</t>
  </si>
  <si>
    <t>ГОСТ 10597-87.Вид кисти плоская, щетина смешанная, материал рукоятки-дерево. Ширина 40мм.</t>
  </si>
  <si>
    <t>Кисть плоская, смешанная (натуральная и искусственная) щетина, деревянная ручка, ширина120 мм. Ручка кисти изготовлена из дерева и и меет отверстие для подвешивания.</t>
  </si>
  <si>
    <t>Гост 10597-87 Кисть малярная флейцевая, плоская, шириной 40мм., дерев. ручка.</t>
  </si>
  <si>
    <t>Кисть плоская с натуральной щетиной 70 мм предназначена для нанесения эмалевых красок на различные поверхности при внутренних и наружных отделочных работах.</t>
  </si>
  <si>
    <t>Кисть малярная флейцевая, плоская, шириной 70мм., дерев. ручка.</t>
  </si>
  <si>
    <t>ГОСТ 10597-87.С деревянной ручкой шириной 40мм. Щетинные кисти, плоские,предназначаемые для грунтовки, окраски, а также для покрытия поверхностей лакокрасочным покрытием.</t>
  </si>
  <si>
    <t>Гост 10597-87 Кисть маховая 70 х 150 мм., дерев. ручка.</t>
  </si>
  <si>
    <t>Гост 10597-87 Кисть маховая круглая диам.60мм., дерев. ручка.</t>
  </si>
  <si>
    <t>Гост 10597-87 Кисть маховая круглая диам.65мм., дерев. ручка.</t>
  </si>
  <si>
    <t>Изготовлена из лыка липы, стойкого к водной среде. Применяется для наненсения и размывки побелки.;</t>
  </si>
  <si>
    <t>ГОСТ 10597-87.Кисть шириной 100мм, с деревянной ручкой.Щетинная кисть, плоская.Предназначена для грунтовки, окраски, а также для пок рытия поверхностей лакокрасочным покрытием.</t>
  </si>
  <si>
    <t>Кисть малярная шириной 50мм. Кисти плоские, предназначаемые для грунтовки, окраски, а также для покрытия поверхностей лакокрасочным покрытием</t>
  </si>
  <si>
    <t>Кисть макловицы. Деревянный корпус прямоугольной формы. Ворс из искусственного 
волокна длиной 70мм, ширина 150мм. Съемная пластмассовая рукоятка имеет отверстие для подвешивания, а также специальное приспособление для крепления на емкость.</t>
  </si>
  <si>
    <t>Кисти плоские, предназначаемые для грунтовки, окраски, а также для покрытия 
поверхностей лакокрасочным покрытием</t>
  </si>
  <si>
    <t xml:space="preserve">КИСТЬ </t>
  </si>
  <si>
    <t xml:space="preserve"> Кисть плоская малярная, светлая натуральная щетина, деревянная ручка,  ширина -100 мм, длина волоса составляет от 100 до 180 мм.
Тип - Кисть плоская. Размер - 100 мм. Щетина - Натуральная. Ручка - Деревянная.</t>
  </si>
  <si>
    <t xml:space="preserve"> Кисть плоская малярная, светлая натуральная щетина, деревянная ручка,  ширина -70 мм, длина волоса составляет от 100 до 180 мм.
Тип - Кисть плоская. Размер - 100 мм. Щетина - Натуральная. Ручка - Деревянная.</t>
  </si>
  <si>
    <t xml:space="preserve"> Кисть плоская малярная, светлая натуральная щетина, деревянная ручка,  ширина -25 мм, длина волоса составляет от 100 до 180 мм.
Тип - Кисть плоская. Размер - 100 мм. Щетина - Натуральная. Ручка - Деревянная.</t>
  </si>
  <si>
    <t xml:space="preserve"> Кисть плоская малярная, светлая натуральная щетина, деревянная ручка,  ширина -50 мм, длина волоса составляет от 100 до 180 мм.
Тип - Кисть плоская. Размер - 100 мм. Щетина - Натуральная. Ручка - Деревянная.</t>
  </si>
  <si>
    <t xml:space="preserve">ВОЗДУШНЫЙ КЛАПАН УВК 1800Х1000
ОБЩИЕ СВЕДЕНИЯ ТУ 4863-007-40149153-98. Сертификат соответствия № РОСС RU..АЯ04.В07508. Гигиенический сертификат № 50..ФУ.02.486.П.001941.01.02
НАЗНАЧЕНИЕ: Унифицированные воздушные клапаны предназначены для регулирования расхода приточного, рециркуляционного или вытяжного воздуха в системах вентиляции и кондиционирования, а также для герметизации внутреннего объема вентиляционных сетей. Клапаны имеют прямоугольное сечение, в основном собираются из унифицированных элементов. Клапан состоит из корпуса, поворотных лопаток, уплотнений, опорных подшипников, шестерен и привода. Корпус и лопатки изготавливаются из анодированных алюминиевых фасонных профилей, уплотнение – из профильной резины. Корпус собирается на самонарезных винтах, в пазухах его боковых профилей размещаются: пластмассовые шестерни, осуществляющие кинематическую связь между лопатками, пластмассовые втулки, выполняющие роль подшипников и опор для шестерен и осей лопаток. Втулки устанавливаются в прямоугольных пластмассовых пластинах, имеющих ограничители поворота лопаток, служащие одновременно торцевыми уплотнителями последних. Выходная ось лопатки (квадратного сечения размером 12х12 мм) может быть расположена на любой из лопаток на любой стороне клапана.
Конструкция клапана позволяет: обеспечить более плотное спряжение лопаток между собой и с корпусом в закрытом положении, вследствие чего улучшается герметизация внутреннего объема системы и появляется возможность использования клапанов при более низких расчетных температурах; повысить плавность и точность регулирования расхода воздуха; повысить коррозионную стойкость; уменьшить массу изделия; упростить и облегчить монтаж клапана на объекте. 
Для двухпозиционного («открыто - закрыто»), пропорционального (плавного) регулирования расхода воздуха клапаны оборудуются ручным или электрическим приводом. В последнем случае применяются исполнительные механизмы Belimo. Крепление ручного или электрического привода к корпусу клапана осуществляется при помощи специальной унифицированной планки, поставляемой вместе с приводом. Модификацией клапана УВК для установки в каналах вентиляционных систем является клапан УВКК 0 унифицированный воздушный клапан канальный. Назначение, конструктивное исполнение, условия эксплуатации клапанов УВКК аналогичны техническим и эксплуатационным характеристикам клапанов УВК.
УСЛОВИЯ ЭКСПЛУАТАЦИИ: Клапаны предназначены для использования в системах вентиляции и кондиционирования воздуха с разностью давлений до 1500 Па, и могут применяться для регулирования количества воздуха и газовых смесей, агрессивность которых по отношению к оцинкованным сталям, не выше агрессивности воздуха с температурой до 80 °С, не содержащих пыли и других твердых примесей в количестве более 100 мг/м3, а также липких веществ и волокнистых материалов.
ГАБАРИТНЫЕ И ПРИСОЕДИНИТЕЛЬНЫЕ РАЗМЕРЫ. Габаритные размеры: УВК 1800х1000.Н-1861мм. Н1-1811мм. L-1070мм.    L1-1000мм. L(УВКр-1113мм. УВКэ-1129мм.Примечание: УВКр- клапан с ручным управлением, УВКэ-клапан с электрическим управлением.ПРИМЕНЕНИЯ КЛАПАНА УВК.000-27 (ВНУТРЕННИЙ РАЗМЕР 1800х1000h мм) Клапан воздухозаборный прямоугольного сечения УВК.000-27: применяется в составе приточных канальных вентиляционных систем промышленных и бытовых сооружений с диапазоном давлений воздуха до 1500 Па. Внутренний размер 1800х1000 мм. Привод управляется электроприводом Belimo.
</t>
  </si>
  <si>
    <t>205210.900.000033</t>
  </si>
  <si>
    <t>обойный</t>
  </si>
  <si>
    <t xml:space="preserve">Клей для флизелиновых обоев Quelyd «Спец-Флизелин». KLEO ULTRA </t>
  </si>
  <si>
    <t>273313.900.000006</t>
  </si>
  <si>
    <t>соединительная, тип 5-и проводная</t>
  </si>
  <si>
    <t>Универсальная клемма для всех типов медных проводников. 2-,3-и 5-проводные клеммы подходят для монтажа многожильных проводников от 0 14 до 4 мм2, а также одножильных проводников и проводников с наконечником от 0,2 до 4 мм2. Количество контактов: 2. Клемма универсальная компактная WAGO 221 рассчитана на номинальный ток 32 А и номинальное напряжение 450 В, максимальная рабочая температура 105°C. Данные параметры делают клеммы идеальными как для малых, так и для больших нагрузок. Прозрачный корпус позволяет проверить правильность положения проводника и длину снятия изоляции. Два тестовых отверстия для всех стандартов измерительных щупов. Луженая токоведущая шина клеммы обеспечивает долговечное, надежное и газонепроницаемое соединение.</t>
  </si>
  <si>
    <t>Клещи электроизмерительные; Переменный ток 0 - 600 А (2% ± 5 ед.); Пик- фактор 0 - 600 А (2,4 @ 500 А) (2 @ 600 А); Постоянный ток 0- 600 А (2% ± 3 ед.); Пусковой ток (время интегрирования 100 мс); Переменное/Постоянное напряжение 0 - 600 В (1% ± 5 ед.) ; Сопротивление 0 - 6 кОм (1,5% ± 5 ед.); Обрыв &lt;(&gt;&lt;&lt;)&gt; 30 Ом; Автоматическое отключение; Фиксация показаний; Индикация разряда батареи; Подсветка дисплея; True- RMS; Увеличенные зажимы; Габаритные размеры, не более,мм- 250 х 79 х 41; Масса,кг, не более 0,312; Измерение сопротивления-Да; Комплектация:Батарея АА-2 штуки; Мягкий футляр-Матерчатый чехол гасит удары и защищает прибор от неосторожного обращения; Измерительный провод TL-75- 1 штука; Встроенный карман для хранения щупа; Удобная ременная петля с фиксатором; Документы: Должны быть укомплектованы копией сертификата об утверждении типа СИ в РК или оригиналом сертификата о метрологической аттестации СИ в РК, действующими в РК сертификатами о поверке, комплектом документации, предусмотренной заводом-изготовителем, эксплуатационной документацией на русском языке. Сертификат соответствия Технического регламента Таможенного союза "О безопасности оборудования для работы во взрывоопасных средах", Разрешение уполномоченного органа РК к применению на опасных производственных объектах.</t>
  </si>
  <si>
    <t>Ключ газовый №1, должен соответствовать требованиям ГОСТ 18981-73 «Ключи трубные рычажные», тип трубный рычажный, длина ключа№1 -300-350мм, диаметр обхвата от10 до36 мм. Материал рабочей части и рукоятки - углеродистая сталь, угол губок - 90 градусов, ребристые губки, закаленные токами ТВЧ, трубного рычажного ключа "НИЗ" 2731-1 обеспечат надежный хват, предназначен для работы с водопроводными трубами небольшого диаметра, внешние поверхности губок дополнительно закалены токами высокой частоты ТВЧ для высокой износоустойчивости.</t>
  </si>
  <si>
    <t>Ключ газовый №3, должен соответствовать требованиям ГОСТ 18981-73 «Ключи трубные рычажные», тип трубный рычажный, длина ключа №3 500 -560мм, диаметр обхвата от 20 до 63 мм. Материал рабочей части и рукоятки - углеродистая сталь, угол губок - 90 градусов, ребристые губки, закаленные токами ТВЧ, трубного рычажного ключа "НИЗ" 2731-1 обеспечат надежный хват, внешние поверхности губок дополнительно закалены токами высокой частоты ТВЧ для высокой зносоустойчивости.</t>
  </si>
  <si>
    <t>Ключ газовый №5, должен соответствовать требованиям ГОСТ 18981-73 «Ключи трубные рычажные», тип трубный рычажный. Материал рабочей части и рукоятки - углеродистая сталь, угол губок - 90 градусов, ребристые губки, закаленные токами ТВЧ, трубного рычажного ключа "НИЗ" 2731-1 обеспечат надежный хват, внешние поверхности губок дополнительно закалены токами высокой частоты ТВЧ для высокой зносоустойчивости.</t>
  </si>
  <si>
    <t xml:space="preserve">Ключи трубные рычажные №1 (ключи газовые) с прямыми закалёнными губками.Угол наклона губок трубного ключа - 90°. Нижняя рукоятка име ет трапеции дальную резьбу, которая позволяет регулировочной гайке перемещать по направляющим одну из двух губок при настройке разме ра трубы. Верхняя силовая рукоять жесткая и обычно имеет двойной "Т"образный профиль.Номер ключа №1.Размер max, мм-36.Покрытие-порош ковая окраска.Длина, мм-300,размер min, мм -10.Материал-инструментальная сталь.Тип шведский (рычажный). </t>
  </si>
  <si>
    <t>Ключ трубный рычажный, прямые губки, Cr-V сталь, 600мм /1,5"</t>
  </si>
  <si>
    <t xml:space="preserve">Ключи трубные рычажные (ключи газовые) с прямыми закалёнными губками.Угол наклона губок трубного ключа - 90°. Нижняя рукоятка имеетт рапециидальную резьбу, которая позволяет регулировочной гайкеперемещать по направляющим одну из двух губок при настройке размератруб ы. Верхняя силовая рукоять жесткая и обычно имеет двойной "Т"образный профиль.Длина инструмента, мм-800.Диапазон диаметров зажимаемы х заготовок, мм-30–120. </t>
  </si>
  <si>
    <t>Ключ разводной. Ключ разводной с изолированной ручкой искробезопасный. Вес (Be-Cu), г : 440; Материал : BeCu / AlCu; Вес, кг : 0.44; Вес (Al-Cu), г: 401; Тип ключа : Разводной; Размер, мм : 0 - 30; L - Длина общая, мм : 250.</t>
  </si>
  <si>
    <t>Коврик на порог дырчатый 1мх1м, толщина 6мм. Из резины, на основе каучука, грязезащитный, синий. Нескользкая нетоксичная износостойкая резина.</t>
  </si>
  <si>
    <t>Коврик на порог дырчатый 1мх1м, толщина 6мм. Из резины, на основе каучука, грязезащитный, черный. Нескользкая нетоксичная износостойкая резина.</t>
  </si>
  <si>
    <t>221972.000.000003</t>
  </si>
  <si>
    <t>для бытовых помещений, резиновый</t>
  </si>
  <si>
    <t>Коврик бытовой изготовлен из высококачественной резины на основе натурального каучука.Наружная поверхность р езинового коврика состои т из тысяч упругих толстых резиновых ворсинок которые создают идеальные условия для массажа стопы. Коврик д ля использования в душевых, раздевалках.Цвет:темный.Размер(ШхДхВ): 450 мм х 750 мм х 11 мм.СТ РК ГОСТ Р 50962-2008.</t>
  </si>
  <si>
    <t>293230.250.000033</t>
  </si>
  <si>
    <t>Артикул: 469-3501090-01. Артикул 469350109001.Ширина, м:0,205.Длина, м:0,245.Высота, м:0,09.Вес, кг:2,725.</t>
  </si>
  <si>
    <t>Колпачок</t>
  </si>
  <si>
    <t>222929.900.000163</t>
  </si>
  <si>
    <t>для крепления штыревых изоляторов воздушных линий электропередач</t>
  </si>
  <si>
    <t xml:space="preserve">Колпачки типа К, КП применяются для крепления штыревых изоляторов воздушных линий электропередач 0,4-10 кВ на стандартные металлоконструкции и крюки.
</t>
  </si>
  <si>
    <t xml:space="preserve">Колпачок типа К-9 используются для крепления высоковольтных изоляторов ШФ-20Г, ШФ-10Г, ШС-10Д, ШС-10Е на крюки и траверсы высоковольтных воздушных линий электропередач напряжением от 6 до 20 кВ. Колпачки К-9 изготовлены из полиэтилена. На поверхности колпачков нанесена резьба для фиксации изолятора. Колпачки К-9 предназначены для установки на крюки и штыри диаметром 20мм. Характеристика колпачка К-9:  d1-23,0 мм; d2-27,5 мм; d3- 31,5 мм; d4- 27,9 мм; d5-35,0 мм; d6- 37,0 мм; L-71,0 мм; Масса- 24 гр. Сила, приложенная к оси  вдоль оси колпачка 0,735 (75) кН (кг), перпендикулярно оси колпачка 10 (1000) кН (кг), диаметр штыря 24мм. </t>
  </si>
  <si>
    <t>257340.100.000013</t>
  </si>
  <si>
    <t>для нарезания метрической резьбы</t>
  </si>
  <si>
    <t>Клуппы изготовлены из высокоуглеродистой инструментальной стали; Используется для нарезания дюймовой конической резьбы на трубах раз личных диаметров;размеры головок в комплекте: 1/2", 3/4", 1", 1.1/4", 1.1/2" и 2". Набор упакован в удобный пластмассовый кейс. Коли чество предметов 9 шт. Комплект поставки: Клупы 1/2", 3/4", 1", 1.1/4", 1.1/2" и 2", трещотка (вороток с храповым механизмом), кейс.</t>
  </si>
  <si>
    <t>271240.900.000007</t>
  </si>
  <si>
    <t>серии RJ</t>
  </si>
  <si>
    <t>Разъем RJ45 5E 8P8C для обжатия кабеля типа «витая пара». В пластиковом корпусе устройства находится 8 контактных площадок, которые поддерживают электрический контакт провода с конечным входом. ГОСТ 21962-76.</t>
  </si>
  <si>
    <t>Коннектор RJ45 5E 8P8C для обжатия кабеля типа «витая пара». В пластиковом корпусе устройства находится 8 контактных площадок, которые поддерживают электрический контакт провода с конечным входом.</t>
  </si>
  <si>
    <t>Цоколь для втычного реле LZS:RT78726 Исполнение электрического подключения  винтовой зажим.Исполнение привода реле  поляризованный; Компонент продукта Цоколь со штырьками  да.Ширина mm 15,5.Высота mm 62.Глубина mm 77. Укомплектован светодиодным модулем на 24 в. Для доукомплектования основного установленного оборудования АСУТП.</t>
  </si>
  <si>
    <t>Контактор марки ABB типа A95-30 (95А АС3), ток 95А, катушка цепи управления ~220-230В AC, серия - A контакторы. Номин. коммутируем. мощность при AC-3, 400В - 45кВт; Количество вспомогат. нормально разомкнутых (НО) контактов; Количество вспомогат. нормально замкнутых (НЗ) контактов; Номин. раб. ток Ie при AC-3, 400В - 96А; Номинальное напряжение питания цепи управления Us AC 50 Гц - min 220В/ max 230В;  Тип напряжения управления - AC (перемен.); Номин. раб. ток Ie при AC-1, 400 В - 145А; Тип подключения силовой электрич. цепи - Винтовое соединение; Количество нормально замкнутых (НЗ) силовых контактов; Количество нормально разомкнутых (НО) силовых контактов - 3; Комплектное устройство в корпусе - Да. Способ монтажа -  при помощи винтов.</t>
  </si>
  <si>
    <t>Коробка взрывозащищенная</t>
  </si>
  <si>
    <t>273313.900.000009</t>
  </si>
  <si>
    <t>клеммная</t>
  </si>
  <si>
    <t>Коробка клеммная взрывозащищенная, предназначена для размещения клеммных колодок в случае необходимости монтажа их во взрывоопасных зонах помещений и наружных установок, в том числе опасных по газу или пыли. Маркировка взрывозащиты – 1Exd IIC T5 Gb X. Материал корпуса Коррозионностойкий модифицированный алюминиево-кремниевый сплав. Габаритные размеры - 324 х 250 х 211 мм. Тип клеммы - UT 2,5, Сечение жил присоединяемого кабеля - 0,14—4 мм2. Количество клемм - 24 шт. Количество кабельных вводов - по два ввода сверху и снизу и по одному - по бокам (6 кабельных вводов для небронированного кабеля диаметром 6-18мм). Должен иметь Паспорт, Сертификаты: ТР ТС 012/2011 (о безопасности оборудования для работы во взрывоопасных средах). Разрешение на применение от комитета индустриального развития (от ЧС РК).</t>
  </si>
  <si>
    <t>279012.500.000000</t>
  </si>
  <si>
    <t>разветвительная</t>
  </si>
  <si>
    <t>Коробка клеммная. Корпус из полиэфирной смолы, укрепленной стекловолокном, оснащение клеммами, а также кабельными вводами и выводами проводки, используются в диапазоне температур от -50 ... +100 °C. Расчетное рабочее напряжение макс. 1100 В AC/DC. Количество проводов на клемму 4, максимальное количество присоединительных клемм 16, количество PE/PA 2, выводы проводки 4хМ25. В комплекте с кабельными вводами и выводами размер М25х1,5. Степень защиты оболочки: IP 68. Габаритные размеры - 296 х 196 х 118 мм.  Количество кабельных вводов снизу 8шт. Необходимые требования: Должен иметь разрешение соответствующих Государственных органов РК на их применение на опасных производственных объектах, Паспорт, Сертификат соответствия.Товар должен быть новым на момент поставки.</t>
  </si>
  <si>
    <t>141211.290.000018</t>
  </si>
  <si>
    <t>мужской, для защиты от радиоактивных веществ, из ткани</t>
  </si>
  <si>
    <t>Костюм Л-1 состоит из: •куртка с капюшоном, •цельный комбинезон с чулкам и, •две пары перчаток, •сумка. На рукавах куртки имеются манжеты, облега ющие запястье. Капюшон фиксируется на шее лентой и пластмассовым шпенько м. Низ куртки стянут эластичной лентой и снабжен паховым ремнем. Брюки у держиваются с помощью двух лямок и пряжек из полуколец и фиксируются вни зу хлястиками. 2 рост: 170-176 см., размер 50-52. Дата изготовления товара должна быть не раньше 2023 года, предоставить документ, подтверждающий дату выпуска товара, сертификат соответствия требования ТР ТС 019</t>
  </si>
  <si>
    <t>Краскопульт ЗКПЭ-650. Общие параметры: Тип краскораспылитель. Модель Зубр КПЭ-650. Основные характеристики: Принцип работы воздушный. Способ распыления ЛКМ. HVLP Мощность 650Вт. Производительность 700 г/мин. Емкость бака 800 мл
Материал бака пластик. Длина шланга 3 м. Количество режимов распыления 3. Максимальное давление 0.7 Бар. Диаметр сопла 1.8 мм. Поддерживаемые материалы олифа, эмали, латексные краски, лаки, краски масляные. Функциональные особенности. Вискозиметр есть. Допустимая вязкость 60 DIN. Система регулировки расхода краски есть. Система быстрой очистки есть. Питание. Тип питания от сети. Дополнительная информация. Комплектация инструкция, компрессор, стакан для измерения вязкости. Особенности диаметр сопла 1.8 мм, технология HVLP. Габариты и вес. Вес 3 кг. Габариты упакованного товара (ШхВхГ) 380x280x260 мм. Вес в упаковке 3.7 кг.</t>
  </si>
  <si>
    <t>Крестовина карданная</t>
  </si>
  <si>
    <t>293230.300.000073</t>
  </si>
  <si>
    <t>Крестовина кардана Артикул: 00002130.Каталожный номер: 700.22.01.080РВес: 5.32 кг.Объём: 0.003 м3Длина: 21.50 см.Ширина: 8.50 см.Высота: 18.50 см.</t>
  </si>
  <si>
    <t xml:space="preserve">КРУГ </t>
  </si>
  <si>
    <t>239111.700.000002</t>
  </si>
  <si>
    <t>Круг отрезной по металлу  180Х3Х22. Круг типа 41 (плоский) с наружным диаметром D=180мм, толщиной Т=1,6мм, диметром посадочного отверстия Н=22мм из нормального электрокорунда марки 14А-25А, со звуковым индексом (ЗИ) 41-43 на бакелитовой связке с армированием, с упрочняющими элементами для резки металла с предельной рабочей скоростью 80м/с.н. для ручных машин.</t>
  </si>
  <si>
    <t>Круг отрезной по металлу230х3х22. Круг типа 41 (плоский) с наружным диаметром D=230мм, толщиной Т=3мм, диметром посадочного отверстия Н=22мм из нормального электрокорунда марки 14А-25А, со звуковым индексом (ЗИ) 41-43 на бакелитовой связке, с упрочняющими элементами для резки металла с предельной рабочей скоростью 80м/с.н.</t>
  </si>
  <si>
    <t>кувалда</t>
  </si>
  <si>
    <t>КУВАЛДА 2КГ (2000 грамм), с фибергласовой рукояткой. Длина, мм 360. Вес, кг 2,12. Боек - квадратный. Вес бойка, кг 2. Материал рукояти - фиберглас, с прорезиненным покрытием.</t>
  </si>
  <si>
    <t>Кусачки</t>
  </si>
  <si>
    <t>257330.230.000000</t>
  </si>
  <si>
    <t>боковые</t>
  </si>
  <si>
    <t>Бокорез, изолированная ручка, 160мм, напряжения до 1000 В, Материал: Спец. инструментальная сталь, с кузнечно-прессовой обработкой и закалкой в масляной ванне; Ручка - Многокомпонентная оболочка; технология изготовления. Режущие кромки с индукционной закалкой; Поверхность - хромированные; мощные силовые кусачки-бокорезы с подсоединяемой открывающей пружиной; общая длина - 140мм; Режущая способность: Твёрдая проволока до ⌀1.8; Режущая способность: Мягкая проволока до ⌀4.</t>
  </si>
  <si>
    <t>274015.700.000004</t>
  </si>
  <si>
    <t>ртутная, ДРЛ-400</t>
  </si>
  <si>
    <t>Газоразрядная ртутная лампа высокого давления, энергосберегающая-400В., патрон Е40, белая ГОСТ27682-88 Срок службы - 10000ч.В технич еских документациях и на этикетах электрических устройств должна быть указана информация о классе и характеристиках и х энергоэффект ивности.;</t>
  </si>
  <si>
    <t>274015.990.000212</t>
  </si>
  <si>
    <t>тип цоколя G24d-3, мощность 26 Вт</t>
  </si>
  <si>
    <t>Лампа энергосберегающая, мощность 26ВТ, цоколь G24Q-3</t>
  </si>
  <si>
    <t>274015.990.000142</t>
  </si>
  <si>
    <t>тип цоколя G13, мощность 18 Вт</t>
  </si>
  <si>
    <t>Люминисцентная лампа TLD 18W/54 напряжением 230В, мощностью 18Вт,цокольG13, длина 604мм, световой поток 1150лм, дневного света, белогосвечения(Тц = 6 200К)</t>
  </si>
  <si>
    <t>274014.900.000080</t>
  </si>
  <si>
    <t>общего назначения, тип В245-255-25, мощность 25 Вт</t>
  </si>
  <si>
    <t>Стандартная ртутная лампа высокого давления HPL-N. Патрон Е40, напряжение 220В, номинальная мощность 250Вт. Диаметр, мм 91. Длина, мм 35. Высота, мм 45. Ширина, мм 220. Покрытие колбы- матовая. Форма колбы- эллипсоидная. Срок службы, ч 16000. Цвет свечения белый. Цветовая температура 4100. Световой поток, Лм 12700. Масса, кг 0.21</t>
  </si>
  <si>
    <t xml:space="preserve">Тип лампы светодиодная. Энергосберегающая да. Количество в упаковке 1. Тип цоколя E40. Мощность 100Вт. Напряжение 220-240В. Свет холодный белый. Максимальная цветовая температура 6500 К.
</t>
  </si>
  <si>
    <t xml:space="preserve">Лампа светодиодная с цоколем Т8/G13. Мощность 20 Вт, диаметр-26 мм, длина -120 см, световой поток-1800 LM. Напряжение питания - 220В Материал алюминиевый сплав, стекло прозрачное, цветовая температура 3000-7500К (теплый,холодный), класс защиты IP 20, угол освещени 120, максимальная рабочая температура от -40 до +55 град, срок службы до 50000 часов, класс энергоэффективности А. Лампа светодиодная LED G13 20Вт 865/6500K 1600Lm 220В T8 мат. 1200mm Jazzway оборудована колбой из опалового стекла, способствующей равномерному распределению света. Цоколь G13 позволяет установить изделие в приборы, снабженные соответствующим патроном.  20-ваттная лампа производит световой поток 1600 лм, рассеивающийся под широким углом - 220°. Источник света генерирует холодное белое свечение. Эксплуатация допускается при температуре окружающей среды не ниже –20 и не выше +40°C. Лампа отличается длительным сроком службы – 35 тысяч часов. Основные характеристики: Тип - Лампа светодиодная LED.  Тип цоколя - G13.  Мощность источника света - 20 Вт.  Цветовая температура - 6500 К. Максимальный световой поток, Лм - 1600 лм. Форма лампы/колбы - Трубчатая двухцокольная. Индекс цветопередачи - 80-89 (класс 1B). Категория цветности света - холодная дневного света (&gt;5300 К).  Поверхность колбы - Матовый (-ая).  Диммируемый (ая) - Нет . Диаметр - 26 мм.  Номинальное напряжение – 220В. Тип светодиодов – SMD. Серия производителя -PLED T8. Управление цветом (RGB)   - Нет. Степень защиты IP  IP20 . Тип напряжения  AC (перемен.) Цвет  Белый . Угол светораспределения  220 °. Длина  1 200 мм. Класс энергоэффективности  A. Предельная температура, °C  -20...40 °C. Материал корпуса  Алюминий. Цветовой код света  865. Средн. номин. срок службы  35000 ч. </t>
  </si>
  <si>
    <t>ЛАМПА СВЕТОДИОДНАЯ ЛЮМ.T8/G13-60 18ВТ. Светодиодные линейные двухцокольные лампы Т8 являются экономичной заменой люминесцентных ламп для установки в патрон Т8, подходят для замены люминесцентных ламп в светильниках ЛВО. Матовый рассеиватель равномерно распределяет свет. Лампа значительно экономит электроэнергию благодаря высокой энергоэффективности. Применяются для освещения административно-офисных залов.
Светодиодные лампы оборудованы таким же двухсторонним цоколем G13. Лампы выпускают в конструкции двух типов – со встроенным (питание от 220 В) и внешним драйвером (питание от 12В). Для изготовления колбы используют поликарбонат или акриловый пластик, который делает трубку механически прочной. Материал также различают по уровню световых потерь. В прозрачной колбе они равны 0%, в полупрозрачной достигают 10%, а в матовой колбе около 20% в среднем. Лампы экономично потребляют электроэнергию (в 1.5 раза меньше, чем люминесцентные), не образуют мерцаний и не нагреваются при работе, что обеспечивает им высокую пожарную безопасность. Служат от 15 тысяч часов (или 5 лет в 12-часовом режиме ежедневно). Технические характеристики: Тип источника света: высокоэффективные светодиоды. Мощность: 18 Вт. Цветность: 6500 К. Цоколь: G13.  Световой поток: 900-1000 Лм. Размер: диаметр колбы ∅28, длина лампы 60 см.</t>
  </si>
  <si>
    <t>СВЕТОДИОДНАЯ ЛАМПА G13 Т8 150 СМ (1500 ММ) МОЩНОСТЬ 40W ДНЕВНОГО СВЕТА.Описание: Светодиодная лампа T8 УНИПРО 150  с цоколем G13, предназначенная для освещения офисных, жилых и производственных помещений, устанавливается в любые стандартные светильники (ЛПО, ЛВО), где применяются люминесцентные лампы длинной 1500мм. Характеристики  Значения. Потребляемая мощность  40 Вт. Световой поток  4000 Лм. Тип светодиодов  SMD. Размеры лампы   L1500*Ф26mm. Цоколь   G13. Корпус (радиатор)  термостойкий пластик или алюминий. Рассеиватель  прозрачный/матовый/рефленный. Напряжение  АС220V.  Коэффициент мощности  PF≥0.95.  Частота сети  50 Гц. Коэффициент пульсаций  % ≤1. Индекс цветопередачи  Ra &gt; 85. Угол рассеивания  не менее 90°. Класс защиты  IP40. Рабочая температура  0-40°C.  Ресурс работы  100 000 часов. Тип крепления цоколя  Поворотный. Сертификат  ЕАС. Гарантия  3 года</t>
  </si>
  <si>
    <t>Лента креповая</t>
  </si>
  <si>
    <t>139919.900.000011</t>
  </si>
  <si>
    <t>на основе синтетического каучука</t>
  </si>
  <si>
    <t>Лента креповая (малярный скотч) с размерами 48мм х 50 м</t>
  </si>
  <si>
    <t>ПВХ изоляционная лента; Цвет-черная; Клеевой слой на резиновой основе. Толщина клеевого слоя - 20мкм; Общая толщина ленты - 130мкм; Диапазон рабочих температур - от -50°С до +50°С; Относительное удлинение при разрыве - неменее 150%; Температура хрупкости - не выше -50°С; Удельное электрическое сопротивление - 1*1011ОМ; Электрическая прочность(напряжение пробоя) - не менее 5 kV; Ширина ленты - 19м; Длина ленты -10м. ГОСТ 16214-86</t>
  </si>
  <si>
    <t>Технические характеристики: ширина 75 мм, толщина 50 мкм, намотка ролика 100, 250, 500 п.м. Из полиэтилена высокого давления с добавлением светостабилизатора. С высокой прочностью на разрыв и растяжение.</t>
  </si>
  <si>
    <t>Технические характеристики: ширина 75 мм, толщина 50 мкм, намотка ролика 100, 250, 500 п.м. Из полиэтилена высокого давления с добав лением светостабилизатора. С высокой прочностью на разрыв и растяжение. ГОСТ 2245-002-21696750-04.</t>
  </si>
  <si>
    <t>Черная. СОСТАВ: ПВХ-пленка; Клеевой слой на резиновой основе. Толщинаклеевого слоя - 20мкм; Общая толщина ленты - 130мкм; Диапазон р абочихтемператур - от -50°С до +50°С; Относительное удлинение при разрыве - неменее 150%; Температура хрупкости - не выше -50°С; Удельноеэлектрическое сопротивление - 1*1011ОМ; Электрическая прочность(напряжение пробоя) - не менее 5 kV; Ширина ленты - 19м; Длина ленты -20м. ГОСТ 16214-86;</t>
  </si>
  <si>
    <t>Изоляционная лента ПВХ электроизоляционная  шириной 19 мм и длиной 20 метров в рулонах, предназначена для изоляции проводов и кабелей при ремонте и сращивании электрокабелей с неметаллическими оболочками, работающих в статическом состоянии при температуре от минус - 50 до плюс + 70С. ЭЛЕКТРИЧЕСКАЯ ПРОЧНОСТЬ (напряжение  пробоя): не менее 5кВ.</t>
  </si>
  <si>
    <t>ПВХ изоляционная лента; Цвет-черная; Клеевой слой на резиновой основе. Толщинаклеевого слоя - 20мкм; Общая толщина ленты - 130мкм; Диапазон рабочих температур - от -50°С до +50°С; Относительное удлинение при разрыве - неменее 150%; Температура хрупкости - не выше -50°С; Удельноеэлектрическое сопротивление - 1*1011ОМ; Электрическая прочность(напряжение пробоя) - не менее 5 kV; Ширина ленты - 19м; Длина ленты -10м. ГОСТ 16214-86</t>
  </si>
  <si>
    <t>Лента фторопластовая, термоустойчивая, в рулонах диаметром 150-180мм,толщина ленты 0,1 мм. ТУ 6-05-1388.</t>
  </si>
  <si>
    <t>Фумлента, плотность - 0.25 г/см3, 0.075мм x 19мм x 12м</t>
  </si>
  <si>
    <t>Лента ФУМ (фторопластовый уплотнительный материал). В пластмассовом боксе (катушка). Толщина пленки - 0,1мм; ширина пленки - 10мм; Удлинение при разрыве - 200%; Наличие смазки - 20%; Максимальное напряжение при растяжении - 40кг/см2.</t>
  </si>
  <si>
    <t>Изолента ПХВ 19 ММ/10 М. Черная. СОСТАВ: ПВХ-пленка; Клеевой слой на резиновой основе. Толщинаклеевого слоя - 20мкм; Общая толщина ленты - 130мкм; Диапазон р абочихтемператур - от -50°С до +50°С; Относительное удлинение при разрыве - неменее 150%; Температура хрупкости - не выше -50°С; Уде льноеэлектрическое сопротивление - 1*1011ОМ; Электрическая прочность(напряжение пробоя) - не менее 5 kV; Ширина ленты - 19м; Длина л енты -10м. ГОСТ 16214-86</t>
  </si>
  <si>
    <t xml:space="preserve">Черная. СОСТАВ: ПВХ-пленка; Клеевой слой на резиновой основе. Толщинаклеевого слоя - 20мкм; Общая толщина ленты - 130мкм; Диапазон рабочихтемператур - от -50°С до +50°С; Относительное удлинение при разрыве - неменее 150%; Температура хрупкости - не выше -50°С; Удельноеэлектрическое сопротивление - 1*1011ОМ; Электрическая прочность(напряжение пробоя) - не менее 5 kV; Ширина ленты - 19м; Длина ленты -10м. </t>
  </si>
  <si>
    <t>Черная. СОСТАВ: ПВХ-пленка; Клеевой слой на резиновой основе. Толщинаклеевого слоя - 20мкм; Общая толщина ленты - 130мкм; Диапазон рабочихтемператур - от -50°С до +50°С; Относительное удлинение при разрыве - неменее 150%; Температура хрупкости - не выше -50°С; Удельноеэлектрическое сопротивление - 1*1011ОМ; Электрическая прочность(напряжение пробоя) - не менее 5 kV; Ширина ленты - 19м; Длина ленты -10м. ГОСТ 16214-86</t>
  </si>
  <si>
    <t>Лестница-стремянка Krause Stabilo с дугой безопасности. Тип: лестница-стремянка. Назначение: промышленное. Количество ступеней: 14. Материал: алюминий. Количество секций: 1. Верхняя площадка: есть. Поручни: есть. Общая высота: 3600 мм. Рабочая высота: 4300 мм. Ш ирина: 580 мм. Максимальная нагрузка: 150 кг. Вес: 30.5 кг.</t>
  </si>
  <si>
    <t>Стремянка-лестница телескопическая 2,1 - 3,85м. Максимальная высота использования в качестве стремянки - 2,1м. Конструкция подразуме вает возможность выдвижения ножек на разную высоту, а специальная рейка в основании создает дополнительный упор при работе, что прид ает больше устойчивости. Максимальная высота использования в качестве лестницы - 3,85 м. В собранном виде - 0,93 м. Количество ступе ней - 2х6. Шаг ступеней - 30 см. Ширина лестницы - 35 см. Вес - 14,4 кг. Необходимо укомплектовать разрешением уполномоченного орган а РК в области промышленной безопасности на применение на опасных производственных объектах РК.</t>
  </si>
  <si>
    <t>ЛЕСТНИЦА СТЕКЛОПЛАС.ДИЭЛЕКТР.ЛСПД 4,8</t>
  </si>
  <si>
    <t>259929.300.000001</t>
  </si>
  <si>
    <t>пожарная, из нержавеющей стали</t>
  </si>
  <si>
    <t>Лестница-трансформер шарнирная четырехсекционная. Ширина лестницы 35 см. Толщина профиля - 1,2 мм. Длина в сложенном виде: 1,8м. Дли на лестницы: 6,85м. Высота в виде мостика: 1,65м. Высота в виде стремянки: 3,2м. Кол-во ступеней: 4х6. Вес: 16,2кг. Может использова ться как стремянка, подмость, г-образная и приставная лестница трансформер. Ступени алюминиевые рифленые 25х25 мм. Алюминиевый проф иль 67х30 мм, толщина - 1,2 мм. Количество шарниров - 6. Шаг ступени - 30см. Максимальная нагрузка на ступень 150 кг. Необходимо уко мплектовать разрешением уполномоченного органа РК в области промышленной безопасности на применение на опасных производственных объе ктах РК.</t>
  </si>
  <si>
    <t>Лестница алюминиевая четырехсекционная универсальная шарнирная стремянка-трансформер, 
4 х 4 ступеней, 2,30 м, 15,5 кг</t>
  </si>
  <si>
    <t>Полукоммерческий линолеум толщиной 2,4мм шириной 3м</t>
  </si>
  <si>
    <t>Лист гипсокартонный</t>
  </si>
  <si>
    <t>236210.510.000016</t>
  </si>
  <si>
    <t>марка ГКЛВ, толщина 9,5 мм</t>
  </si>
  <si>
    <t xml:space="preserve"> ГКЛВ(ГОСТ 6266-97) – гипсокартонный лист влагостойкий. ГСП-Н2 (ГОСТ 32614-2012)-Гипсовая строительная плита влагостойкая. Характеристики листа позволяют использовать его в помещениях с повышенной влажностью. Размеры лист 2500х1200х9,5 мм. KNAUF-ГКЛ(В)-А-ПЛУК-2500х1200х9,5мм </t>
  </si>
  <si>
    <t>236210.510.000017</t>
  </si>
  <si>
    <t>марка ГКЛВ, толщина 12,5 мм</t>
  </si>
  <si>
    <t xml:space="preserve"> ГСП-А (ГОСТ 6266-97) – гипсовая строительная плита типа А (ГСП- А).  Размеры лист 2500х1200х12,5. KNAUF-ГСП-А-ПЛУК-2500х1200х12,5мм</t>
  </si>
  <si>
    <t>257330.650.000016</t>
  </si>
  <si>
    <t>монтажный</t>
  </si>
  <si>
    <t>Лом монтажный типа ЛМ L=560. Изготовленный из шестигранника S=19-24. Длиной 560мм. Масса не более 1,35кг.</t>
  </si>
  <si>
    <t>Традиционная, двусторонняя монтировка с отогнутыми широкой и узкой лопатками на рабочих частях. В основном используются в качестве рычага для обеспечения необходимого зазора между элементами конструкций. Изготавливаются методом ковки из высокопрочной легированной стали, имеют защитное хромоникелевое покрытие. Длина 800мм, ширина 20мм, вес 1,3кг</t>
  </si>
  <si>
    <t>Ковш с бортиками из прочного алюминиевого сплава. Передняя кромка рабочей поверхности усилена продольным ребром жесткости. 430 х 370 мм. С деревянным черенком, береза, длина 1,5м.</t>
  </si>
  <si>
    <t>Лопата снеговая, 400 х 420 мм, из ударопрочной пластмассы с ребрами жёсткости и алюминиевой окантовкой. С деревянным черенком, береза, длина 1,5м.</t>
  </si>
  <si>
    <t>Стальная с деревянным черенком, береза, длина 1,5м. Лопаты закаленные, цельноштампованная; Клинок квадратной формы с загнутыми краями. Тип - классический, размеры полотна 235 (+/-6) мм.</t>
  </si>
  <si>
    <t>Стальная с деревянным черенком. Лопаты закаленные, цельноштампованная; Коническая часть тулеек сварена. размеры полотна 200х400 мм. Черенок материал - береза, длина не менее 1,5м.</t>
  </si>
  <si>
    <t>257310.100.000001</t>
  </si>
  <si>
    <t>растворная</t>
  </si>
  <si>
    <t>ГОСТ 19596-87.Лопата растворная ЛР.Для подачи и разравнивания раствора.Масса совка не более 1,3 кг,ширина 240мм.С деревянным черенко м.</t>
  </si>
  <si>
    <t>500х500 дюралюминиевая или пластиковая c деревянным черенком, береза, длина 1,5м.</t>
  </si>
  <si>
    <t>ГОСТ 19596-87.Стальная с деревянным черенком, береза, длина 1,5м. Лопаты закаленные, цельноштампованная; Клинок квадратной формы с з агрутыми краями. Тип - классический, размеры полотна 235 (+/-6) мм.</t>
  </si>
  <si>
    <t>Стальная с деревянным черенком. Лопаты закаленные, цельноштампованная; Коническая часть тулеек сварена. размеры полотна 200х400 мм. Черенок береза, длина 1,5м.</t>
  </si>
  <si>
    <t>ГОСТ 19596-87.Стальная с деревянным черенком. Лопаты закаленные, цельноштампованная; Коническая часть тулеек сварена. размеры полотна 200х400 мм. Черенок материал - береза, длина не менее 1,5м.</t>
  </si>
  <si>
    <t xml:space="preserve">Лопата пожарная совковая. Материал: инструментальная сталь 08 ПС по ГОСТ 1050-74.Покрытие: эмаль черного цвета ПФ 115 по ГОСТ 6465-7 6. Коническая часть тулеек сварена.Габаритные размеры: 1450 х 230 х 170 мм.Цвет: древко-красное.Масса: 2,5 кг. СТ РК 1174-2003, п.5.6.6 </t>
  </si>
  <si>
    <t>ГОСТ 19596-87.Лопата снеговая, 400 х 420 мм, из ударопрочной пластмассы с ребрами жёсткости и алюминиевой окантовкой. С деревянным черенком, береза, длина 1,5м.</t>
  </si>
  <si>
    <t>ГОСТ 19596-87.Стальная с деревянным черенком, береза, длина 1,5м. Лопаты закаленные, цельноштампованная; Клинок квадратной формы с загнутыми краями. Тип - классический, размеры полотна 235 (+/-6) мм.</t>
  </si>
  <si>
    <t>Манометр электроконтактный (сигнализирующий) ДМ 2005. Диапазон измерения (0-10) кгс/см2. Диаметр корпуса: 150мм. Резьба штуцера: М20х1,5. Класс точности: не более 1,5. Степень защиты: IP40. Диапазон температур окружающего воздуха: -50 до +60 гр.С. Устойчивость к климатическим воздействиям: исполнение У2 по ГОСТ 15150-69. Материал корпуса: сталь. Средний срок службы - 10 лет. Масса изделия: не более 0,9 кг.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языке,разрешение от ЧС РК к применению на опасных производственных объектах. Для доукомплектования основного установленного оборудования.</t>
  </si>
  <si>
    <t>Дифманометр-перепадомер (датчик дифференциального давления); Рабочее избыточное давление 0-160 кПа; Предельный номинальный перепад 0-160кПа; Выходной сигнал 4-20 мА; Питание переменный ток напряжение 24VDC; Степень защиты от пыли воды не менее IP 65; Присоединительная резьба штуцера М20х1,5; Класс точности - 0,5; Необходимые требования: паспорт, сертификат об утверждении типа СИ с описанием типа (реестр ГСИ РК) или сертификат о метрологической аттестации СИ ГСИ РК, действующий сертификат о поверке СИ со сроком действия не менее половины срока межповерочного интервала на момент поставки, методика поверки СИ,рук-во по эксплуатации на русском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органиом РК.</t>
  </si>
  <si>
    <t>265152.700.000014</t>
  </si>
  <si>
    <t>Манометр электроконтактный (сигнализирующий). Диаметр корпуса – 160мм; Подсоединение к процессу M20x1,5(снизу); диапазон измерений: от -1  до +3кг/см2; класс точности – 1,5; степень защиты приборов от воздействия твердых частиц, воды и пыли - IP40, IP54 по ГОСТ 14254-96. Тип контакта: переключающий (1 замкнутый, 1 разомкнутый); коммутируемый ток: 1А; напряжение: 220В; мощность: 30 Вт. В комплекте: технический паспорт; сертификат об утверждении типа СИ сописанием типа (реестр ГСИ РК), действующий сертификат о поверке СИ или метрологической аттестации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государственном языке. Выдача  разрешения ЧС РК на использование и применение средств измерении.</t>
  </si>
  <si>
    <t>265152.750.000001</t>
  </si>
  <si>
    <t>Манометр технический. Материал корпуса-Нержавеющая сталь; Предел измерения 0-1 BAR; Диаметр корпуса 160 мм; класс точности 1; Присое инение к процессу: штуцер снизу G 1/2 B (наружная); степень защиты, не менее-IP54; Материал изготовления: корпус- нержавеющая сталь; стекло-инструментальное стекло/прозрачный пластик; механизм-медный сплав; Циферблат-Алюминий, белый, черные надписи. В комплекте: сетификат об утверждении типа СИ с описанием типа (реестр ГСИ РК), действующий сертификат о поверке СИ со сроком действия не менее пол 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t>
  </si>
  <si>
    <t xml:space="preserve">Манометр с трубчатой пружиной; Подсоединение к процессу M20x1,5(снизу); корпус: нерж.сталь; Класс точности - 1.0; Среда измерения: Жидкость/Пар/Газ; Диапозон измерения: 0-10 бар, Защита оборудования от воды и пыли: IP54; Диаметр корпуса: 160мм; В комплекте: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государственном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 </t>
  </si>
  <si>
    <t>265152.700.000021</t>
  </si>
  <si>
    <t>эталонный (образцовый)</t>
  </si>
  <si>
    <t>Манометры деформационные образцовые с условными шкалами типа МО предназначены для проверки рабочих манометров, и мановакуумметров, а также преобразователей давления и разности давлений, шкала 0-1 кгс/см2, класс точности - 0,4.</t>
  </si>
  <si>
    <t xml:space="preserve">Манометр технический с гидрозаполнением; Материал корпуса-Нержавеющая сталь; Предел измерения 0-60 BAR; Диаметр корпуса 160 мм; Клас точности 1; Гидрозаполнение - Глицерин 99,7% или Полиметилсилоксановая жидкость (масло) ПМС-30; Присоединение к процессу: штуцер штуцер снизу G 1/2 B (наружная); степень защиты, не менее-IP54; Материал изготовления: корпус-стаь; стекло-инструментальное стекло/прозрачный пластик; механизм-медный сплав; Циферблат Алюминий, белый, черные надписи. В комплекте:сертификат об утверждении типа СИ с описанием типа (реестр ГСИ РК), действующий сертиф кат о поверке СИ со сроком действия не менееоловины срока межповерочного интервала на момент поставки, методика поверки СИ, инстру ция по эксплуатации на русском языке, Разрешеие уполномоченного органа РК к применению на опасных производственных объектах.
</t>
  </si>
  <si>
    <t>Щиток сварщика с автоматически затемняющимся светофильтром, разработан специально для профессиональных сварщиков, требующих высокотехнологичную продукцию. Предназначен для всех сварочных процессов, даже в тяжёлых условиях. Корпус щитка из термостойкой пластмассы, устойчивый к прогоранию, высоким и низким температурам. Имеет универсальное наголовное крепление RAPID с плавной регулировкой размера и мягким обтюратором и ручную регулировку степени затемнения. Корпус щитка: Champion. Наголовное крепление: Rapid. Модель АСФ: EV 110M. Габаритные размеры АСФ: 110х90х5 мм. Видимая область: 102х58 мм. Оптический класс: первый. Шкальный номер фильтра в осветленном состоянии (EN169): DIN 4. Шкальный номер фильтра в затемненном состоянии (EN169): DIN9-DIN13.Время затемнения: 0,0001 с. 11. Время осветления: 0,25 с 0,2/0,6 с. Регулировки:- внешний ручной регулятор затемнения;- внутренний регулятор чувствительности оптического датчика;- внутренний переключатель времени задержки высветления; - внутренний переключатель включения/выключения электромагнитного датчика, тип датчика:- оптический;-электромагнитный. Питание: Солнечная батарея + Li Ion аккумулятор. Температура применения: от -10° С до +70° С.Испытанная температура: от -20° С до +70° С, на производстве до + 185° С. Гарантийный срок эксплуатации: 15 лет Масса - не более 500 гр. ГОСТ 12.4.254-2013. Дата изготовления товара должна быть не раньше 2023 года, предоставить документ подтверждающий дату выпуска и сертификат соответствия требования ТР ТС 019</t>
  </si>
  <si>
    <t>ШЛИФМАШИНКА УГЛОВАЯ. Тип шлифмашины угловая (болгарка); Потребляемая мощность 860.0 
(Вт); Максимальный диаметр диска 115.0 (мм); Ч исло оборотов холостого 11000 об/мин.Вес 2.05 (кг); 
Питание Сеть 220В. Дополнительные функции: Блокировка шпинделя; Блокировка кноп ки включения. 
Комплектация: Дополнительная рукоятка.</t>
  </si>
  <si>
    <t>Метла</t>
  </si>
  <si>
    <t>329111.530.000000</t>
  </si>
  <si>
    <t>Метла полипропиленовая, 270 x 260 мм, плоская распушенная, с черенком</t>
  </si>
  <si>
    <t>СТ РК 4.2-93. Метла пластиковая 240х45х10мм, износостойкая, с ручкой 120см, высотащетины180мм, d=20мм</t>
  </si>
  <si>
    <t>СТ РК 1009-2005./ГОСТ Р-50962- 96. Метла пластиковая 240х45х10мм, износостойкая, с ручкой 120см, высотащетины180мм, d=20мм</t>
  </si>
  <si>
    <t>Микровыключатель</t>
  </si>
  <si>
    <t>271222.900.000029</t>
  </si>
  <si>
    <t>переменный ток не более 2,5 А</t>
  </si>
  <si>
    <t>Назначение-быстродействующий переключатель S840 n20 — это высококачественный микропереключатель в традиционном исполнении. Механическое принудительное размыкание обеспечивает размыкание переключателя, даже если контакты спаялись из-за короткого замыкания. Самоочищающиеся контакты надежно и безопасно переключают даже малые напряжения и токи. S840 контролирует концевые положения и позиции в оборудовании, обеспечивающем безопасность.Особенности конструкции Переключающий контакт стандартное исполнение — это переключатель с однократным прерыванием с тремя подсоединениями. Самоочищающиеся контакты каждый раз при переключении контактные перемычки обязательно трутся о V-образные неподвижные контакты, тем самым устраняя продукты коррозии и обгорания, что приводит к снижению контактного сопротивления. Надежное переключение малых токов благодаря самоочищающимся серебряным контактам можно надежно и часто переключать малые токи. Габаритные размеры: 30x16,5x10,5мм (ДхВхШ).</t>
  </si>
  <si>
    <t>265133.900.000025</t>
  </si>
  <si>
    <t>резьбомерный</t>
  </si>
  <si>
    <t>Резьбовой шаблон М60 предназначен для определения шага метрической резьбы, а также ее профиля. Набор состоит из 20 шаблонов. Шаг рез ьбы: 0.4, 0.45, 0.5, 0.6, 0.7, 0.75, 0.8, 1, 1.25, 1.5, 1.75, 2, 2.5, 3, 3.5, 4, 4.5, 5, 5.5, 6. Отклонение шага метрической резьбы в пределе 0.4 – 1.25 mm составляет ±0.01 mm. В пределе 1.5 – 6 mm ±0.015 mm. Шаблоны имеют толщину номинальную 0.5 mm. Температура д ля эксплуатации +10…+35 градусов. В комплекте: сертификат об утверждении типа СИ с описанием типа (реестр ГСИ РК), действующий серти фикат о поверке СИ со сроком действия не менее половины срока межповерочного интервала на момент поставки/установки, методика поверк и СИ, инструкция по эксплуатации на русском языке. Паспорт. Чехол. ГОСТ 519-77</t>
  </si>
  <si>
    <t>Резьбомер дюймовый Д55 - это контрольно-измерительный инструмент, необходимый при слесарных и токарных работах. Применяется для определения номинального шага дюймовой резьбы. Представляет собой 17 закрепленные в обоймы тонких стальных пластин толщиной 1 мм с точными зубьями резьбы. Резьбомер метрический Д55 разработан для определения шага резьбы при вытачивании деталей. Высокая точность изделия исключает погрешность в измерениях. С помощью резьбомера можно с высокой точностью определить: - Шаг резьбы, - Количество ниток резьбы на единицу расстояния, - Состояние износа резьбы, - Соответствие резьбы существующим ГОСТам, Конструкция обоймы набора обеспечивает возможность свободной замены шаблонов, а также регулирования плавности вращения их на оси. Обойма имеет никелевое антикоррозийное покрытие. Благодаря простоте и высокой точности измерения инструмент широко используется в современной металлообработке и ремонтно-сборочных операциях. Шаг резьбы шаблонов: 4; 4,5; 5; 6; 7; 8; 9; 10; 11; 12; 14; 16; 18; 19; 20; 24; 28 ниток/дюйм.</t>
  </si>
  <si>
    <t>275121.720.000000</t>
  </si>
  <si>
    <t>Миксер строительный для размещивания красок, строительных смесей. Мощность не менее 1000 W, частота вращения на холостом ходу - от 250 до 1000 об/мин, максимальный крутящий момент - 40 - 50 Нм. Объем смешивания - густые смеси, 40 л. Объем смешивания - жидкие растворы, 100 л.  Параметры сети питания, В/Гц:  220 ±10% / 50.  Насадка - 1 шт. в комплекте/  Интерскол КМ-60/1000Э;  Фиолент МД1-11Э</t>
  </si>
  <si>
    <t>Молоток слесарный фиберглассовая ручка 0,4 кг используется в слесарных работах. Кованая головка Полимерное противосколь зящее покрытие обладает стойкостью к масляным жидкостям и бензину.</t>
  </si>
  <si>
    <t>Молоток слесарный, фиберглассовая ручка 0,4 кг используется в слесарных работах. Кованая головка Полимерное противоскользящее покрытие обладает стойкостью к масляным жидкостям и бензину.</t>
  </si>
  <si>
    <t>Слесарный молоток 2кг. Головка молотка - кованая и покрыта лаком. Бойки отшлифованы. Рукоятка прочная и удароустойчивая, хорошо гаси т вибрацию после нанесения удара, изготовлена из фибергласса, имеет удобную форму для крепкого хвата.</t>
  </si>
  <si>
    <t>Молоток слесарный, фиберглассовая ручка 2,0 кг используется в слесарных работах. Кованая головка Полимерное противоскользящее покрытие обладает стойкостью к масляным жидкостям и бензину.</t>
  </si>
  <si>
    <t>Молоток омедненный искробезопасного исполнения. Тип 2, Вес = 500 гр. Материал рукоятки - дерево, длина 250-300мм.</t>
  </si>
  <si>
    <t>205959.730.000003</t>
  </si>
  <si>
    <t>зимняя, профессиональная (пистолетная), в аэрозольной упаковке</t>
  </si>
  <si>
    <t>Пена монтажная зимняя, профессиональная (пистолетная) полиуретановая, в аэрозольной упаковке</t>
  </si>
  <si>
    <t>Пена монтажная 750 мл. ТУ 2254-204-21081385. Диапазон температур -5 +30гр. Пена монтажная для герметезации стыков, балончик емкостью 750мл. Термостойкость затвердейшей пены от -50 °С до +100 °С. Срок годности - не менее 12 месяцев. Техническая характеристика: Выход пены до 50 л. Вторичное расширение - менее 150%. Время высыхания поверхности - 10-18 мин. Время полного затвердевания - макс. 24 ч. Плотность - 25-35 кг/м3. Теплопроводность - 0,03 Вт/м*К. Прочность при растяжении - не менее 0,3 кг/см2. Прочность при сжатии - не менее 0,3 кг/см2. Температура применения - не ниже +5#С. Описание: представляет собой однокомпонентную полиуретановую монтажную пену с закрытыми порами, затвердевающую под воздействием влажности воздуха до полуэластичного состояния. При затвердевании пена увеличивается в объеме примерно в два раза. Имеет отличную адгезию к дереву, бетону, камню, металлу и т.д. Влагоустойчивая. В затвердевшем виде не токсична и не огнеопасна. Область применения: Герметизация отверстий, щелей, стыков и швов. Герметизация проходов вокруг труб.</t>
  </si>
  <si>
    <t>Пена монтажная 750 мл. ТУ 2254-204-21081385. Диапазон температур -5 +30гр. Пена монтажная для герметезации стыков, балончик емкостью750мл. Термостойкость затвердейшей пены от -50 °С до +100 °С. Срок годности - 12 месяцев.Техническая характеристика: Выход пены до50 л. Вторичное расширение - менее 150%. Время высыхания поверхности - 10-18 мин. Время полного затвердевания - макс. 24 ч. Плотность - 25-35 кг/м3. Теплопроводность - 0,03 Вт/м*К. . Прочность при растяжении - не менее 0,3 кг/см2. Прочность при сжатии - не менее 0,3 кг/см2. Температура применения - не ниже +5#С. Описание: Makroflex представляет собой однокомпонентную полиуретановую монтажную пену с закрытыми порами, затвердевающую под воздействием влажности воздуха до полуэластичного состояния. При затвердевании пена увеличивается в объеме примерно в два раза. Имеет отличную адгезию к дереву, бетону, камню, металлу и т.д. Влагоустойчивая. В затвердевшем виде не токсична и не огнеопасна. Область применения: Герметизация отверстий, щелей, стыков и швов. Герметизация проходов вокруг труб.</t>
  </si>
  <si>
    <t>Мотыга</t>
  </si>
  <si>
    <t>257310.300.000002</t>
  </si>
  <si>
    <t>садово-огородная, металлическая</t>
  </si>
  <si>
    <t>ГОСТ 19598-95.Тяпка с деревянным черенком,Ширина рабочей части лезвия - 150 мм. Режущая часть тяпки имеет твердый слой.Тяпка мотыга ЗУБР 4-39487, ЭКСПЕРТ, трапециевидная, из нержавеющей стали, деревянный черенок из ясеня, 150 х 80 х 1460 мм.</t>
  </si>
  <si>
    <t>Муфта соединительная термо-усаживаемая для кабелей с сечением жил (35-50) мм2. Рабочее напряжение кабеля U=10 кВ. 35-50) мм2. ТУ 36 -2306-80 и ГОСТ 13781.0-86.</t>
  </si>
  <si>
    <t>СТ РК 4.2-93.Набор для ванной комнаты из 5 предметов.Мыльница с настенным держателем, зеркало, держатель туалетной бумаги , кольцо, крючок. Материал - нерж.сталь.</t>
  </si>
  <si>
    <t xml:space="preserve">Набор инструментов 3 x 1/4" Удлинитель: 50mm-100mm-150mm 17x3/8" Головки торцевые:6-7-8-9-10-11 -12-13- 14-15-16-17-18-19-21-22-24mm 1 x 1/4" Трещотка 2 x 3/8" Удлинитель 75mm-150mm 1 x 1/4" Гибкий удлинитель: 145mm 1 x 3/8"Универсальны й переходник 1 x 1/4" Универсальный переходник 1 x 3/8" Трешотка шарнирная 5 x 1/4" Головки звездочные: E4-5-6-7-8 1 x Молоток 9 x 1 /4" Головки торцевые:4-4.5-5-5.5-6-7-8-9-1 Omm 3 x Шлицевые отвёртки 6.5-38mm-100mm 17 x Биты 30(L)H-7.H-8. H-10. H-12. H-14. SL-8. SL-10. SL-12. PH-3. PH4. PZ-3. PZ-4. T-40. T45. T-50. T-55. T-60 3 x Отвёртки типа Philips PH2-38mm-100mm 2 x 1/2" Головки свечные 1 6mm&amp;21mm 17 x Комбинированный ключ :6-7-8-9-10-11 -12-13-14-15-16-17-18-19-21-22-24mm 2 x 1/2" Удлинитель 250mm&amp;125mm 10 x Шестигран ный ключ:3-4-5-6-7-8-10-12-14-17 1 x 1/2" Трещотка 1 x Клещи насосные RLSA6S10 1 x 1/2" Переходник с отверстием 4 x Шестигранный клю ч 8x10-12x13-14x15-17x19 17x1/2" Головки торцевые 38(L) 8-10-11 -12-13-14-15-16-17-18-19-21-22-24-27-30-32mm 1 x 7" Комбинированные плоскогубцы 1 x 1/2" Универсальный переходник 1 x Переходник 1/4(M) x3/8(F) 5 x 1/2" Головки звездочные: E10-12-14-16-20 1 x F Bar 4 80mm 1 x 1/2" Ключ L-типа РАЗМЕР КОРОБКИ 57X19.5X41CM ВЕС 30КГ КОЛ/КОР </t>
  </si>
  <si>
    <t>НАБОР ЭЛЕКТР.ИНСТРУМЕНТОВ</t>
  </si>
  <si>
    <t>Ключи гаечные накидные ударные, изготавливаются из медно-алюминиевого сплава AlCu, в соответствии с DIN 7444. Применяется для работы во взрывоопасных зонах класса 1 и 2, , в которых возможно образование взрывоопасных смес ей категории IIA, IIB . Устойчив к коррозии и ржавчине. Ех - Искробезопасный. Cпециальный 12-гранный профиль об еспечивает оптимальную передачу усилия и сохранность крепежа. (отсутствует смятие граней); Высокоточная машинная обработка. Размеры под ключ, мм: 24, 27, 30, 32, 34, 36, 38, 41, 46, 50, 55, 60, 65, 70, 75, 80, 85. Длина, L мм: 165, 175, 185, 185, 190, 200, 210, 22 5, 235, 250, 265, 274, 298, 320, 326, 350, 355. Вес, гр: 210, 315, 430, 420, 480, 520, 610, 680, 690, 1030, 1300, 1450, 1800, 2200, 2720, 3250, 3915.</t>
  </si>
  <si>
    <t>НАБОР ИСКРОБЕЗОПАСНЫХ КЛЮЧЕЙ Омедненный инструмент наделен искробезопасными свойствами, предназначен для работы на взрывоопасных участках, зонах повышенной опасности возгорания, где использование стандартного инструмента невозможно. 1 Пассатижи с изолированными ручками омедненные 200 мм 1 шт.
2 Тонкогубцы омедненные 1 шт.
3 Молоток омедненный 1 кг. 1 шт.
4 Ключ газовый разводной омедненный КТР №1 1 шт.
5 Ключ разводной КР-24 омедненный 1 шт.
6 Ключ разводной КР-36 омедненный 1 шт.
7 Ключ гаечный накидной омедненный КГН 8х10 1 шт.
8 Ключ гаечный накидной омедненный КГН 10х12 1 шт.
9 Ключ гаечный накидной омедненный КГН 14х17 1 шт.
10 Ключ гаечный накидной омедненный КГН 17х19 1 шт.
11 Ключ гаечный рожковый омедненный КГД 17х19 1 шт.
12 Ключ гаечный накидной омедненный КГН 19х22 1 шт.
13 Ключ гаечный рожковый омедненный КГД 19х22 1 шт.
14 Ключ гаечный накидной омедненный КГН 22х24 1 шт.
15 Ключ гаечный рожковый омедненный КГД 22х24 1 шт.
16 Ключ гаечный накидной омедненный КГН 24х27 1 шт.
17 Ключ гаечный рожковый омедненный КГД 24х27 1 шт.
18 Ключ гаечный накидной омедненный КГН 27х30 1 шт.
19 Ключ гаечный рожковый омедненный КГД 27х30 1 шт.
20 Ключ гаечный рожковый омедненный КГД 30х32 1 шт.
21 Ключ гаечный рожковый омедненный КГД 32х36 1 шт.
22 Ключ гаечный разводной омедненный КР-19 1 шт.
23 Ключ гаечный разводной омедненный КР-30 1 шт.
24 Ключ трубный рычажный омедненный КТР №3 1 шт.
25 Отвертка крестовая №1 омедненная 1 шт.
26 Отвертка крестовая №2 омедненная 1 шт.
27 Отвертка шлицевая 250х1,0х6,5 омедненная 1 шт.
Предоставить сертификат качества.</t>
  </si>
  <si>
    <t>Ключи гаечные накидные ударные, изготавливаются из медно-алюминиевого сплава AlCu, в соответствии с DIN 7444. Применяется для работы во взрывоопасных зонах класса 1 и 2, согласно классификации по ГОСТ 30852.9-2002, в которых возможно образование взрывоопасных смес ей категории IIA, IIB по ГОСТ 30852.11-2002. Устойчив к коррозии и ржавчине. Ех - Искробезопасный. Cпециальный 12-гранный профиль об еспечивает оптимальную передачу усилия и сохранность крепежа. (отсутствует смятие граней); Высокоточная машинная обработка. Размеры под ключ, мм: 24, 27, 30, 32, 34, 36, 38, 41, 46, 50, 55, 60, 65. Длина, L мм: 165, 175, 185, 185, 190, 200, 210, 225, 235, 250, 265, 274, 298. Вес, гр: 210, 315, 430, 420, 480, 520, 610, 680, 690, 1030, 1300, 1450, 1800.</t>
  </si>
  <si>
    <t>Ключи ударные искробезопасные 32, 36, 41, 46, 50, 55, 60, 65, 70</t>
  </si>
  <si>
    <t>257330.300.000026</t>
  </si>
  <si>
    <t>для винтов с внутренним шестигранником</t>
  </si>
  <si>
    <t>Набор ключей шестигранных в пластиковом пенале. Изготовлены из хром- ванадиевой стали методом волочения. Имеют стандартный наружный шестигранный рабочий профиль. Защищены от коррозии хромоникелевым покрытием с эффектом матовой поверхности. Набор предназначен для монтажа крепежных изделий с внутренним шестигранником. Наличие шара в конструкции ключа позволяет передавать вращение под углом 30˚. Набор состоит из девяти шестигранных изогнутых ключей с шаром. Размеры ключей: 1,5; 2; 2,5; 3; 4; 5; 6; 8; 10. Материал ключей: хром - ванадиевая сталь. Покрытие: матовое никелирование. Твердость: HRC 42…46. Упаковка: пластиковый пенал.</t>
  </si>
  <si>
    <t>Набор шестигранных ключей от 2-19 мм. Набор 6-гран. Формфактор Г-образный (13пр) (2-19мм); Материал - хромванадиевый сплав; Тип - монолитный; Вид - шестигранный.</t>
  </si>
  <si>
    <t>НАБОР КЛЮЧЕЙ ГАЕЧНЫХ</t>
  </si>
  <si>
    <t>Набор комбинированных метрических гаечных ключей, 6-32 мм, 26 предметов. Инструменты изготовлены из хром-ванадиевой стали ,зеркальная отделка. Набор комплектуется удобным чехлом для переноски и хранения.</t>
  </si>
  <si>
    <t>Набор отверток</t>
  </si>
  <si>
    <t>257330.630.000000</t>
  </si>
  <si>
    <t>НАБОР ОТВЕРТОК Технические характеристики:
Материал рабочей части: хромованадиевая сталь
Намагниченный наконечник: есть
Рукоять: двухкомпонентная
Количество отверток в наборе: 8 шт.
Шлицевая SL 6x40 мм
Шлицевая SL 6x100 мм
Крестовая PH 2x40 мм
Крестовая PH 2x100 мм
МИНИ
Крестовая PH 0x40 мм
Крестовая PH 00x40 мм
Шлицевая SL 3x40 мм
Шлицевая SL 2x40 мм Предоставить сертификат качества.</t>
  </si>
  <si>
    <t>Набор отвёрток: с виниловым чехлом для храненния, 7отверток с профилями: ПР 5,5х75, 6,5х100, 8,0х150 мм ПП 3,0х100, 5,0х150мм PZ 1х7 5, 2х100 мм</t>
  </si>
  <si>
    <t>259413.900.000006</t>
  </si>
  <si>
    <t>диэлектрические</t>
  </si>
  <si>
    <t>НАБОР ОТВЕРТОК ДО 1000В. Минимум 8 предметов, в пластиковом кейсе, отвертки должны быть с изолированным жалом. Изоляция отверток должна быть расчитана на 1000В.</t>
  </si>
  <si>
    <t>Набор отверток включает в себя шесть отверток с различными видами наконечников. три отвертки с наконечником PH – PH0x75 мм, PH1x100 мм, PH2x150 мм; три отвертки с наконечником SL – SL3x75 мм, SL5x100 мм, SL6x150 мм. Жала отверток изготовлены из прочной хромованадиевой стали и оснащены магнитными наконечниками, что обеспечивает лучшую фиксацию крепежа. Прорезиненные рукоятки создают удобство в работе.Для удобного хранения отверток набор комплектуется пластиковым держателем.</t>
  </si>
  <si>
    <t>Набор диэлектрических отверток с пробником предназначен для монтажа и демонтажа деталей и элементов конструкции, находящихся под напряжением до 1000 В. В комплект входят отвертки c профилями SL1.2 x 6.5 x150 мм, SL 1.0 x 5.5 x 12 мм, SL 0.5 x 3.0 x 80 мм, РН №0 х7 5 мм, РН №1 х 75 мм, РН №2 х 100 мм, отвертка-пробник (напряжение 120–250 В). Отвертки имеют стержень с намагниченным наконечникоми двухкомпонентную рукоятку эргономичной формы.</t>
  </si>
  <si>
    <t>Набор диэлектрических отверток. В комплекте 7 отверток 1000 В с изолированным жало из хром-ванадиевой стали, пластиковой ручкой. Отвертки: РН0х75 мм, РН1х100 мм, РН 2х100 мм, SL3х75 мм, SL4х100 мм, SL5,5х125 мм, SL6,5х150 мм и 1 отвертка индикаторная 100-250 V SL3х140 мм. Упаковка: пластиковый чемодан.</t>
  </si>
  <si>
    <t>НАБОР СВЕРЛ 1-16 ММ по металлу 25 шт. (1-13 мм; HSS-R) поставляется в удобном металлическом боксе. Сверла изготовле ны из быстрорежущей стали по DIN 338. Используют для сверления металла. В наборе 25 сверл следующих диаметров: 1 мм; 1,5 мм; 2 мм; 2 ,5 мм; 3 мм; 3,5 мм; 4 мм; 4,5 мм; 5 мм; 5,5 мм; 6 мм; 6,5 мм; 7 мм; 7,5 мм; 8 мм; 8,5 мм; 9 мм; 9,5 мм; 10 мм; 10,5 мм; 11 мм; 11,5 мм; 12 мм; 12,5 мм 13 мм.</t>
  </si>
  <si>
    <t>НАБОР СВЕРЛ 1-16 ММ по металлу 25 шт. (1-13 мм; HSS-R) Metabo 627159000 поставляется в удобном металлическом боксе. Сверла изготовлены из быстрорежущей стали по DIN 338. Используют для сверления металла. В наборе 25 сверл следующих диаметров: 1 мм; 1,5 мм; 2 мм; 2,5 мм; 3 мм; 3,5 мм; 4 мм; 4,5 мм; 5 мм; 5,5 мм; 6 мм; 6,5 мм; 7 мм; 7,5 мм; 8 мм; 8,5 мм; 9 мм; 9,5 мм; 10 мм; 10,5 мм; 11 мм; 11,5 мм; 12 мм; 12,5 мм 13 мм.</t>
  </si>
  <si>
    <t>Набор шаблонов</t>
  </si>
  <si>
    <t>265166.490.000003</t>
  </si>
  <si>
    <t>для определения шага и угла профиля резьбы</t>
  </si>
  <si>
    <t>Набор щупов</t>
  </si>
  <si>
    <t>265185.200.000019</t>
  </si>
  <si>
    <t>для измерения зазора</t>
  </si>
  <si>
    <t>Набор автомобильных щупов 0,05 - 1,00 мм ЗУБР МАСТЕР 4325-H20_z01, 20шт. пригодится в сборочных, ремонтных работах. Они позволяют определитькакой зазор между поверхностями. При изготовлении использовалась инструментальная сталь, что гарантирует долгий срок службы. Для точности зачастую используют несколько пластин. Набор состоит из 20 автомобильных щупов. Шаг измерения составляет 0.05 мм средства измерений НАБОР ЩУПОВ 0,05-1 мм должны быть укомплектованы копией сертификата об утверждении типа в РК или оригиналом сертификата о метрологической аттестации в РК, действующими в РК сертификатами о поверке, методикой поверки, комплектом документации, предусмотренной заводом-изготовителем, эксплуатационной документацией на русском языке.</t>
  </si>
  <si>
    <t>Наконечники кабельные медные лужёные ТМЛ, закрепляемые опрессовкой, предназначены для оконцевания медных кабелей и проводов сечением 10 мм при присоединении их к медным выводам электротехнических устройств. Материал: электротехническая медь марки М2 Покрытие: эле ктротехническое лужение .</t>
  </si>
  <si>
    <t>Кабельные наконечники из меди ТМЛ-16, закрепляются методом опрессовки,используются для оконцевания кабелей и проводов, состоящих из медных жил сечением 16мм2. Наконечник медный 16ММ2</t>
  </si>
  <si>
    <t>Наконечник медный ТМЛ-25. Покрытие: электролитическое лужение, Изготовление: изготавливаются по стандарту DIN из цельнотянутой медной трубы марки М2, ГОСТ 617-90. Назначение: Наконечники кабельные медныеТМЛ (о) (КВТ), закрепляемые опрессовкой, предназначены для оконцевания проводов и кабелей с медными жилами сечением 25мм.кв. Наконечники имеют технологическое окно для контроля глубины захода кабельной жилы в хвостовик наконечника. Наконечник медный ТМЛ (о) 25-8-7 (КВТ) Кабельные наконечники из меди ТМЛ-25, закрепляются методом опрессовки, используются для оконцевания кабелей и проводов, состоящих из медных жил сечением 25мм2</t>
  </si>
  <si>
    <t>Кабельные наконечники из меди ТМЛ-35, закрепляются методом опрессовки,используются для оконцевания кабелей и проводов, состоящих из медных жил сечением 35мм2</t>
  </si>
  <si>
    <t>Наконечники кабельные медные лужёные ТМЛ, закрепляемые опрессовкой, предназначены для оконцевания медных кабелей и проводов сечением от 70 мм при присоединении их к медным выводам электротехнических устройств. Материал: электротехническая медь марки М2 Покрытие: электротехническое лужение .</t>
  </si>
  <si>
    <t>Наконечники кабельные медные лужёные ТМЛ, закрепляемые опрессовкой, предназначены для оконцевания медных кабелей и проводов сечением от 95 мм при присоединении их к медным выводам электротехнических устройств. Материал: электротехническая медь марки М2 Покрытие: электротехническое лужение .</t>
  </si>
  <si>
    <t xml:space="preserve">Наконечник медный ТМ 2,5-(4,5)-2,6 
Общие сведения
 Наконечники кабельные медные предназначены для оконцевания кабелей с медными жилами сечением от 16 до 95 мм2. 
Структура условного обозначения
Х-Х-Х-М-УХЛ3: 
Х - номинальное сечение проводника, мм2 (10; 16 и т. д.); 
Х - отверстие под контактный стержень диаметром, мм 
(6; 8; 10 и 12); 
Х - внутренний диаметр хвостовика, мм (5; 6; 8 и др.); 
М - медный наконечник, без покрытия; 
УХЛ3 - климатическое исполнение и категория размещения 3 
по ГОСТ 15150-69. 
Наконечники соответствуют требованиям ГОСТ 7386-80. ГОСТ 7386-80 
Технические характеристики
Наконечники подразделяются по исполнениям в зависимости от номинального сечения кабеля, диаметра отверстия под контактный стержень и внутреннего диаметра хвостовика. 
</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</si>
  <si>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10-8-4,5. Номинальное сечение провода, мм2 - 10. Размеры, мм: Диаметр контактного стержня (D) - 8,4. Внешний диаметр хвостовика (d) - 8,5. Внутренний диаметр хвостовика (d1) - 4,5.
Ширина лопатки хвостовика (В) - 16,5(не более). Длина наконечника (L)- 54 +/-1,0. Масса, г/шт - 9.</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</si>
  <si>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120-12-14. Номинальное сечение провода, мм2 - 120. Размеры, мм: Диаметр контактного стержня (D) - 12. Внешний диаметр хвостовика (d) - 22. Внутренний диаметр хвостовика (d1) -14.
Ширина лопатки хвостовика (В) - 33(не более). Длина наконечника (L)- 96 +/-2,0. Масса, г/шт - 59,9.</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</si>
  <si>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16-8-5,4. Номинальное сечение провода, мм2 - 16. Размеры, мм: Диаметр контактного стержня (D) - 8. Внешний диаметр хвостовика (d) - 10. Внутренний диаметр хвостовика (d1) - 5,4.
Ширина лопатки хвостовика (В) - 16,5(не более). Длина наконечника (L)- 59 +/-1,0. Масса, г/шт - 9,2.</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</si>
  <si>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25-8-7. Номинальное сечение провода, мм2 - 25. Размеры, мм: Диаметр контактного стержня (D) - 8. Внешний диаметр хвостовика (d) - 12. Внутренний диаметр хвостовика (d1) - 7.
Ширина лопатки хвостовика (В) - 18(не более). Длина наконечника (L)- 62 +/-1,0. Масса, г/шт - 12,9.</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</si>
  <si>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35-10-8. Номинальное сечение провода, мм2 - 35. Размеры, мм: Диаметр контактного стержня (D) - 10. Внешний диаметр хвостовика (d) - 14. Внутренний диаметр хвостовика (d1) - 8.
Ширина лопатки хвостовика (В) - 20(не более). Длина наконечника (L)- 68 +/-1,0. Масса, г/шт - 19,6.</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</si>
  <si>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50-10-9. Номинальное сечение провода, мм2 - 50. Размеры, мм: Диаметр контактного стержня (D) - 10. Внешний диаметр хвостовика (d) - 16. Внутренний диаметр хвостовика (d1) - 9.
Ширина лопатки хвостовика (В) - 23(не более). Длина наконечника (L)- 75 +/-1,0. Масса, г/шт - 28,8.</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</si>
  <si>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70-10-11. Номинальное сечение провода, мм2 - 70. Размеры, мм: Диаметр контактного стержня (D) - 10. Внешний диаметр хвостовика (d) - 18. Внутренний диаметр хвостовика (d1) -11.
Ширина лопатки хвостовика (В) - 25(не более). Длина наконечника (L)- 86 +/-2,0. Масса, г/шт - 38.</t>
  </si>
  <si>
    <t>Наконечники кабельные, закрепляемые опрессовкой предназначены для оконцевания проводов и кабелей с алюминиевыми жилами и сечением от 10 до 300 мм2 на напряжение до 35 кВ. Наконечники изготавливаются изалюминиевой трубы. Структура условного обозначения.Условные обозначения наконечников под опрессовку для алюминиевых наконечников: А; ТА; Al(o) 
• "Т" - обозначает "труба" - полуфабрикат из которого изготовлены наконечники. Альтернативой могут быть наконечники под опрессовку сделанные из прутка или литые. 
• "А" - "алюминий": материал из которого изготовлен наконечник. 
• Al(o) - Al - Латинское обозначение для алюминия из таблицы Менделеева. Буква "о" в скобках обозначает, что наконечник под опрессовку. 
Цифровые обозначения для медных и алюминиевых наконечников идентичны: 70-12-13.
Наконечники алюминиевые под опрессовку. Тип наконечника 95-12-13. Номинальное сечение провода, мм2 - 95. Размеры, мм: Диаметр контактного стержня (D) - 12. Внешний диаметр хвостовика (d) - 20. Внутренний диаметр хвостовика (d1) -13.
Ширина лопатки хвостовика (В) - 28(не более). Длина наконечника (L)- 89 +/-2,0. Масса, г/шт - 44,5.</t>
  </si>
  <si>
    <t>Нарукавники полимерные. Нарукавники не имеют трикотажной основы. Влагоустойчивы. Обладают отличной механической устойчивостью. Стойкость к кислотам и щелочам концентрацией до 50%. Стойкие к продуктам нефтепереработки, маслам и жирам. Материал: ПВХ -100%. Толщина 0,15мм. Длина: 45см. Ширина: 20см. ТР ТС 019/2011. ГОСТ 12.4.103-83.</t>
  </si>
  <si>
    <t>Насос рулевого управления</t>
  </si>
  <si>
    <t>293230.670.000028</t>
  </si>
  <si>
    <t xml:space="preserve">гидроусилитель руляс бачком в сборе Артикул:4310-3407200-02.Размеры (Д х Ш х В):0.28 x 0.26 x 0.11 м.Вес:7,62кг
</t>
  </si>
  <si>
    <t xml:space="preserve">ТНВД (ЕВРО4)Артикул:445020089.Топливный насос высокого давления (ТНВД) Камаз Евро-4, 5 0445020089/0 445 020 089 Common Rail (BOSCH).Размеры (Д х Ш х В):0.37 x 0.33 x 0.28 м.Вес:20кг.
</t>
  </si>
  <si>
    <t>Наушники противошумные. Защита органа слуха от шума с уровнем не более 115дБ (SNR=30 дБ)№ Наушники противошумные среднего размера с креплением на каске защитной. Обладают избирательным поглощением уровня шума, защищают от производственного шума, дают возможность различать речь и сигналы опасности. Предназначены для защиты органа слуха при температуре окружающей среды от -50°С до +50°С в производственных помещениях и на открытых площадках. Современные адаптеры для крепления на каске имеют специальные пазы для совместного применения с лицевыми щитками с креплением на каске. Масса не более 200г. Наушники состоят из: прочных пластмассовых чашек с эластичными амортизаторами; звукопоглощающих пенополиуретановых вкладышей; держателей, снабженных специальными адаптерами, с помощью которых наушники крепятся к корпусу защитной каски.</t>
  </si>
  <si>
    <t>Нивелир оптический точный (согласно ГОСТ 10528-90 группа(класс) - точные), точность измерений от 1,0 мм до 1,9 мм на 1 км. Просветленная оптика. Встроенный круг с градуировкой 1°, а также система "бесконечных" винтов и две скорости фокусировки. Кейс для транспортировки в комплекте. Штатив (тренога) для оптических нивелиров с регулировкой по высоте до 1,5 метра в комплекте. Нивелир должен быть внесен в реестр СИ Республики Казахстан. В наличии паспорт, руководство и свидетельство (сертификат) о поверке.  Leica NA532</t>
  </si>
  <si>
    <t>257111.390.000007</t>
  </si>
  <si>
    <t>НОЖ МОНТАЖНЫЙ, ТВЕРДАЯ ПРОРЕЗИНЕННАЯ РУЧКА</t>
  </si>
  <si>
    <t>257111.920.000002</t>
  </si>
  <si>
    <t>садовые</t>
  </si>
  <si>
    <t>Материал сталь, ручка телескопическая, с резиновыми накладками,регулировочный винт</t>
  </si>
  <si>
    <t>257320.100.000001</t>
  </si>
  <si>
    <t>по дереву, ручная</t>
  </si>
  <si>
    <t>Ножовка 1-400-4. Длина режущей части полотна -400мм, шаг зубьев-4мм</t>
  </si>
  <si>
    <t>Облучатель</t>
  </si>
  <si>
    <t>266013.000.000003</t>
  </si>
  <si>
    <t>бактерицидный, ультрафиолетовое излучение</t>
  </si>
  <si>
    <t>Номинальное напряжение- 220В/50Гц, Источник излучения: бактерицидная лампа типа ДБМ30 или типа TUV30W, шт.-1;Коэффициент использования бактерицидного потока - 0,48;Суммарный бактерицидный поток ламп, Вт, 9/11,2*;Потребляемая мощность, ВА, не более, 50;лампа бактерицидная - 1 шт;</t>
  </si>
  <si>
    <t>Обои виниловые и текстильные на бумажной основе</t>
  </si>
  <si>
    <t>172411.990.000008</t>
  </si>
  <si>
    <t>марка В-1</t>
  </si>
  <si>
    <t>Обои виниловые на флизелиновой основе, светлого цвета. Размеры рулона 10,05 метра х 0,53 метра. Марка В-0 (водостойкие)</t>
  </si>
  <si>
    <t>325042.900.000006</t>
  </si>
  <si>
    <t>для сварочных работ</t>
  </si>
  <si>
    <t>Очки защитные закрытые для защиты от излучений ГОСТ Р 12.4.230.1-2007 Защитные очки прозрачные предназначены для защиты глаз работаю щих от твердых частиц, ультрафиолетового и инфракрасного излучений. Оправа очков изготовляется из прочного полиамида либо иных матер иалов обладающих аналогичными качествами. Очки должны быть легкими по весу и в зависимости от назначения отвечать следующим условиям : - устойчивыми к высоким температура; - обладать диэлектрическими и противоударными свойствами; - с регулируемой душкой по носу и у ровнем стекол; - иметь боковые щитки и защиту для бровей и видимость под широким углом; - иметь противозапотевающее; - твердое покры тие предохраняющее от царапин. Изготовление защитных очков должно соответствовать ГОСТ 12.4.013 и ГОСТ Р 12.4.230.1. Дата изготовления товара должна быть не раньше 2023 года, предоставить документ, подтверждающий дату выпуска и сертификат соответствия требованиям ТР ТС 019.</t>
  </si>
  <si>
    <t>Петля</t>
  </si>
  <si>
    <t>257214.690.000032</t>
  </si>
  <si>
    <t>дверная</t>
  </si>
  <si>
    <t>Петля дверная металлическая длиной 100мм и шириной 30 мм, толщина металла не менее 2,5 мм. Форма петли прямоугольная. В одном комплекте наличие двух петель для установки на верхнюю и нижнюю часть. В комплекте должны быть саморезы того же цвета что и у петли.</t>
  </si>
  <si>
    <t>257330.970.000008</t>
  </si>
  <si>
    <t>для монтажной пены</t>
  </si>
  <si>
    <t>Ручной инструмент для производства работ с монтажной пеной в баллонах.</t>
  </si>
  <si>
    <t>ПИСТОЛЕТ ПОДКАЧКИ (ШИН) Диапазон измерения давления - 0-13,8 бар. Точность измерения- 0,1 бар.Максимальное давление -13,8 бар. Шланг- -50см. Наконечник лату нь.Диаметр входного штуцера -1/4*. отградуированы в единицах измерений международной системе единиц «SI», укомплектованы копией сертификата об утв ерждении типа в РК или оригиналом сертификата о метрологической аттестации в РК, действующими в РК сертификатами о поверке, комплект ом документации, предусмотренной заводом-изготовителем, эксплуатационной документацией на русском языке, укомплектованы методиками п оверки . Наличие разрешения уполномоченного органа РК в области промышленной безопасности на применение на опасных производственных объектах РК.</t>
  </si>
  <si>
    <t>231412.100.000008</t>
  </si>
  <si>
    <t>из стекловолокна, марка  П-190</t>
  </si>
  <si>
    <t>ГОСТ 22950-95. Базальтовая минвата. Плиты полужесткие теплоизоляционные из базальтовой ваты. Негорючие, гидрофобизированные тепло-, звукоизоляционные плиты из минеральной ваты на основе горных пород базальтовой группы. Безопасны для здоровья, паропроницаемы, с низким коэффицентом теплопроводности.</t>
  </si>
  <si>
    <t>Плитка керамическая напольная. Размеры 300х300 мм. Цвет светлый.</t>
  </si>
  <si>
    <t>Плоскогубцы комбинированные, 200мм.</t>
  </si>
  <si>
    <t>Плоскогубцы комбинированные, диэлектрические комбинированные, двухкомпонентная рукоятка, до ~1000В, Материал губок - cталь 45; длина - 200мм; Покрытие - хромовое.</t>
  </si>
  <si>
    <t>Подвес прямой</t>
  </si>
  <si>
    <t>257214.450.000000</t>
  </si>
  <si>
    <t>оцинкованный</t>
  </si>
  <si>
    <t>Подвес прямой Кнауф 60х27 мм — Вес: 0.050, Размер: 60х27 мм</t>
  </si>
  <si>
    <t>Подоконник</t>
  </si>
  <si>
    <t>222314.550.000063</t>
  </si>
  <si>
    <t>Подоконник пвх, ширины подоконников уточнить у заказчика</t>
  </si>
  <si>
    <t>Тип, марка электродвигателя: Электродвигатель синхронный тип: СТД-3150-2РУХЛ4 , мощность-3150кВт, частота вращения 3000 об/мин, напряжения-10 000В, ток-213А. Обозначение изделия: ВЖ. 263. 153. Подшипник скольжения. Диаметр шейки вала электродвигателя ∅150х150мм. Баббит Б83  ГОСТ 1320-74. Назначение: Подшипники служат опорами для валов и вращающихся осей.  Они воспринимают радиальные и осевые нагрузки, приложенные к валу, и сохраняют заданное положение оси вращения вала, уменьшать трение между движущейся и неподвижной частями машины.</t>
  </si>
  <si>
    <t>Для насоса</t>
  </si>
  <si>
    <t>Подшипник скольжения насоса НМ10000/210, баббит марки Б-88, корпус из марки Стали 45, упаковка, сертификат качества.</t>
  </si>
  <si>
    <t>Подшипник ступицы</t>
  </si>
  <si>
    <t>293230.400.000011</t>
  </si>
  <si>
    <t>подшипник опорный Артикул:пк 27911.Размеры (Д х Ш х В):0.12 x 0.13 x 0.05 м.Вес:2.23 кг</t>
  </si>
  <si>
    <t>257320.100.000006</t>
  </si>
  <si>
    <t>ножовочное, ручное</t>
  </si>
  <si>
    <t>Длина ножовочного полотна: 300мм., ширина ножовочного полотна: 16мм., 100 штук в упаковке., Вес: 0,08кг. ГОСТ 6645-86</t>
  </si>
  <si>
    <t>Противопожарное полотно из ткани марки «Т», рабочая температура 600 градусов по Цельсию, кратковременно температура до 650 гр.С, исполнение 2, шириной 1,5 метра, длиной 2,0 метра типа «А», в комплекте с футляром (чехлом) тип «Б» - из нейлона, с положительным заключением испытательной лаборатории на применение на территории РК. Дата изготовления товара должна быть не раньше 2023 года.</t>
  </si>
  <si>
    <t>239913.900.000025</t>
  </si>
  <si>
    <t>битумный, эмульсионный</t>
  </si>
  <si>
    <t>Праймер битумный эмульсионный (битумно-эмульсионная грунтовка) ТехноНИКОЛЬ №04 состоит из водной эмульсии нефтяного битума и модифицирующих технологических добавок. Тара 18 кг</t>
  </si>
  <si>
    <t>271210.900.000035</t>
  </si>
  <si>
    <t>для электродвигателей, с мелкозернистым кварцевым наполнителем</t>
  </si>
  <si>
    <t>ПРЕДОХРАНИТЕЛЬ ПЛАВКИЙ ТРУБЧАТЫЙ 220В, 5А. 10 ESKA Артикул заказа EN 60127-2-2. Длина - 20мм, диаметр - 5мм.</t>
  </si>
  <si>
    <t>Пресс-клещи для обжима наконечников HSC8 6-6 используется для опресовки втулочных оконцевателей НВ, NЕ, ТЕ форма опресовки: шестигранник, Вес 0,36 кг., длина 175 мм. Диапазон сечений мм2 НТ: 0,25-6,0; ТЕ: 2х0,5-2х4,0.</t>
  </si>
  <si>
    <t>Припой ПОС-40. Тип припоя по температуре плавления - Легкоплавкий. Тип припоя-Свинцово-оловянные сплавы, как в чистом виде, так и с присадкой сурьмы, кадмия, серебра. Состав припоя - 40% Олова, 70% Свинца Температура плавления - 180-240 гр.цельсия</t>
  </si>
  <si>
    <t>Припой ПОС-40. Тип припоя по температуре плавления - Легкоплавкий. Тип припоя-Свинцово-оловянные сплавы, как в чистом виде, так и с присадкой сурьмы, кадмия, серебра. Состав припоя - 40% Олова, 70% Свинца Температура плавления - 180-240 гр.цельсия.</t>
  </si>
  <si>
    <t xml:space="preserve">Пробоотборник для воды ПЭ-1110 предназначен для отбора проб природных и сточных вод из колодцев, водоёмов природного и искусственного происхождения, включая водоемы, покрытые льдом, с глубины от 0,3 до 2,0 м с целью определения в них содержания ультранизких концентраций, загрязняющих веществ. Устройство представляет собой груз во фторопластовой оболочке с отверстиями для воды, в который через переходное кольцо ввинчивается пробоотборная бутыль. Расположение груза над бутылью позволяет вести отбор проб в более мелководных водоемах, чем это удавалось бы сделать при традиционной схеме пробоотборника, а также упростить замену бутылей. Ручка, ввинчиваемая в крышку груза, исключает опрокидывание системы при погружении. После заполнения емкости водой пробоотборник поднимается на поверхность, бутыль с пробой вывинчивается из системы, закрывается крышкой. Объем отбираемой пробы 1 л; Вид пробоотборной емкости -бутыль полиэтиленовая или стеклянная; Материал пробоотборной системы- фторопласт-4;Способ подвески пробоотборной системы-трос капроновый d=6 мм, l=5 м. Переходник (для бутыли и банки). Наличие технического паспорта на пробоотборник обязательно. 
</t>
  </si>
  <si>
    <t>Провод высокого напряжения</t>
  </si>
  <si>
    <t>293110.300.000006</t>
  </si>
  <si>
    <t xml:space="preserve">Комплект высоковольтных проводов  Артикул:511-3707245-280.Вес:0.61 кг
 </t>
  </si>
  <si>
    <t>Проводник</t>
  </si>
  <si>
    <t>273213.750.000006</t>
  </si>
  <si>
    <t>тип П-1, заземляющий</t>
  </si>
  <si>
    <t>Провод заземления медный; Тип провода: монтажный; Конструкция кабеля: гибкая; Количество жил: 1 (многопроволчные токопровоящие жилы в одном жиле); Сечение жилы 16мм2; Наличие изоляции: да; Термоизоляция: Поливинилхлорид; Тип внешней оболочки: Огнестойкая; Цвет изоляции: Желто-зеленый; Скрутка жил: нет; Номинальное рабочее напряжение - 1000В.</t>
  </si>
  <si>
    <t>279032.000.000088</t>
  </si>
  <si>
    <t>медная</t>
  </si>
  <si>
    <t>Прокладка медная для установки манометра; Размер резьбы-M20x1,5; Наружный диаметр: 15мм; Внутренний диаметр: 8мм; Толщина: 4мм.</t>
  </si>
  <si>
    <t>Контактор КМИ-11210 12А 230В/АС3 1НО, Номин напряжение питания цепи управ Us AC 50 Гц-230 В, Номин рабочий ток Ie 400 В-12 А, Тип подключения вспомогат цепей-винтовое соединение, Кол-во вспомогат норм разомкнутых-НО контактов-1, Условный тепловой ток Ith при АС-1-25 А, Тип монтажа-при помощи винтов, на DIN-рейку</t>
  </si>
  <si>
    <t>Контактор КМИ-11810 18А 230В/АС3 1НО, Номин напряжение питания цепи управ Us AC 50 Гц-230 В, Номин рабочий ток Ie 400 В-18 А, Тип подключения вспомогат цепей-винтовое соединение, Кол-во вспомогат норм разомкнутых-НО контактов-1, Условный тепловой ток Ith при АС-1-32 А, Тип монтажа-при помощи винтов, на DIN-рейку</t>
  </si>
  <si>
    <t>275121.100.000000</t>
  </si>
  <si>
    <t>для сухой уборки</t>
  </si>
  <si>
    <t>Потребляемая мощность от 300 до 2400 Вт.Класс пыли зависит от убираемой грязи. Классы обозначаются буквами L (низкий риск), M (средний риск) и H (высокий риск). Класс L достаточен для утилизации обычной пыли.Уровень шума колеблется от 65 до 80 дБ.вакуум 200–900 мбар, расход воздуха от 300 до 8000 м3 / ч.Длина кабеля 9 метров.</t>
  </si>
  <si>
    <t>Радиатор отопителя</t>
  </si>
  <si>
    <t>293230.600.000022</t>
  </si>
  <si>
    <t>Радиатор отопителя Артикул: 3307-8101060
Размеры (Д х Ш х В): 0.35 x 0.08 x 0.2 м</t>
  </si>
  <si>
    <t>Разделитель мембранный с резьбовым присоединением для мановакууметра. Область применения: для измерения газообразного хлора. Диапазон измерений: от -2 до 10 кгс/см²; Присоединение к средству измерения внутренняя М20х1,5; присоединение к процессу измерения внешний М20х1,5. Сталь 12Х18Н10Т ГОСТ 5632-72.</t>
  </si>
  <si>
    <t>Силовые разъемы – промышленные коннекторы ручного соединения цилиндрические, внутреннего объемного монтажа, соединяют цепи с нагрузкой 32А напряжением 380В. Силовые соединители насчитывают 3, 4 или 5 контактов. В зависимости от количества и типа контакты бывают следующих видов: 2P+E, 3P+E и 3P+N+E, где P обозначает полюс, E – контакт заземления и N – ноль. Тип корпуса силовых разъемов – вилка или розетка. Первая цифра в маркировке обозначает тип корпуса: 0 - вилка переносная; 1 - розетка стационарная; 2 - розетка переносная; 3 - розетка фланцевая; 4 - розетка фланцевая наклонная; 5 - вилка стационарная. Силовые разъемы являются влагозащищенными и имеют разную степень защиты. Обозначение IP67 указывает, что разъемы можно кратковременно погружать в воду на глубину до 1 м, а IP44 допускает попадание брызг воды с любого направления.  Номинальное напряжение   ~380-415 В. Номинальный ток 32 А. Номинальная частота сети 50 Гц. Положение заземляющего контакта 6ч. Рабочая температура -40°C – +50°C.Степень защиты IP44, IP67.</t>
  </si>
  <si>
    <t>Высота (см)22.5Габариты (см)22.5x54x48Глубина (см)48МатериалфарфорПьедесталнетТип установкина пьедесталШирина (см)54Формаполукруглая Цвет белый</t>
  </si>
  <si>
    <t>Резец токарный отрезной с пластиной из твердого сплава марки Т5К10, сечение резца 25х16 мм. ГОСТ 18884-73</t>
  </si>
  <si>
    <t>Резец токарный отрезной изготовленный,согласно ГОСТ 18884-73, с пластинами из твердого сплава ВК8,предназначен для отрезки деталейили заготовок из нержавеющей стали, обработки чугуна.Обозначение 2130-0009.Размер,мм:25х16х140.</t>
  </si>
  <si>
    <t>Резец токарный отрезной с пластиной из твердого сплава марки Т5К10, сечение резца 25х16 мм. Сертификат качества.</t>
  </si>
  <si>
    <t>Резец токарный отрезной с пластиной из твердого сплава марки Т5К10, сечение резца 25х16 мм. ГОСТ 18884-82</t>
  </si>
  <si>
    <t xml:space="preserve">  Резец токарный отрезной с пластиной из твердого сплава марки Т5К10, сечение резца 40х25 мм. ГОСТ 18884-82</t>
  </si>
  <si>
    <t>257340.190.000000</t>
  </si>
  <si>
    <t>подрезной, из быстрорежущей стали</t>
  </si>
  <si>
    <t>Резец токарный подрезной отогнутый с углом врезки в стержень 10° с напаянной пластиной из твердого сплава марки Т5К10, сечение резца 16х16 мм, длина 110 мм. Сертификат качества.</t>
  </si>
  <si>
    <t>257340.190.000004</t>
  </si>
  <si>
    <t>проходной отогнутый, из быстрорежущей стали</t>
  </si>
  <si>
    <t xml:space="preserve">  Резец проходной прямой применяется для обработки заготовок (изготовленных из стали, чугуна или цветных металлов) на станках в основ ном токарной группы, а также строгальных, долбёжных или специальных. Проходные резцы прямые: из сплавов Т5К10, Т15К6, ВК8; с сечением державки 25х16, 32х20, 40х25.</t>
  </si>
  <si>
    <t xml:space="preserve">  Резец проходной прямой Т15К6 25х16х140 мм левый ХИЗ 2100-0470 033973 Размер державки резца, мм 25.Сталь Т15К6  Вес, кг: 0,39 Габариты, мм: 140 x 16 x 25</t>
  </si>
  <si>
    <t>Резец проходной прямой Т5К10 16Х16. Резец токарный проходной прямой с пластиной из твердого сплава марки Т5К10, сечением резца 16х16 мм. Сертификат качества.</t>
  </si>
  <si>
    <t>расточной,из сверхтвердых материалов</t>
  </si>
  <si>
    <t xml:space="preserve"> Резцы с напайными пластинами из твердого сплава следующих марок: •ВК8 - для черновой обработки чугуна, цветных металлов и сплавов, для обработки резанием специальных труднообрабатываемых жаропрочных сталей и сплавов; •Т15К6 - применяют для черновой, получистовой и чистовой обработки легированных и углеродистых сталей; •Т5К10 - для черновой, получистовой и чистовой обработки легированных и углеродистых сталей.</t>
  </si>
  <si>
    <t>257340.190.000018</t>
  </si>
  <si>
    <t>расточный, из сверхтвердых материалов</t>
  </si>
  <si>
    <t>Резец токарный расточной для обработки сквозных отверстий с углом 60° с пластиной из твердого сплава марки Т5К10, сечение резца 16х1 6 мм, длина 140 мм. Сертификат качества.</t>
  </si>
  <si>
    <t>Резец токарный резьбовой наружный с пластинами из твердого сплава Т5К6, размер 16х16х140мм.</t>
  </si>
  <si>
    <t xml:space="preserve">  Резец  ХИЗ 2100-0470 033973 Размер державки резца, мм 25.Сталь Т15К6 Габариты, мм: 140 x 16 x 25 ТО иТР технологического оборудования оборудования</t>
  </si>
  <si>
    <t>РЕЗЕЦ РЕЗЬБОВОЙ ВНУТРЕННИЙ 16*25*140 Т15К6</t>
  </si>
  <si>
    <t>реле</t>
  </si>
  <si>
    <t xml:space="preserve">Реле контроля марки АВВ типа CM PVS  для трехфазной сети имеет следующие особенности: максимальное значение фазовой асимметрии можно регулировать; регулировка времени задержки включения и выключения; измерение для двух частот 50/60 Гц; реле питается от сети которую контролирует; один контакт HO, один или два контакта для переключения; индикация состояния на светодиодах; модели однофункционального и многофункционального типа; контроль обрыва и чередования фаз; возможность контролировать пониженное и повышенное напряжение; встроенный DIP-переключатель для автоматической корректировки последовательности фазного чередования; порог срабатывания регулируемого или фиксированного типа. Расширенный диапазон рабочих напряжений позволяет применять устройства данной серии во многих регионах и странах. Трехфазные реле нового поколения от торговой марки АВВ получили богатый набор дополнительных функций, которые значительно расширяют функционал устройств и область их применения. ХАРАКТЕРИСТИКИ РЕЛЕ CM PVS: Современное реле контроля фаз ABB CM PVS предназначено для трехфазной электросети. Оно предоставляет контроль над пониженным и повышенным напряжением с максимальным регулируемым значением 160-300 вольт, а также защищает от обрыва и чередования фаз. Над нейтральным проводником контроль не осуществляется. С помощью специального переключателя можно выбрать следующие режимы:  задержка на отключение с контролем чередования фаз; задержка на срабатывание с контролем чередования фаз; задержка на отключение без контроля чередования фаз; задержка на срабатывание без контроля чередования фаз. Диапазон измерения L1-L2-L3 равен 3x300-500В переменного тока. Задержку включения или отключения можно регулировать от 0,05 до 10 секунд. Питание производится от измерительной цепи. Имеются два переключающих контакта, работающих по принципу замкнутой цепи.
</t>
  </si>
  <si>
    <t>Реле времени Siemens 3RP1525-1AP30. РЕЛЕ ВРЕМЕНИ, ЗАДЕРЖКА ВКЛЮЧЕНИЯ, 1 ПЕРЕКИДНОЙ КОНТАКТ, 15 ДИАПАЗОНОВ (1, 3, 10, 30, 100) (СЕК, МИН, ЧАС) AC 24, 200..240 V И DC 24 V, 0.7..1.25 US 
Электронные реле времени используются во всех процессах коммутации, управления, пуска-защиты и схемах регулирования, где требуется выдержка времени. Параметрирование – поворотными переключателями. Монтажная ширина от 22.5 мм. Существуют реле для монтажа на DIN рейку (многофункциональные; задержка вкл/ откл; переключение со звезды на треугольник, пульсация), для установки на контакторы SIRIUS и для монтажа на монтажную панель.
Области применения 3RP15251AP30.Реле времени, благодаря удачной концепции компактной и малогабаритной конструкции, представляют собой идеальные модули - таймеры для производителей, распределительных установок и систем управления, а также для серийного использования в промышленности. Они применяются там, где предъявляются высокие требования электромагнитной совместимости (ЭМС). Достоинства реле времени Siemens 3RP1525-1AP30. Отсутствие ограничений в эксплуатации при 60 - Простота проектирования, установка "вплотную". Широкий спектр переключаемых временных областей от 0,05 сек. до 100 час - Гибкость в установке времени и высокая точность регулирования. Комбинированные напряжения UC 24 B/ AC 100-127 B, UC 24 B/AC 200-240 B и UC 24-240 B - Небольшая потребность в запасных частях. Механический ресурс с нагрузкой контактором 3RT1016 - до 30 млн. коммутационных циклов - Ресурс даже при высокой частоте коммутационных операций 
Всего 5 базовых аппаратов - Небольшая потребность в запасных частях. Высокая электромагнитная совместимость - Никаких барьеров при проектировании. Все аппараты с удобной для пользователя техникой подсоединений - Всего один инструмент для монтажа и параметрирования. Технические характеристики 3RP15251AP30. Общие технические данные: Фирменное название продукта SIRIUS. Наименование продукта реле времени. Монтажное положение любой (монтаж на DiN рейку). Функция продукта защита от нулевого напряжения нет. Компонент продукта релейный выход да.Выход проводника нет. Высота установки при высоте над уровнем моря максимальное, m 2 000. Температура окружающей среды во время эксплуатации, °C -25 ... +60, во время хранения, °C -40 ... +85, во время транспортировки, °C -40 ... +85. Относительная влажность воздуха во время эксплуатации, % 10 ... 95. ЭМС излучение помех согласно IEC 61812-1 EN 61000-6-4(3). ЭМС помехоустойчивость согласно IEC 61812-1 EN 61000-6-2.
Проводная интерференция вследствие импульса согласно IEC 61000-4-4  2кВ подключение к сети / 1кВ подключение линии управления. Проводная интерференция вследствие наброса проводник-земля согласно IEC 61000-4-5 2 kV. Проводная интерференция вследствие наброса проводник-проводник согласно IEC 61000-4-5 1кВ. Электростатическая разрядка согласно IEC 61000-4-2  4кВ контактный разряд / 8кВ воздушный разряд. Связанная с полем подача энергии помех согласно IEC 61000-4-3  10 В/m. Прочность по отношению к импульсному напряжению расчетное значение, V 4 000. Мощность потерь [Вт] всего типовое, W 2. Условное обозначение согласно DIN 40719 с дополнением согласно IEC 204-2 согласно IEC 750 K, согласно DIN EN 61346-2
K, согласно DIN EN 81346-2 K. Категория согласно EN 954-1 нет. Защита от прикосновения во избежание электрического удара с защитой пальцев рук. Степень защиты IP, IP20. Тип изоляции Базовая изоляция. Механический срок службы (коммутационные циклы) типовое 10 000 000 электрический срок службы (коммутационные циклы) при AC-15 при 230 В типовое 100 000. Частота коммутации с контактором 3RT2 максимальное 1/h 5 000. Виброустойчивость согласно IEC 60068-2-6, 10 ... 55 Hz / 0,35 mm. Стойкость к шоку согласно IEC 60068-2-27, 11g/15 мс. Относительная точность повторения, % 1. Время восстановления, ms 150. Степень загрязнения, 3. Напряжение изоляции для категории перенапряжения III согласно IEC 60664 при степени загрязнения 3 расчетное значение, V 300, относительная точность настройки относительно верхнего предела шкалы, % 5. Расширение продукта необходимое дистанционное управление нет. Расширение продукта дополнительно дистанционное управление нет.</t>
  </si>
  <si>
    <t>Реле управления</t>
  </si>
  <si>
    <t>271224.500.000019</t>
  </si>
  <si>
    <t>втычное</t>
  </si>
  <si>
    <t>Реле втычное 220V AC RT314730. Согласующие реле с 2-мя перекидными контактами∙ Конструктивная ширина - 16,5 мм;∙ Конструктивная дли на - 77,0 мм;Номинальное напряжение питания AC - 230 В;Напряжение отпускания - 69 В;Номинальный ток на контакт - 5 А при 24 В, и 0,5 А при 230 В;Конструкция должна предусматривать защелкивание на монтажной DIN-рейке35 мм;Комплектное устройство состоит из:печатного реле, стандартного втычного цоколя, светодиодного модуля AC -230 В, комбинированной защелки и маркировочной таблички. Для доукомплектования существующей системы АСУТП.</t>
  </si>
  <si>
    <t>Реле втычное 24V DC LZX RT314731; реле LZX , рабочее напряжение 24V DC, коммутируемый ток16А/250V/AC. Конструкция должна предусматривать защелкивание на монтажной DIN-рейке35 мм; Комплектное устройство состоит из: печатного реле, стандартного втычного цоколя, светодиодного модуля AC -230 В, комбинированной защелки и маркировочной таблички. Для доукомплектования существующей системы АСУТП.</t>
  </si>
  <si>
    <t>Реле втычное 24V DC LZX RT314024; U катушки: 24 В; Iкомм-16 А.;UAC: 250В. Изоляция: 5 кВ. реле LZX , рабочее напряжение 24V DC, комм утируемыйток16А/250V/AC. Для доукомплектования основного установленного оборудования АСУТП.</t>
  </si>
  <si>
    <t>Реле электротепловое</t>
  </si>
  <si>
    <t>271224.500.000002</t>
  </si>
  <si>
    <t>переменного и постоянного тока</t>
  </si>
  <si>
    <t>Тепловое реле РТ-03 25-32А 18.0-25.0А  23121DEK 1113721 надежно защищает цепи переменного тока и электродвигатели от перегрузки, асимметрии фаз, затянутого пуска и заклинивания ротора, а также продлевает их срок службы. Изделие подходит для установки как совместно с контактором, так и самостоятельно на специальное основание ОС-03.
Технические характеристики  РТ-03 для конт. 25-32А 18.0-25.0АВ 23121DEK 1113721. Номинальное напряжение -220(230) В. Номинальный ток -32 А. Контактная группа -1НО + 1НЗ . Габариты без упаковки - 95х78 мм. Соответствие стандартам ГОСТ Р 50030.4.1-2002 (МЭК 60947-4-1-2000), ГОСТ Р 50030.5.1-2005 (МЭК 60947-5-1-2003); Универсальность теплового реле РТ-03 25-32А 18.0-25.0А DEKraft 23121DEK 1113721 - подходит к контакторам других производителей; Двойная функция рычага "тест" - легкая проверка работоспособности и индикация состояния контактов реле (среднее положение рычага обозначает перегрузку); Возможность опломбирования лицевой панели исключает доступ посторонних лиц к настройкам токов установки и другим функциям реле; Два режима повторного включения - ручной и автоматический, их можно переключить диском на лицевой панели; Простота монтажа - никаких проводов, необходимо лишь зацепить специальный крепежный крючок и затянуть клеммные зажимы контактора; Дублирующий контакт катушки управления контактора существенно упрощает монтаж теплового реле под контактор, если провод быстрого подключения не используется, то его можно откусить; Остановка работы двигателя производится кнопкой на передней панели, доступной, в том числе, и при закрытой крышке; Номинальное рабочее напряжение: 230, 400, 660 В; Номинальное напряжение изоляции: 690 В; Номинальное импульсное напряжение Uimp, кВ: 8 - основная цепь, 6 - дополнительная; Класс расцепления: 10А; Условия эксплуатации: УХЛ4; Сечение подключаемого провода для силовых контактов: 4-6 мм2; Тип контактов: 1НО+1НЗ.</t>
  </si>
  <si>
    <t>271224.500.000003</t>
  </si>
  <si>
    <t>переменного тока</t>
  </si>
  <si>
    <t xml:space="preserve">Тепловое реле 16-25А class 10А. диапазон: TeSys - наименование изделия: TeSys LRD - тип устройства или его аксессуаров: недифференциальное реле тепловой защиты - краткое название устройства: LR3D - применение реле: защита двигателя - совместимость изделий: LC1D40A, LC1D50A, LC1D65A - тип сети: переменный ток, постоянный ток - [Ui] номинальное напряжение изоляции: 600 В силовая цепь в соответствии с UL, 690 В силовая цепь в соответствии с IEC 60947-4-1, 600 В силовая цепь в соответствии с CSA. Преимущества: Безопасность и эффективная защита. Благодаря встроенной функции ручного и автоматического сброса и простой установке при помощи клемм с винтовым контактным зажимом, пружинных контактов, кольцевого зажима и клеммного блока EverLink, тепловые реле перегрузки модели LRD очень надежны и охватывают целый спектр типоразмеров двигателя вплоть до 150A. Использование тепловых реле перегрузки в сочетании с контакторами d TeSys образует чрезвычайно компактный пускатель.... применения: Промышленность, инфраструктура, строительство и т.д.:, Стандартная защита электродвигателя, Защита цепи, Защита от: перегрузки и опрокидывания электродвигателя, обрыва фазы.. </t>
  </si>
  <si>
    <t xml:space="preserve">Технические характеристики товара: Реле перегрузки тепловое T16-10 диапазон уставки 7,6А…10А для контакторов типа B6, B7, AS. Номинальный ток, In: 10А. Единицы измерения: шт. Вес: 0.11кг Соответствие стандартам: МЭК/EN 60947-1. Номинальное рабочее напряжение: 690В АС. Номинальная частота: 50/60 Гц. Класс расцепления реле: 10. Время рабочего цикла: 100%. Номинальное импульсное напряжение: 6 кВ. Номинальное напряжение изоляции: 690В АС. Ширина: 45мм. Высота: 76,7мм. Глубина: 53,5мм. Температура окружающей среды при хранении: -50...+80°C. Температура окружающей среды при работе: -25...+60°C. Maксимально допустимая рабочая высота: 2000. Степень защиты: IP20. Сечение подключаемого кабеля-главная цепь: 1/2x 0,75...4мм2. Длина зачистки провода: 12мм. Момент затяжки: 1,1-1,5 Нм.  </t>
  </si>
  <si>
    <t>Ремень приводной</t>
  </si>
  <si>
    <t>271161.000.000066</t>
  </si>
  <si>
    <t>Ремень клиновой SPB 3000 5V 1180 L=L, CONTITECH, Для ремонта основного (установленного) оборудования ЧРП Сименс.</t>
  </si>
  <si>
    <t>Рессора в сборе задняя АРТИКУЛ: 53-2912012-03.Вес: 60 кг.Гарантия: 6 месяцев Краткое описание:Рессора задняя ГАЗ-53, 3307 14 лист L=1610мм</t>
  </si>
  <si>
    <t xml:space="preserve">Розетка 2-х местн. с/п с ЗК(евро) РС16-313 Стиль
 Розетка РС16-313 штепсельная двухместная скрытой установки с заземляющим контактом (евро) 
Описание:
Розетка РС16-313 штепсельная двухместная скрытой установки с заземляющим контактом (евро)
Технические характеристики
Напряжение 220..250 В
Номинальный ток 16 А
Частота тока 50 Гц
Климатическое исполнение УХЛ4
Сечение проводников от 1,5 до 2,5 мм²
Степень защиты IP20
Установочные размеры 65..75 мм
Вес упаковки 4.3 кг
Габаритные размеры 123×82×44 мм
</t>
  </si>
  <si>
    <t>Рубанок</t>
  </si>
  <si>
    <t>257330.570.000000</t>
  </si>
  <si>
    <t>шлифовальный</t>
  </si>
  <si>
    <t>Полуфуганок столярный металлический, размер 350х50 мм</t>
  </si>
  <si>
    <t xml:space="preserve">Рукав пожарный 51 мм, латексный (в сборе с головками). Длина скатки: 20 м.Внутренний диаметр: 51 мм. Рабочее давление: 1,6 МПа. Масса скатки не более : 12,7 кг. 1 штука -20 метров. Дата изготовления товара должна быть не раньше 2023 года, </t>
  </si>
  <si>
    <t>измерительная, стальная</t>
  </si>
  <si>
    <t>Рулетка со шкалой номинальной длины 5 м, лентой из нержавеющей стали, 2-го класса точности. Зажим для крепления рулетки к поясу. Лег кочитаемая шкала. Ударопрочный корпус. Надежный сдвижной фиксатор для легкой остановки ленты в выдвинутом положении. Крючок для точных внутренних и внешних измерений.</t>
  </si>
  <si>
    <t>Рулетка со шкалой номинальной длины 3 м, лентой из нержавеющей стали, 2-го класса точности. Зажим для крепления рулетки к поясу. Лег кочитаемая шкала. Ударопрочный корпус. Надежный сдвижной фиксатор для легкой остановки ленты в выдвинутом положении. Крючок для точных внутренних и внешних измерений.</t>
  </si>
  <si>
    <t>162914.900.000001</t>
  </si>
  <si>
    <t>дверная, деревянная</t>
  </si>
  <si>
    <t>Круглые деревянные ручки , с металлической резьбой в теле ручки и соединительным металлическим штифтом (резьба на штифте с двух сторон). Для дверей, толщиной 35 - 70 мм. В одном комплекте две ручки и штифт</t>
  </si>
  <si>
    <t>1.) Ручка на планке для наружных стальных дверей. Под замок "Эльбор Гранит" 1.06.41, правосторонний, сувальдный. Цвет коричневый - 1 шт.
2,)  Ручка на планке для наружных стальных дверей. Под замок для наружной металлической двери. Межосевое расстояние 70 мм, дорнмасс - 65 мм, толщина двери 55 мм</t>
  </si>
  <si>
    <t>222319.990.000002</t>
  </si>
  <si>
    <t>из поливинилхлорида, для окон</t>
  </si>
  <si>
    <t>Ручка для металлопластиковых окон</t>
  </si>
  <si>
    <t>Сабо</t>
  </si>
  <si>
    <t>152032.990.000003</t>
  </si>
  <si>
    <t>повседневные, женские</t>
  </si>
  <si>
    <t>Сабо: Модель для работников хим. Лаборатории. Натуральная кожа белого цвета, без задника, с откидывающимся регулируемым пяточным ремешком;литая ПВХ подошва (стойкость воздействию воды, моющих средств, бензина, органических и неорганических масел, химически активных веществ).EN 20345:2011, ГОСТ 26166-84 . Размеры:  Р39-1.</t>
  </si>
  <si>
    <t>Сабо: Модель для работников хим. Лаборатории. Натуральная кожа белого цвета, без задника, с откидывающимся регулируемым пяточным ремешком;литая ПВХ подошва (стойкость воздействию воды, моющих средств, бензина, органических и неорганических масел, химически активных веществ).EN 20345:2011, ГОСТ 26166-84 . Размеры:  Р35- 1,  Р37 -1,  Р38-4,  Р39 -1,  Р41 - 2.</t>
  </si>
  <si>
    <t>Влажные чистящие салфетки 100 шт. в тубе для очистки всех видов экранов, а также для стеклянных поверхностей сканеров и копировальной техники.</t>
  </si>
  <si>
    <t>Салфетки, в тубе предназначены для ухода за оргтехниками всех видов. Вид упаковки: Туба пластиковая; Количество салфеток: 100 шт.; Состав: Пропитывающий раствор; Салфетка из крепированной бумаги; Размер салфетки: 11 х 17 см; Материал салфетки: Крепированная бумага; Материал салфеток: Салфетка из нетканого материала на основе целлюлозы; Плотность материала: 21 г/м²; Срок годности невскрытой упаковки: 24 мес.</t>
  </si>
  <si>
    <t>Салфетки, в тубе предназначены для ухода за экранами оргтехники всех видов. Вид упаковки: Туба пластиковая; Количество салфеток: 100 шт.; Состав: Пропитывающий раствор; Салфетка из крепированной бумаги; Размер салфетки: 11 х 17 см; Материал салфетки: Крепированная бумага; Материал салфеток: Салфетка из нетканого материала на основе целлюлозы; Плотность материала: 21 г/м²; Срок годности невскрытой упаковки: 24 мес.</t>
  </si>
  <si>
    <t>Влажные чистящие салфетки 100 шт. В тубе для очистки всех видов экранов, а также для стеклянных поверхностей сканеров и копировально й техники.</t>
  </si>
  <si>
    <t>Саморез</t>
  </si>
  <si>
    <t>259411.900.000165</t>
  </si>
  <si>
    <t>оцинкованный, с полупотайной головкой</t>
  </si>
  <si>
    <t>Саморез 4,2х41 с прессшайбой. Наконечник - сверло, для монтажа без предварительного сверления. Оцинкованный.;</t>
  </si>
  <si>
    <t>259411.900.000168</t>
  </si>
  <si>
    <t>оцинкованный, с резиновой прокладкой</t>
  </si>
  <si>
    <t>Саморезы кровельные с резиновой прокладкой оцинкованные, размерами 4,8 мм × 38 мм</t>
  </si>
  <si>
    <t>259411.900.000164</t>
  </si>
  <si>
    <t>оцинкованный, с потайной головкой</t>
  </si>
  <si>
    <t>Саморезы универсальные оцинкованные с потайной головкой, шлиц PZ2, размеры 5х45 мм</t>
  </si>
  <si>
    <t>257340.390.000020</t>
  </si>
  <si>
    <t>твердосплавное, диаметр 5-30 мм</t>
  </si>
  <si>
    <t>Сверло ударное с победитовым наконечником и хвостовиком типа SDS-plus для перфораторов. Сверло для сверления отверстий в бетоне, кирпичной кладке, натуральном и искусственном камне. Диаметр 6 мм</t>
  </si>
  <si>
    <t>Сверло ударное с победитовым наконечником и хвостовиком типа SDS-plus для перфораторов. Сверло для сверления отверстий в бетоне, кирпичной кладке, натуральном и искусственном камне. Диаметр 8 мм</t>
  </si>
  <si>
    <t>257340.390.000014</t>
  </si>
  <si>
    <t>с цилиндрическим хвостовиком, диаметр 2,01-4.99 мм</t>
  </si>
  <si>
    <t>Сверло спиральное с цилиндрическим хвостиком, из быстрорежущей стали марок Р6М5К5, Р6М5, Р18,  9ХС, HSS, HSS-Co, HSS-TiN, HSS-TiAN. Диаметр сверла 2,5 мм. Длина сверла вместе с хвостовиком и рабочей частью 90 - 110 мм, при этом длина хвостовика не более 30 процентов от всей длины</t>
  </si>
  <si>
    <t>Сверло спиральное с цилиндрическим хвостиком, из быстрорежущей стали марок Р6М5К5, Р6М5, Р18,  9ХС, HSS, HSS-Co, HSS-TiN, HSS-TiAN. Диаметр сверла 3,0 мм. Длина сверла вместе с хвостовиком и рабочей частью 90 - 110 мм, при этом длина хвостовика не более 30 процентов от всей длины</t>
  </si>
  <si>
    <t>Сверло спиральное с цилиндрическим хвостиком, из быстрорежущей стали марок Р6М5К5, Р6М5, Р18,  9ХС, HSS, HSS-Co, HSS-TiN, HSS-TiAN. Диаметр сверла 3,2 мм. Длина сверла вместе с хвостовиком и рабочей частью 90 - 110 мм, при этом длина хвостовика не более 30 процентов от всей длины</t>
  </si>
  <si>
    <t>Сверло спиральное с цилиндрическим хвостиком, из быстрорежущей стали марок Р6М5К5, Р6М5, Р18,  9ХС, HSS, HSS-Co, HSS-TiN, HSS-TiAN. Диаметр сверла 4 мм. Длина сверла вместе с хвостовиком и рабочей частью 90 - 110 мм, при этом длина хвостовика не более 30 процентов от всей длины</t>
  </si>
  <si>
    <t>257340.390.000016</t>
  </si>
  <si>
    <t>с цилиндрическим хвостовиком, диаметр 5-30 мм</t>
  </si>
  <si>
    <t>Сверло спиральное с цилиндрическим хвостиком, из быстрорежущей стали марок Р6М5К5, Р6М5, Р18,  9ХС, HSS, HSS-Co, HSS-TiN, HSS-TiAN. Диаметр сверла 6 мм. Длина сверла вместе с хвостовиком и рабочей частью 90 - 110 мм, при этом длина хвостовика не более 30 процентов от всей длины</t>
  </si>
  <si>
    <t>Сигнализатор взрывоопасности</t>
  </si>
  <si>
    <t>279020.500.000013</t>
  </si>
  <si>
    <t>для непрерывного автоматического контроля довзрывоопасных концентраций горючих газов, паров и их смесей в воздухе рабочей зоны</t>
  </si>
  <si>
    <t>Блок сигнализации и управления БСУ. Напряжение питания переменного тока частотой (50 ± 1) Гц, В - 200 +22/-33; Потребляемая мощность, ВА, не более - 10; Время срабатывания блока, с, не более - 5; Амплитуда импульсов управления клапаном, В - от 31 до 42; Выходные напряжения для питания внешнего устройства и узла индикации состояния клапана, В - 10…15; Напряжение питания каскадов с ОК при токе нагрузки до 20 м A , В, не более - 30; Габаритные размеры, мм - 125х80х35; Масса, кг, не более - 0,6. Для доукомплектования основновного установленного оборудования.</t>
  </si>
  <si>
    <t>Сигнализатор С3-1-2Г предназначен для непрерывного автоматического содержания углеводородного газа (природного по ГОСТ 5542 или метана, дале е - СН4) в воздухе котельных и других коммунально-бытовых и производственных помещений. В комплект поставки входит: дюбель 4мм - 2шт . клеммник 15EDGK-3,5-04Р (кабельная часть, установлен в разъем "Вход") - 1шт; клемник 15EDGK-3,5-05Р (кабельная часть, установлен в разъем"Выход")-1шт; клемник 5edgk-3,5-06Р (кабельная часть, с иммитатором клапана, установлен в разъем "Клапан")-1шт. Обязательно н аличие сертификата соответствия и разрешения на применение в РК. Комплект документации, предусмотренной заводом изготовителем, экспл уатационной документацией на русском и государственном языках. Для доукомплектования основного установленного оборудования.</t>
  </si>
  <si>
    <t>Станция паяльная</t>
  </si>
  <si>
    <t>257330.650.000020</t>
  </si>
  <si>
    <t>с нихромовым нагревателем</t>
  </si>
  <si>
    <t>Комбинированная паяльная станция для работы с SMD, QFP, PLCC, SOP, SOIC, CHIP, BGA компонентами. Компрессорный, термовоздушный, двухканальный, монтажно-демонтажный . Технические характеристики: Напряжение питания станции: 220-240 В; Потребляемая мощность: 350 Вт; Потребляемая мощность паяльника: 50 Вт; Потребляемая мощность нагревательного элемента фена: 350 Вт; Потребляемая мощность компрессора: 20 Вт; Диапазон рабочих температур паяльника: 200 - 480 °C; Диапазон рабочих температур фена: 100 - 420 °C; Максимальный объем воздушного потока: до 24 л/мин; Тип нагревательного элемента паяльника: керамический.</t>
  </si>
  <si>
    <t>Камаз Стартер Артикул: 5402.3708000.Каталожная группа: Электрооборудование.Ширина, м: 0.17 Высота, м: 0.17 Длина, м: 0.33.Вес, кг: 10.615 Номинальная мощность, кВт: 8.Номинальное напряжение, В: 24 Масса стартера, кг: 11.Емкость АКБ, А·ч: 190
Направление вращения: Правое.Число зубьев шестерни привода: 11.Модуль шестерни привода, мм: 3.75</t>
  </si>
  <si>
    <t>274042.500.000011</t>
  </si>
  <si>
    <t>для люминесцентной лампы , мощность 18 Вт</t>
  </si>
  <si>
    <t>СТАРТЕР ДЛЯ ЛАМП  18-22W, мощность пускового устройства -18-22W, латунные контакты напряжение сети -220В. Используется как пусковое устройство для люминесцентных ламп.</t>
  </si>
  <si>
    <t>Стеклорез</t>
  </si>
  <si>
    <t>257330.930.000017</t>
  </si>
  <si>
    <t>алмазный</t>
  </si>
  <si>
    <t>Стеклорез  роликовый, 3 режущих элемента; с пластмассовой ручкой</t>
  </si>
  <si>
    <t>231412.900.000033</t>
  </si>
  <si>
    <t>марка С-РК</t>
  </si>
  <si>
    <t>Наплавляемые кровельные материалы с армирующей основой из стеклоткани с крупнозернистой посыпкой в рулонах длиной по 10 и 15 метров. Для верхнего слоя. Наименование от производителя: Рукан-5, Техноэласт, Линокром, Биполь, Бикрост, Унифлекс, Армокров и т.д.</t>
  </si>
  <si>
    <t>Стеклоткань Э3-200 предназначена для для теплоизоляции в качестве покровного слоя теплоизоляции. ГОСТ Стеклоткани 19907-83; Марка ЭЗ-200; Технические характеристики стеклоткани: Толщина - 0,190+0,01/-0,02мм; Ширина -100±1 см; Поверхностная плотность 195±25 г/м2; Переплетение - полотняное; Вид замасливателя - парафиновая эмульсия. Температура эксплуатации до +350°C</t>
  </si>
  <si>
    <t xml:space="preserve"> Набор съемников  для ременных шкивов 8пр.(max диаметр захвата 120мм.высота захвата: 60. 60110мм).Размер (мм) — 10.Артикул производителя — RF-33119310.Код товара — 17333.Упаковка — Кейс</t>
  </si>
  <si>
    <t>Тачка</t>
  </si>
  <si>
    <t>309910.000.000028</t>
  </si>
  <si>
    <t>для помещения грузов</t>
  </si>
  <si>
    <t>Объем- 110л., грузоподъемность-200 кг., толщина кузова-0,9 мм., тип колеса-полиуретановое, диаметр колеса-360 мм., количество колес-2 шт., подшипник- стальной, внутренний диаметр подшипника- 25,4 мм., диаметр рамы- 32 мм., диаметр опоры- 25 мм., материал кузова - оцинкованная сталь.</t>
  </si>
  <si>
    <t>265151.100.000037</t>
  </si>
  <si>
    <t>ТТЖ-М</t>
  </si>
  <si>
    <t>Стеклянный термометр с вложенной шкальной пластиной. измерения температуры в технических воздушно-парогазосиловых установках и трубопроводах. Термометрическая жидкость керосин. Диапазон измерения t, 0C 0 … + 50.Поставляется  с сертификатом о поверке, сертификатом об утверждении типа СИ с описанием типа реестр ГСИ РК) или метрологической аттестации в РК, выпиской из реестра ГСИ РК, действующим сертификатом о поверке СИ со сроком действия не менее половины срока межповерочного интервала на момент поставки/установки, методикой поверки СИ, комплектом документации, предусмотренной заводом-изготовителем с мокрой печатью на каждый набор, с инструкцией по эксплуатации на государственном/русском языке.</t>
  </si>
  <si>
    <t>Термометр сопротивления WIKA TR60-A. Диапазоны измерения -40 °C до +80 °С; Исполнения со вторичным преобразователем; Длина чувствительного элемента составляет 60 мм, диаметр – 6 мм, Чувствит. элемент - спиральный биметалл, шток помещен в гильзу с резьбой, Корпус - из ударопрочной пластмассы. Необходимые требования: Сертификат об утверждении типа СИ с описанием типа (Реестр ГСИ РК) или сертификат о метрологической аттестации СИ ГСИ РК, действующий сертификат о поверке СИ со сроком действия не менее половины срока меж поверочного интервала на момент поставки/установки, методика поверки СИ, эксплуатационная документация завода-изготовителя на государственном/русском языках. Товар должен быть новым на момент поставки. Гарантия - 2 года. Для доукомплектования основновнего установленного оборудования.</t>
  </si>
  <si>
    <t>ТЕРМОМЕТР СОПРОТИВЛЕНИЯ С ПОДПРУЖИНЕННЫМ КОНЧИКОМ TR55 С ЦИФРОВЫМ ПРЕОБРАЗОВАТЕЛЕМ ТЕМПЕРАТУРЫ T15.H-ZZZZG WIKA; Выходной сигнал — 4…20 мА; Диапазоны температур: -50…+250; Класс точности — от 0,25; Конструктивные особенности: измерительный преобразователь  встроен в клеммную головку первичного преобразователя; Длина PT100 60мм.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на русском языке, Разрешение уполномоченного органа РК к применению на опасных производственных объектах. Товар должен быть новым на момент поставки. Гарантия - 2 года. Товар должен быть новым на момент поставки. Для доукомплектования основновнего установленного оборудования.</t>
  </si>
  <si>
    <t>329959.600.000002</t>
  </si>
  <si>
    <t>ГОСТ 27002-86.Термос вакуумный, универсальный с узким горлом для напитков. Объем колбы не менее 2,0 литров. Колба и корпус из не ржавеющей пищевой стали. С крышкой – кружкой и ручкой. Сохранение тепла и холода не менее 24 часа.</t>
  </si>
  <si>
    <t>293230.600.000026</t>
  </si>
  <si>
    <t>термостат Артикул:ТС107-1306100-01. t-80 комплект 2шт.Размеры (Д х Ш х В):0.066 x 0.063 x 0.063 м.Вес:0,15кг</t>
  </si>
  <si>
    <t>ТЕРМОСТАТ Rittal SK 3110000; Биметаллический датчик как термочувствительный орган с термической обратной связью; Набор контактов: 1-полюсный переключающий контакт как мгновенный выключатель; Допустимая контактная нагрузка: Кл. 5 – 3 (обогрев): AC 10 A, DC = 30 Вт - К л. 5 – 4 (охлаждение): AC 5 A, DC = 30 Вт - Диапазон установок: от +5°С до +60°С - Вес: ок. 105 г - Размеры: 71 x 71 x 33,5 мм - Точ ность поддержания температуры: ок. 1 K ± 0,8 K.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 Для доукомплектования шкафов АСУТП. Товар должен быть новым на момент поставки.</t>
  </si>
  <si>
    <t>ТИСКИ СЛЕСАРНЫЕ 200 ММ предназначены для закрепления деталей при выполнении различного вида слесарных работ. Характеристики: тип тисков - слесарные; высота губок 200 мм.</t>
  </si>
  <si>
    <t>Слесарные</t>
  </si>
  <si>
    <t>ТИСКИ СЛЕСАРНЫЕ TCМ 200 ММ предназначены для закрепления деталей при выполнении различного вида слесарных работ. Характеристики: тип тисков - слесарные; высота губок 200 мм.</t>
  </si>
  <si>
    <t>Тяга рулевая</t>
  </si>
  <si>
    <t>293230.670.000051</t>
  </si>
  <si>
    <t xml:space="preserve">Поперечная тяга Артикул: 4310-3414049-12.Каталожная группа:..Управление рулевое.Механизмы управления Ширина, м: 0.05.Высота, м: 0.05 Длина, м: 1.5 Вес, кг: 18.Код ТН ВЭД:8708949909
 </t>
  </si>
  <si>
    <t>293230.670.000050</t>
  </si>
  <si>
    <t>Рулевая тяга в сборе Артикул: 4310-3414049-12.Каталожная группа:Управление рулевоеМеханизмы управления.Ширина, м:0.05Высота, м:0.05Длина, м:1.5Вес, кг:18Код ТН ВЭД:8708949909</t>
  </si>
  <si>
    <t>УДЛИНИТЕЛЬ С СЕТЕВЫМ ФИЛЬТРОМ Технические характеристики Номинальное напряжение/частота 220 В / 50-60 Гц Максимальная суммарная мощность нагрузки 2200 Вт Максимальный ток нагрузки 10 А Количество розеток 6 шт. выключатель, Длина 5,0 м</t>
  </si>
  <si>
    <t>Длина-50м, электрический с заземлением на катушке, евро, 4 гнезда, 220 В, 16 А. Удлинитель представляет собой размещенную в устойчивом корпусе из ударопрочной пластмассы специальную катушку, на которую наматывается кабель питания. Корпус имеет рукоятку для переноски, а катушка – ручку для сматывания кабеля. Имеет автомат защиты от перегрузок и короткого замыкания. Комплектуется проводом марки ПВС. Диаметр катушки 300 мм. Удлинитель рассчитан на применение при положительных температурах, степень пылевлагозащиты IP20.</t>
  </si>
  <si>
    <t>Умывальник</t>
  </si>
  <si>
    <t>259911.312.000000</t>
  </si>
  <si>
    <t xml:space="preserve">Умывальник с тумбой и водонагревателем. Ширина, см:55.Высота, м:150. Длина, см:45. Объем бака, л:17. Вес, кг:12. Материал:Сталь.
Мощность водонагревателя, кВт:1,25. Предоставить паспорт.
</t>
  </si>
  <si>
    <t>234210.500.000012</t>
  </si>
  <si>
    <t>керамический, козырьковый</t>
  </si>
  <si>
    <t>УНИТАЗ КЕРАМИЧЕСКИЙ С БОЧКОМ Цвет белый.ширина 410 мм;длина до 750 мм,а бачок — до 760 мм.</t>
  </si>
  <si>
    <t>Усилитель пневматический</t>
  </si>
  <si>
    <t>293230.250.000086</t>
  </si>
  <si>
    <t>Пневмогидроусилитель (ПГУ) тормоза передний Артикул:4320-3510010 Размеры (Д х Ш х В):0.56 x 0.26 x 0.21 м.Вес:9,5кг</t>
  </si>
  <si>
    <t>УСТРОЙСТВО ЗАРЯДНОЕ CH10A 07</t>
  </si>
  <si>
    <t>271150.330.000002</t>
  </si>
  <si>
    <t xml:space="preserve"> для аккумулятора радиостанции</t>
  </si>
  <si>
    <t>Импульсное зарядное устройство для носимых радиостанции PD785G Hytera-предназначено для зарядки аккумуляторных батарей цифровых рад иостанций Hytera. Преимущества данного зарядного устройства: · Высокая скорость зарядки; · Два посадочных места, позволяющих заряжат ь сразу два аккумулятора; · Компактные размеры и низкий уровень электропотребления; · Простое и понятное управление. Индикация работ ы зарядного устройства определяется тремя светодиодами – красным, оранжевым и зелёным. Красный индикатор указывает на ошибку в работ е или на процесс зарядки, оранжевый включается, когда батарея зарядилась на 90%, а зелёный – при полной зарядке аккумулятора. . Возм ожные названия: Hytera CH10A07, Hytera CH-10-A-07, Hytera CH10-A07, CH10A07, CH-10A07, Хайтера CH10A07 Производитель: Hytera Совмест имость к рации : PD505 PD605 Совместимость к АКБ : BL1504 Входное напряжения : 100-230B Исходящее напряжение : н/д Время зарядки : ~ 3 часов.</t>
  </si>
  <si>
    <t>Промышленный фен. Мощность до 2300 Вт ,Температура 50-650 °C, Макс. температура 660 °C, Регулировка температуры плавная, Расход воздуха 150-500 л/мин, Дисплей, Функция «Холодный воздух», Прорезиненная рукоять.</t>
  </si>
  <si>
    <t>Блок сетевых розеток предназначен для распределения электропитания и защиты компьютеров, электронной техники и активного оборудования в телекоммуникационных шкафах и стойках. Для доукомплектования телекоммуникационного оборудования в аппаратном помещений SHIP 700509102 . Сетевой фильтр, SHIP, 700509102, Для шкафов и стоек размера 19", 9 Розеток Schuko, 2 м, 16A, 4000W, Чёрный</t>
  </si>
  <si>
    <t>ФИЛЬТР ВОЗДУШНЫЙ ЭЛЕМЕНТ Артикул: 238Н-1109080 Размеры (Д х Ш х В): 0.38 x 0.28 x 0.28 м вес 3,1 кг.</t>
  </si>
  <si>
    <t>Фильтр масляный грубой очистки  Артикул:658-1012075.</t>
  </si>
  <si>
    <t xml:space="preserve">Фильтр грубой очистки топлива Артикул 8401105010г4 </t>
  </si>
  <si>
    <t>Фильтр воздушный Артикул: В4308/01-1109560 КТ
Размеры (Д х Ш х В): 0.295 x 0.228 x 0.228 м
Вес: 1.23 кг</t>
  </si>
  <si>
    <t>Фильтр масленный Артикул: ЧТЗ-51-09-255СП
Вес: 9.6 кг</t>
  </si>
  <si>
    <t>Фильтр воздушныйАртикул: 66-1109010Вес: 3.7 кг
Габариты: 35 Ш х 11 В х 49 Г см</t>
  </si>
  <si>
    <t>282913.300.000004</t>
  </si>
  <si>
    <t>топливный, для карбюраторного двигателя внутреннего сгорания грузового автомобиля</t>
  </si>
  <si>
    <t>ФИЛЬТР ТОПЛИВНЫЙ Артикул: 020-1117010.Размеры (Д х Ш х В): 0.15 x 0.1 x 0.1 м.Вес: 0.65 кг</t>
  </si>
  <si>
    <t>Фильтр воздушный Артикул K7011109100 
..Система питания двигателя Двигатель
Ширина, м: 0.11 Высота, м: 0.36 Длина, м:0.24
Вес, кг: 0.93</t>
  </si>
  <si>
    <t>Фильтр масленный Артикул: 840-1012039-15
Размеры (Д х Ш х В): 0.24 x 0.1 x 0.1 м
Вес: 0.6 кг</t>
  </si>
  <si>
    <t>ФИЛЬТР МАСЛЯННЫЙ Артикул: 7405-1012040
Размеры (Д х Ш х В): 0.116 x 0.116 x 0.233 м
Вес: 0.77 кг</t>
  </si>
  <si>
    <t>ФИЛЬТР ТОПЛИВНЫЙ Артикул 9.3.420   Размеры: D 108 d S80X3 / 1-14 UNS H 230 В упаковке штук: 4 Объем упаковки (м.куб): 0,02 Вес упаковки (кг): 5,8 Комментарий: Без крышки</t>
  </si>
  <si>
    <t>ФИЛЬТР ТОПЛИВНЫЙ ГРУБ.ОЧИСТКИ Артикул: 201-1105538. Ширина, м:0.06 Высота, м:0.06Длина, м:0.2.Вес, кг:0.16</t>
  </si>
  <si>
    <t>ФИЛЬТР ВОЗДУШНЫ Артикул: 740-1109560-10
Доп. артикул 1: 4304М
Размеры (Д х Ш х В): 0.33 x 0.33 x 0.22 м
Вес: 3.1 кг</t>
  </si>
  <si>
    <t>ФИЛЬТР МАСЛЯНЫЙ Артикул: 840-1012039-15
Размеры (Д х Ш х В): 0.24 x 0.1 x 0.1 м
Вес: 0.6 кг</t>
  </si>
  <si>
    <t>Фильтр масленный Артикул ФМ-305.31 Масса, кг 0.56
Габариты упаковки: Длина, м 0.096
Ширина, м 0.096 Высота, м 0.14</t>
  </si>
  <si>
    <t>Фильтр топливный Артикул: 240-1117030 Код для заказа.179365Артикулы.240-1117030, 6302М.Каталожная группа:.Система питания двигателя  Двигатель Ширина, м:0.09.Высота, м:0.12 Длина, м:0.09.Вес, кг:0.215</t>
  </si>
  <si>
    <t>ФИЛЬТР МАСЛЯНЫЙ Артикул: FSM480
Модель ТС
УАЗ-3163, УАЗ-31519, УАЗ-31512, УАЗ-3303, УАЗ-3962, УАЗ-2206, УАЗ-2360, УАЗ-31512, УАЗ-3160</t>
  </si>
  <si>
    <t>282913.300.000003</t>
  </si>
  <si>
    <t>топливный, для карбюраторного двигателя внутреннего сгорания легкового автомобиля</t>
  </si>
  <si>
    <t>Фильтр топливный тонкой очистки Артикулы ФТ 015.1117010-10, 315195-1117010</t>
  </si>
  <si>
    <t>Фильтр сетевой 5М, 16А, 6 розеток, входная вилка тип F (евровилка), розетки тип F (евророзетка), общий выключатель розеток, плавкий предохранитель.</t>
  </si>
  <si>
    <t>172919.900.000007</t>
  </si>
  <si>
    <t>обеззоленный, лабораторный, медленнофильтрирующий</t>
  </si>
  <si>
    <t>Фильтр марки ФМ "Синяя лента" медленной фильтрации по ТУ 6.09-1678-95, диаметром  15 см по 100 шук в упаковке, наличие паспорта качаства завода изготовителя с мокрой печатью, на момент получения 90-95% запас срока годности</t>
  </si>
  <si>
    <t>282913.300.000015</t>
  </si>
  <si>
    <t>топливный, для дизельного двигателя грузового автомобиля</t>
  </si>
  <si>
    <t>Элемент фильтрующий грубой очистки топлива двигателя ЯМЗ 238. Артикул:ЭФТ 456 (201-1105040  Размеры: Высота(мм)-190. Диаметр наружный(мм)-71 . Диаметр внутренний(мм)-33. Обязательно наличие сертификата качества, сертификата соответствия, сертификата происхождения.</t>
  </si>
  <si>
    <t>Элемент фильтрующий масляный грубой очистки (латунная сетка) двигателя Артикул:. 236-1012023 Размеры: Высота (мм)193. Диаметр наружн ый(мм)105. Диаметр внутренний(мм)60. Обязательно наличие сертификата качества, сертификата соответствия, сертификата происхождения.</t>
  </si>
  <si>
    <t>172919.900.000009</t>
  </si>
  <si>
    <t>обеззоленный, лабораторный, быстрофильтрирующий</t>
  </si>
  <si>
    <t>Фильтр Красная лента диаметром 12,5 - 15 см по 100 шт в упаковке по ГОСТ 12026-81. При поставке необходимо наличие паспорта завода изготовителя с мокрой печатью . На момент получения 90-95% запаса срока годности.</t>
  </si>
  <si>
    <t>Фильтр сетевой 5М, 16А, 6 розеток, входная вилка тип F (евровилка), розетки тип F (евророзетка), общий выключатель розеток, плавкий предохранитель на 16А, длина шнура - 5м.</t>
  </si>
  <si>
    <t>293230.990.000576</t>
  </si>
  <si>
    <t>Форсунка Артикул:40904-1132010.Форсунка ДВ-409 ЕВРО-3, 4 УАЗ  0280158237.Размеры (Д х Ш х В):0.077 x 0.03 x 0.02 м.Вес:0,03кг</t>
  </si>
  <si>
    <t>Универсальные фотореле  с выносным фотоэлементом,длина провода 1 м - 1 штука;Предназначено для управления автоматическим включением и выклчением уличных ламп освещения;Номинальное напряжение,В-220; Допустимые колебания напряжения питающей сети, % -15 … +10;Номинальная частота питающей сети, Гц-50;Напряжение коммутируемой цепи, В, постоянный ток 12 … 30; переменный ток 50Гц 12 … 220; Коммутируемый ток, А- 0.01 … 8;Потребляемая мощность, Вт-2;Габаритные размеры, мм 45х70х100. Вес, не более,- 0,3 кг.</t>
  </si>
  <si>
    <t>Цилиндр гидроусилителя руля</t>
  </si>
  <si>
    <t>293230.670.000056</t>
  </si>
  <si>
    <t>Силовой цилиндр рулевой Артикул: 3308-3405011. Ширина, м:0.08 Высота, м:0.08 Длина, м:0.62Вес, кг:4.55Код ТН ВЭД: 8412218008</t>
  </si>
  <si>
    <t>Цилиндр сцепления</t>
  </si>
  <si>
    <t>293230.990.000531</t>
  </si>
  <si>
    <t>Главный цилиндр сцепления Артикул: 6361-1602510 (6361ЯХ-1602510).  Ширина, м:0.04 Высота, м:0.04Длина, м:0.27Вес, кг:1.86Код ТН ВЭД: 8708939009</t>
  </si>
  <si>
    <t>293230.990.000530</t>
  </si>
  <si>
    <t xml:space="preserve"> .Цилиндр сцепления главный Артикул:5320-1602510-10.Размеры (Д х Ш х В):0.275 x 0.048 x 0.157 м.Вес:1,58</t>
  </si>
  <si>
    <t>Цилиндр тормозной</t>
  </si>
  <si>
    <t>293230.250.000091</t>
  </si>
  <si>
    <t>Усилитель вакуумный  в сборе с клапаном Артикул: 5312-3550010..Ширина, м:0,3.Длина, м:0,3.Высота, м:0,4.Вес, кг:8</t>
  </si>
  <si>
    <t>Чашка</t>
  </si>
  <si>
    <t>234411.000.000059</t>
  </si>
  <si>
    <t>лабораторная, выпаривания, из фарфора, вместимость 25-4000 см3</t>
  </si>
  <si>
    <t>Чашка выпарительная №5 по ГОСТ 9147 ,наличия паспорта, 250 мл диаметр 123±3мм,высота 50±2мм предназначена для выпаривания растворов солей и высушивания образцов.</t>
  </si>
  <si>
    <t>325022.390.000001</t>
  </si>
  <si>
    <t>ортопедическая</t>
  </si>
  <si>
    <t>Шины предназначены для иммобилизации нижних и верхних и конечностей у взрослых (шины на руку, на ногу). Температура воздуха, приемлемая для эксплуатации шин от -20°С до + 50°С. Максимальное рабочее давление - 20 мм рт. ст. В комплект иммобилизацинной шины входят: насос вакуумный ручной – 1 шт; паспорт (этикетка) – 1 шт; сумка - 1 шт. Масса шин от 450 г до 1150 г. На момент поставки товар должен быть не ранее 2023 года года выпуска.</t>
  </si>
  <si>
    <t>221930.500.000049</t>
  </si>
  <si>
    <t>для душа</t>
  </si>
  <si>
    <t>Душевой шланг из нержавеющей стали, внешняя оболочка,которогопроизведена из нержавеющуй стали. Длина шланга 2 м. Шлангивыдерживаютда вление воды до 1 МПа (10 атм.). Максимальная температура,при которой можно пользоваться шлангом, составляет +75#С</t>
  </si>
  <si>
    <t>РУКАВ КИСЛОРОДНЫЙ Ф 9ММ. Рукав кислородный III-9-2,0 ГОСТ 9356-75 . (Ф9 ,0 мм для подачи кислорода под давлением 2,0 Мпа). Длина 20 м.</t>
  </si>
  <si>
    <t>Изготовлен из вулканизированной резины с двойной нитяной оплеткой.  Класс- I. Температурный диапазон от - 35 до + 70 градусов. Рабочее давление-6,3 кг/см2. Маскимальное рабочее давление 20 кг/см2, внутренний диаметр - 9мм, наружный диаметр-18мм. Рабочее давление-6,3бар. Рукава должны иметь трехкратный запас прочности при гидравлическом давлении. Маркировка- две цветные полосы красного цвета на наружном слое по всей длине.Длина 20 м.</t>
  </si>
  <si>
    <t>РУКАВ КИСЛОРОДНЫЙ Ф 9ММ. Рукав кислородный III-9-2,0 ГОСТ 9356-75 . (Ф9 ,0 мм для подачи кислорода под давлением 2,0 Мпа).</t>
  </si>
  <si>
    <t>Изготовлен из вулканизированной резины с двойной нитяной оплеткой. Относится к третьему классу прочности. Маскимальное рабочее давление 20 кг/см2, внутренний диаметр - 9мм, наружный диаметр-18мм. Длина 20 м.</t>
  </si>
  <si>
    <t>для военнослужащих, из хлопчатобумажной ткани,с защитной москитной сеткой</t>
  </si>
  <si>
    <t>Накомарник - шляпа и москитная сетка для защиты от комаров, мелких мух, мошек и других летающих насекомых. Особенности модели: противомоскитный головной убор состоит из панамы с сеткой. Рекомендуется для защиты от насекомых. Противомоскитный головной убор для защиты насекомых. Может использоваться в комплекте с противоэнцифалитным костюмом. Ткань верха: смесовая, сетка – полиэфир. Нижняя часть сетки прилегающая к горлу регулируемая, сетка удлиненная.</t>
  </si>
  <si>
    <t>Шпатель</t>
  </si>
  <si>
    <t>257330.930.000004</t>
  </si>
  <si>
    <t>ШП, металлический</t>
  </si>
  <si>
    <t>ГОСТ 10778-83.Шпатель применяется при отделочных работах для нанесения различных строительных материалов. Размер полотна, мм 100. Ма териал лезвия нержавеющая сталь.Материал рукояти дерево.Вес, кг: 0,08.Габариты, мм: 245 x 23 x 100.</t>
  </si>
  <si>
    <t xml:space="preserve">ГОСТ 10778-83.Шпатель, ширина полотна, мм 100. Ма териал лезвия нержавеющая сталь.Материал рукояти пластмасса. </t>
  </si>
  <si>
    <t>257330.930.000007</t>
  </si>
  <si>
    <t>ШД, металлический</t>
  </si>
  <si>
    <t>ГОСТ 10778-83.Фасадный шпатель, ширина лезвия 200 мм. Материал рукояти двухкомпонентная.Материал лезвия нержавеющая сталь.Вес,кг: 0,22.Габариты, мм: 210 x 200 x 10</t>
  </si>
  <si>
    <t>257330.930.000010</t>
  </si>
  <si>
    <t>ШСП, металлический</t>
  </si>
  <si>
    <t>ГОСТ 10778-83.Шпатель 80 мм. Пластиковая рукоятка.Материал лезвия нержавеющая сталь.Вес, кг: 0,06.Габариты, мм: 220 x 80 x 20</t>
  </si>
  <si>
    <t>259929.490.000233</t>
  </si>
  <si>
    <t>плунжерный</t>
  </si>
  <si>
    <t>Шприц поставляется с насадкой длиной 175 мм. Гибкий шланг высокого давления длиной 500 мм (19,7 дюйма), включает 3 удлинительных трубки и высоконапорный шланг, которые упакованы в футляр для переноски. Корпус с рифлением для надёжного и безопасного захвата. Высоко качественная, устойчивая к образования задиров сталь для простоты загрузки картриджа. Максимальное давление 40 МПа (5800 фунтов/дюйм ²). Поршень специальной формы обеспечивает полное опорожнение картриджа.</t>
  </si>
  <si>
    <t>Шубка</t>
  </si>
  <si>
    <t>329119.500.000001</t>
  </si>
  <si>
    <t>Шубка для валика меховая 250 мм</t>
  </si>
  <si>
    <t>Шуруп с потайной головкой</t>
  </si>
  <si>
    <t>259411.900.000044</t>
  </si>
  <si>
    <t>стальной, диаметр 8 мм</t>
  </si>
  <si>
    <t xml:space="preserve"> Саморез (шуруп) по бетону нагель, размер 7,5х132 мм, желтый цинк, шлицы торкс 30</t>
  </si>
  <si>
    <t>259411.900.000040</t>
  </si>
  <si>
    <t>стальной, диаметр 3,5 мм</t>
  </si>
  <si>
    <t>Саморез по дереву с крупной резьбой (гипсокартон-дерево), потайная головка, шлиц PHILLIPS №2 (РН2), оксидированный, фосфатированный, ф - 3,5мм, длина 32мм, резьба полная.</t>
  </si>
  <si>
    <t>259411.900.000041</t>
  </si>
  <si>
    <t>стальной, диаметр 4 мм</t>
  </si>
  <si>
    <t>Саморез по дереву с крупной резьбой (гипсокартон-дерево), потайная головка, шлиц PHILLIPS №2 (РН2), крупная резьба, оксидированный, фосфатированный. Размер 4,2х75 мм.</t>
  </si>
  <si>
    <t>259411.900.000042</t>
  </si>
  <si>
    <t>стальной, диаметр 5 мм</t>
  </si>
  <si>
    <t>Саморез по дереву с крупной резьбой (гипсокартон-дерево), потайная головка, шлиц PHILLIPS №2 (РН2), крупная резьба, оксидированный, фосфатированный. Размер 4,8х100 мм.</t>
  </si>
  <si>
    <t>Щетка для мытья пола и подметания изготовлена из массива дерева, имеет плотно посаженный объемный ворс из синтетического износоустойчивого материала.  - Ворс - жесткий, синтетический. Размер -300x55x20мм.</t>
  </si>
  <si>
    <t>Щетка с совком на длинной ручке. Длинная ручка щетки крепится на ручке совка в вертикальном положении при хранении</t>
  </si>
  <si>
    <t>СТ РК ГОСТ Р 50962-2008.Щетка для подметания пола с черенком. Тип ворса- средней жесткости,материал ворса - полиэтилентерефталат, дл ина ворса не менее - 7.2 см. материал ручки/черенка - пластик длиной 120 - 130 см.</t>
  </si>
  <si>
    <t>Щетка ручная четырехрядная из стальной проволоки для зачистки рабочих поверхностей из металла. Материал изготовления: ручка из твердой древесины, стальная проволока. Обозначение: 35020-4</t>
  </si>
  <si>
    <t xml:space="preserve">Щетка </t>
  </si>
  <si>
    <t>3527-150. Стальная жгутовая проволочная дисковая плетенная щетка для установки на электрошлифмашинки с внутреним отверстием под Ф- 22мм. Диаме р - 125мм. Материал нержавеющая сталь, максимальная скорость 4500-8500 об/мин.предназначен для очистки сварных швов,подготовки шероховатых поверхностей и быстрого удаления краски,окалины и ржа вчины.</t>
  </si>
  <si>
    <t>3527-150. Стальная жгутовая проволочная дисковая плетенная щетка для установки на электрошлифмашинки с внутреним отверстием под Ф- 22мм. Диаме р - 180мм. Материал нержавеющая сталь, максимальная скорость 4500-8500 об/мин.предназначен для очистки сварных швов,подготовки шероховатых поверхностей и быстрого удаления краски,окалины и ржа вчины.</t>
  </si>
  <si>
    <t>257330.930.000063</t>
  </si>
  <si>
    <t>чашечная, металлическая</t>
  </si>
  <si>
    <t>ЩЕТКА ЧАШКА ДЛЯ ШЛИФМАШИНКИ, латунированная витая проволока, мягкая (100 мм; М14) для УШМ. Технические характеристики: резьба М14; материал проволоки - латунированная сталь; форма проволоки - волнистая; диаметр- 100 мм; максимальная скорость - 8500 об/мин.</t>
  </si>
  <si>
    <t>Асинхронный Электродвигатель АИР132 S4 У1, мощность -7,5кВт, число оборотов 1500 об/мин.
Технические параметры.Конструктивное исполнение электродвигателя АИР132 S4 У1 — закрытое обдуваемое, монтажное — на лапах.• 6 клемм в коробке вывода (на двойное напряжение 380/660В);• соответствие климатическим параметрам У со способностью функционирования при температурной амплитуде от -20 до +40 C°;• амортизационные категории 2 и 3 — на открытом воздухе под навесом, защищающим от осадков и солнечных лучей либо в промышленном помещении, где не поддерживается комфортный климат;• стабильная производительность под нагрузкой при эксплуатации в режиме S1 (ГОСТ 183-74);• критическая для обмотки температура нагрева — 150°С;• защищенность по IP54 (от сухой пыли и капельной жидкости).
Условные обозначения электродвигателей АИР АИР132 S4 - промышленный асинхронный трехфазный электродвигатель с короткозамкнутым ротором. 1) АИ – серия (тип) двигателя; Р – вариант привязки мощности данного двигателя к установочным размерам по ГОСТу; 2) 132 – высота оси вращения электродвигателя в соответствии с ГОСТ13267 (габарит электродвигателя, который равен расстоянию от низ лам до центра вала в мм); 3) S4- установочные размеры по длине станины; А, В, С – длина сердечника и/или длина станины двигателя (первая, вторая и третья длина соответственно); 4) 5 Климатическое исполнение двигателя по ГОСТ15150 - У, Т, УХЛ, ХЛ, ОМ. Дополнительные сведения: — cтепень защиты - IP54 (по заказу -IP55) — категория размещения по ГОСТ 15150-69 — электрическая и конструктивная модификация — монтажное исполнение — Класс изоляции обмотки – «F» . — Напряжение питания — назначение</t>
  </si>
  <si>
    <t xml:space="preserve">Мощность 2,2кВт                                                                                                           Частота вращения 1410 об/мин                                                                                    Напряжение 380 В                                                                                                                Сила тока 5,09А                                                                                                      Коэффициент полезного действия 80 %                                                                                                                                                                                                       Коэффициент мощности 0,8 о.е.                                                                                     Частота тока 50 Гц                                                                                                                                                                                                                                                                                                     Степень защиты  IP 54                                                                                                                                                                             Режим работы S1(продолжительный)                                                                                                                                                                          </t>
  </si>
  <si>
    <t xml:space="preserve">Мощность 3,0кВт                                                                                                           Частота вращения 1500 (1410) об/мин                                                                                    Напряжение 380 В                                                                                                                Сила тока 6,80А                                                                                                      Коэффициент полезного действия 82,6 %                                                                                                                                                                                                       Коэффициент мощности 0,82 о.е.                                                                                     Частота тока 50 Гц                                                                                                                                                                                                                                                                                                     Степень защиты IP 55 (от попадания пыли и водяных брызг)                                                                                                                                                                             Режим работы S1(продолжительный)                                                                                                                                                                        </t>
  </si>
  <si>
    <t>Электропаяльник</t>
  </si>
  <si>
    <t>279031.230.000001</t>
  </si>
  <si>
    <t>бытовой, тип ЭПЦН</t>
  </si>
  <si>
    <t>Паяльник электрический - 40 Вт, 220вольт, ручной инструмент, применяемый при лужении и пайке, для нагрева деталей, флюса, расплавлен ия припоя и нанесения его в место контакта.</t>
  </si>
  <si>
    <t>Электропривод</t>
  </si>
  <si>
    <t>263050.900.000012</t>
  </si>
  <si>
    <t>для управления противопожарными (огнезадерживающими) клапанами</t>
  </si>
  <si>
    <t xml:space="preserve">Назначение электропривода – для управления шибера воздушного клапана приточного вентилятора ЧРП.
</t>
  </si>
  <si>
    <t xml:space="preserve">Энергоаккумулятор Артикул: 2256010-3507010-2
</t>
  </si>
  <si>
    <t xml:space="preserve">Энергоаккумулятор Артикул:25-3519201.Энеpгоаккумулятоp тип 24/24 Камаз-431114, 4350, 43118, 65115 (РААЗ).Размеры (Д х Ш х В):0.43 x 0.225 x 0.24 м.Вес:10.93 кг
 </t>
  </si>
  <si>
    <t>089310.100.000002</t>
  </si>
  <si>
    <t>Фасовка:ГОСТ 4233, ч.д.а. расфасованный и упакованный согласно ГОСТ 3885-73. 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запаса срока годности реактива.ГОСТ 4233</t>
  </si>
  <si>
    <t>назначение:Физико-химические показатели: Массовая д оля хлорида натрия NaCl, % не менее - 99,5. Массовая доля оксида железа (III), % не более - 0,005. Массовая доля кальций-иона, % не более - 0,02. Массовая доля калий –иона %, не более - 0,02. Массовая доля магний-иона, % не более - 0,01. Массовая доля сульфат -ион а, % не более - 0,2. Массовая доля сульфат –натрия, % не более - 0,2. Массовая доля нерастворимого в воде остатка, % не более - 0,03 . Массовая доля ферроцианида калия, % не более - 0,001 Массовая доля влаги, % не более - 0,1 pH раствора - 6,5-8,0. Органолептически е показатели: Внешний вид белые гигроскопические кристаллы в форме таблеток различного типоразмера: масса таблетки - г13 +/-2, 18 +/ - 2 ; диаметр, мм - 23-26, высота, мм - 15+/-3, 20+/-3. Цвет -белый. Запаха нет.ГОСТ Р 51574-2018</t>
  </si>
  <si>
    <t>назначение: Физико-химические показатели: Массовая д оля хлорида натрия NaCl, % не менее - 99,5. Массовая доля оксида железа (III), % не более - 0,005. Массовая доля кальций-иона, % не более - 0,02. Массовая доля калий –иона %, не более - 0,02. Массовая доля магний-иона, % не более - 0,01. Массовая доля сульфат -ион а, % не более - 0,2. Массовая доля сульфат –натрия, % не более - 0,2. Массовая доля нерастворимого в воде остатка, % не более - 0,03 . Массовая доля ферроцианида калия, % не более - 0,001 Массовая доля влаги, % не более - 0,1 pH раствора - 6,5-8,0. Органолептически е показатели: Внешний вид белые гигроскопические кристаллы в форме таблеток различного типоразмера: масса таблетки - г13 +/-2, 18 +/ - 2 ; диаметр, мм - 23-26, высота, мм - 15+/-3, 20+/-3. Цвет -белый. Запаха нет.ГОСТ Р 51574-2018</t>
  </si>
  <si>
    <t>089910.000.000014</t>
  </si>
  <si>
    <t>изоляционный</t>
  </si>
  <si>
    <t>назначение:Битум нефтянной изоляционный для обработки и пропитки железобетонных поверхностей находящихся в грунтах и воздухе, обладающий водовытесняющими свойствами, антикоррозионными свойствами и устойчив к агресивным средам и погодным ус ловиям. Температура размягчения - 75-85 °С. Глубина проникания иглы, 0,1 мм: при 25°С - 25-40, при 0°С, не менее 12. Температура вспышки - не ниже 250 °С. Растяжимость при 25°С - не менее 3 см. Изменение массы после прогрева - не более 0,5 %. Водонасыщенность за 24 ч - не более 0,10 %.СТ РК 1373-2013</t>
  </si>
  <si>
    <t>161021.100.000001</t>
  </si>
  <si>
    <t>из хвойных пород, марка Пл-1</t>
  </si>
  <si>
    <t>Длина:Плинтус деревянный с формой детали ПЛ-6 по ГОСТу 8242-88. Детали длиной 2 - 3 метраГОСТ 8242-88</t>
  </si>
  <si>
    <t>162113.300.000002</t>
  </si>
  <si>
    <t>марка П-А, сорт I</t>
  </si>
  <si>
    <t>размер:ДСП плита водостойкая, размером 2750х1830х16 мм. Плита типа Р3 или Р5, 1 сорта, шлифованная, класса эмиссии Е1.ГОСТ 10632-2014;   ГОСТ 32399-2013</t>
  </si>
  <si>
    <t>размер:Блок дверной межкомнатный в комплекте (полотно, коробка). Размеры полотна - 2*0,8 м, толщина полотна - 38-40 мм. Размеры по коробке 2,07*0,87 м. Коробка деревянная с порогом - ширина от 70 мм, толщина от 40 мм. Размеры четверти - 1,5*4 см.ГОСТ 6629-88</t>
  </si>
  <si>
    <t>размер:Блок дверной межкомнатный в комплекте (полотно, коробка). Размеры полотна - 2*0,7 м. Толщина полотна - 38-40 мм. Размеры по коробке - 2,07*0,77 м. Коробка деревянная с порогом - ширина от 70 мм, толщина от 40 мм. Размеры четверти - 1,5*4 см.ГОСТ 6629-88</t>
  </si>
  <si>
    <t>Наличник</t>
  </si>
  <si>
    <t>162311.500.000025</t>
  </si>
  <si>
    <t>деревянный, для оконных и дверных блоков</t>
  </si>
  <si>
    <t>Цвет:Наличник деревянный из натурального массива дерева сосна плоский, размеры 12х70х2200 ммГОСТ 8242-88</t>
  </si>
  <si>
    <t>Киянка</t>
  </si>
  <si>
    <t>162911.100.000009</t>
  </si>
  <si>
    <t>деревянная, формовочная с резиновыми бойками</t>
  </si>
  <si>
    <t>назначение:Киянка 450гр. 40мм. белая резина фиберглассовая ручка. ГОСТ 11775-74ГОСТ 19645-74</t>
  </si>
  <si>
    <t>назначение:Уайт-спирит (нефрас-С4-155/200). ГОСТ 3134-78ГОСТ 3134-78</t>
  </si>
  <si>
    <t>201212.700.000002</t>
  </si>
  <si>
    <t>сернокислая, чистая для анализа</t>
  </si>
  <si>
    <t>ГОСТ:Чистый для анализа по ГОСТ  4165-78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 ГОСТ  4165-78</t>
  </si>
  <si>
    <t>Наличие:Кислота соляная ХЧ - химически чистый по ГОСТ 3118-77, плотностью - 1,18 г/см3, расфасованный и упакованный согласно ГОСТ 3885-73. При поставке необходимо наличие сертификата, паспорта безопасности на реактивы, на момент получения 90-95% запас срока годности реактива. Доставка прекурсора поставщиком непосредственно в химические лаборатории с оформлением приемо- сдаточных документов.ГОСТ 4478</t>
  </si>
  <si>
    <t>201324.100.000004</t>
  </si>
  <si>
    <t>Фасовка:Стандарт соляной кислоты 0,1Н в ампулах, расфасованный и упакованный согласно ГОСТ 3885-73. При поставке необходимо наличие оригинала сертификата качества завода изготовителя, паспорта безопасности на реактив и свидетельства о регистрации химической продукции, на момент получения 90-95% запас срока годности реактива. Доставка прекурсора (кислоты соляной) поставщиком непосредственно в химические лаборатории.ГОСТ 3885-73</t>
  </si>
  <si>
    <t>Ампула</t>
  </si>
  <si>
    <t>201324.330.000003</t>
  </si>
  <si>
    <t>особой чистоты</t>
  </si>
  <si>
    <t>Фасовка:Кислота серная -особой чистоты, плотностью-(1.83-1.84г/см3), конц.98% по ГОСТ  14262, расфасованный и упакованный согласно ГОСТ 3885-73, наличие сертификата качества, паспорта безопасности на реактивы, на момент получения 90-95% запаса срока годности реактива. Доставка прекурсора поставщиком непосредственно в химические лаборатории с оформлением приемо- сдаточных документов.ГОСТ 14262</t>
  </si>
  <si>
    <t>Фасовка:Химически чистый по ГОСТ 14897 -69 с плотностью 1,7 кг, расфасованный и упакованный согласно ГОСТ 3885-73, фасовка по 1 л в стеклянные бутыли с навинчивающейся крышкой из полимерного материала с полиэтиленовым или фторопластовым вкладышем.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реактива.ГОСТ 14897 -69</t>
  </si>
  <si>
    <t>Гидроксид натрия</t>
  </si>
  <si>
    <t>201325.200.000002</t>
  </si>
  <si>
    <t>Фасовка:Чистый для анализа по ГОСТ 4328-77, фасовка по 50 грамм в полиэтиленовые банки с навинчивающейся крышкой из полимерного материала с полиэтиленовым вкладышем, расфасованный и упакованный согласно ГОСТ 3885-73. При поставке необходимо наличие сертификата качества завода изготовителя, паспорта безопасности на реактив, на момент получения 90-95% запас срока годности реактива.ГОСТ  5841</t>
  </si>
  <si>
    <t>Гидразин сернокислый (гидразин сульфат)</t>
  </si>
  <si>
    <t>201325.800.000003</t>
  </si>
  <si>
    <t>Фасовка:Чистый для анализа по ГОСТ  5841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реактива.ГОСТ  5841</t>
  </si>
  <si>
    <t>Хлорид бария</t>
  </si>
  <si>
    <t>201331.300.000006</t>
  </si>
  <si>
    <t xml:space="preserve">Фасовка:2-х водный химический чистый для анализа по ГОСТ 4108 расфасованный и упакованный согласно ГОСТ 3885-73.  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 срока годности реактива.ГОСТ 4108 </t>
  </si>
  <si>
    <t>Хлорид магния</t>
  </si>
  <si>
    <t>201331.300.000009</t>
  </si>
  <si>
    <t>Фасовка:6-водный по ГОСТ 4209 ч.д.а.расфасованный и упакованный согласно ГОСТ 3885-73.  При поставке наличие оригинала паспорта завода изготовителя или нотариально заверенный и паспорта безопасности  на реактив , на момент получения 90-95% запас срока годности реактива.ГОСТ 4209</t>
  </si>
  <si>
    <t>Олово двухлористое (хлорид олова)</t>
  </si>
  <si>
    <t>201331.300.000024</t>
  </si>
  <si>
    <t xml:space="preserve">Фасовка:Чистый для анализа ГОСТ 36-98, расфасованный и упаковованный согласно ГОСТ 3885-73. При поставке необходимо наличие сертификата, паспорта безопасности на реактив. На момент получения 90-95% запаса срока годности реактива. ГОСТ 36-98 </t>
  </si>
  <si>
    <t>Кобальт сернокислый</t>
  </si>
  <si>
    <t>201341.100.000001</t>
  </si>
  <si>
    <t>7-водный, чистый для анализа, кристаллы</t>
  </si>
  <si>
    <t xml:space="preserve">ГОСТ:Кобальт сернокислый. Чистый для анализа по ГОСТ 4462,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реактива.ГОСТ  4462-78 </t>
  </si>
  <si>
    <t xml:space="preserve">ГОСТ:Кобальт сернокислый. Чистый для анализа по ГОСТ 4462,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реактива.ГОСТ  4462-78 </t>
  </si>
  <si>
    <t>Сульфат магния</t>
  </si>
  <si>
    <t>201341.500.000015</t>
  </si>
  <si>
    <t>чистый для анализа, 7-водный</t>
  </si>
  <si>
    <t>Фасовка:Магний сернокислый. Чистый по ГОСТ 4523-77. Фасовка по 50 грамм, расфасованный и упакованный согласно ГОСТ 3885-73. При поставке нео бходимо наличие сертификата, паспорт безопасности. На момент получения 90-95% запаса срока годности реактива.ГОСТ 4523</t>
  </si>
  <si>
    <t>Сульфат марганца</t>
  </si>
  <si>
    <t>201341.500.000017</t>
  </si>
  <si>
    <t>чистый для анализа, 5-водный</t>
  </si>
  <si>
    <t>Фасовка:Марганец сернокислый. Чистый для анализа по ГОСТ 435, расфасованный и упакованный согласно ГОСТ 3885-73, наличие сертификата качества, паспорта безопасности на реактивы, на момент получения 90-95% запаса срока годности реактива.ГОСТ 435</t>
  </si>
  <si>
    <t>Сульфат алюминия-калия (алюмокалиевые квасцы)</t>
  </si>
  <si>
    <t>201341.700.000002</t>
  </si>
  <si>
    <t>Фасовка:Квасцы алюмокалиевые. 12-водные, чистый для анализа по ГОСТ 4329 расфасованный и упакованный согласно ГОСТ 3885-73. При поставке необходимо наличие сертификата. На момент получения 90-95% запаса срока годности реактива. ГОСТ 4329</t>
  </si>
  <si>
    <t>Сульфат аммония железа (железоаммонийные квасцы)</t>
  </si>
  <si>
    <t>201341.700.000006</t>
  </si>
  <si>
    <t>Фасовка:Чистый для анализа по ТУ 6-09-5359-88, расфасованный и упакованный согласно ГОСТ 3885-73, наличие сертификата, на момент получения 90-95% запас срока годности реактива. ГОСТ 9757-90</t>
  </si>
  <si>
    <t>Персульфат аммония (надсернокислый аммоний)</t>
  </si>
  <si>
    <t>201341.800.000002</t>
  </si>
  <si>
    <t>Фасовка:Чистый для анализа ГОСТ 20478 фасовка по 100 г, расфасованный и упаковованный согласно ГОСТ 3885-73, наличие сертификата качества,  паспорта безопасности на реактивы, на момент получения 90-95% запаса срока годности реактива. ГОСТ 20478</t>
  </si>
  <si>
    <t>Бикарбонат натрия (кислый углекислый натрий)</t>
  </si>
  <si>
    <t>201343.200.000002</t>
  </si>
  <si>
    <t>Фасовка:Натрий углекислый, чистый для анализа по ГОСТ 84-79, кристаллический, расфасованный и упакованный согласно ГОСТ 3885-73. При поставке необходимо наличие сертификата качества, на момент получения 90-95% запас срока годности реактива.ГОСТ 3885-73</t>
  </si>
  <si>
    <t>Молибдат аммония</t>
  </si>
  <si>
    <t>201351.500.000000</t>
  </si>
  <si>
    <t>Фасовка:Химически чистый по ГОСТ 3765-78, фасовка по 100 грамм, расфасованный и упакованный согласно ГОСТ 3885-73, на момент получения 90-95% запас срока годности реактива, паспорта безопасности на реактивы.ГОСТ 3765-72</t>
  </si>
  <si>
    <t>Серебро</t>
  </si>
  <si>
    <t>201351.800.000000</t>
  </si>
  <si>
    <t>азотнокислое</t>
  </si>
  <si>
    <t>Фасовка:Химически чистый по ГОСТ 1277-75, расфасованный и упакованный согласно ГОСТ 3885-73, наличие сертификата, на момент получения 90-95% запаса срока годности реактива.ГОСТ  1277-75</t>
  </si>
  <si>
    <t>Тартрат калия-натрия</t>
  </si>
  <si>
    <t>201351.850.000003</t>
  </si>
  <si>
    <t>4-водный, чистый для анализа</t>
  </si>
  <si>
    <t>ГОСТ:Чистый для анализа по ГОСТ 5845-79, наличие сертификата, паспорта безопасности на реактивы, на момент получения 90-95% запаса срока годности реактива.ГОСТ 5845</t>
  </si>
  <si>
    <t>Соль Мора</t>
  </si>
  <si>
    <t>201362.200.000004</t>
  </si>
  <si>
    <t>сернокислая</t>
  </si>
  <si>
    <t>назначение:Соль мора. Чистый для анализа по ГОСТ 4208-72. Фасовка по 0,01 кг, расфасованный и упакованный согласно ГОСТ 3885-73. При поставке необходимо наличие сертификата, на момент получения 90-95% запаса срока годности реактива. ГОСТ 4208-72</t>
  </si>
  <si>
    <t>ГОСТ:Гексан - Особо чистый, с массовой долей гексана-Н (С6Н14) не менее 99,8 %; , не содержащий хлор; плотностью 0,66к г/м3. Фасовка по 1 л в бу тылках из темного стекла, расфасованный и упакованный. Наличие оригинальной заводской этикетки на таре. ГОСТ 3885-73</t>
  </si>
  <si>
    <t>Фасовка:Чистый для анализа по  ГОСТ 20015-88,  расфасованный и упакованный согласно ГОСТ 3885-73, в стеклянных бутыли с навинчивающейся крышкой из полимерного материала с полиэтиленовым или фторопластовым вкладышем. При поставке наличие оригинала паспорта завода изготовителя или нотариально заверенны, наличие сертификата качества завода изготовителя с мокрой печатью, паспорта безопасности на реактив, на момент получения 90-95% запас срока годности реактива.ГОСТ 20015-88</t>
  </si>
  <si>
    <t>ГОСТ:Чистый для анализа по  ГОСТ 20015-88,  расфасованный и упакованный согласно ГОСТ 3885-73, в стеклянных бутыли с навинчивающейся крышкой из полимерного материала с полиэтиленовым или фторопластовым вкладышем. При поставке наличие оригинала паспорта завода изготовителя или нотариально заверенный, паспорта безопасности на реактив, на момент получения 90-95% запас срока годности реактива.ГОСТ 20015-88</t>
  </si>
  <si>
    <t>201423.100.000001</t>
  </si>
  <si>
    <t>Фасовка:Этиленгликоль. ГОСТ 10164. Ч.Д.А., в герметичных емкостях из алюмигия, коррозионностойкой или алюминированной стали или в стеклянных бутылках, с запасом срока годности не менее 1 года. При поставке необходимо наличие оригинала  сертификата и паспорта безопасности  ГОСТ 10164</t>
  </si>
  <si>
    <t>Кислота уксусная</t>
  </si>
  <si>
    <t>201432.710.000000</t>
  </si>
  <si>
    <t>Фасовка:Кислота уксусная - химически чистый по ГОСТ 18270-72. Фасовка по 1 кг в стеклянных бутылях с навинчивающейся крышкой из полимерного материала с полиэтиленовым вкладышем, расфасованный и упакованный согласно ГОСТ 3885-73. При поставке При поставке необходимо наличие оригинала сертификата качества завода изготовителя или нотариально заверенный и паспорта безопасности на реактив в количестве 3 экземпляров. На момент получения 90-95% запаса срока годности реактива. Применяется в качестве электролита для заполнения титровальной ячейки. ГОСТ 18270</t>
  </si>
  <si>
    <t>Фасовка:Кислота уксусная - химически чистый по ГОСТ 18270-72. Фасовка по 1 кг в стеклянных бутылях с навинчивающейся крышкой из полимерного материала с полиэтиленовым вкладышем, расфасованный и упакованный согласно ГОСТ 3885-73. При поставке необходимо наличие сертификата качества завода изготовителя с мокрой печатью или нотариально завереннные, паспорта безопасности на реактив в количестве 3 экземпля ров. На момент получения 90-95% запаса срока годности реактива. Применяется в качестве электролита для заполнения титровальной ячейки. ГОСТ 18270</t>
  </si>
  <si>
    <t>Уксуснокислый натрий (ацетат натрия)</t>
  </si>
  <si>
    <t>201432.730.000001</t>
  </si>
  <si>
    <t>чистый для анализа, 3-водный</t>
  </si>
  <si>
    <t>ГОСТ:Чистый для анализа по ГОСТ 199-78, расфасованный и упакованный согласно ГОСТ 3885-73, наличие сертификата, паспорта безопасности на реактивы, на момент получения 90-95% запас срока годности реактива. ГОСТ 199</t>
  </si>
  <si>
    <t>Кислота лауриновая</t>
  </si>
  <si>
    <t>201432.900.000000</t>
  </si>
  <si>
    <t>Фасовка:Чистый для анализа по М 080, расфасованный и упакованный согласно ГОСТ 3885-73, наличие сертификата, на момент получения 90-95%  запас срока годности реактива.</t>
  </si>
  <si>
    <t>201433.800.000011</t>
  </si>
  <si>
    <t>Фасовка:По ТУ 2642-001-33813273-97 по 10 ампул в коробке,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t>
  </si>
  <si>
    <t>Фасовка:Лимонная кислота, в пакетиках 50 кг. Сертификат качества. Лимонная кислота для промывки электролизной установки хлораторной на ВОС Ку льсары. Сыпучая и сухая, на ощупь не липкая. Санитарно-эпидемиологические заключения, подтверждающие безопасность, при применении в системах питьевого водоснабжения, выданное в установленном порядке.</t>
  </si>
  <si>
    <t>Сульфосалициловая кислота</t>
  </si>
  <si>
    <t>201434.700.000012</t>
  </si>
  <si>
    <t>кристаллы в виде тонких игл</t>
  </si>
  <si>
    <t>Фасовка:Чистый для анализа по ГОСТ 4478 расфасованный и упаковованный согласно ГОСТ 3885-73. При поставке необходимо наличие сертификата, паспорта безопасности на реактив. На момент получения 90-95% запаса срока годности реактива.  ГОСТ 4478</t>
  </si>
  <si>
    <t>Натрий сернокислый</t>
  </si>
  <si>
    <t>201434.750.000000</t>
  </si>
  <si>
    <t>Фасовка:Натрий сернокислый безводный - чистый для анализа, безводный по ГОСТ 4166 -76. Расфасованный и упакованный согласно ГОСТ 3885-73. При поставке необходимо наличие сертификата качества завода изготовителя, паспорта безопасности на реактив. На момент получения 90-95% запаса срока годности реактива.ГОСТ 4215-66</t>
  </si>
  <si>
    <t>Фасовка:Чистый для анализа ГОСТ 4215-66 по 100 г расфасованный и упаковованный согласно ГОСТ 3885-73, наличие сертификата на момент получения 90-95% запаса срока годности реактива.ГОСТ 4215-66</t>
  </si>
  <si>
    <t>Уротропин технический</t>
  </si>
  <si>
    <t>201442.900.000008</t>
  </si>
  <si>
    <t>(гексаметилентетрамин, гексамин), марка М</t>
  </si>
  <si>
    <t>ГОСТ:Чистый для анализа по ГОСТ 1381 расфасованный и упакованный согласно ГОСТ 3885-73. При поставке наличие оригинала паспорта завода изготовителя или нотариально заверенный, наличие паспорта качества завода изготовителя с мокрой печатью  и паспорта безопасности  на реактив , на момент получения 90-95% запас срока годности реактива.ГОСТ 1381</t>
  </si>
  <si>
    <t>Диэтилдитиокарбамат натрия</t>
  </si>
  <si>
    <t>201451.300.000003</t>
  </si>
  <si>
    <t>Фасовка:Чистый для анализа по ГОСТ 8864-71, расфасованный и упакованный согласно ГОСТ 3885-73, наличие соответствие сертификата, паспорта безопасности на реактивы,на момент получения 90-95% запас срока годности реактива. ГОСТ  8864-71</t>
  </si>
  <si>
    <t>Фенолфталеин</t>
  </si>
  <si>
    <t>201452.500.000005</t>
  </si>
  <si>
    <t>Фасовка:Фенолфталеин - чистый для анализа по ГОСТ 5850-72. Фасовка по 50 грамм, расфасованный и упакованный согласно ГОСТ 3885-73. При поставке наличие оригинала паспорта завода изготовителя или нотариально заверенный, паспорта безопасности на реактив. На момент получения 90-95% запаса срока годности.ГОСТ 5850-72</t>
  </si>
  <si>
    <t>201474.000.000007</t>
  </si>
  <si>
    <t>этиловый, ректификованный высшей очистки</t>
  </si>
  <si>
    <t>Фасовка:Этиловый ректификационный технической спирт высокой очистки по ГОСТ 5962-67 в 1 л металлическую тару взрывозащищенного исполнения, с объемной долей не меее 95,1 и не более 96,5, плотностью от 790кг/м3 до 804 кг/м3 при температуре 20 0С, расфасованный и упакованный согласно ГОСТ 3885-73, При поставке наличие оригинала паспорта завода изготовителя или нотариально заверенный, паспорта безопасности на реактив и свидетельства о регистрации химической продукции в количестве 5 экземпляров.ГОСТ 5962-67</t>
  </si>
  <si>
    <t>Фасовка:Этиловый ректификационный технической спирт "Люкс", "Экстра" или высшей очистки по ГОСТ 5962-67, с объемной долей спирта не меее 96,2%. Ра сфасованный и упакованный согласно ГОСТ 3885-73. Наличие оригинальной заводской этикетки на таре, оригинального заводского паспорта на реактив с компонентным составом в количестве 4 экземпляров.ГОСТ 5962-67</t>
  </si>
  <si>
    <t>Фасовка:Кислота азотная -химически чистая концентрированная 65% по ГОСТ 4461-77, плотностью 1,40 г/см3, фасовка по 0,1 кг в стеклянную бутыль с навинчивающейся крышкой из полимерного материала с полиэтиленовым или фторопластовым вкладышем,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 срока годности реактива.ГОСТ 4461-77</t>
  </si>
  <si>
    <t>Аммиак</t>
  </si>
  <si>
    <t>201510.770.000002</t>
  </si>
  <si>
    <t>водный, чистый для анализа</t>
  </si>
  <si>
    <t>ГОСТ:Аммиак водный, чистый для анализа, 25% раствор по ГОСТ 3760-79, в стеклянных бутылках с навинчивающейся крышкой из полимерного материала с полиэтиленовым вкладышем по 0,9 кг, расфасованный и упакованный согласно ГОСТ 3885-73. При поставке необходимо наличие сертификата качества.ГОСТ 3885-73</t>
  </si>
  <si>
    <t>Хлорид аммония (хлористый аммоний)</t>
  </si>
  <si>
    <t>201520.100.000002</t>
  </si>
  <si>
    <t>ГОСТ:Чистый для анализа по ГОСТ 3773, расфасованный и упаковованный согласно  ГОСТ 3885-73. 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запаса срока годности реактива.ГОСТ 3773</t>
  </si>
  <si>
    <t>ГОСТ:Чистый для анализа по ГОСТ 3773, расфасованный и упаковованный согласно  ГОСТ 3885-73.  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запаса срока годности реактива.ГОСТ 3773</t>
  </si>
  <si>
    <t>Нитрит калия (азотистокислый калий)</t>
  </si>
  <si>
    <t>201520.200.000002</t>
  </si>
  <si>
    <t>Фасовка:Чистый для анализа по ГОСТ 4217 расфасованный и упакованный согласно ГОС Т 3885-73, наличие сертификата ,паспорта безопасности на реактив, на момент получения 90-95% запас срока годности реактива, для определения содержания нитратов по ГОСТ 18826-73 ГОСТ 4217</t>
  </si>
  <si>
    <t>201520.200.000004</t>
  </si>
  <si>
    <t>Фасовка:Чистый по ГОСТ 4197-74, расфасованный и упакованный согласно ГОСТ 3885-73, наличие сертификата, на момент получения 90-95% запаса срока годности реактива. ГОСТ 4197</t>
  </si>
  <si>
    <t>Сульфат аммония (сернокислый аммоний)</t>
  </si>
  <si>
    <t>201532.000.000002</t>
  </si>
  <si>
    <t xml:space="preserve">Фасовка:Чистый для анализа ГОСТ 3769 фасовка по 100 г, расфасованный и упаковованный согласно ГОСТ 3885-73, наличие сертификата качества,  паспорта безопасности на реактивы, на момент получения 90-95% запаса срока годности реактива. ГОСТ 3769 </t>
  </si>
  <si>
    <t>Сульфат калия</t>
  </si>
  <si>
    <t>201552.000.000004</t>
  </si>
  <si>
    <t>Фасовка:Химический чистый по ГОСТ 4145-74, фасовка по 50 грамм, расфасованный иупакованный согласно ГОСТ 3885-73, наличие сертификата, на момент получения 90-95% запас срока годности реактива.наличие паспорта безопасности реактиваГОСТ 4145</t>
  </si>
  <si>
    <t>Средство защитное</t>
  </si>
  <si>
    <t>202011.900.000015</t>
  </si>
  <si>
    <t>от насекомых</t>
  </si>
  <si>
    <t>назначение:Мазь от комаров для взрослых (средство от укусов комаров). Длительность эффективного действия 4 часа. Объем 100 млГОСТ 31460-2012/ГОСТ 31696-2012</t>
  </si>
  <si>
    <t>Цвет:Эмаль, тип - МЛ-12. Цвет - красный. Срок годности - не менее 12 месяцев до вскрытия. Фасовка - в заводской металлической таре не более 5кг; устойчива к воздействию воды, масла, бензина, света, и перепадам температуры в границах от - 60°C  до + 60°C. ГОСТ 6631-74.ГОСТ 10503-71</t>
  </si>
  <si>
    <t>Цвет:Эмаль, тип - МЛ-12. Цвет - желтый. Срок годности - не менее 12 месяцев до вскрытия. Фасовка - в заводской металлической таре не более 5кг; устойчива к воздействию воды, масла, бензина, света, и перепадам температуры в границах от - 60°C  до + 60°C. ГОСТ 6631-74.ГОСТ 10503-71</t>
  </si>
  <si>
    <t>Цвет:Эмаль, тип - МЛ-12. Цвет - белый. Срок годности - не менее 12 месяцев до вскрытия. Фасовка - в заводской металлической таре не более 5кг; устойчива к воздействию воды, масла, бензина, света, и перепадам температуры в границах от - 60°C  до + 60°C. ГОСТ 6631-74.ГОСТ 10503-71</t>
  </si>
  <si>
    <t>Цвет:Эмаль, тип - МЛ-12. Цвет - черный. Срок годности - не менее 12 месяцев до вскрытия. Фасовка - в заводской металлической таре не более 5кг; устойчива к воздействию воды, масла, бензина, света, и перепадам температуры в границах от - 60°C  до + 60°C. ГОСТ 6631-74.ГОСТ 10503-71</t>
  </si>
  <si>
    <t>Цвет:Эмаль, тип - МЛ-12. Цвет - синий. Срок годности - не менее 12 месяцев до вскрытия. Фасовка - в заводской металлической таре не более 5кг; устойчива к воздействию воды, масла, бензина, света, и перепадам температуры в границах от - 60°C  до + 60°C. ГОСТ 6631-74.ГОСТ 10503-71</t>
  </si>
  <si>
    <t>Упаковка:ОЛИФА ОКСОЛЬ, ГОСТ 190-78. в пластиковой таре не более  5лГОСТ 32389-2013</t>
  </si>
  <si>
    <t>203022.550.000000</t>
  </si>
  <si>
    <t>масляно-клеевая</t>
  </si>
  <si>
    <t>Фасовка:Сухие смеси выравнивающие для наружных работ, в мешках 25кг. Дата изготовления:год поставки товара.ГОСТ 10277-90</t>
  </si>
  <si>
    <t>назначение:Сухие смеси выравнивающие для внутренних работ, в мешках 25кг. Дата изготовления:год поставки товара.ГОСТ 10277-92</t>
  </si>
  <si>
    <t>Фасовка:Клей для полукоммерческого линолеума, водно-дисперсионный. Пластиковое ведро не более 7 кг. ГОСТ Р 58211-2018</t>
  </si>
  <si>
    <t>Фасовка:Универсальный плиточный клей, для наружных и внутренних работ. Тара - мешки по 20 - 25 кгГОСТ 31357-2007</t>
  </si>
  <si>
    <t>205941.990.000093</t>
  </si>
  <si>
    <t>электроконтактная</t>
  </si>
  <si>
    <t>назначение:Смазка контактная силиконовая 1тюбик (шт) 100гр, Водостойкая; Вязкая.</t>
  </si>
  <si>
    <t>Среда питательная</t>
  </si>
  <si>
    <t>205952.100.000032</t>
  </si>
  <si>
    <t>для контроля стерильности различных биоматериалов, сухая</t>
  </si>
  <si>
    <t>Фасовка:По М 1003 лактозный бульон или Лактоза-пептонная среда по ГОСТ 18963-73, наличие сертификата, паспорта безопасности на реактив, на момент получения 90-95% запас срока годности реактива.</t>
  </si>
  <si>
    <t>205952.100.000511</t>
  </si>
  <si>
    <t>калий марганцовокислый 0,1 Н</t>
  </si>
  <si>
    <t>Фасовка:Стандарт калий марганцовокислый 0,1Н в ампулах по ТУ 2642-001-33813273-97, расфасованный и упакованный согласно ГОСТ 3885-73.  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 срока годности реактива. Доставка прекурсора  поставщиком непосредственно в химические лаборатории.</t>
  </si>
  <si>
    <t>205952.100.000516</t>
  </si>
  <si>
    <t>для проведения анализов химического состава сточной и подтоварной воды</t>
  </si>
  <si>
    <t>Наличие:Реактив Грисса. Химически чистый, расфасованный и упакованный согласно ГОСТ 3885-73. При поставке необходимо наличие сертификата, паспорта безопасности реактива. На момент получения 90-95% запаса срока годности реактива.</t>
  </si>
  <si>
    <t>Натрий додецилсульфат</t>
  </si>
  <si>
    <t>205952.100.000568</t>
  </si>
  <si>
    <t>Фасовка:Чистый по ТУ 6-09-64-75, расфасованный и упакованный согласно ГОСТ 3885-73, наличие сертификата, на момент получения 90-95% запаса срока годности реактива.</t>
  </si>
  <si>
    <t>Соль динатриевая этилендиамин-N,N,N',N'- тетрауксусной кислоты 2-водная (трилон Б)</t>
  </si>
  <si>
    <t>205956.900.000006</t>
  </si>
  <si>
    <t>Фасовка: Трилон Б ( комплексон lll, двунатривая соль этилендиаминтетрауксусной кислоты)  чда по ГОСТ 10652-73 расфасованный и упаковованный согласно ГОСТ 3885-73,При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 срока годности реактива.ГОСТ 10652-73</t>
  </si>
  <si>
    <t>Акридиновый желтый</t>
  </si>
  <si>
    <t>205956.900.000011</t>
  </si>
  <si>
    <t>Фасовка:Акридиновый желтый, чистый по ТУ6-09-2729, расфасованный и упакованный согласно ГОСТ 3885-73. При поставке необходимо наличие сертификата, паспорта безопасности, на момент получения 90-95% запаса срока годности реактива.ГОСТ 3885-73</t>
  </si>
  <si>
    <t>Метиловый красный</t>
  </si>
  <si>
    <t>205956.900.000029</t>
  </si>
  <si>
    <t>ГОСТ:Чистый для анализа по ГОСТ 5853, расфасованный и упакованный согласно ГОСТ 3885-73, При поставке необходимо наличие оригинала сертификата качества завода изготовителя или нотариально заверенный и паспорта безопасности на реактив, на момент получения 90-95% запаса срока годности реактива.ГОСТ 5853</t>
  </si>
  <si>
    <t>Метиловый оранжевый</t>
  </si>
  <si>
    <t>205956.900.000030</t>
  </si>
  <si>
    <t xml:space="preserve">Фасовка:Чистый для анализа по ГОСТ 10816-64, расфасованный и упакованный согласно ГОСТ 3885-73, наличие сертификата качества завода изготовителя и паспорта безопасности на реактив, на момент получения 90-95% запаса срока годности реактива.ГОСТ 10816-64 </t>
  </si>
  <si>
    <t>Крахмал</t>
  </si>
  <si>
    <t>205959.100.000027</t>
  </si>
  <si>
    <t>чистый для анализа, порошок</t>
  </si>
  <si>
    <t>Фасовка:Чистый для анализа  по ГОСТ 10163-76, расфасованный и упакованный согласно ГОСТ 3885-73, наличие сертификата, на момент получения 90-95% запас срока годности реактива.ГОСТ 10163-76</t>
  </si>
  <si>
    <t>Реактив Несслера</t>
  </si>
  <si>
    <t>205959.300.000005</t>
  </si>
  <si>
    <t>для определения минеральных азотосодержащих веществ</t>
  </si>
  <si>
    <t>Фасовка:Реактив Несслера. Химически чистый по ТУ 6-09-2089-77, расфасованный и упакованный согласно ГОСТ 3885-73. При поставке необходимо наличие сертификата, паспорта безопасности на реактивы. На момент получения 90-95% запаса срока годности реактива.</t>
  </si>
  <si>
    <t>Международный стандартный образец</t>
  </si>
  <si>
    <t>205959.600.000001</t>
  </si>
  <si>
    <t>ион магния</t>
  </si>
  <si>
    <t>Фасовка:ГСО состава водного раствора ионов магния с аттестованным значениям массовой концентрации ионов магния 1,0 г/дм3 и допускаемой относитнльной погрешностью аттестованного значения не более ±1,0% при доверительной вероятности Р=0,95,раствор расфасованный в стеклянные ампулы объемом 6 см3  ,  на момент получения 90-95% запас срока годности ГСО,  При поставке наличие оригинала паспорта завода изготовителя или нотариально заверенный, паспорта безопасности на реактив. СТ РК 2.79 -2004 (ГОСТ Р 8.315)ГОСТ Р 8.315</t>
  </si>
  <si>
    <t xml:space="preserve">Калий фосфорнокислый </t>
  </si>
  <si>
    <t>205959.600.000019</t>
  </si>
  <si>
    <t>однозамещенный, химически чистый</t>
  </si>
  <si>
    <t>Фасовка:Химически чистый по ГОСТ 4198-75, расфасованный и упаковованный согласно ГОСТ 3885-73, наличие сертификата качества,  паспорта безопасности на реактивы, на момент получения 90-95% запаса срока годности реактива. ГОСТ 4198-75</t>
  </si>
  <si>
    <t>Натрий салициловокислый</t>
  </si>
  <si>
    <t>205959.600.000022</t>
  </si>
  <si>
    <t>чистый, для анализа</t>
  </si>
  <si>
    <t>ГОСТ:Чистый для анализа по ГОСТ 17628, расфасованный и упакованный согласно ГОСТ 3885-73, наличие соответствие сертификата, паспорта безопасности на реактивы, на момент получения 90-95% запас срока годности реактиваГОСТ 17628</t>
  </si>
  <si>
    <t>Фасовка:Медный купорос CuSO4, порошок синего цвета, сыпучей консистенции, в упаковке. Наличие сертификата при поставке обязательно.ГОСТ 19347-2014</t>
  </si>
  <si>
    <t>Калий сурьмяновиннокислый 0,5-водный</t>
  </si>
  <si>
    <t>205959.600.000058</t>
  </si>
  <si>
    <t>Фасовка:Чистый для анализа по ГОСТ 4459, расфасованный и упакованный согласно ГОСТ 3885-73, наличие сертификата и паспорта безопасности, на момент получения 90-95% запаса срока годности реактива. ГОСТ 4459</t>
  </si>
  <si>
    <t>Прочие характеристики:Чистый для анализа по ГОСТ 4459, расфасованный и упакованный согласно ГОСТ 3885-73, наличие сертификата и паспорта безопасности, на момент получения 90-95% запаса срока годности реактива. ГОСТ 4459</t>
  </si>
  <si>
    <t>ГОСТ:ГСО НЕФТЕПРОДУКТЫ В ГЕКСАНЕ 1,0 МГ/СМ3. № Государственного стандартного образца 7950-2001, диапазон аттестованного значения 1,0 мг/с м3. На момент получения 90-95% запаса срока годности ГСО. При поставке необходимо наличие сертификата на каждый экземпляр согласно С Т РК 2.79 -2004 (ГОСТ Р 8.315). Для проверки методики выполнения измерений при определении нефтепродуктов в сточной воде.ГОСТ Р 8.315</t>
  </si>
  <si>
    <t>205959.630.000005</t>
  </si>
  <si>
    <t>азота нитратного (аммонийного)</t>
  </si>
  <si>
    <t>Фасовка:ГСО НИТРАТ ИОН 1,0 МГ/СМ3. Расфасованный и упакованный согласно ГОСТ 3885-73. При поставке необходимо наличие сертификата, паспорта безопасности на реактив. На момент получения 90-95% запаса срока годности реактива. ГОСТ 3885-73</t>
  </si>
  <si>
    <t>205959.690.000000</t>
  </si>
  <si>
    <t>ионов металлов (веществ)</t>
  </si>
  <si>
    <t>Фасовка:Государственный стандартный образец ионов алюминия 8059-94. Концентрация - 1 г/дм3, объём - 5 мл. Наличие оригинальной заводской этикетки на таре, оригинального заводского паспорта на реактив с указанием компонентного состава, аттестованного значения и погрешности. В комплекте: оригинал сертификата (паспорта) завода изготовителя согласно СТ РК 2.79-2014 (ГОСТ Р 8.3 1 5), паспорт безопасности, свидетельство о регистрации химической продукции, паспорт и действующий сертификат об утверждении государственного стандартного образца (ГСО) или подтверждение внесения в Реестр межгосударственных стандартных образцов (МСО) или свидетельства на применение стандартного образца зарубежного выпуска, согласно пунктам 385, 386 Класс 6 - «разрешения, выдаваемые на продукцию», перечня разрешений второй категории, Приложение № 2 к Закону РК "О разрешениях и уведомлениях". На момент получения не менее 95% запаса срока годности. Потенциальный поставщик в составе тендерной заявки или ценового предложения должен предоставить копию сертификата об утверждении государственного стандартного образца (ГСО) или подтверждение внесения в Реестр межгосударственных стандартных образцов (МСО).СТ РК 2.79-2014,ГОСТ 8.315-97</t>
  </si>
  <si>
    <t>Алюминон</t>
  </si>
  <si>
    <t>205959.900.000017</t>
  </si>
  <si>
    <t>реактив</t>
  </si>
  <si>
    <t>Фасовка:Алюминон расфасованный и упакованный согласно ГОСТ 3885-73. При поставке необходимо наличие оригинала сертификата качества завода изготовителя, паспорта безопасности на реактив, на момент получения 90-95% запаса срока годности реактива.ГОСТ 3885-73</t>
  </si>
  <si>
    <t>205959.900.000035</t>
  </si>
  <si>
    <t>калий двухромовокислый</t>
  </si>
  <si>
    <t>Фасовка:Чистый для анализа по ГОСТ  4220 расфасованный и упакованный согласно ГОСТ 3885-73. 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запаса срока годности реактива.ГОСТ  4220</t>
  </si>
  <si>
    <t>Фасовка:Чистый для анализа по ГОСТ  4220 расфасованный и упакованный согласно ГОСТ 3885-73,При поставке наличие оригинала паспорта завода изготовителя или нотариально заверенный и паспорта безопасности  на реактив, на момент получения 90-95% запаса срока годности реактива.ГОСТ  4220</t>
  </si>
  <si>
    <t>Диаметр:Для тяжеловоз ЗППТ-52, Рисунок протектора универсальный  Профиль обода 360-462 (330-462)мм, Наружный диаметр  1025мм, Ширина профиля 420мм, Статический радиус  457мм, Норма слойности 16, Индекс грузоподъемности 160,4500 (4500), Макс. нагрузка H (кгс) 4500 (4500), Давление 650kPa, Масса шины 105кг, Макс. скорость,  70 км/ч (Е). ГОСТ 5513-97</t>
  </si>
  <si>
    <t>Шар запорный</t>
  </si>
  <si>
    <t>221973.270.000017</t>
  </si>
  <si>
    <t>диаметр 500 мм, из маслобензостойкой резины </t>
  </si>
  <si>
    <t>Диаметр:Предназначены для герметизации труб нефтегазопродуктопроводов при проведении ремонтных, аварийных и других видов работ. Изготавливаются простые и маслобензостойкие. Диаметр 500мм. (с интервалом 100 мм.) Рабочий диапазон температуры от – 25 до +30°С. При поставке : паспорт, руководство по эксплуатации, сертификат качества.ГОСТ 267-73</t>
  </si>
  <si>
    <t>221973.270.000019</t>
  </si>
  <si>
    <t>диаметр 700 мм, из маслобензостойкой резины </t>
  </si>
  <si>
    <t>Диаметр:Предназначены для герметизации труб нефтегазопродуктопроводов при проведении ремонтных, аварийных и других видов работ. Изготавливаются простые и маслобензостойкие. Диаметр от 600мм. (с интервалом 100 мм.) Рабочий диапазон температуры от – 25 до +30°С.При поставке : паспорт, руководство по эксплуатации, сертификат качества.ГОСТ 267-73</t>
  </si>
  <si>
    <t>221973.270.000020</t>
  </si>
  <si>
    <t>диаметр 800 мм, из маслобензостойкой резины </t>
  </si>
  <si>
    <t>Диаметр:Предназначены для герметизации труб нефтегазопродуктопроводов при проведении ремонтных, аварийных и других видов работ. Изготавливаются простые и маслобензостойкие. Диаметр от 800мм. (с интервалом 100 мм.) Рабочий диапазон температуры от – 25 до +30°С. При поставке : паспорт, руководство по эксплуатации, сертификат качества.ГОСТ 267-73</t>
  </si>
  <si>
    <t>Диапазон:Трубка термоусадочная. Температура усадки 90-130°C; Температура в режиме эксплуатации от - 50°C до + 80°C; Радиальная усадка не менее 50%; Продольная усадк а не более 10%; Электрическая прочность 30 кВ/мм; Удельное электрическое сопротивление 1015 Ом/см; Цвет черный; Условное обозначение  (типоразмер) ТУТ-30/15; Размеры ТУТ в состоянии поставки, мм: (внутренний диаметр, не менее - 29,5; толщина стенки - 0,50±0,20;); Р азмеры ТУТ после усадки, мм (Внутренний диаметр, не более - 14,5; Толщина стенки - 1,00±0,15).</t>
  </si>
  <si>
    <t>Диапазон:Термоусадочная трубка. Температура усадки 90-130°C; Температура в режиме эксплуатации от - 50°C до + 80°C; Радиальная усадка не менее 50%; Продольная усадк а не более 10%; Электрическая прочность 30 кВ/мм; Удельное электрическое сопротивление 1015 Ом/см; Цвет черный; Условное обозначение  (типоразмер) ТУТ-16/8; Размеры ТУТ в состоянии поставки, мм: (внутренний диаметр, не менее - 15,5; толщина стенки - 0,50±0,20;); Размеры ТУТ после усадки, мм (Внутренний диаметр, не более - 8,5; Толщина стенки - 1,00±0,15).</t>
  </si>
  <si>
    <t>Диапазон:Трубка термоусадочная. Температура усадки 90-130°C; Температура в режиме эксплуатации от - 50°C до + 80°C; Радиальная усадка не менее 50%; Продольная усадк а не более 10%; Электрическая прочность 30 кВ/мм; Удельное электрическое сопротивление 1015 Ом/см; Цвет черный; Условное обозначение  (типоразмер) ТУТ-10/5; Размеры ТУТ в состоянии поставки, мм: (внутренний диаметр, не менее - 9,5; толщина стенки - 0,50±0,20;); Раз меры ТУТ после усадки, мм (Внутренний диаметр, не более - 5,5; Толщина стенки - 1,00±0,15).</t>
  </si>
  <si>
    <t>Диапазон:Термоусадочные трубки ТУТ-12/6. Температура эксплуатации: От -40 до 105. Коэффициент усадки: 2:1. Внутренний диаметр до термоусадки: 12мм. Внутренний диаметр после термоусадки: 6 мм.</t>
  </si>
  <si>
    <t>Диапазон:Термоусадочная трубка. Температура усадки 90-130°C; Температура в режиме эксплуатации от - 50°C до + 80°C; Радиальная усадка не менее 50%; Продольная усадк а не более 10%; Электрическая прочность 30 кВ/мм; Удельное электрическое сопротивление 1015 Ом/см; Цвет черный; Условное обозначение (типоразмер) ТУТ-30/15; Размеры ТУТ в состоянии поставки, мм: (внутренний диаметр, не менее - 29,5; толщина стенки - 0,50±0,20;); Р азмеры ТУТ после усадки, мм (Внутренний диаметр, не более - 14,5; Толщина стенки - 1,00±0,15).</t>
  </si>
  <si>
    <t>Диапазон:Термоусадочные трубки ТУТ-50/25.Рабочие температуры от -60 С до +80 С, удлинение приразрыве: не менее 350%,температура усадки: 105-135С, электрическаяпрочность - не менее 20 кВ/мм, относительное удлинение при разрыве - неменее 200%, радиальная усадка - не менее 50%, изолируемые диаметры 50/25мм.</t>
  </si>
  <si>
    <t>222121.530.010031</t>
  </si>
  <si>
    <t>назначение:Труба полипропиленовая, диаметр 25 мм, толщина стенки 3,5 ммгост 632-80</t>
  </si>
  <si>
    <t>222129.300.000003</t>
  </si>
  <si>
    <t>для сливного бачка унитаза, гибкий</t>
  </si>
  <si>
    <t>назначение:Шланг гибкий водопроводный FF 1/2 (гайка – гайка) длина -50 cм, в оплетке с накидными гайками из стали или латуни, снабженный кольцевыми уплотнителямиГОСТ 18698-79</t>
  </si>
  <si>
    <t>222129.300.000005</t>
  </si>
  <si>
    <t>для смесителя, гибкий</t>
  </si>
  <si>
    <t>назначение:Шланг гибкий для присоединения смесителя к горячему и холодному водоснабжению. Размер гайки – 1/2“, штуцера -М10. Материал оплетки - нержавеющая сталь. Длинна - 50см.ГОСТ 9544-93, ГОСТ 6286-73, ГОСТ 19681-94, ГОСТ 15763-2005, ГОСТ 3050-77</t>
  </si>
  <si>
    <t>222129.700.000033</t>
  </si>
  <si>
    <t>монтажный, из пластика</t>
  </si>
  <si>
    <t>назначение:Хомут стрип пластиковый. Ширина, мм - 3,6; длиина, мм -  200 мм. Цвет - Белый. Материал хомута - нейлон. Фасовка в полиэтиленовой упаковке по 100шт.ГОСТ Р 53925-2010</t>
  </si>
  <si>
    <t>222129.700.000035</t>
  </si>
  <si>
    <t>крепежный, из пластика</t>
  </si>
  <si>
    <t>назначение:Хомут стрип пластиковый. Ширина, мм - 3,6; длиина, мм -  200 мм. Цвет - Белый. Материал хомута - нейлон. Фасовка в полиэтиленовой упаковке по 100шт.ГОСТ Р МЭК 62275-2015</t>
  </si>
  <si>
    <t>назначение:Коробка клеммная взрывозащищенная типа КВВ - предназначена для размещения клеммных колодок, в случае необходимости монтажа их во взрывоопасных зонах помещений и наружных установок, в том числе опасных по газу или пыли. Маркировка взрывозащиты – 1ExdIIBT4 Gb по ГОСТ 31610.0-2014 ; КВВ должен соответствовать техническому регламенту "О безопасности оборудования для работы во взрывоопасных средах (ТР ТС 012/2011)".  Условия эксплуатации: температура окружающего воздуха – от -60 °С до +60 °С; степень защиты - IP 66; относительная влажность воздуха – 95% при +35 °С и более низких температурах с конденсацией влаги; вибрационные воздействия с частотой от 10 до 55 Гц и амплитудой смещения не более 0,35 мм; атмосферное давление – от 630 до 800 мм рт. ст.; шифр исполнения коробки - ККВ-2. Габаритные размеры:  высота - 350мм, ширина- 350мм; глубина - 105 мм. Тип клеммы - UK 2,5 N. Количество клемм: двух яростные - 10шт; одно яростные - 20шт. Монтаж клемм на DIN рейке, монтаж DIN рейки - в середине коробки (1шт). Сечение жил присоединяемого кабеля - 0,2—2,5 мм2. Количество кабельных вводов: 2шт - ввода сверху, 2шт - ввода снизу, 1шт - с боку (справа), 1шт - с боку (слева). Кабельные ввода для кабелей с диаметром - 16 мм. Шина заземления (желто-зеленого цвета), имеют непосредственный электрический контакт с DIN-рейкой. При поставке необходимо наличие паспорта, сертификата соответствия.СТ РК 2700-2015</t>
  </si>
  <si>
    <t>Отлив оконный</t>
  </si>
  <si>
    <t>222314.550.000053</t>
  </si>
  <si>
    <t>из поливинилхлорида комбинированного с другими материалами, ширина 250 мм</t>
  </si>
  <si>
    <t>назначение:Водоотлив оконный из оцинкованной стали, шириной 250 ммГОСТ 14918-80</t>
  </si>
  <si>
    <t>Цилиндр лабораторный</t>
  </si>
  <si>
    <t>231923.300.000040</t>
  </si>
  <si>
    <t>марка 1-10-2</t>
  </si>
  <si>
    <t>объем:Цилиндр мерный стекляный 1-10-2 по ГОСТ 1770-74, с ценой наименьшего деления 0,2 см3, с носиком в исполнении 1, объем 10 мл, 2 класса точности, наличие клейма о поверки.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действующий сертификат о поверке СИ, методика поверки СИ.ГОСТ 1770</t>
  </si>
  <si>
    <t>231923.300.000041</t>
  </si>
  <si>
    <t>марка 1-25-2</t>
  </si>
  <si>
    <t>объем:Цилиндр стекляный 1-25-2 по ГОСТ 1770-74, с ценой наименьшего деления 1см3, с носиком в исполнении 1, объем 25 мл, 2 класса точности, наличие клейма о поверки.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действующий сертификат о поверке СИ, методика поверки СИ. ГОСТ 1770-74</t>
  </si>
  <si>
    <t>231923.300.000042</t>
  </si>
  <si>
    <t>марка 1-50-2</t>
  </si>
  <si>
    <t>объем:Цилиндр стекляный 1-50-2 по ГОСТ 1770-74, с ценой наименьшего деления 1с м3, с носиком в исполнении 1, объем 50 мл, 2 класса точности, наличие клейма о поверки.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действующий сертификат о поверке СИ, методика поверки СИ. ГОСТ 1770-74</t>
  </si>
  <si>
    <t>Палочка</t>
  </si>
  <si>
    <t>231923.300.000155</t>
  </si>
  <si>
    <t>лабораторная, из стекла</t>
  </si>
  <si>
    <t xml:space="preserve">назначение:Палочка стеклянная с резиновым наконечником, 3-5L-180 ТС мм. При поставке наличие оригинала паспорта завода изготовителя или нотариально заверенный.ГОСТ 25336-82 </t>
  </si>
  <si>
    <t>Спиртовка</t>
  </si>
  <si>
    <t>231923.300.000170</t>
  </si>
  <si>
    <t>Наличие:Спиртовка со стеклянным притёртым колпачком, предотвращающим испарение спирта в нерабочем состоянии. Изготовлена из химико-лабораторного стекла по ГОСТ 21400-75. ГОСТ 25336-82. Вместимость 100мл; максимальная температура пламени до 900°С; хлопчатобумажный фитиль обеспечивает ровное нетоксичное горение.
ГОСТ 25336-82</t>
  </si>
  <si>
    <t>231923.300.000188</t>
  </si>
  <si>
    <t>лабораторный, из стекла, тип В, с носиком, вместимость 5-5000 см3</t>
  </si>
  <si>
    <t>Материал:Стакан В-1-1000 стеклянный со шкалой, высокий с носиком, тип В исполнение 1, номинальной вместимостью 1000 см3, диаметром- 95 мм, вы сотой- 180 мм из термический стойкого стекла по ГОСТ 25336-82.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действующий сертификат о поверке СИ, методика поверки СИ.ГОСТ 25336-82</t>
  </si>
  <si>
    <t>231923.300.000190</t>
  </si>
  <si>
    <t>лабораторный, из стекла, тип Н, с носиком, вместимость 5-5000 см3</t>
  </si>
  <si>
    <t>Материал:Стакан 1-100 тип Н-низкий, исполнения 1, номинальной вместимостью 100, стеклянный с носиком мерный из термически стойкого стекла, градуированный по ГОСТ 25336-82.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с первичной поверкой признанной на территории РК. ГОСТ 25336-82</t>
  </si>
  <si>
    <t>Воронка</t>
  </si>
  <si>
    <t>231923.300.000203</t>
  </si>
  <si>
    <t xml:space="preserve">Материал:Воронка типа В, диаметром 56 мм, высотой 80 мм, из химически термостойкого стекла по ГОСТ 25336-82. При поставке необходио наличие оригинала паспорта завода изготовителя.ГОСТ 25336-82 </t>
  </si>
  <si>
    <t>объем:КОЛБА 1-200. Колба мерная исп.1 без пробки 2 класс. Исполнение колб: горловина цилиндрическая, с одной меткой вокруг горловины. Второй класс точности по ГОСТ 1770-74. Изготавливаются  из стекла марок ХС-3,НС-3,ТС. При поставке наличие оригинала паспорта завода изготовителя или нотариально заверенный, действующий сертификат о поверке СИ.ГОСТ 25336-82</t>
  </si>
  <si>
    <t>объем:Стеклянный, высокий с носиком  термостойкий, исполнение 1, диаметр- 40мм, высота- 100мм, с градуированной  шкалой по ГОСТ 25336-82. При поставке наличие оригинала паспорта завода изготовителя или нотариально заверенный.ГОСТ 25336-82</t>
  </si>
  <si>
    <t>объем:Колба плоскодонная П-1-250-24/29, исполнение 1, номинальной вместимостью 250 см3, с взаимозаменяемым конусом 24/29, из термически и химически стойкого стекла, группы ТС по ГОСТ 25336-82. При поставке наличие оригинала паспорта завода изготовителя или нотариально заверенный.ГОСТ 25336-82</t>
  </si>
  <si>
    <t>Материал:Колба мерная 2-50-2, исполнения 2, с одной отметкой и пришлифованной стекляной пробкой из термически стойкого стекла, группы ТС по ГОСТ 1770-74. При поставке наличие оригинала паспорта завода изготовителя или нотариально заверенный, действующий сертификат о поверке СИ.ГОСТ 1770-74</t>
  </si>
  <si>
    <t>Материал:Колба коническая (Эрленмейера) - КН 1-500-29/32, исполнение 1, номинальной вместимостью 500 см3, с взаимозаменяемым конусом 29/32, из термически стойкого стекла, группы ТС по ГОСТ 25336-82. При поставке наличие оригинала паспорта завода изготовителя или нотариально заверенный.ГОСТ 25336-82</t>
  </si>
  <si>
    <t>Материал:Колба коническая  КН-1-1000 с цилиндрической горловиной, исполнение 1 с притертой пробкой, номинальной вместимостью 1000 см3, диаметр основания 131мм, конус 45/40мм, высота 215мм, из термически стойкого стекла, группы ТС по ГОСТ 25336, При поставке наличие оригинала паспорта завода изготовителя или нотариально заверенный.ГОСТ 25336-82</t>
  </si>
  <si>
    <t>231923.300.000234</t>
  </si>
  <si>
    <t>из стекла, градуированная, вместимость 0,5-200 см3</t>
  </si>
  <si>
    <t>Материал:Стеклянная пипетка 2-1-2-5 по ГОСТ 29227, прямая на полный слив, объемом 5 мл, с ценой деления 0,05 мл, клеймо о поверки.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действующий сертификат о поверке СИ, методика поверки СИ.  ГОСТ 29227</t>
  </si>
  <si>
    <t>Материал:Стеклянная пипетка 2-1-2-2 по ГОСТ 29227-91, прямая на полный слив, объемом 2 мл, с ценой деления 0,02 мл, наличие клейма о поверки. В комплекте: наличие паспорта завода изготовителя, сертификат об утверждении типа СИ с описанием типа (реестр ГСИ РК), действующий сертификат о поверке СИ, методика поверки СИ.  ГОСТ 29227</t>
  </si>
  <si>
    <t>Материал:Стеклянная пипетка 2-1-2-10 по ГОСТ 29227-91, прямая на полный слив, объемом 10мл, с ценой деления 0,1 мл, наличие клейма о поверки. В комплекте: наличие паспорта завода изготовителя, сертификат об утверждении типа СИ с описанием типа (реестр Г СИ РК), действующий сертификат о поверке СИ, методика поверки СИ.  ГОСТ 29227</t>
  </si>
  <si>
    <t>Материал:Стеклянная пипетка 2-1-2-1 по ГОСТ 29227-91, прямая на полный слив, объемом 1мл, с ценой деления 0,01 мл, наличие клейма о поверке. При поставке наличие оригинала паспорта завода изготовителя или нотариально заверенный, сертификат об утверждении типа СИ с описанием типа (реестр ГСИ РК), действующий сертификат о поверке СИ , методика поверки СИ.  ГОСТ 29227</t>
  </si>
  <si>
    <t xml:space="preserve">Изолятор штыревой фарфоровый ШФ-20Г предназначен для изоляции и крепления проводов на воздушных линиях электропередач (ЛЭП), в распределительных устройствах электростанций и подстанций переменного тока напряжением от 0,4 до 20 кВ частотой до 100 Гц. Длина пути утечки не менее 400 мм. Масса (вес) изолятора – 3,6 кг. При пробое изолятор не разрушается и провод не обрывается. Эксплуатация допускается при температуре окружающего воздуха от -60 до +50°С. ГОСТ 1232 - Изоляторы линейные штыревые фарфоровые и стеклянные на напряжение 1-35 кВ. Изоляторы ШФ-20Г отвечают требованиям ГОСТ 1232-93, ДСТУ 2202-93. Материал изоляционной части – материал керамический электротехнический подгруппы 110 ГОСТ 20419-83. Изоляторы монтируются на штырях и крюках Ø22 мм с применением уплотнительных полиэтиленовых колпачков. Провод закрепляется в желобе или на шейке изолятора.Серии аналогов других производителей: SDI 30, IF 20. В зависимости от производителя, изолятор может имеет обозначение ШФ-20Г, ШФ-20-1Г, ШФ-20Д, ШФ-20МО, ШФ-20ГО. Ранее (до 1990 г.) данный изолятор обозначался как ШФ-20В. После модернизации конструкции и улучшения технических характеристик изолятор стал называться ШФ-20Г.Подробные технические характеристики:Наименование параметра ШФ-20Г; Номинальное напряжение 20 кВ; Минимальная разрушающая нагрузка на изгиб 13 кН; Длина пути утечки, не менее 400±11 мм; Напряжение, не менее выдерживаемое 50 Гц (в сухом состоянии) 85 кВ; выдерживаемое 50 Гц (под дождем) 65 кВ; выдерживаемое импульсное 125 кВ; пробивное в изоляционной среде 180 кВ; Температура окружающей среды -60°C – +50°C; Соответствие требованиям ГОСТ 1232-93, ДСТУ 2202-93; Диаметр штыря (крюка) для крепления изолятора Ø 22 мм; Размеры Диаметр тарелки, ØD Ø 175 мм; Строительная высота, H 184 мм; Масса 3,6 кг;Расшифровка маркировки (обозначения) изолятора ШФ-20Г:Ш Ф – 20 – 1Г.Ш – Тип изолятора: штыревой.Ф – Материал изоляционной части: фарфор электротехнический.20 – Класс изолятора по напряжению (номинальное напряжение – 20 кВ).1Г – Конструктивное исполнение, модификация.
</t>
  </si>
  <si>
    <t>235112.300.000041</t>
  </si>
  <si>
    <t>с минеральными добавками, марка ССПЦ 500-Д20-ПЛ</t>
  </si>
  <si>
    <t>назначение:ГОСТ 22266-2013.Цемент сульфатостойкий портланд цемент в мешках 50кг. Марка ССПЦ М500. Дата изготовления:год поставки товара.ГОСТ 22266-2013</t>
  </si>
  <si>
    <t>239111.600.000019</t>
  </si>
  <si>
    <t>шлифматериал электрокорунд, на синтетической связке, шлифовальный</t>
  </si>
  <si>
    <t>назначение:лепестковый диск по металлу, ружный диаметр 125 мм, плотность зёрен: 80 мм, диаметр посадочного отверстия 22,2мм. Тип зерна: окись циркония-алюминия. Базовый материал: сталь и нержавеющая сталь Предельная допустимая скорость вращения диска - 12 200 об/мин. СТ РК 2661-2015</t>
  </si>
  <si>
    <t>назначение:лепестковый диск по металлу, ружный диаметр 125 мм, плотность зёрен: 60 мм, диаметр посадочного отверстия 22,2мм. Тип зерна: окись циркония-алюминия. Базовый материал: сталь и нержавеющая сталь Предельная допустимая скорость вращения диска - 12 200 об/мин. СТ РК 2661-2015</t>
  </si>
  <si>
    <t>назначение:лепестковый диск по металлу, ружный диаметр 125 мм, плотность зёрен: 40 мм, диаметр посадочного отверстия 22,2мм. Тип зерна: окись циркония-алюминия. Базовый материал: сталь и нержавеющая сталь Предельная допустимая скорость вращения диска - 12 200 об/мин. СТ РК 2661-2015</t>
  </si>
  <si>
    <t>назначение:Круг шлифовальный лепестковый торцевой Наполняемость диска составляет 72 лепестка с углом наклона 10 градусовСТ РК 2661-2015</t>
  </si>
  <si>
    <t>назначение:Круг шлифовальный 230х6х22 мм для ручных шлифовальных машин (шлифовальный материал – нормальный электрокорунд). Наружный диаметр 230 мм, диаметр посадочного отверстия 22,2 мм, высота 6 мм.</t>
  </si>
  <si>
    <t>Диаметр:Круг отрезной по металлу 230х3х22. Круг типа 41 (плоский) с наружным диаметром D=230мм, толщиной Т=3мм, диметром посадочного отверстия Н=22мм из нормального электрокорунда марки 14А-25А, со звуковым индексом (ЗИ) 41-43 на бакелитовой связке, с упрочняющими элементами для резки металла с предельной рабочей скоростью 80м/с.н. ГОСТ 21963-2002</t>
  </si>
  <si>
    <t>Диаметр:Круг отрезной 180х2,5х22 14А-25А 41-43 BFM 80м/с. Круг типа 41(плоский) с наружным диаметром D=180мм, высотой Т=2,5мм, диметром посадочного отверстия Н=22мм из нормального электрокорунда марки 14А-25А, со звуковым индексом (ЗИ) 41-43 на бакелитовой связке, с упрочняющими элементами для резки металла с предельной рабочей скоростью 80м/с.  ГОСТ 21963-2002</t>
  </si>
  <si>
    <t>Диаметр:КРУГ ОТРЕЗНОЙ 180Х2,5Х22 Круг отрезной по металлу 180х3х22. Круг типа 41 (плоский) с наружным диаметром D=230мм, толщиной Т=3мм, ди метром посадочного отверстия Н=22мм из нормального электрокорунда марки 14А-25А, со звуковым индексом (ЗИ) 41-43 на бакелитовой связ ке, с упрочняющими элемент ами для резки металла с предельной рабочей скоростью 80м/с.н.;ГОСТ 21963-2002</t>
  </si>
  <si>
    <t>Диаметр:Круг отрезной абразивный по металлу, 180х2,5х22мм.ГОСТ 21963-2002</t>
  </si>
  <si>
    <t>Диаметр:Круг отрезной по металлу армированный  150Х2Х22 14А 50Т2 БУ.   ГОСТ 21963-2002</t>
  </si>
  <si>
    <t>Диаметр:Круг отрезной абразивный по металлу, 150х2х22,2мм.ГОСТ 21963-2002</t>
  </si>
  <si>
    <t>Диаметр:Круг отрезной абразивный по металлу, 125Х2Х22ммГОСТ 21963-2002</t>
  </si>
  <si>
    <t>Диаметр:Круг отрезной абразивный по металлу, 125х1,6х22,2мм.ГОСТ 21963-2002</t>
  </si>
  <si>
    <t>Диаметр:Круг шлифовальный 300х127х40мм прямого профиля на керамической связке. Материал 63С карбид кремния,цвет зеленый. ГОСТ 2424-83 ГОСТ 21963-2002</t>
  </si>
  <si>
    <t>Диаметр:Круг отрезной для углошлифовальной машины, диаметр наружний 230 мм, диаметр внутренний 22 мм, толщина 1,8 мм.ГОСТ 21963-2002</t>
  </si>
  <si>
    <t>Диаметр:Круг отрезной абразивный, размером 125х1,6х22,2мм для шлифовки разного рода металлических поверхностей, а также снятия коррозии с деталей и изделий.ГОСТ 21963-2002</t>
  </si>
  <si>
    <t>Диаметр:Круг отрезной по металлу  180Х1,6Х22. Круг типа 41 (плоский) с наружным диаметром D=180мм, толщиной Т=1,6мм, диметром посадочного отверстия Н=22мм из нормального электрокорунда марки 14А-25А, со звуковым индексом (ЗИ) 41-43 на бакелитовой связке с армированием, с  ГОСТ 21963-2002</t>
  </si>
  <si>
    <t>Диаметр:Круг отрезной по металлу 115х3х22. Круг типа 41 (плоский) с наружным диаметром D=230мм, толщиной Т=3мм, диметром посадочного отверст ия Н=22мм из нормального электрокорунда марки14А-25А, со звуковым индексом (ЗИ) 41-43 на бакелитовой связке, с упрочняющими элемента ми для резки металла с предельной рабочей скоростью 80м/с.н. ГОСТ 21963-2002</t>
  </si>
  <si>
    <t>Диаметр:Круг отрезной по металлу  150Х1,6Х22. Круг типа 41 (плоский) с наружным диаметром D=150мм, толщиной Т=1,6мм, диметром посадочного отверстия Н=22мм из нормального электрокорунда марки 14А-25А, со звуковым индексом (ЗИ) 41-43 на бакелитовой связке с армированием, с упрочняющими элементами для резки металла с предельной рабочей скоростью 80м/с.н. для ручных машин. ГОСТ 21963-2002</t>
  </si>
  <si>
    <t>Диаметр:Круг отрезной по металлу  125Х1,4Х22. Круг типа 41 (плоский) с наружным диаметром D=125мм, толщиной Т=1,4мм, диметром посадочного отверстия Н=22мм из нормального электрокорунда марки 14А-25А, со звуковым индексом (ЗИ) 41-43 на бакелитовой связке с армированием, с упрочняющими элементами для резки металла с предельной рабочей скоростью 80м/с.н. для ручных машин. ГОСТ 21963-2002</t>
  </si>
  <si>
    <t>Диаметр:Круг отрезной 230х2,5х22 для ручных шлифовальных машин(шлифовальный материал – нормальный электрокорунд). Наружный диаметр 230 мм, диаметр посадочного отверстия 22,2 мм, толщина 2,5 мм.ГОСТ 21963-2002</t>
  </si>
  <si>
    <t>Диаметр:Круг отрезной для углошлифовальной машины, диаметр наружний 230 мм,диаметр внутренний 22 мм, толщина 2 мм. Отрезной круг 230х2х22 предназначен для работы с ручными угловыми шлифовальными машинками и предназначен для точного реза изделий из металлического профиля различных форм: уголок, арматура, труба, лист и др., на скоростях до 6650 м/с. 
Характеристики:
Основные атрибуты
Назначение Отрезной
Обработка материала Абразив
Материал круга Абразив
Диаметр внешний 230 (мм)
Диаметр внутренний 22.0 (мм)
Толщина 2 (мм)
ГОСТ 21963-2002</t>
  </si>
  <si>
    <t>Шкурка шлифовальная</t>
  </si>
  <si>
    <t>назначение:Шкурка шлифовальная водостойкая на текстильной основе, зернистостью Р400 (Н-3 или М-40) (нулевка)ГОСТ 13344-79</t>
  </si>
  <si>
    <t>239112.500.000000</t>
  </si>
  <si>
    <t>на бумажной основе, водостойкая</t>
  </si>
  <si>
    <t>назначение:Бумага наждачная, зернистость 0. Размер зерна (мкм) 14-20. Обозначение Р 1000 в соответствии с ГОСТ Р 52381-2005.ГОСТ 6456-82</t>
  </si>
  <si>
    <t>назначение:Мастика гидроизоляционная. Однокомпонентная мастика битумно- полимерная гидроизоляционная, холодного нанесения предназначена, для устройства мастичных слоев гидроизоляции железобетонных и бетонных конструкций.ГОСТ 30693-2000</t>
  </si>
  <si>
    <t>назначение:Цвет продукта – черный. Время высыхания слоя 10-15 мин. Работа с составом допускается в температурном диапазоне от - 40°С до +50°С. Температура вспышки 170°С.  представляет собой каучук, совмещенный с синтетическимисмолами в среде растворителя. Вес бочки, кг: 156. Растворитель: бензин. Прочность сцепления со сталью в состоянии динамического равновесия при 20° С, не менее, кг сила/см: 1,5. Характеристики праймера после хранения в течение 1 года при температуреот –40° С до +50° С: Остаются неизменными при условии хранения взаводской таре. Метод испытания ASTM D -1000.</t>
  </si>
  <si>
    <t>241031.100.000001</t>
  </si>
  <si>
    <t>марка ОЦ ОН, толщина 0,5-2 мм, холоднокатаный</t>
  </si>
  <si>
    <t>размер:ГОСТ 14918-80. Лист оцинкованный плоский, размерами 1,25х2,5 м и толщиной 0,7 мм. Марка ОЦ ОН (оцинкованный общего назначения)ГОСТ 14918-80</t>
  </si>
  <si>
    <t>назначение:Полоса стальная марки С235 толщиной 1,8мм Химический состав стали, %: С, не более - 0,22; Mn - не более 0,60; Si - не более 0,05; Р - не более 0,040; Cr - не более 0,30; Ni - не более - 0,30; Сu - н е более 0,30.ГОСТ 27772-2015</t>
  </si>
  <si>
    <t>241062.900.000008</t>
  </si>
  <si>
    <t>стальной, марка Ст.20, диаметр 10-19 мм, горячекатаный</t>
  </si>
  <si>
    <t>ГОСТ:Прокат стальной горячекатаный круглый диаметром 18мм, обычной точности прокатки, II класса кривизны, немерной длины, по ГОСТ 2590-2006, марки Сталь20, без термической обработки, ГОСТ 1050-2013. Сертификат качества.ГОСТ 2590-2006; ГОСТ 1050-2013</t>
  </si>
  <si>
    <t>ГОСТ:Прокат стальной горячекатаный круглый диаметром 25мм, обычной точности прокатки, II класса кривизны, немерной длины, по ГОСТ 2590-2 006, марки Сталь20, без термической обработки, ГОСТ 1050-2013. Сертификат качества.ГОСТ 2590-2006; ГОСТ 1050-2014</t>
  </si>
  <si>
    <t>Фасовка:Сортовой стальной, горячекатаный прокат круглого сечения, обычной точности прокатки, мерной по длине прокатки, по предельным отклоне ниям относится к группам БД и ВД, 2 класса кривизны,диаметром 36 мм по ГОСТ2590-2006, из качественной нелегированной стали Ст20 по Г ОСТ 1050-2013.Сертификат качества.ГОСТ 2590-2006; ГОСТ 1050-2013</t>
  </si>
  <si>
    <t>назначение:Швеллер стальной горячекатанный с параллельными гранями полок, марка стали Ст3, высота (швеллера) - 80мм; ширина полки - 40мм; толщина стенки - 4,5мм; толщина полки - 7,4мм; радиус внутреннего закругления - 6,5мм. ГОСТ 380-2005
ГОСТ 8240-97</t>
  </si>
  <si>
    <t>Клемма винтовая КВИ-10 мм2. Винтовые клеммы предназначены для постоянного, безопасного и компактного соединения проводников различных сечений в упорядоченных системах распределения внутри электротехнических шкафов. Применяются для крепления фазных, нулевых и защитных проводников. Устанавливаются на DIN-рейку. Цвет исполнений клемм: серый, синий, желтый, зеленый, красный, черный, оранжевый, желто-зеленый (PE). Изоляционный корпус выполнен из эластичного и ударопрочного пожаробезопасного полиамида PA6.6, соответствует классификации UL94 V0, обладает превосходной стойкостью к воздействию агрессивных сред и температуры. Возможно подключение проводников номинального сечения как с кабельными наконечниками, так и без предварительной подготовки. Широкий набор дополнительных принадлежностей: торцевые заглушки, маркировочные пластины, перемычки. Испытание на превышение температуры (не более, чем 45°С). Испытание на кратковременно выдерживаемый ток 120А на 1 мм² в течение 1 секунды. Испытание падения напряжения (не более, чем 3,2мВ). Сечение многожильного провода без наконечника: 4 ... 10 мм². Сечение одножильного жёсткого провода: 4...16 мм². Сечение многожильного гибкого провода: 4 ... 10 мм². Номинальный ток In: 70 А. Номинальное рабочее напряжение: 800 В. Место соединения: сверху/снизу. Количество полюсов: 1. Количество зажимных клемм на 1 полюс: 2. Тип монтажа: DIN-рейка (стандарт) 35 мм. Материал изоляции корпуса – полиамид. Рабочая температура: -60...+110 °C. Длина: 45,7 мм. Цвет: серый. Номинальное рабочее напряжение переменного тока Ue: 800 В. Номинальная частота: 50 Гц. Номинальное напряжение изоляции Ui: 6000 В. Максимальное поперечное сечение проводника: 10 мм2. Климатическое исполнение: УХЛ3. Ширина: 10 мм. Высота: 41,6 мм. Номинальная способность к присоединению: 4…10 мм2. Кол-во в комплекте: 50 шт. Количество уровней: 1. Исполнение: трехфазная установка. Минимальное сечение: 4 мм. Номинальное напряжение изоляции: 1000 В. Степень защиты - IP с заглушкой: IP20. Степень защиты - IP без заглушки: IP00. Относительная влажность воздуха: &gt; 90. Степень загрязнения: 3. Номинальное импульсное выдерживаемое напряжение: 6 кВ. Одно- и многополюсная клемма/клеммная колодка. Поперечное сечение подключения однопроволочного (жесткого) провода 4 ... 16 мм². Поперечное сечение подключения многопроволочного (гибкого) провода 4 ... 10 мм². Тип электрического соединения 1 и 2 - винтовое соединение. Позиция соединения - сбоку (поперечное).</t>
  </si>
  <si>
    <t xml:space="preserve">Клемма винтовая КВИ-16 мм2. Винтовые клеммы предназначены для постоянного, безопасного и компактного соединения проводников различных сечений в упорядоченных системах распределения внутри электротехнических шкафов. Применяются для крепления фазных, нулевых и защитных проводников. Устанавливаются на DIN-рейку. Цвет исполнений клемм: серый, синий, желтый, зеленый, красный, черный, оранжевый, желто-зеленый (PE). Изоляционный корпус выполнен из эластичного и ударопрочного пожаробезопасного полиамида PA6.6, соответствует классификации UL94 V0, обладает превосходной стойкостью к воздействию агрессивных сред и температуры. Возможно подключение проводников номинального сечения как с кабельными наконечниками, так и без предварительной подготовки. Широкий набор дополнительных принадлежностей: торцевые заглушки, маркировочные пластины, перемычки. Испытание на превышение температуры (не более, чем 45°С). Испытание на кратковременно выдерживаемый ток 120А на 1мм2 в течение 1 секунды. Испытание падения напряжения (не более, чем 3,2мВ). Сечение многожильного провода без наконечника: 6...16 мм2. Сечение одножильного жёсткого провода: 6...25 мм2. Сечение многожильного гибкого провода: 6...16 мм2. Номинальный ток In: 85 А. Номинальное рабочее напряжение: 800 В. Место соединения: сверху/снизу. Количество полюсов: 1. Количество зажимных клемм на 1 полюс: 2. Тип монтажа: DIN-рейка (стандарт) 35 мм. Рабочая температура: -60...+110 °C. Длина: 51,7 мм. Цвет: серый. Материал изоляции корпуса – полиамид. Номинальное рабочее напряжение переменного тока Ue: 800 В. Номинальная частота: 50 Гц. Номинальное напряжение изоляции Ui: 6000 В. Максимальное поперечное сечение проводника: 16 мм2. Климатическое исполнение: УХЛ3. Степень защиты - IP: IP00. Ширина: 12 мм. Высота: 50,5 мм. Номинальная способность к присоединению: 6…16 мм2. Кол-во в комплекте: 50 шт. Количество уровней: 1. Исполнение: трехфазная установка. Минимальное сечение: 6 мм. Номинальное напряжение изоляции: 1000 В. Степень защиты - IP с заглушкой: IP20. Степень защиты - IP без заглушки: IP00. Относительная влажность воздуха: &gt; 90. Степень агрязнения: 3. Номинальное импульсное выдерживаемое напряжение: 6 кВ. Одно- и многополюсная клемма/клеммная колодка. Поперечное сечение подключения однопроволочного (жесткого) провода 6 ... 25 мм². Поперечное сечение подключения многопроволочного (гибкого) провода 6...16 мм². Тип электрического соединения 1 и 2 - винтовое соединение. Позиция соединения - сбоку (поперечное). </t>
  </si>
  <si>
    <t>Клемма винтовая КВИ-25 мм2. Винтовые клеммы предназначены для постоянного, безопасного и компактного соединения проводников различных сечений в упорядоченных системах распределения внутри электротехнических шкафов. Применяются для крепления фазных, нулевых и защитных проводников. Устанавливаются на DIN-рейку. Цвет исполнений клемм: серый, синий, желтый, зеленый, красный, черный, оранжевый, желто-зеленый (PE). Изоляционный корпус выполнен из эластичного и ударопрочного пожаробезопасного полиамида PA6.6, соответствует классификации UL94 V0, обладает превосходной стойкостью к воздействию агрессивных сред и температуры. Возможно подключение проводников номинального сечения как с кабельными наконечниками, так и без предварительной подготовки. Широкий набор дополнительных принадлежностей: торцевые заглушки, маркировочные пластины, перемычки. Испытание на превышение температуры (не более, чем 45°С). Испытание на кратковременно выдерживаемый ток 120А на 1мм2 в течение 1 секунды. Испытание падения напряжения (не более, чем 3,2мВ). Сечение многожильного провода без наконечника: 1...2,5 мм2. Сечение одножильного жёсткого провода: 1...4 мм2. Сечение многожильного гибкого провода: 1...2,5 мм2. Номинальный ток In: 85 А. Номинальное рабочее напряжение: 800 В. Тип электрического соединения 1 и 2: винтовое соединение. Место соединения: сверху/снизу. Количество полюсов: 1. Количество зажимных клемм на 1 полюс: 2. Тип монтажа: DIN-рейка (стандарт) 35 мм. Рабочая температура: -60...+110 °C. Длина: 40,6 мм. Цвет: Серый. Материал изоляции корпуса – полиамид. Номинальное рабочее напряжение переменного тока Ue: 800 В. Номинальная частота: 50 Гц. Номинальное напряжение изоляции Ui: 6000 В. Максимальное поперечное сечение проводника: 2,5 мм2. Климатическое исполнение: УХЛ3. Степень защиты - IP: IP00. Ширина: 6,2 мм. Высота: 41,6 мм. Номинальная способность к присоединению: 1…2,5 мм2. Кол-во в комплекте: 50 шт. Количество уровней: 1. Исполнение: трехфазная установка. Минимальное сечение: 1.0 мм. Номинальное напряжение изоляции: 1000 В. Степень защиты - IP с уст заглушкой: IP20. Степень защиты - IP без заглушки: IP00. Относительная влажность воздуха: &gt; 90. Степень загрязнения: 3. Номинальное импульсное выдерживаемое напряжение: 6 кВ.</t>
  </si>
  <si>
    <t>Клемма винтовая КВИ-35 мм2. Винтовые клеммы предназначены для постоянного, безопасного и компактного соединения проводников различных сечений в упорядоченных системах распределения внутри электротехнических шкафов. Применяются для крепления фазных, нулевых и защитных проводников. Устанавливаются на DIN-рейку.Цвет исполнений клемм: серый, синий, желтый, зеленый, красный, черный, оранжевый, желто-зеленый (PE). Изоляционный корпус выполнен из эластичного и ударопрочного пожаробезопасного полиамида PA6.6, соответствует классификации UL94 V0, обладает превосходной стойкостью к воздействию агрессивных сред и температуры. Возможно подключение проводников номинального сечения как с кабельными наконечниками, так и без предварительной подготовки. Широкий набор дополнительных принадлежностей: торцевые заглушки, маркировочные пластины, перемычки. Испытание на превышение температуры (не более, чем 45°С). Испытание на кратковременно выдерживаемый ток 120А на 1мм2 в течение 1 секунды. Испытание падения напряжения (не более, чем 3,2мВ). Сечение многожильного провода без наконечника: 1...2,5 мм2. Сечение одножильного жёсткого провода: 1...4 мм2. Сечение многожильного гибкого провода: 1...2,5 мм2. Номин ток In: 85 А. Номинальное рабочее напряжение: 800 В. Тип электрического соединения 1 и 2: винтовое соединение. Место соединения: сверху/снизу. Количество полюсов: 1. Количество зажимных клемм на 1 полюс: 2. Тип монтажа: DIN-рейка (стандарт) 35 мм. Рабочая температура: -60...+110 °C. Длина: 40,6 мм. Цвет: серый. Номинальное рабочее напряжение переменного тока Ue: 800 В. Номинальная частота: 50 Гц. Номинальное напряжение изоляции Ui: 6000 В. Максимальное поперечное сечение проводника: 2,5 мм2. Материал изоляции корпуса – полиамид. Климатическое исполнение: УХЛ3. Степень защиты - IP: IP00. Ширина: 6,2 мм. Высота: 41,6 мм. Номинальная способность к присоединению: 1…2,5 мм2. Кол-во в комплекте: 50 шт. Количество уровней: 1. Исполнение: трехфазная установка.  Минимальное сечение: 1.0 мм. Номинальное напряжение изоляции: 1000 В. Степень защиты - IP с заглушкой: IP20. Степень защиты - IP без заглушки: IP00. Относительная влажность воздуха: &gt; 90. Степень загрязнения: 3. Номинальное импульсное выдерживаемое напряжение: 6 кВ.</t>
  </si>
  <si>
    <t xml:space="preserve">назначение:Клемма вводная силовая 6-50 мм2. Исполнение: пластиковый, соединительный, стационарный. Материал: алюминий, пластик. Вид тока: переменный (AC). Номинальный ток А: 145 А, 160 А. Частота: 50 Гц. Напряжение силовой цепи: 0,8 кВ.
Количество полюсов: 1. Номинальное напряжение изоляции (Ui): 800 В. Цвет: серый. Степень защиты: IP20. Применение: автоматика, внутренний, кабельная линия, промышленный. Рабочая температура: от -40 до +85. Климатическое исполнение: УХЛ3. Тип подключения: винтовое соединение. Размеры: 51x17,5x51 мм.
ГОСТ 25034-85 </t>
  </si>
  <si>
    <t>назначение:Металлорукав РЗ-ЦП с ПВХ оболочкой. ПВХ оболочка черного цвета. Металлическая оболочка из нержавеющей стали. Внутренний диаметр - 18,7мм, наружный диаметр - 24,1мм, Эксплуатационный радиус при изгибе - 130мм. Степень защиты изделия  - IP 65.ГОСТ 61386.23</t>
  </si>
  <si>
    <t>назначение:Металлорукав РЗ Ф 32 герметичный в ПВХ-изоляции морозостойкий. Материал: стальная оцинкованная лента. Покрытие: самозатухающий ПВХ, не поддерживает горение. Температура эксплуатации: от -60 °С до +75 °С. Температура монтажа: не ниже -40 °С. Номинальный диаметр (мм): 32. Минимальный радиус изгиба (мм): 150. Размеры (мм) d: 30.4, D: 38.0.ГОСТ 61386.23</t>
  </si>
  <si>
    <t>Диаметр:Металлорукав РЗ-ЦП с ПВХ оболочкой. ПВХ оболочка черного цвета. Металлическая оболочка из нержавеющей стали. Внутренний диаметр - 18,7мм, наружный диаметр - 24,1мм, Эксплуатационный радиус при изгибе - 130мм. Степень защиты изделия  - IP 65.</t>
  </si>
  <si>
    <t>Диаметр:Металлорукав РЗ-ЦП с ПВХ оболочкой. ПВХ оболочка черного цвета. Металлическая оболочка из нержавеющей стали. Внутренний диаметр - 13,9мм, наружный диаметр - 18,9мм, Эксплуатационный радиус при изгибе - 130мм. Степень защиты изделия  - IP 65.</t>
  </si>
  <si>
    <t>Диаметр:Металлорукав РЗ-ЦП с ПВХ оболочкой. ПВХ оболочка черного цвета. Металлическая оболочка из нержавеющей стали. Внутренний диаметр - 16,9мм, наружный диаметр - 21,9мм, Эксплуатационный радиус при изгибе - 130мм. Степень защиты изделия  - IP 65.</t>
  </si>
  <si>
    <t>Диаметр:Металлорукав РЗ-ЦП с ПВХ оболочкой. ПВХ оболочка черного цвета. Металлическая оболочка из нержавеющей стали. Внутренний диаметр - 23,7мм, наружный диаметр - 30,8мм, Эксплуатационный радиус при изгибе - 170мм. Степень защиты изделия  - IP 65.</t>
  </si>
  <si>
    <t>Панель композитная</t>
  </si>
  <si>
    <t>244224.510.000002</t>
  </si>
  <si>
    <t>алюминиевая, толщина 4 мм</t>
  </si>
  <si>
    <t>размер:Панель композитная  алюминиевая, толщина 4 мм. Марка А2. Цвет серыйГОСТ 31251-2003</t>
  </si>
  <si>
    <t>Трубка импульсная</t>
  </si>
  <si>
    <t>244426.300.000029</t>
  </si>
  <si>
    <t>медная, прямая</t>
  </si>
  <si>
    <t>назначение:Наружный диаметр (Dn) 10 мм .Толщина стенки (S) 1 мм .Внутренний объем 0,05 л/м .Рабочее давление (при 100°C) 127 bar .Допустимая температура 250°C .Исполнение бесшовная .Материал  медь .Вес медной трубы 0,252кг/м ГОСТ 8734-75</t>
  </si>
  <si>
    <t>Гвоздь строительный</t>
  </si>
  <si>
    <t>259314.900.000034</t>
  </si>
  <si>
    <t>стальной, диаметр 1,8 мм</t>
  </si>
  <si>
    <t>Длина:Гвоздь строительный, диаметром 1,8 мм длиной 40 - 50 мм.ГОСТ 4028-63</t>
  </si>
  <si>
    <t>259411.900.000199</t>
  </si>
  <si>
    <t>для линий электропередач</t>
  </si>
  <si>
    <t>назначение:Хомут типа Х1 с гайкой М16,используются для выполнения крепления стандартных металлоконструкций воздушных линий электропередач номинальным напряжением 10кВ к железобетонным стойкам.  Хомуты имеют покрытие обеспечивающее защиту от коррозии. Общая длина- 705мм. Ширина -230мм, высота - 240мм, Диаметр резьбы –М16, Длина резьбы – 75мм. Вес - 1,2кг.ГОСТ 28191 89</t>
  </si>
  <si>
    <t>Комплекс оборудования сетевой безопасности</t>
  </si>
  <si>
    <t>262030.100.000044</t>
  </si>
  <si>
    <t>для защиты от распределенных атак, вторжений, вирусов, угроз различного типа</t>
  </si>
  <si>
    <t>назначение:Лицензия на антивирусное программное обеспечение Symantec Endpoint Protection v.14. Срок действия лицензии 3 года с момента активации. 1 лицензия на 20 пользователей персонального компьютера. Должно обеспечивать эффективную защиту от вирусов и шпионских программ, руткитов, червей, ботов, троянских и шпионских программ, а также, от новых угроз. Превентивное определение угроз технологиям Insight и SONAR.  Программное обеспечение должно распознавать новые и быстро меняющиеся программы, содержащие вредоносный код, а также, ранее неизвестные угрозы и блокирует их работу. Автоматизация процессов и централизованное управление предоставляют достоверные сведения об угрозах и мгновенно реагируют на них, защиту от сетевых атак и несанкционированной загрузки приложений, межсетевой экран выполняет свою работу на основании установленных правил. Системы защиты для виртуальных сред осуществляют надежную защиту виртуальной инфраструктуры, выявляют виртуальные клиенты и управляют ими в автоматическом режиме, защита веб-шлюзов от сетевых угроз, в том числе от шпионских программ, бот-сетей, вредоносных программ и вирусов. Для доукомплектования основного установленного оборудования АСУТП.</t>
  </si>
  <si>
    <t>Коммутационная панель (кросс-панель, патч-панель)</t>
  </si>
  <si>
    <t>263021.200.000003</t>
  </si>
  <si>
    <t>количество портов 24</t>
  </si>
  <si>
    <t>назначение:Оптический кросс SHIP F-N1 19 дюймов устанавливается для коммутации волокон. Количество портов - 24 порта. Тип кросса - Оптический. Тип упаковки (packing) - Картонная коробка. Тип адаптера - SC/FC/ST/LC (Duplex). Вес 2.7 кг.ГОСТ СТ РК2698-2015</t>
  </si>
  <si>
    <t>263023.900.000072</t>
  </si>
  <si>
    <t>IP-телефония</t>
  </si>
  <si>
    <t>назначение:IP видеотелефон Cisco IP Phone 8865. Видеотелефон CP-8865-K9 на 5 линий, с цветным экраном 800х480. 2 порта GE RJ-45, WIFI соединение, порты гарнитуры RJ-9 и 3.5 мм. Питание PoE. Для доукомплектования  вышедших из строя установленного SIP аппарата Cisco CP-8865-K9ГОСТ 7153-85</t>
  </si>
  <si>
    <t>Диапазон:Манометр показывающий МП4-УУ2 -0-0,6 бар, рабочая температура окружающей среды от -50 до +70; степень защиты IP53; средний срок службы 10 лет; материал корпуса - сталь; Диаметр 160мм; Резьба М20х1.5; Класс точности 1.5; Исполнение с радиальным штуцером без фланца;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ГОСТ 2405-88. Разрешение уполномоченного органа РК к применению на опасных производственных объектах. Для доукомплектования основновнего установленного оборудования.</t>
  </si>
  <si>
    <t>Диапазон:Манометр технический. Диапазон шкалы 0-100BAR; Класс точности 1; Диаметр корпуса-160мм, присоед инение М20x1,5 (наружная).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Разрешение уполномоченного органа РК к применению на опасных производственных объектах. Для доукомплектования основновнего установленного оборудования.</t>
  </si>
  <si>
    <t>Диапазон:Манометр технический. Материал корпуса - Нержавеющая сталь; Предел измерения 0-10 BAR; Диаметр корпуса 160 мм; класс точности 1,5; Рабочая температура окружающая среда: -40 … +60 °C; Измеряемая среда: +80 °C. Присоединение к процессу: штуцер снизу М20х1,5 (наружная); сепень защиты, не менее-IP54; Материал изготовления: корпус-сталь; стекло-инструментальное стекло/прозрачный пластик; механизм-медный сплав; Циферблат-Алюминий, белый, черные надписи. В комплекте: сертификат об утверждении типа СИ с описанием типа (реестр ГСИ РК), дйствующий сертификат о поверке СИ со сроком действия не менее половины срока межповерочного интервала на момент поставки, методика пверки СИ, инструкция по эксплуатации на русском языке, Разрешение уполномоченного органа РК к применению на опасных производственных объектах.</t>
  </si>
  <si>
    <t>Диапазон:Манометр технический; Материал корпуса-Нержавеющая сталь; Предел измерения 0-6 бар; Диаметр корпуса 100 мм; класс точности 1,5; Рабоая температура окружающая среда: -40 … +60 °C Измеряемая среда: +80 °C. Присоединение к процессу: штуцер снизу М20х1,5 (наружная); сепень защиты, не менее-IP54; Материал изготовления: корпус-сталь; стекло-инструментальное стекло/прозрачный пластик; механизм-медный сплав; Циферблат-Алюминий, белый, черные надписи. В комплекте: сертификат об утверждении типа СИ с описанием типа (реестр ГСИ РК), дйствующий сертификат о поверке СИ со сроком действия не менее половины срока межповерочного интервала на момент поставки, методика пверки СИ, инструкция по эксплуатации на русском языке, Разрешение уполномоченного органа РК к применению на опасных производственных объектах.</t>
  </si>
  <si>
    <t>Диапазон:Манометр с трубчатой пружиной; Подсоединение к процессу M20x1,5(снизу); корпус: нерж.сталь; Класс точности - 1.0; Среда измерения: Жидкость/Пар/Газ; Диапозон измерения: 0-25 бар, Защита оборудования от воды и пыли: IP54; Диаметр корпуса: 160мм; В комплекте: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государственном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 Для доукомплектования основного (установленного) оборудования автоматики.</t>
  </si>
  <si>
    <t>Диапазон:Манометр с трубчатой пружиной; Подсоединение к процессу M20x1,5(снизу); корпус: нерж.сталь; Класс точности - 1.0; Среда измерения: Жидкость/Пар/Газ; Диапозон измерения: 0-40 бар, Защита оборудования от воды и пыли: IP54; Диаметр корпуса: 160мм; В комплекте: сертификат об утверждении типа СИ с описанием типа (реестр ГСИ РК), действующий сертификат о поверке СИ или метрологической аттестации со сроком действия не менее половины срока межповерочного интервала на момент поставки/установки, методика поверки СИ. Инструкция по эксплуатации на русском, государственном языке. Предоставление документов, разрешающих их применение и использование на опасных производственных объектах, выданных соответствующим государственным органом РК. Для доукомплектования основного (установленного) оборудования автоматики.</t>
  </si>
  <si>
    <t>Диапазон:Манометр технический; Материал корпуса-Нержавеющая сталь; Предел измерения 0-6 бар; Диаметр корпуса 100 мм; класс точности 1,5; Рабочая температура окружающая среда: -40 … +60 °C. Измеряемая среда: +80 °C. Присоединение к процессу: штуцер снизу М20х1,5 (наружная); сепень защиты, не менее-IP54; Материал изготовления: корпус-сталь; стекло-инструментальное стекло/прозрачный пластик; механизм-медный сплав; Циферблат-Алюминий, белый, черные надписи. В комплекте: сертификат об утверждении типа СИ с описанием типа (реестр ГСИ РК), дйствующий сертификат о поверке СИ со сроком действия не менее половины срока межповерочного интервала на момент поставки, методика пверки СИ, инструкция по эксплуатации на русском языке, Разрешение уполномоченного органа РК к применению на опасных производственных объектах.</t>
  </si>
  <si>
    <t xml:space="preserve">Диапазон:Манометр технический. Диапазон шкалы 0-40 BAR; Класс точности 1; Диаметр корпуса-100мм, присоединение М20x1,5 (наружная). Материал изготовления: корпус-сталь; стекло-инструментальное стекло/прозрачный пластик; механизм-медный сплав; Циферблат-Алюминий, белый, черные надписи.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инструкция по эксплуатации. Разрешение уполномоченного органа РК к применению на опасных производственных объектах.Для доукомплектования основного (установленного) технологического оборудования (МНА и линейная часть МВ) </t>
  </si>
  <si>
    <t xml:space="preserve">Диапазон:Манометр технический. Материал корпуса-Нержавеющая сталь; Предел измерения 0-16 BAR; Диаметр корпуса-160 мм; Класс точности 1; Присоединение к процессу: Медный сплав, штуцер снизу М20x1,5 (наружная), степень защиты, не менее - P54; Материал изготовления: корпус-сталь; стекло-инструментальное стекло/прозрачный пластик; механизм-медный сплав; Циферблат-Алюминий, белый, черные надписи. В комплекте: сертификат об утверждении типа СИ с описанием типа (реестр ГСИ РК), действующий сертификат о поверке СИ со сроком действия не менее половины срока межповерочного интервала на момент поставки, методика поверки СИ, инструкци я по эксплуатации. ГОСТ 2405-88. Разрешение уполномоченного органа РК к применению на опасных производственных объектах. Для доукомплектования установленного оборудования </t>
  </si>
  <si>
    <t>напряжение:Трансформаторы тока ТОЛ-10 У3 600A/5A предназначены для передачи сигнала измерительной информации измерительным приборам, устройствам защиты и управления в установках переменного тока частоты 50,60 Гц, с диапазоном измерения до 3000 А. Трансформаторы предназначены для установки в комплектные распределительные устройства (КРУ), комплектные распределительные устройства наружной установки (КРУН) и камеры сборные одностороннего обслуживания (КСО) переменного тока на класс напряжения 10 кВ и 35 кВ. При поставке необходимо наличие сертификата об утверждении типа СИ с описанием типа (реестр ГСИ РК), действующего сертификата о поверке СИ, методики поверки СИ, технического паспорта завода изготовителя.ГОСТ 7746-2001</t>
  </si>
  <si>
    <t>напряжение:Автоматический выключатель 25A. Технические характеристики: количество полюсов-3, напряжение - 380-415В, рабочий температурный диапазон -30С - +70С.А, n-расцепитель 600А, типоразмер S2, для защиты двигателей класс 10 винтовые зажимы, установочная ширина - 55 мм, для крепления на монтажную рейку.СТ РК IEC 60898-1-2019</t>
  </si>
  <si>
    <t>напряжение:Автоматический выключатель 50 A. Технические характеристики: количество полюсов-3, напряжение 380-415В, рабочий температурный диапазон -30С - +70С.А , n-расцепитель 600А, типоразмер S2, для защиты двигателей класс 10 винтовые зажимы, установочная ширина 55 мм, для крепления на монтажную рейку.СТ РК IEC 60898-1-2019</t>
  </si>
  <si>
    <t>напряжение:Выключатель автоматический трехполюсный ВА47-60 3Р 6А  С. Технические характеристики: количество полюсов: 3. номинальный ток: 6 А. Характеристика срабатывания - кривая тока: C.  Тип напряжения AC (перемен.). Номинальное рабочее напряжение: 400 В. Отключающая способность по EN 60898: 6 кА. Ширина по количеству модульных расстояний: 54 мм. Макс сечение входящего кабеля 2: 25 мм. Класс токоограничения: 3. Частота: 50 Гц. Степень защиты: IP20. Тип монтажа: на DIN-рейку. Климатическое исполнение: УХЛ4. Тип расцепителя: тепловой, электромагнитный. Сфера применения: промышленное и бытовое. Глубина установочная (встраив.) - 71 мм.СТ РК IEC 60898-1-2019</t>
  </si>
  <si>
    <t>напряжение:Выключатель автоматический - предназначен для эксплуатации в электроцепях тока переменного частотой 50/60Гц,  для защиты от коротких замыканий, сверхтоков, перегрузок, для отключений и включений. Технические характеристики: расцепители – электромагнитный, тепловой; ток номинальный – 250А; напряжение номинальное – 380/690В; категория размещения – УХЛ3; тепловой расцепитель – отсутствует регулировка; тип – силовой; защита по IP – 20; привод – ручной; способность отключающая – 15 кА; полюсов – 3 силовых; допустройства – расцепитель независимый; серия товара – АЕ 2066; монтаж – на плату монтажную; ток – переменный; износостойкость механическая – 8500 циклов; износостойкость электрическая – 4000 циклов; рабочие температуры – от +50 до -40С.СТ РК IEC 60898-1-2019</t>
  </si>
  <si>
    <t>напряжение:Автоматический выключатель низкого напряжения - предназначен для установки в шкафах комплектных распределительных устройств, на панелях и в отдельных шкафах внутренней установки. Тип контактов - 1з+1р, ВКС. Тип дополнительного расцепителя - независимый расцепитель, максимальный расцепитель, нулевой расцепитель. Количество силовых полюсов - 3. Наличие дугогасительной камеры. Уставка срабатывания магнитного расцепителя Im, А 4000. Размеры: ширина - 250 мм, высота - 237 мм, глубина - 250 мм. Способ монтажа - монтажная плата. Степень защиты - IP20. Номинальный ток - 630 А. Напряжение - 400 В. При поставке необходимо укомплектовать комплектом документации, предусмотренной заводом-изготовителем, эксплуатационной документацией на казахском и/или русском языках.СТ РК IEC 60898-1-2019</t>
  </si>
  <si>
    <t>напряжение:Автоматический выключатель применяется для защиты электрической сети от перегрузки и короткого замыкания. Номинальный ток: 32А. Описание полюсов: 3Р. Число защищенных полюсов: 3. Тип сети: переменный ток. Технология отключающего блока: тепловой-магнитный. Отключающая с пособность: 4500 А Icn в соответствии с EN 60898-1 - 230/400 V переменный ток 50/60 Гц. Частота сети: 50/60 Гц. Номинальное рабочее напряжение: 230/400 V переменный ток 50/60 Гц. Тип управления: тумблерный переключатель. Способ крепления: пристегивающийся. Монтажная опора: DIN рейка. Размеры: высота - 81 мм, ширина - 54 мм, глубина - 78,5 мм. Механическая износостойкость: 10 000 циклов. Электрическая прочность: 10 000 циклов. Тип клемм: клеммы туннельного типа 1*25 мм2, гибкий; клеммы туннельного типа 1*35 мм2, жесткий. Cтепень защиты: IP20. Рабочая температура: -25 +60 °C. Температура окружающего воздуха при хранении: -40 +70 °C.СТ РК IEC 60898-1-2019</t>
  </si>
  <si>
    <t>напряжение:Автоматический выключатель применяется для защиты электрической сети от перегрузки и короткого замыкания. Номинальный ток: 16А. Описание полюсов: 3Р. Число защищенных полюсов: 3. Тип сети: переменный ток. Технология отключающего блока: тепловой-магнитный. Отключающая с пособность: 4500 А Icn в соответствии с EN 60898-1 - 230/400 V переменный ток 50/60 Гц. Частота сети: 50/60 Гц. Номинальное рабочее напряжение: 230/400 V переменный ток 50/60 Гц. Тип управления: тумблерный переключатель. Способ крепления: пристегивающийся. Монтажная оп ора: DIN рейка. Размеры: высота - 81 мм, ширина - 54 мм, глубина - 78,5 мм. Механическая износостойкость: 10 000 циклов. Электрическая прочность: 10 000 циклов. Тип клемм: клеммы туннельного типа 1*25 мм2, гибкий; клеммы туннельного типа 1*35 мм2, жесткий. Cтепень защиты - IP20. Рабочая температура: -25 +60 °C. Температура окружающего воздуха при хранении: -40 +70 °C.СТ РК IEC 60898-1-2019</t>
  </si>
  <si>
    <t>напряжение:Автоматический выключатель, трехполюсной на 100А, напряжение 380-415 В, токовая характеристика В, рабочий температурный диапазон -30С- +70С, крепление на DIN- рейке.СТ РК IEC 60898-1-2019</t>
  </si>
  <si>
    <t>напряжение:Автоматический выключатель трехполюсный. Автоматический выключатель Sirius на токи до 25 А для защиты электродвигателей мощностью 11 кВт(при 400В) от токов перегрузки и короткого замыкания. Рабочее напряжение: 690 В. Мощность электродвигателя: 11 кВт при 400 В. Номинальный рабочий ток: 25А. Диапазон токов тепловой уставки: 20...25А. Ток срабатывания по КЗ: 325 А (ток магнитного отключения). Предельная отключающая способность: 50кА. Класс срабатывания: CLASS 10. Отключение в течение 4...10с. Присоединение проводников: силовая цепь - клеммы с винтовыми зажимами. Степень защиты: IP20. Температура окружающей среды: при работе -20...+70°С, при хранении -50...+80°С. Снижение тока при рабочей температуре более 60°С - 87 %. Монтаж: На DIN-рейку 35мм. Аппараты с токами 36...40А не допускаестя монтировать вплотную друг к другу, необходим зазор минимум 9мм, также не допускается прямой монтаж контактора на эти автоматы. Габаритные размеры (Ш*В*Г) - 45*90*70 мм.СТ РК IEC 60898-1-2019</t>
  </si>
  <si>
    <t>напряжение:Автоматический выключатель 400v. Предельная отключающая способность - 6 кА. Число полюсов - 3Р. Номинальный ток - 63 А. Степень защиты - IP20, с присоединенными проводниками.СТ РК IEC 60898-1-2019</t>
  </si>
  <si>
    <t>напряжение:Автоматический выключатель 400v. Предельная отключающая способность - 6 кА. Число полюсов - 3Р. Номинальный ток - 25 А. Степень защиты - IP20, с присоединенными проводниками.СТ РК IEC 60898-1-2019</t>
  </si>
  <si>
    <t>напряжение:Автоматический выключатель 400v. Предельная отключающая способность - 6 кА. Число полюсов - 3Р. Номинальный ток - 16 А. Степень защиты - IP20, с присоединенными проводниками.СТ РК IEC 60898-1-2019</t>
  </si>
  <si>
    <t>напряжение:Автоматический выключатель применяется для защиты электрической сети от перегрузки и короткого замыкания. Номинальный ток: 40А. Описание полюсов: 3Р. Число защищенных полюсов: 3. Тип сети: переменный ток. Технология отключающего блока: тепловой-магнитный. Отключающая способность: 4500 А Icn в соответствии с EN 60898-1 - 230/400 V переменный ток 50/60 Гц. Частота сети: 50/60 Гц. Номинальное рабочее напряжение: 230/400 V переменный ток 50/60 Гц. Тип управления: тумблерный переключатель. Способ крепления: пристегивающийся. Монтажная опора: DIN рейка. Размеры: высота - 81 мм, ширина - 54 мм, глубина - 78,5 мм. Механическая износостойкость: 10 000 циклов. Электрическая прочность: 10 000 циклов. Тип клемм: клеммы туннельного типа 1*25 мм2, гибкий; клеммы туннельного типа 1*35 мм2, жесткий. Cтепень защиты: IP20. Рабочая температура: -25 +60 °C. Температура окружающего воздуха при хранении: -40 +70 °C.СТ РК IEC 60898-1-2019</t>
  </si>
  <si>
    <t>272021.500.000007</t>
  </si>
  <si>
    <t>стартерный, напряжение 12 В, емкость 95 А/ч, свинцово-кислотный</t>
  </si>
  <si>
    <t>назначение:Аккумуляторная батарея емкостью 95 А*ч. Напряжение - 12 В. Полярность - обратная (0). Пусковой ток - 800 А. Размер (Д*Ш*В) - 353*175*190 мм. Гарантия - 24 месяца.ГОСТ 959-2002</t>
  </si>
  <si>
    <t>Ёмкость:Батарея аккумуляторная для источника бесперебойного питания. Габаритные размеры (Ш*Д*В) - 65*151*94 мм. Высота с клеммой - 100 мм. Номинальное напряжение - 12 В. Емкость - 9 Ач. Рабочий диапазон температур: разряд - 20 +60; заряд - -10 +60; хранение - -20 +60.  Исполнение: свинцово-кислотный, закрытая (герметичная). Рабочая температура от -15 град.C. до 50 град.C. Тип клеммы FASTON (зажим) 6,35 мм. Гарантия - 12 месяцев.ГОСТ 959-2002</t>
  </si>
  <si>
    <t>Ёмкость:Аккумуляторная батарея cвинцово-кислотный, общепромышленного исполнения. Технология AGM. Номинальное напряжение - 12В, емкость - не менее 7 Ah. Внутреннее сопротивление - ≤25 мОм. Максимальный ток разряда - 105 А (5 сек). Максимальный ток заряда - 2.1 А. Тип клеммы: F2 (faston) 6.35 мм. Диапазон рабочих температур: разряд от -15°С до +50°С, заряд от -10°С до +50°С, хранение от -20°С до +50°С. Габариты (ДхШхВ), ±1 - 151*65*94 мм. Высота с учетом клеммы - 98±2 мм. Герметичный корпус из ABS-пластика. Срок службы 5 лет в буферном режиме или более 260 циклов заряда-разрядав циклическом режиме при 100% разряде. На момент поставки срок изготовления не должен превышать 6 месяцев. При поставке необходимо наличие сертификата соответсвия требованиям безопасности технических регламентов ТС/ЕАЭС.ГОСТ 959-2002</t>
  </si>
  <si>
    <t>Ёмкость:Аккумулятор 12 В, 17 Ah - cвинцово-кислотный, необслуживаемый для источника бесперебойного питания. Технология GEL (композитный гель вместо электролита). Номинальное напряжение - 12В. Емкость - 17 Ah. Внутреннее сопротивление - 16 мОм. Максимальный ток разряда - 225 А (5 сек). Максимальный ток заряда - 3.4 А. Тип клеммы: болт+гайка Ø5.5мм. Диапазон рабочих температур: разряд от -20°С до +60°С, заряд от -10°С до +60°С, хранение от -20°С до +60°С. Габариты (ДхШхВ): 181 х 77 х 167 мм. Герметичный корпус из ABS-пластика. Срок службы 15 лет в буферном режиме или более 1400 циклов заряда-разрядав циклическом режиме при 30% разряде. На момент поставки срок изготовления не должен превышать 6 месяцев. При поставке необходиом наличие сертификата соответсвия требованиям безопасности технических регламентов ТС/ЕАЭС. ГОСТ 959-2002</t>
  </si>
  <si>
    <t>Ёмкость:Картридж RBC55 №55 - сменные аккумуляторы для источника бесперебойного питания APC  SMT3000I (для доукомплектования). Число сетевых шнуров - 1. Тип батарей: свинцово-кислотные  герметичные необслуживаемые аккумуляторы с загущенным электролитом, являются полностью безопасными и экологичными. Срок службы батареи - 3-5 лет. Максимальная высота - 173 мм. Максимальная ширина - 142 мм. Максимальная глубина - 183 мм. Картридж APC RBC55 для источника бесперебойного питания включает в себя четыре батареи с емкостью по 17 А/ч каждая и поддержкой напряжение в 12 вольт. Инсталляция модели производится без применения каких-либо специальных инструментов в считанные минуты. Конструкция должна иметь разъемов для подсоединения к источнику бесперебойного питания. А для исключения потребности остановки подключенного оборудования, аккумуляторы должны заменяться в режиме «горячей замены». Сменный картридж APC RBC55 должен иметь встроенный модуль автоматической диагностики, позволяющий своевременно оповестить вас об истощении аккумуляторов.ГОСТ 959-2002</t>
  </si>
  <si>
    <t>Ёмкость:Аккумуляторная батарея для источника бесперебойного питания. Напряжение - 12 В. Емкость - 12 Ah. Технология - AGM. Тип клеммы - FASTON (зажим) 6,35 мм. Тип аккумулятора - стационарный. Размер (Д*Ш*В) - 151*98*98 мм с клеммами (без клемма 95 мм). Вес - 3,94 кг. Срок службы АКБ - 12 лет. Гарантия - 12 месяцев.ГОСТ 959-2002</t>
  </si>
  <si>
    <t>Ёмкость:Аккумуляторная батарея cвинцово-кислотный, общепромышленного исполнения. Технология AGM. Номинальное напряжение - 12В, емкость - не менее 7 Ah. Внутреннее сопротивление - ≤25 мОм. Максимальный ток разряда - 105 А (5 сек). Максимальный ток заряда - 2.1 А. Тип клеммы: F2 (faston) 6.35 мм. Диапазон рабочих температур: разряд от -15°С до +50°С, заряд от -10°С до +50°С, хранение от -20°С до +50°С. Габариты (ДхШхВ), ±1 - 151*65*94 мм. Высота с учетом клеммы - 98±2 мм. Герметичный корпус из ABS-пластика. Срок службы 5 лет в буферном режиме или более 260 циклов заряда-разрядав циклическом режиме при 100% разряде. На момент поставки срок изготовления не должен превышать 6 месяцев. При поставке необходимо наличие сертификата соответсвия требованиям безопасности технических регламентов ТС/ЕАЭС. Гарантия - 12 месяцев.ГОСТ 959-2002</t>
  </si>
  <si>
    <t>273213.700.000260</t>
  </si>
  <si>
    <t>марка МГШВ, напряжение не более 1 000 В</t>
  </si>
  <si>
    <t>напряжение:Провод монтажный, медный, гибкий. Тип - МГШВ, количество жил - 1, сечение жилы - 0,75мм. Цвет - белый. Температура в режиме эксплуатации от - 50°C до + 70°C.СТ РК 3412-2019</t>
  </si>
  <si>
    <t>Коробка испытательная</t>
  </si>
  <si>
    <t>273313.600.000009</t>
  </si>
  <si>
    <t>переходная</t>
  </si>
  <si>
    <t>назначение:Коробка клеммная испытательная переходная применяется для подключения трехфазных индукционных и электронных счетчиков, обеспечивая закорачивание вторичных цепей измерительных трансформаторов тока, отключение токовых цепей и цепей напряжения в каждой фазе счетчиков при их замене, а также включение образцового счетчика для поверки без отключения нагрузки потребления. Технические характеристики: габаритные размеры 68х220х33 мм; температура окружающей среды -40...+60°С; относительная влажность воздуха 98 % при 35°С.ГОСТ 191132-86</t>
  </si>
  <si>
    <t>281141.300.000011</t>
  </si>
  <si>
    <t>для инжекторного двигателя, головки блока цилиндров, для легкового автомобиля</t>
  </si>
  <si>
    <t xml:space="preserve">назначение:Прокладка двигателя УАЗ 3909 Артикул:040503906022100 </t>
  </si>
  <si>
    <t>Вкладыш коренной</t>
  </si>
  <si>
    <t>281141.500.000081</t>
  </si>
  <si>
    <t>назначение:Вкладыши ЗМЗ-406,405,409,514 коренные. Размеры - ширина - 0,07 м, высота - 0,03 м, длина - 0,16 м. Вес - 0,507 кг.</t>
  </si>
  <si>
    <t>Насос водяной</t>
  </si>
  <si>
    <t>281311.700.000006</t>
  </si>
  <si>
    <t>назначение:Водяной насос Урал (ЯМЗ) Артикул:236-1307010-А3 Доп. артикул 2: 236-1307010-А2. Размеры (Д х Ш х В):0.18 x 0.19 x 0.15 м.Вес:3.02 кг</t>
  </si>
  <si>
    <t>281312.900.000003</t>
  </si>
  <si>
    <t>приводный, однопоршневой и одноплунжерный, подача до 1 м3/ч</t>
  </si>
  <si>
    <t>Паропроизводительность:Поршневой ручной бочковой насос с заземлением и встроенным обратным клапаном для перекачивания бензина, дизельного топлива и масел легкой и средней вязкости. Характеристики: Производительность 35 л/мин; Тип насоса Поршневой; Бочковой адаптер есть; Материал корпуса Сталь; Труба в комплекте есть; Вес 2,7 кг. Возможность установки на бочки объемом от 50 до 200 литров с диаметрами горловины 2"""""""" или 1,5"""""""". Подходит для перекачивания не агрессивных взрывоопасных горюче-смазочных материалов легкой и средней вязкости. Комплект документации предусмотренный заводом изготовителем (паспорт, руководство по эксплуатации на русском языке, сертификаты качества).</t>
  </si>
  <si>
    <t>назначение:МОТОПОМПА "Viper WP30CX": подача 60 м3/час, напор 30 м, бак 3,6 л, вес 30 кг. Наличие:комплектации рукавов выхода и входа-Общая высота нагнетания, м 28 Высота всасывания, м 8 :  Оборудование или материалы должны иметь разрешение на применение на опасных производственных объектах нефтегазовой отрасли РК, сертификат соответствия РК, паспорт завода-изготов ителя для насоса и для двигателя на русском язык. Средства измерений входящие в состав оборудования должны быть укомп лектованы копи ей сертификата об утверждении типа в РК или оригиналом сертификата о метрологической аттестации в РК, действующими в РК сертификатам и о поверке, комплектом документации, предусмотренной заводом-изготовителем, эксплуатационной документацией на русском языке. Оборудования должен быть внесен в Реестр (иметь разрешение) на применение на опасных производственных объектах нефтегазовой отрасли РКСТ РК 2802-2015</t>
  </si>
  <si>
    <t>Паропроизводительность:Насос погружной моноблочный, для откачивания загрязненных вод, содержащих механические примеси (песок, цемент, глину) массовой конце нтрацией до 10% с частицами размером до 5 мм., в однофазном исполнении. Производительность 10 куб.м/ч; Напор 10 м; Напряжение сети 2 20 В; Двигатель 1,1 кВт; Масса 16 кг. Температура перекачиваемой воды - до 35 градусов С. (паспорт и руководство по эксплуатации на государственном или русском языках).ГОСТ 15150-69</t>
  </si>
  <si>
    <t>Паропроизводительность:Макс.расход Qmax-14 м3/ч. Макс.напор Нmax-24 м. Отимальный расход Qорt-10 м3/ч. Оптимальный напор Hорг-12,2м. Напорный патрубок-Rр1¼/DN40. Макс.глубина погружения-10м. Подключение к сети-3~400 В, 50 Гц. Номин. Ток-2,8А. Потребляемая мощностьР1-1,45 кВт. Частота вращения-2900 об/мин. Вес М-30кг.ГОСТ 15150-69</t>
  </si>
  <si>
    <t>Паропроизводительность:Насосы ГНОМ предназначены для откачивания загрязненных жидкостей температурой до +35°С, исполнения Т и Тр – температурой до +60°С, с водородным показателем pH 5-10, плотностью до 1100 кг/м³. Содержание твердых механических примесей (песок, цемент, глина) до 10% по массе c максимальным размером до 5 мм и плотностью до 2500 кг/м³. Подача 16 м3/час, напор 16м, напряжение 220В, электродвигатель (2 ,2кВт, 3000 об/мин, 11А), габаритные размеры (L-235, Н-450), диаметр патрубка 50мм, масса 28кг.ГОСТ 15150-69. Разрешение на применение в Р.К взрывозащищеного исполнения, в комплекте с рукавами 15 м. с замками(хомутами) – 4 комплекта. Наличие: разрешения на применение на опасных производственних объектах РК, сертификат соответствия РК, технической документации (паспорт и руководство по эксплуатации на государственном и русском языках).ГОСТ 15150-69</t>
  </si>
  <si>
    <t xml:space="preserve">Паропроизводительность:Подача - 19,5 м3/час, Давление на выходе насоса - 4 кгс/см2, Допустимая ваккуумметрическая высота всасывания- 5м., мощность насоса - 5кВт, КПД насоса в агрегате, не менее - 45,5%, электродвигатель типа - ВА132S6У2 , напряжение -380 В., мощность эл.двигателя - 5, 5 кВт, частота вращения - 980 об/мин. Агрегат состоит из шестеренного насоса, смонтированного с электродвигателем на одной раме, тор цовое уплотнение, муфта втулочно-пальцевая, . Защитный кожух полумуфты. Правое вращение со стороны привода. При поставке:  Паспорт и инструкция по эксплуатации на русском и казахском языке. </t>
  </si>
  <si>
    <t>назначение:НШ-10 Артикул:НШ 10-Ж3-04Л.НШ 10-Ж3-04Л Насос шестеренный (левый) 6-шлиц МТЗ.Вес:2.1</t>
  </si>
  <si>
    <t>назначение:Насос шестеренчатый НШ32-10Д-3 Артикул: НШ32-10Д-3  сдвоенный правый ВЗТА</t>
  </si>
  <si>
    <t>281321.900.000006</t>
  </si>
  <si>
    <t>вакуумный (кроме турбомолекулярного), производительность более 1500 л/с</t>
  </si>
  <si>
    <t>Паропроизводительность:Насос КО-505 Артикул: КО-505А.02.15.100-01.од для заказа133820АртикулыКО-505А.02.15.100-01.Ширина, м:0.3Высота, м:0.4Длина, м:0.55Вес, кг:123</t>
  </si>
  <si>
    <t>назначение:Рем.комплект для сливного бочка - арматура универсальная из пластика, пусковое устройство-одинарный, режим пуска-нижняя и боковая подводка, резьба -1/2 дюйма, латунь, совместимая с любыми типами и моделями сливных бачков, подводка боковая и нижняя, регулируется для любой высоты бачка унитаза.ГОСТ 21485-2016</t>
  </si>
  <si>
    <t>281412.330.000005</t>
  </si>
  <si>
    <t>для моек, двухрукояточный, набортный, размер 240*130 мм</t>
  </si>
  <si>
    <t>назначение:Смеситель для умывальников, раковинын - шаровый, литой. В комплекте с подводкой и прокладками. Тип – однорычажной. Запорный кран –керамический картридж. Способ монтажа – горизонтальный. Кол-во монтажных отверстий – 1, присоединительный размер – 1/2″, тип подводки – гибкая , излив – длина 145мм, высота -51мм,  Покрытие хром.ГОСТ 25809-2019</t>
  </si>
  <si>
    <t>назначение:Смеситель для душевых установок (настенный). Рабочая температура - 80°С, Рабочее давление - 0,63 МПа,Присоединительный размер к борту мойки - 37-40 мм, Расстояние между центрами эксцентриков - 150 ± 21 мм, Резьба подсоединения шлангов и эксцентриков - 1/2". Длина душевого шланга -1,5 м, Комплектация. Смеситель в собранном виде -1шт. Излив -1шт.  Эксцентрик в комплекте с отражателем и прокладкой 3/4"... 2шт., Душевой шланг с прокладками 1/2" - 1шт. Душевая сетка -1шт. Упаковочная коробка -1шт. При поставки товара предоставить паспорт. Покрытие Никель-хром.ГОСТ 25809-2019</t>
  </si>
  <si>
    <t>281413.390.000125</t>
  </si>
  <si>
    <t>запорный, бронзовый, размер 50-450 мм</t>
  </si>
  <si>
    <t>назначение:Вентиль запорный проходной муфтовый 15Б1п Ду50 Ру16 - диаметр условногопрохода 50 мм, рабочее  давление 16 кгс/см2, рабочая среда - вода, парТ=+150 гр.С, герметичность затвора - по классу А,  материал корпуса - латунь ЛЦ40Сд, материалуплотнения - паронит. Присоединение - муфтовое. ГОСТ 17711-93</t>
  </si>
  <si>
    <t>281413.730.000015</t>
  </si>
  <si>
    <t>бронзовый/латунный, условное давление 0-420 Мпа, диаметр 10-1400 мм, ручной</t>
  </si>
  <si>
    <t xml:space="preserve">Диаметр:Кран шаровой 11Б27п1 Ду50 Ру16. 11Б27П1  Материал корпуса: латунь ЛЦ40Сд. Материал шара: латунь. Уплотнение шара: фторопласт, выполненный в виде уплотнительных седел. Рабочая среда изделия: вода, пар. Номинальное давление: 1,6 МПа. наибольшая температура: до 150°С. Управление краном ручное. Рукоятка может быть выполнена в виде рычага или «бабочки». Кран 11Б27п1 изготавливается в двух исполнениях: полность ю муфтовое присоединение и присоединение муфта-резьба. ГОСТ 9544-93. </t>
  </si>
  <si>
    <t>назначение:Кран трехходовой, под манометр с рукояткой с фторопластовой прокладкой. Кран состоит из рукоятки, корпуса, конуса-пробки, шайбы, шайбы пружинной и гайки. Исполнение внутренняя резьба G½ / внутренняя резьба G½, под манометр M20 резьба G½. Рабочее давление 2,5  МПа. Максимальное давление, МПа: 6. Максимальная рабочая температура 150 °С. Материал корпуса: латунь. Материал седла: фторопласт. Климатические исполнения по ГОСТ 15150-69 - У1. Класс герметичности А по ГОСТ Р 54808-2011. ГОСТ 21345-2005</t>
  </si>
  <si>
    <t>назначение:Трехходовой кран для подключения манометра Условное давление, Мп а-6; Рабочее давление измеряемой среды до 2,5 Мпа; Материал основной- латунь;Максимальная температура измеряемой среды, оС до +150 о С;Температуры окружающей среды, оС от -50 до +60 оС, рабочая среда не агрессивная к медным сплавам; Присоединение к технологическому оборудованию- внешняя резьба М20х1,5; Присоединительные резьбы к прибору внутренняя резьба G1/2; Размер квадрата под ключ 27 мм;класс герметичности А; прокладки фторопласт.</t>
  </si>
  <si>
    <t>назначение:Игольчатый вентиль высокого давления для манометра М20х1,5мм, материал нержавеющая сталь. Пользовательские характеристики давление до 400 бар.</t>
  </si>
  <si>
    <t>Номер:Подшипник шариковый однорядный радиальный 6320 SKF. Внутренний диаметр 100 мм., Наружный диаметр 215 мм., ширина 47 мм. Серия Explorer. Марка SKF, Производитель - Страны Евросоюза, Обязательно наличие сертификата соответствия и паспорта качества на русском языке, заводская упаковка.ГОСТ 3722-2014</t>
  </si>
  <si>
    <t>Номер:Подшипник 6319/C3, SKF – это радиальный шариковый однорядный подшипник c внутренним диаметром 95 мм, наружным диаметром 200 мм и шириной 45 мм. Имеет стальной сепаратор и зазор C3 (зазор больше нормального), также он открытый и может работать при температуре от -40 до +100 °C. 6319/C3 предназначен для установки на цилиндрическое посадочное место. Производится подшипник на одном из европейских заводов компании SKF.ГОСТ 3722-2014</t>
  </si>
  <si>
    <t>Номер:"Размеры и характеристика подшипника 318:Внутренний диаметр: 90 мм,Наружный диаметр: 190 мм,Ширина: 43 мм,Масса: 5,0 кг ,Диаметр шарика: 31,75 мм,Количество шариков: 8 шт..ZKIG - Внутренний диаметр подшипника d 90 мм Наружный диаметр подшипника D 190 мм Ширина подшипника В 43 мм Радиус монтажной фаски подшипника r 4,0 мм Статическая грузоподъемность C0 99000 Н Динамическая грузоподъемность C 143000 Н Масса подшипника m 4,954 кг Направление воспринимаемых нагрузок - радиальное и осевое в обе стороны. Осевое - до 70% неиспользованной допустимой радиальной нагрузки. Могут работать под осевыми нагрузками при высокой частоте вращения. ГОСТ 8338-75 "Подшипник шариковый, радиальный, однорядный №318, средняя серия, нулевого класса точности , открытый ,Диаметр внутренний (мм)90,Диаметр внешний (мм)190 ,Ширина (мм) 43 Вес (кг) 5,1 ГОСТ 3722-2014</t>
  </si>
  <si>
    <t>Номер:Шарикоподшипник радиально-упорный двухрядный № 3212. Внутренний диаметр 60 мм., наружный диаметр 110 мм., ширина 36,5 мм. Сертификат качества (соответствия).ГОСТ 3722-2014</t>
  </si>
  <si>
    <t>Номер:Подшипник 2212  – это радиально-упорный двухрядный самоустанавливающийся подшипник c внутренним диаметром 60 мм, наружным диаметром 110 мм и шириной 28 мм. Имеет пластмассовый сепаратор и зазор CN (нормальный зазор), он открытый и может работать при температуре от -40 до +100 °C. 2212  предназначен для установки на цилиндрическое посадочное место. ГОСТ 3722-2014</t>
  </si>
  <si>
    <t>Номер:Однорядные цилиндрические роликоподшипники, посадочный диаметр d 100 мм, наружний 
диаметр D 215 мм, ширина B 73 мм, Номинальная динамическая грузоподъёмность C 670 кН, 
Номинальная статическая грузоподъёмность C0 735 кН, Предел усталостной прочности Pu 85 кН, 
Номинальная частота вращения 3200 об/мин, Предельная частота вращения 3800 об/мин, Масса 
12 кг, Маркировка NU 2320 ECP. Представить сертификат соответствия производителя №1948572 с 
Приложением и указанием номеров подшипников. Приобретать у авторизованных дистрибьютеров производителя SKF и гарантийное письмо об оригинальности поставляемой продукции.ГОСТ 3722-2014</t>
  </si>
  <si>
    <t>Номер:Подшипник шариковый радиально-упорный №36318Л - с латунным сепаратором.    Внутренний диаметр (d) - 90 мм. Наружный диаметр (D) - 190 мм. Ширина (высота) (B) - 43 мм. Ширина наружной обоймы (C) - 43 мм. Масса - 6.3 кг Сертификат качества (соответствия).ГОСТ 3722-2014</t>
  </si>
  <si>
    <t>Номер:Подшипник шариковый радиальный 6212S0 S3 высокотемпературная. Производитель: TURKEY. Технические данные: Ширина-22 мм. Наружный диаметр-110 мм. Внутренний диаметр-60 мм. Обозначение ISO:  6212. Обозначение ГОСТ:  212. Рядность- Однорядный. Направление нагрузки-Радиальные. Тело качения- Шариковые. Серия- 62. Статическая нагрузка, kN-32500. Динамическая нагрузка, kN- 47500. Уплотнение- Открытый. Зазор- CN. Сепаратор- Стальной. Отверстие-Цилиндрическое.ГОСТ 3722-2014</t>
  </si>
  <si>
    <t>Номер:Технические характеристики: Обозначение 308; Размеры, мм 40x90x23; Производитель SKF; Диаметр внутренний, мм 40; Диаметр наружный, мм 90; Высота, мм 23; Динамическая грузоподъемность - C - 45.7 кН; Статическая грузоподъемность - C0 - 36 кНГраничная нагрузка по у сталости - Pu - 1.5 кН; Номинальная частота вращения - 14000 об/мин; Предельная частота вращения - 8500 об/мин; Расчетный коэффициен т - kr - 0.05; Масса подшипника - 0.64 кг; ГОСТ 8338-75. Наличие сертификата соответствия и паспорта качества.ГОСТ 3722-2014</t>
  </si>
  <si>
    <t>Номер:Подшипник шариковый радиальный однорядный №307 ГОСТ 8338-75ГОСТ 3722-2014</t>
  </si>
  <si>
    <t>Шарнир</t>
  </si>
  <si>
    <t>281526.900.000168</t>
  </si>
  <si>
    <t>назначение:кулак шарнира наружный 20 шлицев для Камаза Артикул: 4310-2304062 Размеры (Д х Ш х В), м:0,313 x 0,08 x 0,104 .Вес, кг:6625</t>
  </si>
  <si>
    <t>Эксикатор</t>
  </si>
  <si>
    <t>282113.600.000017</t>
  </si>
  <si>
    <t>стеклянный, без крана</t>
  </si>
  <si>
    <t>назначение:Эксикатор 2-250 без крана, с крышкой, со вставкой по ГОСТ 9147 и чашкой, исполнение 2 по ГОСТ 25336-82. При поставке необходимо наличие паспорта завода изготовителя или нотариально заверенная копия. Для высушивания веществ под вакуумом при комнатной температуре.ГОСТ 25336-82</t>
  </si>
  <si>
    <t>назначение:Аналоговый контроллер. Платформа 18х18см. Материал платформы: Алюминий с керамическим покрытием . Температура до +380°С.  Гарантия производителя до 2 лет. Размеры (ДхШхВ)мм не менее 20 6х307х99 . Вес (кг) 2,8. При поставке необходимо наличие паспорта завода изготовителя, инструкция по эксплуатации на русском языке.ГОСТ 14919-83</t>
  </si>
  <si>
    <t>Общие характеристики:Огнетушитель ОУ-10 передвижной, с заводским номером огнетушителя и датой изготовления на корпусе, с раструбом и пожарным рукавом длиной не менее 1 м, полная масса заряженного огнетушителя - 30 кг (должно быть указано в заводском паспорте) , масса огнетушащего вещества (двуокись углерода сжиженная) не менее 7,0 кг, закачного типа, эл.напряжение до 10000 В, диапазон рабочих тем ператур - минус 45 плюс 50 градусов Цельсия, с положительным заключением испытательной лаборатории на применение на территории РК, паспортом изготовителя должно быть предусмотрено плановое техническое освидетельствование не чаще одного раза в пять лет по СТ РК1487- 2006. На корпусе огнетушителя должны быть нанесены указания (надписи или графические изображения) о порядке приведения огнетушителя в действие, индексе класса пожара по ГОСТ 27331-87, виде огнетушащего вещества, диапазоне температур хранения (транспортирования), в озможности использования для тушения электроустановок и величине предельного напряжения, а также предостережение: #Предохранять от д ействия прямых солнечных лучей и нагревательных приборов#. Метод нанесения, цвет и величина надписей должны обеспечивать их четкое п рочтение в течение срока между очередными переосвидетельствованиями. Маркировка должна быть выполнена на государственном и русском языках, методами шелкографии, декалькомании или наклейкой этикеток на синтетической основе. Дата изготовления товара должна быть не раньше 2023 года. СТ РК 1174-2003, ГОСТ 27586-88</t>
  </si>
  <si>
    <t>Тяга реактивная</t>
  </si>
  <si>
    <t>293130.300.000061</t>
  </si>
  <si>
    <t>назначение:Продольная тяга для Камаза Артикул: 53205-3414009.Ширина, м:0,22.Длина, м:0,82.Высота, м:0,15.Вес, кг:9,39</t>
  </si>
  <si>
    <t>Тормоз колодочный</t>
  </si>
  <si>
    <t>293230.200.000002</t>
  </si>
  <si>
    <t xml:space="preserve">назначение:Колодка тормозная для а/м Урал Артикул:4320Т-3501090 (Д х Ш х В):0.4 x 0.12 x 0.25 м.Вес:7,5кг
</t>
  </si>
  <si>
    <t>Полуось моста</t>
  </si>
  <si>
    <t>293230.300.000181</t>
  </si>
  <si>
    <t xml:space="preserve">назначение:Полуось заднего моста для а/м КАМАЗ-43118 Артикул:43118-2403069.Полуось левая 20 зубьев (Размеры (Д х Ш х В):1.288 x 0.191 x 0.191 м.Вес:22,6кг
 </t>
  </si>
  <si>
    <t xml:space="preserve">назначение: полуось задняя дя а/м Камаз Артикул: К43118-2403069 Вес, кг.: 22.6 Длина, мм.: 1280 Ширина, мм.: 190 Высота, мм.: 190
 </t>
  </si>
  <si>
    <t>Корзина сцепления</t>
  </si>
  <si>
    <t>293230.650.000061</t>
  </si>
  <si>
    <t xml:space="preserve">назначение:корзина сцепления Артикул:142-1601090.Размеры (Д х Ш х В):0.41 x 0.41 x 0.11 м.Вес:24,5
 </t>
  </si>
  <si>
    <t>Штанга реактивная</t>
  </si>
  <si>
    <t>293230.950.000097</t>
  </si>
  <si>
    <t>назначение:Штанги реактивные для Камаза, Артикул: 630-2919012-20 Каталожная группа:Подвеска автомобиля Ширина, м:0.3.Высота, м:0.1Длина, м:0.635 Вес, кг:13.</t>
  </si>
  <si>
    <t>Осушитель воздуха</t>
  </si>
  <si>
    <t>293230.990.000325</t>
  </si>
  <si>
    <t>назначение:Осущитель воздуха для а/м Камаз Артикул:4324101400..Размеры (Д х Ш х В):0.25 x 0.2 x 0.16 м.Вес:4кг</t>
  </si>
  <si>
    <t>назначение:Наколенники универсальные. Верх - натуральная кожа, регулируемый ремень из натуральной кожи, подкладка - натуральный войлок. подклад ка к верху крепится специальными заклепками. Защитные свойства: защита от влаги,общих загрязнений, высокие теплозащитные свойства, з ащита отмеханический повреждений, холода, искр и окалины. ГОСТ 12.4.011-89. Наколенники предназначены для защиты коленных суставов о т надавливания,переохлаждения при длительной работе в положении "на коленях". Так же применение наколенников защищает брюки рабочего костюма от преждевременного износа. Внутрення вставка: пенополиэтилен особой формы. Наружный защитный материал: ткань "Оксфорд". Кр епление: широкие эластичные ленты-липучки. Защитная чашка: полиэтилен низкого давления(ПНД) повышенной износостойкости. ГОСТ 12.4.01 1-89ГОСТ 12.4.01 1-89</t>
  </si>
  <si>
    <t>назначение:Наколенники универсальные. Верх - натуральная кожа, регулируемый ремень из натуральной кожи, подкладка - натуральный войлок. подклад ка к верху крепится специальными заклепками. Защитные свойства: защита от влаги,общих загрязнений, высокие теплозащитные свойства, з ащита отмеханический повреждений, холода, искр и окалины. ГОСТ 12.4.011-89. Наколенники предназначены для защиты коленных суставов о т надавливания,переохлаждения при длительной работе в положении "на коленях". Так же применение наколенников защищает брюки рабочего костюма от преждевременного износа. Внутрення вставка: пенополиэтилен особой формы. Наружный защитный материал: ткань "Оксфорд". Крепление: широкие эластичные ленты-липучки. Защитная чашка: полиэтилен низкого давления(ПНД) повышенной износостойкости. ГОСТ 12.4.01 1-89ГОСТ 12.4.01 1-89</t>
  </si>
  <si>
    <t>размер:Наплавляемые кровельные материалы с армирующей основой из стеклоткани с крупнозернистой посыпкой в рулонах длиной по 10 и 15 метров. Для верхнего слоя.</t>
  </si>
  <si>
    <t>назначение:Праймер битумный эмульсионный (битумно-эмульсионная грунтовка) состоит из водной эмульсии нефтяного битума и модифицирующих технологических добавок. Тара не более 18 кг</t>
  </si>
  <si>
    <t>231313.600.000014</t>
  </si>
  <si>
    <t>из стеклокерамики</t>
  </si>
  <si>
    <t>назначение:Сервиз чайно-столовый на 12 персон из 67 предметов: Супница 2.5 л. -1; Салатник круглый 25 см. -2; Салатник квадратный 25 см. -2; Блюдо овальное 36 см. -2; Блюдо овальное 39 см. -1; Блюдо овальное 24 см. -2; Блюдо глубокое круглое 32 см. -1; Блюдо мелкое круглое 32 см. -1; Соусник 0.5 л. -1; Масленка -2; Горчичница 0,15 л. -2; Солонка двойная -2; Тарелка мелкая 24 см. -12; Тарелка глубокая 23 см. -12; Тарелка десертная 19 см. -12; Тарелка десертная 17 см. -12. сахарница, сливочник  ;  чайные пары ; чайник заварной  ;</t>
  </si>
  <si>
    <t>назначение:Контакторы ABB A95-30-00 (95A АС3) Контактор с катушкой управления 220-230В. Артикул: AC 1SFL431001R8000 . Номинальный ток, А: 95 . При поставки наличие сертификата качества, паспорт. Для доукомплектования основного установленного оборудования</t>
  </si>
  <si>
    <t>271240.900.000052</t>
  </si>
  <si>
    <t>для реле переменного тока</t>
  </si>
  <si>
    <t>назначение:Контакт блок вспомогательный CA5-22E  ABB 1SBN010040R1022 . Расширенный артикул 1SBN010040R1022.  . Количество НЗ контактов 2. Количество НО контактов 2. Минимальная упаковка 1. Напряжение, В 690. Номинальный ток,А6. Степень защиты. IP20. При поставки наличие сертификата качества, паспорт. Для доукомплектования основного установленного оборудования.</t>
  </si>
  <si>
    <t>Док-станция</t>
  </si>
  <si>
    <t>262040.000.000145</t>
  </si>
  <si>
    <t>для ноутбуков</t>
  </si>
  <si>
    <t xml:space="preserve">Интерфейс: 3*USB-A, 2*USB-C, 2*DisplayPort, RJ45, HDMI
Цвет корпуса: Черный
Количество USB-портов: 3 USB-A/2 USB-C
Длина кабеля: 1 м
</t>
  </si>
  <si>
    <t>262017.100.000004</t>
  </si>
  <si>
    <t>OLED, диагональ более 15", но не более 22"</t>
  </si>
  <si>
    <t xml:space="preserve">Экран Диагональ 34 Разрешение экрана 3840x2160 (21:9) Частота при максимальном разрешении
165 Гц Время отклика, мс 1
Тип матрицы VA Регулируемый угол наклона дисплея есть. Яркость, кд/кв.м 250 Контрастность статическая 2500:1. Видеоинтерфейсы HDMI, DisplayPort. Возможность крепления на стену есть
Изогнутый экран 
</t>
  </si>
  <si>
    <t>Мембраный бак расширительный для систем отопления: сериииWRV. Объем 1000 л. Диапазон рабочих температур  теплоносителя-10….+100 С Материал корпуса: Стальуглеродистая с эпоксиполипоэфирным наружным покрытием красного цвета RAL3020/ максимальное рабочее давление,бар 10 Диаметр 780мм. Высота 2280мм. тип  мембраны-заменяемая.</t>
  </si>
  <si>
    <t>Карандаш</t>
  </si>
  <si>
    <t>329915.100.000000</t>
  </si>
  <si>
    <t>Карандаш чернографитный заточенный и легко затачиваемый,твердость HВ, высокопрочный грифель, подходят все виды точилок, шестигранный корпус, ластик из натурального каучука, не крошится, не оставляет следов.</t>
  </si>
  <si>
    <t>Клей карандаш сухой, прозрачный 20 грамм с закрывающимся колпаком. ГОСТ 30535-97.</t>
  </si>
  <si>
    <t>Тексто маркер, 4 цвета, яркие, светоустойчивые чернила, скошенный регенерирующий наконечник, толщина пишущего узла не более 5.5 мм, в пластиковом чехле с европодвесом.</t>
  </si>
  <si>
    <t>257111.910.000001</t>
  </si>
  <si>
    <t>канцелярские</t>
  </si>
  <si>
    <t>Ножницы из нержавеющей стали. Эргономичная форма ручек из мягкого пластика. длина не менее 20с</t>
  </si>
  <si>
    <t>А-4, толщина- 200мкм, размер - 210х297 мм, прозрачный пластик 100 листов в 1 пачке.</t>
  </si>
  <si>
    <t>Настольный набор из 14 предметов. Вращающаяся подставка. В набор входят: 2 ручки, 2 карандаша, степлер, антистеплер, бумага для заметок, скобы № 10, скрепки, стирательная резинка, ножницы, канцелярский нож, точилка, линейка.</t>
  </si>
  <si>
    <t>Папка-конверт формата А4 из плотного пластика. Закрывается на защелку-кнопку. Формат А4. Вмещает до 100 листов. Толщина пластика -0, 18мм.</t>
  </si>
  <si>
    <t>Папка с металлическим прижимным механизмом и внутренним карманом из матово-прозрачного пластика, ширина корешка 20 мм для документов формата А4. Емкость скрепления - 100 листов</t>
  </si>
  <si>
    <t>Регистр подвесной с металл. плечиками ширина 367мм, высота 244мм, пластивый ярлычок для маркировки, устанавливаеться в 1 из 9 позици й сверху, ламинирована по дну и карманам. Ширина дна не менее 4см.</t>
  </si>
  <si>
    <t>222925.700.000008</t>
  </si>
  <si>
    <t>для переплета, пластиковая, диаметр 16 мм</t>
  </si>
  <si>
    <t>Пружина пластиковая для переплета, диаметр-16мм, количество колец-21, цвет-белый.</t>
  </si>
  <si>
    <t>222925.700.000004</t>
  </si>
  <si>
    <t>для переплета, пластиковая, диаметр 8 мм</t>
  </si>
  <si>
    <t>Диаметр 8 мм, цвет - черный пластик.</t>
  </si>
  <si>
    <t>Прозрачный пластиковый корпус, нетоксичный, безопасный для здоровья пластик, экологически чистые чернила на масляной основе, что обе спечивает ровное, тонкое письмо на листе бумаги, мягкая гелевая вставка для пальцев с синей пастой, цвет вставки соответствует цвету чернил, длина стержня 142мм, диаметр пишущего наконечника 0,8мм</t>
  </si>
  <si>
    <t>Скобы к степлеру №24, в пачке 1000 шт</t>
  </si>
  <si>
    <t>Степлер, использующий скобы №24/6 Сшивает до 25 листов, глубина закладки бумаги не менее 60 мм.</t>
  </si>
  <si>
    <t>Точилка</t>
  </si>
  <si>
    <t>257113.350.000001</t>
  </si>
  <si>
    <t>Точилка пластиковая с контейнером, острым качественным долгослужащим лезвием, для стандартного диаметра карандашей.</t>
  </si>
  <si>
    <t>Штрих-корректор</t>
  </si>
  <si>
    <t>329959.900.000067</t>
  </si>
  <si>
    <t>Штрих  20мл ручка</t>
  </si>
  <si>
    <t>Штрих-замазка с кисточкой 20мл.</t>
  </si>
  <si>
    <t>ПРЕОБРАЗОВАТЕЛЬ FTL325P Endress Hauser. Электронный преобразователь с искробезопасной сигнальной цепью для подключения к приборам Liquiphant или Soliphant с выходным сигнал ом ЧИМ для монтажа на рейку. Наивысшая степень функциональной безопасности SIL3. Питание 24В AC,DC / 230В AC. Выход: 1 Канал: 1 Уровень SPDT + 1 Сигнализация SPST. 3 Канал: 3 Уровень SPDT + 1 Сигнализация SPST. В комплекте: сертификат об утверждении типа СИ с описанием типа (реестр ГСИ РК), дйствующий сертификат о поверке СИ со сроком действия не менее половины срока межповерочного интервала на момент поставки, методика пверки СИ, инструкция по эксплуатации на русском языке, Разрешение уполномоченного органа РК к применению на опасных производственных объектах. Для доукомплектования основновнего установленного оборудования.</t>
  </si>
  <si>
    <t>Блок управления подогревателем</t>
  </si>
  <si>
    <t>253012.300.000018</t>
  </si>
  <si>
    <t>для водогрейных котлов</t>
  </si>
  <si>
    <t>Автомат горения SIEMENS LME22.331C2 применяется для запуска и контроля 1- или 2-х ступенчатых газовых или газовых/жидкотопливных горелок малой и средней мощности в прерывистом режиме (для газовых горелок URET URG6AZ и др.). Обнаружение пониженного напряжения; контроль давления воздуха посредством функциональной проверки реле давления воздуха в течение цикла запуска и в процессе работы; возможность дистанционного электрического возврата в исходное состояние; многоцветная индикация состояния отказа и операционных сообщений; ограничение количества повторов; управляемый прерывистый режим работы после 24 часов непрерывной работы. Расчётный срок службы 250000 циклов запуска горелки. Степень защиты от пыли и влаги: IP40. Для доукомплектования основного установленного оборудования АСУТП.</t>
  </si>
  <si>
    <t xml:space="preserve">Круг отрезной 180х2,5х22 14А-25А 41-43 BFM 80м/с. Круг типа 41(плоский) с наружным диаметром D=180мм, высотой Т=2,5мм, диметром посадочного отверстия Н=22мм из нормального электрокорунда марки 14А-25А, со звуковым индексом (ЗИ) 41-43 на бакелитовой связке, с упрочняющими элементами для резки металла с предельной рабочей скоростью 80м/с. </t>
  </si>
  <si>
    <t>Круг отрезной 150Х2Х22 14А 50Т2 БУ. Круг отрезной по металлу армированный 150х2,0х22</t>
  </si>
  <si>
    <t>Круг отрезной по металлу  125Х1,4Х22. Круг типа 41 (плоский) с наружным диаметром D=125мм, толщиной Т=1,4мм, диметром посадочного отверстия Н=22мм из нормального электрокорунда марки 14А-25А, со звуковым индексом (ЗИ) 41-43 на бакелитовой связке с армированием, с упрочняющими элементами для резки металла с предельной рабочей скоростью 80м/с.н. для ручных машин.</t>
  </si>
  <si>
    <t>Круг отрезной по металлу 230х3х22. Круг типа 41 (плоский) с наружным диаметром D=230мм, толщиной Т=3мм, диметром посадочного отверстия Н=22мм из нормального электрокорунда марки 14А-25А, со звуковым индексом (ЗИ) 41-43 на бакелитовой связке, с упрочняющими элементами для резки металла с предельной рабочей скоростью 80м/с.н.</t>
  </si>
  <si>
    <t>Круг отрезной по металлу  150Х1,6Х22. Круг типа 41 (плоский) с наружным диаметром D=150мм, толщиной Т=1,6мм, диметром посадочного отверстия Н=22мм из нормального электрокорунда марки 14А-25А, со звуковым индексом (ЗИ) 41-43 на бакелитовой связке с армированием, с упрочняющими элементами для резки металла с предельной рабочей скоростью 80м/с.н. для ручных машин.</t>
  </si>
  <si>
    <t xml:space="preserve">Круг отрезной по металлу  180Х1,6Х22. Круг типа 41 (плоский) с наружным диаметром D=180мм, толщиной Т=1,6мм, диметром посадочного отверстия Н=22мм из нормального электрокорунда марки 14А-25А, со звуковым индексом (ЗИ) 41-43 на бакелитовой связке с армированием, с </t>
  </si>
  <si>
    <t>Сенд-траки пластиковые 120*35</t>
  </si>
  <si>
    <t>265151.300.000016</t>
  </si>
  <si>
    <t>ТКП-160Сг-УХЛ2</t>
  </si>
  <si>
    <t>Термометр манометрический конденсационный показывающий сигнализирующий предназначен для измерения теплотехнических параметров и управления вешними электрическими цепями от сигнализирующих устройств приборов. 
Способ  соединения термобаллона с корпусом: дистанционный
Рабочее положение корпуса для дистанционных термометров – вертикальное, 
Термометр не предназначен для  эксплуатации во взрывоопасном помещении.
 Технические характеристики:
 Климатическое исполнение: УХЛ2, по ГОСТ 15150-69
Пределы измерений, °С/ заполнитель системы:  
        0…+120                    Метил хлористый
Класс точности: 2,5
Длина соединительного капилляра, м: 2,5
Глубина погружения термобаллона, мм: 160; 
Диаметр термобаллона, мм: 16
Материал термобаллона: Латунь ЛС-59
Вид защитной оболочки капилляра: Б - полиэтиленовая
Исполнение корпуса:
Л - литой
Разрывная мощность контактов сигнализирующего устройства, ВА: 50
Напряжение внешних коммутируемых цепей переменного тока, В:
220 В/50 Гц 
Степень пылевлагозащиты: IP43
Группа виброустойчивости: L3 по ГОСТ 12997-84
Межповерочный интервал: 1 год</t>
  </si>
  <si>
    <t>Теплоконтроль</t>
  </si>
  <si>
    <t xml:space="preserve">	Модуль бесперебойного питания</t>
  </si>
  <si>
    <t>Модуль бесперебойного питания типа  РИП-12-3/17П1-Р-Modbus  (ИСП.61) 
предназначен для группового питания средств пожарной автоматики, извещателей и приёмно-контрольных приборов охранно-пожарной сигнализации, систем контроля доступа и других устройств, требующих резервного электропитания с напряжением 12 В постоянного тока.
Наличие звукового сигнализатора: Есть
Количество индикаторов: 5
Интерфейс: RS-485, протокол Modbus-RTU
Датчик вскрытия корпуса : Есть
Номинальный ток: 3 А
Емкость: 17 А/ч
Максимальный выходной ток: 4 А
Тип монтажа: Настенный, навесной
Степень защиты: IP30
Рабочие условия: -10°...+40 °С; влажность до 90%
Габариты: 230 х 320 х 110 мм</t>
  </si>
  <si>
    <t xml:space="preserve">Твердотельное реле  SSR 02 – однофазное полупроводниковое реле со случайным и нулевым контролем управления, коммутирующее цепи.
Напряжение питания: 220 В переменного тока, 50/60 Hz
Тип контакта: 10 А/250 В переменного тока 
Крепление реле осуществляется через сквозные отверстия в корпусе и теплопроводящей подложке. Внутри корпус залит электроизоляционным компаундом. Провода крепятся зажимными клеммами или штекерным соединением. Реле является комбинированным полупроводниковым устройством. В его состав входит управляющий инфракрасный диод, коммутирующий нагрузку тиристор или транзистор, фотодиодная матрица, которая под воздействием поглощаемого излучения диода генерирует фотоэлектродвижущую силу (напряжение) и подает её на управляющую схему с электрическим ключом. 
 Повышенная рабочая температура среды составляет не более +80°С, пониженная рабочая температура – не ниже -20°С. 
Применение: 
в различных нагревательных и сварочных агрегатах, контрольно-измерительной аппаратуре, приёмно-контрольных устройствах систем пожарной и охранной сигнализации, а также других устройствах. </t>
  </si>
  <si>
    <t>Ruichi</t>
  </si>
  <si>
    <t>Маршрутизатор</t>
  </si>
  <si>
    <t>263021.900.000002</t>
  </si>
  <si>
    <t>среднего класса</t>
  </si>
  <si>
    <t>Наименование:Гигабитный роутер оснащенный пятью гигабитными портами</t>
  </si>
  <si>
    <t>саморегулирующийся нагревательный кабель  15HTP2-BP, удельная мощность: 15Вт, вид продукции: Кабель нагревательный, Напряжение номинальное: 220В, Максимальная рабочая температура: 65С.</t>
  </si>
  <si>
    <t>Кабель нагрев. СГЛ-30-СТ 30Вт 120С 230В.</t>
  </si>
  <si>
    <t>275129.000.000022</t>
  </si>
  <si>
    <t>саморегулирующийся, греющий, удельная мощность 30 Вт/м</t>
  </si>
  <si>
    <t>Саморегулирующийся среднетемпературный греющий кабель, использующийся как во взрывоопасных, так и безопасных зонах во многих отраслях промышленности (нефтегазовой, химической, нефтехимической, строительной и др.) для обогрева, поддержания температуры среды в трубопроводах, емкостях; защиты оборудования, запорной арматуры, труб, резервуаров, кровли, систем водоснабжения от замерзания и обледенения. Данный вариант греющего кабеля подходит для трубопроводов большого диаметра, а также цистерн и емкостей, подверженных процессу пропаривания. Минимальная температура монтажа - -60С. номинальное напряжение 220-240 В. Минимальный радиус изгиба - 25 мм. Степень защиты IP66. материал оболочки - фторполимер, стойкий к органическим и коррозионным средам.</t>
  </si>
  <si>
    <t>275129.000.000018</t>
  </si>
  <si>
    <t xml:space="preserve">Линейная мощность 100 Вт/м.п.
Назначение трубопровод
Тип зональный
Вид высокотемпературный
Применение со взрывозащитой
Макс. температура (воздействия) 350 °C
Оболочка алюминий
Количество жил 2
Минимальная температура монтажа -40 °C
Минимальная температура окружающей среды -65 °C
Рабочее напряжение 230 В
Температурный класс Т1
</t>
  </si>
  <si>
    <t>275129.000.000023</t>
  </si>
  <si>
    <t>саморегулирующийся, греющий, удельная мощность 45 Вт/м</t>
  </si>
  <si>
    <t xml:space="preserve">Саморегулируемые греющие кабели 45Вт/м
Тип кабеля: саморегулирующийся
Cечение проводника: 1.2 кв. мм
Сечение кабеля: 10,2x4,8 мм
Минимальный радиус изгиба: 25 мм
Погонная мощность при +10°С: 47.2 Вт/м
Максимальная температура рабочая: 120 °C
Макс температура без нагрузки: 190 °C
Минимальная температура монтажа: -40 °C
Температурная группа: T3
Взрывозащита: Взрывозащита: II 2G Ex e II 200 °C  T3
Стойкость к агрессивной среде: Да
Напряжение питания: 230 B </t>
  </si>
  <si>
    <t xml:space="preserve"> Газовый хроматограф  (220В ± 10%, 50/60Гц ± 1%, 16А, 3120VA - максимум) для определения массовой доли сероводорода, метил- и этилмеркаптанов в нефти по методу ГОСТ 32918-2014 с блоком программирования температуры термостата колонок, электронными средствами поддержания скорости или давления потоков газа-носителя, водорода и воздуха, обеспечивающими стабильность получения характеристик удерживания измеряемых компонентов, капиллярным испарителем с делителем потока , позволяющим устанавливать стеклянные газонаправляющие трубки, и пламенно-фотометрический детектор (ПФД), порог чувствительности которого по сере – не более 4х10¯¹² гS/с и селективность сера/углерод – 104; Колонка капиллярная кварцевая ZB-1: длина 30м, внутренний диаметр 0,53 мм, жидкая стандартная фаза полидиметилсилоксан (ПДМС), толщина пленки 5 ,0 мкм; Микрошприц типа «Hamilton» вместимостью 1- мм3 или аналогичного типа для ввода жидких проб  - 5шт; Шприц газовый вместимостью 1,0 см3 - 5шт; Контейнеры для отбора проб по ГОСТ 24676 - 5шт; Система очистки газа-носителя с индикатором на кислород и воду - 1шт; Сменный фильтр для газа-носителя с индикатором на кислород и воду - 4шт; Фильтр-осушитель на линию воздуха - 1шт; Осушитель на линию воздуха – 6шт; Cистема для сбора, обработки,  хранения и управления хроматографической информации с формированием отчетов; • Принтер; • Монитор; • Компьютер; Компьютер с программным обеспечением для автоматизированной обработки хроматографических данных, позволяющим получать графическое изображение хроматограммы, идентификацию пиков, расчет результатов анализа методом абсолютной градуировки и представления данных; Производительность компьютера: Количество ядер 4, Количество потоков 4,Базовая тактовая частота процессора 3.40 GHz , Кэш –память – 6 MB; Расчетная мощность – 65 W;  Характеристики памяти: Макс. объем памяти – 64 GB; Тип памяти – DDR4-2133/2400; Базовая частота графической системы – 350 MHz; Макс. динамическая частота графической системы – 1.10 GHz; Макс. объем видеопамяти графической системы – 64 GB; Макс. разрешение (HDMI 1.4) – 4096x2304@24Hz;) Сертификат о первичной калибровке,   методика калибровки; Инсталляция; Пуско- наладка оборудования; Постановка метода  ГОСТ 32918-2014 Инструктаж персонала.</t>
  </si>
  <si>
    <t>Хроматограф газовый с ПФД</t>
  </si>
  <si>
    <t>ЗАО СКБ «Хроматэк»</t>
  </si>
  <si>
    <t xml:space="preserve">Газовый хроматограф  (220В ± 10%, 50/60Гц ± 1%, 16А, 3120VA - максимум) для определения массовой доли диоксида углерода, сероводорода и аммиака в водных растворах амина по методу МВИ "ВНИИУС" .Детектор по теплопроводности в коррозионностойком исполнении 1шт; Инжектор для насадочных колонок, 1шт; Колонка из нержавеющей стали длиной 3м, внутренним диаметром 3мм, заполненная носителем - полисорб-2 фракцией 0,100-0,250 или 0,160-0 ,315мм, квалификации ч, 1шт; Стеклянная вставка в инжектор; Вата стеклянная или стеклоткань по ГОСТ 10146; Септы для инжектора - 100шт; Лайнер детектора  - 10шт; Микрошприц с плунжером вместимостью 1-2 мм3 для ввода жидких проб -5 шт., с внесением  в реестр ГСИ РК с предоставлением подтверждающих документов или  копия сертификата об утверждении типа или гарантийное письмо о внесении  СИ в реестр ГСИ РК. Свидетельство о первичной поверке . Методика поверки. Шприц газовый с фторпластовым поршнем вместимостью 1 см3   - 5шт., с внесением  в реестр ГСИ РК с предоставлением подтверждающих документов или  копия сертификата об утверждении типа или гарантийное письмо о внесении  СИ в реестр ГСИ РК. Свидетельство о первичной поверке . Методика поверки.Cистема для сбора, обработки,  хранения и управления хроматографической информации с формированием отчетов; • Принтер; • Монитор; • Компьютер с программным обеспечением для автоматизированной обработки хроматографических данных, позволяющим получать графическое изображение хроматограммы, идентификацию пиков, расчет результатов анализа методом абсолютной градуировки и представления данных; Производительность компьютера: Количество ядер 4, Количество потоков 4,Базовая тактовая частота процессора 3.40 GHz , Кэш –память – 6 MB; Расчетная мощность – 65 W;  Характеристики памяти: Макс. объем памяти – 64 GB; Тип памяти – DDR4-2133/2400; Базовая частота графической системы – 350 MHz; Макс. динамическая частота графической системы – 1.10 GHz; Макс. объем видеопамяти графической системы – 64 GB; Макс. разрешение (HDMI 1.4) – 4096x2304@24Hz;)  ; Система очистки газа-носителя с индикатором на кислород и воду - 1шт; Сменный фильтр для газа-носителя с индикатором на кислород и воду - 4шт; Фильтр-осушитель на линию воздуха - 2шт; Наполнитель для фильтра-осушителя - 6шт;Инструкция по эксплуатации на русском языке; • Сертификат о первичной калибровке на хроматограф,  методика калибровки на хроматограф. •Инсталляция;  Пуско- наладка оборудования; •Постановка метода МВИ "ВНИИУС. • Инструктаж персонала.  </t>
  </si>
  <si>
    <t>Хроматограф газовый лаб. аналит.</t>
  </si>
  <si>
    <t>Оборудование радиомоста cкорость передачи 1-1000Мб/с, дальность действия 1-100 км</t>
  </si>
  <si>
    <t>263021.900.000003</t>
  </si>
  <si>
    <t>нижнего класса</t>
  </si>
  <si>
    <t>263023.900.000077</t>
  </si>
  <si>
    <t>управляемый, симметричный</t>
  </si>
  <si>
    <t>259929.490.000122</t>
  </si>
  <si>
    <t>анкерный</t>
  </si>
  <si>
    <t>263021.900.000001</t>
  </si>
  <si>
    <t>верхнего класса</t>
  </si>
  <si>
    <t>Лента бандажная</t>
  </si>
  <si>
    <t>259929.290.000021</t>
  </si>
  <si>
    <t>ИП-4</t>
  </si>
  <si>
    <t>Блок бумаги 50 л, цвет белый с обеих сторон, размеры (длина*ширина) 100х65см, плотностью 80гр/м2, перфорация на отрыв</t>
  </si>
  <si>
    <t>778 Упаковка</t>
  </si>
  <si>
    <t>Классификация ААА. Электрохимическая система. Первичный алкалиново - марганцевый. Напряжение 1,50 V.</t>
  </si>
  <si>
    <t>длина 50 метров</t>
  </si>
  <si>
    <t>Ложка</t>
  </si>
  <si>
    <t>257114.410.000021</t>
  </si>
  <si>
    <t>чайная, из стали</t>
  </si>
  <si>
    <t>ГОСТ 28973-91; стальная С-190</t>
  </si>
  <si>
    <t>Тонер-туба</t>
  </si>
  <si>
    <t>205912.000.000008</t>
  </si>
  <si>
    <t>для принтера лазерного</t>
  </si>
  <si>
    <t>тонер для принтера лазерного. тонер C-EXV 49 BLACK Yield 36k for iR ADV C33xx</t>
  </si>
  <si>
    <t>тонер для принтера лазерного.  тонер C-EXV 49 MAGENTA Yield 19k for iR ADV C33xx</t>
  </si>
  <si>
    <t>тонер для принтера лазерного.  тонер C-EXV 49 CYAN Yield
19k for iR ADV C33xx</t>
  </si>
  <si>
    <t>тонер для принтера лазерного.  тонер C-EXV 49 YELLOW Yield 19k for iR ADV C33xx</t>
  </si>
  <si>
    <t>ГОСТ 5089-2011 (с 3-я ключом), врезной Цилиндровый механизм симметричный 35-35 мм НОРА -М</t>
  </si>
  <si>
    <t>Классификация АА. Электрохимическая система. Хлоридно - цинковый. Напряжение 1,5 V.</t>
  </si>
  <si>
    <t>для раковин. Материал бронза, хромированный. Вход для поступления воды диаметр 15 мм. Высокий излив, Регулировка воды флажковой рукоятью верх-вниз, слева-направо. Гусак съемный (откручивается) для замены в случае поломки, размер 180*130 мм.</t>
  </si>
  <si>
    <t>Напольный кабель-каналы. Для защиты телефонных, utp кабелей (LAN) и других кабелей. 
Размер (ШхВ): 9.2х2 см; ширина: 92мм; высота: 20мм; Количество отсеков: 4; цвет: серый; длина: 2 метра; Материал изделия: АБС-пластик Самоклеящийся: Да</t>
  </si>
  <si>
    <t>Генератор частотного контроля</t>
  </si>
  <si>
    <t>279040.600.000001</t>
  </si>
  <si>
    <t>ГЧК,  Генератор системы ЧДК. Предназначен для работы в составе аппаратуры частотного диспетчерского контроля (ЧДК) по линии двойного снижения напряжения (ДСН) или по любой двухпроводной линии связи и устанавливается на сигнальных точках и переездах для передачи информации о состоянии аппаратуры СЦБ.</t>
  </si>
  <si>
    <t>Имеет исполнения: ГЧК-1, Чертёж 155.01.00.00.  Частота 319,28…319,98 Гц ;ГЧК-2. Чертёж 155.02.00.00. Частота 360,22…361, 02 Гц; ГЧК-3. Чертёж 155.03.00.00. Частота 390,24…391,10 Гц; ГЧК-4. Чертёж 155.04.00.00.  Частота 431,33…432,28 Гц; ГЧК-5. Чертёж 155.05.00.00. Частота 479,11…479,79 Гц; ГЧК-6. Чертёж 155.06.00.00. Частота 527,03…527,77 Гц; ГЧК-7. Чертёж 155.07.00.00. Частота 585,59…586,41 Гц; ГЧК-8. Чертёж 155.08.00.00.  Частота 658,79…659,71 Гц;  ГЧК-9. Чертёж 155.09.00.00.  Частота 731,99…733,01 Гц; ГЧК-10. Чертёж 155.10.00.00. Частота 819,83…820,97 Гц; ГЧК-11. Чертёж 155.11.00.00.  Частота 920,21…921,50 Гц; ГЧК-12. Чертёж 155.12.00.00. Частота 1024,78…1026,22  Гц;  ГЧК-13. Чертёж 155.13.00.00.  Частота 1117,94…1119,50 Гц; ГЧК-14. Чертёж 155.14.00.00. Частота 1236,24…1237,97 Гц; ГЧК-15. Чертёж 155.15.00.00.  Частота 1366,51…1368,15 Гц; ГЧК-16. Чертёж 155.16.00.00.  Частота 1522,69…1524,51 Гц.</t>
  </si>
  <si>
    <t>Устройство генерируемого конца</t>
  </si>
  <si>
    <t>279070.100.000010</t>
  </si>
  <si>
    <t>УГК3-8/9/11. Номер чертежа 168.00.00.00. Предназначен для формирования и усиления амплитудно-модулированных сигналов от 420 до 780 Гц. Устанавливается на рамах стативов и шкафов в розетки типа НШ. В зависимости от генерируемых частот имеет исполнение УГК3- 8/9/11, несущая частота 420, 480, 580 Гц, частота модуляции 8 или 12 Гц, габаритные размеры 228x84x203 мм, масса не более 2,5 кг.</t>
  </si>
  <si>
    <t>Устройство генерируемого конца УГК3 (далее по тексту – устройство), предназначен для формирования амплитудно-манипулированных (АМ) сигналов с частотами манипуляции (модуляции) 8 Гц или 12 Гц, а также с фиксированными синусоидальными несущими частотами в диапазоне от 420 до 780 Гц в составе аппаратуры контроля тональных рельсовых цепей с возможностью установки на рамах релейных стативов и шкафах в розетки  реле НШ.</t>
  </si>
  <si>
    <t xml:space="preserve">Устройство генерируемого конца </t>
  </si>
  <si>
    <t>УГК3-11/14/15. Номер чертежа 168.00.00.00. Предназначен для формирования и усиления амплитудно-модулированных сигналов от 420 до 780 Гц. Устанавливается на рамах стативов и шкафов в розетки типа НШ. В зависимости от генерируемых частот имеет исполнение УГК3- 11/14/15, несущая частота 580, 720, 780 Гц, частота модуляции 8 или 12 Гц, габаритные размеры 228x84x203 мм, масса не более 2,5 кг.</t>
  </si>
  <si>
    <t>Блок выдержки штепсельный</t>
  </si>
  <si>
    <t>271224.300.000005</t>
  </si>
  <si>
    <t>БВШ. Чертёж 161.00.00.00. Предназначен для осуществления выдержки времени в устройствах ЖАТ.</t>
  </si>
  <si>
    <t>Блок БВШ предназначен для осуществления выдержки времени в устройствах автоматики и телемеханики на железнодорожном транспорте в схемах с исполнительным реле типа НМШ2-900. Питание блока – источник постоянного тока напряжением (12±1,2) В или (24±2,4) В. Максимальный потребляемый ток, при напряжении питания 12 В – не более 0,1 А.</t>
  </si>
  <si>
    <t>Блок исключений трёхзначный кодовый автоблокировки переменного тока с числовым кодом</t>
  </si>
  <si>
    <t>279070.300.000003</t>
  </si>
  <si>
    <t>БИД. Чертёж 162.00.00.00. Предназначен для работы в импульсных рельсовых цепях переменного тока в составе аппаратуры числовой кодовой блокировки.</t>
  </si>
  <si>
    <t>Блок релейный БИД предназначен для работы в импульсных рельсовых цепях переменного тока в составе аппаратуры числовой кодовой блокировки. Блок БИД имеет индикацию: состояние электронного реле ВР – светодиод зелёного цвета (работает в импульсном режиме); состояние электронного реле ПТР – светодиод жёлтого цвета (работает в импульсном режиме).</t>
  </si>
  <si>
    <t xml:space="preserve">Блок счетчиков трёхзначный кодовый автоблакировки переменного тока с числовым кодом. </t>
  </si>
  <si>
    <t>БСД. Чертёж 163.00.00.00. Предназначен для работы в импульсных рельсовых цепях переменного тока в составе аппаратуры числовой кодовой блокировки.</t>
  </si>
  <si>
    <t>Блок релейный БСД предназначен для работы в импульсных рельсовых цепях переменного тока в составе аппаратуры числовой кодовой блокировки. Блок БСД имеет индикацию: наличие напряжения питания – светодиод синего цвета (горит постоянно); состояние электронного реле 1 – светодиод зелёного цвета (работает в импульсном режиме); состояние электронного реле 1А – светодиод жёлтого цвета (работает в импульсном режиме); наличие напряжения на реле Ж – светодиод жёлтого цвета; наличие напряжения на реле З – светодиод зелёного цвета.</t>
  </si>
  <si>
    <t>Блок конденсаторный трёхзначный кодовый автоблакировки переменного тока с числовым кодом.</t>
  </si>
  <si>
    <t>БКД. Чертёж 164.00.00.00. Блок конденсаторный трехзначный кодовый автоблокировки переменного тока с числовым кодом БКД является элементом дешифратора, предназначенного для работы в устройствах кодовой автоблокировки переменного тока с числовым кодом на железнодорожном транспорте.</t>
  </si>
  <si>
    <t>Блок конденсаторный БКД предназначен для работы в импульсных рельсовых цепях переменного тока в составе аппаратуры числовой кодовой блокировки.</t>
  </si>
  <si>
    <t>БВС-4Л. Чертёж 023.00.00.00. Предназначенн для обеспечения сообщения реле типа АНШ2-1230 с выходным усилителем путевых приемников типа УПК.</t>
  </si>
  <si>
    <t>БВС-4Л обеспечивает сообщение между четырьмя путевыми приемниками и четырьмя путевыми реле. БВС-4Л устанавливается на рамах релейных стативов и шкафов в розетки НМШ.</t>
  </si>
  <si>
    <t>Фильтр защитный</t>
  </si>
  <si>
    <t>ФЗ1. Чертёж 187.00.00.00. 1.1. ФЗ1 используется в рельсовых цепях числового кода автоблокировки переменного тока для ограничения напряжения на выпрямителе импульсного путевого реле ИПБ-110 при коротком замыкании изолирующих стыков, а также от влияния гармоник тягового тока.</t>
  </si>
  <si>
    <t>Фильтр ФЗ1 состоит из защитного блока, который ограничивает напряжение на выпрямители импульсного путевого реле при коротком замыкании изолирующих стыков, и фильтра, который защищает путевое реле от действий гармоник тягового тока.</t>
  </si>
  <si>
    <t>Коммутатор тока тиристорный</t>
  </si>
  <si>
    <t>ТКТ. Чертёж 157.00.00.00. Предназначен для формирования импульсов переменного тока в кодовых рельсовых цепях числовой кодовой автоблокировки.</t>
  </si>
  <si>
    <t>Коммутатор тока тиристорный ТКТ может быть использован в любых системах железнодорожной автоматики и телемеханики, требующий периодической коммутации электрических цепей с активной и реактивной нагрузкой.</t>
  </si>
  <si>
    <t>ППШ-3. Чертёж 033.00.00.00. Предназначен для питания электрических цепей устройств автоматики и телемеханики</t>
  </si>
  <si>
    <t>Преобразователь типа ППШ-3 используется для преобразования энергии источника переменного или постоянного тока напряжением 12 В в энергию постоянного тока напряжением (22±1) В, (55±2) В, (77±3) В при токе нагрузки 77 мА. Преобразователь изготовляется в габарите реле НШ и устанавливается на штепсельной розетке. Преобразователь представляет собой генератор, управляемый микропроцессорным модуле</t>
  </si>
  <si>
    <t>Блок контроля изоляции</t>
  </si>
  <si>
    <t>279070.300.000011</t>
  </si>
  <si>
    <t>БКИ-1. Чертёж 184.00.00.00. Блок контроля изоляции БКИ-1 предназначены для непрерывного контроля за сопротивлением изо-ляции относительно «земли» источников питания постоянного и переменного токов постовых и напольных устройств железнодорожной автоматики.</t>
  </si>
  <si>
    <t>Блок контроля изоляции БКИ предназначены для непрерывного контроля за сопротивлением изо-ляции относительно «земли» источников питания постоянного (24В) и переменного (230В, 24В) токов постовых и напольных устройств железнодорожной автоматики.</t>
  </si>
  <si>
    <t>БКИ-2. Чертёж 184.00.00.00. Блок контроля изоляции БКИ-2 предназначены для непрерывного контроля за сопротивлением изо-ляции относительно «земли» источников питания постоянного ток постовых и напольных устройств железнодорожной автоматики.</t>
  </si>
  <si>
    <t>Блок контроля изоляции БКИ предназначены для непрерывного контроля за сопротивлением изо-ляции относительно «земли» источников питания постоянного тока напряжением 220В, 60В и 48В.</t>
  </si>
  <si>
    <t>ФЗ25. Чертёж 186.00.00.00. Применяется в рельсовых цепях переменного тока частотой 25 Гц.</t>
  </si>
  <si>
    <t>Фильтр защитный ФЗ-25 используются для защиты импульсных путевых реле, которые используются в рельсовых цепях переменного тока частотой 25 Гц, от влияния тягового тока частотой 50 Гц и его гармоник.</t>
  </si>
  <si>
    <t>Реле трансмиттерное кодовое</t>
  </si>
  <si>
    <t>ТРК-20. Чертёж 185.00.00.00. Предназначено для работы в тональных рельсовых цепях и цепях числовой кодовой автоблокировки.</t>
  </si>
  <si>
    <t>Питание ячейки ТРК-20 источник постоянного тока напряжением от 10 до 20 В. Максимальный потребляемый ячейкой ток от источника постоянного тока при напряжении 12 В не более 80 мА. 3. Ток, коммутируемый бесконтактными коммутирующими элементами на выводах ячейки: 11-12, 41-42, 11-13 от 0,02 до 1,8 А при напряжении переменного тока от 4 до 250 В (в импульсе до 5 А); 21-23, 31-32, 61-62 не более 0,8 А при напряжении постоянного/переменного тока до 40 В. Максимальное падение напряжения на бесконтактных коммутирующих элементах при максимальном коммутируемом токе на выводах ячейки: 21-23, 31-32, 61-62 не более 0,3 В; 11-12, 11-13, 41-42 не более 1,4 В. Время укорочения (коррекции) импульсов при: установленной перемычке 1-52 (5-20) мс; снятой перемычке 1-52 (30-45) мс. Габаритные размеры, мм, не более: 225 х 82 х 203. Масса не более 1,5 кг.</t>
  </si>
  <si>
    <t>Реле импульсное поляризованное</t>
  </si>
  <si>
    <t>ИПБ-110. Чертёж 165.00.00.00. Реле импульсное бесконтактное поляризованное ИПБ-110, в дальнейшем – реле, предназначено для работы в рельсовых цепях переменного тока в составе аппаратуры сигнализации, централизации и блокировки.</t>
  </si>
  <si>
    <t>Электропитание реле ИПБ-110 осуществляется от источника постоянного или однофазного переменного тока частотой 50 Гц, номинальным напряжением 12 В с возможными отклонениями от 10 до 20 В. Ток, потребляемый реле от источника питания постоянного тока номинальным напряжением 12 В, – не более 100 мА.</t>
  </si>
  <si>
    <t>Блок выпрямителя стрелочний</t>
  </si>
  <si>
    <t>БВС (изм на БДР). Чертёж 205.00.00.00. Предназначен для смены полярности в контрольной цепи при переводе стрелки в схеме управления стрелками на железнодорожном транспорте.</t>
  </si>
  <si>
    <t>Прямой ток через блок БВС не более 0,1 А. Максимальное обратное напряжение (амплитудное) на диоде в блоке выпрямителей БВС не менее 500 В.</t>
  </si>
  <si>
    <t>Блок резистора и конденсатора</t>
  </si>
  <si>
    <t>БРК-22. Чертёж 207.00.00.00. Предназначен для эксплуатации в составе аппаратуры электрической централизации.</t>
  </si>
  <si>
    <t>Блок БРК-22 состоит из конденсаторов и резисторов согласно чертежа 207.00.00.00. Масса изделия не более 0,55кг.</t>
  </si>
  <si>
    <t>Блок фазоконтрольный</t>
  </si>
  <si>
    <t>БФК-22. Чертёж 206.00.00.00. Предназначен для контроля фаз в схемах управления стрелочным приводом с электродвигателем трехфазного тока с возможностью установки на рамах релейных стативов и шкафах в розетки нейтрального малогабаритного штепсельного реле (НМШ).</t>
  </si>
  <si>
    <t>Электропитание блока БФК-22 осуществляется от источника трехфазного переменного тока частотой 50 Гц, номинальным напряжением 230 В. Блок при прохождении по первичным обмоткам трансформатора трехфазного тока частотой 50 Гц должен иметь на выходных клеммах (контакты 52 и 53) напряжения блокировки исполнительного реле.</t>
  </si>
  <si>
    <t>Блок конденсаторов малогабаритный</t>
  </si>
  <si>
    <t>БКМ-5. Чертёж 210.00.00.00. Предназначен для питания устройств автоматики и телемеханики на железнодорожном транспорте.</t>
  </si>
  <si>
    <t>Блок БКМ-5 состоит из конденсаторов и резисторов согласно чертежа 210.00.00.00. Масса изделия не более 0,5кг.</t>
  </si>
  <si>
    <t>БКМ-6. Чертёж 211.00.00.00. Предназначен для питания устройств автоматики и телемеханики на железнодорожном транспорте.</t>
  </si>
  <si>
    <t>Блок БКМ-6 состоит из конденсаторов и резисторов согласно чертежа 211.00.00.00. Масса изделия не более 0,5кг.</t>
  </si>
  <si>
    <t>Блок конденсаторов</t>
  </si>
  <si>
    <t>БК1. Чертёж 214.00.00.00. Предназначен для использования в схемах переездной сигнализации.</t>
  </si>
  <si>
    <t>Емкость конденсаторов БК1, мкФ: 11 13, 21 22 - 60±10%; 31 33, 41 42, 23 43, 51 52, 61 62, 71 72, 81 82, 63 83 - 30±10%.</t>
  </si>
  <si>
    <t>БК8. Чертёж 215.00.00.00. Предназначен для работы в составе аппаратуры сигнализации, централизации и блокировки.</t>
  </si>
  <si>
    <t>БК12. Чертёж 215.00.00.00-01. Предназначен для работы в составе аппаратуры сигнализации, централизации и блокировки.</t>
  </si>
  <si>
    <t>Емкость конденсаторов БК12, мкФ: 120±10%.</t>
  </si>
  <si>
    <t>Реле напряжения</t>
  </si>
  <si>
    <t>РН-22. Чертёж 209.00.00.00. Предназначено для работы в качестве универсального аварийного реле переменного тока, а также режимного реле источника постоянного тока.</t>
  </si>
  <si>
    <t>Номинальные напряжения питания РН-22 контролируемой сети: переменного тока частотой 50, 60 или 75 Гц - 110, 220, 380 В; постоянного тока – 24 В. Номинальное выходное напряжение постоянного тока при сопротивлении нагрузки 900 Ом - не менее 24 В.</t>
  </si>
  <si>
    <t>КБ1х2. Чертёж 145.00.00.00-02. Предназначен для работы в составе аппаратуры сигнализации, централизации и блокировки.</t>
  </si>
  <si>
    <t>Емкость конденсаторов КБ1х2, мкФ:на выводах 1-2 (конденсатор С1) – (1 ± 10 %) мкф; на выводах 3-4 (конденсатор С2) – (1 ± 10%) мкф.</t>
  </si>
  <si>
    <t>279070.300.000004</t>
  </si>
  <si>
    <t>КБ4х1. Чертёж 145.00.00.00-03. Предназначен для работы в составе аппаратуры сигнализации, централизации и блокировки.</t>
  </si>
  <si>
    <t>Емкость конденсаторов КБ4х1, мкФ:на выводах 1-2 (конденсатор С1) – (4 ± 10 %) мкф.</t>
  </si>
  <si>
    <t>279070.300.000005</t>
  </si>
  <si>
    <t>КБ4х4. Чертёж 145.00.00.00-04. Предназначен для работы в составе аппаратуры сигнализации, централизации и блокировки.</t>
  </si>
  <si>
    <t>Емкость конденсаторов КБ4х4, мкФ:на выводах 1-2 (конденсатор С1) – (4 ± 10 %) мкф; на выводах 3-4 (конденсатор С2) – (4 ± 10 %) мкф; на выводах 5-6 (конденсатор С3) – (4 ± 10 %) мкф; на выводах 7-8 (конденсатор С4) – (4 ± 10 %) мкф.</t>
  </si>
  <si>
    <t>Устройство фильтрующее</t>
  </si>
  <si>
    <t>302031.000.000000</t>
  </si>
  <si>
    <t>УФ3-8,9,11. Чертёж 160.00.00.00. Предназначен для передачи амплитудно-модулированных сигналов от 420 до 580 Гц. Устанавливается на рамах стативов и шкафов в розетки типа НШ.</t>
  </si>
  <si>
    <t>УФ3-8,9,11 используется в составе аппаратуры рельсовых цепей ЦАБ-М для согласования приборов питательного конца с рельсовой цепью.</t>
  </si>
  <si>
    <t>УФ3-11,14,15. Чертёж 160.00.00.00. Предназначен для передачи амплитудно-модулированных сигналов от 580 до 780 Гц. Устанавливается на рамах стативов и шкафов в розетки типа НШ.</t>
  </si>
  <si>
    <t>УФ3-11,14,15 используется в составе аппаратуры рельсовых цепей ЦАБ-М для согласования приборов питательного конца с рельсовой цепью.</t>
  </si>
  <si>
    <t>Плата реле НМШ1</t>
  </si>
  <si>
    <t>279070.300.000020</t>
  </si>
  <si>
    <t>Плата НМШ1. Чертёж 236.01.00.00. Предназначена для установки в релейных шкафах и стативах в качестве розетки для реле типа НМШ1, а так же блоков и реле с аналогичным посадочным местом и габаритами.</t>
  </si>
  <si>
    <t>Плата НМШ1 предназначены для установки штепсельных реле и блоков железнодорожной автоматики в электромонтажных схемах стативов, релейных шкафов и панелях питания устройств сигнализации, централизации и блокирования. Предельный ток через контакт розетки – 15 А. Напряжение переменного и постоянного тока – 250 В.</t>
  </si>
  <si>
    <t>БП-22. Чертёж 208.00.00.00. Предназначен для питания линейных цепей в кодовой автоблокировке переменного тока.</t>
  </si>
  <si>
    <t>Постоянное напряжение на выходе блока БП-22, В: 16±0,8; 20±1,0; 60±3,0. Диапазон смены входного напряжения 220 В±15% или 110 В±15%. Випрямленный ток нагрузки, не больше, мА: 100, 100, 50. При смене входного напряжения относительно номинального значения, выходные напряжения изменяются на такое же значение.</t>
  </si>
  <si>
    <t>Блок защитный</t>
  </si>
  <si>
    <t>БЗФР. Чертёж 212.00.00.00. Используется для защиты путевых реле типа ПДФ-12 и ПДФ-13 от помех частотой 50 Гц при питании рельсовых цепей переменным током частотой 25 Гц.</t>
  </si>
  <si>
    <t>Добротность блока БЗФР после работы в течении не менее 2 часов, при напряжении на входе 10 В частотой 50 Гц, на выходах 1-2 и 2-4 должна быть не меньше 11 в нормальных климатических условиях, а в заданном температурном диапазоне – не меньше 8. 2.1.3. Входное сопротивление блока на выводах 1-2 при напряжении 120 В частотой 50 Гц должно быть 280±28 Ом, а активное сопротивление – 13,8±1,4 Ом. Емкость блока на выводах 2-4 должна быть 12,0±1,2 мкФ.</t>
  </si>
  <si>
    <t>БП-23. Чертёж 221.00.00.00. Предназначен для питания путевой аппаратуры напряжением постоянного тока.</t>
  </si>
  <si>
    <t>Электропитание БП-23 осуществляется от сети однофазного переменного тока напряжением от 22 до 26 В частоты 50 Гц. Мощность, потребляемая блоком при напряжении на нагрузке 24 В и токе в нагрузке 8 А, не превышает 345 В·А. Напряжение постоянного тока на нагрузке (24±2) В, на выводах Х/11-Х/13 и Х/71-Х/72 – не менее 18 В. Пульсация выпрямленного напряжения, при напряжении питания 24 В, не более 1,3 В.</t>
  </si>
  <si>
    <t>Выравниватель</t>
  </si>
  <si>
    <t>271150.350.000001</t>
  </si>
  <si>
    <t>ВН-24. Чертёж 140.01.00.00 (Чертеж 17234-00-00-02)</t>
  </si>
  <si>
    <t>ВН-24 предназначен для защиты устройств железнодорожной автоматики и телемеханики от импульсных перенапряжений, возникающих в результате грозовых разрядов, коротких замыканий и коммутаций в контактной сети и электрических сетях низкого напряжения. Максимальное рабочее напряжение ВН-24 при переменном токе, 28В. Максимальное рабочее напряжение при постоянном токе, 40В.</t>
  </si>
  <si>
    <t>ВН-36. Чертёж 140.01.00.00</t>
  </si>
  <si>
    <t>ВН-36 предназначен для защиты устройств железнодорожной автоматики и телемеханики от импульсных перенапряжений, возникающих в результате грозовых разрядов, коротких замыканий и коммутаций в контактной сети и электрических сетях низкого напряжения. Максимальное рабочее напряжение ВН-36 при переменном токе, 40В. Максимальное рабочее напряжение при постоянном токе, 40В.</t>
  </si>
  <si>
    <t>ВН-110. Чертёж 140.01.00.00</t>
  </si>
  <si>
    <t>ВН-110 предназначен для защиты устройств железнодорожной автоматики и телемеханики от импульсных перенапряжений, возникающих в результате грозовых разрядов, коротких замыканий и коммутаций в контактной сети и электрических сетях среднего напряжения. Максимальное рабочее напряжение ВН-110 при переменном токе, 150В. Максимальное рабочее напряжение при постоянном токе, 250В.</t>
  </si>
  <si>
    <t>ВН-220. Чертёж 140.01.00.00</t>
  </si>
  <si>
    <t>ВН-220 предназначен для защиты устройств железнодорожной автоматики и телемеханики от импульсных перенапряжений, возникающих в результате грозовых разрядов, коротких замыканий и коммутаций в контактной сети и электрических сетях высокого напряжения. Максимальное рабочее напряжение ВН-220 при переменном токе, 250В. Максимальное рабочее напряжение при постоянном токе, 350В.</t>
  </si>
  <si>
    <t>ВН-380. Чертёж 140.01.00.00</t>
  </si>
  <si>
    <t>ВН-380 предназначен для защиты устройств железнодорожной автоматики и телемеханики от импульсных перенапряжений, возникающих в результате грозовых разрядов, коротких замыканий и коммутаций в контактной сети и электрических сетях высокого напряжения. Максимальное рабочее напряжение ВН-380 при переменном токе, 420В. Максимальное рабочее напряжение при постоянном токе, 600В.</t>
  </si>
  <si>
    <t>Выпрямитель аккумуляторный</t>
  </si>
  <si>
    <t>ВАК-14Б. Чертёж 099.00.00.00. Предназначен для непосредственного питания релейных цепей устройств автоматики и телемеханики на железнодорожном транспорте.</t>
  </si>
  <si>
    <t>ВАК-14 предназначен для работы с аккумуляторными батареями по буферной системе. Электрическое питание выпрямителей осуществляется от сети переменного тока частотой (50 ± 0,4) Гц напряжением (220 ± 22) В. Габариты не более 85х120х110мм.</t>
  </si>
  <si>
    <t>Разрядник</t>
  </si>
  <si>
    <t>РКВН-250. Чертёж 140.02.00.00.</t>
  </si>
  <si>
    <t>Разрядник типа РКВН-250 (керамический вентильный с ножевыми выводами) предназначен для защиты изоляции цепей переменного и постоянного тока с напряжением от 0 до 250В. в устройствах железнодорожной автоматики и телемиханики от импульсных перенапряжений, возникающих в результате грозовых разрядов и коммутационных процессов в линиях электропитания.</t>
  </si>
  <si>
    <t>Разрядник ножевой</t>
  </si>
  <si>
    <t>271222.900.000008</t>
  </si>
  <si>
    <t>РН-600. Чертёж 140.02.00.00</t>
  </si>
  <si>
    <t>Разрядник типа РН-600 (керамический вентильный с ножевыми выводами) предназначен для защиты изоляции цепей постоянного тока. в устройствах железнодорожной автоматики и телемиханики от импульсных перенапряжений, возникающих в результате грозовых разрядов и коммутационных процессов в линиях электропитания. Статическое напряжение пробоя разрядников должно быть в пределах от 500 до 800В.</t>
  </si>
  <si>
    <t>РН-900. Чертёж 140.02.00.00</t>
  </si>
  <si>
    <t>Разрядник типа РН-900 (керамический вентильный с ножевыми выводами) предназначен для защиты изоляции цепей постоянного тока. в устройствах железнодорожной автоматики и телемиханики от импульсных перенапряжений, возникающих в результате грозовых разрядов и коммутационных процессов в линиях электропитания. Статическое напряжение пробоя разрядников должно быть в пределах от 750 до 950В.</t>
  </si>
  <si>
    <t>филиал АО "KTZ Express" - "KTZE Западный"</t>
  </si>
  <si>
    <t>нет информации</t>
  </si>
  <si>
    <t>Латвия</t>
  </si>
  <si>
    <t>Стекло листовое</t>
  </si>
  <si>
    <t xml:space="preserve">Стекло прозрачное, листовое. Толщина 4 мм, размер не менее 1 метр квадратный ГОСТ 111-2014
</t>
  </si>
  <si>
    <t>Кыргызстан</t>
  </si>
  <si>
    <t>Стекольный завод ООО «Интергласс»</t>
  </si>
  <si>
    <t>Диаметр 25 мм, 4 метра, для отопления ГОСТ 32415-2013</t>
  </si>
  <si>
    <r>
      <t>ОАО «АРТИ-</t>
    </r>
    <r>
      <rPr>
        <b/>
        <sz val="8"/>
        <color rgb="FF5F6368"/>
        <rFont val="Arial"/>
        <family val="2"/>
        <charset val="204"/>
      </rPr>
      <t>Завод</t>
    </r>
    <r>
      <rPr>
        <sz val="8"/>
        <color rgb="FF4D5156"/>
        <rFont val="Arial"/>
        <family val="2"/>
        <charset val="204"/>
      </rPr>
      <t>»</t>
    </r>
  </si>
  <si>
    <t>Одорант</t>
  </si>
  <si>
    <t>205959.600.000069</t>
  </si>
  <si>
    <t>Общие характеристики: Газовая турбина стационарного типа</t>
  </si>
  <si>
    <t>Германия, США</t>
  </si>
  <si>
    <t>Siemens, General Electric</t>
  </si>
  <si>
    <t>Part number/Номер детали: 702008С1 (P191280); Вид/марка:элементбарьерный цилиндрический воздушный; Степень фильтрации, мкм: 10;Диаметрнаружный, мм: 322; Диаметр внутренний, мм: 212; Высота, мм: 660,5; Дляоборудования: воздухозаборника осевого компрессора газоперекачивающегоагрегата Solar типа Titan 130S и Mars 100; Материал:синтетическийнетканый материал в корпусе из стали. Каркас элемента –перфорированнаятруба из стали. Крышка элементавыполнена также из стали.</t>
  </si>
  <si>
    <t>Part number/чертежный номер: SPR/7/H53689-08; Вид/марка: цилиндрическийвоздушный, состоит из гофрированной синтетической микрофибры, котораязащищена снаружи и изнутри расширенными перфорированными металлическиминаправляющими и герметично прикреплена кторцевым пластинамреактопластом. Все металлические части изготовлены из нержавеющейстали.; Диаметр наружный, мм: 324; Диаметрвнутренний, мм: 212; Высота,мм: 700; Тип фильтрующего элемента: Стандартный CDLGTS, категория F9 поEN779. В комплект входит прокладка из вспененного полиуретана. Дляоборудования: осевого компрессора турбины Siemens SGT-400</t>
  </si>
  <si>
    <t>Part number/чертежный номер: SPR/7/H53689-64; Вид/марка: воздушныйконический, состоит из гофрированной синтетической микрофибры, котораязащищена снаружи и изнутри расширенными перфорированными металлическиминаправляющими и герметично прикреплена к торцевым пластинамреактопластом. Все металлические части изготовлены из нержавеющей стали;Диаметр наружный, мм: верхняя/нижняя сторона 445/324; Диаметрвнутренний, мм: верхняя/нижняя сторона 330/212; Высота, мм: 672; Дляоборудования: осевого компрессора турбины Siemens SGT-400. Типфильтрующего элемента: Стандартный CDLGTS, категория F9 по EN779. Вкомплект входит прокладка из вспененного полиуретана.</t>
  </si>
  <si>
    <t>279031.900.000007</t>
  </si>
  <si>
    <t>4 сварочных поста, тип топлива дизельное топливо</t>
  </si>
  <si>
    <t>ТОО «QazaqGaz Onimderi»</t>
  </si>
  <si>
    <t>Агрегат сварочный.2 сварочных поста, тип топлива дизельное топливо [Характеристика : Дизельный сварочный агрегат 2 постовый с пультами управления, с переключателями режимов и соединительными кабелями с разъемами для подключения к сварочному агрегату, и с ЗИП комплектом.]</t>
  </si>
  <si>
    <t>Многофункциональный цифровой калибратор и коммуникатор</t>
  </si>
  <si>
    <t xml:space="preserve">Диэтиленгликоль (ДЭГ) </t>
  </si>
  <si>
    <t>Диэтиленгликоль - представитель двухатомны х спиртов, бесцветная или желтоватая прозрачная жидкость. Химическая формула C4H10O3. ГОСТ 10136-77.</t>
  </si>
  <si>
    <t>ТОО "Разведка и добыча QazaqGaz"</t>
  </si>
  <si>
    <t>ПАО "СИБУР"</t>
  </si>
  <si>
    <t>Триэтиленгликоль (ТЭГ)</t>
  </si>
  <si>
    <t>https://cloud.skc.kz:2443/index.php/s/kf2gfJzjfkP89jb</t>
  </si>
  <si>
    <t>Контроллер расхода</t>
  </si>
  <si>
    <t>Метанол (метиловый спирт)</t>
  </si>
  <si>
    <t>: : Метанол (метиловый спирт)</t>
  </si>
  <si>
    <t>кг</t>
  </si>
  <si>
    <t>Труба насосно-компрессорная</t>
  </si>
  <si>
    <t>242012.200.010025</t>
  </si>
  <si>
    <t>стальная, диаметр 10-50 мм</t>
  </si>
  <si>
    <t>: : ВНКТ диаметром 42х3,5 мм марки Е</t>
  </si>
  <si>
    <t>3550</t>
  </si>
  <si>
    <t>Уcтройство многофункциональное</t>
  </si>
  <si>
    <t xml:space="preserve">https://cloud.skc.kz:2443/index.php/s/WGgYM3NE7o6NPSf </t>
  </si>
  <si>
    <t>АО «QazaqGaz Aimaq»</t>
  </si>
  <si>
    <t>ООО "Цэнки"</t>
  </si>
  <si>
    <t>Part number/чертежный номер: 1106630; Вид/марка: воздушный; Степеньфильтрации, мкм: 0,3-1; Длина, мм.: 592; Ширина, мм.: 592;Глубина, мм:100; Для оборудования: первый ступень очистки газоперекачивающихагрегатов Solar типа Titan 130S, Mars 100; Материал: стекловолокно,пропитанный специальным составом, с антибактериальными свойствами. Несодержащий силикона; Рабочая температура, °C: от -15 до + 80; Классочистки: G4; Пропускная способность, м3/час: 3500-6300.</t>
  </si>
  <si>
    <t xml:space="preserve">Обертка изоляционная полиэтиленовая 50ºС </t>
  </si>
  <si>
    <t>ООО "Стройтэк Газкомплектация"</t>
  </si>
  <si>
    <t>Стенд для пневматических и гидравлических испытаний и настройкипредохранительных клапанов</t>
  </si>
  <si>
    <t>Смазка крановая Кранол ЛЗ-188</t>
  </si>
  <si>
    <t>291022.300.000025</t>
  </si>
  <si>
    <t>легковой, класс внедорожник, автоматическая трансмиссия, объем до 3000 куб.см</t>
  </si>
  <si>
    <t>ТОО "АвтоГазАлматы"</t>
  </si>
  <si>
    <t>Фильтр цилиндрический; чертежный номер: SPR/7/H53689-08; Вид/марка: цилиндрический воздушный, состоит из гофрированной синтетической микрофибры, которая защищена снаружи и изнутри расширенными перфорированными металлическими направляющими и герметично прикреплена к торцевым пластинам реактопластом. Все металлические части изготовлены из нержавеющей стали; Диаметр наружный, мм: 324; Диаметр внутренний, мм: 212; Высота, мм: 700; Тип фильтрующего элемента: Стандартный CDLGTS, категория F9 по EN779. В комплект входит прокладка из вспененного полиуретана. Для оборудования: осевого компрессора турбины Siemens SGT-400.</t>
  </si>
  <si>
    <t>Freudenberg Filtration Technologies</t>
  </si>
  <si>
    <t>Газоанализатор многокомпонентный портативный для контроля концентрациидо4 газов</t>
  </si>
  <si>
    <t>Карбид кальция</t>
  </si>
  <si>
    <t>201364.510.000002</t>
  </si>
  <si>
    <t>23245</t>
  </si>
  <si>
    <t>Фильтр конический; Чертежный номер: SPR/7/H53689-64; Вид/марка: воздушный конический, состоит из гофрированной синтетической микрофибры, которая защищена снаружи и изнутри расширенными перфорированными металлическими направляющими и герметично прикреплена к торцевым пластинам реактопластом. Все металлические части изготовлены из нержавеющей стали; Диаметр наружный, мм: верхняя/нижняя сторона 445/324; Диаметр внутренний, мм: верхняя/нижняя сторона 330/212; Высота, мм: 672; Для оборудования: осевого компрессора турбины Siemens SGT-400. Тип фильтрующего элемента: Стандартный CDLGTS, категория F9 по EN779. В комплект входит прокладка из вспененного полиуретана.</t>
  </si>
  <si>
    <t xml:space="preserve">Воздушный фильтр, картридж, 10 мкм. Номер детали: 702008С1 (P191280); Вид/марка: элемент барьерный цилиндрический воздушный; Степень фильтрации, мкм: 10; Диаметр наружный, мм: 322; Диаметр внутренний, мм: 212; Высота, мм: 660,5; Для оборудования: воздухозаборника осевого компрессора газоперекачивающего агрегата Solar типа Titan 130S и Mars 100; Материал: синтетический нетканый материал в корпусе из стали. Каркас элемента – перфорированная труба из стали. Крышка элемента выполнена также из стали. </t>
  </si>
  <si>
    <t>USA</t>
  </si>
  <si>
    <t>Solarturbines</t>
  </si>
  <si>
    <t xml:space="preserve">Праймер бутил-каучуковый для шероховатых труб </t>
  </si>
  <si>
    <t>ПКО Нефтепромкомплект</t>
  </si>
  <si>
    <t>281332.000.000209</t>
  </si>
  <si>
    <t>для 4-х ходового впускного-выпускного шарового клапана автогазонаполнительной компрессорной станции</t>
  </si>
  <si>
    <t>Комплект запасных частей для компрессорного оборудования Galileo, для проведения технического обслуживания производственного оборудования, согласно регламенту проведения.</t>
  </si>
  <si>
    <t xml:space="preserve">Пленка изоляционная полиэтиленовая 50ºС </t>
  </si>
  <si>
    <t>Труба d1020 tст16 К56 Рраб=7,5МПа прямошовная</t>
  </si>
  <si>
    <t>11.897</t>
  </si>
  <si>
    <t>Масляный винтовой насос ВМН-30-320М горизонтальный</t>
  </si>
  <si>
    <t>239911.121.000000</t>
  </si>
  <si>
    <t>марка АТ-6</t>
  </si>
  <si>
    <t>Асботкань АТ-6</t>
  </si>
  <si>
    <t>Кабель.марка АСБ, напряжение более 1 000 В [Характеристика : Кабель АСБ 3х95 на 1000В]</t>
  </si>
  <si>
    <t>: : ВЗД-85, винтовой забойный двигатель, наружный диаметр 85мм</t>
  </si>
  <si>
    <t>Мастика</t>
  </si>
  <si>
    <t>203022.539.000000</t>
  </si>
  <si>
    <t>герметизирующая, бутилкаучуковая, для антикоррозийной изоляции труб</t>
  </si>
  <si>
    <t xml:space="preserve">Праймер бутил-каучуковый для труб </t>
  </si>
  <si>
    <t>Картридж фильтра воздухоочистительного устройства; Part number/чертежный номер: S0061129; Вид/марка: воздушный; Для оборудования: в систему очистки воздуха газоперекачивающих агрегатов типа ТНМ 1304-11; фирмы MAN Turbo. Длина 965мм; Диаметр 323мм.</t>
  </si>
  <si>
    <t xml:space="preserve">Финляндия </t>
  </si>
  <si>
    <t xml:space="preserve">Eagle Filters </t>
  </si>
  <si>
    <t>: : ВЗД-105, винтовой забойный двигатель, наружный диаметр 105мм</t>
  </si>
  <si>
    <t>DRSNO848001399/	
Suction Valve 98pdl8 Per2BVTN/4 CIL Ø190 210 220 1fas/
Всасывающий Клапан 98pdl8 Per2BVTN/4 CIL Ø190 210 220 1fas
DRSNO848002799	
Discharge Valve 98pdl	
Выпускной Клапан 98 PDL
DRSN</t>
  </si>
  <si>
    <t>Фильтр; Чертежный номер: 1106630; Вид/марка: воздушный; Степень фильтрации, мкм: 0,3-1; Длина, мм.: 592; Ширина, мм.: 592; Глубина, мм: 100; Для оборудования: первый ступень очистки газоперекачивающих агрегатов Solar типа Titan 130S, Mars 100; Материал: стекловолокно, пропитанный специальным составом, с антибактериальными свойствами. Не содержащий силикона; Рабочая температура, °C: от -15 до + 80; Класс очистки: G4; Пропускная способность, м3/час: 3500-6300.</t>
  </si>
  <si>
    <t>Калифорния, США</t>
  </si>
  <si>
    <t>Solar Turbines</t>
  </si>
  <si>
    <t>265143.590.000012</t>
  </si>
  <si>
    <t>цифровой, точность обычно около 0,1 %</t>
  </si>
  <si>
    <t>Мультиметр цифровой взрывобезопасный</t>
  </si>
  <si>
    <t>Лента ФУМ, марка 1. Размер толщина – 0,18-0,2 мм, ширина - 10 мм</t>
  </si>
  <si>
    <t>Измеритель коэффициента трансформации</t>
  </si>
  <si>
    <t>265145.300.000008</t>
  </si>
  <si>
    <t>трехфазный</t>
  </si>
  <si>
    <t>Измеритель параметров силовых трансформаторов</t>
  </si>
  <si>
    <t>Модуль коммутации</t>
  </si>
  <si>
    <t>273313.700.000011</t>
  </si>
  <si>
    <t>для подключения источника сигнала к измерительному модулю</t>
  </si>
  <si>
    <t>Удаленный измерительный модуль</t>
  </si>
  <si>
    <t>243411.700.000008</t>
  </si>
  <si>
    <t>стальная, канатная, диаметр 1,6-3,6 мм</t>
  </si>
  <si>
    <t>: : :: Проволока стальная, диаметр 2,2 мм</t>
  </si>
  <si>
    <t>271210.900.000026</t>
  </si>
  <si>
    <t>импульсный</t>
  </si>
  <si>
    <t>Стабилизатор напряжения, мощность (кВт)-2, номинальное напряжение(В)-220.</t>
  </si>
  <si>
    <t>Анализатор биологического потребления кислорода, 6 и более одновременныханализов манометрическим методом</t>
  </si>
  <si>
    <t>Котел отопительный.на газообразном топливе [Характеристика : Газовый напольный водогрейный отопительный котел для отопления помещений площадью 1500 м2]</t>
  </si>
  <si>
    <t>Противогаз ГП-7</t>
  </si>
  <si>
    <t>Изолятор штыревой фарфоровый</t>
  </si>
  <si>
    <t>Блок цилиндра</t>
  </si>
  <si>
    <t>281332.000.000105</t>
  </si>
  <si>
    <t>Номер детали: 
CXIB22D240U001A-  блок цилиндра B22D ø240 , для компрессора MICROBOX MS 330-4-1500-3, с заводским номером №МТС 685.
Наименование предприятия изготовителя: GNC GALILEO S.A.
 Страна произ</t>
  </si>
  <si>
    <t>Номер детали: 
CXIB22D220U001A-  блок цилиндра B22D ø220 , для компрессора MICROBOX MS 330-4-1500-3, с заводским номером №МТС 685.
Наименование предприятия изготовителя: GNC GALILEO S.A.
 Страна произ</t>
  </si>
  <si>
    <t>263030.900.000026</t>
  </si>
  <si>
    <t>для защиты линий и аппаратуры связи от перенапряжений</t>
  </si>
  <si>
    <t>Разрядник вентильный</t>
  </si>
  <si>
    <t>Модуль питания</t>
  </si>
  <si>
    <t>Кран шаровой 11Б27п1 (БА 7202) Ду20РУ-16</t>
  </si>
  <si>
    <t>Устройство прогрузочное</t>
  </si>
  <si>
    <t>265145.200.000018</t>
  </si>
  <si>
    <t>для проверки и калибровки автоматических выключателей</t>
  </si>
  <si>
    <t>Устройство прогрузочное, для проверки автоматических выключателей</t>
  </si>
  <si>
    <t>Грунтовка ГФ-021 антикоррозийная</t>
  </si>
  <si>
    <t>Напоромер</t>
  </si>
  <si>
    <t>265152.790.000070</t>
  </si>
  <si>
    <t>НМ-П1</t>
  </si>
  <si>
    <t>Напоромер НМ</t>
  </si>
  <si>
    <t>257330.300.000003</t>
  </si>
  <si>
    <t>гаечный, составной</t>
  </si>
  <si>
    <t>Ключ газовый металлический №1</t>
  </si>
  <si>
    <t>Пудра.алюминиевая, марка ПАП-1 [Наименование : Пудра алюминиевая ПАП-1]</t>
  </si>
  <si>
    <t>Пудра алюминиевая ПАП-1</t>
  </si>
  <si>
    <t>281133.000.000043</t>
  </si>
  <si>
    <t>топливного газа, для газоперекачивающего агрегата</t>
  </si>
  <si>
    <t>Фильтрующий элемент газового топлива газа 1060817-50.Part number/чертежный номер: 1060817-50; Вид/марка : газовый; Степень фильтрации, мкм: 10; Диаметр наружный, мм: 177; Диаметр внутренний, мм: 105; Высота, мм: 417; Для оборудования: топливной линии газоперекачивающем агрегате Solar типаTitan 130S и Mars 100;Материал: Фильтрующий элемент газового топлива из полиэстера с установочными деталями (резиновое уплотнительное кольцо, крепежная гайка с шайбой, перфорированная труба из стали. Крышки элемента выполнены также из стали. Одна крышка глухая."</t>
  </si>
  <si>
    <t>Фильтр. элемент топл.газа 1060817-50</t>
  </si>
  <si>
    <t>4682</t>
  </si>
  <si>
    <t>Регулятор давления</t>
  </si>
  <si>
    <t>281413.190.000020</t>
  </si>
  <si>
    <t>стальной, тип РДНК1000, фланцевый для природного газа, проход условный 50 мм, условное давление 0,6 МПа</t>
  </si>
  <si>
    <t>Регулятор давл.газа РДНК-1000 ГОСТ5542</t>
  </si>
  <si>
    <t>Диафрагма</t>
  </si>
  <si>
    <t>265152.790.000051</t>
  </si>
  <si>
    <t>измерительная</t>
  </si>
  <si>
    <t>Диафрагма для быстросменного сужающего устройство Ду 400 мм</t>
  </si>
  <si>
    <t>Клей (праймер) НК-50</t>
  </si>
  <si>
    <t>Кабель АСБ 3х70</t>
  </si>
  <si>
    <t>Вентилятор, м3/ч: 7070</t>
  </si>
  <si>
    <t>Номер детали: 
CXIB14D140U001A-  блок цилиндра B22D ø140 , для компрессора MICROBOX MS 330-4-1500-3, с заводским номером №МТС 685.
Наименование предприятия изготовителя: GNC GALILEO S.A.
 Страна произ</t>
  </si>
  <si>
    <t>Корректор объема газа</t>
  </si>
  <si>
    <t>265163.300.000000</t>
  </si>
  <si>
    <t>для счетчика газа</t>
  </si>
  <si>
    <t>Номер детали: CXIB30T000VS01APK
 Клапан для газомотокомпрессора MICROBOX MS 330-4-1500-3, с заводским номером №МС 685,686 
Наименование предприятия изготовителя: GNC GALILEO S.A. 
Страна производитель</t>
  </si>
  <si>
    <t>Фильтроэлемент системы топливного газа; Part number/чертежный номер: 10482338; Вид/марка: газовый; Для оборудования: блока подготовки топливного газа BFB-С-220-990-3, газоперекачивающего агрегата типа ТНМ-1304-11. Длина 530мм; Диаметр 129мм, Внутренний диаметр 65мм;</t>
  </si>
  <si>
    <t>Boll&amp;Kirch</t>
  </si>
  <si>
    <t>282114.300.000010</t>
  </si>
  <si>
    <t>для газовой горелки, микропроцессорный</t>
  </si>
  <si>
    <t>Олифа-оксоль</t>
  </si>
  <si>
    <t>265165.000.000014</t>
  </si>
  <si>
    <t>с патрубками под приварку</t>
  </si>
  <si>
    <t>Регулятор давления газа.с патрубками под приварку [Характеристика : Регулятор давления РД50-64]</t>
  </si>
  <si>
    <t>Кольцо поршневое</t>
  </si>
  <si>
    <t>281332.000.000381</t>
  </si>
  <si>
    <t>DRSQZ28481	
Piston ring Ø67 BVTNVESPEL POS.10 SOP94802(VESPEL)	
Поршневое кольцо Ø67 BVTNVESPEL ПОЗ.10 SOP94802(ВЕСПЕЛЬ)
DRSQZ28306	
Piston ring Ø106 BVTNCH315 SOP003 3599	
Поршневое кольцо Ø106 BVTN</t>
  </si>
  <si>
    <t>Корпус крейцкопфа</t>
  </si>
  <si>
    <t>281332.000.000011</t>
  </si>
  <si>
    <t>Номер детали: 
CXR0000STDZ001A - крейцкопф для 1-2-3 третьей стадии
компрессора MICROBOX MS 330-4-1500-3, с заводским номером №МТС 685.
Наименование предприятия изготовителя: GNC GALILEO S.A.
 Страна</t>
  </si>
  <si>
    <t>Адсорбент- активированный оксид алюминия</t>
  </si>
  <si>
    <t>Уголок 45х45х4мм</t>
  </si>
  <si>
    <t>Клапан впуска воздуха №88290003-542</t>
  </si>
  <si>
    <t>281332.000.000390</t>
  </si>
  <si>
    <t>для компрессорного оборудования</t>
  </si>
  <si>
    <t>Номер детали: 
CXU0000LUBZ004A Насос высокого давления, масляный 
для компрессора MICROBOX MS 330-4-1500-3, с заводским номером №МТС 685.
Наименование предприятия изготовителя: GNC GALILEO S.A.
 Стра</t>
  </si>
  <si>
    <t>Номер детали: CXIPACK0000002A-CLOC
 Кольцо  для газомотокомпрессора MICROBOX MS 330-4-1500-3, с заводским номером №МС 685,686 
Наименование предприятия изготовителя: GNC GALILEO S.A. 
Страна производи</t>
  </si>
  <si>
    <t>Характеристика : 11*00R22.5 всесезонная</t>
  </si>
  <si>
    <t>281332.000.000023</t>
  </si>
  <si>
    <t>для автогазонаполнительной компрессорной станции, уплотнительное</t>
  </si>
  <si>
    <t>DRKHA052303501	
O‐RING OR156 ITN84610152,30X3,53	
Уплотнительное КОЛЬЦО OR156 ITN84610152,30X3,53
DRKHA069205301	
O‐RING ØI 69.22X5,33	
Уплотнительное КОЛЬЦО ØI 69,22X5,33
DRKHA066005301	
O‐RING 626</t>
  </si>
  <si>
    <t>Фильтр -элементы коагулятора PN64/05002110/000001. "Part number/чертежный номер: 64/05002110/000001;Вид/марка: газовый;Диаметр наружный, мм: 230;Диаметр внутренний, мм: 125;Высота, мм: 1246; Для оборудования: топливного газа газоперекачивающих агрегатов Siemens типа SGT-400</t>
  </si>
  <si>
    <t>AWS Corporation srl</t>
  </si>
  <si>
    <t>: : ПГС (14-ти компонентная смесь)</t>
  </si>
  <si>
    <t>Артезианский и погружной центробежный насос</t>
  </si>
  <si>
    <t>281411.900.000027</t>
  </si>
  <si>
    <t>Номер детали: 
UW0DFPD40RS50F04пневматический актуаторный клапан S/EFECTO DFPD-40-RP-90-RS50-F04 для компрессора MICROBOX MS 330-4-1500-3, с заводским номером №МТС 685.
Наименование предприятия изгото</t>
  </si>
  <si>
    <t>Набор для цветной капиллярной дефектоскопии</t>
  </si>
  <si>
    <t>Номер детали: 
EN016HK3006-15A Трехходовой клапан приоритетной панели, для сброса на blowdown/
EN016KR3006-15A Ремонтный комплект для трехходового клапана приоритетной панели компрессора MICROBOX MS 3</t>
  </si>
  <si>
    <t xml:space="preserve">Аккумулятор, для ИПБ, свинцово-кислотный, напряжение 12 В, емкость 7 Аh </t>
  </si>
  <si>
    <t>Alg Group Europe: SVC</t>
  </si>
  <si>
    <t>Эмаль винилхлоридная ХС-720 серебряная</t>
  </si>
  <si>
    <t>271142.300.000020</t>
  </si>
  <si>
    <t>однофазный, класс напряжения 6</t>
  </si>
  <si>
    <t>Центратор, наружный ЦЗН-1420-Г</t>
  </si>
  <si>
    <t>Номер детали: EN020TE152035 датчик температуры
 для газомотокомпрессора MICROBOX MS 330-4-1500-3, с заводским номером №МС 685,686 
Наименование предприятия изготовителя: GNC GALILEO S.A. 
Страна произ</t>
  </si>
  <si>
    <t>Характеристика : 235/70R16 всесезонная бескамерная</t>
  </si>
  <si>
    <t>Характеристика : Шина 1300*530*533 камерная, норма слойности не менее 16, в комплекте с камерой и ободной лентой</t>
  </si>
  <si>
    <t>Номер детали: 
CXU0000LUBZ075A Вторичный дифф. датчик лубрикатора, потока масла компрессора MICROBOX MS 330-4-1500-3, с заводским номером №МТС 685.
Наименование предприятия изготовителя: GNC GALILEO S</t>
  </si>
  <si>
    <t>"Part number/чертежный номер: 88290003-111;Вид/марка : воздушный;Диаметр наружный, мм: 350;Диаметр внутренний, мм: 186;Высота, мм: 435;Для оборудования: воздушного компрессора ;Материал: бумажного исполнения;Регламентирующие документы: ГОСТ Р 51251-99"</t>
  </si>
  <si>
    <t xml:space="preserve"> Atlas Copco Airpower n.v.</t>
  </si>
  <si>
    <t>Номер детали: CXIPACK0000001A блок цилиндра для газомотокомпрессора MICROBOX MS 330-4-1500-3, с заводским номером №МС 685..686 Наименование предприятия изготовителя: GNC GALILEO S.A. Страна производит</t>
  </si>
  <si>
    <t>271223.700.000009</t>
  </si>
  <si>
    <t>распределительная</t>
  </si>
  <si>
    <t>Катушка</t>
  </si>
  <si>
    <t>Материал : Муфта эл.св. ПЭ SDR11 Ду 630 мм</t>
  </si>
  <si>
    <t>Центратор наружный ЦЗН-1220-Г</t>
  </si>
  <si>
    <t>262040.000.000039</t>
  </si>
  <si>
    <t>для панели управления клапана регулировки давления компрессорной установки</t>
  </si>
  <si>
    <t>Номер детали: 
EICPUGC21-XP -  плата управление клапанов на диспенсере/ колонке газонакопительной компрессорной станции , для компрессора MICROBOX MS 330-4-1500-3, с заводским номером №МТС 685.
Наимен</t>
  </si>
  <si>
    <t>Номер детали:CXIB140000VD01APK
Комплект запасных частей и принадлежностей  для газомотокомпрессора MICROBOX MS 330-4-1500-3, с заводским номером №МС 685,686 
Наименование предприятия изготовителя: GNC</t>
  </si>
  <si>
    <t>Номер детали: CXIB22D240P501A
Полупоршень для третьей стадии компрессора MICROBOX MS 330-4-1500-3, с заводским номером №МТС 685.
Наименование предприятия изготовителя: GNC GALILEO S.A.
 Страна произво</t>
  </si>
  <si>
    <t>Регулятор газа</t>
  </si>
  <si>
    <t>Вода</t>
  </si>
  <si>
    <t>201352.500.000000</t>
  </si>
  <si>
    <t>дистиллированная, для анализа химических реактивов и приготовления растворов реактивов</t>
  </si>
  <si>
    <t>Вода дистилированная</t>
  </si>
  <si>
    <t>281332.000.000193</t>
  </si>
  <si>
    <t>обратный, для автогазонаполнительной компрессорной станции</t>
  </si>
  <si>
    <t>Номер детали: 
EN009C8L08F Предохранительный клапан на 90 бар, для компрессора MICROBOX MS 330-4-1500-3, с заводским номером №МТС 685.
Наименование предприятия изготовителя: GNC GALILEO S.A.
 Страна п</t>
  </si>
  <si>
    <t>Материал : Муфта эл.св. ПЭ SDR11 Ду 560 мм</t>
  </si>
  <si>
    <t>Уголок 45х45х5мм</t>
  </si>
  <si>
    <t>Манометры точных измерений (МТИ)</t>
  </si>
  <si>
    <t>Аэрозоль для проверки оптических и ионизационных дымовых датчиковпожарной сигнализации</t>
  </si>
  <si>
    <t>Шуруповерт аккумуляторный, безударный, 1200 об/мин</t>
  </si>
  <si>
    <t>Рукав пожарный d51мм</t>
  </si>
  <si>
    <t>Комплект инструментов монтера электро-химической защиты</t>
  </si>
  <si>
    <t>3223</t>
  </si>
  <si>
    <t>Номер детали: 
CXR0000LIXZ001A Сверхлегкий крейцкопф 
для компрессора MICROBOX MS 330-4-1500-3, с заводским номером №МТС 685.
Наименование предприятия изготовителя: GNC GALILEO S.A.
 Страна производи</t>
  </si>
  <si>
    <t>1950</t>
  </si>
  <si>
    <t xml:space="preserve">	Грунтовка</t>
  </si>
  <si>
    <t>Стандарты: ГОСТ 9109-81 Грунтовка ФЛ-03К и ФЛ-03Ж.</t>
  </si>
  <si>
    <t>Машина шлифовальная, угловая 2200Вт, 8500 оборот/минуту,д-230мм</t>
  </si>
  <si>
    <t>Уголок 63х63х5мм</t>
  </si>
  <si>
    <t>281420.000.000071</t>
  </si>
  <si>
    <t>для сбросного пружинного предохранительного клапана</t>
  </si>
  <si>
    <t>Номер детали: 
EN031KRVR015 Ремонтный комплект запасных частей и принадлежности для  Предохранительных клапанов, для компрессора MICROBOX MS 330-4-1500-3, с заводским номером №МТС 685.
Наименование пр</t>
  </si>
  <si>
    <t>Щетка обдирочная дисковая стальная Р150*20*22</t>
  </si>
  <si>
    <t>2901</t>
  </si>
  <si>
    <t>241031.900.000011</t>
  </si>
  <si>
    <t>марка Ст.45, толщина 0,40- 12 мм, горячекатаный</t>
  </si>
  <si>
    <t>Сталь листовая t 3 мм</t>
  </si>
  <si>
    <t>2800</t>
  </si>
  <si>
    <t>Изолятор проходной ИПУ-10/630-7,5</t>
  </si>
  <si>
    <t>Технические характеристик : диапазон измерения от 0 до 10 кгс/см2, д-100мм.</t>
  </si>
  <si>
    <t>244223.300.000011</t>
  </si>
  <si>
    <t>из алюминия и алюминиевых сплавов, сварочная, диаметр 2-4,5 мм</t>
  </si>
  <si>
    <t>Сым, алюминий және алюминий қорытпаларынан жасалған, дәнекерлеу,диаметрі 3 мм</t>
  </si>
  <si>
    <t>1920</t>
  </si>
  <si>
    <t xml:space="preserve">Картридж фильтра для Fisher Type 252; назначение - для системы редуцирования давления газа термоэлектрического генератора модели 8550 EMERSON; номер запасной части - 27B6811X032; производитель - Emerson. (является составной частью установленного оборудование).
</t>
  </si>
  <si>
    <t>EMERSON</t>
  </si>
  <si>
    <t>265143.590.000032</t>
  </si>
  <si>
    <t>измерение сопротивлений 10 кОм-10ТОм</t>
  </si>
  <si>
    <t>Натрий хлористый, химически чистый</t>
  </si>
  <si>
    <t>Номер детали:CXIB14D000G501A 
Поршневой шток для газомотокомпрессора MICROBOX MS 330-4-1500-3, с заводским номером №МТС 685.
Наименование предприятия изготовителя: GNC GALILEO S.A.
 Страна производите</t>
  </si>
  <si>
    <t>281314.900.000084</t>
  </si>
  <si>
    <t>для котлов утилизаторов специальный, циркуляционный консольный одноступенчатый, подача до 500 м3/ч</t>
  </si>
  <si>
    <t>насос</t>
  </si>
  <si>
    <t>Свеча зажигания.для газомотокомпрессора [Характеристика : Свеча системы зажигания 4797702 для G3606]</t>
  </si>
  <si>
    <t>242013.900.010104</t>
  </si>
  <si>
    <t>стальная, диаметр 1351-1400 мм</t>
  </si>
  <si>
    <t>242013.900.010065</t>
  </si>
  <si>
    <t xml:space="preserve">  алфавитно-цифровая</t>
  </si>
  <si>
    <t>Клавиатура алфавитно-цифровая, USB</t>
  </si>
  <si>
    <t>Номер детали: 
EN016RIL015SPПредохранительный клапан на 160бар, для компрессора MICROBOX MS 330-4-1500-3, с заводским номером №МТС 685.
Наименование предприятия изготовителя: GNC GALILEO S.A.
 Страна</t>
  </si>
  <si>
    <t>284133.590.000015</t>
  </si>
  <si>
    <t>усилие до 630 кН</t>
  </si>
  <si>
    <t>Пресс гидравлический.усилие до 630 кН [Характеристика : Пресс гидравличес.2113. Пресс гидравлический усилие до 630 кН]</t>
  </si>
  <si>
    <t>Смеситель с соединительным шлангом</t>
  </si>
  <si>
    <t>Номер детали: EN020TP1400
Датчик давления для газомотокомпрессора MICROBOX MS 330-4-1500-3, с заводским номером №МС 685,686 
Наименование предприятия изготовителя: GNC GALILEO S.A. 
Страна производите</t>
  </si>
  <si>
    <t>Колонка</t>
  </si>
  <si>
    <t>263060.000.000046</t>
  </si>
  <si>
    <t>Колонка пожарная, условный проход входного патрубка, 125 мм</t>
  </si>
  <si>
    <t>Характеристика : 225/75R16C зимняя шипованная</t>
  </si>
  <si>
    <t>Набор слесарных инструментов, тип3</t>
  </si>
  <si>
    <t>Дисплей</t>
  </si>
  <si>
    <t>271240.900.000039</t>
  </si>
  <si>
    <t>для микропроцессорного блока релейной защиты и автоматики</t>
  </si>
  <si>
    <t>Номер детали: 
EN020ETOP705 - Дисплей специальный сенсорный для микропроцессорного блока PLC Saia 3120, для компрессора MICROBOX MS 330-4-1500-3, с заводским номером №МТС 685.
Наименование предприятия</t>
  </si>
  <si>
    <t>Лампа дуговая ртутная</t>
  </si>
  <si>
    <t>Соединитель для труб</t>
  </si>
  <si>
    <t>222129.700.000055</t>
  </si>
  <si>
    <t>металлопластиковый</t>
  </si>
  <si>
    <t>Переход ПЭ/Сталь ПЭ100 63/57 SDR11 PN16</t>
  </si>
  <si>
    <t>Номер детали: CXIA05T050VO01A-CLOC
Концентрический клапан для первой стадии компрессора MICROBOX MS 330-4-1500-3, с заводским номером №МТС 685.
Наименование предприятия изготовителя: GNC GALILEO S.A.</t>
  </si>
  <si>
    <t>Ключ газовый металлический №2</t>
  </si>
  <si>
    <t>Ключ трубный рычажный 25-90</t>
  </si>
  <si>
    <t>Счетчик газовый</t>
  </si>
  <si>
    <t>265163.300.000001</t>
  </si>
  <si>
    <t>Ключ газовый металлический №3</t>
  </si>
  <si>
    <t>Устройство распределительное</t>
  </si>
  <si>
    <t>271231.990.000014</t>
  </si>
  <si>
    <t>для управления приводами высоковольтных разъединителей</t>
  </si>
  <si>
    <t>271240.900.000058</t>
  </si>
  <si>
    <t>для высоковольтного выключателя</t>
  </si>
  <si>
    <t>ИСМ-1М</t>
  </si>
  <si>
    <t>Вагон</t>
  </si>
  <si>
    <t>302033.300.000001</t>
  </si>
  <si>
    <t>крытый универсальный</t>
  </si>
  <si>
    <t>Четырехосный универсальный крытый вагон пригоден без ограничений для эксплуатации по всей сети железных дорог колеи 1520 мм.</t>
  </si>
  <si>
    <t>Высокоточный электромагнитный расходомер</t>
  </si>
  <si>
    <t>265152.350.000003</t>
  </si>
  <si>
    <t xml:space="preserve">       Контрольно-измерительные приборы (расходомеры) марки Siemens, диаметром 15-100 мм, классом точности
 ≤ ±0,25 % </t>
  </si>
  <si>
    <t xml:space="preserve">                                                                              - Номинальные диаметры расходомеров – 15 – 100 мм;
- Диапазон температуры измеряемой среды - -40…180 °С
- Диапазон измерения расхода - 1,13…1800 м3/ч
-  Давление измеряемой среды - 2,5 МПа, max
- Точность измерения  - ≤ ±0,25%
- Класс защиты корпуса ППР от ОС - IP67
- Возможность применения во взрывоопасных зонах</t>
  </si>
  <si>
    <t>АО "НАК "Казатомпром"</t>
  </si>
  <si>
    <t>АО "Казахтелеком"</t>
  </si>
  <si>
    <t>Станция газонаполнительная компрессорная</t>
  </si>
  <si>
    <t>Компрессор Технологический Блок 3ГМ 3,8-14,5/270 Тип компрессора: V-образный поршневой, четырехступенчатый с воздушным охлаждением 3 рядный, Привод компрессорно-технологического блока, электродвигатель асинхронный. Тип взрывозащищенный, обдуваемый, трехфазный. Максимальное давление до 27 МПа (270 кг/см2), производительность 1500м3/час, частота вращения 750 об/мин, мощность потребляемая 250 кВт, Напряжение 380 В, Частота 50 Гц</t>
  </si>
  <si>
    <t>Код ТН ВЭД: 8414809000</t>
  </si>
  <si>
    <t>0</t>
  </si>
  <si>
    <t>ТОО "АвтоГазАлматы" 
(дочерняя организация ТОО «QazaqGaz Onimderi»)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</si>
</sst>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_-;\-* #,##0.00\ _₽_-;_-* &quot;-&quot;??\ _₽_-;_-@_-"/>
    <numFmt numFmtId="164" formatCode="_-* #,##0.00\ _₸_-;\-* #,##0.00\ _₸_-;_-* &quot;-&quot;??\ _₸_-;_-@_-"/>
    <numFmt numFmtId="165" formatCode="#,##0_ ;\-#,##0\ "/>
    <numFmt numFmtId="166" formatCode="#,##0.00\ _₽"/>
    <numFmt numFmtId="167" formatCode="_-* #,##0\ _₽_-;\-* #,##0\ _₽_-;_-* &quot;-&quot;??\ _₽_-;_-@_-"/>
    <numFmt numFmtId="168" formatCode="#,##0\ _₽"/>
    <numFmt numFmtId="169" formatCode="_-* #,##0_-;\-* #,##0_-;_-* &quot;-&quot;??_-;_-@_-"/>
    <numFmt numFmtId="170" formatCode="#,##0.000"/>
  </numFmts>
  <fonts count="42" x14ac:knownFonts="1">
    <font>
      <sz val="10"/>
      <color rgb="FF000000"/>
      <name val="Arial"/>
      <family val="2"/>
      <charset val="204"/>
    </font>
    <font>
      <sz val="11"/>
      <color theme="1"/>
      <name val="Calibri"/>
      <family val="2"/>
      <charset val="204"/>
      <scheme val="minor"/>
    </font>
    <font>
      <sz val="11"/>
      <color theme="1"/>
      <name val="Calibri"/>
      <family val="2"/>
      <charset val="204"/>
      <scheme val="minor"/>
    </font>
    <font>
      <sz val="14"/>
      <name val="Times New Roman"/>
      <family val="1"/>
      <charset val="204"/>
    </font>
    <font>
      <sz val="14"/>
      <color rgb="FF000000"/>
      <name val="Times New Roman"/>
      <family val="1"/>
      <charset val="204"/>
    </font>
    <font>
      <b/>
      <sz val="14"/>
      <color rgb="FF000000"/>
      <name val="Times New Roman"/>
      <family val="1"/>
      <charset val="204"/>
    </font>
    <font>
      <u/>
      <sz val="10"/>
      <color theme="10"/>
      <name val="Arial"/>
      <family val="2"/>
      <charset val="204"/>
    </font>
    <font>
      <sz val="8"/>
      <name val="Arial"/>
      <family val="2"/>
    </font>
    <font>
      <sz val="10"/>
      <name val="Arial"/>
      <family val="2"/>
      <charset val="204"/>
    </font>
    <font>
      <sz val="10"/>
      <name val="Arial Cyr"/>
      <family val="2"/>
      <charset val="204"/>
    </font>
    <font>
      <sz val="10"/>
      <name val="Helv"/>
      <family val="2"/>
    </font>
    <font>
      <b/>
      <sz val="9"/>
      <name val="Tahoma"/>
      <family val="2"/>
      <charset val="204"/>
    </font>
    <font>
      <sz val="9"/>
      <name val="Tahoma"/>
      <family val="2"/>
      <charset val="204"/>
    </font>
    <font>
      <sz val="10"/>
      <color rgb="FF000000"/>
      <name val="Arial"/>
      <family val="2"/>
      <charset val="204"/>
    </font>
    <font>
      <sz val="14"/>
      <color theme="1"/>
      <name val="Times New Roman"/>
      <family val="1"/>
      <charset val="204"/>
    </font>
    <font>
      <sz val="9"/>
      <color indexed="81"/>
      <name val="Tahoma"/>
      <family val="2"/>
      <charset val="204"/>
    </font>
    <font>
      <b/>
      <sz val="9"/>
      <color indexed="81"/>
      <name val="Tahoma"/>
      <family val="2"/>
      <charset val="204"/>
    </font>
    <font>
      <sz val="14"/>
      <color rgb="FFFF0000"/>
      <name val="Times New Roman"/>
      <family val="1"/>
      <charset val="204"/>
    </font>
    <font>
      <b/>
      <sz val="14"/>
      <color theme="1"/>
      <name val="Times New Roman"/>
      <family val="1"/>
      <charset val="204"/>
    </font>
    <font>
      <sz val="14"/>
      <color rgb="FF212529"/>
      <name val="Times New Roman"/>
      <family val="1"/>
      <charset val="204"/>
    </font>
    <font>
      <u/>
      <sz val="14"/>
      <name val="Times New Roman"/>
      <family val="1"/>
      <charset val="204"/>
    </font>
    <font>
      <sz val="14"/>
      <color indexed="8"/>
      <name val="Times New Roman"/>
      <family val="1"/>
      <charset val="204"/>
    </font>
    <font>
      <u/>
      <sz val="14"/>
      <color theme="1"/>
      <name val="Times New Roman"/>
      <family val="1"/>
      <charset val="204"/>
    </font>
    <font>
      <sz val="11"/>
      <color theme="1"/>
      <name val="Calibri"/>
      <family val="2"/>
      <scheme val="minor"/>
    </font>
    <font>
      <u/>
      <sz val="14"/>
      <color theme="10"/>
      <name val="Times New Roman"/>
      <family val="1"/>
      <charset val="204"/>
    </font>
    <font>
      <sz val="14"/>
      <color rgb="FF4D5156"/>
      <name val="Times New Roman"/>
      <family val="1"/>
      <charset val="204"/>
    </font>
    <font>
      <sz val="14"/>
      <color rgb="FF5F6368"/>
      <name val="Times New Roman"/>
      <family val="1"/>
      <charset val="204"/>
    </font>
    <font>
      <sz val="14"/>
      <color indexed="10"/>
      <name val="Times New Roman"/>
      <family val="1"/>
      <charset val="204"/>
    </font>
    <font>
      <sz val="12"/>
      <color rgb="FF000000"/>
      <name val="Times New Roman"/>
      <family val="1"/>
      <charset val="204"/>
    </font>
    <font>
      <sz val="12"/>
      <color theme="1"/>
      <name val="Times New Roman"/>
      <family val="1"/>
      <charset val="204"/>
    </font>
    <font>
      <sz val="16"/>
      <color rgb="FF000000"/>
      <name val="Times New Roman"/>
      <family val="1"/>
      <charset val="204"/>
    </font>
    <font>
      <b/>
      <sz val="11"/>
      <name val="Calibri"/>
      <family val="2"/>
      <charset val="204"/>
    </font>
    <font>
      <sz val="10"/>
      <color indexed="8"/>
      <name val="Times New Roman"/>
      <family val="1"/>
      <charset val="204"/>
    </font>
    <font>
      <sz val="11"/>
      <color theme="1"/>
      <name val="Times New Roman"/>
      <family val="1"/>
      <charset val="204"/>
    </font>
    <font>
      <sz val="12"/>
      <color indexed="8"/>
      <name val="Times New Roman"/>
      <family val="1"/>
      <charset val="204"/>
    </font>
    <font>
      <b/>
      <sz val="10"/>
      <color rgb="FF000000"/>
      <name val="Times New Roman"/>
      <family val="1"/>
      <charset val="204"/>
    </font>
    <font>
      <sz val="10"/>
      <color theme="1"/>
      <name val="Times New Roman"/>
      <family val="1"/>
      <charset val="204"/>
    </font>
    <font>
      <sz val="10"/>
      <color rgb="FF000000"/>
      <name val="Times New Roman"/>
      <family val="1"/>
      <charset val="204"/>
    </font>
    <font>
      <sz val="12"/>
      <name val="Times New Roman"/>
      <family val="1"/>
      <charset val="204"/>
    </font>
    <font>
      <sz val="8"/>
      <color rgb="FF4D5156"/>
      <name val="Arial"/>
      <family val="2"/>
      <charset val="204"/>
    </font>
    <font>
      <b/>
      <sz val="8"/>
      <color rgb="FF5F6368"/>
      <name val="Arial"/>
      <family val="2"/>
      <charset val="204"/>
    </font>
    <font>
      <sz val="14"/>
      <color rgb="FF000000"/>
      <name val="Arial"/>
      <family val="2"/>
      <charset val="204"/>
    </font>
  </fonts>
  <fills count="6">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000000"/>
      </patternFill>
    </fill>
    <fill>
      <patternFill patternType="solid">
        <fgColor rgb="FFFFFF00"/>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3">
    <xf numFmtId="0" fontId="0" fillId="0" borderId="0"/>
    <xf numFmtId="43" fontId="13" fillId="0" borderId="0" applyFont="0" applyFill="0" applyBorder="0" applyAlignment="0" applyProtection="0"/>
    <xf numFmtId="0" fontId="6" fillId="0" borderId="0" applyNumberFormat="0" applyFill="0" applyBorder="0" applyAlignment="0" applyProtection="0"/>
    <xf numFmtId="164" fontId="13" fillId="0" borderId="0" applyFont="0" applyFill="0" applyBorder="0" applyAlignment="0" applyProtection="0"/>
    <xf numFmtId="0" fontId="13" fillId="0" borderId="0"/>
    <xf numFmtId="0" fontId="13" fillId="0" borderId="0"/>
    <xf numFmtId="0" fontId="7" fillId="0" borderId="0"/>
    <xf numFmtId="0" fontId="2" fillId="0" borderId="0"/>
    <xf numFmtId="43" fontId="13" fillId="0" borderId="0" applyFont="0" applyFill="0" applyBorder="0" applyAlignment="0" applyProtection="0"/>
    <xf numFmtId="43" fontId="13" fillId="0" borderId="0" applyFont="0" applyFill="0" applyBorder="0" applyAlignment="0" applyProtection="0"/>
    <xf numFmtId="0" fontId="9" fillId="0" borderId="0"/>
    <xf numFmtId="0" fontId="10" fillId="0" borderId="0"/>
    <xf numFmtId="0" fontId="10" fillId="0" borderId="0"/>
    <xf numFmtId="0" fontId="8" fillId="0" borderId="0"/>
    <xf numFmtId="0" fontId="9" fillId="0" borderId="0"/>
    <xf numFmtId="0" fontId="8" fillId="0" borderId="0"/>
    <xf numFmtId="0" fontId="8" fillId="0" borderId="0"/>
    <xf numFmtId="0" fontId="6" fillId="0" borderId="0" applyNumberFormat="0" applyFill="0" applyBorder="0" applyProtection="0"/>
    <xf numFmtId="43" fontId="8" fillId="0" borderId="0" applyFont="0" applyFill="0" applyBorder="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2" fillId="0" borderId="0"/>
    <xf numFmtId="0" fontId="2" fillId="0" borderId="0"/>
    <xf numFmtId="0" fontId="2" fillId="0" borderId="0"/>
    <xf numFmtId="164" fontId="13"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cellStyleXfs>
  <cellXfs count="539">
    <xf numFmtId="0" fontId="0" fillId="0" borderId="0" xfId="0"/>
    <xf numFmtId="0" fontId="4" fillId="2" borderId="0" xfId="0" applyFont="1" applyFill="1" applyBorder="1"/>
    <xf numFmtId="0" fontId="5" fillId="2" borderId="0" xfId="0" applyFont="1" applyFill="1" applyBorder="1"/>
    <xf numFmtId="0" fontId="3" fillId="2" borderId="0" xfId="0" applyFont="1" applyFill="1" applyBorder="1" applyAlignment="1">
      <alignment horizontal="center" vertical="center"/>
    </xf>
    <xf numFmtId="0" fontId="3" fillId="2" borderId="0" xfId="0" applyFont="1" applyFill="1" applyBorder="1" applyAlignment="1"/>
    <xf numFmtId="3" fontId="3"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0" xfId="0" applyFont="1" applyFill="1" applyBorder="1" applyAlignment="1">
      <alignment wrapText="1"/>
    </xf>
    <xf numFmtId="0" fontId="3" fillId="2" borderId="0" xfId="0" applyFont="1" applyFill="1" applyBorder="1"/>
    <xf numFmtId="3" fontId="3" fillId="2" borderId="0" xfId="0" applyNumberFormat="1" applyFont="1" applyFill="1" applyBorder="1" applyAlignment="1">
      <alignment horizontal="center" vertical="center"/>
    </xf>
    <xf numFmtId="0" fontId="3" fillId="2" borderId="0" xfId="0" applyFont="1" applyFill="1" applyBorder="1" applyAlignment="1">
      <alignment vertical="center" wrapText="1"/>
    </xf>
    <xf numFmtId="0" fontId="3" fillId="2" borderId="0" xfId="0" applyFont="1" applyFill="1" applyBorder="1" applyAlignment="1">
      <alignment horizontal="left" vertical="center"/>
    </xf>
    <xf numFmtId="3" fontId="4" fillId="2" borderId="0" xfId="0" applyNumberFormat="1"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0" xfId="0" applyFont="1" applyFill="1" applyBorder="1" applyAlignment="1">
      <alignment horizontal="left"/>
    </xf>
    <xf numFmtId="0" fontId="4" fillId="2" borderId="0" xfId="0" applyFont="1" applyFill="1" applyBorder="1" applyAlignment="1"/>
    <xf numFmtId="3" fontId="14"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3" fontId="14" fillId="2" borderId="2" xfId="5" applyNumberFormat="1" applyFont="1" applyFill="1" applyBorder="1" applyAlignment="1">
      <alignment horizontal="center" vertical="center" wrapText="1"/>
    </xf>
    <xf numFmtId="0" fontId="5" fillId="2" borderId="0" xfId="0" applyFont="1" applyFill="1" applyBorder="1" applyAlignment="1">
      <alignment wrapText="1"/>
    </xf>
    <xf numFmtId="0" fontId="14" fillId="2" borderId="2" xfId="0" applyFont="1" applyFill="1" applyBorder="1" applyAlignment="1">
      <alignment horizontal="left" vertical="center" wrapText="1"/>
    </xf>
    <xf numFmtId="3" fontId="14" fillId="2" borderId="2" xfId="0" applyNumberFormat="1" applyFont="1" applyFill="1" applyBorder="1" applyAlignment="1">
      <alignment horizontal="left" vertical="center" wrapText="1"/>
    </xf>
    <xf numFmtId="49" fontId="14" fillId="2" borderId="2" xfId="0" applyNumberFormat="1" applyFont="1" applyFill="1" applyBorder="1" applyAlignment="1">
      <alignment horizontal="left" vertical="center" wrapText="1"/>
    </xf>
    <xf numFmtId="0" fontId="14" fillId="2" borderId="2" xfId="10" applyFont="1" applyFill="1" applyBorder="1" applyAlignment="1">
      <alignment horizontal="left" vertical="center" wrapText="1"/>
    </xf>
    <xf numFmtId="0" fontId="14" fillId="2" borderId="2" xfId="15" applyFont="1" applyFill="1" applyBorder="1" applyAlignment="1">
      <alignment horizontal="left" vertical="center" wrapText="1"/>
    </xf>
    <xf numFmtId="3" fontId="14" fillId="2" borderId="2" xfId="5" applyNumberFormat="1" applyFont="1" applyFill="1" applyBorder="1" applyAlignment="1">
      <alignment horizontal="left" vertical="center" wrapText="1"/>
    </xf>
    <xf numFmtId="3" fontId="14" fillId="2" borderId="2" xfId="1" applyNumberFormat="1" applyFont="1" applyFill="1" applyBorder="1" applyAlignment="1">
      <alignment horizontal="center" vertical="center" wrapText="1"/>
    </xf>
    <xf numFmtId="3" fontId="14" fillId="2" borderId="2" xfId="8" applyNumberFormat="1" applyFont="1" applyFill="1" applyBorder="1" applyAlignment="1">
      <alignment horizontal="center" vertical="center" wrapText="1"/>
    </xf>
    <xf numFmtId="3" fontId="14" fillId="2" borderId="2" xfId="9" applyNumberFormat="1" applyFont="1" applyFill="1" applyBorder="1" applyAlignment="1">
      <alignment horizontal="center" vertical="center" wrapText="1"/>
    </xf>
    <xf numFmtId="3" fontId="14" fillId="2" borderId="2" xfId="3" applyNumberFormat="1" applyFont="1" applyFill="1" applyBorder="1" applyAlignment="1">
      <alignment horizontal="center" vertical="center" wrapText="1"/>
    </xf>
    <xf numFmtId="165" fontId="18" fillId="2" borderId="2" xfId="0" applyNumberFormat="1" applyFont="1" applyFill="1" applyBorder="1" applyAlignment="1">
      <alignment horizontal="center" vertical="center" wrapText="1"/>
    </xf>
    <xf numFmtId="3" fontId="14" fillId="2" borderId="2" xfId="4" applyNumberFormat="1" applyFont="1" applyFill="1" applyBorder="1" applyAlignment="1">
      <alignment horizontal="center" vertical="center" wrapText="1"/>
    </xf>
    <xf numFmtId="0" fontId="14" fillId="2" borderId="2" xfId="0" applyFont="1" applyFill="1" applyBorder="1" applyAlignment="1" applyProtection="1">
      <alignment horizontal="left" vertical="center" wrapText="1"/>
      <protection locked="0"/>
    </xf>
    <xf numFmtId="166" fontId="14" fillId="2" borderId="2" xfId="0" applyNumberFormat="1" applyFont="1" applyFill="1" applyBorder="1" applyAlignment="1">
      <alignment horizontal="left" vertical="center" wrapText="1"/>
    </xf>
    <xf numFmtId="0" fontId="14" fillId="2" borderId="2" xfId="12" applyFont="1" applyFill="1" applyBorder="1" applyAlignment="1">
      <alignment horizontal="left" vertical="center" wrapText="1"/>
    </xf>
    <xf numFmtId="3"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2" xfId="0" applyFont="1" applyFill="1" applyBorder="1" applyAlignment="1">
      <alignment horizontal="center"/>
    </xf>
    <xf numFmtId="0" fontId="3" fillId="2" borderId="2" xfId="0" applyNumberFormat="1" applyFont="1" applyFill="1" applyBorder="1" applyAlignment="1">
      <alignment horizontal="left" vertical="center" wrapText="1"/>
    </xf>
    <xf numFmtId="0" fontId="3" fillId="2" borderId="2" xfId="0" applyNumberFormat="1" applyFont="1" applyFill="1" applyBorder="1" applyAlignment="1">
      <alignment horizontal="center" vertical="center" wrapText="1"/>
    </xf>
    <xf numFmtId="3" fontId="14" fillId="2" borderId="2" xfId="2"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lignment horizontal="center" wrapText="1"/>
    </xf>
    <xf numFmtId="0" fontId="14" fillId="2" borderId="2" xfId="15" applyFont="1" applyFill="1" applyBorder="1" applyAlignment="1">
      <alignment horizontal="center" vertical="center" wrapText="1"/>
    </xf>
    <xf numFmtId="0" fontId="14" fillId="2" borderId="2" xfId="0" applyFont="1" applyFill="1" applyBorder="1" applyAlignment="1">
      <alignment horizontal="center" vertical="top" wrapText="1"/>
    </xf>
    <xf numFmtId="0" fontId="14" fillId="2" borderId="2" xfId="11" applyFont="1" applyFill="1" applyBorder="1" applyAlignment="1">
      <alignment horizontal="center" vertical="top" wrapText="1"/>
    </xf>
    <xf numFmtId="166" fontId="14" fillId="2" borderId="2" xfId="0" applyNumberFormat="1" applyFont="1" applyFill="1" applyBorder="1" applyAlignment="1">
      <alignment horizontal="center" vertical="center" wrapText="1"/>
    </xf>
    <xf numFmtId="0" fontId="14" fillId="2" borderId="2" xfId="10" applyFont="1" applyFill="1" applyBorder="1" applyAlignment="1">
      <alignment horizontal="center" vertical="center" wrapText="1"/>
    </xf>
    <xf numFmtId="0" fontId="14" fillId="2" borderId="2" xfId="12" applyFont="1" applyFill="1" applyBorder="1" applyAlignment="1">
      <alignment horizontal="center" vertical="top" wrapText="1"/>
    </xf>
    <xf numFmtId="0" fontId="14" fillId="2" borderId="2" xfId="1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3" fontId="14" fillId="2" borderId="2" xfId="6" applyNumberFormat="1" applyFont="1" applyFill="1" applyBorder="1" applyAlignment="1">
      <alignment horizontal="center" vertical="center" wrapText="1"/>
    </xf>
    <xf numFmtId="3" fontId="14" fillId="2" borderId="2" xfId="7" applyNumberFormat="1" applyFont="1" applyFill="1" applyBorder="1" applyAlignment="1">
      <alignment horizontal="center" vertical="center" wrapText="1"/>
    </xf>
    <xf numFmtId="49" fontId="14" fillId="2" borderId="2" xfId="0" applyNumberFormat="1" applyFont="1" applyFill="1" applyBorder="1" applyAlignment="1">
      <alignment horizontal="center" wrapText="1"/>
    </xf>
    <xf numFmtId="3" fontId="14" fillId="2" borderId="9" xfId="0" applyNumberFormat="1" applyFont="1" applyFill="1" applyBorder="1" applyAlignment="1">
      <alignment horizontal="center" vertical="center" wrapText="1"/>
    </xf>
    <xf numFmtId="3" fontId="14" fillId="2" borderId="9" xfId="3" applyNumberFormat="1" applyFont="1" applyFill="1" applyBorder="1" applyAlignment="1">
      <alignment horizontal="center" vertical="center" wrapText="1"/>
    </xf>
    <xf numFmtId="3" fontId="14" fillId="2" borderId="9" xfId="0" applyNumberFormat="1" applyFont="1" applyFill="1" applyBorder="1" applyAlignment="1">
      <alignment horizontal="left" vertical="center" wrapText="1"/>
    </xf>
    <xf numFmtId="3" fontId="3" fillId="2" borderId="9" xfId="0"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0" xfId="0" applyFont="1" applyFill="1" applyAlignment="1">
      <alignment horizontal="center" vertical="center"/>
    </xf>
    <xf numFmtId="0" fontId="14" fillId="3" borderId="9" xfId="16" applyFont="1" applyFill="1" applyBorder="1" applyAlignment="1">
      <alignment horizontal="left" vertical="center" wrapText="1"/>
    </xf>
    <xf numFmtId="3" fontId="14" fillId="3" borderId="9" xfId="16" applyNumberFormat="1" applyFont="1" applyFill="1" applyBorder="1" applyAlignment="1">
      <alignment horizontal="left" vertical="center" wrapText="1"/>
    </xf>
    <xf numFmtId="3" fontId="14" fillId="3" borderId="9" xfId="17" applyNumberFormat="1" applyFont="1" applyFill="1" applyBorder="1" applyAlignment="1">
      <alignment horizontal="left" vertical="center" wrapText="1"/>
    </xf>
    <xf numFmtId="43" fontId="14" fillId="3" borderId="9" xfId="18" applyFont="1" applyFill="1" applyBorder="1" applyAlignment="1">
      <alignment horizontal="left" vertical="center" wrapText="1"/>
    </xf>
    <xf numFmtId="0" fontId="14" fillId="3" borderId="9" xfId="16" applyFont="1" applyFill="1" applyBorder="1" applyAlignment="1">
      <alignment horizontal="left" wrapText="1"/>
    </xf>
    <xf numFmtId="3" fontId="14" fillId="3" borderId="9" xfId="16" applyNumberFormat="1" applyFont="1" applyFill="1" applyBorder="1" applyAlignment="1">
      <alignment horizontal="center" vertical="center" wrapText="1"/>
    </xf>
    <xf numFmtId="43" fontId="14" fillId="3" borderId="9" xfId="16" applyNumberFormat="1" applyFont="1" applyFill="1" applyBorder="1" applyAlignment="1">
      <alignment horizontal="left" wrapText="1"/>
    </xf>
    <xf numFmtId="43" fontId="14" fillId="3" borderId="11" xfId="18" applyFont="1" applyFill="1" applyBorder="1" applyAlignment="1">
      <alignment horizontal="left" vertical="center" wrapText="1"/>
    </xf>
    <xf numFmtId="43" fontId="14" fillId="3" borderId="11" xfId="16" applyNumberFormat="1" applyFont="1" applyFill="1" applyBorder="1" applyAlignment="1">
      <alignment horizontal="left" wrapText="1"/>
    </xf>
    <xf numFmtId="0" fontId="14" fillId="3" borderId="11" xfId="16" applyFont="1" applyFill="1" applyBorder="1" applyAlignment="1">
      <alignment horizontal="left" wrapText="1"/>
    </xf>
    <xf numFmtId="3" fontId="14" fillId="3" borderId="11" xfId="16" applyNumberFormat="1" applyFont="1" applyFill="1" applyBorder="1" applyAlignment="1">
      <alignment horizontal="left" vertical="center" wrapText="1"/>
    </xf>
    <xf numFmtId="3" fontId="14" fillId="3" borderId="11" xfId="16" applyNumberFormat="1" applyFont="1" applyFill="1" applyBorder="1" applyAlignment="1">
      <alignment horizontal="center" vertical="center" wrapText="1"/>
    </xf>
    <xf numFmtId="0" fontId="14" fillId="3" borderId="11" xfId="16" applyFont="1" applyFill="1" applyBorder="1" applyAlignment="1">
      <alignment horizontal="left" vertical="center" wrapText="1"/>
    </xf>
    <xf numFmtId="3" fontId="14" fillId="3" borderId="11" xfId="17" applyNumberFormat="1" applyFont="1" applyFill="1" applyBorder="1" applyAlignment="1">
      <alignment horizontal="left" vertical="center" wrapText="1"/>
    </xf>
    <xf numFmtId="3" fontId="14" fillId="2" borderId="11" xfId="0" applyNumberFormat="1" applyFont="1" applyFill="1" applyBorder="1" applyAlignment="1">
      <alignment horizontal="center" vertical="center" wrapText="1"/>
    </xf>
    <xf numFmtId="0" fontId="14" fillId="2" borderId="11" xfId="0" applyFont="1" applyFill="1" applyBorder="1" applyAlignment="1">
      <alignment horizontal="left" vertical="center" wrapText="1"/>
    </xf>
    <xf numFmtId="3" fontId="14" fillId="2" borderId="11" xfId="0" applyNumberFormat="1" applyFont="1" applyFill="1" applyBorder="1" applyAlignment="1">
      <alignment horizontal="left" vertical="center" wrapText="1"/>
    </xf>
    <xf numFmtId="0" fontId="14" fillId="2" borderId="11" xfId="0" applyNumberFormat="1" applyFont="1" applyFill="1" applyBorder="1" applyAlignment="1">
      <alignment horizontal="left" wrapText="1"/>
    </xf>
    <xf numFmtId="0" fontId="14" fillId="2" borderId="11" xfId="0" applyFont="1" applyFill="1" applyBorder="1" applyAlignment="1">
      <alignment horizontal="center"/>
    </xf>
    <xf numFmtId="0" fontId="14" fillId="2" borderId="11" xfId="0" applyFont="1" applyFill="1" applyBorder="1"/>
    <xf numFmtId="0" fontId="14" fillId="2" borderId="11" xfId="0" applyFont="1" applyFill="1" applyBorder="1" applyAlignment="1">
      <alignment horizontal="left" wrapText="1"/>
    </xf>
    <xf numFmtId="0" fontId="14" fillId="2" borderId="11" xfId="0" applyFont="1" applyFill="1" applyBorder="1" applyAlignment="1">
      <alignment horizontal="center" vertical="center" wrapText="1"/>
    </xf>
    <xf numFmtId="0" fontId="14" fillId="2" borderId="0" xfId="0" applyFont="1" applyFill="1" applyBorder="1" applyAlignment="1">
      <alignment horizontal="center" vertical="center" wrapText="1"/>
    </xf>
    <xf numFmtId="3" fontId="14" fillId="2" borderId="11" xfId="2" applyNumberFormat="1" applyFont="1" applyFill="1" applyBorder="1" applyAlignment="1">
      <alignment horizontal="left" vertical="center" wrapText="1"/>
    </xf>
    <xf numFmtId="4" fontId="14" fillId="2" borderId="11" xfId="0" applyNumberFormat="1" applyFont="1" applyFill="1" applyBorder="1" applyAlignment="1">
      <alignment horizontal="left" vertical="center" wrapText="1"/>
    </xf>
    <xf numFmtId="3" fontId="14" fillId="2" borderId="0" xfId="0" applyNumberFormat="1" applyFont="1" applyFill="1" applyBorder="1" applyAlignment="1">
      <alignment horizontal="center" vertical="center" wrapText="1"/>
    </xf>
    <xf numFmtId="4" fontId="14" fillId="2" borderId="11" xfId="0" applyNumberFormat="1" applyFont="1" applyFill="1" applyBorder="1" applyAlignment="1">
      <alignment horizontal="left" wrapText="1"/>
    </xf>
    <xf numFmtId="0" fontId="14" fillId="2" borderId="11" xfId="0" applyFont="1" applyFill="1" applyBorder="1" applyAlignment="1">
      <alignment horizontal="left" vertical="top" wrapText="1"/>
    </xf>
    <xf numFmtId="4" fontId="14" fillId="2" borderId="11" xfId="0" applyNumberFormat="1" applyFont="1" applyFill="1" applyBorder="1" applyAlignment="1">
      <alignment horizontal="left" vertical="top" wrapText="1"/>
    </xf>
    <xf numFmtId="3" fontId="14" fillId="4" borderId="11" xfId="0" applyNumberFormat="1" applyFont="1" applyFill="1" applyBorder="1" applyAlignment="1">
      <alignment horizontal="left" vertical="center" wrapText="1"/>
    </xf>
    <xf numFmtId="3" fontId="14" fillId="4" borderId="11" xfId="0" applyNumberFormat="1" applyFont="1" applyFill="1" applyBorder="1" applyAlignment="1">
      <alignment horizontal="center" vertical="center" wrapText="1"/>
    </xf>
    <xf numFmtId="0" fontId="14" fillId="2" borderId="11" xfId="0" applyNumberFormat="1" applyFont="1" applyFill="1" applyBorder="1" applyAlignment="1">
      <alignment horizontal="left" vertical="center" wrapText="1"/>
    </xf>
    <xf numFmtId="0" fontId="14" fillId="2" borderId="11" xfId="0" applyNumberFormat="1" applyFont="1" applyFill="1" applyBorder="1"/>
    <xf numFmtId="0" fontId="14" fillId="2" borderId="11" xfId="0" applyFont="1" applyFill="1" applyBorder="1" applyAlignment="1">
      <alignment horizontal="center" vertical="center"/>
    </xf>
    <xf numFmtId="0" fontId="3" fillId="2" borderId="11" xfId="0" applyFont="1" applyFill="1" applyBorder="1" applyAlignment="1">
      <alignment horizontal="center"/>
    </xf>
    <xf numFmtId="0" fontId="3" fillId="2" borderId="11" xfId="0" applyFont="1" applyFill="1" applyBorder="1" applyAlignment="1">
      <alignment horizontal="center" vertical="center"/>
    </xf>
    <xf numFmtId="0" fontId="3" fillId="2" borderId="11" xfId="0" applyNumberFormat="1" applyFont="1" applyFill="1" applyBorder="1" applyAlignment="1">
      <alignment horizontal="center" vertical="center" wrapText="1"/>
    </xf>
    <xf numFmtId="0" fontId="21" fillId="2" borderId="11" xfId="0" applyNumberFormat="1" applyFont="1" applyFill="1" applyBorder="1" applyAlignment="1">
      <alignment horizontal="center" vertical="center" wrapText="1"/>
    </xf>
    <xf numFmtId="3" fontId="4" fillId="2" borderId="2" xfId="0" applyNumberFormat="1" applyFont="1" applyFill="1" applyBorder="1" applyAlignment="1">
      <alignment horizontal="center" vertical="center" wrapText="1"/>
    </xf>
    <xf numFmtId="3" fontId="4" fillId="2" borderId="0" xfId="0" applyNumberFormat="1" applyFont="1" applyFill="1" applyBorder="1" applyAlignment="1">
      <alignment horizontal="center" vertical="center" wrapText="1"/>
    </xf>
    <xf numFmtId="3" fontId="24" fillId="2" borderId="2" xfId="2"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4" fontId="4" fillId="2" borderId="2" xfId="0" applyNumberFormat="1" applyFont="1" applyFill="1" applyBorder="1" applyAlignment="1">
      <alignment horizontal="center" vertical="center"/>
    </xf>
    <xf numFmtId="4" fontId="14" fillId="2" borderId="11" xfId="0" applyNumberFormat="1" applyFont="1" applyFill="1" applyBorder="1" applyAlignment="1">
      <alignment horizontal="left" vertical="center"/>
    </xf>
    <xf numFmtId="0" fontId="14" fillId="2" borderId="11" xfId="0" applyFont="1" applyFill="1" applyBorder="1" applyAlignment="1">
      <alignment horizontal="left" vertical="center"/>
    </xf>
    <xf numFmtId="4" fontId="14" fillId="2" borderId="11" xfId="1" applyNumberFormat="1" applyFont="1" applyFill="1" applyBorder="1" applyAlignment="1">
      <alignment horizontal="left" vertical="center"/>
    </xf>
    <xf numFmtId="0" fontId="4" fillId="2" borderId="11" xfId="0"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xf>
    <xf numFmtId="0" fontId="4" fillId="2" borderId="11" xfId="0" applyFont="1" applyFill="1" applyBorder="1" applyAlignment="1">
      <alignment horizontal="center" vertical="center"/>
    </xf>
    <xf numFmtId="3" fontId="4" fillId="2" borderId="11" xfId="0" applyNumberFormat="1" applyFont="1" applyFill="1" applyBorder="1" applyAlignment="1">
      <alignment horizontal="center" vertical="center" wrapText="1"/>
    </xf>
    <xf numFmtId="0" fontId="14" fillId="2" borderId="2" xfId="0" applyFont="1" applyFill="1" applyBorder="1" applyAlignment="1">
      <alignment horizontal="center"/>
    </xf>
    <xf numFmtId="0" fontId="14" fillId="2" borderId="2" xfId="0" applyNumberFormat="1" applyFont="1" applyFill="1" applyBorder="1" applyAlignment="1">
      <alignment horizontal="left" wrapText="1"/>
    </xf>
    <xf numFmtId="0" fontId="14" fillId="2" borderId="2" xfId="0" applyFont="1" applyFill="1" applyBorder="1" applyAlignment="1">
      <alignment horizontal="left" wrapText="1"/>
    </xf>
    <xf numFmtId="4" fontId="14" fillId="2" borderId="2" xfId="0" applyNumberFormat="1" applyFont="1" applyFill="1" applyBorder="1" applyAlignment="1">
      <alignment horizontal="left" vertical="center" wrapText="1"/>
    </xf>
    <xf numFmtId="3" fontId="14" fillId="2" borderId="2" xfId="2" applyNumberFormat="1" applyFont="1" applyFill="1" applyBorder="1" applyAlignment="1">
      <alignment horizontal="left" vertical="center" wrapText="1"/>
    </xf>
    <xf numFmtId="0" fontId="4" fillId="2" borderId="0" xfId="0" applyFont="1" applyFill="1"/>
    <xf numFmtId="0" fontId="14" fillId="2" borderId="2" xfId="0" applyFont="1" applyFill="1" applyBorder="1" applyAlignment="1">
      <alignment horizontal="left" vertical="center"/>
    </xf>
    <xf numFmtId="0" fontId="14" fillId="3" borderId="2" xfId="16" applyFont="1" applyFill="1" applyBorder="1" applyAlignment="1">
      <alignment horizontal="left" vertical="center" wrapText="1"/>
    </xf>
    <xf numFmtId="0" fontId="14" fillId="2" borderId="2" xfId="22" applyNumberFormat="1" applyFont="1" applyFill="1" applyBorder="1" applyAlignment="1">
      <alignment horizontal="left" vertical="center" wrapText="1"/>
    </xf>
    <xf numFmtId="0" fontId="14" fillId="2" borderId="2" xfId="22" applyFont="1" applyFill="1" applyBorder="1" applyAlignment="1">
      <alignment horizontal="left" vertical="center" wrapText="1"/>
    </xf>
    <xf numFmtId="3" fontId="14" fillId="2" borderId="8" xfId="0" applyNumberFormat="1" applyFont="1" applyFill="1" applyBorder="1" applyAlignment="1">
      <alignment horizontal="left" vertical="center" wrapText="1"/>
    </xf>
    <xf numFmtId="0" fontId="14" fillId="2" borderId="2" xfId="0" applyNumberFormat="1" applyFont="1" applyFill="1" applyBorder="1" applyAlignment="1">
      <alignment horizontal="left" vertical="center" wrapText="1"/>
    </xf>
    <xf numFmtId="0" fontId="14" fillId="2" borderId="11" xfId="4" applyNumberFormat="1" applyFont="1" applyFill="1" applyBorder="1" applyAlignment="1">
      <alignment horizontal="left" wrapText="1"/>
    </xf>
    <xf numFmtId="0" fontId="14" fillId="2" borderId="2" xfId="4" applyNumberFormat="1" applyFont="1" applyFill="1" applyBorder="1" applyAlignment="1">
      <alignment horizontal="left" wrapText="1"/>
    </xf>
    <xf numFmtId="0" fontId="14" fillId="2" borderId="8" xfId="0" applyNumberFormat="1" applyFont="1" applyFill="1" applyBorder="1" applyAlignment="1">
      <alignment horizontal="left" wrapText="1"/>
    </xf>
    <xf numFmtId="0" fontId="4" fillId="2" borderId="2" xfId="0" applyFont="1" applyFill="1" applyBorder="1" applyAlignment="1">
      <alignment horizontal="left" vertical="center" wrapText="1"/>
    </xf>
    <xf numFmtId="0" fontId="14" fillId="2" borderId="9" xfId="0" applyFont="1" applyFill="1" applyBorder="1" applyAlignment="1">
      <alignment horizontal="left" vertical="center"/>
    </xf>
    <xf numFmtId="0" fontId="14" fillId="2" borderId="9" xfId="0" applyNumberFormat="1" applyFont="1" applyFill="1" applyBorder="1" applyAlignment="1">
      <alignment horizontal="left" wrapText="1"/>
    </xf>
    <xf numFmtId="0" fontId="14" fillId="2" borderId="8" xfId="0" applyFont="1" applyFill="1" applyBorder="1" applyAlignment="1">
      <alignment horizontal="left" vertical="center" wrapText="1"/>
    </xf>
    <xf numFmtId="0" fontId="14" fillId="3" borderId="2" xfId="16" applyFont="1" applyFill="1" applyBorder="1" applyAlignment="1">
      <alignment horizontal="left" wrapText="1"/>
    </xf>
    <xf numFmtId="0" fontId="14" fillId="2" borderId="2" xfId="0" applyFont="1" applyFill="1" applyBorder="1" applyAlignment="1">
      <alignment horizontal="left" vertical="top" wrapText="1"/>
    </xf>
    <xf numFmtId="0" fontId="14" fillId="2" borderId="11" xfId="15"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2" borderId="11" xfId="0" applyNumberFormat="1" applyFont="1" applyFill="1" applyBorder="1" applyAlignment="1">
      <alignment horizontal="left" vertical="center" wrapText="1"/>
    </xf>
    <xf numFmtId="3" fontId="14" fillId="2" borderId="11" xfId="5" applyNumberFormat="1" applyFont="1" applyFill="1" applyBorder="1" applyAlignment="1">
      <alignment horizontal="left" vertical="center" wrapText="1"/>
    </xf>
    <xf numFmtId="3" fontId="14" fillId="2" borderId="6" xfId="0" applyNumberFormat="1" applyFont="1" applyFill="1" applyBorder="1" applyAlignment="1">
      <alignment horizontal="left" vertical="center" wrapText="1"/>
    </xf>
    <xf numFmtId="0" fontId="14" fillId="2" borderId="9" xfId="0" applyFont="1" applyFill="1" applyBorder="1" applyAlignment="1">
      <alignment horizontal="left" vertical="center" wrapText="1"/>
    </xf>
    <xf numFmtId="3" fontId="14" fillId="2" borderId="8" xfId="0" applyNumberFormat="1" applyFont="1" applyFill="1" applyBorder="1" applyAlignment="1">
      <alignment horizontal="center" vertical="center" wrapText="1"/>
    </xf>
    <xf numFmtId="0" fontId="14" fillId="4" borderId="2" xfId="0" applyFont="1" applyFill="1" applyBorder="1" applyAlignment="1">
      <alignment horizontal="left" vertical="center" wrapText="1"/>
    </xf>
    <xf numFmtId="0" fontId="14" fillId="4" borderId="2" xfId="0" applyNumberFormat="1" applyFont="1" applyFill="1" applyBorder="1" applyAlignment="1">
      <alignment horizontal="left" vertical="center" wrapText="1"/>
    </xf>
    <xf numFmtId="3" fontId="14" fillId="4" borderId="2" xfId="0" applyNumberFormat="1" applyFont="1" applyFill="1" applyBorder="1" applyAlignment="1">
      <alignment horizontal="left" vertical="center" wrapText="1"/>
    </xf>
    <xf numFmtId="0" fontId="14" fillId="2" borderId="2" xfId="2" applyFont="1" applyFill="1" applyBorder="1" applyAlignment="1" applyProtection="1">
      <alignment horizontal="left" vertical="center" wrapText="1"/>
    </xf>
    <xf numFmtId="4" fontId="14" fillId="4" borderId="2" xfId="0" applyNumberFormat="1" applyFont="1" applyFill="1" applyBorder="1" applyAlignment="1">
      <alignment horizontal="left" vertical="center" wrapText="1"/>
    </xf>
    <xf numFmtId="0" fontId="14" fillId="2" borderId="11" xfId="15" applyFont="1" applyFill="1" applyBorder="1" applyAlignment="1">
      <alignment horizontal="center" vertical="center" wrapText="1"/>
    </xf>
    <xf numFmtId="3" fontId="14" fillId="2" borderId="11" xfId="5" applyNumberFormat="1" applyFont="1" applyFill="1" applyBorder="1" applyAlignment="1">
      <alignment horizontal="center" vertical="center" wrapText="1"/>
    </xf>
    <xf numFmtId="3" fontId="14" fillId="2" borderId="6" xfId="0" applyNumberFormat="1" applyFont="1" applyFill="1" applyBorder="1" applyAlignment="1">
      <alignment horizontal="center" vertical="center" wrapText="1"/>
    </xf>
    <xf numFmtId="3" fontId="14" fillId="2" borderId="2" xfId="22" applyNumberFormat="1" applyFont="1" applyFill="1" applyBorder="1" applyAlignment="1">
      <alignment horizontal="left" vertical="center" wrapText="1"/>
    </xf>
    <xf numFmtId="3" fontId="14" fillId="2" borderId="2" xfId="0" applyNumberFormat="1" applyFont="1" applyFill="1" applyBorder="1" applyAlignment="1">
      <alignment horizontal="left" vertical="top" wrapText="1"/>
    </xf>
    <xf numFmtId="3" fontId="3" fillId="2" borderId="2" xfId="4" applyNumberFormat="1" applyFont="1" applyFill="1" applyBorder="1" applyAlignment="1">
      <alignment horizontal="left" vertical="center" wrapText="1"/>
    </xf>
    <xf numFmtId="3" fontId="14" fillId="3" borderId="2" xfId="16" applyNumberFormat="1" applyFont="1" applyFill="1" applyBorder="1" applyAlignment="1">
      <alignment horizontal="left" vertical="center" wrapText="1"/>
    </xf>
    <xf numFmtId="0" fontId="3" fillId="2" borderId="2" xfId="0" applyFont="1" applyFill="1" applyBorder="1" applyAlignment="1"/>
    <xf numFmtId="0" fontId="14" fillId="2" borderId="8" xfId="0" applyFont="1" applyFill="1" applyBorder="1" applyAlignment="1">
      <alignment horizontal="left" wrapText="1"/>
    </xf>
    <xf numFmtId="0" fontId="14" fillId="2" borderId="2" xfId="2" applyFont="1" applyFill="1" applyBorder="1" applyAlignment="1">
      <alignment horizontal="left" vertical="center" wrapText="1"/>
    </xf>
    <xf numFmtId="3" fontId="22" fillId="2" borderId="2" xfId="2" applyNumberFormat="1" applyFont="1" applyFill="1" applyBorder="1" applyAlignment="1">
      <alignment horizontal="left" vertical="center" wrapText="1"/>
    </xf>
    <xf numFmtId="3" fontId="14" fillId="3" borderId="2" xfId="17" applyNumberFormat="1" applyFont="1" applyFill="1" applyBorder="1" applyAlignment="1">
      <alignment horizontal="left" vertical="center" wrapText="1"/>
    </xf>
    <xf numFmtId="3" fontId="14" fillId="2" borderId="11" xfId="2" applyNumberFormat="1" applyFont="1" applyFill="1" applyBorder="1" applyAlignment="1">
      <alignment horizontal="center" vertical="center" wrapText="1"/>
    </xf>
    <xf numFmtId="0" fontId="14" fillId="4" borderId="2" xfId="0" applyFont="1" applyFill="1" applyBorder="1" applyAlignment="1">
      <alignment horizontal="left" vertical="top" wrapText="1"/>
    </xf>
    <xf numFmtId="3" fontId="22" fillId="4" borderId="2" xfId="2" applyNumberFormat="1" applyFont="1" applyFill="1" applyBorder="1" applyAlignment="1">
      <alignment horizontal="left" vertical="center" wrapText="1"/>
    </xf>
    <xf numFmtId="3" fontId="14" fillId="2" borderId="9" xfId="2" applyNumberFormat="1" applyFont="1" applyFill="1" applyBorder="1" applyAlignment="1">
      <alignment horizontal="center" vertical="center" wrapText="1"/>
    </xf>
    <xf numFmtId="4" fontId="14" fillId="4" borderId="2" xfId="0" applyNumberFormat="1" applyFont="1" applyFill="1" applyBorder="1" applyAlignment="1">
      <alignment horizontal="left" vertical="top" wrapText="1"/>
    </xf>
    <xf numFmtId="3" fontId="14" fillId="2" borderId="2" xfId="2" applyNumberFormat="1" applyFont="1" applyFill="1" applyBorder="1" applyAlignment="1">
      <alignment horizontal="left" vertical="top" wrapText="1"/>
    </xf>
    <xf numFmtId="49" fontId="14" fillId="2" borderId="11" xfId="0" applyNumberFormat="1" applyFont="1" applyFill="1" applyBorder="1" applyAlignment="1">
      <alignment horizontal="left" wrapText="1"/>
    </xf>
    <xf numFmtId="49" fontId="14" fillId="2" borderId="2" xfId="0" applyNumberFormat="1" applyFont="1" applyFill="1" applyBorder="1" applyAlignment="1">
      <alignment horizontal="left" wrapText="1"/>
    </xf>
    <xf numFmtId="3" fontId="14" fillId="3" borderId="2" xfId="0" applyNumberFormat="1" applyFont="1" applyFill="1" applyBorder="1" applyAlignment="1">
      <alignment horizontal="left" vertical="center" wrapText="1"/>
    </xf>
    <xf numFmtId="4" fontId="14" fillId="2" borderId="2" xfId="0" applyNumberFormat="1" applyFont="1" applyFill="1" applyBorder="1" applyAlignment="1">
      <alignment horizontal="left" vertical="center"/>
    </xf>
    <xf numFmtId="170" fontId="14" fillId="2" borderId="11" xfId="0" applyNumberFormat="1" applyFont="1" applyFill="1" applyBorder="1" applyAlignment="1">
      <alignment horizontal="left" wrapText="1"/>
    </xf>
    <xf numFmtId="4" fontId="14" fillId="2" borderId="2" xfId="1" applyNumberFormat="1" applyFont="1" applyFill="1" applyBorder="1" applyAlignment="1">
      <alignment horizontal="left" vertical="center"/>
    </xf>
    <xf numFmtId="43" fontId="14" fillId="3" borderId="2" xfId="18" applyFont="1" applyFill="1" applyBorder="1" applyAlignment="1">
      <alignment horizontal="left" vertical="center" wrapText="1"/>
    </xf>
    <xf numFmtId="1" fontId="14" fillId="2" borderId="2" xfId="8" applyNumberFormat="1" applyFont="1" applyFill="1" applyBorder="1" applyAlignment="1">
      <alignment horizontal="left" vertical="center" wrapText="1"/>
    </xf>
    <xf numFmtId="170" fontId="14" fillId="2" borderId="2" xfId="0" applyNumberFormat="1" applyFont="1" applyFill="1" applyBorder="1" applyAlignment="1">
      <alignment horizontal="left" vertical="center" wrapText="1"/>
    </xf>
    <xf numFmtId="4" fontId="14" fillId="2" borderId="2" xfId="0" applyNumberFormat="1" applyFont="1" applyFill="1" applyBorder="1" applyAlignment="1">
      <alignment horizontal="left" wrapText="1"/>
    </xf>
    <xf numFmtId="3" fontId="14" fillId="2" borderId="2" xfId="1" applyNumberFormat="1" applyFont="1" applyFill="1" applyBorder="1" applyAlignment="1">
      <alignment horizontal="left" vertical="center" wrapText="1"/>
    </xf>
    <xf numFmtId="170" fontId="14" fillId="2" borderId="2" xfId="0" applyNumberFormat="1" applyFont="1" applyFill="1" applyBorder="1" applyAlignment="1">
      <alignment horizontal="left" wrapText="1"/>
    </xf>
    <xf numFmtId="167" fontId="14" fillId="2" borderId="2" xfId="8" applyNumberFormat="1" applyFont="1" applyFill="1" applyBorder="1" applyAlignment="1">
      <alignment horizontal="left" vertical="center" wrapText="1"/>
    </xf>
    <xf numFmtId="4" fontId="14" fillId="2" borderId="9" xfId="0" applyNumberFormat="1" applyFont="1" applyFill="1" applyBorder="1" applyAlignment="1">
      <alignment horizontal="left" vertical="center"/>
    </xf>
    <xf numFmtId="170" fontId="14" fillId="2" borderId="11" xfId="0" applyNumberFormat="1" applyFont="1" applyFill="1" applyBorder="1" applyAlignment="1">
      <alignment horizontal="left" vertical="center" wrapText="1"/>
    </xf>
    <xf numFmtId="3" fontId="14" fillId="2" borderId="2" xfId="0" applyNumberFormat="1" applyFont="1" applyFill="1" applyBorder="1" applyAlignment="1">
      <alignment horizontal="left" wrapText="1"/>
    </xf>
    <xf numFmtId="4" fontId="14" fillId="2" borderId="11" xfId="4" applyNumberFormat="1" applyFont="1" applyFill="1" applyBorder="1" applyAlignment="1">
      <alignment horizontal="left" wrapText="1"/>
    </xf>
    <xf numFmtId="4" fontId="14" fillId="2" borderId="2" xfId="4" applyNumberFormat="1" applyFont="1" applyFill="1" applyBorder="1" applyAlignment="1">
      <alignment horizontal="left" wrapText="1"/>
    </xf>
    <xf numFmtId="3" fontId="14" fillId="2" borderId="11" xfId="0" applyNumberFormat="1" applyFont="1" applyFill="1" applyBorder="1" applyAlignment="1">
      <alignment horizontal="left" wrapText="1"/>
    </xf>
    <xf numFmtId="4" fontId="14" fillId="2" borderId="9" xfId="1" applyNumberFormat="1" applyFont="1" applyFill="1" applyBorder="1" applyAlignment="1">
      <alignment horizontal="left" vertical="center"/>
    </xf>
    <xf numFmtId="4" fontId="14" fillId="2" borderId="8" xfId="0" applyNumberFormat="1" applyFont="1" applyFill="1" applyBorder="1" applyAlignment="1">
      <alignment horizontal="left" wrapText="1"/>
    </xf>
    <xf numFmtId="4" fontId="4" fillId="2" borderId="2" xfId="0" applyNumberFormat="1" applyFont="1" applyFill="1" applyBorder="1" applyAlignment="1">
      <alignment horizontal="center" vertical="center" wrapText="1"/>
    </xf>
    <xf numFmtId="165" fontId="14" fillId="2" borderId="2" xfId="1" applyNumberFormat="1" applyFont="1" applyFill="1" applyBorder="1" applyAlignment="1">
      <alignment horizontal="left" vertical="center" wrapText="1"/>
    </xf>
    <xf numFmtId="4" fontId="14" fillId="2" borderId="8" xfId="0" applyNumberFormat="1" applyFont="1" applyFill="1" applyBorder="1" applyAlignment="1">
      <alignment horizontal="left" vertical="center" wrapText="1"/>
    </xf>
    <xf numFmtId="4" fontId="14" fillId="4" borderId="2" xfId="1" applyNumberFormat="1" applyFont="1" applyFill="1" applyBorder="1" applyAlignment="1">
      <alignment horizontal="left" vertical="center" wrapText="1"/>
    </xf>
    <xf numFmtId="4" fontId="14" fillId="3" borderId="2" xfId="16" applyNumberFormat="1" applyFont="1" applyFill="1" applyBorder="1" applyAlignment="1">
      <alignment horizontal="left" vertical="center" wrapText="1"/>
    </xf>
    <xf numFmtId="4" fontId="14" fillId="2" borderId="2" xfId="1" applyNumberFormat="1" applyFont="1" applyFill="1" applyBorder="1" applyAlignment="1">
      <alignment horizontal="left" wrapText="1"/>
    </xf>
    <xf numFmtId="3" fontId="21" fillId="2" borderId="2" xfId="0" applyNumberFormat="1" applyFont="1" applyFill="1" applyBorder="1" applyAlignment="1">
      <alignment horizontal="center" vertical="center" wrapText="1"/>
    </xf>
    <xf numFmtId="43" fontId="14" fillId="2" borderId="2" xfId="1" applyFont="1" applyFill="1" applyBorder="1" applyAlignment="1">
      <alignment horizontal="left" vertical="center" wrapText="1"/>
    </xf>
    <xf numFmtId="43" fontId="14" fillId="2" borderId="2" xfId="1" applyFont="1" applyFill="1" applyBorder="1" applyAlignment="1">
      <alignment horizontal="left" vertical="center"/>
    </xf>
    <xf numFmtId="4" fontId="14" fillId="2" borderId="9" xfId="0" applyNumberFormat="1" applyFont="1" applyFill="1" applyBorder="1" applyAlignment="1">
      <alignment horizontal="left" vertical="center" wrapText="1"/>
    </xf>
    <xf numFmtId="43" fontId="14" fillId="2" borderId="11" xfId="1" applyFont="1" applyFill="1" applyBorder="1" applyAlignment="1">
      <alignment horizontal="left" vertical="center"/>
    </xf>
    <xf numFmtId="3" fontId="14" fillId="2" borderId="11" xfId="3" applyNumberFormat="1" applyFont="1" applyFill="1" applyBorder="1" applyAlignment="1">
      <alignment horizontal="center" vertical="center" wrapText="1"/>
    </xf>
    <xf numFmtId="3" fontId="14" fillId="2" borderId="2" xfId="3" applyNumberFormat="1" applyFont="1" applyFill="1" applyBorder="1" applyAlignment="1">
      <alignment horizontal="left" vertical="center" wrapText="1"/>
    </xf>
    <xf numFmtId="0" fontId="14" fillId="2" borderId="11" xfId="4" applyFont="1" applyFill="1" applyBorder="1" applyAlignment="1">
      <alignment horizontal="left" vertical="center" wrapText="1"/>
    </xf>
    <xf numFmtId="0" fontId="14" fillId="2" borderId="2" xfId="4" applyFont="1" applyFill="1" applyBorder="1" applyAlignment="1">
      <alignment horizontal="left" vertical="center" wrapText="1"/>
    </xf>
    <xf numFmtId="170" fontId="14" fillId="2" borderId="9" xfId="0" applyNumberFormat="1" applyFont="1" applyFill="1" applyBorder="1" applyAlignment="1">
      <alignment horizontal="left" vertical="center" wrapText="1"/>
    </xf>
    <xf numFmtId="4" fontId="14" fillId="2" borderId="2" xfId="3" applyNumberFormat="1" applyFont="1" applyFill="1" applyBorder="1" applyAlignment="1">
      <alignment horizontal="left" wrapText="1"/>
    </xf>
    <xf numFmtId="4" fontId="3" fillId="2" borderId="2" xfId="26" applyNumberFormat="1" applyFont="1" applyFill="1" applyBorder="1" applyAlignment="1">
      <alignment horizontal="center" vertical="center" wrapText="1"/>
    </xf>
    <xf numFmtId="169" fontId="14" fillId="2" borderId="2" xfId="0" applyNumberFormat="1" applyFont="1" applyFill="1" applyBorder="1" applyAlignment="1">
      <alignment horizontal="left" vertical="center" wrapText="1"/>
    </xf>
    <xf numFmtId="43" fontId="14" fillId="3" borderId="2" xfId="16" applyNumberFormat="1" applyFont="1" applyFill="1" applyBorder="1" applyAlignment="1">
      <alignment horizontal="left" wrapText="1"/>
    </xf>
    <xf numFmtId="3" fontId="14" fillId="4" borderId="2" xfId="3" applyNumberFormat="1" applyFont="1" applyFill="1" applyBorder="1" applyAlignment="1">
      <alignment horizontal="left" vertical="center" wrapText="1"/>
    </xf>
    <xf numFmtId="43" fontId="14" fillId="3" borderId="0" xfId="18" applyFont="1" applyFill="1" applyBorder="1" applyAlignment="1">
      <alignment horizontal="left" vertical="center" wrapText="1"/>
    </xf>
    <xf numFmtId="170" fontId="14" fillId="2" borderId="9" xfId="0" applyNumberFormat="1" applyFont="1" applyFill="1" applyBorder="1" applyAlignment="1">
      <alignment horizontal="left" wrapText="1"/>
    </xf>
    <xf numFmtId="0" fontId="21" fillId="2" borderId="2" xfId="0" applyNumberFormat="1" applyFont="1" applyFill="1" applyBorder="1" applyAlignment="1">
      <alignment horizontal="center" vertical="center" wrapText="1"/>
    </xf>
    <xf numFmtId="170" fontId="14" fillId="2" borderId="11" xfId="0" applyNumberFormat="1" applyFont="1" applyFill="1" applyBorder="1" applyAlignment="1">
      <alignment horizontal="left" vertical="center"/>
    </xf>
    <xf numFmtId="3" fontId="14" fillId="2" borderId="11" xfId="4" applyNumberFormat="1" applyFont="1" applyFill="1" applyBorder="1" applyAlignment="1">
      <alignment horizontal="left" vertical="center" wrapText="1"/>
    </xf>
    <xf numFmtId="3" fontId="14" fillId="2" borderId="2" xfId="4" applyNumberFormat="1" applyFont="1" applyFill="1" applyBorder="1" applyAlignment="1">
      <alignment horizontal="left" vertical="center" wrapText="1"/>
    </xf>
    <xf numFmtId="0" fontId="14" fillId="2" borderId="2" xfId="0" applyFont="1" applyFill="1" applyBorder="1" applyAlignment="1">
      <alignment horizontal="center" vertical="center"/>
    </xf>
    <xf numFmtId="0" fontId="14" fillId="2" borderId="2" xfId="0" applyNumberFormat="1" applyFont="1" applyFill="1" applyBorder="1" applyAlignment="1">
      <alignment horizontal="left" vertical="center"/>
    </xf>
    <xf numFmtId="0" fontId="3" fillId="2" borderId="11" xfId="4" applyFont="1" applyFill="1" applyBorder="1" applyAlignment="1">
      <alignment horizontal="left" vertical="center" wrapText="1"/>
    </xf>
    <xf numFmtId="0" fontId="3" fillId="2" borderId="2" xfId="4" applyFont="1" applyFill="1" applyBorder="1" applyAlignment="1">
      <alignment horizontal="left" vertical="center" wrapText="1"/>
    </xf>
    <xf numFmtId="0" fontId="4" fillId="2" borderId="2" xfId="0" applyFont="1" applyFill="1" applyBorder="1" applyAlignment="1">
      <alignment horizontal="center" vertical="center"/>
    </xf>
    <xf numFmtId="3" fontId="14" fillId="2" borderId="7" xfId="0" applyNumberFormat="1" applyFont="1" applyFill="1" applyBorder="1" applyAlignment="1">
      <alignment horizontal="center" vertical="center" wrapText="1"/>
    </xf>
    <xf numFmtId="3" fontId="14" fillId="3" borderId="2" xfId="16" applyNumberFormat="1" applyFont="1" applyFill="1" applyBorder="1" applyAlignment="1">
      <alignment horizontal="center" vertical="center" wrapText="1"/>
    </xf>
    <xf numFmtId="0" fontId="14" fillId="2" borderId="2" xfId="22" applyFont="1" applyFill="1" applyBorder="1" applyAlignment="1">
      <alignment horizontal="center" vertical="center" wrapText="1"/>
    </xf>
    <xf numFmtId="0" fontId="14" fillId="2" borderId="2" xfId="0" applyNumberFormat="1" applyFont="1" applyFill="1" applyBorder="1"/>
    <xf numFmtId="0" fontId="14" fillId="4" borderId="2" xfId="0" applyFont="1" applyFill="1" applyBorder="1" applyAlignment="1">
      <alignment horizontal="center" vertical="center"/>
    </xf>
    <xf numFmtId="0" fontId="14" fillId="2" borderId="2" xfId="0" applyFont="1" applyFill="1" applyBorder="1"/>
    <xf numFmtId="3" fontId="14" fillId="2" borderId="2" xfId="22" applyNumberFormat="1" applyFont="1" applyFill="1" applyBorder="1" applyAlignment="1">
      <alignment horizontal="center" vertical="center" wrapText="1"/>
    </xf>
    <xf numFmtId="3" fontId="14" fillId="4" borderId="2" xfId="0" applyNumberFormat="1" applyFont="1" applyFill="1" applyBorder="1" applyAlignment="1">
      <alignment horizontal="center" vertical="center" wrapText="1"/>
    </xf>
    <xf numFmtId="0" fontId="14" fillId="2" borderId="2" xfId="4" applyFont="1" applyFill="1" applyBorder="1" applyAlignment="1">
      <alignment horizontal="center" vertical="center" wrapText="1"/>
    </xf>
    <xf numFmtId="0" fontId="14" fillId="2" borderId="11" xfId="4" applyFont="1" applyFill="1" applyBorder="1" applyAlignment="1">
      <alignment horizontal="center"/>
    </xf>
    <xf numFmtId="0" fontId="14" fillId="2" borderId="2" xfId="4" applyFont="1" applyFill="1" applyBorder="1" applyAlignment="1">
      <alignment horizontal="center"/>
    </xf>
    <xf numFmtId="0" fontId="14" fillId="2" borderId="11" xfId="0" applyNumberFormat="1" applyFont="1" applyFill="1" applyBorder="1" applyAlignment="1">
      <alignment horizontal="left"/>
    </xf>
    <xf numFmtId="0" fontId="14" fillId="2" borderId="9" xfId="0" applyFont="1" applyFill="1" applyBorder="1" applyAlignment="1">
      <alignment horizontal="center"/>
    </xf>
    <xf numFmtId="0" fontId="14" fillId="3" borderId="2" xfId="16" applyFont="1" applyFill="1" applyBorder="1" applyAlignment="1">
      <alignment horizontal="center"/>
    </xf>
    <xf numFmtId="3" fontId="14" fillId="2" borderId="2" xfId="0" applyNumberFormat="1" applyFont="1" applyFill="1" applyBorder="1" applyAlignment="1">
      <alignment horizontal="center" vertical="top" wrapText="1"/>
    </xf>
    <xf numFmtId="3" fontId="3" fillId="2" borderId="2" xfId="4" applyNumberFormat="1" applyFont="1" applyFill="1" applyBorder="1" applyAlignment="1">
      <alignment horizontal="center" vertical="center" wrapText="1"/>
    </xf>
    <xf numFmtId="0" fontId="14" fillId="2" borderId="2" xfId="22" applyFont="1" applyFill="1" applyBorder="1" applyAlignment="1">
      <alignment horizontal="center" vertical="center"/>
    </xf>
    <xf numFmtId="0" fontId="14" fillId="2" borderId="9" xfId="0" applyFont="1" applyFill="1" applyBorder="1" applyAlignment="1">
      <alignment horizontal="center" vertical="center" wrapText="1"/>
    </xf>
    <xf numFmtId="0" fontId="4" fillId="2" borderId="2" xfId="0" applyFont="1" applyFill="1" applyBorder="1" applyAlignment="1"/>
    <xf numFmtId="3" fontId="14" fillId="2" borderId="9" xfId="0" applyNumberFormat="1" applyFont="1" applyFill="1" applyBorder="1" applyAlignment="1">
      <alignment horizontal="center" vertical="top" wrapText="1"/>
    </xf>
    <xf numFmtId="0" fontId="4" fillId="2" borderId="2" xfId="0" applyFont="1" applyFill="1" applyBorder="1"/>
    <xf numFmtId="0" fontId="21" fillId="2" borderId="2" xfId="0" applyNumberFormat="1" applyFont="1" applyFill="1" applyBorder="1" applyAlignment="1">
      <alignment horizontal="center" vertical="center"/>
    </xf>
    <xf numFmtId="0" fontId="14" fillId="2" borderId="2" xfId="0" applyNumberFormat="1" applyFont="1" applyFill="1" applyBorder="1" applyAlignment="1">
      <alignment horizontal="left"/>
    </xf>
    <xf numFmtId="0" fontId="14" fillId="2" borderId="2" xfId="0" applyFont="1" applyFill="1" applyBorder="1" applyAlignment="1">
      <alignment horizontal="left"/>
    </xf>
    <xf numFmtId="0" fontId="14" fillId="2" borderId="9" xfId="0" applyNumberFormat="1" applyFont="1" applyFill="1" applyBorder="1" applyAlignment="1">
      <alignment horizontal="left" vertical="center" wrapText="1"/>
    </xf>
    <xf numFmtId="3" fontId="3" fillId="2" borderId="2" xfId="0" applyNumberFormat="1" applyFont="1" applyFill="1" applyBorder="1" applyAlignment="1">
      <alignment horizontal="left" vertical="center" wrapText="1"/>
    </xf>
    <xf numFmtId="3" fontId="3" fillId="2" borderId="2" xfId="3"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 xfId="19" applyFont="1" applyFill="1" applyBorder="1" applyAlignment="1">
      <alignment horizontal="left" vertical="center" wrapText="1"/>
    </xf>
    <xf numFmtId="3" fontId="3" fillId="2" borderId="2" xfId="19" applyNumberFormat="1" applyFont="1" applyFill="1" applyBorder="1" applyAlignment="1">
      <alignment horizontal="left" vertical="center" wrapText="1"/>
    </xf>
    <xf numFmtId="3" fontId="3" fillId="2" borderId="2" xfId="19" applyNumberFormat="1" applyFont="1" applyFill="1" applyBorder="1" applyAlignment="1">
      <alignment horizontal="left" wrapText="1"/>
    </xf>
    <xf numFmtId="3" fontId="3" fillId="2" borderId="2" xfId="0" applyNumberFormat="1" applyFont="1" applyFill="1" applyBorder="1" applyAlignment="1">
      <alignment horizontal="left" wrapText="1"/>
    </xf>
    <xf numFmtId="167" fontId="21" fillId="2" borderId="2" xfId="1" applyNumberFormat="1" applyFont="1" applyFill="1" applyBorder="1" applyAlignment="1">
      <alignment horizontal="center" vertical="center"/>
    </xf>
    <xf numFmtId="4" fontId="21" fillId="2" borderId="2" xfId="0" applyNumberFormat="1" applyFont="1" applyFill="1" applyBorder="1" applyAlignment="1">
      <alignment horizontal="center" vertical="center"/>
    </xf>
    <xf numFmtId="0" fontId="14" fillId="2" borderId="9" xfId="0" applyNumberFormat="1" applyFont="1" applyFill="1" applyBorder="1" applyAlignment="1">
      <alignment horizontal="center" vertical="center" wrapText="1"/>
    </xf>
    <xf numFmtId="4" fontId="14" fillId="2" borderId="2" xfId="0" applyNumberFormat="1" applyFont="1" applyFill="1" applyBorder="1" applyAlignment="1">
      <alignment horizontal="center" vertical="center" wrapText="1"/>
    </xf>
    <xf numFmtId="2" fontId="14" fillId="2" borderId="2"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5" xfId="0" applyNumberFormat="1" applyFont="1" applyFill="1" applyBorder="1" applyAlignment="1">
      <alignment horizontal="center" vertical="center" wrapText="1"/>
    </xf>
    <xf numFmtId="0" fontId="14" fillId="2" borderId="11" xfId="0" applyNumberFormat="1" applyFont="1" applyFill="1" applyBorder="1" applyAlignment="1">
      <alignment horizontal="center" vertical="center" wrapText="1"/>
    </xf>
    <xf numFmtId="4" fontId="14" fillId="2" borderId="11" xfId="0" applyNumberFormat="1" applyFont="1" applyFill="1" applyBorder="1" applyAlignment="1">
      <alignment horizontal="center" vertical="center" wrapText="1"/>
    </xf>
    <xf numFmtId="3" fontId="3" fillId="2" borderId="11" xfId="0" applyNumberFormat="1" applyFont="1" applyFill="1" applyBorder="1" applyAlignment="1">
      <alignment horizontal="left" vertical="center" wrapText="1"/>
    </xf>
    <xf numFmtId="0" fontId="21" fillId="2" borderId="11" xfId="0" applyNumberFormat="1" applyFont="1" applyFill="1" applyBorder="1" applyAlignment="1">
      <alignment horizontal="center" vertical="center"/>
    </xf>
    <xf numFmtId="167" fontId="21" fillId="2" borderId="11" xfId="1" applyNumberFormat="1" applyFont="1" applyFill="1" applyBorder="1" applyAlignment="1">
      <alignment horizontal="center" vertical="center"/>
    </xf>
    <xf numFmtId="4" fontId="21" fillId="2" borderId="11" xfId="0" applyNumberFormat="1" applyFont="1" applyFill="1" applyBorder="1" applyAlignment="1">
      <alignment horizontal="center" vertical="center"/>
    </xf>
    <xf numFmtId="0" fontId="14" fillId="2" borderId="0" xfId="0" applyNumberFormat="1" applyFont="1" applyFill="1" applyBorder="1" applyAlignment="1">
      <alignment horizontal="center" vertical="center" wrapText="1"/>
    </xf>
    <xf numFmtId="0" fontId="14" fillId="2" borderId="11" xfId="0" applyNumberFormat="1" applyFont="1" applyFill="1" applyBorder="1" applyAlignment="1">
      <alignment horizontal="center" vertical="center"/>
    </xf>
    <xf numFmtId="4" fontId="3" fillId="2" borderId="2" xfId="0" applyNumberFormat="1" applyFont="1" applyFill="1" applyBorder="1" applyAlignment="1">
      <alignment horizontal="left" vertical="center" wrapText="1"/>
    </xf>
    <xf numFmtId="0" fontId="3" fillId="2" borderId="2" xfId="0" applyFont="1" applyFill="1" applyBorder="1"/>
    <xf numFmtId="0" fontId="3" fillId="2" borderId="2" xfId="0" applyNumberFormat="1" applyFont="1" applyFill="1" applyBorder="1" applyAlignment="1">
      <alignment horizontal="left" wrapText="1"/>
    </xf>
    <xf numFmtId="170" fontId="3" fillId="2" borderId="2" xfId="0" applyNumberFormat="1" applyFont="1" applyFill="1" applyBorder="1" applyAlignment="1">
      <alignment horizontal="left" wrapText="1"/>
    </xf>
    <xf numFmtId="170" fontId="3" fillId="2" borderId="2" xfId="0" applyNumberFormat="1" applyFont="1" applyFill="1" applyBorder="1" applyAlignment="1">
      <alignment horizontal="left" vertical="center" wrapText="1"/>
    </xf>
    <xf numFmtId="0" fontId="3" fillId="2" borderId="2" xfId="0" applyNumberFormat="1" applyFont="1" applyFill="1" applyBorder="1"/>
    <xf numFmtId="0" fontId="3" fillId="4" borderId="2" xfId="0" applyNumberFormat="1" applyFont="1" applyFill="1" applyBorder="1" applyAlignment="1">
      <alignment horizontal="left" vertical="center" wrapText="1"/>
    </xf>
    <xf numFmtId="0" fontId="3" fillId="4" borderId="2" xfId="0" applyFont="1" applyFill="1" applyBorder="1" applyAlignment="1">
      <alignment horizontal="left" vertical="center" wrapText="1"/>
    </xf>
    <xf numFmtId="3" fontId="20" fillId="4" borderId="2" xfId="2" applyNumberFormat="1" applyFont="1" applyFill="1" applyBorder="1" applyAlignment="1">
      <alignment horizontal="left" vertical="center" wrapText="1"/>
    </xf>
    <xf numFmtId="3" fontId="3" fillId="4" borderId="2" xfId="0" applyNumberFormat="1" applyFont="1" applyFill="1" applyBorder="1" applyAlignment="1">
      <alignment horizontal="left" vertical="center" wrapText="1"/>
    </xf>
    <xf numFmtId="3" fontId="3" fillId="4" borderId="2" xfId="0" applyNumberFormat="1" applyFont="1" applyFill="1" applyBorder="1" applyAlignment="1">
      <alignment horizontal="center" vertical="center" wrapText="1"/>
    </xf>
    <xf numFmtId="4" fontId="3" fillId="2" borderId="2" xfId="0" applyNumberFormat="1" applyFont="1" applyFill="1" applyBorder="1" applyAlignment="1">
      <alignment horizontal="right" vertical="center"/>
    </xf>
    <xf numFmtId="3" fontId="4" fillId="2" borderId="2" xfId="0" applyNumberFormat="1" applyFont="1" applyFill="1" applyBorder="1" applyAlignment="1">
      <alignment horizontal="left" vertical="center" wrapText="1"/>
    </xf>
    <xf numFmtId="4" fontId="3" fillId="2" borderId="9" xfId="0" applyNumberFormat="1" applyFont="1" applyFill="1" applyBorder="1" applyAlignment="1">
      <alignment horizontal="center" vertical="center"/>
    </xf>
    <xf numFmtId="4" fontId="4" fillId="2" borderId="2" xfId="0" applyNumberFormat="1" applyFont="1" applyFill="1" applyBorder="1" applyAlignment="1">
      <alignment horizontal="left" vertical="center" wrapText="1"/>
    </xf>
    <xf numFmtId="0" fontId="3" fillId="2" borderId="2" xfId="0" applyFont="1" applyFill="1" applyBorder="1" applyAlignment="1">
      <alignment horizontal="left" vertical="center"/>
    </xf>
    <xf numFmtId="4" fontId="3" fillId="2" borderId="2" xfId="0" applyNumberFormat="1" applyFont="1" applyFill="1" applyBorder="1" applyAlignment="1">
      <alignment horizontal="center" vertical="center"/>
    </xf>
    <xf numFmtId="2" fontId="3" fillId="2" borderId="2" xfId="0" applyNumberFormat="1" applyFont="1" applyFill="1" applyBorder="1" applyAlignment="1">
      <alignment horizontal="left" vertical="center" wrapText="1"/>
    </xf>
    <xf numFmtId="2" fontId="3" fillId="2" borderId="2" xfId="0" applyNumberFormat="1" applyFont="1" applyFill="1" applyBorder="1" applyAlignment="1">
      <alignment horizontal="center" vertical="center" wrapText="1"/>
    </xf>
    <xf numFmtId="0" fontId="4" fillId="2" borderId="2" xfId="0" applyFont="1" applyFill="1" applyBorder="1" applyAlignment="1">
      <alignment horizontal="left" vertical="center"/>
    </xf>
    <xf numFmtId="168" fontId="3" fillId="2" borderId="2" xfId="0" applyNumberFormat="1" applyFont="1" applyFill="1" applyBorder="1" applyAlignment="1">
      <alignment horizontal="center" vertical="center" wrapText="1"/>
    </xf>
    <xf numFmtId="168" fontId="3" fillId="2" borderId="2" xfId="0" applyNumberFormat="1" applyFont="1" applyFill="1" applyBorder="1" applyAlignment="1">
      <alignment horizontal="center" vertical="center"/>
    </xf>
    <xf numFmtId="164" fontId="4" fillId="2" borderId="2" xfId="3" applyFont="1" applyFill="1" applyBorder="1" applyAlignment="1">
      <alignment horizontal="center" vertical="center" wrapText="1"/>
    </xf>
    <xf numFmtId="0" fontId="21" fillId="2" borderId="2" xfId="0" applyNumberFormat="1" applyFont="1" applyFill="1" applyBorder="1"/>
    <xf numFmtId="167" fontId="21" fillId="2" borderId="2" xfId="1" applyNumberFormat="1" applyFont="1" applyFill="1" applyBorder="1"/>
    <xf numFmtId="4" fontId="21" fillId="2" borderId="2" xfId="0" applyNumberFormat="1" applyFont="1" applyFill="1" applyBorder="1"/>
    <xf numFmtId="0" fontId="4" fillId="2" borderId="2" xfId="0" applyFont="1" applyFill="1" applyBorder="1" applyAlignment="1">
      <alignment horizontal="center" vertical="top" wrapText="1"/>
    </xf>
    <xf numFmtId="4" fontId="3" fillId="2" borderId="2" xfId="1" applyNumberFormat="1" applyFont="1" applyFill="1" applyBorder="1" applyAlignment="1">
      <alignment horizontal="right" vertical="center"/>
    </xf>
    <xf numFmtId="4" fontId="3" fillId="2" borderId="2" xfId="1" applyNumberFormat="1" applyFont="1" applyFill="1" applyBorder="1" applyAlignment="1">
      <alignment horizontal="left" vertical="center"/>
    </xf>
    <xf numFmtId="4" fontId="3" fillId="2" borderId="2" xfId="0" applyNumberFormat="1" applyFont="1" applyFill="1" applyBorder="1" applyAlignment="1">
      <alignment horizontal="left" vertical="center"/>
    </xf>
    <xf numFmtId="0" fontId="21" fillId="2" borderId="2" xfId="0" applyNumberFormat="1" applyFont="1" applyFill="1" applyBorder="1" applyAlignment="1">
      <alignment horizontal="left" vertical="center" wrapText="1"/>
    </xf>
    <xf numFmtId="49" fontId="3" fillId="2" borderId="2" xfId="0" applyNumberFormat="1" applyFont="1" applyFill="1" applyBorder="1" applyAlignment="1">
      <alignment horizontal="center" vertical="center" wrapText="1"/>
    </xf>
    <xf numFmtId="0" fontId="21" fillId="2" borderId="2" xfId="0" applyNumberFormat="1" applyFont="1" applyFill="1" applyBorder="1" applyAlignment="1">
      <alignment wrapText="1"/>
    </xf>
    <xf numFmtId="0" fontId="14" fillId="2" borderId="2" xfId="0" applyFont="1" applyFill="1" applyBorder="1" applyAlignment="1">
      <alignment wrapText="1"/>
    </xf>
    <xf numFmtId="0" fontId="21" fillId="2" borderId="2" xfId="0" applyNumberFormat="1" applyFont="1" applyFill="1" applyBorder="1" applyAlignment="1">
      <alignment horizontal="left" wrapText="1"/>
    </xf>
    <xf numFmtId="4" fontId="14" fillId="2" borderId="2" xfId="0" applyNumberFormat="1" applyFont="1" applyFill="1" applyBorder="1" applyAlignment="1">
      <alignment horizontal="center" vertical="center"/>
    </xf>
    <xf numFmtId="3" fontId="4" fillId="2" borderId="2" xfId="0" applyNumberFormat="1" applyFont="1" applyFill="1" applyBorder="1" applyAlignment="1">
      <alignment horizontal="center" vertical="center"/>
    </xf>
    <xf numFmtId="4" fontId="14" fillId="2" borderId="2" xfId="0" applyNumberFormat="1" applyFont="1" applyFill="1" applyBorder="1" applyAlignment="1">
      <alignment vertical="center"/>
    </xf>
    <xf numFmtId="0" fontId="21" fillId="2" borderId="2" xfId="0" applyFont="1" applyFill="1" applyBorder="1" applyAlignment="1">
      <alignment horizontal="left" vertical="center" wrapText="1"/>
    </xf>
    <xf numFmtId="167" fontId="21" fillId="2" borderId="2" xfId="1" applyNumberFormat="1" applyFont="1" applyFill="1" applyBorder="1" applyAlignment="1">
      <alignment horizontal="left" vertical="center"/>
    </xf>
    <xf numFmtId="4" fontId="21" fillId="2" borderId="2" xfId="0" applyNumberFormat="1" applyFont="1" applyFill="1" applyBorder="1" applyAlignment="1">
      <alignment horizontal="left" vertical="center"/>
    </xf>
    <xf numFmtId="0" fontId="3" fillId="2" borderId="2" xfId="24" applyFont="1" applyFill="1" applyBorder="1" applyAlignment="1">
      <alignment horizontal="left" vertical="center" wrapText="1"/>
    </xf>
    <xf numFmtId="0" fontId="3" fillId="2" borderId="2" xfId="24" applyFont="1" applyFill="1" applyBorder="1" applyAlignment="1">
      <alignment horizontal="center" vertical="center" wrapText="1"/>
    </xf>
    <xf numFmtId="168" fontId="3" fillId="2" borderId="2" xfId="24" applyNumberFormat="1" applyFont="1" applyFill="1" applyBorder="1" applyAlignment="1">
      <alignment horizontal="center" vertical="center" wrapText="1"/>
    </xf>
    <xf numFmtId="4" fontId="3" fillId="2" borderId="2" xfId="0" applyNumberFormat="1" applyFont="1" applyFill="1" applyBorder="1" applyAlignment="1">
      <alignment horizontal="center" vertical="center" wrapText="1"/>
    </xf>
    <xf numFmtId="0" fontId="4" fillId="2" borderId="0" xfId="0" applyFont="1" applyFill="1" applyAlignment="1">
      <alignment horizontal="center" vertical="center"/>
    </xf>
    <xf numFmtId="0" fontId="25" fillId="2" borderId="2" xfId="0" applyFont="1" applyFill="1" applyBorder="1" applyAlignment="1">
      <alignment horizontal="left" vertical="center"/>
    </xf>
    <xf numFmtId="0" fontId="19" fillId="2" borderId="2" xfId="0" applyFont="1" applyFill="1" applyBorder="1" applyAlignment="1">
      <alignment horizontal="center" vertical="center"/>
    </xf>
    <xf numFmtId="3" fontId="20" fillId="2" borderId="2" xfId="2"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26" fillId="2" borderId="2" xfId="0" applyFont="1" applyFill="1" applyBorder="1" applyAlignment="1">
      <alignment horizontal="left" vertical="center"/>
    </xf>
    <xf numFmtId="0" fontId="4" fillId="2" borderId="0" xfId="0" applyFont="1" applyFill="1" applyBorder="1" applyAlignment="1">
      <alignment vertical="center"/>
    </xf>
    <xf numFmtId="0" fontId="4" fillId="2" borderId="2" xfId="0" applyNumberFormat="1" applyFont="1" applyFill="1" applyBorder="1" applyAlignment="1">
      <alignment horizontal="center" vertical="center" wrapText="1"/>
    </xf>
    <xf numFmtId="167" fontId="3" fillId="2" borderId="2" xfId="18" applyNumberFormat="1" applyFont="1" applyFill="1" applyBorder="1" applyAlignment="1">
      <alignment horizontal="left" vertical="center" wrapText="1"/>
    </xf>
    <xf numFmtId="167" fontId="3" fillId="2" borderId="2" xfId="18" applyNumberFormat="1" applyFont="1" applyFill="1" applyBorder="1" applyAlignment="1">
      <alignment horizontal="center" vertical="center" wrapText="1"/>
    </xf>
    <xf numFmtId="168" fontId="3" fillId="2" borderId="2" xfId="18" applyNumberFormat="1" applyFont="1" applyFill="1" applyBorder="1" applyAlignment="1">
      <alignment horizontal="center" vertical="center" wrapText="1"/>
    </xf>
    <xf numFmtId="0" fontId="17" fillId="2" borderId="0" xfId="0" applyFont="1" applyFill="1" applyBorder="1"/>
    <xf numFmtId="4" fontId="3" fillId="2" borderId="2" xfId="32" applyNumberFormat="1" applyFont="1" applyFill="1" applyBorder="1" applyAlignment="1">
      <alignment horizontal="center" vertical="center" wrapText="1"/>
    </xf>
    <xf numFmtId="0" fontId="25" fillId="2" borderId="2" xfId="0" applyFont="1" applyFill="1" applyBorder="1" applyAlignment="1">
      <alignment horizontal="center" vertical="center"/>
    </xf>
    <xf numFmtId="4" fontId="3" fillId="2" borderId="2" xfId="21" applyNumberFormat="1" applyFont="1" applyFill="1" applyBorder="1" applyAlignment="1">
      <alignment horizontal="right" vertical="center"/>
    </xf>
    <xf numFmtId="0" fontId="3" fillId="2" borderId="2" xfId="21" applyFont="1" applyFill="1" applyBorder="1" applyAlignment="1">
      <alignment horizontal="left" vertical="center" wrapText="1"/>
    </xf>
    <xf numFmtId="0" fontId="3" fillId="2" borderId="2" xfId="21" applyFont="1" applyFill="1" applyBorder="1" applyAlignment="1">
      <alignment horizontal="left" vertical="center"/>
    </xf>
    <xf numFmtId="0" fontId="3" fillId="2" borderId="9" xfId="0" applyFont="1" applyFill="1" applyBorder="1" applyAlignment="1">
      <alignment horizontal="left" vertical="center"/>
    </xf>
    <xf numFmtId="4" fontId="17" fillId="2" borderId="2" xfId="1" applyNumberFormat="1" applyFont="1" applyFill="1" applyBorder="1" applyAlignment="1">
      <alignment horizontal="left" vertical="center"/>
    </xf>
    <xf numFmtId="4" fontId="17" fillId="2" borderId="2" xfId="0" applyNumberFormat="1" applyFont="1" applyFill="1" applyBorder="1" applyAlignment="1">
      <alignment horizontal="center" vertical="center"/>
    </xf>
    <xf numFmtId="4" fontId="14" fillId="2" borderId="2" xfId="1" applyNumberFormat="1" applyFont="1" applyFill="1" applyBorder="1" applyAlignment="1">
      <alignment horizontal="center" vertical="center"/>
    </xf>
    <xf numFmtId="1" fontId="14" fillId="2" borderId="2" xfId="1" applyNumberFormat="1" applyFont="1" applyFill="1" applyBorder="1" applyAlignment="1">
      <alignment horizontal="center" vertical="center"/>
    </xf>
    <xf numFmtId="1" fontId="4" fillId="2" borderId="2" xfId="0" applyNumberFormat="1" applyFont="1" applyFill="1" applyBorder="1" applyAlignment="1">
      <alignment horizontal="center" vertical="center"/>
    </xf>
    <xf numFmtId="3" fontId="4" fillId="2" borderId="0" xfId="0" applyNumberFormat="1" applyFont="1" applyFill="1" applyAlignment="1">
      <alignment horizontal="center" vertical="center" wrapText="1"/>
    </xf>
    <xf numFmtId="3" fontId="4" fillId="2" borderId="0" xfId="0" applyNumberFormat="1" applyFont="1" applyFill="1" applyAlignment="1">
      <alignment horizontal="center" vertical="center"/>
    </xf>
    <xf numFmtId="0" fontId="3" fillId="2" borderId="9" xfId="0" applyFont="1" applyFill="1" applyBorder="1" applyAlignment="1">
      <alignment horizontal="left" vertical="center" wrapText="1"/>
    </xf>
    <xf numFmtId="4" fontId="3" fillId="2" borderId="9" xfId="0" applyNumberFormat="1" applyFont="1" applyFill="1" applyBorder="1" applyAlignment="1">
      <alignment horizontal="center" vertical="center" wrapText="1"/>
    </xf>
    <xf numFmtId="3" fontId="4" fillId="2" borderId="9" xfId="0" applyNumberFormat="1" applyFont="1" applyFill="1" applyBorder="1" applyAlignment="1">
      <alignment horizontal="center" vertical="center" wrapText="1"/>
    </xf>
    <xf numFmtId="4" fontId="3" fillId="2" borderId="9" xfId="0" applyNumberFormat="1" applyFont="1" applyFill="1" applyBorder="1" applyAlignment="1">
      <alignment horizontal="right" vertical="center"/>
    </xf>
    <xf numFmtId="0" fontId="14" fillId="2" borderId="9" xfId="0" applyFont="1" applyFill="1" applyBorder="1" applyAlignment="1">
      <alignment horizontal="left" wrapText="1"/>
    </xf>
    <xf numFmtId="4" fontId="3" fillId="2" borderId="11" xfId="0" applyNumberFormat="1" applyFont="1" applyFill="1" applyBorder="1" applyAlignment="1">
      <alignment horizontal="right" vertical="center"/>
    </xf>
    <xf numFmtId="3" fontId="3" fillId="2" borderId="11" xfId="0" applyNumberFormat="1" applyFont="1" applyFill="1" applyBorder="1" applyAlignment="1">
      <alignment horizontal="center" vertical="center" wrapText="1"/>
    </xf>
    <xf numFmtId="0" fontId="3" fillId="2" borderId="11" xfId="0" applyFont="1" applyFill="1" applyBorder="1" applyAlignment="1">
      <alignment horizontal="center" vertical="center" wrapText="1"/>
    </xf>
    <xf numFmtId="168" fontId="3" fillId="2" borderId="11" xfId="0" applyNumberFormat="1" applyFont="1" applyFill="1" applyBorder="1" applyAlignment="1">
      <alignment horizontal="center" vertical="center" wrapText="1"/>
    </xf>
    <xf numFmtId="168" fontId="3" fillId="2" borderId="11" xfId="0" applyNumberFormat="1" applyFont="1" applyFill="1" applyBorder="1" applyAlignment="1">
      <alignment horizontal="center" vertical="center"/>
    </xf>
    <xf numFmtId="4" fontId="14" fillId="2" borderId="11" xfId="0" applyNumberFormat="1" applyFont="1" applyFill="1" applyBorder="1" applyAlignment="1">
      <alignment horizontal="center" vertical="center"/>
    </xf>
    <xf numFmtId="4" fontId="3" fillId="2" borderId="11" xfId="21" applyNumberFormat="1" applyFont="1" applyFill="1" applyBorder="1" applyAlignment="1">
      <alignment horizontal="right" vertical="center"/>
    </xf>
    <xf numFmtId="0" fontId="3" fillId="2" borderId="11" xfId="21" applyFont="1" applyFill="1" applyBorder="1" applyAlignment="1">
      <alignment horizontal="left" vertical="center" wrapText="1"/>
    </xf>
    <xf numFmtId="0" fontId="3" fillId="2" borderId="11" xfId="21" applyFont="1" applyFill="1" applyBorder="1" applyAlignment="1">
      <alignment horizontal="left" vertical="center"/>
    </xf>
    <xf numFmtId="0" fontId="21" fillId="2" borderId="11" xfId="0" applyNumberFormat="1" applyFont="1" applyFill="1" applyBorder="1" applyAlignment="1">
      <alignment wrapText="1"/>
    </xf>
    <xf numFmtId="0" fontId="21" fillId="2" borderId="11" xfId="0" applyNumberFormat="1" applyFont="1" applyFill="1" applyBorder="1" applyAlignment="1">
      <alignment horizontal="left" wrapText="1"/>
    </xf>
    <xf numFmtId="167" fontId="21" fillId="2" borderId="11" xfId="1" applyNumberFormat="1" applyFont="1" applyFill="1" applyBorder="1"/>
    <xf numFmtId="4" fontId="21" fillId="2" borderId="11" xfId="0" applyNumberFormat="1" applyFont="1" applyFill="1" applyBorder="1"/>
    <xf numFmtId="0" fontId="3" fillId="2" borderId="11" xfId="0" applyFont="1" applyFill="1" applyBorder="1" applyAlignment="1">
      <alignment horizontal="left" vertical="center"/>
    </xf>
    <xf numFmtId="4" fontId="3" fillId="2" borderId="11" xfId="0" applyNumberFormat="1" applyFont="1" applyFill="1" applyBorder="1" applyAlignment="1">
      <alignment horizontal="center" vertical="center" wrapText="1"/>
    </xf>
    <xf numFmtId="4" fontId="3" fillId="2" borderId="11" xfId="0" applyNumberFormat="1" applyFont="1" applyFill="1" applyBorder="1" applyAlignment="1">
      <alignment horizontal="center" vertical="center"/>
    </xf>
    <xf numFmtId="4" fontId="17" fillId="2" borderId="11" xfId="1" applyNumberFormat="1" applyFont="1" applyFill="1" applyBorder="1" applyAlignment="1">
      <alignment horizontal="left" vertical="center"/>
    </xf>
    <xf numFmtId="4" fontId="17" fillId="2" borderId="11" xfId="0" applyNumberFormat="1" applyFont="1" applyFill="1" applyBorder="1" applyAlignment="1">
      <alignment horizontal="center" vertical="center"/>
    </xf>
    <xf numFmtId="0" fontId="3" fillId="2" borderId="11" xfId="0" applyFont="1" applyFill="1" applyBorder="1" applyAlignment="1">
      <alignment horizontal="left" vertical="center" wrapText="1"/>
    </xf>
    <xf numFmtId="0" fontId="3" fillId="2" borderId="0" xfId="0" applyFont="1" applyFill="1" applyBorder="1" applyAlignment="1">
      <alignment horizontal="left"/>
    </xf>
    <xf numFmtId="4" fontId="14" fillId="2" borderId="11" xfId="1" applyNumberFormat="1" applyFont="1" applyFill="1" applyBorder="1" applyAlignment="1">
      <alignment horizontal="center" vertical="center"/>
    </xf>
    <xf numFmtId="1" fontId="14" fillId="2" borderId="11" xfId="8" applyNumberFormat="1" applyFont="1" applyFill="1" applyBorder="1" applyAlignment="1">
      <alignment horizontal="center" vertical="center"/>
    </xf>
    <xf numFmtId="1" fontId="4" fillId="2" borderId="11" xfId="0" applyNumberFormat="1" applyFont="1" applyFill="1" applyBorder="1" applyAlignment="1">
      <alignment horizontal="center" vertical="center"/>
    </xf>
    <xf numFmtId="0" fontId="24" fillId="2" borderId="11" xfId="2" applyFont="1" applyFill="1" applyBorder="1" applyAlignment="1">
      <alignment horizontal="left" vertical="center"/>
    </xf>
    <xf numFmtId="1" fontId="14" fillId="2" borderId="11" xfId="1" applyNumberFormat="1" applyFont="1" applyFill="1" applyBorder="1" applyAlignment="1">
      <alignment horizontal="center" vertical="center"/>
    </xf>
    <xf numFmtId="4" fontId="14" fillId="2" borderId="11" xfId="0" applyNumberFormat="1" applyFont="1" applyFill="1" applyBorder="1" applyAlignment="1">
      <alignment vertical="center"/>
    </xf>
    <xf numFmtId="0" fontId="21" fillId="2" borderId="11" xfId="0" applyFont="1" applyFill="1" applyBorder="1" applyAlignment="1">
      <alignment horizontal="left" vertical="center" wrapText="1"/>
    </xf>
    <xf numFmtId="167" fontId="21" fillId="2" borderId="11" xfId="1" applyNumberFormat="1" applyFont="1" applyFill="1" applyBorder="1" applyAlignment="1">
      <alignment horizontal="left" vertical="center"/>
    </xf>
    <xf numFmtId="4" fontId="21" fillId="2" borderId="11" xfId="0" applyNumberFormat="1" applyFont="1" applyFill="1" applyBorder="1" applyAlignment="1">
      <alignment horizontal="left" vertical="center"/>
    </xf>
    <xf numFmtId="0" fontId="26" fillId="2" borderId="11" xfId="0" applyFont="1" applyFill="1" applyBorder="1" applyAlignment="1">
      <alignment horizontal="left" vertical="center"/>
    </xf>
    <xf numFmtId="0" fontId="4" fillId="2" borderId="11" xfId="0" applyFont="1" applyFill="1" applyBorder="1" applyAlignment="1">
      <alignment horizontal="left" vertical="center"/>
    </xf>
    <xf numFmtId="3" fontId="4" fillId="2" borderId="11" xfId="0" applyNumberFormat="1" applyFont="1" applyFill="1" applyBorder="1" applyAlignment="1">
      <alignment horizontal="left" vertical="center" wrapText="1"/>
    </xf>
    <xf numFmtId="4" fontId="3" fillId="2" borderId="11" xfId="1" applyNumberFormat="1" applyFont="1" applyFill="1" applyBorder="1" applyAlignment="1">
      <alignment horizontal="right" vertical="center"/>
    </xf>
    <xf numFmtId="2" fontId="3" fillId="2" borderId="11" xfId="0" applyNumberFormat="1" applyFont="1" applyFill="1" applyBorder="1" applyAlignment="1">
      <alignment horizontal="center" vertical="center" wrapText="1"/>
    </xf>
    <xf numFmtId="0" fontId="4" fillId="2" borderId="0" xfId="0" applyFont="1" applyFill="1" applyAlignment="1">
      <alignment wrapText="1"/>
    </xf>
    <xf numFmtId="3" fontId="18" fillId="2" borderId="2" xfId="0" applyNumberFormat="1" applyFont="1" applyFill="1" applyBorder="1" applyAlignment="1">
      <alignment horizontal="center" vertical="center" wrapText="1"/>
    </xf>
    <xf numFmtId="0" fontId="4" fillId="2" borderId="0" xfId="0" applyFont="1" applyFill="1" applyAlignment="1"/>
    <xf numFmtId="3" fontId="3" fillId="2" borderId="2" xfId="0" applyNumberFormat="1" applyFont="1" applyFill="1" applyBorder="1" applyAlignment="1">
      <alignment horizontal="center" vertical="center"/>
    </xf>
    <xf numFmtId="3" fontId="3" fillId="2" borderId="2" xfId="26" applyNumberFormat="1" applyFont="1" applyFill="1" applyBorder="1" applyAlignment="1">
      <alignment horizontal="center" vertical="center" wrapText="1"/>
    </xf>
    <xf numFmtId="49" fontId="21" fillId="2" borderId="2" xfId="0" applyNumberFormat="1" applyFont="1" applyFill="1" applyBorder="1" applyAlignment="1">
      <alignment horizontal="center" vertical="center" wrapText="1"/>
    </xf>
    <xf numFmtId="0" fontId="4" fillId="2" borderId="13" xfId="0" applyFont="1" applyFill="1" applyBorder="1" applyAlignment="1">
      <alignment horizontal="center" vertical="center" wrapText="1"/>
    </xf>
    <xf numFmtId="3" fontId="4" fillId="2" borderId="2" xfId="3" applyNumberFormat="1" applyFont="1" applyFill="1" applyBorder="1" applyAlignment="1">
      <alignment horizontal="center" vertical="center" wrapText="1"/>
    </xf>
    <xf numFmtId="3" fontId="28" fillId="2" borderId="0" xfId="0" applyNumberFormat="1" applyFont="1" applyFill="1" applyBorder="1" applyAlignment="1">
      <alignment horizontal="center" vertical="center" wrapText="1"/>
    </xf>
    <xf numFmtId="0" fontId="28" fillId="2" borderId="0" xfId="0" applyFont="1" applyFill="1" applyBorder="1" applyAlignment="1"/>
    <xf numFmtId="3" fontId="28" fillId="2" borderId="2" xfId="0" applyNumberFormat="1" applyFont="1" applyFill="1" applyBorder="1" applyAlignment="1">
      <alignment horizontal="center" vertical="center" wrapText="1"/>
    </xf>
    <xf numFmtId="3" fontId="29" fillId="2" borderId="2" xfId="0" applyNumberFormat="1" applyFont="1" applyFill="1" applyBorder="1" applyAlignment="1">
      <alignment horizontal="center" vertical="center" wrapText="1"/>
    </xf>
    <xf numFmtId="3" fontId="30" fillId="2" borderId="2" xfId="0" applyNumberFormat="1" applyFont="1" applyFill="1" applyBorder="1" applyAlignment="1">
      <alignment horizontal="center" vertical="center" wrapText="1"/>
    </xf>
    <xf numFmtId="3" fontId="18" fillId="2" borderId="2" xfId="0" applyNumberFormat="1" applyFont="1" applyFill="1" applyBorder="1" applyAlignment="1">
      <alignment vertical="center" wrapText="1"/>
    </xf>
    <xf numFmtId="0" fontId="4" fillId="2" borderId="2" xfId="0" applyFont="1" applyFill="1" applyBorder="1" applyAlignment="1">
      <alignment wrapText="1"/>
    </xf>
    <xf numFmtId="0" fontId="4" fillId="2" borderId="14" xfId="0" applyFont="1" applyFill="1" applyBorder="1"/>
    <xf numFmtId="0" fontId="4" fillId="2" borderId="15" xfId="0" applyFont="1" applyFill="1" applyBorder="1"/>
    <xf numFmtId="0" fontId="4" fillId="2" borderId="15" xfId="0" applyFont="1" applyFill="1" applyBorder="1" applyAlignment="1">
      <alignment horizontal="center" vertical="center"/>
    </xf>
    <xf numFmtId="3" fontId="14" fillId="2" borderId="15" xfId="0" applyNumberFormat="1" applyFont="1" applyFill="1" applyBorder="1" applyAlignment="1">
      <alignment horizontal="center" vertical="center" wrapText="1"/>
    </xf>
    <xf numFmtId="0" fontId="4" fillId="2" borderId="15" xfId="0" applyFont="1" applyFill="1" applyBorder="1" applyAlignment="1">
      <alignment wrapText="1"/>
    </xf>
    <xf numFmtId="0" fontId="4" fillId="2" borderId="16" xfId="0" applyFont="1" applyFill="1" applyBorder="1"/>
    <xf numFmtId="0" fontId="14" fillId="2" borderId="2" xfId="19" applyFont="1" applyFill="1" applyBorder="1" applyAlignment="1">
      <alignment horizontal="left" vertical="center" wrapText="1"/>
    </xf>
    <xf numFmtId="0" fontId="3" fillId="2" borderId="14" xfId="0" applyFont="1" applyFill="1" applyBorder="1" applyAlignment="1">
      <alignment horizontal="center"/>
    </xf>
    <xf numFmtId="0" fontId="31" fillId="2" borderId="2" xfId="32" applyFont="1" applyFill="1" applyBorder="1" applyAlignment="1">
      <alignment horizontal="center" vertical="center" wrapText="1"/>
    </xf>
    <xf numFmtId="0" fontId="32" fillId="2" borderId="2" xfId="0" applyNumberFormat="1" applyFont="1" applyFill="1" applyBorder="1"/>
    <xf numFmtId="0" fontId="33" fillId="2" borderId="2" xfId="0" applyFont="1" applyFill="1" applyBorder="1"/>
    <xf numFmtId="0" fontId="32" fillId="2" borderId="2" xfId="0" applyNumberFormat="1" applyFont="1" applyFill="1" applyBorder="1" applyAlignment="1">
      <alignment horizontal="left"/>
    </xf>
    <xf numFmtId="167" fontId="32" fillId="2" borderId="2" xfId="1" applyNumberFormat="1" applyFont="1" applyFill="1" applyBorder="1"/>
    <xf numFmtId="4" fontId="32" fillId="2" borderId="14" xfId="0" applyNumberFormat="1" applyFont="1" applyFill="1" applyBorder="1"/>
    <xf numFmtId="0" fontId="0" fillId="2" borderId="0" xfId="0" applyFill="1" applyBorder="1"/>
    <xf numFmtId="0" fontId="34" fillId="2" borderId="2" xfId="0" applyNumberFormat="1" applyFont="1" applyFill="1" applyBorder="1" applyAlignment="1">
      <alignment horizontal="center" vertical="center"/>
    </xf>
    <xf numFmtId="0" fontId="29" fillId="2" borderId="2" xfId="0" applyFont="1" applyFill="1" applyBorder="1" applyAlignment="1">
      <alignment horizontal="center" vertical="center" wrapText="1"/>
    </xf>
    <xf numFmtId="2" fontId="34" fillId="2" borderId="2" xfId="0" applyNumberFormat="1" applyFont="1" applyFill="1" applyBorder="1" applyAlignment="1">
      <alignment horizontal="center" vertical="center" wrapText="1"/>
    </xf>
    <xf numFmtId="0" fontId="34" fillId="2" borderId="2" xfId="0" applyNumberFormat="1" applyFont="1" applyFill="1" applyBorder="1" applyAlignment="1">
      <alignment horizontal="center" vertical="center" wrapText="1"/>
    </xf>
    <xf numFmtId="0" fontId="28" fillId="2" borderId="2" xfId="0" applyFont="1" applyFill="1" applyBorder="1" applyAlignment="1">
      <alignment horizontal="center" vertical="center" wrapText="1"/>
    </xf>
    <xf numFmtId="0" fontId="35" fillId="2" borderId="7" xfId="0" applyFont="1" applyFill="1" applyBorder="1" applyAlignment="1">
      <alignment horizontal="center" vertical="center" wrapText="1"/>
    </xf>
    <xf numFmtId="0" fontId="3" fillId="2" borderId="0" xfId="0" applyFont="1" applyFill="1" applyBorder="1" applyAlignment="1">
      <alignment horizontal="center"/>
    </xf>
    <xf numFmtId="0" fontId="28" fillId="2" borderId="2" xfId="0" applyFont="1" applyFill="1" applyBorder="1" applyAlignment="1">
      <alignment horizontal="center" vertical="top" wrapText="1"/>
    </xf>
    <xf numFmtId="164" fontId="28" fillId="2" borderId="2" xfId="3" applyFont="1" applyFill="1" applyBorder="1" applyAlignment="1">
      <alignment horizontal="center" vertical="center" wrapText="1"/>
    </xf>
    <xf numFmtId="0" fontId="28" fillId="2" borderId="2" xfId="0" applyFont="1" applyFill="1" applyBorder="1" applyAlignment="1">
      <alignment horizontal="center" vertical="center"/>
    </xf>
    <xf numFmtId="0" fontId="28" fillId="2" borderId="14" xfId="0" applyFont="1" applyFill="1" applyBorder="1" applyAlignment="1">
      <alignment horizontal="center" vertical="center"/>
    </xf>
    <xf numFmtId="0" fontId="36" fillId="2" borderId="2" xfId="0" applyFont="1" applyFill="1" applyBorder="1" applyAlignment="1">
      <alignment horizontal="left" vertical="center"/>
    </xf>
    <xf numFmtId="4" fontId="36" fillId="2" borderId="2" xfId="1" applyNumberFormat="1" applyFont="1" applyFill="1" applyBorder="1" applyAlignment="1">
      <alignment horizontal="center" vertical="center"/>
    </xf>
    <xf numFmtId="1" fontId="36" fillId="2" borderId="2" xfId="0" applyNumberFormat="1" applyFont="1" applyFill="1" applyBorder="1" applyAlignment="1">
      <alignment horizontal="center" vertical="center"/>
    </xf>
    <xf numFmtId="1" fontId="37" fillId="2" borderId="2" xfId="0" applyNumberFormat="1" applyFont="1" applyFill="1" applyBorder="1" applyAlignment="1">
      <alignment horizontal="center" vertical="center"/>
    </xf>
    <xf numFmtId="1" fontId="36" fillId="2" borderId="2" xfId="1" applyNumberFormat="1" applyFont="1" applyFill="1" applyBorder="1" applyAlignment="1">
      <alignment horizontal="center" vertical="center"/>
    </xf>
    <xf numFmtId="1" fontId="36" fillId="2" borderId="2" xfId="8" applyNumberFormat="1" applyFont="1" applyFill="1" applyBorder="1" applyAlignment="1">
      <alignment horizontal="center" vertical="center"/>
    </xf>
    <xf numFmtId="0" fontId="36" fillId="2" borderId="2" xfId="0" applyFont="1" applyFill="1" applyBorder="1" applyAlignment="1">
      <alignment horizontal="left" vertical="center" wrapText="1"/>
    </xf>
    <xf numFmtId="0" fontId="38" fillId="2" borderId="2" xfId="0" applyFont="1" applyFill="1" applyBorder="1" applyAlignment="1">
      <alignment horizontal="center" vertical="center" wrapText="1"/>
    </xf>
    <xf numFmtId="4" fontId="38" fillId="2" borderId="2" xfId="0" applyNumberFormat="1" applyFont="1" applyFill="1" applyBorder="1" applyAlignment="1">
      <alignment horizontal="center" vertical="center" wrapText="1"/>
    </xf>
    <xf numFmtId="2" fontId="38" fillId="2" borderId="2" xfId="0" applyNumberFormat="1" applyFont="1" applyFill="1" applyBorder="1" applyAlignment="1">
      <alignment horizontal="center" vertical="center" wrapText="1"/>
    </xf>
    <xf numFmtId="0" fontId="38" fillId="2" borderId="2" xfId="0" applyFont="1" applyFill="1" applyBorder="1" applyAlignment="1">
      <alignment horizontal="center" vertical="center"/>
    </xf>
    <xf numFmtId="0" fontId="38" fillId="2" borderId="14" xfId="0" applyFont="1" applyFill="1" applyBorder="1" applyAlignment="1">
      <alignment horizontal="center" vertical="center"/>
    </xf>
    <xf numFmtId="0" fontId="4" fillId="2" borderId="14" xfId="0" applyFont="1" applyFill="1" applyBorder="1" applyAlignment="1">
      <alignment horizontal="center" vertical="center"/>
    </xf>
    <xf numFmtId="4" fontId="28" fillId="2" borderId="2" xfId="0" applyNumberFormat="1" applyFont="1" applyFill="1" applyBorder="1" applyAlignment="1">
      <alignment horizontal="center" vertical="center" wrapText="1"/>
    </xf>
    <xf numFmtId="3" fontId="28" fillId="2" borderId="2" xfId="0" applyNumberFormat="1" applyFont="1" applyFill="1" applyBorder="1" applyAlignment="1">
      <alignment horizontal="center" vertical="center"/>
    </xf>
    <xf numFmtId="0" fontId="28" fillId="2" borderId="14" xfId="0" applyFont="1" applyFill="1" applyBorder="1" applyAlignment="1">
      <alignment horizontal="center" vertical="center" wrapText="1"/>
    </xf>
    <xf numFmtId="0" fontId="14" fillId="2" borderId="15" xfId="22" applyFont="1" applyFill="1" applyBorder="1" applyAlignment="1">
      <alignment horizontal="center" vertical="center" wrapText="1"/>
    </xf>
    <xf numFmtId="0" fontId="14" fillId="2" borderId="15" xfId="0" applyFont="1" applyFill="1" applyBorder="1" applyAlignment="1">
      <alignment horizontal="center" vertical="center" wrapText="1"/>
    </xf>
    <xf numFmtId="4" fontId="38" fillId="2" borderId="15" xfId="32" applyNumberFormat="1"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15" xfId="0" applyFont="1" applyFill="1" applyBorder="1" applyAlignment="1">
      <alignment horizontal="center" vertical="center"/>
    </xf>
    <xf numFmtId="0" fontId="4" fillId="2" borderId="15" xfId="0" applyFont="1" applyFill="1" applyBorder="1" applyAlignment="1">
      <alignment horizontal="center" vertical="center" wrapText="1"/>
    </xf>
    <xf numFmtId="0" fontId="39" fillId="2" borderId="16" xfId="0" applyFont="1" applyFill="1" applyBorder="1" applyAlignment="1">
      <alignment horizontal="center" vertical="center"/>
    </xf>
    <xf numFmtId="4" fontId="14" fillId="2" borderId="2" xfId="1" applyNumberFormat="1" applyFont="1" applyFill="1" applyBorder="1" applyAlignment="1">
      <alignment horizontal="center" vertical="center" wrapText="1"/>
    </xf>
    <xf numFmtId="0" fontId="14" fillId="2" borderId="14" xfId="0" applyFont="1" applyFill="1" applyBorder="1" applyAlignment="1">
      <alignment horizontal="center" vertical="center" wrapText="1"/>
    </xf>
    <xf numFmtId="3" fontId="22" fillId="2" borderId="2" xfId="2" applyNumberFormat="1" applyFont="1" applyFill="1" applyBorder="1" applyAlignment="1">
      <alignment horizontal="center" vertical="center" wrapText="1"/>
    </xf>
    <xf numFmtId="3" fontId="14" fillId="2" borderId="14" xfId="0" applyNumberFormat="1" applyFont="1" applyFill="1" applyBorder="1" applyAlignment="1">
      <alignment horizontal="center" vertical="center" wrapText="1"/>
    </xf>
    <xf numFmtId="0" fontId="22" fillId="2" borderId="2" xfId="2" applyFont="1" applyFill="1" applyBorder="1" applyAlignment="1">
      <alignment horizontal="center" vertical="center" wrapText="1"/>
    </xf>
    <xf numFmtId="3" fontId="14" fillId="2" borderId="2" xfId="25" applyNumberFormat="1" applyFont="1" applyFill="1" applyBorder="1" applyAlignment="1">
      <alignment horizontal="center" vertical="center" wrapText="1"/>
    </xf>
    <xf numFmtId="0" fontId="19" fillId="0" borderId="0" xfId="0" applyFont="1" applyAlignment="1">
      <alignment horizontal="center" vertical="center" wrapText="1"/>
    </xf>
    <xf numFmtId="0" fontId="19"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Border="1" applyAlignment="1">
      <alignment horizontal="center" vertical="center" wrapText="1"/>
    </xf>
    <xf numFmtId="43" fontId="4" fillId="0" borderId="2" xfId="1" applyFont="1" applyFill="1" applyBorder="1" applyAlignment="1">
      <alignment horizontal="center" vertical="center"/>
    </xf>
    <xf numFmtId="3" fontId="14" fillId="5" borderId="2" xfId="0" applyNumberFormat="1" applyFont="1" applyFill="1" applyBorder="1" applyAlignment="1">
      <alignment horizontal="center" vertical="center" wrapText="1"/>
    </xf>
    <xf numFmtId="0" fontId="3" fillId="5" borderId="2" xfId="0" applyNumberFormat="1" applyFont="1" applyFill="1" applyBorder="1" applyAlignment="1">
      <alignment horizontal="center" vertical="center" wrapText="1"/>
    </xf>
    <xf numFmtId="0" fontId="3" fillId="5" borderId="2" xfId="0" applyFont="1" applyFill="1" applyBorder="1" applyAlignment="1">
      <alignment horizontal="center" vertical="center"/>
    </xf>
    <xf numFmtId="0" fontId="4" fillId="5" borderId="2" xfId="0" applyFont="1" applyFill="1" applyBorder="1" applyAlignment="1">
      <alignment horizontal="center" vertical="center" wrapText="1"/>
    </xf>
    <xf numFmtId="164" fontId="4" fillId="5" borderId="2" xfId="3" applyFont="1" applyFill="1" applyBorder="1" applyAlignment="1">
      <alignment horizontal="center" vertical="center" wrapText="1"/>
    </xf>
    <xf numFmtId="4" fontId="4" fillId="5" borderId="2" xfId="0" applyNumberFormat="1" applyFont="1" applyFill="1" applyBorder="1" applyAlignment="1">
      <alignment horizontal="center" vertical="center"/>
    </xf>
    <xf numFmtId="0" fontId="4" fillId="5" borderId="2" xfId="0" applyFont="1" applyFill="1" applyBorder="1" applyAlignment="1">
      <alignment horizontal="center" vertical="center"/>
    </xf>
    <xf numFmtId="0" fontId="4" fillId="5" borderId="9" xfId="0" applyFont="1" applyFill="1" applyBorder="1" applyAlignment="1">
      <alignment horizontal="center" vertical="center"/>
    </xf>
    <xf numFmtId="0" fontId="3" fillId="5" borderId="0" xfId="0" applyFont="1" applyFill="1" applyBorder="1"/>
    <xf numFmtId="4" fontId="18" fillId="2" borderId="2" xfId="0" applyNumberFormat="1" applyFont="1" applyFill="1" applyBorder="1" applyAlignment="1">
      <alignment horizontal="center" vertical="center" wrapText="1"/>
    </xf>
    <xf numFmtId="4" fontId="3" fillId="2" borderId="9" xfId="4" applyNumberFormat="1" applyFont="1" applyFill="1" applyBorder="1" applyAlignment="1">
      <alignment horizontal="left" vertical="center" wrapText="1"/>
    </xf>
    <xf numFmtId="4" fontId="3" fillId="2" borderId="9" xfId="3" applyNumberFormat="1" applyFont="1" applyFill="1" applyBorder="1" applyAlignment="1">
      <alignment horizontal="left" vertical="center" wrapText="1"/>
    </xf>
    <xf numFmtId="4" fontId="14" fillId="2" borderId="2" xfId="4" applyNumberFormat="1" applyFont="1" applyFill="1" applyBorder="1" applyAlignment="1">
      <alignment horizontal="center" vertical="center" wrapText="1"/>
    </xf>
    <xf numFmtId="4" fontId="14" fillId="2" borderId="2" xfId="3" applyNumberFormat="1" applyFont="1" applyFill="1" applyBorder="1" applyAlignment="1">
      <alignment horizontal="center" vertical="center" wrapText="1"/>
    </xf>
    <xf numFmtId="4" fontId="14" fillId="2" borderId="9" xfId="0" applyNumberFormat="1" applyFont="1" applyFill="1" applyBorder="1" applyAlignment="1">
      <alignment horizontal="center" vertical="center" wrapText="1"/>
    </xf>
    <xf numFmtId="4" fontId="3" fillId="2" borderId="2" xfId="19" applyNumberFormat="1" applyFont="1" applyFill="1" applyBorder="1" applyAlignment="1">
      <alignment horizontal="left" vertical="center" wrapText="1"/>
    </xf>
    <xf numFmtId="4" fontId="3" fillId="2" borderId="2" xfId="4" applyNumberFormat="1" applyFont="1" applyFill="1" applyBorder="1" applyAlignment="1">
      <alignment horizontal="left" vertical="center" wrapText="1"/>
    </xf>
    <xf numFmtId="4" fontId="4" fillId="5" borderId="2" xfId="0" applyNumberFormat="1" applyFont="1" applyFill="1" applyBorder="1" applyAlignment="1">
      <alignment horizontal="center" vertical="center" wrapText="1"/>
    </xf>
    <xf numFmtId="4" fontId="14" fillId="2" borderId="9" xfId="4" applyNumberFormat="1" applyFont="1" applyFill="1" applyBorder="1" applyAlignment="1">
      <alignment horizontal="center" vertical="center" wrapText="1"/>
    </xf>
    <xf numFmtId="4" fontId="3" fillId="2" borderId="2" xfId="0" applyNumberFormat="1" applyFont="1" applyFill="1" applyBorder="1" applyAlignment="1">
      <alignment horizontal="center"/>
    </xf>
    <xf numFmtId="4" fontId="21" fillId="2" borderId="2" xfId="0" applyNumberFormat="1" applyFont="1" applyFill="1" applyBorder="1" applyAlignment="1">
      <alignment horizontal="center" vertical="center" wrapText="1"/>
    </xf>
    <xf numFmtId="4" fontId="14" fillId="2" borderId="2" xfId="8" applyNumberFormat="1" applyFont="1" applyFill="1" applyBorder="1" applyAlignment="1">
      <alignment horizontal="left" vertical="center" wrapText="1"/>
    </xf>
    <xf numFmtId="4" fontId="4" fillId="2" borderId="2" xfId="0" applyNumberFormat="1" applyFont="1" applyFill="1" applyBorder="1" applyAlignment="1">
      <alignment horizontal="left" vertical="center"/>
    </xf>
    <xf numFmtId="4" fontId="14" fillId="2" borderId="2" xfId="22" applyNumberFormat="1" applyFont="1" applyFill="1" applyBorder="1" applyAlignment="1">
      <alignment horizontal="left" vertical="center" wrapText="1"/>
    </xf>
    <xf numFmtId="4" fontId="14" fillId="3" borderId="2" xfId="0" applyNumberFormat="1" applyFont="1" applyFill="1" applyBorder="1" applyAlignment="1">
      <alignment horizontal="left" vertical="center" wrapText="1"/>
    </xf>
    <xf numFmtId="4" fontId="14" fillId="3" borderId="2" xfId="18" applyNumberFormat="1" applyFont="1" applyFill="1" applyBorder="1" applyAlignment="1">
      <alignment horizontal="left" vertical="center" wrapText="1"/>
    </xf>
    <xf numFmtId="4" fontId="14" fillId="2" borderId="2" xfId="0" applyNumberFormat="1" applyFont="1" applyFill="1" applyBorder="1"/>
    <xf numFmtId="4" fontId="14" fillId="2" borderId="2" xfId="14" applyNumberFormat="1" applyFont="1" applyFill="1" applyBorder="1" applyAlignment="1">
      <alignment horizontal="center" vertical="center" wrapText="1"/>
    </xf>
    <xf numFmtId="4" fontId="14" fillId="2" borderId="2" xfId="9" applyNumberFormat="1" applyFont="1" applyFill="1" applyBorder="1" applyAlignment="1">
      <alignment horizontal="center" vertical="center" wrapText="1"/>
    </xf>
    <xf numFmtId="4" fontId="14" fillId="2" borderId="2" xfId="5" applyNumberFormat="1" applyFont="1" applyFill="1" applyBorder="1" applyAlignment="1">
      <alignment horizontal="center" vertical="center" wrapText="1"/>
    </xf>
    <xf numFmtId="4" fontId="14" fillId="2" borderId="2" xfId="1" applyNumberFormat="1" applyFont="1" applyFill="1" applyBorder="1" applyAlignment="1">
      <alignment horizontal="left" vertical="center" wrapText="1"/>
    </xf>
    <xf numFmtId="4" fontId="14" fillId="2" borderId="2" xfId="0" applyNumberFormat="1" applyFont="1" applyFill="1" applyBorder="1" applyAlignment="1">
      <alignment wrapText="1"/>
    </xf>
    <xf numFmtId="4" fontId="3" fillId="2" borderId="2" xfId="0" applyNumberFormat="1" applyFont="1" applyFill="1" applyBorder="1" applyAlignment="1">
      <alignment horizontal="left" wrapText="1"/>
    </xf>
    <xf numFmtId="4" fontId="14" fillId="2" borderId="2" xfId="12" applyNumberFormat="1" applyFont="1" applyFill="1" applyBorder="1" applyAlignment="1">
      <alignment horizontal="center" vertical="center" wrapText="1"/>
    </xf>
    <xf numFmtId="4" fontId="14" fillId="2" borderId="2" xfId="13" applyNumberFormat="1" applyFont="1" applyFill="1" applyBorder="1" applyAlignment="1">
      <alignment horizontal="center" vertical="center" wrapText="1"/>
    </xf>
    <xf numFmtId="4" fontId="14" fillId="2" borderId="2" xfId="8" applyNumberFormat="1" applyFont="1" applyFill="1" applyBorder="1" applyAlignment="1">
      <alignment horizontal="center" vertical="center" wrapText="1"/>
    </xf>
    <xf numFmtId="4" fontId="3" fillId="4" borderId="2" xfId="0" applyNumberFormat="1" applyFont="1" applyFill="1" applyBorder="1" applyAlignment="1">
      <alignment horizontal="left" vertical="center" wrapText="1"/>
    </xf>
    <xf numFmtId="4" fontId="14" fillId="2" borderId="6" xfId="0" applyNumberFormat="1" applyFont="1" applyFill="1" applyBorder="1" applyAlignment="1">
      <alignment horizontal="center" vertical="center" wrapText="1"/>
    </xf>
    <xf numFmtId="4" fontId="14" fillId="2" borderId="7" xfId="1" applyNumberFormat="1" applyFont="1" applyFill="1" applyBorder="1" applyAlignment="1">
      <alignment horizontal="center" vertical="center" wrapText="1"/>
    </xf>
    <xf numFmtId="4" fontId="14" fillId="2" borderId="7" xfId="0" applyNumberFormat="1" applyFont="1" applyFill="1" applyBorder="1" applyAlignment="1">
      <alignment horizontal="center" vertical="center" wrapText="1"/>
    </xf>
    <xf numFmtId="4" fontId="14" fillId="3" borderId="2" xfId="16" applyNumberFormat="1" applyFont="1" applyFill="1" applyBorder="1" applyAlignment="1">
      <alignment horizontal="left" wrapText="1"/>
    </xf>
    <xf numFmtId="4" fontId="14" fillId="2" borderId="2" xfId="0" applyNumberFormat="1" applyFont="1" applyFill="1" applyBorder="1" applyAlignment="1">
      <alignment horizontal="left" vertical="top" wrapText="1"/>
    </xf>
    <xf numFmtId="4" fontId="14" fillId="2" borderId="8" xfId="0" applyNumberFormat="1" applyFont="1" applyFill="1" applyBorder="1" applyAlignment="1">
      <alignment horizontal="center" vertical="center" wrapText="1"/>
    </xf>
    <xf numFmtId="4" fontId="14" fillId="2" borderId="8" xfId="0" applyNumberFormat="1" applyFont="1" applyFill="1" applyBorder="1" applyAlignment="1">
      <alignment horizontal="left" vertical="top" wrapText="1"/>
    </xf>
    <xf numFmtId="4" fontId="14" fillId="2" borderId="9" xfId="1" applyNumberFormat="1" applyFont="1" applyFill="1" applyBorder="1" applyAlignment="1">
      <alignment horizontal="center" vertical="center" wrapText="1"/>
    </xf>
    <xf numFmtId="4" fontId="14" fillId="3" borderId="9" xfId="18" applyNumberFormat="1" applyFont="1" applyFill="1" applyBorder="1" applyAlignment="1">
      <alignment horizontal="left" vertical="center" wrapText="1"/>
    </xf>
    <xf numFmtId="4" fontId="14" fillId="2" borderId="9" xfId="1" applyNumberFormat="1" applyFont="1" applyFill="1" applyBorder="1" applyAlignment="1">
      <alignment horizontal="left" wrapText="1"/>
    </xf>
    <xf numFmtId="4" fontId="14" fillId="2" borderId="9" xfId="0" applyNumberFormat="1" applyFont="1" applyFill="1" applyBorder="1" applyAlignment="1">
      <alignment horizontal="left" wrapText="1"/>
    </xf>
    <xf numFmtId="4" fontId="14" fillId="2" borderId="10" xfId="1" applyNumberFormat="1" applyFont="1" applyFill="1" applyBorder="1" applyAlignment="1">
      <alignment horizontal="left" wrapText="1"/>
    </xf>
    <xf numFmtId="4" fontId="14" fillId="2" borderId="10" xfId="0" applyNumberFormat="1" applyFont="1" applyFill="1" applyBorder="1" applyAlignment="1">
      <alignment horizontal="center" vertical="center" wrapText="1"/>
    </xf>
    <xf numFmtId="4" fontId="14" fillId="2" borderId="11" xfId="8" applyNumberFormat="1" applyFont="1" applyFill="1" applyBorder="1" applyAlignment="1">
      <alignment horizontal="center" vertical="center" wrapText="1"/>
    </xf>
    <xf numFmtId="4" fontId="14" fillId="2" borderId="11" xfId="9" applyNumberFormat="1" applyFont="1" applyFill="1" applyBorder="1" applyAlignment="1">
      <alignment horizontal="center" vertical="center" wrapText="1"/>
    </xf>
    <xf numFmtId="4" fontId="14" fillId="2" borderId="11" xfId="5" applyNumberFormat="1" applyFont="1" applyFill="1" applyBorder="1" applyAlignment="1">
      <alignment horizontal="center" vertical="center" wrapText="1"/>
    </xf>
    <xf numFmtId="4" fontId="14" fillId="2" borderId="11" xfId="1" applyNumberFormat="1" applyFont="1" applyFill="1" applyBorder="1" applyAlignment="1">
      <alignment horizontal="center" vertical="center" wrapText="1"/>
    </xf>
    <xf numFmtId="4" fontId="14" fillId="2" borderId="11" xfId="1" applyNumberFormat="1" applyFont="1" applyFill="1" applyBorder="1" applyAlignment="1">
      <alignment horizontal="left" wrapText="1"/>
    </xf>
    <xf numFmtId="4" fontId="14" fillId="2" borderId="11" xfId="12" applyNumberFormat="1" applyFont="1" applyFill="1" applyBorder="1" applyAlignment="1">
      <alignment horizontal="center" vertical="center" wrapText="1"/>
    </xf>
    <xf numFmtId="4" fontId="14" fillId="3" borderId="11" xfId="18" applyNumberFormat="1" applyFont="1" applyFill="1" applyBorder="1" applyAlignment="1">
      <alignment horizontal="left" vertical="center" wrapText="1"/>
    </xf>
    <xf numFmtId="4" fontId="14" fillId="2" borderId="11" xfId="0" applyNumberFormat="1" applyFont="1" applyFill="1" applyBorder="1" applyAlignment="1">
      <alignment wrapText="1"/>
    </xf>
    <xf numFmtId="4" fontId="14" fillId="2" borderId="11" xfId="0" applyNumberFormat="1" applyFont="1" applyFill="1" applyBorder="1"/>
    <xf numFmtId="4" fontId="14" fillId="4" borderId="11" xfId="0" applyNumberFormat="1" applyFont="1" applyFill="1" applyBorder="1" applyAlignment="1">
      <alignment horizontal="left" vertical="center" wrapText="1"/>
    </xf>
    <xf numFmtId="4" fontId="14" fillId="2" borderId="11" xfId="8" applyNumberFormat="1" applyFont="1" applyFill="1" applyBorder="1" applyAlignment="1">
      <alignment horizontal="center" vertical="center"/>
    </xf>
    <xf numFmtId="4" fontId="14" fillId="2" borderId="11" xfId="14" applyNumberFormat="1" applyFont="1" applyFill="1" applyBorder="1" applyAlignment="1">
      <alignment horizontal="center" vertical="center" wrapText="1"/>
    </xf>
    <xf numFmtId="4" fontId="14" fillId="2" borderId="12" xfId="0" applyNumberFormat="1" applyFont="1" applyFill="1" applyBorder="1" applyAlignment="1">
      <alignment horizontal="center" vertical="center" wrapText="1"/>
    </xf>
    <xf numFmtId="4" fontId="30" fillId="2" borderId="2" xfId="0" applyNumberFormat="1" applyFont="1" applyFill="1" applyBorder="1" applyAlignment="1">
      <alignment horizontal="center" vertical="center" wrapText="1"/>
    </xf>
    <xf numFmtId="4" fontId="4" fillId="2" borderId="2" xfId="0" applyNumberFormat="1" applyFont="1" applyFill="1" applyBorder="1"/>
    <xf numFmtId="4" fontId="4" fillId="2" borderId="15" xfId="0" applyNumberFormat="1" applyFont="1" applyFill="1" applyBorder="1"/>
    <xf numFmtId="4" fontId="33" fillId="2" borderId="2" xfId="0" applyNumberFormat="1" applyFont="1" applyFill="1" applyBorder="1"/>
    <xf numFmtId="4" fontId="14" fillId="4" borderId="2" xfId="0" applyNumberFormat="1" applyFont="1" applyFill="1" applyBorder="1" applyAlignment="1">
      <alignment horizontal="center" vertical="center" wrapText="1"/>
    </xf>
    <xf numFmtId="4" fontId="36" fillId="2" borderId="2" xfId="0" applyNumberFormat="1" applyFont="1" applyFill="1" applyBorder="1" applyAlignment="1">
      <alignment horizontal="center" vertical="center"/>
    </xf>
    <xf numFmtId="4" fontId="36" fillId="2" borderId="2" xfId="8" applyNumberFormat="1" applyFont="1" applyFill="1" applyBorder="1" applyAlignment="1">
      <alignment horizontal="center" vertical="center"/>
    </xf>
    <xf numFmtId="4" fontId="28" fillId="2" borderId="15"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2" xfId="1" applyNumberFormat="1" applyFont="1" applyBorder="1" applyAlignment="1">
      <alignment horizontal="center" vertical="center" wrapText="1"/>
    </xf>
    <xf numFmtId="4" fontId="4" fillId="2" borderId="0" xfId="0" applyNumberFormat="1" applyFont="1" applyFill="1"/>
    <xf numFmtId="3" fontId="18" fillId="2" borderId="15" xfId="0" applyNumberFormat="1" applyFont="1" applyFill="1" applyBorder="1" applyAlignment="1">
      <alignment horizontal="center" vertical="center" wrapText="1"/>
    </xf>
    <xf numFmtId="3" fontId="18" fillId="2" borderId="7" xfId="0" applyNumberFormat="1" applyFont="1" applyFill="1" applyBorder="1" applyAlignment="1">
      <alignment horizontal="center" vertical="center" wrapText="1"/>
    </xf>
    <xf numFmtId="3" fontId="14" fillId="2" borderId="3" xfId="0" applyNumberFormat="1" applyFont="1" applyFill="1" applyBorder="1" applyAlignment="1">
      <alignment horizontal="right" vertical="center" wrapText="1"/>
    </xf>
    <xf numFmtId="3" fontId="14" fillId="2" borderId="4" xfId="0" applyNumberFormat="1" applyFont="1" applyFill="1" applyBorder="1" applyAlignment="1">
      <alignment horizontal="right" vertical="center" wrapText="1"/>
    </xf>
    <xf numFmtId="3" fontId="14" fillId="2" borderId="5" xfId="0" applyNumberFormat="1" applyFont="1" applyFill="1" applyBorder="1" applyAlignment="1">
      <alignment horizontal="right" vertical="center" wrapText="1"/>
    </xf>
    <xf numFmtId="3" fontId="18" fillId="2" borderId="2" xfId="0" applyNumberFormat="1" applyFont="1" applyFill="1" applyBorder="1" applyAlignment="1">
      <alignment horizontal="center" vertical="center" wrapText="1"/>
    </xf>
    <xf numFmtId="3" fontId="18" fillId="2" borderId="14" xfId="0" applyNumberFormat="1" applyFont="1" applyFill="1" applyBorder="1" applyAlignment="1">
      <alignment horizontal="center" vertical="center" wrapText="1"/>
    </xf>
    <xf numFmtId="3" fontId="18" fillId="2" borderId="13" xfId="0" applyNumberFormat="1" applyFont="1" applyFill="1" applyBorder="1" applyAlignment="1">
      <alignment horizontal="center" vertical="center" wrapText="1"/>
    </xf>
    <xf numFmtId="4" fontId="18" fillId="2" borderId="14" xfId="0" applyNumberFormat="1" applyFont="1" applyFill="1" applyBorder="1" applyAlignment="1">
      <alignment horizontal="center" vertical="center" wrapText="1"/>
    </xf>
    <xf numFmtId="4" fontId="18" fillId="2" borderId="13" xfId="0" applyNumberFormat="1" applyFont="1" applyFill="1" applyBorder="1" applyAlignment="1">
      <alignment horizontal="center" vertical="center" wrapText="1"/>
    </xf>
    <xf numFmtId="0" fontId="21" fillId="0" borderId="2" xfId="0" applyFont="1" applyBorder="1" applyAlignment="1">
      <alignment horizontal="center" vertical="center" wrapText="1"/>
    </xf>
    <xf numFmtId="3" fontId="21" fillId="0" borderId="2" xfId="1" applyNumberFormat="1" applyFont="1" applyBorder="1" applyAlignment="1">
      <alignment horizontal="center" vertical="center" wrapText="1"/>
    </xf>
    <xf numFmtId="0" fontId="41" fillId="0" borderId="2" xfId="0" applyFont="1" applyBorder="1"/>
    <xf numFmtId="49" fontId="21" fillId="0" borderId="2" xfId="0" applyNumberFormat="1" applyFont="1" applyBorder="1" applyAlignment="1">
      <alignment horizontal="center" vertical="center" wrapText="1"/>
    </xf>
    <xf numFmtId="3" fontId="21" fillId="0" borderId="2" xfId="0" applyNumberFormat="1" applyFont="1" applyBorder="1" applyAlignment="1">
      <alignment horizontal="center" vertical="center" wrapText="1"/>
    </xf>
  </cellXfs>
  <cellStyles count="33">
    <cellStyle name="Гиперссылка" xfId="2" builtinId="8"/>
    <cellStyle name="Гиперссылка 2" xfId="17"/>
    <cellStyle name="Обычный" xfId="0" builtinId="0"/>
    <cellStyle name="Обычный 10" xfId="13"/>
    <cellStyle name="Обычный 11 3" xfId="7"/>
    <cellStyle name="Обычный 11 3 2" xfId="28"/>
    <cellStyle name="Обычный 2" xfId="24"/>
    <cellStyle name="Обычный 2 2" xfId="4"/>
    <cellStyle name="Обычный 2 2 2 2" xfId="10"/>
    <cellStyle name="Обычный 2 2 3 2" xfId="15"/>
    <cellStyle name="Обычный 2 3" xfId="29"/>
    <cellStyle name="Обычный 3" xfId="32"/>
    <cellStyle name="Обычный 5" xfId="22"/>
    <cellStyle name="Обычный 6" xfId="25"/>
    <cellStyle name="Обычный 6 2" xfId="30"/>
    <cellStyle name="Обычный 66 2" xfId="26"/>
    <cellStyle name="Обычный 66 2 2" xfId="31"/>
    <cellStyle name="Обычный 7" xfId="16"/>
    <cellStyle name="Обычный 7 2" xfId="5"/>
    <cellStyle name="Обычный 8" xfId="21"/>
    <cellStyle name="Обычный 9" xfId="19"/>
    <cellStyle name="Обычный_ЗАЯВКА ТМЦ  НА 2009 ГОД 2" xfId="14"/>
    <cellStyle name="Обычный_Лист1" xfId="6"/>
    <cellStyle name="Обычный_Прогр КР  09 13г  ПРОЕКТ " xfId="11"/>
    <cellStyle name="Обычный_УшНУ Бюджет Атасу-Алашанькоу на 2010" xfId="12"/>
    <cellStyle name="Финансовый" xfId="1" builtinId="3"/>
    <cellStyle name="Финансовый 2" xfId="3"/>
    <cellStyle name="Финансовый 2 2" xfId="27"/>
    <cellStyle name="Финансовый 3" xfId="8"/>
    <cellStyle name="Финансовый 4" xfId="23"/>
    <cellStyle name="Финансовый 5" xfId="18"/>
    <cellStyle name="Финансовый 6 2" xfId="9"/>
    <cellStyle name="Финансовый 7" xfId="20"/>
  </cellStyles>
  <dxfs count="6">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enstru.kz/code_new.jsp?&amp;t=%D0%B2%D0%B5%D1%81%D1%8B&amp;s=common&amp;p=10&amp;n=0&amp;S=26%2E51%2E31%2E500&amp;N=%D0%92%D0%B5%D1%81%D1%8B&amp;ig=%D0%B0%D0%B2%D1%82%D0%BE%D0%BC%D0%BE%D0%B1%D0%B8%D0%BB%D1%8C%D0%BD%D1%8B%D0%B5&amp;fc=1&amp;fg=1&amp;new=265131.500.000001" TargetMode="External"/><Relationship Id="rId21" Type="http://schemas.openxmlformats.org/officeDocument/2006/relationships/hyperlink" Target="https://cloud.mail.ru/public/3tVF/xfunVNmH4" TargetMode="External"/><Relationship Id="rId42" Type="http://schemas.openxmlformats.org/officeDocument/2006/relationships/hyperlink" Target="https://productcenter.ru/producers/24188/ooo-sk-agrostroi" TargetMode="External"/><Relationship Id="rId47" Type="http://schemas.openxmlformats.org/officeDocument/2006/relationships/hyperlink" Target="https://unitedthermo.kz/p107260153-zaglushka-hromirovannaya-varmega.html" TargetMode="External"/><Relationship Id="rId63" Type="http://schemas.openxmlformats.org/officeDocument/2006/relationships/hyperlink" Target="https://cloud.skc.kz:2443/index.php/s/AdRz2Aj26jPtx3D" TargetMode="External"/><Relationship Id="rId68" Type="http://schemas.openxmlformats.org/officeDocument/2006/relationships/hyperlink" Target="https://cloud.skc.kz:2443/index.php/s/JgeBNYJ8yoxDdpe" TargetMode="External"/><Relationship Id="rId84" Type="http://schemas.openxmlformats.org/officeDocument/2006/relationships/hyperlink" Target="https://drive.google.com/open?id=1xlzvQU1no-U5qhX1iv3MDgHao8kBbrlL" TargetMode="External"/><Relationship Id="rId89" Type="http://schemas.openxmlformats.org/officeDocument/2006/relationships/hyperlink" Target="https://cloud.skc.kz:2443/index.php/s/P4SgJJrcanptK6r" TargetMode="External"/><Relationship Id="rId16" Type="http://schemas.openxmlformats.org/officeDocument/2006/relationships/hyperlink" Target="https://cloud.mail.ru/public/tUhb/sSWBiZmjT" TargetMode="External"/><Relationship Id="rId107" Type="http://schemas.openxmlformats.org/officeDocument/2006/relationships/vmlDrawing" Target="../drawings/vmlDrawing1.vml"/><Relationship Id="rId11" Type="http://schemas.openxmlformats.org/officeDocument/2006/relationships/hyperlink" Target="https://drive.google.com/open?id=1XPcDRdC8fXl3nd0vxNZRTaZyl_rctBWI" TargetMode="External"/><Relationship Id="rId32" Type="http://schemas.openxmlformats.org/officeDocument/2006/relationships/hyperlink" Target="https://enstru.kz/code_new.jsp?&amp;t=%D0%A2%D0%B5%D1%80%D0%BC%D0%BE%D0%BA%D0%B0%D0%B1%D0%B5%D0%BB%D1%8C%20%D1%81%D0%B0%D0%BC%D0%BE%D1%80%D0%B5%D0%B3%D1%83%D0%BB%D0%B8%D1%80%D1%83%D1%8E%D1%89%D0%B8%D0%B9%D1%81%D1%8F%20%20%D0%B3%D1%80%D0%B5%D1%8E%D1%89%D0%B8%D0%B9%20%D1%83%D0%B4%D0%B5%D0%BB%D1%8C%D0%BD%D0%B0%D1%8F%20%D0%BC%D0%BE%D1%89%D0%BD%D0%BE%D1%81%D1%82%D1%8C%2064%20%D0%92%D1%82/%D0%BC&amp;s=common&amp;p=10&amp;n=0&amp;S=275129%2E000&amp;N=%D0%A2%D0%B5%D1%80%D0%BC%D0%BE%D0%BA%D0%B0%D0%B1%D0%B5%D0%BB%D1%8C&amp;fc=1&amp;fg=1&amp;new=275129.000.000017" TargetMode="External"/><Relationship Id="rId37" Type="http://schemas.openxmlformats.org/officeDocument/2006/relationships/hyperlink" Target="https://enstru.kz/code_new.jsp?&amp;t=%D0%9A%D0%B0%D1%82%D0%B0%D0%BB%D0%B8%D0%B7%D0%B0%D1%82%D0%BE%D1%80%20%D0%B4%D0%BB%D1%8F%20%D0%BF%D0%BE%D0%BB%D0%B8%D0%BC%D0%B5%D1%80%D0%B8%D0%B7%D0%B0%D1%86%D0%B8%D0%B8%20%D0%BF%D0%BE%D0%BB%D0%B8%D0%BF%D1%80%D0%BE%D0%BF%D0%B8%D0%BB%D0%B5%D0%BD%D0%B0&amp;s=common&amp;p=10&amp;n=0&amp;S=205956%2E900&amp;N=%D0%9A%D0%B0%D1%82%D0%B0%D0%BB%D0%B8%D0%B7%D0%B0%D1%82%D0%BE%D1%80&amp;fc=1&amp;fg=1&amp;new=205956.900.000042" TargetMode="External"/><Relationship Id="rId53" Type="http://schemas.openxmlformats.org/officeDocument/2006/relationships/hyperlink" Target="https://unitedthermo.kz/p107260153-zaglushka-hromirovannaya-varmega.html" TargetMode="External"/><Relationship Id="rId58" Type="http://schemas.openxmlformats.org/officeDocument/2006/relationships/hyperlink" Target="https://kamaz.ru/" TargetMode="External"/><Relationship Id="rId74" Type="http://schemas.openxmlformats.org/officeDocument/2006/relationships/hyperlink" Target="https://cloud.skc.kz:2443/index.php/s/jjjrJanrKoNREw3" TargetMode="External"/><Relationship Id="rId79" Type="http://schemas.openxmlformats.org/officeDocument/2006/relationships/hyperlink" Target="https://forpost-co.ru/catalog/ibep/ibep_48v/ibep_220_48b_24a_3u_lan/" TargetMode="External"/><Relationship Id="rId102" Type="http://schemas.openxmlformats.org/officeDocument/2006/relationships/hyperlink" Target="https://cloud.skc.kz:2443/index.php/s/M7HFrztQKRaNWf5" TargetMode="External"/><Relationship Id="rId5" Type="http://schemas.openxmlformats.org/officeDocument/2006/relationships/hyperlink" Target="https://enstru.kz/code_new.jsp?new=281332.000.000207&amp;l=rus" TargetMode="External"/><Relationship Id="rId90" Type="http://schemas.openxmlformats.org/officeDocument/2006/relationships/hyperlink" Target="https://cloud.skc.kz:2443/index.php/s/6iAKLPKJJRymMwL" TargetMode="External"/><Relationship Id="rId95" Type="http://schemas.openxmlformats.org/officeDocument/2006/relationships/hyperlink" Target="https://cloud.skc.kz:2443/index.php/s/qn922n3e5yMfQPp" TargetMode="External"/><Relationship Id="rId22" Type="http://schemas.openxmlformats.org/officeDocument/2006/relationships/hyperlink" Target="https://cloud.mail.ru/public/X7o6/53VAKzGMq" TargetMode="External"/><Relationship Id="rId27" Type="http://schemas.openxmlformats.org/officeDocument/2006/relationships/hyperlink" Target="https://enstru.kz/code_new.jsp?&amp;t=%D0%B4%D0%B0%D1%82%D1%87%D0%B8%D0%BA%20%D0%BF%D0%BB%D0%B0%D0%BC%D0%B5%D0%BD%D0%B8&amp;s=common&amp;st=all&amp;p=10&amp;n=0&amp;S=28%2E21%2E14%2E700&amp;N=%D0%94%D0%B0%D1%82%D1%87%D0%B8%D0%BA%20%D0%BA%D0%BE%D0%BD%D1%82%D1%80%D0%BE%D0%BB%D1%8F%20%D0%BF%D0%BB%D0%B0%D0%BC%D0%B5%D0%BD%D0%B8&amp;fc=1&amp;fg=1&amp;new=282114.700.000035" TargetMode="External"/><Relationship Id="rId43" Type="http://schemas.openxmlformats.org/officeDocument/2006/relationships/hyperlink" Target="https://pge.nt-rt.ru/price/product/1545502" TargetMode="External"/><Relationship Id="rId48" Type="http://schemas.openxmlformats.org/officeDocument/2006/relationships/hyperlink" Target="https://unitedthermo.kz/p107260153-zaglushka-hromirovannaya-varmega.html" TargetMode="External"/><Relationship Id="rId64" Type="http://schemas.openxmlformats.org/officeDocument/2006/relationships/hyperlink" Target="https://cloud.skc.kz:2443/index.php/s/p9qXKK2y6EaDSPD" TargetMode="External"/><Relationship Id="rId69" Type="http://schemas.openxmlformats.org/officeDocument/2006/relationships/hyperlink" Target="https://cloud.skc.kz:2443/index.php/s/5YXNMqo8gorDrQw" TargetMode="External"/><Relationship Id="rId80" Type="http://schemas.openxmlformats.org/officeDocument/2006/relationships/hyperlink" Target="https://cloud.skc.kz:2443/index.php/s/KoT5qKfoXHc3fSz" TargetMode="External"/><Relationship Id="rId85" Type="http://schemas.openxmlformats.org/officeDocument/2006/relationships/hyperlink" Target="https://cloud.skc.kz:2443/index.php/s/LxmZHyDGrxGjiQ3" TargetMode="External"/><Relationship Id="rId12" Type="http://schemas.openxmlformats.org/officeDocument/2006/relationships/hyperlink" Target="https://drive.google.com/open?id=1huMqZXQ0_cIv8-JJTW-NPcdF7LQjOBVG" TargetMode="External"/><Relationship Id="rId17" Type="http://schemas.openxmlformats.org/officeDocument/2006/relationships/hyperlink" Target="https://docs.google.com/document/d/1GLWopp5Mml3EXghHhNSX5DcExdBJAIOU/edit?usp=sharing&amp;ouid=118397390670989413877&amp;rtpof=true&amp;sd=true" TargetMode="External"/><Relationship Id="rId33" Type="http://schemas.openxmlformats.org/officeDocument/2006/relationships/hyperlink" Target="https://enstru.kz/code_new.jsp?&amp;t=%D0%9F%D0%BB%D0%B0%D1%81%D1%82%D0%B8%D0%BD%D0%B0%20%D1%82%D0%B2%D0%B5%D1%80%D0%B4%D0%BE%D1%81%D0%BF%D0%BB%D0%B0%D0%B2%D0%BD%D0%B0%D1%8F%20%20%D0%BF%D1%80%D1%8F%D0%BC%D0%BE%D1%83%D0%B3%D0%BE%D0%BB%D1%8C%D0%BD%D0%B0%D1%8F&amp;s=common&amp;st=goods&amp;p=10&amp;n=0&amp;S=257360%2E930&amp;N=%D0%9F%D0%BB%D0%B0%D1%81%D1%82%D0%B8%D0%BD%D0%B0%20%D1%82%D0%B2%D0%B5%D1%80%D0%B4%D0%BE%D1%81%D0%BF%D0%BB%D0%B0%D0%B2%D0%BD%D0%B0%D1%8F&amp;fc=1&amp;fg=1&amp;new=257360.930.000000" TargetMode="External"/><Relationship Id="rId38" Type="http://schemas.openxmlformats.org/officeDocument/2006/relationships/hyperlink" Target="https://www.pndtech.ru/product/mufta-elektrosvarnaya-d75-pn-16-fitz-azerbaydzhan/" TargetMode="External"/><Relationship Id="rId59" Type="http://schemas.openxmlformats.org/officeDocument/2006/relationships/hyperlink" Target="https://kamaz.ru/" TargetMode="External"/><Relationship Id="rId103" Type="http://schemas.openxmlformats.org/officeDocument/2006/relationships/hyperlink" Target="https://cloud.skc.kz:2443/index.php/s/AgFE47LJwRowCQN" TargetMode="External"/><Relationship Id="rId108" Type="http://schemas.openxmlformats.org/officeDocument/2006/relationships/comments" Target="../comments1.xml"/><Relationship Id="rId20" Type="http://schemas.openxmlformats.org/officeDocument/2006/relationships/hyperlink" Target="https://cloud.skc.kz:2443/index.php/s/gCZZYrZWyirR2AX" TargetMode="External"/><Relationship Id="rId41" Type="http://schemas.openxmlformats.org/officeDocument/2006/relationships/hyperlink" Target="https://avrora-arm.ru/produkcziya/soedinitelnaya-armatura-dlya-trub/obzhimnyie-muftyi/ur-12.html" TargetMode="External"/><Relationship Id="rId54" Type="http://schemas.openxmlformats.org/officeDocument/2006/relationships/hyperlink" Target="https://unitedthermo.kz/p107260153-zaglushka-hromirovannaya-varmega.html" TargetMode="External"/><Relationship Id="rId62" Type="http://schemas.openxmlformats.org/officeDocument/2006/relationships/hyperlink" Target="https://cloud.skc.kz:2443/index.php/s/PEYcdmW9q6LKDZe" TargetMode="External"/><Relationship Id="rId70" Type="http://schemas.openxmlformats.org/officeDocument/2006/relationships/hyperlink" Target="https://cloud.skc.kz:2443/index.php/s/z7KEonagsiqFkQf" TargetMode="External"/><Relationship Id="rId75" Type="http://schemas.openxmlformats.org/officeDocument/2006/relationships/hyperlink" Target="http://www.ipscom.kz/index.php/ru/proizvoditeli/y/2015-12-24-07-46-56" TargetMode="External"/><Relationship Id="rId83" Type="http://schemas.openxmlformats.org/officeDocument/2006/relationships/hyperlink" Target="https://cloud.skc.kz:2443/index.php/s/5Q9b5AHRD9LQ2W5" TargetMode="External"/><Relationship Id="rId88" Type="http://schemas.openxmlformats.org/officeDocument/2006/relationships/hyperlink" Target="https://cloud.skc.kz:2443/index.php/s/FYBqq7PbT9sdPii" TargetMode="External"/><Relationship Id="rId91" Type="http://schemas.openxmlformats.org/officeDocument/2006/relationships/hyperlink" Target="https://cloud.skc.kz:2443/index.php/s/S3tsq6XTJ9qsxZn" TargetMode="External"/><Relationship Id="rId96" Type="http://schemas.openxmlformats.org/officeDocument/2006/relationships/hyperlink" Target="https://cloud.skc.kz:2443/index.php/s/2mcftQ7GL6ZFgTF" TargetMode="External"/><Relationship Id="rId1" Type="http://schemas.openxmlformats.org/officeDocument/2006/relationships/hyperlink" Target="https://cloud.skc.kz:2443/index.php/s/WFjATz3R742Nf2b" TargetMode="External"/><Relationship Id="rId6" Type="http://schemas.openxmlformats.org/officeDocument/2006/relationships/hyperlink" Target="https://drive.google.com/open?id=1SdHA3fvSMVBTEh40AKeSH7ZkDAsfrhQx" TargetMode="External"/><Relationship Id="rId15" Type="http://schemas.openxmlformats.org/officeDocument/2006/relationships/hyperlink" Target="https://cloud.skc.kz:2443/index.php/s/oFBmXBgA5YascGB" TargetMode="External"/><Relationship Id="rId23" Type="http://schemas.openxmlformats.org/officeDocument/2006/relationships/hyperlink" Target="https://docs.google.com/document/d/1Wii9IjzcEAFfrw1MvbMzcZuIH99Irn92/edit?usp=sharing&amp;ouid=118397390670989413877&amp;rtpof=true&amp;sd=true" TargetMode="External"/><Relationship Id="rId28" Type="http://schemas.openxmlformats.org/officeDocument/2006/relationships/hyperlink" Target="https://enstru.kz/code_new.jsp?&amp;t=&#1059;&#1075;&#1083;&#1086;&#1074;&#1072;&#1103;%20&#1096;&#1083;&#1080;&#1092;&#1086;&#1074;&#1072;&#1083;&#1100;&#1085;&#1072;&#1103;%20&#1084;&#1072;&#1096;&#1080;&#1085;&#1072;&amp;s=common&amp;p=10&amp;n=0&amp;S=282411%2E900&amp;N=&#1052;&#1072;&#1096;&#1080;&#1085;&#1072;%20&#1096;&#1083;&#1080;&#1092;&#1086;&#1074;&#1072;&#1083;&#1100;&#1085;&#1072;&#1103;&amp;fc=1&amp;fg=1&amp;new=282411.900.000005" TargetMode="External"/><Relationship Id="rId36" Type="http://schemas.openxmlformats.org/officeDocument/2006/relationships/hyperlink" Target="https://www.google.com/search?sca_esv=582215947&amp;rlz=1C1GCEU_ruKZ1062KZ1062&amp;q=%D0%A1%D0%B0%D0%BD-%D0%A5%D0%BE%D1%81%D0%B5+(%D0%9A%D0%B0%D0%BB%D0%B8%D1%84%D0%BE%D1%80%D0%BD%D0%B8%D1%8F)&amp;si=ALGXSlZS0YT-iRe81F2cKC9lM9KWTK4y0m5Atx8g9YliNNw2mcBOijZSXmaTho4Yr0be-o50LzWeW15hKWMVJmxoLOvmt9UdowgJScFrDg6vjzuIt-N8y0Fln_7qbBUhVwpE6V5S8TAh5B5PjasS7ZwA5qd4wgNKyaV0b3GLAhj6YN6H5bqVMC1zEDpjdfnrVXKmUECU6IWpFn9flYV0HWKRCvCrPPi5aA9pp4lCCZkRpWsFhZDfPEA%3D&amp;sa=X&amp;ved=2ahUKEwjb8K-ClsOCAxW7IRAIHaxeBFMQmxMoAXoECFAQAw" TargetMode="External"/><Relationship Id="rId49" Type="http://schemas.openxmlformats.org/officeDocument/2006/relationships/hyperlink" Target="https://unitedthermo.kz/p107260153-zaglushka-hromirovannaya-varmega.html" TargetMode="External"/><Relationship Id="rId57" Type="http://schemas.openxmlformats.org/officeDocument/2006/relationships/hyperlink" Target="https://www.oxymat.ru/primenenie/promyshlennye-sposoby-poluchenija-azota/" TargetMode="External"/><Relationship Id="rId106" Type="http://schemas.openxmlformats.org/officeDocument/2006/relationships/printerSettings" Target="../printerSettings/printerSettings1.bin"/><Relationship Id="rId10" Type="http://schemas.openxmlformats.org/officeDocument/2006/relationships/hyperlink" Target="https://drive.google.com/open?id=1-8V8FyHzxlPTG3BMxSrxX8giOWgG6g6X" TargetMode="External"/><Relationship Id="rId31" Type="http://schemas.openxmlformats.org/officeDocument/2006/relationships/hyperlink" Target="https://enstru.kz/code_new.jsp?&amp;t=%D0%A2%D0%B5%D1%80%D0%BC%D0%BE%D0%BA%D0%B0%D0%B1%D0%B5%D0%BB%D1%8C%20%D1%81%D0%B0%D0%BC%D0%BE%D1%80%D0%B5%D0%B3%D1%83%D0%BB%D0%B8%D1%80%D1%83%D1%8E%D1%89%D0%B8%D0%B9%D1%81%D1%8F%20%20%D0%B3%D1%80%D0%B5%D1%8E%D1%89%D0%B8%D0%B9%20%D1%83%D0%B4%D0%B5%D0%BB%D1%8C%D0%BD%D0%B0%D1%8F%20%D0%BC%D0%BE%D1%89%D0%BD%D0%BE%D1%81%D1%82%D1%8C%2064%20%D0%92%D1%82/%D0%BC&amp;s=common&amp;p=10&amp;n=0&amp;S=275129%2E000&amp;N=%D0%A2%D0%B5%D1%80%D0%BC%D0%BE%D0%BA%D0%B0%D0%B1%D0%B5%D0%BB%D1%8C&amp;fc=1&amp;fg=1&amp;new=275129.000.000017" TargetMode="External"/><Relationship Id="rId44" Type="http://schemas.openxmlformats.org/officeDocument/2006/relationships/hyperlink" Target="https://pge.nt-rt.ru/price/product/1545502" TargetMode="External"/><Relationship Id="rId52" Type="http://schemas.openxmlformats.org/officeDocument/2006/relationships/hyperlink" Target="https://unitedthermo.kz/p107260153-zaglushka-hromirovannaya-varmega.html" TargetMode="External"/><Relationship Id="rId60" Type="http://schemas.openxmlformats.org/officeDocument/2006/relationships/hyperlink" Target="https://cloud.skc.kz:2443/index.php/s/aiKoTE92NWanigL" TargetMode="External"/><Relationship Id="rId65" Type="http://schemas.openxmlformats.org/officeDocument/2006/relationships/hyperlink" Target="https://cloud.skc.kz:2443/index.php/s/3g4oFAZe3JiNC4s" TargetMode="External"/><Relationship Id="rId73" Type="http://schemas.openxmlformats.org/officeDocument/2006/relationships/hyperlink" Target="https://cloud.skc.kz:2443/index.php/s/XHgJXLAZbf38LQg" TargetMode="External"/><Relationship Id="rId78" Type="http://schemas.openxmlformats.org/officeDocument/2006/relationships/hyperlink" Target="https://enstru.kz/code_new.jsp?&amp;t=%D0%94%D0%BE%D1%81%D0%BA%D0%B0%20%D0%BC%D0%B0%D1%80%D0%BA%D0%B5%D1%80%D0%BD%D0%B0%D1%8F&amp;s=common&amp;p=10&amp;n=0&amp;S=329916%2E100&amp;N=%D0%94%D0%BE%D1%81%D0%BA%D0%B0&amp;fc=1&amp;fg=1&amp;new=329916.100.000001" TargetMode="External"/><Relationship Id="rId81" Type="http://schemas.openxmlformats.org/officeDocument/2006/relationships/hyperlink" Target="https://cloud.skc.kz:2443/index.php/s/2J5jbqHoeX5adFN" TargetMode="External"/><Relationship Id="rId86" Type="http://schemas.openxmlformats.org/officeDocument/2006/relationships/hyperlink" Target="https://cloud.skc.kz:2443/index.php/s/6McAzmxaF7F7fQw" TargetMode="External"/><Relationship Id="rId94" Type="http://schemas.openxmlformats.org/officeDocument/2006/relationships/hyperlink" Target="https://cloud.skc.kz:2443/index.php/s/K9axMdwKePcSNgJ" TargetMode="External"/><Relationship Id="rId99" Type="http://schemas.openxmlformats.org/officeDocument/2006/relationships/hyperlink" Target="https://cloud.skc.kz:2443/index.php/s/QEfkjZdDAMMpfRP" TargetMode="External"/><Relationship Id="rId101" Type="http://schemas.openxmlformats.org/officeDocument/2006/relationships/hyperlink" Target="https://cloud.skc.kz:2443/index.php/s/ymL2NmiopRBSqBE" TargetMode="External"/><Relationship Id="rId4" Type="http://schemas.openxmlformats.org/officeDocument/2006/relationships/hyperlink" Target="https://cloud.skc.kz:2443/index.php/s/mKB4JLrw2y89qLg" TargetMode="External"/><Relationship Id="rId9" Type="http://schemas.openxmlformats.org/officeDocument/2006/relationships/hyperlink" Target="https://docs.google.com/document/d/1iACj4qNZhbfEWznmY6yIb8vNL50yG7fZ/edit?usp=sharing&amp;ouid=118397390670989413877&amp;rtpof=true&amp;sd=true" TargetMode="External"/><Relationship Id="rId13" Type="http://schemas.openxmlformats.org/officeDocument/2006/relationships/hyperlink" Target="https://drive.google.com/open?id=1RpEQKRP8wxaO8NvXM0rP1ya4xjhEoU3s" TargetMode="External"/><Relationship Id="rId18" Type="http://schemas.openxmlformats.org/officeDocument/2006/relationships/hyperlink" Target="https://docs.google.com/document/d/1ZMIseeq7osFDqWUxWhkhkWtWI8e3bKjm/edit?usp=sharing&amp;ouid=118397390670989413877&amp;rtpof=true&amp;sd=true" TargetMode="External"/><Relationship Id="rId39" Type="http://schemas.openxmlformats.org/officeDocument/2006/relationships/hyperlink" Target="https://metallosklad.kz/product/1569,00/" TargetMode="External"/><Relationship Id="rId34" Type="http://schemas.openxmlformats.org/officeDocument/2006/relationships/hyperlink" Target="https://enstru.kz/code_new.jsp?&amp;t=%D0%9C%D0%BE%D0%B4%D1%83%D0%BB%D1%8C%20%D0%BE%D0%BF%D1%82%D0%B8%D1%87%D0%B5%D1%81%D0%BA%D0%B8%D0%B9%20%20SFP&amp;s=common&amp;p=10&amp;n=0&amp;S=263023%2E900&amp;N=%D0%9C%D0%BE%D0%B4%D1%83%D0%BB%D1%8C%20%D0%BE%D0%BF%D1%82%D0%B8%D1%87%D0%B5%D1%81%D0%BA%D0%B8%D0%B9&amp;fc=1&amp;fg=1&amp;new=263023.900.000028" TargetMode="External"/><Relationship Id="rId50" Type="http://schemas.openxmlformats.org/officeDocument/2006/relationships/hyperlink" Target="https://unitedthermo.kz/p107260153-zaglushka-hromirovannaya-varmega.html" TargetMode="External"/><Relationship Id="rId55" Type="http://schemas.openxmlformats.org/officeDocument/2006/relationships/hyperlink" Target="https://otvertka.kz/alteco_c_60_th/" TargetMode="External"/><Relationship Id="rId76" Type="http://schemas.openxmlformats.org/officeDocument/2006/relationships/hyperlink" Target="https://drive.google.com/open?id=14t1Thv6HcuRTRNzXN6yIvZKJJNs4epXO" TargetMode="External"/><Relationship Id="rId97" Type="http://schemas.openxmlformats.org/officeDocument/2006/relationships/hyperlink" Target="https://cloud.skc.kz:2443/index.php/s/t45yYFWX4iLKnGb" TargetMode="External"/><Relationship Id="rId104" Type="http://schemas.openxmlformats.org/officeDocument/2006/relationships/hyperlink" Target="https://cloud.skc.kz:2443/index.php/s/ZR35Z9AFd8gH3j6" TargetMode="External"/><Relationship Id="rId7" Type="http://schemas.openxmlformats.org/officeDocument/2006/relationships/hyperlink" Target="https://drive.google.com/open?id=1AciuBe32cd9qKb1F6ozHVp0xHDS4B5K8" TargetMode="External"/><Relationship Id="rId71" Type="http://schemas.openxmlformats.org/officeDocument/2006/relationships/hyperlink" Target="https://cloud.skc.kz:2443/index.php/s/7dYximNrmm6GWHX" TargetMode="External"/><Relationship Id="rId92" Type="http://schemas.openxmlformats.org/officeDocument/2006/relationships/hyperlink" Target="https://cloud.skc.kz:2443/index.php/s/pZKGTdjmFMb5EgJ" TargetMode="External"/><Relationship Id="rId2" Type="http://schemas.openxmlformats.org/officeDocument/2006/relationships/hyperlink" Target="https://cloud.skc.kz:2443/index.php/s/JSQnofWZWPANBJP" TargetMode="External"/><Relationship Id="rId29" Type="http://schemas.openxmlformats.org/officeDocument/2006/relationships/hyperlink" Target="https://enstru.kz/code_new.jsp?&amp;t=%D0%9F%D0%BB%D0%B0%D1%81%D1%82%D0%B8%D0%BD%D0%B0%20%D1%82%D0%B2%D0%B5%D1%80%D0%B4%D0%BE%D1%81%D0%BF%D0%BB%D0%B0%D0%B2%D0%BD%D0%B0%D1%8F%20%20%D0%BF%D1%80%D1%8F%D0%BC%D0%BE%D1%83%D0%B3%D0%BE%D0%BB%D1%8C%D0%BD%D0%B0%D1%8F&amp;s=common&amp;st=goods&amp;p=10&amp;n=0&amp;S=257360%2E930&amp;N=%D0%9F%D0%BB%D0%B0%D1%81%D1%82%D0%B8%D0%BD%D0%B0%20%D1%82%D0%B2%D0%B5%D1%80%D0%B4%D0%BE%D1%81%D0%BF%D0%BB%D0%B0%D0%B2%D0%BD%D0%B0%D1%8F&amp;fc=1&amp;fg=1&amp;new=257360.930.000000" TargetMode="External"/><Relationship Id="rId24" Type="http://schemas.openxmlformats.org/officeDocument/2006/relationships/hyperlink" Target="https://cloud.skc.kz:2443/index.php/s/ZPpqda9ZHP3CjWy" TargetMode="External"/><Relationship Id="rId40" Type="http://schemas.openxmlformats.org/officeDocument/2006/relationships/hyperlink" Target="https://metallosklad.kz/product/1569,00/" TargetMode="External"/><Relationship Id="rId45" Type="http://schemas.openxmlformats.org/officeDocument/2006/relationships/hyperlink" Target="https://pge.nt-rt.ru/price/product/1545502" TargetMode="External"/><Relationship Id="rId66" Type="http://schemas.openxmlformats.org/officeDocument/2006/relationships/hyperlink" Target="https://cloud.skc.kz:2443/index.php/s/8FMnqiRwjDBrRNR" TargetMode="External"/><Relationship Id="rId87" Type="http://schemas.openxmlformats.org/officeDocument/2006/relationships/hyperlink" Target="https://cloud.skc.kz:2443/index.php/s/xrsAqwoX5bqXQMA" TargetMode="External"/><Relationship Id="rId61" Type="http://schemas.openxmlformats.org/officeDocument/2006/relationships/hyperlink" Target="https://cloud.skc.kz:2443/index.php/s/MNT2HGggoYjz6Dz" TargetMode="External"/><Relationship Id="rId82" Type="http://schemas.openxmlformats.org/officeDocument/2006/relationships/hyperlink" Target="https://cloud.skc.kz:2443/index.php/s/gnMQo7ZkAe6pi4f" TargetMode="External"/><Relationship Id="rId19" Type="http://schemas.openxmlformats.org/officeDocument/2006/relationships/hyperlink" Target="https://docs.google.com/document/d/1pePL2XRmqxmvxqGJVKT8RU07wyJCM2BG/edit?usp=sharing&amp;ouid=118397390670989413877&amp;rtpof=true&amp;sd=true" TargetMode="External"/><Relationship Id="rId14" Type="http://schemas.openxmlformats.org/officeDocument/2006/relationships/hyperlink" Target="https://docs.google.com/document/d/1Pe_qKV6WpEidZOBuTVM00UvBwCCHA1kz/edit?usp=sharing&amp;ouid=118397390670989413877&amp;rtpof=true&amp;sd=true" TargetMode="External"/><Relationship Id="rId30" Type="http://schemas.openxmlformats.org/officeDocument/2006/relationships/hyperlink" Target="https://enstru.kz/code_new.jsp?&amp;t=%D0%9F%D0%BB%D0%B0%D1%81%D1%82%D0%B8%D0%BD%D0%B0%20%D1%82%D0%B2%D0%B5%D1%80%D0%B4%D0%BE%D1%81%D0%BF%D0%BB%D0%B0%D0%B2%D0%BD%D0%B0%D1%8F%20%20%D0%BF%D1%80%D1%8F%D0%BC%D0%BE%D1%83%D0%B3%D0%BE%D0%BB%D1%8C%D0%BD%D0%B0%D1%8F&amp;s=common&amp;st=goods&amp;p=10&amp;n=0&amp;S=257360%2E930&amp;N=%D0%9F%D0%BB%D0%B0%D1%81%D1%82%D0%B8%D0%BD%D0%B0%20%D1%82%D0%B2%D0%B5%D1%80%D0%B4%D0%BE%D1%81%D0%BF%D0%BB%D0%B0%D0%B2%D0%BD%D0%B0%D1%8F&amp;fc=1&amp;fg=1&amp;new=257360.930.000000" TargetMode="External"/><Relationship Id="rId35" Type="http://schemas.openxmlformats.org/officeDocument/2006/relationships/hyperlink" Target="https://enstru.kz/code_new.jsp?&amp;t=%D0%BD%D0%B0%D1%81%D0%BE%D1%81&amp;s=common&amp;p=10&amp;n=0&amp;S=281311%2E700,289261%2E300&amp;N=%D0%93%D0%B8%D0%B4%D1%80%D0%BE%D0%BD%D0%B0%D1%81%D0%BE%D1%81&amp;fc=1&amp;fg=1&amp;new=289261.300.000074" TargetMode="External"/><Relationship Id="rId56" Type="http://schemas.openxmlformats.org/officeDocument/2006/relationships/hyperlink" Target="https://www.oxymat.ru/primenenie/promyshlennye-sposoby-poluchenija-azota/" TargetMode="External"/><Relationship Id="rId77" Type="http://schemas.openxmlformats.org/officeDocument/2006/relationships/hyperlink" Target="https://drive.google.com/open?id=14t1Thv6HcuRTRNzXN6yIvZKJJNs4epXO" TargetMode="External"/><Relationship Id="rId100" Type="http://schemas.openxmlformats.org/officeDocument/2006/relationships/hyperlink" Target="https://cloud.skc.kz:2443/index.php/s/codZPt8TF8GtCkg" TargetMode="External"/><Relationship Id="rId105" Type="http://schemas.openxmlformats.org/officeDocument/2006/relationships/hyperlink" Target="https://cloud.skc.kz:2443/index.php/s/WGgYM3NE7o6NPSf" TargetMode="External"/><Relationship Id="rId8" Type="http://schemas.openxmlformats.org/officeDocument/2006/relationships/hyperlink" Target="https://docs.google.com/document/d/1f6ss_ePlnSowg6aG6GKacqZ7-PIWwSNN/edit?usp=sharing&amp;ouid=118397390670989413877&amp;rtpof=true&amp;sd=true" TargetMode="External"/><Relationship Id="rId51" Type="http://schemas.openxmlformats.org/officeDocument/2006/relationships/hyperlink" Target="https://unitedthermo.kz/p107260153-zaglushka-hromirovannaya-varmega.html" TargetMode="External"/><Relationship Id="rId72" Type="http://schemas.openxmlformats.org/officeDocument/2006/relationships/hyperlink" Target="https://cloud.skc.kz:2443/index.php/s/nWkdN9pLfkBCKgQ" TargetMode="External"/><Relationship Id="rId93" Type="http://schemas.openxmlformats.org/officeDocument/2006/relationships/hyperlink" Target="https://cloud.skc.kz:2443/index.php/s/3EFwk3aEpeaqTNW" TargetMode="External"/><Relationship Id="rId98" Type="http://schemas.openxmlformats.org/officeDocument/2006/relationships/hyperlink" Target="https://cloud.skc.kz:2443/index.php/s/CsoinsGS3Jjbedr" TargetMode="External"/><Relationship Id="rId3" Type="http://schemas.openxmlformats.org/officeDocument/2006/relationships/hyperlink" Target="https://cloud.skc.kz:2443/index.php/s/orjYEMr7L2rnsGB" TargetMode="External"/><Relationship Id="rId25" Type="http://schemas.openxmlformats.org/officeDocument/2006/relationships/hyperlink" Target="https://enstru.kz/code_new.jsp?&amp;t=%D0%B2%D0%B5%D1%81%D1%8B&amp;s=common&amp;p=10&amp;n=0&amp;S=26%2E51%2E31%2E500&amp;N=%D0%92%D0%B5%D1%81%D1%8B&amp;ig=%D0%B0%D0%B2%D1%82%D0%BE%D0%BC%D0%BE%D0%B1%D0%B8%D0%BB%D1%8C%D0%BD%D1%8B%D0%B5&amp;fc=1&amp;fg=1&amp;new=265131.500.000001" TargetMode="External"/><Relationship Id="rId46" Type="http://schemas.openxmlformats.org/officeDocument/2006/relationships/hyperlink" Target="https://pge.nt-rt.ru/price/product/1545502" TargetMode="External"/><Relationship Id="rId67" Type="http://schemas.openxmlformats.org/officeDocument/2006/relationships/hyperlink" Target="https://cloud.skc.kz:2443/index.php/s/JgeBNYJ8yoxDdp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492"/>
  <sheetViews>
    <sheetView tabSelected="1" view="pageBreakPreview" topLeftCell="A8482" zoomScale="50" zoomScaleNormal="100" zoomScaleSheetLayoutView="50" workbookViewId="0">
      <selection activeCell="H8490" sqref="H8490"/>
    </sheetView>
  </sheetViews>
  <sheetFormatPr defaultRowHeight="18.75" x14ac:dyDescent="0.3"/>
  <cols>
    <col min="1" max="1" width="8.5703125" style="117" bestFit="1" customWidth="1"/>
    <col min="2" max="2" width="45.140625" style="117" customWidth="1"/>
    <col min="3" max="3" width="29.28515625" style="117" bestFit="1" customWidth="1"/>
    <col min="4" max="4" width="22.85546875" style="117" customWidth="1"/>
    <col min="5" max="5" width="45.7109375" style="117" customWidth="1"/>
    <col min="6" max="6" width="22" style="117" customWidth="1"/>
    <col min="7" max="7" width="31.85546875" style="117" customWidth="1"/>
    <col min="8" max="8" width="33.85546875" style="523" bestFit="1" customWidth="1"/>
    <col min="9" max="9" width="27.28515625" style="523" bestFit="1" customWidth="1"/>
    <col min="10" max="10" width="29" style="117" customWidth="1"/>
    <col min="11" max="11" width="30.28515625" style="117" bestFit="1" customWidth="1"/>
    <col min="12" max="12" width="28.28515625" style="117" bestFit="1" customWidth="1"/>
    <col min="13" max="13" width="23" style="117" bestFit="1" customWidth="1"/>
    <col min="14" max="14" width="28.28515625" style="117" bestFit="1" customWidth="1"/>
    <col min="15" max="15" width="23" style="117" bestFit="1" customWidth="1"/>
    <col min="16" max="16" width="28.28515625" style="117" bestFit="1" customWidth="1"/>
    <col min="17" max="17" width="23" style="117" bestFit="1" customWidth="1"/>
    <col min="18" max="18" width="29.85546875" style="117" bestFit="1" customWidth="1"/>
    <col min="19" max="19" width="23" style="117" bestFit="1" customWidth="1"/>
    <col min="20" max="20" width="25.7109375" style="373" customWidth="1"/>
    <col min="21" max="21" width="31.85546875" style="117" customWidth="1"/>
    <col min="22" max="22" width="42.42578125" style="117" customWidth="1"/>
    <col min="23" max="16384" width="9.140625" style="117"/>
  </cols>
  <sheetData>
    <row r="1" spans="1:22" s="1" customFormat="1" x14ac:dyDescent="0.3">
      <c r="A1" s="526" t="s">
        <v>16539</v>
      </c>
      <c r="B1" s="527"/>
      <c r="C1" s="527"/>
      <c r="D1" s="527"/>
      <c r="E1" s="527"/>
      <c r="F1" s="527"/>
      <c r="G1" s="527"/>
      <c r="H1" s="527"/>
      <c r="I1" s="527"/>
      <c r="J1" s="527"/>
      <c r="K1" s="527"/>
      <c r="L1" s="527"/>
      <c r="M1" s="527"/>
      <c r="N1" s="527"/>
      <c r="O1" s="527"/>
      <c r="P1" s="527"/>
      <c r="Q1" s="527"/>
      <c r="R1" s="527"/>
      <c r="S1" s="527"/>
      <c r="T1" s="527"/>
      <c r="U1" s="527"/>
      <c r="V1" s="528"/>
    </row>
    <row r="2" spans="1:22" s="1" customFormat="1" ht="70.5" customHeight="1" x14ac:dyDescent="0.3">
      <c r="A2" s="529" t="s">
        <v>0</v>
      </c>
      <c r="B2" s="529"/>
      <c r="C2" s="529"/>
      <c r="D2" s="529"/>
      <c r="E2" s="529"/>
      <c r="F2" s="529"/>
      <c r="G2" s="529"/>
      <c r="H2" s="529"/>
      <c r="I2" s="529"/>
      <c r="J2" s="529"/>
      <c r="K2" s="529"/>
      <c r="L2" s="529"/>
      <c r="M2" s="529"/>
      <c r="N2" s="529"/>
      <c r="O2" s="529"/>
      <c r="P2" s="529"/>
      <c r="Q2" s="529"/>
      <c r="R2" s="529"/>
      <c r="S2" s="529"/>
      <c r="T2" s="529"/>
      <c r="U2" s="529"/>
      <c r="V2" s="529"/>
    </row>
    <row r="3" spans="1:22" s="19" customFormat="1" ht="37.5" customHeight="1" x14ac:dyDescent="0.3">
      <c r="A3" s="524" t="s">
        <v>1</v>
      </c>
      <c r="B3" s="524" t="s">
        <v>2</v>
      </c>
      <c r="C3" s="524" t="s">
        <v>3</v>
      </c>
      <c r="D3" s="524" t="s">
        <v>4</v>
      </c>
      <c r="E3" s="524" t="s">
        <v>5</v>
      </c>
      <c r="F3" s="524" t="s">
        <v>6</v>
      </c>
      <c r="G3" s="524" t="s">
        <v>7</v>
      </c>
      <c r="H3" s="532" t="s">
        <v>8</v>
      </c>
      <c r="I3" s="533"/>
      <c r="J3" s="530" t="s">
        <v>9</v>
      </c>
      <c r="K3" s="531"/>
      <c r="L3" s="530" t="s">
        <v>10</v>
      </c>
      <c r="M3" s="531"/>
      <c r="N3" s="530" t="s">
        <v>11</v>
      </c>
      <c r="O3" s="531"/>
      <c r="P3" s="530" t="s">
        <v>12</v>
      </c>
      <c r="Q3" s="531"/>
      <c r="R3" s="530" t="s">
        <v>7076</v>
      </c>
      <c r="S3" s="531"/>
      <c r="T3" s="524" t="s">
        <v>13</v>
      </c>
      <c r="U3" s="524" t="s">
        <v>14</v>
      </c>
      <c r="V3" s="524" t="s">
        <v>15</v>
      </c>
    </row>
    <row r="4" spans="1:22" s="2" customFormat="1" ht="56.25" x14ac:dyDescent="0.3">
      <c r="A4" s="525"/>
      <c r="B4" s="525"/>
      <c r="C4" s="525"/>
      <c r="D4" s="525"/>
      <c r="E4" s="525"/>
      <c r="F4" s="525"/>
      <c r="G4" s="525"/>
      <c r="H4" s="458" t="s">
        <v>16</v>
      </c>
      <c r="I4" s="458" t="s">
        <v>17</v>
      </c>
      <c r="J4" s="374" t="s">
        <v>16</v>
      </c>
      <c r="K4" s="374" t="s">
        <v>17</v>
      </c>
      <c r="L4" s="374" t="s">
        <v>16</v>
      </c>
      <c r="M4" s="374" t="s">
        <v>17</v>
      </c>
      <c r="N4" s="374" t="s">
        <v>16</v>
      </c>
      <c r="O4" s="374" t="s">
        <v>17</v>
      </c>
      <c r="P4" s="374" t="s">
        <v>16</v>
      </c>
      <c r="Q4" s="374" t="s">
        <v>17</v>
      </c>
      <c r="R4" s="374" t="s">
        <v>16</v>
      </c>
      <c r="S4" s="374" t="s">
        <v>17</v>
      </c>
      <c r="T4" s="525"/>
      <c r="U4" s="525"/>
      <c r="V4" s="525"/>
    </row>
    <row r="5" spans="1:22" s="2" customFormat="1" x14ac:dyDescent="0.3">
      <c r="A5" s="374"/>
      <c r="B5" s="374" t="s">
        <v>18</v>
      </c>
      <c r="C5" s="386"/>
      <c r="D5" s="386"/>
      <c r="E5" s="386"/>
      <c r="F5" s="386"/>
      <c r="G5" s="374"/>
      <c r="H5" s="458">
        <f t="shared" ref="H5:S5" si="0">SUM(H6:H8485)</f>
        <v>159531342552.6297</v>
      </c>
      <c r="I5" s="458">
        <f t="shared" si="0"/>
        <v>32807699.611636687</v>
      </c>
      <c r="J5" s="30">
        <f t="shared" si="0"/>
        <v>157789796788.84134</v>
      </c>
      <c r="K5" s="30">
        <f t="shared" si="0"/>
        <v>28930753.503751539</v>
      </c>
      <c r="L5" s="30">
        <f t="shared" si="0"/>
        <v>153928862049.59637</v>
      </c>
      <c r="M5" s="30">
        <f t="shared" si="0"/>
        <v>31649115.45828997</v>
      </c>
      <c r="N5" s="30">
        <f t="shared" si="0"/>
        <v>165616401849.69766</v>
      </c>
      <c r="O5" s="30">
        <f t="shared" si="0"/>
        <v>32173616.324345823</v>
      </c>
      <c r="P5" s="30">
        <f t="shared" si="0"/>
        <v>155982193652.00504</v>
      </c>
      <c r="Q5" s="30">
        <f t="shared" si="0"/>
        <v>28222355.698267918</v>
      </c>
      <c r="R5" s="30">
        <f>SUM(R6:R8485)</f>
        <v>792851492554.76807</v>
      </c>
      <c r="S5" s="30">
        <f t="shared" si="0"/>
        <v>155198490.26529357</v>
      </c>
      <c r="T5" s="30"/>
      <c r="U5" s="374"/>
      <c r="V5" s="374"/>
    </row>
    <row r="6" spans="1:22" s="1" customFormat="1" ht="409.5" x14ac:dyDescent="0.3">
      <c r="A6" s="16">
        <v>1</v>
      </c>
      <c r="B6" s="16" t="s">
        <v>13569</v>
      </c>
      <c r="C6" s="16" t="s">
        <v>13570</v>
      </c>
      <c r="D6" s="16" t="s">
        <v>13571</v>
      </c>
      <c r="E6" s="16" t="s">
        <v>13572</v>
      </c>
      <c r="F6" s="16"/>
      <c r="G6" s="151" t="s">
        <v>1571</v>
      </c>
      <c r="H6" s="166">
        <v>4750000000</v>
      </c>
      <c r="I6" s="166">
        <v>500</v>
      </c>
      <c r="J6" s="166">
        <v>26600000000</v>
      </c>
      <c r="K6" s="166">
        <v>2800</v>
      </c>
      <c r="L6" s="166">
        <v>21308500000</v>
      </c>
      <c r="M6" s="166">
        <v>2243</v>
      </c>
      <c r="N6" s="166"/>
      <c r="O6" s="166">
        <v>0</v>
      </c>
      <c r="P6" s="166"/>
      <c r="Q6" s="166">
        <v>0</v>
      </c>
      <c r="R6" s="16">
        <v>52658500000</v>
      </c>
      <c r="S6" s="275">
        <v>5543</v>
      </c>
      <c r="T6" s="123" t="s">
        <v>13573</v>
      </c>
      <c r="U6" s="212"/>
      <c r="V6" s="212"/>
    </row>
    <row r="7" spans="1:22" s="3" customFormat="1" ht="281.25" x14ac:dyDescent="0.3">
      <c r="A7" s="16">
        <v>2</v>
      </c>
      <c r="B7" s="243" t="s">
        <v>14650</v>
      </c>
      <c r="C7" s="241" t="s">
        <v>14559</v>
      </c>
      <c r="D7" s="241" t="s">
        <v>14651</v>
      </c>
      <c r="E7" s="241" t="s">
        <v>14652</v>
      </c>
      <c r="F7" s="113" t="s">
        <v>14449</v>
      </c>
      <c r="G7" s="241" t="s">
        <v>82</v>
      </c>
      <c r="H7" s="459">
        <v>0</v>
      </c>
      <c r="I7" s="460">
        <v>0</v>
      </c>
      <c r="J7" s="150">
        <v>3983387819.5272207</v>
      </c>
      <c r="K7" s="242">
        <v>79955.596538081503</v>
      </c>
      <c r="L7" s="150">
        <v>8608160007</v>
      </c>
      <c r="M7" s="242">
        <v>166139</v>
      </c>
      <c r="N7" s="150">
        <v>13193448336.76923</v>
      </c>
      <c r="O7" s="242">
        <v>244844.54554642719</v>
      </c>
      <c r="P7" s="150">
        <v>16000245730.568253</v>
      </c>
      <c r="Q7" s="242">
        <v>285509.63991663698</v>
      </c>
      <c r="R7" s="16">
        <v>41785241893.8647</v>
      </c>
      <c r="S7" s="241">
        <v>776448.78200114565</v>
      </c>
      <c r="T7" s="241" t="s">
        <v>14635</v>
      </c>
      <c r="U7" s="35" t="s">
        <v>14653</v>
      </c>
      <c r="V7" s="35" t="s">
        <v>16414</v>
      </c>
    </row>
    <row r="8" spans="1:22" s="3" customFormat="1" ht="75" x14ac:dyDescent="0.2">
      <c r="A8" s="16">
        <v>3</v>
      </c>
      <c r="B8" s="21" t="s">
        <v>1081</v>
      </c>
      <c r="C8" s="16" t="s">
        <v>1223</v>
      </c>
      <c r="D8" s="16" t="s">
        <v>1224</v>
      </c>
      <c r="E8" s="16" t="s">
        <v>1224</v>
      </c>
      <c r="F8" s="40" t="s">
        <v>1225</v>
      </c>
      <c r="G8" s="16" t="s">
        <v>82</v>
      </c>
      <c r="H8" s="461">
        <v>9347634912</v>
      </c>
      <c r="I8" s="462">
        <v>4556</v>
      </c>
      <c r="J8" s="31">
        <v>6853299365.1599998</v>
      </c>
      <c r="K8" s="29">
        <v>3488.84</v>
      </c>
      <c r="L8" s="31">
        <v>6853299365.1599998</v>
      </c>
      <c r="M8" s="29">
        <v>3488.84</v>
      </c>
      <c r="N8" s="31">
        <v>6853299365.1599998</v>
      </c>
      <c r="O8" s="29">
        <v>3488.84</v>
      </c>
      <c r="P8" s="31">
        <v>6853299365.1599998</v>
      </c>
      <c r="Q8" s="29">
        <v>3488.84</v>
      </c>
      <c r="R8" s="16">
        <v>36760832372.639999</v>
      </c>
      <c r="S8" s="16">
        <v>18511.36</v>
      </c>
      <c r="T8" s="16" t="s">
        <v>819</v>
      </c>
      <c r="U8" s="16" t="s">
        <v>61</v>
      </c>
      <c r="V8" s="16" t="s">
        <v>1226</v>
      </c>
    </row>
    <row r="9" spans="1:22" s="3" customFormat="1" ht="131.25" x14ac:dyDescent="0.2">
      <c r="A9" s="16">
        <v>4</v>
      </c>
      <c r="B9" s="276" t="s">
        <v>11516</v>
      </c>
      <c r="C9" s="99" t="s">
        <v>11517</v>
      </c>
      <c r="D9" s="99" t="s">
        <v>11516</v>
      </c>
      <c r="E9" s="99" t="s">
        <v>11518</v>
      </c>
      <c r="F9" s="16" t="s">
        <v>11500</v>
      </c>
      <c r="G9" s="99" t="s">
        <v>11519</v>
      </c>
      <c r="H9" s="184">
        <v>0</v>
      </c>
      <c r="I9" s="184">
        <v>0</v>
      </c>
      <c r="J9" s="99">
        <v>0</v>
      </c>
      <c r="K9" s="99">
        <v>0</v>
      </c>
      <c r="L9" s="99">
        <v>3069196428.5700002</v>
      </c>
      <c r="M9" s="99">
        <v>12500</v>
      </c>
      <c r="N9" s="99">
        <v>14732142857.1</v>
      </c>
      <c r="O9" s="99">
        <v>60000</v>
      </c>
      <c r="P9" s="99">
        <v>14732142857.1</v>
      </c>
      <c r="Q9" s="99">
        <v>60000</v>
      </c>
      <c r="R9" s="16">
        <v>32533482142.770004</v>
      </c>
      <c r="S9" s="99">
        <v>132500</v>
      </c>
      <c r="T9" s="16" t="s">
        <v>1000</v>
      </c>
      <c r="U9" s="99" t="s">
        <v>11520</v>
      </c>
      <c r="V9" s="99" t="s">
        <v>11520</v>
      </c>
    </row>
    <row r="10" spans="1:22" s="3" customFormat="1" x14ac:dyDescent="0.2">
      <c r="A10" s="16">
        <v>5</v>
      </c>
      <c r="B10" s="243"/>
      <c r="C10" s="243"/>
      <c r="D10" s="241"/>
      <c r="E10" s="241"/>
      <c r="F10" s="241"/>
      <c r="G10" s="241" t="s">
        <v>82</v>
      </c>
      <c r="H10" s="264">
        <v>4637859702</v>
      </c>
      <c r="I10" s="264">
        <v>98677.865999999995</v>
      </c>
      <c r="J10" s="241">
        <v>5774952353.8240767</v>
      </c>
      <c r="K10" s="241">
        <v>115916.34592180001</v>
      </c>
      <c r="L10" s="241">
        <v>5768409912.935111</v>
      </c>
      <c r="M10" s="241">
        <v>111331.3244347</v>
      </c>
      <c r="N10" s="241">
        <v>6161749997.0465593</v>
      </c>
      <c r="O10" s="241">
        <v>114350.0045847</v>
      </c>
      <c r="P10" s="241">
        <v>6807435826.5269337</v>
      </c>
      <c r="Q10" s="241">
        <v>121472.41888130001</v>
      </c>
      <c r="R10" s="16">
        <v>29150407792.33268</v>
      </c>
      <c r="S10" s="241">
        <v>561747.95982250001</v>
      </c>
      <c r="T10" s="21" t="s">
        <v>14570</v>
      </c>
      <c r="U10" s="35"/>
      <c r="V10" s="35"/>
    </row>
    <row r="11" spans="1:22" s="3" customFormat="1" ht="56.25" x14ac:dyDescent="0.2">
      <c r="A11" s="16">
        <v>6</v>
      </c>
      <c r="B11" s="21" t="s">
        <v>1220</v>
      </c>
      <c r="C11" s="16" t="s">
        <v>1221</v>
      </c>
      <c r="D11" s="16" t="s">
        <v>1222</v>
      </c>
      <c r="E11" s="16" t="s">
        <v>1222</v>
      </c>
      <c r="F11" s="16"/>
      <c r="G11" s="16" t="s">
        <v>82</v>
      </c>
      <c r="H11" s="463">
        <v>5545348100</v>
      </c>
      <c r="I11" s="463">
        <v>26419</v>
      </c>
      <c r="J11" s="16">
        <v>5545348100</v>
      </c>
      <c r="K11" s="16">
        <v>26419</v>
      </c>
      <c r="L11" s="16">
        <v>5545348100</v>
      </c>
      <c r="M11" s="16">
        <v>26419</v>
      </c>
      <c r="N11" s="16">
        <v>5545348100</v>
      </c>
      <c r="O11" s="16">
        <v>26419</v>
      </c>
      <c r="P11" s="16">
        <v>5545348100</v>
      </c>
      <c r="Q11" s="16">
        <v>26419</v>
      </c>
      <c r="R11" s="16">
        <v>27726740500</v>
      </c>
      <c r="S11" s="16">
        <v>132095</v>
      </c>
      <c r="T11" s="16" t="s">
        <v>819</v>
      </c>
      <c r="U11" s="16" t="s">
        <v>1215</v>
      </c>
      <c r="V11" s="55" t="s">
        <v>1216</v>
      </c>
    </row>
    <row r="12" spans="1:22" s="3" customFormat="1" x14ac:dyDescent="0.3">
      <c r="A12" s="16">
        <v>7</v>
      </c>
      <c r="B12" s="243"/>
      <c r="C12" s="244"/>
      <c r="D12" s="241"/>
      <c r="E12" s="241"/>
      <c r="F12" s="241"/>
      <c r="G12" s="241" t="s">
        <v>82</v>
      </c>
      <c r="H12" s="464">
        <v>3700244717</v>
      </c>
      <c r="I12" s="464">
        <v>78728.611000000004</v>
      </c>
      <c r="J12" s="245">
        <v>5460821490.4017143</v>
      </c>
      <c r="K12" s="245">
        <v>109611.02951428572</v>
      </c>
      <c r="L12" s="245">
        <v>5848095952.8269997</v>
      </c>
      <c r="M12" s="245">
        <v>112869.27899999999</v>
      </c>
      <c r="N12" s="245">
        <v>5584120170.3950005</v>
      </c>
      <c r="O12" s="245">
        <v>103630.327</v>
      </c>
      <c r="P12" s="245">
        <v>6103797758.4860001</v>
      </c>
      <c r="Q12" s="246">
        <v>108916.64599999999</v>
      </c>
      <c r="R12" s="16">
        <v>26697080089.109715</v>
      </c>
      <c r="S12" s="241">
        <v>513755.89251428569</v>
      </c>
      <c r="T12" s="244" t="s">
        <v>15722</v>
      </c>
      <c r="U12" s="35"/>
      <c r="V12" s="35"/>
    </row>
    <row r="13" spans="1:22" s="3" customFormat="1" ht="150" customHeight="1" x14ac:dyDescent="0.3">
      <c r="A13" s="16">
        <v>8</v>
      </c>
      <c r="B13" s="243"/>
      <c r="C13" s="241"/>
      <c r="D13" s="241"/>
      <c r="E13" s="241"/>
      <c r="F13" s="241"/>
      <c r="G13" s="241" t="s">
        <v>82</v>
      </c>
      <c r="H13" s="264">
        <v>4775496570</v>
      </c>
      <c r="I13" s="264">
        <v>101606.31</v>
      </c>
      <c r="J13" s="241">
        <v>4798529596.8000002</v>
      </c>
      <c r="K13" s="241">
        <v>102096.3744</v>
      </c>
      <c r="L13" s="241">
        <v>5292734625</v>
      </c>
      <c r="M13" s="241">
        <v>112611.375</v>
      </c>
      <c r="N13" s="241">
        <v>5315368650</v>
      </c>
      <c r="O13" s="241">
        <v>113092.95</v>
      </c>
      <c r="P13" s="241">
        <v>5355959589</v>
      </c>
      <c r="Q13" s="241">
        <v>113956.587</v>
      </c>
      <c r="R13" s="16">
        <v>25538089030.799999</v>
      </c>
      <c r="S13" s="241">
        <v>543363.59640000004</v>
      </c>
      <c r="T13" s="20" t="s">
        <v>15828</v>
      </c>
      <c r="U13" s="35"/>
      <c r="V13" s="37"/>
    </row>
    <row r="14" spans="1:22" s="8" customFormat="1" ht="93.75" x14ac:dyDescent="0.3">
      <c r="A14" s="16">
        <v>9</v>
      </c>
      <c r="B14" s="243"/>
      <c r="C14" s="241" t="s">
        <v>14559</v>
      </c>
      <c r="D14" s="241" t="s">
        <v>14560</v>
      </c>
      <c r="E14" s="241" t="s">
        <v>14561</v>
      </c>
      <c r="F14" s="20" t="s">
        <v>14449</v>
      </c>
      <c r="G14" s="241" t="s">
        <v>82</v>
      </c>
      <c r="H14" s="264">
        <v>3802111716</v>
      </c>
      <c r="I14" s="264">
        <v>68186</v>
      </c>
      <c r="J14" s="241">
        <v>4207099720</v>
      </c>
      <c r="K14" s="241">
        <v>84446</v>
      </c>
      <c r="L14" s="241">
        <v>5240522259</v>
      </c>
      <c r="M14" s="241">
        <v>101143</v>
      </c>
      <c r="N14" s="241">
        <v>5748505685</v>
      </c>
      <c r="O14" s="241">
        <v>106681</v>
      </c>
      <c r="P14" s="241">
        <v>6062235175</v>
      </c>
      <c r="Q14" s="241">
        <v>108175</v>
      </c>
      <c r="R14" s="16">
        <v>25060474555</v>
      </c>
      <c r="S14" s="241">
        <v>468631</v>
      </c>
      <c r="T14" s="113" t="s">
        <v>14450</v>
      </c>
      <c r="U14" s="35"/>
      <c r="V14" s="35"/>
    </row>
    <row r="15" spans="1:22" s="8" customFormat="1" ht="75" x14ac:dyDescent="0.3">
      <c r="A15" s="16">
        <v>10</v>
      </c>
      <c r="B15" s="214" t="s">
        <v>14650</v>
      </c>
      <c r="C15" s="214" t="s">
        <v>14559</v>
      </c>
      <c r="D15" s="150" t="s">
        <v>14651</v>
      </c>
      <c r="E15" s="150" t="s">
        <v>14652</v>
      </c>
      <c r="F15" s="150"/>
      <c r="G15" s="150" t="s">
        <v>82</v>
      </c>
      <c r="H15" s="465">
        <v>5448319541.1999998</v>
      </c>
      <c r="I15" s="465">
        <v>142626.166</v>
      </c>
      <c r="J15" s="150">
        <v>5019479801.3584719</v>
      </c>
      <c r="K15" s="150">
        <v>131399.99479996</v>
      </c>
      <c r="L15" s="150">
        <v>4913384321.1379604</v>
      </c>
      <c r="M15" s="150">
        <v>128622.6262078</v>
      </c>
      <c r="N15" s="150">
        <v>4236248428.1525598</v>
      </c>
      <c r="O15" s="150">
        <v>110896.55571079999</v>
      </c>
      <c r="P15" s="150">
        <v>3524181174.7115641</v>
      </c>
      <c r="Q15" s="150">
        <v>92256.051694020003</v>
      </c>
      <c r="R15" s="16">
        <v>23141613266.560555</v>
      </c>
      <c r="S15" s="150">
        <v>605801.39441258006</v>
      </c>
      <c r="T15" s="214" t="s">
        <v>15902</v>
      </c>
      <c r="U15" s="231"/>
      <c r="V15" s="231"/>
    </row>
    <row r="16" spans="1:22" s="8" customFormat="1" ht="56.25" x14ac:dyDescent="0.3">
      <c r="A16" s="16">
        <v>11</v>
      </c>
      <c r="B16" s="20" t="s">
        <v>6961</v>
      </c>
      <c r="C16" s="16" t="s">
        <v>7075</v>
      </c>
      <c r="D16" s="16" t="s">
        <v>6961</v>
      </c>
      <c r="E16" s="17" t="s">
        <v>6962</v>
      </c>
      <c r="F16" s="17"/>
      <c r="G16" s="16" t="s">
        <v>24</v>
      </c>
      <c r="H16" s="251">
        <v>3961151770</v>
      </c>
      <c r="I16" s="251">
        <v>13717.699999999999</v>
      </c>
      <c r="J16" s="16">
        <v>4136673131.72721</v>
      </c>
      <c r="K16" s="16">
        <v>22885</v>
      </c>
      <c r="L16" s="16">
        <v>3993554779.5</v>
      </c>
      <c r="M16" s="16">
        <v>21243.75</v>
      </c>
      <c r="N16" s="16">
        <v>3771638427.28192</v>
      </c>
      <c r="O16" s="16">
        <v>19291.599999999999</v>
      </c>
      <c r="P16" s="16">
        <v>4390938970.1954803</v>
      </c>
      <c r="Q16" s="16">
        <v>21595.450000000004</v>
      </c>
      <c r="R16" s="16">
        <v>20253957078.704613</v>
      </c>
      <c r="S16" s="16">
        <v>98733.5</v>
      </c>
      <c r="T16" s="17" t="s">
        <v>6868</v>
      </c>
      <c r="U16" s="17" t="s">
        <v>6964</v>
      </c>
      <c r="V16" s="16" t="s">
        <v>6965</v>
      </c>
    </row>
    <row r="17" spans="1:22" s="8" customFormat="1" x14ac:dyDescent="0.3">
      <c r="A17" s="16">
        <v>12</v>
      </c>
      <c r="B17" s="243"/>
      <c r="C17" s="113"/>
      <c r="D17" s="241"/>
      <c r="E17" s="241"/>
      <c r="F17" s="241"/>
      <c r="G17" s="241" t="s">
        <v>82</v>
      </c>
      <c r="H17" s="264">
        <v>3241474545.7000003</v>
      </c>
      <c r="I17" s="264">
        <v>94396.3</v>
      </c>
      <c r="J17" s="241">
        <v>3574740056</v>
      </c>
      <c r="K17" s="241">
        <v>98326</v>
      </c>
      <c r="L17" s="241">
        <v>3742476001.620244</v>
      </c>
      <c r="M17" s="241">
        <v>99096.435990579994</v>
      </c>
      <c r="N17" s="241">
        <v>3976618299.3663945</v>
      </c>
      <c r="O17" s="241">
        <v>101168.19648832001</v>
      </c>
      <c r="P17" s="241">
        <v>4005378666</v>
      </c>
      <c r="Q17" s="247">
        <v>97821</v>
      </c>
      <c r="R17" s="16">
        <v>18540687568.686638</v>
      </c>
      <c r="S17" s="241">
        <v>490807.93247890001</v>
      </c>
      <c r="T17" s="20" t="s">
        <v>15751</v>
      </c>
      <c r="U17" s="35"/>
      <c r="V17" s="35"/>
    </row>
    <row r="18" spans="1:22" s="8" customFormat="1" ht="56.25" x14ac:dyDescent="0.3">
      <c r="A18" s="16">
        <v>13</v>
      </c>
      <c r="B18" s="134" t="s">
        <v>11550</v>
      </c>
      <c r="C18" s="134" t="s">
        <v>11551</v>
      </c>
      <c r="D18" s="35" t="s">
        <v>11552</v>
      </c>
      <c r="E18" s="134" t="s">
        <v>11553</v>
      </c>
      <c r="F18" s="134"/>
      <c r="G18" s="35" t="s">
        <v>24</v>
      </c>
      <c r="H18" s="308">
        <v>3233681708.0832</v>
      </c>
      <c r="I18" s="308">
        <v>2694734.7567359991</v>
      </c>
      <c r="J18" s="35">
        <v>3166721592.2999997</v>
      </c>
      <c r="K18" s="35">
        <v>2606355.2199999997</v>
      </c>
      <c r="L18" s="35">
        <v>3319031462.6699996</v>
      </c>
      <c r="M18" s="35">
        <v>2601631.5599999996</v>
      </c>
      <c r="N18" s="35">
        <v>3850431440.9289198</v>
      </c>
      <c r="O18" s="35">
        <v>2874447.34</v>
      </c>
      <c r="P18" s="35">
        <v>3659231211.9818392</v>
      </c>
      <c r="Q18" s="35">
        <v>2601631.5599999996</v>
      </c>
      <c r="R18" s="16">
        <v>17229097415.963959</v>
      </c>
      <c r="S18" s="35">
        <v>13378800.436735999</v>
      </c>
      <c r="T18" s="134" t="s">
        <v>6868</v>
      </c>
      <c r="U18" s="134" t="s">
        <v>83</v>
      </c>
      <c r="V18" s="35" t="s">
        <v>6955</v>
      </c>
    </row>
    <row r="19" spans="1:22" s="8" customFormat="1" ht="131.25" x14ac:dyDescent="0.3">
      <c r="A19" s="16">
        <v>14</v>
      </c>
      <c r="B19" s="21" t="s">
        <v>6921</v>
      </c>
      <c r="C19" s="16" t="s">
        <v>6865</v>
      </c>
      <c r="D19" s="17" t="s">
        <v>6922</v>
      </c>
      <c r="E19" s="17" t="s">
        <v>6923</v>
      </c>
      <c r="F19" s="16"/>
      <c r="G19" s="16" t="s">
        <v>24</v>
      </c>
      <c r="H19" s="251">
        <v>2805934491.6723299</v>
      </c>
      <c r="I19" s="251">
        <v>430210.24857600004</v>
      </c>
      <c r="J19" s="16">
        <v>3102602148.2421498</v>
      </c>
      <c r="K19" s="16">
        <v>406438.65</v>
      </c>
      <c r="L19" s="16">
        <v>3035058025.50667</v>
      </c>
      <c r="M19" s="16">
        <v>380469.3</v>
      </c>
      <c r="N19" s="16">
        <v>3414505414.06215</v>
      </c>
      <c r="O19" s="16">
        <v>409603.95</v>
      </c>
      <c r="P19" s="16">
        <v>3360093248.3082304</v>
      </c>
      <c r="Q19" s="16">
        <v>385719.3</v>
      </c>
      <c r="R19" s="16">
        <v>15718193327.791531</v>
      </c>
      <c r="S19" s="16">
        <v>2012441.4485760001</v>
      </c>
      <c r="T19" s="17" t="s">
        <v>6868</v>
      </c>
      <c r="U19" s="17" t="s">
        <v>61</v>
      </c>
      <c r="V19" s="17" t="s">
        <v>6924</v>
      </c>
    </row>
    <row r="20" spans="1:22" s="8" customFormat="1" ht="75" x14ac:dyDescent="0.3">
      <c r="A20" s="16">
        <v>15</v>
      </c>
      <c r="B20" s="20" t="s">
        <v>13865</v>
      </c>
      <c r="C20" s="20" t="s">
        <v>13866</v>
      </c>
      <c r="D20" s="20" t="s">
        <v>13867</v>
      </c>
      <c r="E20" s="20"/>
      <c r="F20" s="114"/>
      <c r="G20" s="20" t="s">
        <v>13868</v>
      </c>
      <c r="H20" s="115">
        <v>4986091500</v>
      </c>
      <c r="I20" s="115">
        <v>170</v>
      </c>
      <c r="J20" s="20">
        <v>9678883500</v>
      </c>
      <c r="K20" s="20">
        <v>330</v>
      </c>
      <c r="L20" s="20"/>
      <c r="M20" s="20"/>
      <c r="N20" s="20"/>
      <c r="O20" s="20"/>
      <c r="P20" s="20"/>
      <c r="Q20" s="20"/>
      <c r="R20" s="16">
        <v>14664975000</v>
      </c>
      <c r="S20" s="21">
        <v>500</v>
      </c>
      <c r="T20" s="20" t="s">
        <v>13869</v>
      </c>
      <c r="U20" s="17"/>
      <c r="V20" s="233"/>
    </row>
    <row r="21" spans="1:22" s="8" customFormat="1" x14ac:dyDescent="0.3">
      <c r="A21" s="16">
        <v>16</v>
      </c>
      <c r="B21" s="118" t="s">
        <v>15399</v>
      </c>
      <c r="C21" s="118" t="s">
        <v>15400</v>
      </c>
      <c r="D21" s="118" t="s">
        <v>15401</v>
      </c>
      <c r="E21" s="118" t="s">
        <v>15402</v>
      </c>
      <c r="F21" s="118" t="s">
        <v>14449</v>
      </c>
      <c r="G21" s="118" t="s">
        <v>24</v>
      </c>
      <c r="H21" s="166">
        <v>1835001974.8664501</v>
      </c>
      <c r="I21" s="166">
        <v>7800220.934607652</v>
      </c>
      <c r="J21" s="118">
        <v>1959770589.5010223</v>
      </c>
      <c r="K21" s="118">
        <v>8330586.9904400529</v>
      </c>
      <c r="L21" s="118">
        <v>2178656235.3251729</v>
      </c>
      <c r="M21" s="118">
        <v>9261025.4424024355</v>
      </c>
      <c r="N21" s="118">
        <v>2177875837.5558968</v>
      </c>
      <c r="O21" s="118">
        <v>9257708.1298869159</v>
      </c>
      <c r="P21" s="118">
        <v>2178100187.8812103</v>
      </c>
      <c r="Q21" s="118">
        <v>9258661.7975821905</v>
      </c>
      <c r="R21" s="16">
        <v>10329404825.129753</v>
      </c>
      <c r="S21" s="118">
        <v>43908203.294919297</v>
      </c>
      <c r="T21" s="20" t="s">
        <v>15403</v>
      </c>
      <c r="U21" s="118"/>
      <c r="V21" s="118"/>
    </row>
    <row r="22" spans="1:22" s="457" customFormat="1" ht="112.5" x14ac:dyDescent="0.3">
      <c r="A22" s="449">
        <v>17</v>
      </c>
      <c r="B22" s="450" t="s">
        <v>14395</v>
      </c>
      <c r="C22" s="450" t="s">
        <v>14384</v>
      </c>
      <c r="D22" s="450" t="s">
        <v>14396</v>
      </c>
      <c r="E22" s="450" t="s">
        <v>14397</v>
      </c>
      <c r="F22" s="451"/>
      <c r="G22" s="452" t="s">
        <v>14398</v>
      </c>
      <c r="H22" s="466">
        <v>1404868416</v>
      </c>
      <c r="I22" s="466">
        <v>99200</v>
      </c>
      <c r="J22" s="453">
        <v>1826895420</v>
      </c>
      <c r="K22" s="452">
        <v>129000</v>
      </c>
      <c r="L22" s="453">
        <v>1702269996</v>
      </c>
      <c r="M22" s="453">
        <v>120200</v>
      </c>
      <c r="N22" s="453">
        <v>1852386984.0000002</v>
      </c>
      <c r="O22" s="453">
        <v>130800.00000000001</v>
      </c>
      <c r="P22" s="453">
        <v>453183360</v>
      </c>
      <c r="Q22" s="452">
        <v>32000</v>
      </c>
      <c r="R22" s="449">
        <v>7239604176</v>
      </c>
      <c r="S22" s="454">
        <v>511200</v>
      </c>
      <c r="T22" s="452" t="s">
        <v>14394</v>
      </c>
      <c r="U22" s="455"/>
      <c r="V22" s="456"/>
    </row>
    <row r="23" spans="1:22" s="8" customFormat="1" ht="75" x14ac:dyDescent="0.3">
      <c r="A23" s="16">
        <v>18</v>
      </c>
      <c r="B23" s="21" t="s">
        <v>7134</v>
      </c>
      <c r="C23" s="16" t="s">
        <v>4308</v>
      </c>
      <c r="D23" s="16" t="s">
        <v>4309</v>
      </c>
      <c r="E23" s="16" t="s">
        <v>7083</v>
      </c>
      <c r="F23" s="16"/>
      <c r="G23" s="16" t="s">
        <v>7084</v>
      </c>
      <c r="H23" s="251">
        <v>2871100925</v>
      </c>
      <c r="I23" s="251">
        <v>39200</v>
      </c>
      <c r="J23" s="16">
        <v>324235000</v>
      </c>
      <c r="K23" s="16">
        <v>5000</v>
      </c>
      <c r="L23" s="16">
        <v>324235000</v>
      </c>
      <c r="M23" s="16">
        <v>5000</v>
      </c>
      <c r="N23" s="16">
        <v>2871100925</v>
      </c>
      <c r="O23" s="16">
        <v>44275</v>
      </c>
      <c r="P23" s="16">
        <v>324235000</v>
      </c>
      <c r="Q23" s="16">
        <v>5000</v>
      </c>
      <c r="R23" s="16">
        <v>6714906850</v>
      </c>
      <c r="S23" s="16">
        <v>98475</v>
      </c>
      <c r="T23" s="16" t="s">
        <v>819</v>
      </c>
      <c r="U23" s="16"/>
      <c r="V23" s="55" t="s">
        <v>1226</v>
      </c>
    </row>
    <row r="24" spans="1:22" s="8" customFormat="1" ht="56.25" x14ac:dyDescent="0.3">
      <c r="A24" s="16">
        <v>19</v>
      </c>
      <c r="B24" s="123" t="s">
        <v>15924</v>
      </c>
      <c r="C24" s="123" t="s">
        <v>15925</v>
      </c>
      <c r="D24" s="123" t="s">
        <v>15926</v>
      </c>
      <c r="E24" s="123" t="s">
        <v>15927</v>
      </c>
      <c r="F24" s="17">
        <v>9</v>
      </c>
      <c r="G24" s="22" t="s">
        <v>24</v>
      </c>
      <c r="H24" s="115">
        <v>6598857780</v>
      </c>
      <c r="I24" s="115">
        <v>47979</v>
      </c>
      <c r="J24" s="171"/>
      <c r="K24" s="171"/>
      <c r="L24" s="171"/>
      <c r="M24" s="171"/>
      <c r="N24" s="171"/>
      <c r="O24" s="171"/>
      <c r="P24" s="174"/>
      <c r="Q24" s="174"/>
      <c r="R24" s="16">
        <v>6598857780</v>
      </c>
      <c r="S24" s="171">
        <v>47979</v>
      </c>
      <c r="T24" s="20" t="s">
        <v>15928</v>
      </c>
      <c r="U24" s="251" t="s">
        <v>15929</v>
      </c>
      <c r="V24" s="17" t="s">
        <v>15930</v>
      </c>
    </row>
    <row r="25" spans="1:22" s="8" customFormat="1" ht="75" x14ac:dyDescent="0.3">
      <c r="A25" s="16">
        <v>20</v>
      </c>
      <c r="B25" s="21" t="s">
        <v>6864</v>
      </c>
      <c r="C25" s="16" t="s">
        <v>6865</v>
      </c>
      <c r="D25" s="17" t="s">
        <v>6866</v>
      </c>
      <c r="E25" s="17" t="s">
        <v>6867</v>
      </c>
      <c r="F25" s="16"/>
      <c r="G25" s="16" t="s">
        <v>24</v>
      </c>
      <c r="H25" s="251">
        <v>1231028280.22118</v>
      </c>
      <c r="I25" s="251">
        <v>225545.67244800006</v>
      </c>
      <c r="J25" s="16">
        <v>1294662479.5288799</v>
      </c>
      <c r="K25" s="16">
        <v>202669.65000000002</v>
      </c>
      <c r="L25" s="16">
        <v>1235638004.8059399</v>
      </c>
      <c r="M25" s="16">
        <v>185100.3</v>
      </c>
      <c r="N25" s="16">
        <v>1435884619.5792801</v>
      </c>
      <c r="O25" s="16">
        <v>205834.95</v>
      </c>
      <c r="P25" s="16">
        <v>1326384663.90785</v>
      </c>
      <c r="Q25" s="16">
        <v>181950.3</v>
      </c>
      <c r="R25" s="16">
        <v>6523598048.0431299</v>
      </c>
      <c r="S25" s="16">
        <v>1001100.8724480001</v>
      </c>
      <c r="T25" s="17" t="s">
        <v>6868</v>
      </c>
      <c r="U25" s="17" t="s">
        <v>1606</v>
      </c>
      <c r="V25" s="17" t="s">
        <v>6869</v>
      </c>
    </row>
    <row r="26" spans="1:22" s="8" customFormat="1" ht="131.25" x14ac:dyDescent="0.3">
      <c r="A26" s="16">
        <v>21</v>
      </c>
      <c r="B26" s="20" t="s">
        <v>6938</v>
      </c>
      <c r="C26" s="17" t="s">
        <v>6865</v>
      </c>
      <c r="D26" s="16" t="s">
        <v>6939</v>
      </c>
      <c r="E26" s="17" t="s">
        <v>6940</v>
      </c>
      <c r="F26" s="17"/>
      <c r="G26" s="16" t="s">
        <v>24</v>
      </c>
      <c r="H26" s="251">
        <v>1060462009.5696</v>
      </c>
      <c r="I26" s="251">
        <v>117960.17904</v>
      </c>
      <c r="J26" s="16">
        <v>1143875132.96017</v>
      </c>
      <c r="K26" s="16">
        <v>108713.784375</v>
      </c>
      <c r="L26" s="16">
        <v>1095679509.08915</v>
      </c>
      <c r="M26" s="16">
        <v>99649.068750000006</v>
      </c>
      <c r="N26" s="16">
        <v>1265052049.7458601</v>
      </c>
      <c r="O26" s="16">
        <v>110098.60312500001</v>
      </c>
      <c r="P26" s="16">
        <v>1196509415.9130702</v>
      </c>
      <c r="Q26" s="16">
        <v>99649.068750000006</v>
      </c>
      <c r="R26" s="16">
        <v>5761578117.2778511</v>
      </c>
      <c r="S26" s="16">
        <v>536070.70403999998</v>
      </c>
      <c r="T26" s="17" t="s">
        <v>6868</v>
      </c>
      <c r="U26" s="17" t="s">
        <v>990</v>
      </c>
      <c r="V26" s="16" t="s">
        <v>6915</v>
      </c>
    </row>
    <row r="27" spans="1:22" s="8" customFormat="1" ht="75" x14ac:dyDescent="0.3">
      <c r="A27" s="16">
        <v>22</v>
      </c>
      <c r="B27" s="21" t="s">
        <v>1081</v>
      </c>
      <c r="C27" s="16" t="s">
        <v>1223</v>
      </c>
      <c r="D27" s="16" t="s">
        <v>1227</v>
      </c>
      <c r="E27" s="16" t="s">
        <v>1227</v>
      </c>
      <c r="F27" s="16"/>
      <c r="G27" s="16" t="s">
        <v>24</v>
      </c>
      <c r="H27" s="467">
        <v>970664000</v>
      </c>
      <c r="I27" s="467">
        <v>450000</v>
      </c>
      <c r="J27" s="16">
        <v>1005003000</v>
      </c>
      <c r="K27" s="16">
        <v>448000</v>
      </c>
      <c r="L27" s="16">
        <v>1045204000</v>
      </c>
      <c r="M27" s="16">
        <v>448000</v>
      </c>
      <c r="N27" s="16">
        <v>1087012000</v>
      </c>
      <c r="O27" s="16">
        <v>448000</v>
      </c>
      <c r="P27" s="16">
        <v>1130492000</v>
      </c>
      <c r="Q27" s="16">
        <v>448000</v>
      </c>
      <c r="R27" s="16">
        <v>5238375000</v>
      </c>
      <c r="S27" s="16">
        <v>2242000</v>
      </c>
      <c r="T27" s="16" t="s">
        <v>1000</v>
      </c>
      <c r="U27" s="16" t="s">
        <v>61</v>
      </c>
      <c r="V27" s="16" t="s">
        <v>1226</v>
      </c>
    </row>
    <row r="28" spans="1:22" s="8" customFormat="1" ht="93.75" x14ac:dyDescent="0.3">
      <c r="A28" s="16">
        <v>23</v>
      </c>
      <c r="B28" s="21" t="s">
        <v>6911</v>
      </c>
      <c r="C28" s="16" t="s">
        <v>6912</v>
      </c>
      <c r="D28" s="17" t="s">
        <v>6913</v>
      </c>
      <c r="E28" s="17" t="s">
        <v>6914</v>
      </c>
      <c r="F28" s="17"/>
      <c r="G28" s="16" t="s">
        <v>24</v>
      </c>
      <c r="H28" s="251">
        <v>763789824</v>
      </c>
      <c r="I28" s="251">
        <v>54556.416000000005</v>
      </c>
      <c r="J28" s="16">
        <v>1049871927.104</v>
      </c>
      <c r="K28" s="16">
        <v>64072.84</v>
      </c>
      <c r="L28" s="16">
        <v>1004583731.21568</v>
      </c>
      <c r="M28" s="16">
        <v>58668.84</v>
      </c>
      <c r="N28" s="16">
        <v>1146486391.19575</v>
      </c>
      <c r="O28" s="16">
        <v>64072.84</v>
      </c>
      <c r="P28" s="16">
        <v>1198078278.7995498</v>
      </c>
      <c r="Q28" s="16">
        <v>64072.84</v>
      </c>
      <c r="R28" s="16">
        <v>5162810152.3149805</v>
      </c>
      <c r="S28" s="16">
        <v>305443.77599999995</v>
      </c>
      <c r="T28" s="17" t="s">
        <v>6868</v>
      </c>
      <c r="U28" s="17" t="s">
        <v>876</v>
      </c>
      <c r="V28" s="17" t="s">
        <v>6915</v>
      </c>
    </row>
    <row r="29" spans="1:22" s="8" customFormat="1" ht="93.75" x14ac:dyDescent="0.3">
      <c r="A29" s="16">
        <v>24</v>
      </c>
      <c r="B29" s="21" t="s">
        <v>2224</v>
      </c>
      <c r="C29" s="16" t="s">
        <v>2223</v>
      </c>
      <c r="D29" s="16" t="s">
        <v>2225</v>
      </c>
      <c r="E29" s="16" t="s">
        <v>9970</v>
      </c>
      <c r="F29" s="16" t="s">
        <v>9970</v>
      </c>
      <c r="G29" s="16" t="s">
        <v>7079</v>
      </c>
      <c r="H29" s="251">
        <v>901092752</v>
      </c>
      <c r="I29" s="251" t="s">
        <v>9971</v>
      </c>
      <c r="J29" s="16">
        <v>901092752</v>
      </c>
      <c r="K29" s="16" t="s">
        <v>9971</v>
      </c>
      <c r="L29" s="16">
        <v>901092752</v>
      </c>
      <c r="M29" s="16" t="s">
        <v>9971</v>
      </c>
      <c r="N29" s="16">
        <v>901092752</v>
      </c>
      <c r="O29" s="16" t="s">
        <v>9971</v>
      </c>
      <c r="P29" s="16">
        <v>901092752</v>
      </c>
      <c r="Q29" s="16" t="s">
        <v>9971</v>
      </c>
      <c r="R29" s="16">
        <v>4505463760</v>
      </c>
      <c r="S29" s="16">
        <v>1445</v>
      </c>
      <c r="T29" s="16" t="s">
        <v>34</v>
      </c>
      <c r="U29" s="16"/>
      <c r="V29" s="16"/>
    </row>
    <row r="30" spans="1:22" s="8" customFormat="1" ht="75" x14ac:dyDescent="0.3">
      <c r="A30" s="16">
        <v>25</v>
      </c>
      <c r="B30" s="21" t="s">
        <v>19</v>
      </c>
      <c r="C30" s="16" t="s">
        <v>20</v>
      </c>
      <c r="D30" s="16" t="s">
        <v>21</v>
      </c>
      <c r="E30" s="16" t="s">
        <v>22</v>
      </c>
      <c r="F30" s="40" t="s">
        <v>23</v>
      </c>
      <c r="G30" s="16" t="s">
        <v>24</v>
      </c>
      <c r="H30" s="251">
        <v>1039512849.72</v>
      </c>
      <c r="I30" s="251">
        <v>390000</v>
      </c>
      <c r="J30" s="16">
        <v>1039512849.72</v>
      </c>
      <c r="K30" s="16">
        <v>390000</v>
      </c>
      <c r="L30" s="16">
        <v>1039512849.72</v>
      </c>
      <c r="M30" s="16">
        <v>390000</v>
      </c>
      <c r="N30" s="16">
        <v>1039512849.72</v>
      </c>
      <c r="O30" s="16">
        <v>390000</v>
      </c>
      <c r="P30" s="16">
        <v>0</v>
      </c>
      <c r="Q30" s="16">
        <v>0</v>
      </c>
      <c r="R30" s="16">
        <v>4158051398.8800001</v>
      </c>
      <c r="S30" s="16">
        <v>1560000</v>
      </c>
      <c r="T30" s="16" t="s">
        <v>25</v>
      </c>
      <c r="U30" s="16" t="s">
        <v>26</v>
      </c>
      <c r="V30" s="55" t="s">
        <v>27</v>
      </c>
    </row>
    <row r="31" spans="1:22" s="8" customFormat="1" ht="409.5" x14ac:dyDescent="0.3">
      <c r="A31" s="16">
        <v>26</v>
      </c>
      <c r="B31" s="21" t="s">
        <v>3259</v>
      </c>
      <c r="C31" s="16" t="s">
        <v>9756</v>
      </c>
      <c r="D31" s="16" t="s">
        <v>9757</v>
      </c>
      <c r="E31" s="16" t="s">
        <v>9758</v>
      </c>
      <c r="F31" s="16"/>
      <c r="G31" s="16" t="s">
        <v>33</v>
      </c>
      <c r="H31" s="251">
        <v>751333400</v>
      </c>
      <c r="I31" s="251">
        <v>20000</v>
      </c>
      <c r="J31" s="16">
        <v>796413404</v>
      </c>
      <c r="K31" s="16">
        <v>20000</v>
      </c>
      <c r="L31" s="16">
        <v>828269940.16000009</v>
      </c>
      <c r="M31" s="16">
        <v>20000</v>
      </c>
      <c r="N31" s="16">
        <v>861400737.7664001</v>
      </c>
      <c r="O31" s="16">
        <v>20000</v>
      </c>
      <c r="P31" s="16">
        <v>895856767.2770561</v>
      </c>
      <c r="Q31" s="16">
        <v>20000</v>
      </c>
      <c r="R31" s="16">
        <v>4133274249.2034564</v>
      </c>
      <c r="S31" s="16">
        <v>100000</v>
      </c>
      <c r="T31" s="16" t="s">
        <v>9759</v>
      </c>
      <c r="U31" s="16" t="s">
        <v>9760</v>
      </c>
      <c r="V31" s="16" t="s">
        <v>9761</v>
      </c>
    </row>
    <row r="32" spans="1:22" s="8" customFormat="1" ht="56.25" x14ac:dyDescent="0.3">
      <c r="A32" s="16">
        <v>27</v>
      </c>
      <c r="B32" s="20" t="s">
        <v>6961</v>
      </c>
      <c r="C32" s="17" t="s">
        <v>7075</v>
      </c>
      <c r="D32" s="16" t="s">
        <v>6961</v>
      </c>
      <c r="E32" s="17" t="s">
        <v>6966</v>
      </c>
      <c r="F32" s="17" t="s">
        <v>6963</v>
      </c>
      <c r="G32" s="16" t="s">
        <v>24</v>
      </c>
      <c r="H32" s="251">
        <v>120384576</v>
      </c>
      <c r="I32" s="251">
        <v>363.48</v>
      </c>
      <c r="J32" s="16">
        <v>190845388.80000001</v>
      </c>
      <c r="K32" s="16">
        <v>628.60800000000006</v>
      </c>
      <c r="L32" s="16">
        <v>1222560768</v>
      </c>
      <c r="M32" s="16">
        <v>3872</v>
      </c>
      <c r="N32" s="16">
        <v>1197907476.48</v>
      </c>
      <c r="O32" s="16">
        <v>3648</v>
      </c>
      <c r="P32" s="16">
        <v>1322321726.6688001</v>
      </c>
      <c r="Q32" s="16">
        <v>3872</v>
      </c>
      <c r="R32" s="16">
        <v>4054019935.9488001</v>
      </c>
      <c r="S32" s="16">
        <v>12384.088</v>
      </c>
      <c r="T32" s="17" t="s">
        <v>6868</v>
      </c>
      <c r="U32" s="17" t="s">
        <v>6964</v>
      </c>
      <c r="V32" s="16" t="s">
        <v>6965</v>
      </c>
    </row>
    <row r="33" spans="1:22" s="8" customFormat="1" ht="56.25" x14ac:dyDescent="0.3">
      <c r="A33" s="16">
        <v>28</v>
      </c>
      <c r="B33" s="21" t="s">
        <v>1081</v>
      </c>
      <c r="C33" s="16" t="s">
        <v>1223</v>
      </c>
      <c r="D33" s="16" t="s">
        <v>1224</v>
      </c>
      <c r="E33" s="16" t="s">
        <v>7081</v>
      </c>
      <c r="F33" s="16"/>
      <c r="G33" s="16" t="s">
        <v>7079</v>
      </c>
      <c r="H33" s="251">
        <v>420000000</v>
      </c>
      <c r="I33" s="251" t="s">
        <v>7082</v>
      </c>
      <c r="J33" s="16">
        <v>840000000</v>
      </c>
      <c r="K33" s="16">
        <v>1000</v>
      </c>
      <c r="L33" s="16">
        <v>840000000</v>
      </c>
      <c r="M33" s="16">
        <v>1000</v>
      </c>
      <c r="N33" s="16">
        <v>840000000</v>
      </c>
      <c r="O33" s="16">
        <v>1000</v>
      </c>
      <c r="P33" s="16">
        <v>840000000</v>
      </c>
      <c r="Q33" s="16">
        <v>1000</v>
      </c>
      <c r="R33" s="16">
        <v>3780000000</v>
      </c>
      <c r="S33" s="16">
        <v>4500</v>
      </c>
      <c r="T33" s="16" t="s">
        <v>819</v>
      </c>
      <c r="U33" s="16"/>
      <c r="V33" s="16" t="s">
        <v>11527</v>
      </c>
    </row>
    <row r="34" spans="1:22" s="8" customFormat="1" ht="37.5" x14ac:dyDescent="0.3">
      <c r="A34" s="16">
        <v>29</v>
      </c>
      <c r="B34" s="134" t="s">
        <v>11554</v>
      </c>
      <c r="C34" s="134" t="s">
        <v>11555</v>
      </c>
      <c r="D34" s="35" t="s">
        <v>11556</v>
      </c>
      <c r="E34" s="134" t="s">
        <v>11557</v>
      </c>
      <c r="F34" s="134"/>
      <c r="G34" s="35" t="s">
        <v>24</v>
      </c>
      <c r="H34" s="308">
        <v>902480300.98490894</v>
      </c>
      <c r="I34" s="308">
        <v>467122.30899839994</v>
      </c>
      <c r="J34" s="35">
        <v>608803252.94249988</v>
      </c>
      <c r="K34" s="35">
        <v>451802.04299999995</v>
      </c>
      <c r="L34" s="35">
        <v>638084874.90824997</v>
      </c>
      <c r="M34" s="35">
        <v>450983.21399999998</v>
      </c>
      <c r="N34" s="35">
        <v>740247039.57401991</v>
      </c>
      <c r="O34" s="35">
        <v>498274.821</v>
      </c>
      <c r="P34" s="35">
        <v>703484205.68646002</v>
      </c>
      <c r="Q34" s="35">
        <v>450983.21399999998</v>
      </c>
      <c r="R34" s="16">
        <v>3593099674.0961385</v>
      </c>
      <c r="S34" s="35">
        <v>2319165.6009983998</v>
      </c>
      <c r="T34" s="134" t="s">
        <v>6868</v>
      </c>
      <c r="U34" s="134" t="s">
        <v>11558</v>
      </c>
      <c r="V34" s="35" t="s">
        <v>11559</v>
      </c>
    </row>
    <row r="35" spans="1:22" s="8" customFormat="1" x14ac:dyDescent="0.3">
      <c r="A35" s="16">
        <v>30</v>
      </c>
      <c r="B35" s="118" t="s">
        <v>15404</v>
      </c>
      <c r="C35" s="118" t="s">
        <v>15405</v>
      </c>
      <c r="D35" s="118" t="s">
        <v>15406</v>
      </c>
      <c r="E35" s="118" t="s">
        <v>14449</v>
      </c>
      <c r="F35" s="118" t="s">
        <v>14449</v>
      </c>
      <c r="G35" s="118" t="s">
        <v>33</v>
      </c>
      <c r="H35" s="176">
        <v>592088915.46844029</v>
      </c>
      <c r="I35" s="176">
        <v>870718.99333594157</v>
      </c>
      <c r="J35" s="118">
        <v>626216004.06513739</v>
      </c>
      <c r="K35" s="118">
        <v>920905.8883310844</v>
      </c>
      <c r="L35" s="118">
        <v>770742310.14543521</v>
      </c>
      <c r="M35" s="118">
        <v>1133444.573743287</v>
      </c>
      <c r="N35" s="118">
        <v>770715801.51790619</v>
      </c>
      <c r="O35" s="118">
        <v>1133405.5904675091</v>
      </c>
      <c r="P35" s="118">
        <v>770729755.77417064</v>
      </c>
      <c r="Q35" s="118">
        <v>1133426.1114326038</v>
      </c>
      <c r="R35" s="16">
        <v>3530492786.9710894</v>
      </c>
      <c r="S35" s="118">
        <v>5191901.1573104262</v>
      </c>
      <c r="T35" s="20" t="s">
        <v>15403</v>
      </c>
      <c r="U35" s="118" t="s">
        <v>876</v>
      </c>
      <c r="V35" s="118" t="s">
        <v>15407</v>
      </c>
    </row>
    <row r="36" spans="1:22" s="8" customFormat="1" ht="75" x14ac:dyDescent="0.3">
      <c r="A36" s="16">
        <v>31</v>
      </c>
      <c r="B36" s="132" t="s">
        <v>2657</v>
      </c>
      <c r="C36" s="113" t="s">
        <v>13236</v>
      </c>
      <c r="D36" s="149" t="s">
        <v>15720</v>
      </c>
      <c r="E36" s="149" t="s">
        <v>22</v>
      </c>
      <c r="F36" s="162" t="s">
        <v>15721</v>
      </c>
      <c r="G36" s="21" t="s">
        <v>82</v>
      </c>
      <c r="H36" s="189">
        <v>1750700000</v>
      </c>
      <c r="I36" s="172">
        <v>610</v>
      </c>
      <c r="J36" s="200">
        <v>564624151.64347517</v>
      </c>
      <c r="K36" s="200">
        <v>197.67000000000002</v>
      </c>
      <c r="L36" s="200">
        <v>575772100.94804406</v>
      </c>
      <c r="M36" s="200">
        <v>193.82</v>
      </c>
      <c r="N36" s="172">
        <v>598802984.98596585</v>
      </c>
      <c r="O36" s="172">
        <v>193.82</v>
      </c>
      <c r="P36" s="114"/>
      <c r="Q36" s="114"/>
      <c r="R36" s="16">
        <v>3489899237.5774851</v>
      </c>
      <c r="S36" s="21">
        <v>1195.31</v>
      </c>
      <c r="T36" s="149" t="s">
        <v>15722</v>
      </c>
      <c r="U36" s="230" t="s">
        <v>83</v>
      </c>
      <c r="V36" s="235" t="s">
        <v>15723</v>
      </c>
    </row>
    <row r="37" spans="1:22" s="8" customFormat="1" ht="75" x14ac:dyDescent="0.3">
      <c r="A37" s="16">
        <v>32</v>
      </c>
      <c r="B37" s="21" t="s">
        <v>6889</v>
      </c>
      <c r="C37" s="16" t="s">
        <v>6885</v>
      </c>
      <c r="D37" s="17" t="s">
        <v>6890</v>
      </c>
      <c r="E37" s="17" t="s">
        <v>6891</v>
      </c>
      <c r="F37" s="17"/>
      <c r="G37" s="16" t="s">
        <v>24</v>
      </c>
      <c r="H37" s="251">
        <v>641481940.79999995</v>
      </c>
      <c r="I37" s="251">
        <v>256592.77632000003</v>
      </c>
      <c r="J37" s="16">
        <v>629855441.60000002</v>
      </c>
      <c r="K37" s="16">
        <v>215261.6</v>
      </c>
      <c r="L37" s="16">
        <v>562694448.62399995</v>
      </c>
      <c r="M37" s="16">
        <v>184027.2</v>
      </c>
      <c r="N37" s="16">
        <v>705798284.66531992</v>
      </c>
      <c r="O37" s="16">
        <v>220888.80000000002</v>
      </c>
      <c r="P37" s="16">
        <v>595777713.60082293</v>
      </c>
      <c r="Q37" s="16">
        <v>178427.2</v>
      </c>
      <c r="R37" s="16">
        <v>3135607829.290143</v>
      </c>
      <c r="S37" s="16">
        <v>1055197.57632</v>
      </c>
      <c r="T37" s="17" t="s">
        <v>6868</v>
      </c>
      <c r="U37" s="17" t="s">
        <v>61</v>
      </c>
      <c r="V37" s="17" t="s">
        <v>6892</v>
      </c>
    </row>
    <row r="38" spans="1:22" s="8" customFormat="1" ht="75" x14ac:dyDescent="0.3">
      <c r="A38" s="16">
        <v>33</v>
      </c>
      <c r="B38" s="16" t="s">
        <v>9840</v>
      </c>
      <c r="C38" s="16" t="s">
        <v>9841</v>
      </c>
      <c r="D38" s="16" t="s">
        <v>9842</v>
      </c>
      <c r="E38" s="16" t="s">
        <v>12909</v>
      </c>
      <c r="F38" s="16"/>
      <c r="G38" s="151" t="s">
        <v>7079</v>
      </c>
      <c r="H38" s="176">
        <v>2771798319.5512805</v>
      </c>
      <c r="I38" s="277">
        <v>3707149.1120000002</v>
      </c>
      <c r="J38" s="166"/>
      <c r="K38" s="166"/>
      <c r="L38" s="166"/>
      <c r="M38" s="166"/>
      <c r="N38" s="166"/>
      <c r="O38" s="166"/>
      <c r="P38" s="166"/>
      <c r="Q38" s="166"/>
      <c r="R38" s="16">
        <v>2771798319.5512805</v>
      </c>
      <c r="S38" s="275">
        <v>3707149.1120000002</v>
      </c>
      <c r="T38" s="20" t="s">
        <v>12910</v>
      </c>
      <c r="U38" s="118"/>
      <c r="V38" s="118"/>
    </row>
    <row r="39" spans="1:22" s="8" customFormat="1" ht="56.25" x14ac:dyDescent="0.3">
      <c r="A39" s="16">
        <v>34</v>
      </c>
      <c r="B39" s="21" t="s">
        <v>773</v>
      </c>
      <c r="C39" s="16" t="s">
        <v>1777</v>
      </c>
      <c r="D39" s="16" t="s">
        <v>3948</v>
      </c>
      <c r="E39" s="16" t="s">
        <v>1778</v>
      </c>
      <c r="F39" s="16"/>
      <c r="G39" s="16" t="s">
        <v>7079</v>
      </c>
      <c r="H39" s="251">
        <v>528689011.19999999</v>
      </c>
      <c r="I39" s="251">
        <v>109.32</v>
      </c>
      <c r="J39" s="16">
        <v>528689011.19999999</v>
      </c>
      <c r="K39" s="16">
        <v>109.32</v>
      </c>
      <c r="L39" s="16">
        <v>528689011.19999999</v>
      </c>
      <c r="M39" s="16">
        <v>109.32</v>
      </c>
      <c r="N39" s="16">
        <v>528689011.19999999</v>
      </c>
      <c r="O39" s="16">
        <v>109.32</v>
      </c>
      <c r="P39" s="16">
        <v>528689011.19999999</v>
      </c>
      <c r="Q39" s="16">
        <v>109.32</v>
      </c>
      <c r="R39" s="16">
        <v>2643445056</v>
      </c>
      <c r="S39" s="16">
        <v>546.59999999999991</v>
      </c>
      <c r="T39" s="16" t="s">
        <v>819</v>
      </c>
      <c r="U39" s="16"/>
      <c r="V39" s="16" t="s">
        <v>11527</v>
      </c>
    </row>
    <row r="40" spans="1:22" s="8" customFormat="1" x14ac:dyDescent="0.3">
      <c r="A40" s="16">
        <v>35</v>
      </c>
      <c r="B40" s="37" t="s">
        <v>14341</v>
      </c>
      <c r="C40" s="36" t="s">
        <v>14342</v>
      </c>
      <c r="D40" s="36" t="s">
        <v>14343</v>
      </c>
      <c r="E40" s="152" t="s">
        <v>14348</v>
      </c>
      <c r="F40" s="36"/>
      <c r="G40" s="36" t="s">
        <v>1493</v>
      </c>
      <c r="H40" s="468">
        <v>345600000</v>
      </c>
      <c r="I40" s="280">
        <v>1000</v>
      </c>
      <c r="J40" s="36">
        <v>345600000</v>
      </c>
      <c r="K40" s="36">
        <v>1000</v>
      </c>
      <c r="L40" s="36">
        <v>562291200</v>
      </c>
      <c r="M40" s="36">
        <v>1627</v>
      </c>
      <c r="N40" s="36">
        <v>562636800</v>
      </c>
      <c r="O40" s="36">
        <v>1628</v>
      </c>
      <c r="P40" s="36">
        <v>562636800</v>
      </c>
      <c r="Q40" s="36">
        <v>1628</v>
      </c>
      <c r="R40" s="16">
        <v>2378764800</v>
      </c>
      <c r="S40" s="103">
        <v>6883</v>
      </c>
      <c r="T40" s="134" t="s">
        <v>13873</v>
      </c>
      <c r="U40" s="37" t="s">
        <v>2567</v>
      </c>
      <c r="V40" s="37" t="s">
        <v>14345</v>
      </c>
    </row>
    <row r="41" spans="1:22" s="8" customFormat="1" ht="56.25" x14ac:dyDescent="0.3">
      <c r="A41" s="16">
        <v>36</v>
      </c>
      <c r="B41" s="21" t="s">
        <v>7144</v>
      </c>
      <c r="C41" s="16" t="s">
        <v>1582</v>
      </c>
      <c r="D41" s="16" t="s">
        <v>7145</v>
      </c>
      <c r="E41" s="16" t="s">
        <v>1583</v>
      </c>
      <c r="F41" s="16"/>
      <c r="G41" s="16" t="s">
        <v>7079</v>
      </c>
      <c r="H41" s="251">
        <v>464577366.39999998</v>
      </c>
      <c r="I41" s="251">
        <v>52.46</v>
      </c>
      <c r="J41" s="16">
        <v>464577366.39999998</v>
      </c>
      <c r="K41" s="16">
        <v>52.46</v>
      </c>
      <c r="L41" s="16">
        <v>464577366.39999998</v>
      </c>
      <c r="M41" s="16">
        <v>52.46</v>
      </c>
      <c r="N41" s="16">
        <v>464577366.39999998</v>
      </c>
      <c r="O41" s="16">
        <v>52.46</v>
      </c>
      <c r="P41" s="16">
        <v>464577366.39999998</v>
      </c>
      <c r="Q41" s="16">
        <v>52.46</v>
      </c>
      <c r="R41" s="16">
        <v>2322886832</v>
      </c>
      <c r="S41" s="16">
        <v>262.3</v>
      </c>
      <c r="T41" s="16" t="s">
        <v>819</v>
      </c>
      <c r="U41" s="16"/>
      <c r="V41" s="16" t="s">
        <v>1141</v>
      </c>
    </row>
    <row r="42" spans="1:22" s="8" customFormat="1" x14ac:dyDescent="0.3">
      <c r="A42" s="16">
        <v>37</v>
      </c>
      <c r="B42" s="37" t="s">
        <v>14341</v>
      </c>
      <c r="C42" s="36" t="s">
        <v>14350</v>
      </c>
      <c r="D42" s="36" t="s">
        <v>14351</v>
      </c>
      <c r="E42" s="152" t="s">
        <v>14353</v>
      </c>
      <c r="F42" s="36"/>
      <c r="G42" s="36" t="s">
        <v>1493</v>
      </c>
      <c r="H42" s="468">
        <v>356400000</v>
      </c>
      <c r="I42" s="280">
        <v>1000</v>
      </c>
      <c r="J42" s="36">
        <v>356400000</v>
      </c>
      <c r="K42" s="36">
        <v>1000</v>
      </c>
      <c r="L42" s="36">
        <v>536382000</v>
      </c>
      <c r="M42" s="36">
        <v>1505</v>
      </c>
      <c r="N42" s="36">
        <v>536738400</v>
      </c>
      <c r="O42" s="36">
        <v>1506</v>
      </c>
      <c r="P42" s="36">
        <v>536738400</v>
      </c>
      <c r="Q42" s="36">
        <v>1506</v>
      </c>
      <c r="R42" s="16">
        <v>2322658800</v>
      </c>
      <c r="S42" s="103">
        <v>6517</v>
      </c>
      <c r="T42" s="134" t="s">
        <v>13873</v>
      </c>
      <c r="U42" s="37" t="s">
        <v>2567</v>
      </c>
      <c r="V42" s="37" t="s">
        <v>14345</v>
      </c>
    </row>
    <row r="43" spans="1:22" s="8" customFormat="1" ht="75" x14ac:dyDescent="0.3">
      <c r="A43" s="16">
        <v>38</v>
      </c>
      <c r="B43" s="20" t="s">
        <v>15924</v>
      </c>
      <c r="C43" s="20" t="s">
        <v>15931</v>
      </c>
      <c r="D43" s="20" t="s">
        <v>15932</v>
      </c>
      <c r="E43" s="20" t="s">
        <v>15933</v>
      </c>
      <c r="F43" s="17">
        <v>31</v>
      </c>
      <c r="G43" s="22" t="s">
        <v>24</v>
      </c>
      <c r="H43" s="115">
        <v>2295567955</v>
      </c>
      <c r="I43" s="115">
        <v>16098</v>
      </c>
      <c r="J43" s="171"/>
      <c r="K43" s="171"/>
      <c r="L43" s="171"/>
      <c r="M43" s="171"/>
      <c r="N43" s="174"/>
      <c r="O43" s="174"/>
      <c r="P43" s="174"/>
      <c r="Q43" s="174"/>
      <c r="R43" s="16">
        <v>2295567955</v>
      </c>
      <c r="S43" s="171">
        <v>16098</v>
      </c>
      <c r="T43" s="20" t="s">
        <v>15928</v>
      </c>
      <c r="U43" s="16" t="s">
        <v>15934</v>
      </c>
      <c r="V43" s="16" t="s">
        <v>15935</v>
      </c>
    </row>
    <row r="44" spans="1:22" s="8" customFormat="1" ht="75" x14ac:dyDescent="0.3">
      <c r="A44" s="16">
        <v>39</v>
      </c>
      <c r="B44" s="20" t="s">
        <v>11348</v>
      </c>
      <c r="C44" s="20" t="s">
        <v>15936</v>
      </c>
      <c r="D44" s="20" t="s">
        <v>15937</v>
      </c>
      <c r="E44" s="20" t="s">
        <v>15938</v>
      </c>
      <c r="F44" s="40" t="s">
        <v>15939</v>
      </c>
      <c r="G44" s="21" t="s">
        <v>82</v>
      </c>
      <c r="H44" s="115">
        <v>1918430000</v>
      </c>
      <c r="I44" s="115">
        <v>9500</v>
      </c>
      <c r="J44" s="171"/>
      <c r="K44" s="171"/>
      <c r="L44" s="171"/>
      <c r="M44" s="171"/>
      <c r="N44" s="174"/>
      <c r="O44" s="174"/>
      <c r="P44" s="174"/>
      <c r="Q44" s="174"/>
      <c r="R44" s="16">
        <v>1918430000</v>
      </c>
      <c r="S44" s="171">
        <v>9500</v>
      </c>
      <c r="T44" s="20" t="s">
        <v>15928</v>
      </c>
      <c r="U44" s="16" t="s">
        <v>35</v>
      </c>
      <c r="V44" s="16" t="s">
        <v>15940</v>
      </c>
    </row>
    <row r="45" spans="1:22" s="8" customFormat="1" ht="37.5" x14ac:dyDescent="0.3">
      <c r="A45" s="16">
        <v>40</v>
      </c>
      <c r="B45" s="20" t="s">
        <v>6941</v>
      </c>
      <c r="C45" s="17" t="s">
        <v>6942</v>
      </c>
      <c r="D45" s="16" t="s">
        <v>6943</v>
      </c>
      <c r="E45" s="17" t="s">
        <v>6944</v>
      </c>
      <c r="F45" s="17"/>
      <c r="G45" s="16" t="s">
        <v>24</v>
      </c>
      <c r="H45" s="251">
        <v>300000000</v>
      </c>
      <c r="I45" s="251">
        <v>120000</v>
      </c>
      <c r="J45" s="16">
        <v>351120000</v>
      </c>
      <c r="K45" s="16">
        <v>120000</v>
      </c>
      <c r="L45" s="16">
        <v>366920400</v>
      </c>
      <c r="M45" s="16">
        <v>120000</v>
      </c>
      <c r="N45" s="16">
        <v>383431818</v>
      </c>
      <c r="O45" s="16">
        <v>120000</v>
      </c>
      <c r="P45" s="16">
        <v>400686249.81</v>
      </c>
      <c r="Q45" s="16">
        <v>120000</v>
      </c>
      <c r="R45" s="16">
        <v>1802158467.8099999</v>
      </c>
      <c r="S45" s="16">
        <v>600000</v>
      </c>
      <c r="T45" s="17" t="s">
        <v>6868</v>
      </c>
      <c r="U45" s="17" t="s">
        <v>35</v>
      </c>
      <c r="V45" s="16" t="s">
        <v>6945</v>
      </c>
    </row>
    <row r="46" spans="1:22" s="8" customFormat="1" ht="131.25" x14ac:dyDescent="0.3">
      <c r="A46" s="16">
        <v>41</v>
      </c>
      <c r="B46" s="21" t="s">
        <v>6893</v>
      </c>
      <c r="C46" s="16" t="s">
        <v>6865</v>
      </c>
      <c r="D46" s="17" t="s">
        <v>6894</v>
      </c>
      <c r="E46" s="17" t="s">
        <v>6895</v>
      </c>
      <c r="F46" s="17"/>
      <c r="G46" s="16" t="s">
        <v>24</v>
      </c>
      <c r="H46" s="251">
        <v>290638855.72512001</v>
      </c>
      <c r="I46" s="251">
        <v>52184.012159999991</v>
      </c>
      <c r="J46" s="16">
        <v>324036762.588</v>
      </c>
      <c r="K46" s="16">
        <v>49710</v>
      </c>
      <c r="L46" s="16">
        <v>338618416.90446001</v>
      </c>
      <c r="M46" s="16">
        <v>49710</v>
      </c>
      <c r="N46" s="16">
        <v>353856245.66516101</v>
      </c>
      <c r="O46" s="16">
        <v>49710</v>
      </c>
      <c r="P46" s="16">
        <v>369779776.72009295</v>
      </c>
      <c r="Q46" s="16">
        <v>49710</v>
      </c>
      <c r="R46" s="16">
        <v>1676930057.602834</v>
      </c>
      <c r="S46" s="16">
        <v>251024.01215999998</v>
      </c>
      <c r="T46" s="17" t="s">
        <v>6868</v>
      </c>
      <c r="U46" s="17" t="s">
        <v>6896</v>
      </c>
      <c r="V46" s="17" t="s">
        <v>6897</v>
      </c>
    </row>
    <row r="47" spans="1:22" s="8" customFormat="1" x14ac:dyDescent="0.3">
      <c r="A47" s="16">
        <v>42</v>
      </c>
      <c r="B47" s="37" t="s">
        <v>14341</v>
      </c>
      <c r="C47" s="36" t="s">
        <v>14342</v>
      </c>
      <c r="D47" s="36" t="s">
        <v>14343</v>
      </c>
      <c r="E47" s="152" t="s">
        <v>14349</v>
      </c>
      <c r="F47" s="36"/>
      <c r="G47" s="36" t="s">
        <v>1493</v>
      </c>
      <c r="H47" s="468">
        <v>276480000</v>
      </c>
      <c r="I47" s="280">
        <v>800</v>
      </c>
      <c r="J47" s="36">
        <v>311040000</v>
      </c>
      <c r="K47" s="36">
        <v>900</v>
      </c>
      <c r="L47" s="36">
        <v>329011200</v>
      </c>
      <c r="M47" s="36">
        <v>952</v>
      </c>
      <c r="N47" s="36">
        <v>345600000</v>
      </c>
      <c r="O47" s="36">
        <v>1000</v>
      </c>
      <c r="P47" s="36">
        <v>345600000</v>
      </c>
      <c r="Q47" s="36">
        <v>1000</v>
      </c>
      <c r="R47" s="16">
        <v>1607731200</v>
      </c>
      <c r="S47" s="103">
        <v>4652</v>
      </c>
      <c r="T47" s="134" t="s">
        <v>13873</v>
      </c>
      <c r="U47" s="37" t="s">
        <v>2567</v>
      </c>
      <c r="V47" s="37" t="s">
        <v>14345</v>
      </c>
    </row>
    <row r="48" spans="1:22" s="8" customFormat="1" ht="75" x14ac:dyDescent="0.3">
      <c r="A48" s="16">
        <v>43</v>
      </c>
      <c r="B48" s="21" t="s">
        <v>417</v>
      </c>
      <c r="C48" s="16" t="s">
        <v>673</v>
      </c>
      <c r="D48" s="16" t="s">
        <v>674</v>
      </c>
      <c r="E48" s="16" t="s">
        <v>1444</v>
      </c>
      <c r="F48" s="16"/>
      <c r="G48" s="16" t="s">
        <v>33</v>
      </c>
      <c r="H48" s="251">
        <v>393044080</v>
      </c>
      <c r="I48" s="251">
        <v>172</v>
      </c>
      <c r="J48" s="16">
        <v>393044080</v>
      </c>
      <c r="K48" s="16">
        <v>172</v>
      </c>
      <c r="L48" s="16">
        <v>393044080</v>
      </c>
      <c r="M48" s="16">
        <v>172</v>
      </c>
      <c r="N48" s="16">
        <v>393044080</v>
      </c>
      <c r="O48" s="16">
        <v>172</v>
      </c>
      <c r="P48" s="16">
        <v>0</v>
      </c>
      <c r="Q48" s="16">
        <v>0</v>
      </c>
      <c r="R48" s="16">
        <v>1572176320</v>
      </c>
      <c r="S48" s="16">
        <v>688</v>
      </c>
      <c r="T48" s="16" t="s">
        <v>1421</v>
      </c>
      <c r="U48" s="16" t="s">
        <v>35</v>
      </c>
      <c r="V48" s="16" t="s">
        <v>1445</v>
      </c>
    </row>
    <row r="49" spans="1:22" s="8" customFormat="1" ht="409.5" x14ac:dyDescent="0.3">
      <c r="A49" s="16">
        <v>44</v>
      </c>
      <c r="B49" s="39" t="s">
        <v>14372</v>
      </c>
      <c r="C49" s="39" t="s">
        <v>14373</v>
      </c>
      <c r="D49" s="39" t="s">
        <v>14374</v>
      </c>
      <c r="E49" s="39" t="s">
        <v>14375</v>
      </c>
      <c r="F49" s="39"/>
      <c r="G49" s="102" t="s">
        <v>9680</v>
      </c>
      <c r="H49" s="469">
        <v>0</v>
      </c>
      <c r="I49" s="469">
        <v>0</v>
      </c>
      <c r="J49" s="190">
        <v>778824390</v>
      </c>
      <c r="K49" s="190">
        <v>30</v>
      </c>
      <c r="L49" s="190">
        <v>259608130</v>
      </c>
      <c r="M49" s="190">
        <v>10</v>
      </c>
      <c r="N49" s="190">
        <v>259608130</v>
      </c>
      <c r="O49" s="190">
        <v>10</v>
      </c>
      <c r="P49" s="207">
        <v>259608130</v>
      </c>
      <c r="Q49" s="207">
        <v>10</v>
      </c>
      <c r="R49" s="16">
        <v>1557648780</v>
      </c>
      <c r="S49" s="103">
        <v>60</v>
      </c>
      <c r="T49" s="207" t="s">
        <v>14376</v>
      </c>
      <c r="U49" s="207" t="s">
        <v>2567</v>
      </c>
      <c r="V49" s="207" t="s">
        <v>14377</v>
      </c>
    </row>
    <row r="50" spans="1:22" s="8" customFormat="1" ht="409.5" x14ac:dyDescent="0.3">
      <c r="A50" s="16">
        <v>45</v>
      </c>
      <c r="B50" s="39" t="s">
        <v>14372</v>
      </c>
      <c r="C50" s="39" t="s">
        <v>14373</v>
      </c>
      <c r="D50" s="39" t="s">
        <v>14374</v>
      </c>
      <c r="E50" s="39" t="s">
        <v>14375</v>
      </c>
      <c r="F50" s="36"/>
      <c r="G50" s="102" t="s">
        <v>9680</v>
      </c>
      <c r="H50" s="184">
        <v>0</v>
      </c>
      <c r="I50" s="184">
        <v>0</v>
      </c>
      <c r="J50" s="286">
        <v>778824390</v>
      </c>
      <c r="K50" s="102">
        <v>30</v>
      </c>
      <c r="L50" s="286">
        <v>259608130</v>
      </c>
      <c r="M50" s="286">
        <v>10</v>
      </c>
      <c r="N50" s="286">
        <v>259608130</v>
      </c>
      <c r="O50" s="286">
        <v>10</v>
      </c>
      <c r="P50" s="286">
        <v>259608130</v>
      </c>
      <c r="Q50" s="102">
        <v>10</v>
      </c>
      <c r="R50" s="16">
        <v>1557648780</v>
      </c>
      <c r="S50" s="103">
        <v>60</v>
      </c>
      <c r="T50" s="102" t="s">
        <v>14376</v>
      </c>
      <c r="U50" s="215" t="s">
        <v>2567</v>
      </c>
      <c r="V50" s="215" t="s">
        <v>14377</v>
      </c>
    </row>
    <row r="51" spans="1:22" s="8" customFormat="1" ht="37.5" x14ac:dyDescent="0.3">
      <c r="A51" s="16">
        <v>46</v>
      </c>
      <c r="B51" s="21" t="s">
        <v>7516</v>
      </c>
      <c r="C51" s="16" t="s">
        <v>1487</v>
      </c>
      <c r="D51" s="16" t="s">
        <v>1488</v>
      </c>
      <c r="E51" s="16" t="s">
        <v>1489</v>
      </c>
      <c r="F51" s="16"/>
      <c r="G51" s="16" t="s">
        <v>33</v>
      </c>
      <c r="H51" s="251">
        <v>532067878.80357134</v>
      </c>
      <c r="I51" s="251">
        <v>5</v>
      </c>
      <c r="J51" s="16">
        <v>255392581.81999999</v>
      </c>
      <c r="K51" s="16">
        <v>2</v>
      </c>
      <c r="L51" s="16">
        <v>255392581.81999999</v>
      </c>
      <c r="M51" s="16">
        <v>2</v>
      </c>
      <c r="N51" s="16">
        <v>255392581.81999999</v>
      </c>
      <c r="O51" s="16">
        <v>2</v>
      </c>
      <c r="P51" s="16">
        <v>255392581.81999999</v>
      </c>
      <c r="Q51" s="16">
        <v>2</v>
      </c>
      <c r="R51" s="16">
        <v>1553638206.0835712</v>
      </c>
      <c r="S51" s="16">
        <v>13</v>
      </c>
      <c r="T51" s="16" t="s">
        <v>213</v>
      </c>
      <c r="U51" s="16" t="s">
        <v>7048</v>
      </c>
      <c r="V51" s="16" t="s">
        <v>7048</v>
      </c>
    </row>
    <row r="52" spans="1:22" s="8" customFormat="1" ht="75" x14ac:dyDescent="0.3">
      <c r="A52" s="16">
        <v>47</v>
      </c>
      <c r="B52" s="21" t="s">
        <v>7154</v>
      </c>
      <c r="C52" s="16" t="s">
        <v>7153</v>
      </c>
      <c r="D52" s="16"/>
      <c r="E52" s="16" t="s">
        <v>7154</v>
      </c>
      <c r="F52" s="16"/>
      <c r="G52" s="16" t="s">
        <v>1861</v>
      </c>
      <c r="H52" s="251">
        <v>302212300</v>
      </c>
      <c r="I52" s="251">
        <v>130</v>
      </c>
      <c r="J52" s="16">
        <v>302212300</v>
      </c>
      <c r="K52" s="16">
        <v>130</v>
      </c>
      <c r="L52" s="16">
        <v>302212300</v>
      </c>
      <c r="M52" s="16">
        <v>130</v>
      </c>
      <c r="N52" s="16">
        <v>302212300</v>
      </c>
      <c r="O52" s="16">
        <v>130</v>
      </c>
      <c r="P52" s="16">
        <v>302212300</v>
      </c>
      <c r="Q52" s="16">
        <v>130</v>
      </c>
      <c r="R52" s="16">
        <v>1511061500</v>
      </c>
      <c r="S52" s="16">
        <v>650</v>
      </c>
      <c r="T52" s="16" t="s">
        <v>819</v>
      </c>
      <c r="U52" s="16"/>
      <c r="V52" s="16" t="s">
        <v>6965</v>
      </c>
    </row>
    <row r="53" spans="1:22" s="8" customFormat="1" ht="56.25" x14ac:dyDescent="0.3">
      <c r="A53" s="16">
        <v>48</v>
      </c>
      <c r="B53" s="127" t="s">
        <v>13870</v>
      </c>
      <c r="C53" s="127" t="s">
        <v>12906</v>
      </c>
      <c r="D53" s="127" t="s">
        <v>13871</v>
      </c>
      <c r="E53" s="127" t="s">
        <v>13872</v>
      </c>
      <c r="F53" s="127"/>
      <c r="G53" s="278" t="s">
        <v>33</v>
      </c>
      <c r="H53" s="278">
        <v>52200000</v>
      </c>
      <c r="I53" s="278">
        <v>36</v>
      </c>
      <c r="J53" s="278">
        <v>276250000</v>
      </c>
      <c r="K53" s="278">
        <v>170</v>
      </c>
      <c r="L53" s="278">
        <v>309400000</v>
      </c>
      <c r="M53" s="278">
        <v>170</v>
      </c>
      <c r="N53" s="278">
        <v>346800000</v>
      </c>
      <c r="O53" s="278">
        <v>170</v>
      </c>
      <c r="P53" s="278">
        <v>409015000</v>
      </c>
      <c r="Q53" s="278">
        <v>179</v>
      </c>
      <c r="R53" s="16">
        <v>1393665000</v>
      </c>
      <c r="S53" s="127">
        <v>725</v>
      </c>
      <c r="T53" s="127" t="s">
        <v>13873</v>
      </c>
      <c r="U53" s="102"/>
      <c r="V53" s="236"/>
    </row>
    <row r="54" spans="1:22" s="8" customFormat="1" ht="56.25" x14ac:dyDescent="0.3">
      <c r="A54" s="16">
        <v>49</v>
      </c>
      <c r="B54" s="102" t="s">
        <v>13870</v>
      </c>
      <c r="C54" s="102" t="s">
        <v>12906</v>
      </c>
      <c r="D54" s="102" t="s">
        <v>13871</v>
      </c>
      <c r="E54" s="102" t="s">
        <v>13872</v>
      </c>
      <c r="F54" s="102"/>
      <c r="G54" s="102" t="s">
        <v>33</v>
      </c>
      <c r="H54" s="184">
        <v>52200000</v>
      </c>
      <c r="I54" s="184">
        <v>36</v>
      </c>
      <c r="J54" s="184">
        <v>276250000</v>
      </c>
      <c r="K54" s="184">
        <v>170</v>
      </c>
      <c r="L54" s="184">
        <v>309400000</v>
      </c>
      <c r="M54" s="184">
        <v>170</v>
      </c>
      <c r="N54" s="184">
        <v>346800000</v>
      </c>
      <c r="O54" s="184">
        <v>170</v>
      </c>
      <c r="P54" s="184">
        <v>409015000</v>
      </c>
      <c r="Q54" s="184">
        <v>179</v>
      </c>
      <c r="R54" s="16">
        <v>1393665000</v>
      </c>
      <c r="S54" s="103">
        <v>725</v>
      </c>
      <c r="T54" s="102" t="s">
        <v>13873</v>
      </c>
      <c r="U54" s="102"/>
      <c r="V54" s="236"/>
    </row>
    <row r="55" spans="1:22" s="8" customFormat="1" ht="112.5" x14ac:dyDescent="0.3">
      <c r="A55" s="16">
        <v>50</v>
      </c>
      <c r="B55" s="21" t="s">
        <v>6121</v>
      </c>
      <c r="C55" s="16" t="s">
        <v>6122</v>
      </c>
      <c r="D55" s="16" t="s">
        <v>798</v>
      </c>
      <c r="E55" s="16" t="s">
        <v>9131</v>
      </c>
      <c r="F55" s="16"/>
      <c r="G55" s="16" t="s">
        <v>9115</v>
      </c>
      <c r="H55" s="251">
        <v>81595199.840000004</v>
      </c>
      <c r="I55" s="251" t="s">
        <v>7128</v>
      </c>
      <c r="J55" s="16">
        <v>631428000</v>
      </c>
      <c r="K55" s="16">
        <v>80</v>
      </c>
      <c r="L55" s="16">
        <v>322000000</v>
      </c>
      <c r="M55" s="16">
        <v>40</v>
      </c>
      <c r="N55" s="16">
        <v>161000000</v>
      </c>
      <c r="O55" s="16">
        <v>20</v>
      </c>
      <c r="P55" s="16">
        <v>161000000</v>
      </c>
      <c r="Q55" s="16">
        <v>20</v>
      </c>
      <c r="R55" s="16">
        <v>1357023199.8400002</v>
      </c>
      <c r="S55" s="16">
        <v>180</v>
      </c>
      <c r="T55" s="16" t="s">
        <v>10977</v>
      </c>
      <c r="U55" s="16" t="s">
        <v>294</v>
      </c>
      <c r="V55" s="16" t="s">
        <v>11476</v>
      </c>
    </row>
    <row r="56" spans="1:22" s="8" customFormat="1" ht="93.75" x14ac:dyDescent="0.3">
      <c r="A56" s="16">
        <v>51</v>
      </c>
      <c r="B56" s="21" t="s">
        <v>6929</v>
      </c>
      <c r="C56" s="17" t="s">
        <v>6930</v>
      </c>
      <c r="D56" s="17" t="s">
        <v>6931</v>
      </c>
      <c r="E56" s="17" t="s">
        <v>6932</v>
      </c>
      <c r="F56" s="17"/>
      <c r="G56" s="16" t="s">
        <v>24</v>
      </c>
      <c r="H56" s="251">
        <v>223211520</v>
      </c>
      <c r="I56" s="251">
        <v>39859.19999999999</v>
      </c>
      <c r="J56" s="16">
        <v>275592683.52000004</v>
      </c>
      <c r="K56" s="16">
        <v>42048</v>
      </c>
      <c r="L56" s="16">
        <v>256433329.15199998</v>
      </c>
      <c r="M56" s="16">
        <v>37440</v>
      </c>
      <c r="N56" s="16">
        <v>284463464.59238398</v>
      </c>
      <c r="O56" s="16">
        <v>39744</v>
      </c>
      <c r="P56" s="16">
        <v>298125956.21063298</v>
      </c>
      <c r="Q56" s="16">
        <v>39859.199999999997</v>
      </c>
      <c r="R56" s="16">
        <v>1337826953.4750171</v>
      </c>
      <c r="S56" s="16">
        <v>198950.39999999997</v>
      </c>
      <c r="T56" s="17" t="s">
        <v>6868</v>
      </c>
      <c r="U56" s="17" t="s">
        <v>876</v>
      </c>
      <c r="V56" s="17" t="s">
        <v>6933</v>
      </c>
    </row>
    <row r="57" spans="1:22" s="8" customFormat="1" ht="131.25" x14ac:dyDescent="0.3">
      <c r="A57" s="16">
        <v>52</v>
      </c>
      <c r="B57" s="21" t="s">
        <v>6870</v>
      </c>
      <c r="C57" s="16" t="s">
        <v>6865</v>
      </c>
      <c r="D57" s="17" t="s">
        <v>6871</v>
      </c>
      <c r="E57" s="17" t="s">
        <v>6872</v>
      </c>
      <c r="F57" s="16"/>
      <c r="G57" s="16" t="s">
        <v>24</v>
      </c>
      <c r="H57" s="251">
        <v>226158180.86399999</v>
      </c>
      <c r="I57" s="251">
        <v>31342.080000000002</v>
      </c>
      <c r="J57" s="16">
        <v>257972342.88672</v>
      </c>
      <c r="K57" s="16">
        <v>30546</v>
      </c>
      <c r="L57" s="16">
        <v>251047728.760382</v>
      </c>
      <c r="M57" s="16">
        <v>28446</v>
      </c>
      <c r="N57" s="16">
        <v>281712247.74087</v>
      </c>
      <c r="O57" s="16">
        <v>30546</v>
      </c>
      <c r="P57" s="16">
        <v>294389298.88920897</v>
      </c>
      <c r="Q57" s="16">
        <v>30546</v>
      </c>
      <c r="R57" s="16">
        <v>1311279799.141181</v>
      </c>
      <c r="S57" s="16">
        <v>151426.08000000002</v>
      </c>
      <c r="T57" s="17" t="s">
        <v>6868</v>
      </c>
      <c r="U57" s="17" t="s">
        <v>83</v>
      </c>
      <c r="V57" s="17" t="s">
        <v>6873</v>
      </c>
    </row>
    <row r="58" spans="1:22" s="8" customFormat="1" ht="37.5" x14ac:dyDescent="0.3">
      <c r="A58" s="16">
        <v>53</v>
      </c>
      <c r="B58" s="32" t="s">
        <v>1486</v>
      </c>
      <c r="C58" s="42" t="s">
        <v>1487</v>
      </c>
      <c r="D58" s="42" t="s">
        <v>1488</v>
      </c>
      <c r="E58" s="42" t="s">
        <v>1489</v>
      </c>
      <c r="F58" s="17"/>
      <c r="G58" s="16" t="s">
        <v>33</v>
      </c>
      <c r="H58" s="251">
        <v>255392581.81999999</v>
      </c>
      <c r="I58" s="251">
        <v>2</v>
      </c>
      <c r="J58" s="16">
        <v>255392581.81999999</v>
      </c>
      <c r="K58" s="16">
        <v>2</v>
      </c>
      <c r="L58" s="16">
        <v>255392581.81999999</v>
      </c>
      <c r="M58" s="16">
        <v>2</v>
      </c>
      <c r="N58" s="16">
        <v>255392581.81999999</v>
      </c>
      <c r="O58" s="16">
        <v>2</v>
      </c>
      <c r="P58" s="16">
        <v>255392581.81999999</v>
      </c>
      <c r="Q58" s="16">
        <v>2</v>
      </c>
      <c r="R58" s="16">
        <v>1276962909.0999999</v>
      </c>
      <c r="S58" s="16">
        <v>10</v>
      </c>
      <c r="T58" s="17" t="s">
        <v>213</v>
      </c>
      <c r="U58" s="16"/>
      <c r="V58" s="16"/>
    </row>
    <row r="59" spans="1:22" s="8" customFormat="1" x14ac:dyDescent="0.3">
      <c r="A59" s="16">
        <v>54</v>
      </c>
      <c r="B59" s="37" t="s">
        <v>14341</v>
      </c>
      <c r="C59" s="36" t="s">
        <v>14350</v>
      </c>
      <c r="D59" s="36" t="s">
        <v>14351</v>
      </c>
      <c r="E59" s="152" t="s">
        <v>14354</v>
      </c>
      <c r="F59" s="36"/>
      <c r="G59" s="36" t="s">
        <v>1493</v>
      </c>
      <c r="H59" s="468">
        <v>285120000</v>
      </c>
      <c r="I59" s="280">
        <v>800</v>
      </c>
      <c r="J59" s="36">
        <v>213840000</v>
      </c>
      <c r="K59" s="36">
        <v>600</v>
      </c>
      <c r="L59" s="36">
        <v>256964400</v>
      </c>
      <c r="M59" s="36">
        <v>721</v>
      </c>
      <c r="N59" s="36">
        <v>257320800</v>
      </c>
      <c r="O59" s="36">
        <v>722</v>
      </c>
      <c r="P59" s="36">
        <v>257320800</v>
      </c>
      <c r="Q59" s="36">
        <v>722</v>
      </c>
      <c r="R59" s="16">
        <v>1270566000</v>
      </c>
      <c r="S59" s="103">
        <v>3565</v>
      </c>
      <c r="T59" s="134" t="s">
        <v>13873</v>
      </c>
      <c r="U59" s="37" t="s">
        <v>2567</v>
      </c>
      <c r="V59" s="37" t="s">
        <v>14345</v>
      </c>
    </row>
    <row r="60" spans="1:22" s="8" customFormat="1" ht="56.25" x14ac:dyDescent="0.3">
      <c r="A60" s="16">
        <v>55</v>
      </c>
      <c r="B60" s="21" t="s">
        <v>7156</v>
      </c>
      <c r="C60" s="16" t="s">
        <v>7155</v>
      </c>
      <c r="D60" s="16"/>
      <c r="E60" s="16" t="s">
        <v>7156</v>
      </c>
      <c r="F60" s="16"/>
      <c r="G60" s="16" t="s">
        <v>1861</v>
      </c>
      <c r="H60" s="463">
        <v>245361610</v>
      </c>
      <c r="I60" s="463">
        <v>80</v>
      </c>
      <c r="J60" s="16">
        <v>245361610</v>
      </c>
      <c r="K60" s="16">
        <v>80</v>
      </c>
      <c r="L60" s="16">
        <v>245361610</v>
      </c>
      <c r="M60" s="16">
        <v>80</v>
      </c>
      <c r="N60" s="16">
        <v>245361610</v>
      </c>
      <c r="O60" s="16">
        <v>80</v>
      </c>
      <c r="P60" s="16">
        <v>245361610</v>
      </c>
      <c r="Q60" s="16">
        <v>80</v>
      </c>
      <c r="R60" s="16">
        <v>1226808050</v>
      </c>
      <c r="S60" s="16">
        <v>400</v>
      </c>
      <c r="T60" s="16" t="s">
        <v>819</v>
      </c>
      <c r="U60" s="16"/>
      <c r="V60" s="16" t="s">
        <v>11528</v>
      </c>
    </row>
    <row r="61" spans="1:22" s="8" customFormat="1" x14ac:dyDescent="0.3">
      <c r="A61" s="16">
        <v>56</v>
      </c>
      <c r="B61" s="37" t="s">
        <v>14341</v>
      </c>
      <c r="C61" s="36" t="s">
        <v>14350</v>
      </c>
      <c r="D61" s="36" t="s">
        <v>14351</v>
      </c>
      <c r="E61" s="152" t="s">
        <v>14352</v>
      </c>
      <c r="F61" s="36"/>
      <c r="G61" s="36" t="s">
        <v>1493</v>
      </c>
      <c r="H61" s="468">
        <v>285120000</v>
      </c>
      <c r="I61" s="280">
        <v>800</v>
      </c>
      <c r="J61" s="36">
        <v>231660000</v>
      </c>
      <c r="K61" s="36">
        <v>650</v>
      </c>
      <c r="L61" s="36">
        <v>224175600</v>
      </c>
      <c r="M61" s="36">
        <v>629</v>
      </c>
      <c r="N61" s="36">
        <v>242352000</v>
      </c>
      <c r="O61" s="36">
        <v>680</v>
      </c>
      <c r="P61" s="36">
        <v>242352000</v>
      </c>
      <c r="Q61" s="36">
        <v>680</v>
      </c>
      <c r="R61" s="16">
        <v>1225659600</v>
      </c>
      <c r="S61" s="103">
        <v>3439</v>
      </c>
      <c r="T61" s="134" t="s">
        <v>13873</v>
      </c>
      <c r="U61" s="37" t="s">
        <v>2567</v>
      </c>
      <c r="V61" s="37" t="s">
        <v>14345</v>
      </c>
    </row>
    <row r="62" spans="1:22" s="8" customFormat="1" ht="168.75" x14ac:dyDescent="0.3">
      <c r="A62" s="16">
        <v>57</v>
      </c>
      <c r="B62" s="21" t="s">
        <v>773</v>
      </c>
      <c r="C62" s="16" t="s">
        <v>1138</v>
      </c>
      <c r="D62" s="16" t="s">
        <v>1139</v>
      </c>
      <c r="E62" s="16" t="s">
        <v>1139</v>
      </c>
      <c r="F62" s="16"/>
      <c r="G62" s="16" t="s">
        <v>82</v>
      </c>
      <c r="H62" s="251">
        <v>37475000</v>
      </c>
      <c r="I62" s="251">
        <v>5</v>
      </c>
      <c r="J62" s="16">
        <v>393044080</v>
      </c>
      <c r="K62" s="16">
        <v>172</v>
      </c>
      <c r="L62" s="16">
        <v>393044080</v>
      </c>
      <c r="M62" s="16">
        <v>172</v>
      </c>
      <c r="N62" s="16">
        <v>393044080</v>
      </c>
      <c r="O62" s="16">
        <v>172</v>
      </c>
      <c r="P62" s="16">
        <v>0</v>
      </c>
      <c r="Q62" s="16">
        <v>0</v>
      </c>
      <c r="R62" s="16">
        <v>1216607240</v>
      </c>
      <c r="S62" s="16">
        <v>521</v>
      </c>
      <c r="T62" s="16" t="s">
        <v>819</v>
      </c>
      <c r="U62" s="16" t="s">
        <v>1140</v>
      </c>
      <c r="V62" s="55" t="s">
        <v>1141</v>
      </c>
    </row>
    <row r="63" spans="1:22" s="8" customFormat="1" ht="93.75" x14ac:dyDescent="0.3">
      <c r="A63" s="16">
        <v>58</v>
      </c>
      <c r="B63" s="21" t="s">
        <v>773</v>
      </c>
      <c r="C63" s="16" t="s">
        <v>1739</v>
      </c>
      <c r="D63" s="16" t="s">
        <v>1740</v>
      </c>
      <c r="E63" s="16" t="s">
        <v>1740</v>
      </c>
      <c r="F63" s="16"/>
      <c r="G63" s="16" t="s">
        <v>1584</v>
      </c>
      <c r="H63" s="251">
        <v>379017728</v>
      </c>
      <c r="I63" s="251">
        <v>400</v>
      </c>
      <c r="J63" s="16">
        <v>208504640</v>
      </c>
      <c r="K63" s="16">
        <v>43.73</v>
      </c>
      <c r="L63" s="16">
        <v>208504640</v>
      </c>
      <c r="M63" s="16">
        <v>43.73</v>
      </c>
      <c r="N63" s="16">
        <v>208504640</v>
      </c>
      <c r="O63" s="16">
        <v>43.73</v>
      </c>
      <c r="P63" s="16">
        <v>208504640</v>
      </c>
      <c r="Q63" s="16">
        <v>43.73</v>
      </c>
      <c r="R63" s="16">
        <v>1213036288</v>
      </c>
      <c r="S63" s="16">
        <v>574.92000000000007</v>
      </c>
      <c r="T63" s="16" t="s">
        <v>819</v>
      </c>
      <c r="U63" s="16" t="s">
        <v>35</v>
      </c>
      <c r="V63" s="16" t="s">
        <v>199</v>
      </c>
    </row>
    <row r="64" spans="1:22" s="9" customFormat="1" ht="409.5" x14ac:dyDescent="0.2">
      <c r="A64" s="16">
        <v>59</v>
      </c>
      <c r="B64" s="20" t="s">
        <v>797</v>
      </c>
      <c r="C64" s="20" t="s">
        <v>13020</v>
      </c>
      <c r="D64" s="20" t="s">
        <v>13021</v>
      </c>
      <c r="E64" s="20" t="s">
        <v>13874</v>
      </c>
      <c r="F64" s="20"/>
      <c r="G64" s="21" t="s">
        <v>33</v>
      </c>
      <c r="H64" s="115">
        <v>300681472</v>
      </c>
      <c r="I64" s="115">
        <v>51628</v>
      </c>
      <c r="J64" s="115">
        <v>300681472</v>
      </c>
      <c r="K64" s="115">
        <v>51628</v>
      </c>
      <c r="L64" s="115">
        <v>300681472</v>
      </c>
      <c r="M64" s="115">
        <v>51628</v>
      </c>
      <c r="N64" s="115">
        <v>300681472</v>
      </c>
      <c r="O64" s="115">
        <v>51628</v>
      </c>
      <c r="P64" s="115"/>
      <c r="Q64" s="115"/>
      <c r="R64" s="16">
        <v>1202725888</v>
      </c>
      <c r="S64" s="21">
        <v>206512</v>
      </c>
      <c r="T64" s="20" t="s">
        <v>13875</v>
      </c>
      <c r="U64" s="17" t="s">
        <v>35</v>
      </c>
      <c r="V64" s="17" t="s">
        <v>13876</v>
      </c>
    </row>
    <row r="65" spans="1:22" s="9" customFormat="1" ht="409.5" x14ac:dyDescent="0.2">
      <c r="A65" s="16">
        <v>60</v>
      </c>
      <c r="B65" s="20" t="s">
        <v>797</v>
      </c>
      <c r="C65" s="140" t="s">
        <v>13020</v>
      </c>
      <c r="D65" s="140" t="s">
        <v>13021</v>
      </c>
      <c r="E65" s="140" t="s">
        <v>13874</v>
      </c>
      <c r="F65" s="159"/>
      <c r="G65" s="142" t="s">
        <v>33</v>
      </c>
      <c r="H65" s="144">
        <v>300681472</v>
      </c>
      <c r="I65" s="144">
        <v>51628</v>
      </c>
      <c r="J65" s="142">
        <v>300681472</v>
      </c>
      <c r="K65" s="142">
        <v>51628</v>
      </c>
      <c r="L65" s="142">
        <v>300681472</v>
      </c>
      <c r="M65" s="142">
        <v>51628</v>
      </c>
      <c r="N65" s="142">
        <v>300681472</v>
      </c>
      <c r="O65" s="142">
        <v>51628</v>
      </c>
      <c r="P65" s="142"/>
      <c r="Q65" s="142"/>
      <c r="R65" s="16">
        <v>1202725888</v>
      </c>
      <c r="S65" s="21">
        <v>206512</v>
      </c>
      <c r="T65" s="142" t="s">
        <v>13875</v>
      </c>
      <c r="U65" s="223" t="s">
        <v>35</v>
      </c>
      <c r="V65" s="223" t="s">
        <v>13876</v>
      </c>
    </row>
    <row r="66" spans="1:22" s="8" customFormat="1" ht="93.75" x14ac:dyDescent="0.3">
      <c r="A66" s="16">
        <v>61</v>
      </c>
      <c r="B66" s="21" t="s">
        <v>773</v>
      </c>
      <c r="C66" s="16" t="s">
        <v>1704</v>
      </c>
      <c r="D66" s="16" t="s">
        <v>1705</v>
      </c>
      <c r="E66" s="16" t="s">
        <v>1705</v>
      </c>
      <c r="F66" s="16"/>
      <c r="G66" s="16" t="s">
        <v>1584</v>
      </c>
      <c r="H66" s="251">
        <v>205540948.08000001</v>
      </c>
      <c r="I66" s="251">
        <v>17</v>
      </c>
      <c r="J66" s="16">
        <v>247500000</v>
      </c>
      <c r="K66" s="16">
        <v>110</v>
      </c>
      <c r="L66" s="16">
        <v>247500000</v>
      </c>
      <c r="M66" s="16">
        <v>110</v>
      </c>
      <c r="N66" s="16">
        <v>247500000</v>
      </c>
      <c r="O66" s="16">
        <v>110</v>
      </c>
      <c r="P66" s="16">
        <v>247500000</v>
      </c>
      <c r="Q66" s="16">
        <v>110</v>
      </c>
      <c r="R66" s="16">
        <v>1195540948.0799999</v>
      </c>
      <c r="S66" s="16">
        <v>457</v>
      </c>
      <c r="T66" s="16" t="s">
        <v>819</v>
      </c>
      <c r="U66" s="16" t="s">
        <v>35</v>
      </c>
      <c r="V66" s="16" t="s">
        <v>199</v>
      </c>
    </row>
    <row r="67" spans="1:22" s="8" customFormat="1" x14ac:dyDescent="0.3">
      <c r="A67" s="16">
        <v>62</v>
      </c>
      <c r="B67" s="37" t="s">
        <v>14341</v>
      </c>
      <c r="C67" s="36" t="s">
        <v>14342</v>
      </c>
      <c r="D67" s="36" t="s">
        <v>14343</v>
      </c>
      <c r="E67" s="152" t="s">
        <v>14344</v>
      </c>
      <c r="F67" s="36"/>
      <c r="G67" s="36" t="s">
        <v>1493</v>
      </c>
      <c r="H67" s="468">
        <v>276480000</v>
      </c>
      <c r="I67" s="280">
        <v>800</v>
      </c>
      <c r="J67" s="36">
        <v>276480000</v>
      </c>
      <c r="K67" s="36">
        <v>800</v>
      </c>
      <c r="L67" s="36">
        <v>103680000</v>
      </c>
      <c r="M67" s="36">
        <v>300</v>
      </c>
      <c r="N67" s="36">
        <v>264729600</v>
      </c>
      <c r="O67" s="36">
        <v>766</v>
      </c>
      <c r="P67" s="36">
        <v>264384000</v>
      </c>
      <c r="Q67" s="36">
        <v>765</v>
      </c>
      <c r="R67" s="16">
        <v>1185753600</v>
      </c>
      <c r="S67" s="103">
        <v>3431</v>
      </c>
      <c r="T67" s="134" t="s">
        <v>13873</v>
      </c>
      <c r="U67" s="37" t="s">
        <v>2567</v>
      </c>
      <c r="V67" s="37" t="s">
        <v>14345</v>
      </c>
    </row>
    <row r="68" spans="1:22" s="8" customFormat="1" ht="37.5" x14ac:dyDescent="0.3">
      <c r="A68" s="16">
        <v>63</v>
      </c>
      <c r="B68" s="127" t="s">
        <v>13877</v>
      </c>
      <c r="C68" s="127" t="s">
        <v>13878</v>
      </c>
      <c r="D68" s="127" t="s">
        <v>13879</v>
      </c>
      <c r="E68" s="127" t="s">
        <v>13880</v>
      </c>
      <c r="F68" s="127"/>
      <c r="G68" s="278" t="s">
        <v>33</v>
      </c>
      <c r="H68" s="278">
        <v>30906000</v>
      </c>
      <c r="I68" s="278">
        <v>18</v>
      </c>
      <c r="J68" s="278">
        <v>240625000</v>
      </c>
      <c r="K68" s="278">
        <v>125</v>
      </c>
      <c r="L68" s="278">
        <v>269500000</v>
      </c>
      <c r="M68" s="278">
        <v>125</v>
      </c>
      <c r="N68" s="278">
        <v>301875000</v>
      </c>
      <c r="O68" s="278">
        <v>125</v>
      </c>
      <c r="P68" s="278">
        <v>297550000</v>
      </c>
      <c r="Q68" s="278">
        <v>110</v>
      </c>
      <c r="R68" s="16">
        <v>1140456000</v>
      </c>
      <c r="S68" s="127">
        <v>503</v>
      </c>
      <c r="T68" s="127" t="s">
        <v>13873</v>
      </c>
      <c r="U68" s="102"/>
      <c r="V68" s="236"/>
    </row>
    <row r="69" spans="1:22" s="8" customFormat="1" ht="37.5" x14ac:dyDescent="0.3">
      <c r="A69" s="16">
        <v>64</v>
      </c>
      <c r="B69" s="102" t="s">
        <v>13877</v>
      </c>
      <c r="C69" s="102" t="s">
        <v>13878</v>
      </c>
      <c r="D69" s="102" t="s">
        <v>13879</v>
      </c>
      <c r="E69" s="102" t="s">
        <v>13880</v>
      </c>
      <c r="F69" s="102"/>
      <c r="G69" s="102" t="s">
        <v>33</v>
      </c>
      <c r="H69" s="184">
        <v>30906000</v>
      </c>
      <c r="I69" s="184">
        <v>18</v>
      </c>
      <c r="J69" s="184">
        <v>240625000</v>
      </c>
      <c r="K69" s="184">
        <v>125</v>
      </c>
      <c r="L69" s="184">
        <v>269500000</v>
      </c>
      <c r="M69" s="184">
        <v>125</v>
      </c>
      <c r="N69" s="184">
        <v>301875000</v>
      </c>
      <c r="O69" s="184">
        <v>125</v>
      </c>
      <c r="P69" s="184">
        <v>297550000</v>
      </c>
      <c r="Q69" s="184">
        <v>110</v>
      </c>
      <c r="R69" s="16">
        <v>1140456000</v>
      </c>
      <c r="S69" s="103">
        <v>503</v>
      </c>
      <c r="T69" s="102" t="s">
        <v>13873</v>
      </c>
      <c r="U69" s="102"/>
      <c r="V69" s="236"/>
    </row>
    <row r="70" spans="1:22" s="8" customFormat="1" ht="409.5" x14ac:dyDescent="0.3">
      <c r="A70" s="16">
        <v>65</v>
      </c>
      <c r="B70" s="21" t="s">
        <v>4384</v>
      </c>
      <c r="C70" s="16" t="s">
        <v>4385</v>
      </c>
      <c r="D70" s="16" t="s">
        <v>4386</v>
      </c>
      <c r="E70" s="16" t="s">
        <v>4387</v>
      </c>
      <c r="F70" s="16"/>
      <c r="G70" s="16" t="s">
        <v>49</v>
      </c>
      <c r="H70" s="251">
        <v>84098000</v>
      </c>
      <c r="I70" s="251">
        <v>42049</v>
      </c>
      <c r="J70" s="16">
        <v>264000000</v>
      </c>
      <c r="K70" s="16">
        <v>132000</v>
      </c>
      <c r="L70" s="16">
        <v>264000000</v>
      </c>
      <c r="M70" s="16">
        <v>132000</v>
      </c>
      <c r="N70" s="16">
        <v>264000000</v>
      </c>
      <c r="O70" s="16">
        <v>132000</v>
      </c>
      <c r="P70" s="16">
        <v>264000000</v>
      </c>
      <c r="Q70" s="16">
        <v>132000</v>
      </c>
      <c r="R70" s="16">
        <v>1140098000</v>
      </c>
      <c r="S70" s="16">
        <v>570049</v>
      </c>
      <c r="T70" s="16" t="s">
        <v>25</v>
      </c>
      <c r="U70" s="16" t="s">
        <v>2567</v>
      </c>
      <c r="V70" s="16" t="s">
        <v>4388</v>
      </c>
    </row>
    <row r="71" spans="1:22" s="8" customFormat="1" ht="56.25" x14ac:dyDescent="0.3">
      <c r="A71" s="16">
        <v>66</v>
      </c>
      <c r="B71" s="127" t="s">
        <v>14338</v>
      </c>
      <c r="C71" s="102" t="s">
        <v>14339</v>
      </c>
      <c r="D71" s="102" t="s">
        <v>5916</v>
      </c>
      <c r="E71" s="102" t="s">
        <v>14340</v>
      </c>
      <c r="F71" s="102"/>
      <c r="G71" s="102" t="s">
        <v>33</v>
      </c>
      <c r="H71" s="184">
        <v>193200000</v>
      </c>
      <c r="I71" s="184">
        <v>8</v>
      </c>
      <c r="J71" s="184">
        <v>206960000</v>
      </c>
      <c r="K71" s="184">
        <v>8</v>
      </c>
      <c r="L71" s="184">
        <v>227680000</v>
      </c>
      <c r="M71" s="184">
        <v>8</v>
      </c>
      <c r="N71" s="184">
        <v>250440000</v>
      </c>
      <c r="O71" s="184">
        <v>8</v>
      </c>
      <c r="P71" s="184">
        <v>137800000</v>
      </c>
      <c r="Q71" s="184">
        <v>4</v>
      </c>
      <c r="R71" s="16">
        <v>1016080000</v>
      </c>
      <c r="S71" s="103">
        <v>36</v>
      </c>
      <c r="T71" s="102" t="s">
        <v>13873</v>
      </c>
      <c r="U71" s="102"/>
      <c r="V71" s="234"/>
    </row>
    <row r="72" spans="1:22" s="8" customFormat="1" ht="93.75" x14ac:dyDescent="0.3">
      <c r="A72" s="16">
        <v>67</v>
      </c>
      <c r="B72" s="21" t="s">
        <v>6898</v>
      </c>
      <c r="C72" s="16" t="s">
        <v>6899</v>
      </c>
      <c r="D72" s="17" t="s">
        <v>6900</v>
      </c>
      <c r="E72" s="17" t="s">
        <v>6901</v>
      </c>
      <c r="F72" s="17"/>
      <c r="G72" s="16" t="s">
        <v>24</v>
      </c>
      <c r="H72" s="251">
        <v>7584299.8272000002</v>
      </c>
      <c r="I72" s="251">
        <v>1658.88</v>
      </c>
      <c r="J72" s="16">
        <v>233731617.79968002</v>
      </c>
      <c r="K72" s="16">
        <v>43680</v>
      </c>
      <c r="L72" s="16">
        <v>244249540.60066599</v>
      </c>
      <c r="M72" s="16">
        <v>43680</v>
      </c>
      <c r="N72" s="16">
        <v>255240769.92769602</v>
      </c>
      <c r="O72" s="16">
        <v>43680</v>
      </c>
      <c r="P72" s="16">
        <v>266726604.57444203</v>
      </c>
      <c r="Q72" s="16">
        <v>43680</v>
      </c>
      <c r="R72" s="16">
        <v>1007532832.729684</v>
      </c>
      <c r="S72" s="16">
        <v>176378.88</v>
      </c>
      <c r="T72" s="17" t="s">
        <v>6868</v>
      </c>
      <c r="U72" s="17" t="s">
        <v>455</v>
      </c>
      <c r="V72" s="17" t="s">
        <v>6888</v>
      </c>
    </row>
    <row r="73" spans="1:22" s="8" customFormat="1" ht="93.75" x14ac:dyDescent="0.3">
      <c r="A73" s="16">
        <v>68</v>
      </c>
      <c r="B73" s="21" t="s">
        <v>66</v>
      </c>
      <c r="C73" s="16" t="s">
        <v>67</v>
      </c>
      <c r="D73" s="16" t="s">
        <v>91</v>
      </c>
      <c r="E73" s="16" t="s">
        <v>1934</v>
      </c>
      <c r="F73" s="16"/>
      <c r="G73" s="16" t="s">
        <v>1493</v>
      </c>
      <c r="H73" s="251">
        <v>212093600</v>
      </c>
      <c r="I73" s="251">
        <v>80</v>
      </c>
      <c r="J73" s="16">
        <v>212093600</v>
      </c>
      <c r="K73" s="16">
        <v>80</v>
      </c>
      <c r="L73" s="16">
        <v>185581900</v>
      </c>
      <c r="M73" s="16">
        <v>70</v>
      </c>
      <c r="N73" s="16">
        <v>185581900</v>
      </c>
      <c r="O73" s="16">
        <v>70</v>
      </c>
      <c r="P73" s="16">
        <v>185581900</v>
      </c>
      <c r="Q73" s="16">
        <v>70</v>
      </c>
      <c r="R73" s="16">
        <v>980932900</v>
      </c>
      <c r="S73" s="16">
        <v>370</v>
      </c>
      <c r="T73" s="16" t="s">
        <v>1457</v>
      </c>
      <c r="U73" s="16" t="s">
        <v>35</v>
      </c>
      <c r="V73" s="16" t="s">
        <v>199</v>
      </c>
    </row>
    <row r="74" spans="1:22" s="8" customFormat="1" ht="37.5" x14ac:dyDescent="0.3">
      <c r="A74" s="16">
        <v>69</v>
      </c>
      <c r="B74" s="20" t="s">
        <v>1727</v>
      </c>
      <c r="C74" s="17" t="s">
        <v>6880</v>
      </c>
      <c r="D74" s="16" t="s">
        <v>6881</v>
      </c>
      <c r="E74" s="17" t="s">
        <v>6882</v>
      </c>
      <c r="F74" s="17"/>
      <c r="G74" s="16" t="s">
        <v>24</v>
      </c>
      <c r="H74" s="251">
        <v>164700000</v>
      </c>
      <c r="I74" s="251">
        <v>263520</v>
      </c>
      <c r="J74" s="16">
        <v>192238200</v>
      </c>
      <c r="K74" s="16">
        <v>262800</v>
      </c>
      <c r="L74" s="16">
        <v>189881307</v>
      </c>
      <c r="M74" s="16">
        <v>248400</v>
      </c>
      <c r="N74" s="16">
        <v>209928920.35500002</v>
      </c>
      <c r="O74" s="16">
        <v>262800</v>
      </c>
      <c r="P74" s="16">
        <v>219976751.14569002</v>
      </c>
      <c r="Q74" s="16">
        <v>263520</v>
      </c>
      <c r="R74" s="16">
        <v>976725178.50068998</v>
      </c>
      <c r="S74" s="16">
        <v>1301040</v>
      </c>
      <c r="T74" s="17" t="s">
        <v>6868</v>
      </c>
      <c r="U74" s="17" t="s">
        <v>35</v>
      </c>
      <c r="V74" s="16" t="s">
        <v>6883</v>
      </c>
    </row>
    <row r="75" spans="1:22" s="8" customFormat="1" ht="75" x14ac:dyDescent="0.3">
      <c r="A75" s="16">
        <v>70</v>
      </c>
      <c r="B75" s="21" t="s">
        <v>1270</v>
      </c>
      <c r="C75" s="16" t="s">
        <v>1286</v>
      </c>
      <c r="D75" s="16" t="s">
        <v>1287</v>
      </c>
      <c r="E75" s="16" t="s">
        <v>1653</v>
      </c>
      <c r="F75" s="16"/>
      <c r="G75" s="16" t="s">
        <v>1493</v>
      </c>
      <c r="H75" s="251">
        <v>44200360</v>
      </c>
      <c r="I75" s="251">
        <v>1</v>
      </c>
      <c r="J75" s="16">
        <v>44200360</v>
      </c>
      <c r="K75" s="16">
        <v>1</v>
      </c>
      <c r="L75" s="16">
        <v>221001800</v>
      </c>
      <c r="M75" s="16">
        <v>5</v>
      </c>
      <c r="N75" s="16">
        <v>221001800</v>
      </c>
      <c r="O75" s="16">
        <v>5</v>
      </c>
      <c r="P75" s="16">
        <v>442003600</v>
      </c>
      <c r="Q75" s="16">
        <v>10</v>
      </c>
      <c r="R75" s="16">
        <v>972407920</v>
      </c>
      <c r="S75" s="16">
        <v>22</v>
      </c>
      <c r="T75" s="16" t="s">
        <v>1457</v>
      </c>
      <c r="U75" s="16" t="s">
        <v>35</v>
      </c>
      <c r="V75" s="16" t="s">
        <v>199</v>
      </c>
    </row>
    <row r="76" spans="1:22" s="8" customFormat="1" x14ac:dyDescent="0.3">
      <c r="A76" s="16">
        <v>71</v>
      </c>
      <c r="B76" s="37" t="s">
        <v>14341</v>
      </c>
      <c r="C76" s="36" t="s">
        <v>14350</v>
      </c>
      <c r="D76" s="36" t="s">
        <v>14351</v>
      </c>
      <c r="E76" s="152" t="s">
        <v>14355</v>
      </c>
      <c r="F76" s="36"/>
      <c r="G76" s="36" t="s">
        <v>1493</v>
      </c>
      <c r="H76" s="468">
        <v>285120000</v>
      </c>
      <c r="I76" s="280">
        <v>800</v>
      </c>
      <c r="J76" s="36">
        <v>142560000</v>
      </c>
      <c r="K76" s="36">
        <v>400</v>
      </c>
      <c r="L76" s="36">
        <v>165369600</v>
      </c>
      <c r="M76" s="36">
        <v>464</v>
      </c>
      <c r="N76" s="36">
        <v>165013200</v>
      </c>
      <c r="O76" s="36">
        <v>463</v>
      </c>
      <c r="P76" s="36">
        <v>165013200</v>
      </c>
      <c r="Q76" s="36">
        <v>463</v>
      </c>
      <c r="R76" s="16">
        <v>923076000</v>
      </c>
      <c r="S76" s="103">
        <v>2590</v>
      </c>
      <c r="T76" s="134" t="s">
        <v>13873</v>
      </c>
      <c r="U76" s="37" t="s">
        <v>2567</v>
      </c>
      <c r="V76" s="37" t="s">
        <v>14345</v>
      </c>
    </row>
    <row r="77" spans="1:22" s="8" customFormat="1" ht="409.5" x14ac:dyDescent="0.3">
      <c r="A77" s="16">
        <v>72</v>
      </c>
      <c r="B77" s="21" t="s">
        <v>1572</v>
      </c>
      <c r="C77" s="16" t="s">
        <v>1573</v>
      </c>
      <c r="D77" s="16" t="s">
        <v>1574</v>
      </c>
      <c r="E77" s="16" t="s">
        <v>1575</v>
      </c>
      <c r="F77" s="16"/>
      <c r="G77" s="16" t="s">
        <v>33</v>
      </c>
      <c r="H77" s="251">
        <v>218799441.99000001</v>
      </c>
      <c r="I77" s="251">
        <v>9</v>
      </c>
      <c r="J77" s="16">
        <v>172588671.5</v>
      </c>
      <c r="K77" s="16">
        <v>7</v>
      </c>
      <c r="L77" s="16">
        <v>172588671.5</v>
      </c>
      <c r="M77" s="16">
        <v>7</v>
      </c>
      <c r="N77" s="16">
        <v>172588671.5</v>
      </c>
      <c r="O77" s="16">
        <v>7</v>
      </c>
      <c r="P77" s="16">
        <v>172588671.5</v>
      </c>
      <c r="Q77" s="16">
        <v>7</v>
      </c>
      <c r="R77" s="16">
        <v>909154127.99000001</v>
      </c>
      <c r="S77" s="16">
        <v>37</v>
      </c>
      <c r="T77" s="16" t="s">
        <v>25</v>
      </c>
      <c r="U77" s="16" t="s">
        <v>1097</v>
      </c>
      <c r="V77" s="16" t="s">
        <v>1576</v>
      </c>
    </row>
    <row r="78" spans="1:22" s="9" customFormat="1" ht="37.5" customHeight="1" x14ac:dyDescent="0.3">
      <c r="A78" s="16">
        <v>73</v>
      </c>
      <c r="B78" s="37" t="s">
        <v>14341</v>
      </c>
      <c r="C78" s="36" t="s">
        <v>14342</v>
      </c>
      <c r="D78" s="36" t="s">
        <v>14343</v>
      </c>
      <c r="E78" s="152" t="s">
        <v>14347</v>
      </c>
      <c r="F78" s="36"/>
      <c r="G78" s="36" t="s">
        <v>1493</v>
      </c>
      <c r="H78" s="468">
        <v>276480000</v>
      </c>
      <c r="I78" s="280">
        <v>800</v>
      </c>
      <c r="J78" s="36">
        <v>138240000</v>
      </c>
      <c r="K78" s="36">
        <v>400</v>
      </c>
      <c r="L78" s="36">
        <v>157248000</v>
      </c>
      <c r="M78" s="36">
        <v>455</v>
      </c>
      <c r="N78" s="36">
        <v>157593600</v>
      </c>
      <c r="O78" s="36">
        <v>456</v>
      </c>
      <c r="P78" s="36">
        <v>157593600</v>
      </c>
      <c r="Q78" s="36">
        <v>456</v>
      </c>
      <c r="R78" s="16">
        <v>887155200</v>
      </c>
      <c r="S78" s="103">
        <v>2567</v>
      </c>
      <c r="T78" s="134" t="s">
        <v>13873</v>
      </c>
      <c r="U78" s="37" t="s">
        <v>2567</v>
      </c>
      <c r="V78" s="37" t="s">
        <v>14345</v>
      </c>
    </row>
    <row r="79" spans="1:22" s="9" customFormat="1" ht="75" x14ac:dyDescent="0.2">
      <c r="A79" s="16">
        <v>74</v>
      </c>
      <c r="B79" s="21" t="s">
        <v>7215</v>
      </c>
      <c r="C79" s="16" t="s">
        <v>1110</v>
      </c>
      <c r="D79" s="16" t="s">
        <v>7216</v>
      </c>
      <c r="E79" s="16" t="s">
        <v>7217</v>
      </c>
      <c r="F79" s="16"/>
      <c r="G79" s="16" t="s">
        <v>1493</v>
      </c>
      <c r="H79" s="251">
        <v>174585600</v>
      </c>
      <c r="I79" s="251">
        <v>12</v>
      </c>
      <c r="J79" s="16">
        <v>174585600</v>
      </c>
      <c r="K79" s="16">
        <v>12</v>
      </c>
      <c r="L79" s="16">
        <v>174585600</v>
      </c>
      <c r="M79" s="16">
        <v>12</v>
      </c>
      <c r="N79" s="16">
        <v>174585600</v>
      </c>
      <c r="O79" s="16">
        <v>12</v>
      </c>
      <c r="P79" s="16">
        <v>174585600</v>
      </c>
      <c r="Q79" s="16">
        <v>12</v>
      </c>
      <c r="R79" s="16">
        <v>872928000</v>
      </c>
      <c r="S79" s="16">
        <v>60</v>
      </c>
      <c r="T79" s="16" t="s">
        <v>213</v>
      </c>
      <c r="U79" s="16" t="s">
        <v>7048</v>
      </c>
      <c r="V79" s="16" t="s">
        <v>7048</v>
      </c>
    </row>
    <row r="80" spans="1:22" s="9" customFormat="1" ht="56.25" x14ac:dyDescent="0.2">
      <c r="A80" s="16">
        <v>75</v>
      </c>
      <c r="B80" s="21" t="s">
        <v>773</v>
      </c>
      <c r="C80" s="16" t="s">
        <v>11546</v>
      </c>
      <c r="D80" s="16" t="s">
        <v>11547</v>
      </c>
      <c r="E80" s="16" t="s">
        <v>11548</v>
      </c>
      <c r="F80" s="29"/>
      <c r="G80" s="16" t="s">
        <v>82</v>
      </c>
      <c r="H80" s="462">
        <v>170716000</v>
      </c>
      <c r="I80" s="461">
        <v>52</v>
      </c>
      <c r="J80" s="29">
        <v>170716000</v>
      </c>
      <c r="K80" s="31">
        <v>52</v>
      </c>
      <c r="L80" s="29">
        <v>170716000</v>
      </c>
      <c r="M80" s="31">
        <v>52</v>
      </c>
      <c r="N80" s="29">
        <v>170716000</v>
      </c>
      <c r="O80" s="31">
        <v>52</v>
      </c>
      <c r="P80" s="29">
        <v>170716000</v>
      </c>
      <c r="Q80" s="31">
        <v>52</v>
      </c>
      <c r="R80" s="16">
        <v>853580000</v>
      </c>
      <c r="S80" s="16">
        <v>208</v>
      </c>
      <c r="T80" s="16" t="s">
        <v>819</v>
      </c>
      <c r="U80" s="16"/>
      <c r="V80" s="16"/>
    </row>
    <row r="81" spans="1:22" s="9" customFormat="1" ht="37.5" x14ac:dyDescent="0.2">
      <c r="A81" s="16">
        <v>76</v>
      </c>
      <c r="B81" s="21" t="s">
        <v>7199</v>
      </c>
      <c r="C81" s="16" t="s">
        <v>7200</v>
      </c>
      <c r="D81" s="16" t="s">
        <v>1561</v>
      </c>
      <c r="E81" s="16" t="s">
        <v>7201</v>
      </c>
      <c r="F81" s="16"/>
      <c r="G81" s="16" t="s">
        <v>1493</v>
      </c>
      <c r="H81" s="251">
        <v>168000000</v>
      </c>
      <c r="I81" s="251">
        <v>5</v>
      </c>
      <c r="J81" s="16">
        <v>168000000</v>
      </c>
      <c r="K81" s="16">
        <v>5</v>
      </c>
      <c r="L81" s="16">
        <v>168000000</v>
      </c>
      <c r="M81" s="16">
        <v>5</v>
      </c>
      <c r="N81" s="16">
        <v>168000000</v>
      </c>
      <c r="O81" s="16">
        <v>5</v>
      </c>
      <c r="P81" s="16">
        <v>168000000</v>
      </c>
      <c r="Q81" s="16">
        <v>5</v>
      </c>
      <c r="R81" s="16">
        <v>840000000</v>
      </c>
      <c r="S81" s="16">
        <v>25</v>
      </c>
      <c r="T81" s="16" t="s">
        <v>213</v>
      </c>
      <c r="U81" s="16" t="s">
        <v>7048</v>
      </c>
      <c r="V81" s="16" t="s">
        <v>7048</v>
      </c>
    </row>
    <row r="82" spans="1:22" s="9" customFormat="1" ht="93.75" x14ac:dyDescent="0.2">
      <c r="A82" s="16">
        <v>77</v>
      </c>
      <c r="B82" s="39" t="s">
        <v>14386</v>
      </c>
      <c r="C82" s="39" t="s">
        <v>13409</v>
      </c>
      <c r="D82" s="39"/>
      <c r="E82" s="36" t="s">
        <v>14387</v>
      </c>
      <c r="F82" s="36"/>
      <c r="G82" s="102" t="s">
        <v>7194</v>
      </c>
      <c r="H82" s="184">
        <v>48244180.583999999</v>
      </c>
      <c r="I82" s="184">
        <v>48.9</v>
      </c>
      <c r="J82" s="286">
        <v>197317712</v>
      </c>
      <c r="K82" s="102">
        <v>200</v>
      </c>
      <c r="L82" s="286">
        <v>197317712</v>
      </c>
      <c r="M82" s="286">
        <v>200</v>
      </c>
      <c r="N82" s="286">
        <v>197317712</v>
      </c>
      <c r="O82" s="286">
        <v>200</v>
      </c>
      <c r="P82" s="286">
        <v>197317712</v>
      </c>
      <c r="Q82" s="102">
        <v>200</v>
      </c>
      <c r="R82" s="16">
        <v>837515028.58399999</v>
      </c>
      <c r="S82" s="103">
        <v>848.9</v>
      </c>
      <c r="T82" s="102" t="s">
        <v>14388</v>
      </c>
      <c r="U82" s="215"/>
      <c r="V82" s="215"/>
    </row>
    <row r="83" spans="1:22" s="9" customFormat="1" ht="75" x14ac:dyDescent="0.2">
      <c r="A83" s="16">
        <v>78</v>
      </c>
      <c r="B83" s="21" t="s">
        <v>6884</v>
      </c>
      <c r="C83" s="16" t="s">
        <v>6885</v>
      </c>
      <c r="D83" s="17" t="s">
        <v>6886</v>
      </c>
      <c r="E83" s="17" t="s">
        <v>6887</v>
      </c>
      <c r="F83" s="17"/>
      <c r="G83" s="16" t="s">
        <v>24</v>
      </c>
      <c r="H83" s="251">
        <v>117087360</v>
      </c>
      <c r="I83" s="251">
        <v>46834.943999999989</v>
      </c>
      <c r="J83" s="16">
        <v>154606914</v>
      </c>
      <c r="K83" s="16">
        <v>52839</v>
      </c>
      <c r="L83" s="16">
        <v>151932564.63</v>
      </c>
      <c r="M83" s="16">
        <v>49689</v>
      </c>
      <c r="N83" s="16">
        <v>168834615.26085001</v>
      </c>
      <c r="O83" s="16">
        <v>52839</v>
      </c>
      <c r="P83" s="16">
        <v>176432172.947588</v>
      </c>
      <c r="Q83" s="16">
        <v>52839</v>
      </c>
      <c r="R83" s="16">
        <v>768893626.83843803</v>
      </c>
      <c r="S83" s="16">
        <v>255040.94399999999</v>
      </c>
      <c r="T83" s="17" t="s">
        <v>6868</v>
      </c>
      <c r="U83" s="17" t="s">
        <v>455</v>
      </c>
      <c r="V83" s="17" t="s">
        <v>6888</v>
      </c>
    </row>
    <row r="84" spans="1:22" s="9" customFormat="1" ht="37.5" x14ac:dyDescent="0.2">
      <c r="A84" s="16">
        <v>79</v>
      </c>
      <c r="B84" s="21" t="s">
        <v>1558</v>
      </c>
      <c r="C84" s="16" t="s">
        <v>1559</v>
      </c>
      <c r="D84" s="16" t="s">
        <v>1560</v>
      </c>
      <c r="E84" s="16" t="s">
        <v>1561</v>
      </c>
      <c r="F84" s="17"/>
      <c r="G84" s="16" t="s">
        <v>33</v>
      </c>
      <c r="H84" s="251">
        <v>150000000</v>
      </c>
      <c r="I84" s="251">
        <v>5</v>
      </c>
      <c r="J84" s="16">
        <v>150000000</v>
      </c>
      <c r="K84" s="16">
        <v>5</v>
      </c>
      <c r="L84" s="16">
        <v>150000000</v>
      </c>
      <c r="M84" s="16">
        <v>5</v>
      </c>
      <c r="N84" s="16">
        <v>150000000</v>
      </c>
      <c r="O84" s="16">
        <v>5</v>
      </c>
      <c r="P84" s="16">
        <v>150000000</v>
      </c>
      <c r="Q84" s="16">
        <v>5</v>
      </c>
      <c r="R84" s="16">
        <v>750000000</v>
      </c>
      <c r="S84" s="16">
        <v>25</v>
      </c>
      <c r="T84" s="16" t="s">
        <v>213</v>
      </c>
      <c r="U84" s="16" t="s">
        <v>1097</v>
      </c>
      <c r="V84" s="16" t="s">
        <v>1562</v>
      </c>
    </row>
    <row r="85" spans="1:22" s="9" customFormat="1" ht="37.5" x14ac:dyDescent="0.2">
      <c r="A85" s="16">
        <v>80</v>
      </c>
      <c r="B85" s="21" t="s">
        <v>1615</v>
      </c>
      <c r="C85" s="16" t="s">
        <v>1616</v>
      </c>
      <c r="D85" s="16" t="s">
        <v>1617</v>
      </c>
      <c r="E85" s="16" t="s">
        <v>1618</v>
      </c>
      <c r="F85" s="17"/>
      <c r="G85" s="16" t="s">
        <v>33</v>
      </c>
      <c r="H85" s="251">
        <v>150000000</v>
      </c>
      <c r="I85" s="251">
        <v>2</v>
      </c>
      <c r="J85" s="16">
        <v>150000000</v>
      </c>
      <c r="K85" s="16">
        <v>5</v>
      </c>
      <c r="L85" s="16">
        <v>150000000</v>
      </c>
      <c r="M85" s="16">
        <v>5</v>
      </c>
      <c r="N85" s="16">
        <v>150000000</v>
      </c>
      <c r="O85" s="16">
        <v>5</v>
      </c>
      <c r="P85" s="16">
        <v>150000000</v>
      </c>
      <c r="Q85" s="16">
        <v>5</v>
      </c>
      <c r="R85" s="16">
        <v>750000000</v>
      </c>
      <c r="S85" s="16">
        <v>22</v>
      </c>
      <c r="T85" s="16" t="s">
        <v>213</v>
      </c>
      <c r="U85" s="16" t="s">
        <v>35</v>
      </c>
      <c r="V85" s="16" t="s">
        <v>199</v>
      </c>
    </row>
    <row r="86" spans="1:22" s="9" customFormat="1" ht="56.25" x14ac:dyDescent="0.2">
      <c r="A86" s="16">
        <v>81</v>
      </c>
      <c r="B86" s="39" t="s">
        <v>14368</v>
      </c>
      <c r="C86" s="39" t="s">
        <v>14369</v>
      </c>
      <c r="D86" s="39" t="s">
        <v>11285</v>
      </c>
      <c r="E86" s="39" t="s">
        <v>14399</v>
      </c>
      <c r="F86" s="36"/>
      <c r="G86" s="102" t="s">
        <v>9680</v>
      </c>
      <c r="H86" s="184">
        <v>121716000</v>
      </c>
      <c r="I86" s="184">
        <v>108</v>
      </c>
      <c r="J86" s="286">
        <v>133920000</v>
      </c>
      <c r="K86" s="102">
        <v>108</v>
      </c>
      <c r="L86" s="286">
        <v>147312000</v>
      </c>
      <c r="M86" s="286">
        <v>108</v>
      </c>
      <c r="N86" s="286">
        <v>162043200</v>
      </c>
      <c r="O86" s="286">
        <v>108</v>
      </c>
      <c r="P86" s="286">
        <v>178248600</v>
      </c>
      <c r="Q86" s="102">
        <v>108</v>
      </c>
      <c r="R86" s="16">
        <v>743239800</v>
      </c>
      <c r="S86" s="103">
        <v>540</v>
      </c>
      <c r="T86" s="102" t="s">
        <v>13873</v>
      </c>
      <c r="U86" s="215" t="s">
        <v>14400</v>
      </c>
      <c r="V86" s="215"/>
    </row>
    <row r="87" spans="1:22" s="9" customFormat="1" ht="409.5" customHeight="1" x14ac:dyDescent="0.3">
      <c r="A87" s="16">
        <v>82</v>
      </c>
      <c r="B87" s="20" t="s">
        <v>15941</v>
      </c>
      <c r="C87" s="20" t="s">
        <v>15942</v>
      </c>
      <c r="D87" s="20" t="s">
        <v>15943</v>
      </c>
      <c r="E87" s="20" t="s">
        <v>15944</v>
      </c>
      <c r="F87" s="40" t="s">
        <v>15945</v>
      </c>
      <c r="G87" s="22" t="s">
        <v>24</v>
      </c>
      <c r="H87" s="115">
        <v>712425000</v>
      </c>
      <c r="I87" s="115">
        <v>295000</v>
      </c>
      <c r="J87" s="171"/>
      <c r="K87" s="171"/>
      <c r="L87" s="171"/>
      <c r="M87" s="171"/>
      <c r="N87" s="174"/>
      <c r="O87" s="174"/>
      <c r="P87" s="174"/>
      <c r="Q87" s="174"/>
      <c r="R87" s="16">
        <v>712425000</v>
      </c>
      <c r="S87" s="171">
        <v>295000</v>
      </c>
      <c r="T87" s="20" t="s">
        <v>15928</v>
      </c>
      <c r="U87" s="16" t="s">
        <v>35</v>
      </c>
      <c r="V87" s="16" t="s">
        <v>15946</v>
      </c>
    </row>
    <row r="88" spans="1:22" s="9" customFormat="1" ht="112.5" x14ac:dyDescent="0.2">
      <c r="A88" s="16">
        <v>83</v>
      </c>
      <c r="B88" s="21" t="s">
        <v>41</v>
      </c>
      <c r="C88" s="16" t="s">
        <v>42</v>
      </c>
      <c r="D88" s="16" t="s">
        <v>43</v>
      </c>
      <c r="E88" s="16" t="s">
        <v>22</v>
      </c>
      <c r="F88" s="40" t="s">
        <v>44</v>
      </c>
      <c r="G88" s="16" t="s">
        <v>33</v>
      </c>
      <c r="H88" s="251">
        <v>176923366.78999999</v>
      </c>
      <c r="I88" s="251">
        <v>401</v>
      </c>
      <c r="J88" s="16">
        <v>176923366.78999999</v>
      </c>
      <c r="K88" s="16">
        <v>401</v>
      </c>
      <c r="L88" s="16">
        <v>176923366.78999999</v>
      </c>
      <c r="M88" s="16">
        <v>401</v>
      </c>
      <c r="N88" s="16">
        <v>176923366.78999999</v>
      </c>
      <c r="O88" s="16">
        <v>401</v>
      </c>
      <c r="P88" s="16">
        <v>0</v>
      </c>
      <c r="Q88" s="16">
        <v>0</v>
      </c>
      <c r="R88" s="16">
        <v>707693467.15999997</v>
      </c>
      <c r="S88" s="16">
        <v>1604</v>
      </c>
      <c r="T88" s="16" t="s">
        <v>25</v>
      </c>
      <c r="U88" s="16" t="s">
        <v>35</v>
      </c>
      <c r="V88" s="16" t="s">
        <v>45</v>
      </c>
    </row>
    <row r="89" spans="1:22" s="9" customFormat="1" ht="75" customHeight="1" x14ac:dyDescent="0.3">
      <c r="A89" s="16">
        <v>84</v>
      </c>
      <c r="B89" s="37" t="s">
        <v>14341</v>
      </c>
      <c r="C89" s="36" t="s">
        <v>14342</v>
      </c>
      <c r="D89" s="36" t="s">
        <v>14343</v>
      </c>
      <c r="E89" s="152" t="s">
        <v>14346</v>
      </c>
      <c r="F89" s="36"/>
      <c r="G89" s="36" t="s">
        <v>1493</v>
      </c>
      <c r="H89" s="468">
        <v>138240000</v>
      </c>
      <c r="I89" s="280">
        <v>400</v>
      </c>
      <c r="J89" s="36">
        <v>138240000</v>
      </c>
      <c r="K89" s="36">
        <v>400</v>
      </c>
      <c r="L89" s="36">
        <v>138240000</v>
      </c>
      <c r="M89" s="36">
        <v>400</v>
      </c>
      <c r="N89" s="36">
        <v>138240000</v>
      </c>
      <c r="O89" s="36">
        <v>400</v>
      </c>
      <c r="P89" s="36">
        <v>138240000</v>
      </c>
      <c r="Q89" s="36">
        <v>400</v>
      </c>
      <c r="R89" s="16">
        <v>691200000</v>
      </c>
      <c r="S89" s="103">
        <v>2000</v>
      </c>
      <c r="T89" s="134" t="s">
        <v>13873</v>
      </c>
      <c r="U89" s="37" t="s">
        <v>2567</v>
      </c>
      <c r="V89" s="37" t="s">
        <v>14345</v>
      </c>
    </row>
    <row r="90" spans="1:22" s="9" customFormat="1" ht="409.5" x14ac:dyDescent="0.2">
      <c r="A90" s="16">
        <v>85</v>
      </c>
      <c r="B90" s="21" t="s">
        <v>4200</v>
      </c>
      <c r="C90" s="16" t="s">
        <v>4199</v>
      </c>
      <c r="D90" s="16" t="s">
        <v>2493</v>
      </c>
      <c r="E90" s="16" t="s">
        <v>9158</v>
      </c>
      <c r="F90" s="16" t="s">
        <v>1613</v>
      </c>
      <c r="G90" s="16" t="s">
        <v>9159</v>
      </c>
      <c r="H90" s="251">
        <v>0</v>
      </c>
      <c r="I90" s="251">
        <v>0</v>
      </c>
      <c r="J90" s="16">
        <v>170836600</v>
      </c>
      <c r="K90" s="16">
        <v>2318</v>
      </c>
      <c r="L90" s="16">
        <v>170836600</v>
      </c>
      <c r="M90" s="16">
        <v>2318</v>
      </c>
      <c r="N90" s="16">
        <v>170836600</v>
      </c>
      <c r="O90" s="16">
        <v>2318</v>
      </c>
      <c r="P90" s="16">
        <v>170836600</v>
      </c>
      <c r="Q90" s="16">
        <v>2318</v>
      </c>
      <c r="R90" s="16">
        <v>683346400</v>
      </c>
      <c r="S90" s="16">
        <v>9272</v>
      </c>
      <c r="T90" s="16" t="s">
        <v>9160</v>
      </c>
      <c r="U90" s="16" t="s">
        <v>83</v>
      </c>
      <c r="V90" s="16" t="s">
        <v>1613</v>
      </c>
    </row>
    <row r="91" spans="1:22" s="9" customFormat="1" ht="409.5" x14ac:dyDescent="0.2">
      <c r="A91" s="16">
        <v>86</v>
      </c>
      <c r="B91" s="21" t="s">
        <v>6525</v>
      </c>
      <c r="C91" s="16" t="s">
        <v>9173</v>
      </c>
      <c r="D91" s="16" t="s">
        <v>9174</v>
      </c>
      <c r="E91" s="16" t="s">
        <v>9175</v>
      </c>
      <c r="F91" s="16" t="s">
        <v>1613</v>
      </c>
      <c r="G91" s="16" t="s">
        <v>9159</v>
      </c>
      <c r="H91" s="184">
        <v>0</v>
      </c>
      <c r="I91" s="184">
        <v>0</v>
      </c>
      <c r="J91" s="99">
        <v>170836600</v>
      </c>
      <c r="K91" s="99">
        <v>2318</v>
      </c>
      <c r="L91" s="99">
        <v>170836600</v>
      </c>
      <c r="M91" s="99">
        <v>2318</v>
      </c>
      <c r="N91" s="99">
        <v>170836600</v>
      </c>
      <c r="O91" s="99">
        <v>2318</v>
      </c>
      <c r="P91" s="99">
        <v>170836600</v>
      </c>
      <c r="Q91" s="99">
        <v>2318</v>
      </c>
      <c r="R91" s="16">
        <v>683346400</v>
      </c>
      <c r="S91" s="16">
        <v>9272</v>
      </c>
      <c r="T91" s="16" t="s">
        <v>9160</v>
      </c>
      <c r="U91" s="16" t="s">
        <v>89</v>
      </c>
      <c r="V91" s="16" t="s">
        <v>11521</v>
      </c>
    </row>
    <row r="92" spans="1:22" s="9" customFormat="1" ht="56.25" x14ac:dyDescent="0.2">
      <c r="A92" s="16">
        <v>87</v>
      </c>
      <c r="B92" s="21" t="s">
        <v>7218</v>
      </c>
      <c r="C92" s="16" t="s">
        <v>7219</v>
      </c>
      <c r="D92" s="16" t="s">
        <v>1652</v>
      </c>
      <c r="E92" s="16" t="s">
        <v>7220</v>
      </c>
      <c r="F92" s="16"/>
      <c r="G92" s="16" t="s">
        <v>1493</v>
      </c>
      <c r="H92" s="251">
        <v>134400000</v>
      </c>
      <c r="I92" s="251">
        <v>5</v>
      </c>
      <c r="J92" s="16">
        <v>134400000</v>
      </c>
      <c r="K92" s="16">
        <v>5</v>
      </c>
      <c r="L92" s="16">
        <v>134400000</v>
      </c>
      <c r="M92" s="16">
        <v>5</v>
      </c>
      <c r="N92" s="16">
        <v>134400000</v>
      </c>
      <c r="O92" s="16">
        <v>5</v>
      </c>
      <c r="P92" s="16">
        <v>134400000</v>
      </c>
      <c r="Q92" s="16">
        <v>5</v>
      </c>
      <c r="R92" s="16">
        <v>672000000</v>
      </c>
      <c r="S92" s="16">
        <v>25</v>
      </c>
      <c r="T92" s="16" t="s">
        <v>213</v>
      </c>
      <c r="U92" s="16" t="s">
        <v>7048</v>
      </c>
      <c r="V92" s="16" t="s">
        <v>7048</v>
      </c>
    </row>
    <row r="93" spans="1:22" s="9" customFormat="1" ht="409.5" customHeight="1" x14ac:dyDescent="0.3">
      <c r="A93" s="16">
        <v>88</v>
      </c>
      <c r="B93" s="102" t="s">
        <v>14364</v>
      </c>
      <c r="C93" s="102" t="s">
        <v>14365</v>
      </c>
      <c r="D93" s="102" t="s">
        <v>14366</v>
      </c>
      <c r="E93" s="102" t="s">
        <v>14367</v>
      </c>
      <c r="F93" s="36"/>
      <c r="G93" s="102" t="s">
        <v>33</v>
      </c>
      <c r="H93" s="184"/>
      <c r="I93" s="184"/>
      <c r="J93" s="201">
        <v>129789000</v>
      </c>
      <c r="K93" s="201">
        <v>108</v>
      </c>
      <c r="L93" s="201">
        <v>173052000</v>
      </c>
      <c r="M93" s="201">
        <v>144</v>
      </c>
      <c r="N93" s="201">
        <v>173052000</v>
      </c>
      <c r="O93" s="201">
        <v>144</v>
      </c>
      <c r="P93" s="201">
        <v>173052000</v>
      </c>
      <c r="Q93" s="201">
        <v>144</v>
      </c>
      <c r="R93" s="16">
        <v>648945000</v>
      </c>
      <c r="S93" s="103">
        <v>540</v>
      </c>
      <c r="T93" s="102" t="s">
        <v>13873</v>
      </c>
      <c r="U93" s="37"/>
      <c r="V93" s="37"/>
    </row>
    <row r="94" spans="1:22" s="9" customFormat="1" ht="168.75" customHeight="1" x14ac:dyDescent="0.3">
      <c r="A94" s="16">
        <v>89</v>
      </c>
      <c r="B94" s="39" t="s">
        <v>14364</v>
      </c>
      <c r="C94" s="39" t="s">
        <v>14383</v>
      </c>
      <c r="D94" s="39" t="s">
        <v>14366</v>
      </c>
      <c r="E94" s="39" t="s">
        <v>14367</v>
      </c>
      <c r="F94" s="36"/>
      <c r="G94" s="102" t="s">
        <v>9680</v>
      </c>
      <c r="H94" s="184"/>
      <c r="I94" s="184"/>
      <c r="J94" s="102">
        <v>129789000</v>
      </c>
      <c r="K94" s="102">
        <v>108</v>
      </c>
      <c r="L94" s="102">
        <v>173052000</v>
      </c>
      <c r="M94" s="102">
        <v>144</v>
      </c>
      <c r="N94" s="102">
        <v>173052000</v>
      </c>
      <c r="O94" s="102">
        <v>144</v>
      </c>
      <c r="P94" s="102">
        <v>173052000</v>
      </c>
      <c r="Q94" s="102">
        <v>144</v>
      </c>
      <c r="R94" s="16">
        <v>648945000</v>
      </c>
      <c r="S94" s="103">
        <v>540</v>
      </c>
      <c r="T94" s="102" t="s">
        <v>13873</v>
      </c>
      <c r="U94" s="37"/>
      <c r="V94" s="37"/>
    </row>
    <row r="95" spans="1:22" s="9" customFormat="1" ht="150" x14ac:dyDescent="0.2">
      <c r="A95" s="16">
        <v>90</v>
      </c>
      <c r="B95" s="16" t="s">
        <v>11748</v>
      </c>
      <c r="C95" s="16" t="s">
        <v>11749</v>
      </c>
      <c r="D95" s="16" t="s">
        <v>1501</v>
      </c>
      <c r="E95" s="16" t="s">
        <v>11750</v>
      </c>
      <c r="F95" s="16" t="s">
        <v>11751</v>
      </c>
      <c r="G95" s="151" t="s">
        <v>33</v>
      </c>
      <c r="H95" s="275">
        <v>0</v>
      </c>
      <c r="I95" s="275">
        <v>0</v>
      </c>
      <c r="J95" s="275">
        <v>215160000</v>
      </c>
      <c r="K95" s="275">
        <v>6</v>
      </c>
      <c r="L95" s="275">
        <v>215160000</v>
      </c>
      <c r="M95" s="275">
        <v>6</v>
      </c>
      <c r="N95" s="275">
        <v>215160000</v>
      </c>
      <c r="O95" s="275">
        <v>6</v>
      </c>
      <c r="P95" s="275">
        <v>0</v>
      </c>
      <c r="Q95" s="275">
        <v>0</v>
      </c>
      <c r="R95" s="16">
        <v>645480000</v>
      </c>
      <c r="S95" s="275">
        <v>18</v>
      </c>
      <c r="T95" s="243" t="s">
        <v>11752</v>
      </c>
      <c r="U95" s="279" t="s">
        <v>274</v>
      </c>
      <c r="V95" s="279" t="s">
        <v>11753</v>
      </c>
    </row>
    <row r="96" spans="1:22" s="9" customFormat="1" ht="75" x14ac:dyDescent="0.2">
      <c r="A96" s="16">
        <v>91</v>
      </c>
      <c r="B96" s="21" t="s">
        <v>7327</v>
      </c>
      <c r="C96" s="16" t="s">
        <v>2252</v>
      </c>
      <c r="D96" s="16" t="s">
        <v>2253</v>
      </c>
      <c r="E96" s="16" t="s">
        <v>2254</v>
      </c>
      <c r="F96" s="16"/>
      <c r="G96" s="16" t="s">
        <v>33</v>
      </c>
      <c r="H96" s="251">
        <v>55690374.919642858</v>
      </c>
      <c r="I96" s="251">
        <v>45</v>
      </c>
      <c r="J96" s="16">
        <v>147016080</v>
      </c>
      <c r="K96" s="16">
        <v>155</v>
      </c>
      <c r="L96" s="16">
        <v>142273625.80645162</v>
      </c>
      <c r="M96" s="16">
        <v>150</v>
      </c>
      <c r="N96" s="16">
        <v>142273625.80645162</v>
      </c>
      <c r="O96" s="16">
        <v>150</v>
      </c>
      <c r="P96" s="16">
        <v>142273625.80645162</v>
      </c>
      <c r="Q96" s="16">
        <v>150</v>
      </c>
      <c r="R96" s="16">
        <v>629527332.33899772</v>
      </c>
      <c r="S96" s="16">
        <v>650</v>
      </c>
      <c r="T96" s="16" t="s">
        <v>213</v>
      </c>
      <c r="U96" s="16" t="s">
        <v>1097</v>
      </c>
      <c r="V96" s="16" t="s">
        <v>7517</v>
      </c>
    </row>
    <row r="97" spans="1:22" s="8" customFormat="1" ht="75" x14ac:dyDescent="0.3">
      <c r="A97" s="16">
        <v>92</v>
      </c>
      <c r="B97" s="21" t="s">
        <v>1270</v>
      </c>
      <c r="C97" s="16" t="s">
        <v>1286</v>
      </c>
      <c r="D97" s="16" t="s">
        <v>1287</v>
      </c>
      <c r="E97" s="16" t="s">
        <v>1805</v>
      </c>
      <c r="F97" s="16"/>
      <c r="G97" s="16" t="s">
        <v>1493</v>
      </c>
      <c r="H97" s="251">
        <v>44200360</v>
      </c>
      <c r="I97" s="251">
        <v>1</v>
      </c>
      <c r="J97" s="16">
        <v>44200360</v>
      </c>
      <c r="K97" s="16">
        <v>1</v>
      </c>
      <c r="L97" s="16">
        <v>176801440</v>
      </c>
      <c r="M97" s="16">
        <v>4</v>
      </c>
      <c r="N97" s="16">
        <v>176801440</v>
      </c>
      <c r="O97" s="16">
        <v>4</v>
      </c>
      <c r="P97" s="16">
        <v>176801440</v>
      </c>
      <c r="Q97" s="16">
        <v>4</v>
      </c>
      <c r="R97" s="16">
        <v>618805040</v>
      </c>
      <c r="S97" s="16">
        <v>14</v>
      </c>
      <c r="T97" s="16" t="s">
        <v>1457</v>
      </c>
      <c r="U97" s="16" t="s">
        <v>35</v>
      </c>
      <c r="V97" s="16" t="s">
        <v>199</v>
      </c>
    </row>
    <row r="98" spans="1:22" s="8" customFormat="1" ht="187.5" x14ac:dyDescent="0.3">
      <c r="A98" s="16">
        <v>93</v>
      </c>
      <c r="B98" s="21" t="s">
        <v>4090</v>
      </c>
      <c r="C98" s="17" t="s">
        <v>6934</v>
      </c>
      <c r="D98" s="17" t="s">
        <v>6935</v>
      </c>
      <c r="E98" s="17" t="s">
        <v>6936</v>
      </c>
      <c r="F98" s="17"/>
      <c r="G98" s="16" t="s">
        <v>24</v>
      </c>
      <c r="H98" s="251">
        <v>4717440</v>
      </c>
      <c r="I98" s="251">
        <v>725.7600000000001</v>
      </c>
      <c r="J98" s="16">
        <v>142414272</v>
      </c>
      <c r="K98" s="16">
        <v>18720</v>
      </c>
      <c r="L98" s="16">
        <v>148822914.24000001</v>
      </c>
      <c r="M98" s="16">
        <v>18720</v>
      </c>
      <c r="N98" s="16">
        <v>155519945.38080001</v>
      </c>
      <c r="O98" s="16">
        <v>18720</v>
      </c>
      <c r="P98" s="16">
        <v>162518342.92293599</v>
      </c>
      <c r="Q98" s="16">
        <v>18720</v>
      </c>
      <c r="R98" s="16">
        <v>613992914.54373598</v>
      </c>
      <c r="S98" s="16">
        <v>75605.759999999995</v>
      </c>
      <c r="T98" s="17" t="s">
        <v>6868</v>
      </c>
      <c r="U98" s="17" t="s">
        <v>455</v>
      </c>
      <c r="V98" s="17" t="s">
        <v>6937</v>
      </c>
    </row>
    <row r="99" spans="1:22" s="9" customFormat="1" ht="37.5" x14ac:dyDescent="0.2">
      <c r="A99" s="16">
        <v>94</v>
      </c>
      <c r="B99" s="21" t="s">
        <v>1649</v>
      </c>
      <c r="C99" s="16" t="s">
        <v>1650</v>
      </c>
      <c r="D99" s="16" t="s">
        <v>1651</v>
      </c>
      <c r="E99" s="16" t="s">
        <v>1652</v>
      </c>
      <c r="F99" s="17"/>
      <c r="G99" s="16" t="s">
        <v>33</v>
      </c>
      <c r="H99" s="251">
        <v>120000000</v>
      </c>
      <c r="I99" s="251">
        <v>5</v>
      </c>
      <c r="J99" s="16">
        <v>120000000</v>
      </c>
      <c r="K99" s="16">
        <v>5</v>
      </c>
      <c r="L99" s="16">
        <v>120000000</v>
      </c>
      <c r="M99" s="16">
        <v>5</v>
      </c>
      <c r="N99" s="16">
        <v>120000000</v>
      </c>
      <c r="O99" s="16">
        <v>5</v>
      </c>
      <c r="P99" s="16">
        <v>120000000</v>
      </c>
      <c r="Q99" s="16">
        <v>5</v>
      </c>
      <c r="R99" s="16">
        <v>600000000</v>
      </c>
      <c r="S99" s="16">
        <v>25</v>
      </c>
      <c r="T99" s="16" t="s">
        <v>213</v>
      </c>
      <c r="U99" s="16" t="s">
        <v>35</v>
      </c>
      <c r="V99" s="16" t="s">
        <v>199</v>
      </c>
    </row>
    <row r="100" spans="1:22" s="9" customFormat="1" ht="93.75" x14ac:dyDescent="0.2">
      <c r="A100" s="16">
        <v>95</v>
      </c>
      <c r="B100" s="21" t="s">
        <v>773</v>
      </c>
      <c r="C100" s="16" t="s">
        <v>1818</v>
      </c>
      <c r="D100" s="16" t="s">
        <v>1819</v>
      </c>
      <c r="E100" s="16" t="s">
        <v>1820</v>
      </c>
      <c r="F100" s="16"/>
      <c r="G100" s="16" t="s">
        <v>1584</v>
      </c>
      <c r="H100" s="251">
        <v>208504640</v>
      </c>
      <c r="I100" s="251">
        <v>43.73</v>
      </c>
      <c r="J100" s="16">
        <v>94754432.160000011</v>
      </c>
      <c r="K100" s="16">
        <v>105</v>
      </c>
      <c r="L100" s="16">
        <v>94754432.160000011</v>
      </c>
      <c r="M100" s="16">
        <v>105</v>
      </c>
      <c r="N100" s="16">
        <v>94754432.160000011</v>
      </c>
      <c r="O100" s="16">
        <v>105</v>
      </c>
      <c r="P100" s="16">
        <v>94754432.160000011</v>
      </c>
      <c r="Q100" s="16">
        <v>105</v>
      </c>
      <c r="R100" s="16">
        <v>587522368.6400001</v>
      </c>
      <c r="S100" s="16">
        <v>463.73</v>
      </c>
      <c r="T100" s="16" t="s">
        <v>819</v>
      </c>
      <c r="U100" s="16" t="s">
        <v>83</v>
      </c>
      <c r="V100" s="16" t="s">
        <v>199</v>
      </c>
    </row>
    <row r="101" spans="1:22" s="9" customFormat="1" ht="409.5" customHeight="1" x14ac:dyDescent="0.3">
      <c r="A101" s="16">
        <v>96</v>
      </c>
      <c r="B101" s="123" t="s">
        <v>15924</v>
      </c>
      <c r="C101" s="20" t="s">
        <v>15931</v>
      </c>
      <c r="D101" s="123" t="s">
        <v>15932</v>
      </c>
      <c r="E101" s="123" t="s">
        <v>15947</v>
      </c>
      <c r="F101" s="17">
        <v>80</v>
      </c>
      <c r="G101" s="22" t="s">
        <v>24</v>
      </c>
      <c r="H101" s="115">
        <v>526918500</v>
      </c>
      <c r="I101" s="115">
        <v>5091</v>
      </c>
      <c r="J101" s="171"/>
      <c r="K101" s="171"/>
      <c r="L101" s="171"/>
      <c r="M101" s="171"/>
      <c r="N101" s="174"/>
      <c r="O101" s="174"/>
      <c r="P101" s="174"/>
      <c r="Q101" s="174"/>
      <c r="R101" s="16">
        <v>526918500</v>
      </c>
      <c r="S101" s="171">
        <v>5091</v>
      </c>
      <c r="T101" s="20" t="s">
        <v>15928</v>
      </c>
      <c r="U101" s="17" t="s">
        <v>15948</v>
      </c>
      <c r="V101" s="17" t="s">
        <v>15949</v>
      </c>
    </row>
    <row r="102" spans="1:22" s="9" customFormat="1" ht="409.5" x14ac:dyDescent="0.2">
      <c r="A102" s="16">
        <v>97</v>
      </c>
      <c r="B102" s="16" t="s">
        <v>11754</v>
      </c>
      <c r="C102" s="16" t="s">
        <v>11755</v>
      </c>
      <c r="D102" s="16" t="s">
        <v>11756</v>
      </c>
      <c r="E102" s="16" t="s">
        <v>11757</v>
      </c>
      <c r="F102" s="16" t="s">
        <v>11758</v>
      </c>
      <c r="G102" s="151" t="s">
        <v>33</v>
      </c>
      <c r="H102" s="275">
        <v>104408576</v>
      </c>
      <c r="I102" s="275">
        <v>4</v>
      </c>
      <c r="J102" s="275">
        <v>104408576</v>
      </c>
      <c r="K102" s="275">
        <v>4</v>
      </c>
      <c r="L102" s="275">
        <v>104408576</v>
      </c>
      <c r="M102" s="275">
        <v>4</v>
      </c>
      <c r="N102" s="275">
        <v>104408576</v>
      </c>
      <c r="O102" s="275">
        <v>4</v>
      </c>
      <c r="P102" s="275">
        <v>104408576</v>
      </c>
      <c r="Q102" s="275">
        <v>4</v>
      </c>
      <c r="R102" s="16">
        <v>522042880</v>
      </c>
      <c r="S102" s="275">
        <v>20</v>
      </c>
      <c r="T102" s="243" t="s">
        <v>11752</v>
      </c>
      <c r="U102" s="279" t="s">
        <v>35</v>
      </c>
      <c r="V102" s="279" t="s">
        <v>11759</v>
      </c>
    </row>
    <row r="103" spans="1:22" s="9" customFormat="1" ht="75" x14ac:dyDescent="0.2">
      <c r="A103" s="16">
        <v>98</v>
      </c>
      <c r="B103" s="21" t="s">
        <v>37</v>
      </c>
      <c r="C103" s="16" t="s">
        <v>38</v>
      </c>
      <c r="D103" s="16" t="s">
        <v>39</v>
      </c>
      <c r="E103" s="16" t="s">
        <v>22</v>
      </c>
      <c r="F103" s="40" t="s">
        <v>40</v>
      </c>
      <c r="G103" s="16" t="s">
        <v>24</v>
      </c>
      <c r="H103" s="251">
        <v>128883904.34999999</v>
      </c>
      <c r="I103" s="251">
        <v>17000</v>
      </c>
      <c r="J103" s="16">
        <v>128883904.34999999</v>
      </c>
      <c r="K103" s="16">
        <v>17000</v>
      </c>
      <c r="L103" s="16">
        <v>128883904.34999999</v>
      </c>
      <c r="M103" s="16">
        <v>17000</v>
      </c>
      <c r="N103" s="16">
        <v>128883904.34999999</v>
      </c>
      <c r="O103" s="16">
        <v>17000</v>
      </c>
      <c r="P103" s="16">
        <v>0</v>
      </c>
      <c r="Q103" s="16">
        <v>0</v>
      </c>
      <c r="R103" s="16">
        <v>515535617.39999998</v>
      </c>
      <c r="S103" s="16">
        <v>68000</v>
      </c>
      <c r="T103" s="16" t="s">
        <v>25</v>
      </c>
      <c r="U103" s="16" t="s">
        <v>26</v>
      </c>
      <c r="V103" s="16" t="s">
        <v>27</v>
      </c>
    </row>
    <row r="104" spans="1:22" s="9" customFormat="1" ht="150" x14ac:dyDescent="0.2">
      <c r="A104" s="16">
        <v>99</v>
      </c>
      <c r="B104" s="21" t="s">
        <v>1307</v>
      </c>
      <c r="C104" s="16" t="s">
        <v>1308</v>
      </c>
      <c r="D104" s="16" t="s">
        <v>1309</v>
      </c>
      <c r="E104" s="16" t="s">
        <v>1310</v>
      </c>
      <c r="F104" s="16"/>
      <c r="G104" s="16" t="s">
        <v>24</v>
      </c>
      <c r="H104" s="251">
        <v>121326792</v>
      </c>
      <c r="I104" s="251">
        <v>24367.22</v>
      </c>
      <c r="J104" s="16">
        <v>125104942</v>
      </c>
      <c r="K104" s="16">
        <v>24159.61</v>
      </c>
      <c r="L104" s="16">
        <v>129483615</v>
      </c>
      <c r="M104" s="16">
        <v>24043.46</v>
      </c>
      <c r="N104" s="16">
        <v>134015542</v>
      </c>
      <c r="O104" s="16">
        <v>23927.85</v>
      </c>
      <c r="P104" s="16">
        <v>0</v>
      </c>
      <c r="Q104" s="16">
        <v>0</v>
      </c>
      <c r="R104" s="16">
        <v>509930891</v>
      </c>
      <c r="S104" s="16">
        <v>96498.140000000014</v>
      </c>
      <c r="T104" s="16" t="s">
        <v>875</v>
      </c>
      <c r="U104" s="16" t="s">
        <v>35</v>
      </c>
      <c r="V104" s="16" t="s">
        <v>1311</v>
      </c>
    </row>
    <row r="105" spans="1:22" s="9" customFormat="1" ht="75" x14ac:dyDescent="0.2">
      <c r="A105" s="16">
        <v>100</v>
      </c>
      <c r="B105" s="21" t="s">
        <v>28</v>
      </c>
      <c r="C105" s="16" t="s">
        <v>29</v>
      </c>
      <c r="D105" s="16" t="s">
        <v>30</v>
      </c>
      <c r="E105" s="16" t="s">
        <v>31</v>
      </c>
      <c r="F105" s="40" t="s">
        <v>32</v>
      </c>
      <c r="G105" s="16" t="s">
        <v>33</v>
      </c>
      <c r="H105" s="251">
        <v>0</v>
      </c>
      <c r="I105" s="251">
        <v>0</v>
      </c>
      <c r="J105" s="16">
        <v>121511160</v>
      </c>
      <c r="K105" s="16">
        <v>6</v>
      </c>
      <c r="L105" s="16">
        <v>125156494.80000001</v>
      </c>
      <c r="M105" s="16">
        <v>6</v>
      </c>
      <c r="N105" s="16">
        <v>126371606.39999999</v>
      </c>
      <c r="O105" s="16">
        <v>6</v>
      </c>
      <c r="P105" s="16">
        <v>131426470.656</v>
      </c>
      <c r="Q105" s="16">
        <v>6</v>
      </c>
      <c r="R105" s="16">
        <v>504465731.85600001</v>
      </c>
      <c r="S105" s="16">
        <v>24</v>
      </c>
      <c r="T105" s="16" t="s">
        <v>34</v>
      </c>
      <c r="U105" s="16" t="s">
        <v>35</v>
      </c>
      <c r="V105" s="16" t="s">
        <v>36</v>
      </c>
    </row>
    <row r="106" spans="1:22" s="9" customFormat="1" ht="75" x14ac:dyDescent="0.2">
      <c r="A106" s="16">
        <v>101</v>
      </c>
      <c r="B106" s="21" t="s">
        <v>1270</v>
      </c>
      <c r="C106" s="16" t="s">
        <v>1286</v>
      </c>
      <c r="D106" s="16" t="s">
        <v>1287</v>
      </c>
      <c r="E106" s="16" t="s">
        <v>1729</v>
      </c>
      <c r="F106" s="16"/>
      <c r="G106" s="16" t="s">
        <v>1493</v>
      </c>
      <c r="H106" s="251">
        <v>44200360</v>
      </c>
      <c r="I106" s="251">
        <v>1</v>
      </c>
      <c r="J106" s="16">
        <v>44200360</v>
      </c>
      <c r="K106" s="16">
        <v>1</v>
      </c>
      <c r="L106" s="16">
        <v>132601080</v>
      </c>
      <c r="M106" s="16">
        <v>3</v>
      </c>
      <c r="N106" s="16">
        <v>132601080</v>
      </c>
      <c r="O106" s="16">
        <v>3</v>
      </c>
      <c r="P106" s="16">
        <v>132601080</v>
      </c>
      <c r="Q106" s="16">
        <v>3</v>
      </c>
      <c r="R106" s="16">
        <v>486203960</v>
      </c>
      <c r="S106" s="16">
        <v>11</v>
      </c>
      <c r="T106" s="16" t="s">
        <v>1457</v>
      </c>
      <c r="U106" s="16" t="s">
        <v>35</v>
      </c>
      <c r="V106" s="16" t="s">
        <v>199</v>
      </c>
    </row>
    <row r="107" spans="1:22" s="9" customFormat="1" ht="56.25" customHeight="1" x14ac:dyDescent="0.3">
      <c r="A107" s="16">
        <v>102</v>
      </c>
      <c r="B107" s="20" t="s">
        <v>15924</v>
      </c>
      <c r="C107" s="20" t="s">
        <v>15931</v>
      </c>
      <c r="D107" s="20" t="s">
        <v>15932</v>
      </c>
      <c r="E107" s="20" t="s">
        <v>15950</v>
      </c>
      <c r="F107" s="17">
        <v>86</v>
      </c>
      <c r="G107" s="22" t="s">
        <v>24</v>
      </c>
      <c r="H107" s="115">
        <v>478731384</v>
      </c>
      <c r="I107" s="115">
        <v>4625</v>
      </c>
      <c r="J107" s="171"/>
      <c r="K107" s="171"/>
      <c r="L107" s="171"/>
      <c r="M107" s="171"/>
      <c r="N107" s="174"/>
      <c r="O107" s="174"/>
      <c r="P107" s="174"/>
      <c r="Q107" s="174"/>
      <c r="R107" s="16">
        <v>478731384</v>
      </c>
      <c r="S107" s="171">
        <v>4625</v>
      </c>
      <c r="T107" s="20" t="s">
        <v>15928</v>
      </c>
      <c r="U107" s="16" t="s">
        <v>15934</v>
      </c>
      <c r="V107" s="16" t="s">
        <v>15935</v>
      </c>
    </row>
    <row r="108" spans="1:22" s="9" customFormat="1" ht="56.25" x14ac:dyDescent="0.2">
      <c r="A108" s="16">
        <v>103</v>
      </c>
      <c r="B108" s="21" t="s">
        <v>7160</v>
      </c>
      <c r="C108" s="16" t="s">
        <v>6930</v>
      </c>
      <c r="D108" s="16"/>
      <c r="E108" s="16" t="s">
        <v>7160</v>
      </c>
      <c r="F108" s="16"/>
      <c r="G108" s="16" t="s">
        <v>1861</v>
      </c>
      <c r="H108" s="251">
        <v>92381175</v>
      </c>
      <c r="I108" s="251">
        <v>15</v>
      </c>
      <c r="J108" s="16">
        <v>92381175</v>
      </c>
      <c r="K108" s="16">
        <v>15</v>
      </c>
      <c r="L108" s="16">
        <v>92381175</v>
      </c>
      <c r="M108" s="16">
        <v>15</v>
      </c>
      <c r="N108" s="16">
        <v>92381175</v>
      </c>
      <c r="O108" s="16">
        <v>15</v>
      </c>
      <c r="P108" s="16">
        <v>92381175</v>
      </c>
      <c r="Q108" s="16">
        <v>15</v>
      </c>
      <c r="R108" s="16">
        <v>461905875</v>
      </c>
      <c r="S108" s="16">
        <v>75</v>
      </c>
      <c r="T108" s="16" t="s">
        <v>819</v>
      </c>
      <c r="U108" s="16"/>
      <c r="V108" s="16" t="s">
        <v>11527</v>
      </c>
    </row>
    <row r="109" spans="1:22" s="9" customFormat="1" ht="409.5" x14ac:dyDescent="0.2">
      <c r="A109" s="16">
        <v>104</v>
      </c>
      <c r="B109" s="21" t="s">
        <v>4307</v>
      </c>
      <c r="C109" s="16" t="s">
        <v>4308</v>
      </c>
      <c r="D109" s="16" t="s">
        <v>4309</v>
      </c>
      <c r="E109" s="16" t="s">
        <v>4310</v>
      </c>
      <c r="F109" s="16"/>
      <c r="G109" s="16" t="s">
        <v>49</v>
      </c>
      <c r="H109" s="251">
        <v>113400936</v>
      </c>
      <c r="I109" s="251">
        <v>13100</v>
      </c>
      <c r="J109" s="16">
        <v>86031000</v>
      </c>
      <c r="K109" s="16">
        <v>7900</v>
      </c>
      <c r="L109" s="16">
        <v>86031000</v>
      </c>
      <c r="M109" s="16">
        <v>7900</v>
      </c>
      <c r="N109" s="16">
        <v>86031000</v>
      </c>
      <c r="O109" s="16">
        <v>7900</v>
      </c>
      <c r="P109" s="16">
        <v>86031000</v>
      </c>
      <c r="Q109" s="16">
        <v>7900</v>
      </c>
      <c r="R109" s="16">
        <v>457524936</v>
      </c>
      <c r="S109" s="16">
        <v>44700</v>
      </c>
      <c r="T109" s="16" t="s">
        <v>25</v>
      </c>
      <c r="U109" s="16" t="s">
        <v>2567</v>
      </c>
      <c r="V109" s="16" t="s">
        <v>199</v>
      </c>
    </row>
    <row r="110" spans="1:22" s="9" customFormat="1" ht="56.25" customHeight="1" x14ac:dyDescent="0.3">
      <c r="A110" s="16">
        <v>105</v>
      </c>
      <c r="B110" s="20" t="s">
        <v>13777</v>
      </c>
      <c r="C110" s="20" t="s">
        <v>13778</v>
      </c>
      <c r="D110" s="20" t="s">
        <v>13779</v>
      </c>
      <c r="E110" s="20" t="s">
        <v>13780</v>
      </c>
      <c r="F110" s="20" t="s">
        <v>13781</v>
      </c>
      <c r="G110" s="20" t="s">
        <v>13782</v>
      </c>
      <c r="H110" s="115">
        <v>44644303.700000003</v>
      </c>
      <c r="I110" s="115">
        <v>1517935</v>
      </c>
      <c r="J110" s="21">
        <v>102528000</v>
      </c>
      <c r="K110" s="21">
        <v>2670000</v>
      </c>
      <c r="L110" s="21">
        <v>102528000</v>
      </c>
      <c r="M110" s="21">
        <v>2670000</v>
      </c>
      <c r="N110" s="21">
        <v>102528000</v>
      </c>
      <c r="O110" s="21">
        <v>2670000</v>
      </c>
      <c r="P110" s="21">
        <v>102528000</v>
      </c>
      <c r="Q110" s="21">
        <v>2670000</v>
      </c>
      <c r="R110" s="16">
        <v>454756303.69999999</v>
      </c>
      <c r="S110" s="21">
        <v>12197935</v>
      </c>
      <c r="T110" s="113" t="s">
        <v>13783</v>
      </c>
      <c r="U110" s="112"/>
      <c r="V110" s="221"/>
    </row>
    <row r="111" spans="1:22" s="9" customFormat="1" ht="112.5" x14ac:dyDescent="0.2">
      <c r="A111" s="16">
        <v>106</v>
      </c>
      <c r="B111" s="21" t="s">
        <v>1270</v>
      </c>
      <c r="C111" s="16" t="s">
        <v>1271</v>
      </c>
      <c r="D111" s="16" t="s">
        <v>1272</v>
      </c>
      <c r="E111" s="16" t="s">
        <v>1692</v>
      </c>
      <c r="F111" s="16"/>
      <c r="G111" s="16" t="s">
        <v>1493</v>
      </c>
      <c r="H111" s="251">
        <v>116000000</v>
      </c>
      <c r="I111" s="251">
        <v>40</v>
      </c>
      <c r="J111" s="16">
        <v>116000000</v>
      </c>
      <c r="K111" s="16">
        <v>40</v>
      </c>
      <c r="L111" s="16">
        <v>69600000</v>
      </c>
      <c r="M111" s="16">
        <v>24</v>
      </c>
      <c r="N111" s="16">
        <v>69600000</v>
      </c>
      <c r="O111" s="16">
        <v>24</v>
      </c>
      <c r="P111" s="16">
        <v>69600000</v>
      </c>
      <c r="Q111" s="16">
        <v>24</v>
      </c>
      <c r="R111" s="16">
        <v>440800000</v>
      </c>
      <c r="S111" s="16">
        <v>152</v>
      </c>
      <c r="T111" s="16" t="s">
        <v>1457</v>
      </c>
      <c r="U111" s="16" t="s">
        <v>35</v>
      </c>
      <c r="V111" s="16" t="s">
        <v>199</v>
      </c>
    </row>
    <row r="112" spans="1:22" s="9" customFormat="1" ht="409.5" x14ac:dyDescent="0.2">
      <c r="A112" s="16">
        <v>107</v>
      </c>
      <c r="B112" s="21" t="s">
        <v>3547</v>
      </c>
      <c r="C112" s="16" t="s">
        <v>3548</v>
      </c>
      <c r="D112" s="16" t="s">
        <v>3549</v>
      </c>
      <c r="E112" s="16" t="s">
        <v>3550</v>
      </c>
      <c r="F112" s="16"/>
      <c r="G112" s="16" t="s">
        <v>24</v>
      </c>
      <c r="H112" s="251">
        <v>60000000</v>
      </c>
      <c r="I112" s="251">
        <v>10000</v>
      </c>
      <c r="J112" s="16">
        <v>87885000</v>
      </c>
      <c r="K112" s="16">
        <v>15000</v>
      </c>
      <c r="L112" s="16">
        <v>91400400</v>
      </c>
      <c r="M112" s="16">
        <v>15000</v>
      </c>
      <c r="N112" s="16">
        <v>95056416</v>
      </c>
      <c r="O112" s="16">
        <v>15000</v>
      </c>
      <c r="P112" s="16">
        <v>98858672.640000001</v>
      </c>
      <c r="Q112" s="16">
        <v>15000</v>
      </c>
      <c r="R112" s="16">
        <v>433200488.63999999</v>
      </c>
      <c r="S112" s="16">
        <v>70000</v>
      </c>
      <c r="T112" s="16" t="s">
        <v>25</v>
      </c>
      <c r="U112" s="16" t="s">
        <v>2567</v>
      </c>
      <c r="V112" s="16" t="s">
        <v>199</v>
      </c>
    </row>
    <row r="113" spans="1:22" s="9" customFormat="1" ht="300" x14ac:dyDescent="0.2">
      <c r="A113" s="16">
        <v>108</v>
      </c>
      <c r="B113" s="21" t="s">
        <v>7240</v>
      </c>
      <c r="C113" s="16" t="s">
        <v>726</v>
      </c>
      <c r="D113" s="16" t="s">
        <v>1728</v>
      </c>
      <c r="E113" s="16" t="s">
        <v>7241</v>
      </c>
      <c r="F113" s="16"/>
      <c r="G113" s="16" t="s">
        <v>7194</v>
      </c>
      <c r="H113" s="251">
        <v>86383500</v>
      </c>
      <c r="I113" s="251">
        <v>250</v>
      </c>
      <c r="J113" s="16">
        <v>86383500</v>
      </c>
      <c r="K113" s="16">
        <v>250</v>
      </c>
      <c r="L113" s="16">
        <v>86383500</v>
      </c>
      <c r="M113" s="16">
        <v>250</v>
      </c>
      <c r="N113" s="16">
        <v>86383500</v>
      </c>
      <c r="O113" s="16">
        <v>250</v>
      </c>
      <c r="P113" s="16">
        <v>86383500</v>
      </c>
      <c r="Q113" s="16">
        <v>250</v>
      </c>
      <c r="R113" s="16">
        <v>431917500</v>
      </c>
      <c r="S113" s="16">
        <v>1250</v>
      </c>
      <c r="T113" s="16" t="s">
        <v>213</v>
      </c>
      <c r="U113" s="16" t="s">
        <v>35</v>
      </c>
      <c r="V113" s="16" t="s">
        <v>7242</v>
      </c>
    </row>
    <row r="114" spans="1:22" s="9" customFormat="1" ht="93.75" x14ac:dyDescent="0.2">
      <c r="A114" s="16">
        <v>109</v>
      </c>
      <c r="B114" s="21" t="s">
        <v>514</v>
      </c>
      <c r="C114" s="16" t="s">
        <v>2281</v>
      </c>
      <c r="D114" s="16" t="s">
        <v>2282</v>
      </c>
      <c r="E114" s="16" t="s">
        <v>11095</v>
      </c>
      <c r="F114" s="16"/>
      <c r="G114" s="16" t="s">
        <v>1493</v>
      </c>
      <c r="H114" s="251">
        <v>86174520.769999996</v>
      </c>
      <c r="I114" s="251">
        <v>180</v>
      </c>
      <c r="J114" s="16">
        <v>86174520.769999996</v>
      </c>
      <c r="K114" s="16">
        <v>180</v>
      </c>
      <c r="L114" s="16">
        <v>86174520.769999996</v>
      </c>
      <c r="M114" s="16">
        <v>180</v>
      </c>
      <c r="N114" s="16">
        <v>86174520.769999996</v>
      </c>
      <c r="O114" s="16">
        <v>180</v>
      </c>
      <c r="P114" s="16">
        <v>86174520.769999996</v>
      </c>
      <c r="Q114" s="16">
        <v>180</v>
      </c>
      <c r="R114" s="16">
        <v>430872603.84999996</v>
      </c>
      <c r="S114" s="16">
        <v>900</v>
      </c>
      <c r="T114" s="16" t="s">
        <v>1113</v>
      </c>
      <c r="U114" s="16" t="s">
        <v>1210</v>
      </c>
      <c r="V114" s="35" t="s">
        <v>199</v>
      </c>
    </row>
    <row r="115" spans="1:22" s="9" customFormat="1" ht="409.5" customHeight="1" x14ac:dyDescent="0.3">
      <c r="A115" s="16">
        <v>110</v>
      </c>
      <c r="B115" s="37" t="s">
        <v>14341</v>
      </c>
      <c r="C115" s="36" t="s">
        <v>14350</v>
      </c>
      <c r="D115" s="36" t="s">
        <v>14351</v>
      </c>
      <c r="E115" s="152" t="s">
        <v>14356</v>
      </c>
      <c r="F115" s="36"/>
      <c r="G115" s="36" t="s">
        <v>1493</v>
      </c>
      <c r="H115" s="468">
        <v>142560000</v>
      </c>
      <c r="I115" s="280">
        <v>400</v>
      </c>
      <c r="J115" s="36">
        <v>71280000</v>
      </c>
      <c r="K115" s="36">
        <v>200</v>
      </c>
      <c r="L115" s="36">
        <v>71280000</v>
      </c>
      <c r="M115" s="36">
        <v>200</v>
      </c>
      <c r="N115" s="36">
        <v>71280000</v>
      </c>
      <c r="O115" s="36">
        <v>200</v>
      </c>
      <c r="P115" s="36">
        <v>71280000</v>
      </c>
      <c r="Q115" s="36">
        <v>200</v>
      </c>
      <c r="R115" s="16">
        <v>427680000</v>
      </c>
      <c r="S115" s="103">
        <v>1200</v>
      </c>
      <c r="T115" s="134" t="s">
        <v>13873</v>
      </c>
      <c r="U115" s="37" t="s">
        <v>2567</v>
      </c>
      <c r="V115" s="37" t="s">
        <v>14345</v>
      </c>
    </row>
    <row r="116" spans="1:22" s="9" customFormat="1" ht="56.25" x14ac:dyDescent="0.2">
      <c r="A116" s="16">
        <v>111</v>
      </c>
      <c r="B116" s="21" t="s">
        <v>1688</v>
      </c>
      <c r="C116" s="16" t="s">
        <v>1689</v>
      </c>
      <c r="D116" s="16" t="s">
        <v>1690</v>
      </c>
      <c r="E116" s="16" t="s">
        <v>1691</v>
      </c>
      <c r="F116" s="17"/>
      <c r="G116" s="16" t="s">
        <v>33</v>
      </c>
      <c r="H116" s="251">
        <v>84064000</v>
      </c>
      <c r="I116" s="251">
        <v>1</v>
      </c>
      <c r="J116" s="16">
        <v>84064000</v>
      </c>
      <c r="K116" s="16">
        <v>1</v>
      </c>
      <c r="L116" s="16">
        <v>84064000</v>
      </c>
      <c r="M116" s="16">
        <v>1</v>
      </c>
      <c r="N116" s="16">
        <v>84064000</v>
      </c>
      <c r="O116" s="16">
        <v>1</v>
      </c>
      <c r="P116" s="16">
        <v>84064000</v>
      </c>
      <c r="Q116" s="16">
        <v>1</v>
      </c>
      <c r="R116" s="16">
        <v>420320000</v>
      </c>
      <c r="S116" s="16">
        <v>5</v>
      </c>
      <c r="T116" s="16" t="s">
        <v>213</v>
      </c>
      <c r="U116" s="16" t="s">
        <v>35</v>
      </c>
      <c r="V116" s="16" t="s">
        <v>199</v>
      </c>
    </row>
    <row r="117" spans="1:22" s="9" customFormat="1" ht="409.5" x14ac:dyDescent="0.2">
      <c r="A117" s="16">
        <v>112</v>
      </c>
      <c r="B117" s="21" t="s">
        <v>1461</v>
      </c>
      <c r="C117" s="16" t="s">
        <v>1462</v>
      </c>
      <c r="D117" s="16" t="s">
        <v>1463</v>
      </c>
      <c r="E117" s="16" t="s">
        <v>1464</v>
      </c>
      <c r="F117" s="16"/>
      <c r="G117" s="16" t="s">
        <v>33</v>
      </c>
      <c r="H117" s="251">
        <v>70035000</v>
      </c>
      <c r="I117" s="251">
        <v>100</v>
      </c>
      <c r="J117" s="16">
        <v>70035000</v>
      </c>
      <c r="K117" s="16">
        <v>100</v>
      </c>
      <c r="L117" s="16">
        <v>140070000</v>
      </c>
      <c r="M117" s="16">
        <v>200</v>
      </c>
      <c r="N117" s="16">
        <v>140070000</v>
      </c>
      <c r="O117" s="16">
        <v>200</v>
      </c>
      <c r="P117" s="16">
        <v>0</v>
      </c>
      <c r="Q117" s="16">
        <v>0</v>
      </c>
      <c r="R117" s="16">
        <v>420210000</v>
      </c>
      <c r="S117" s="16">
        <v>600</v>
      </c>
      <c r="T117" s="16" t="s">
        <v>1457</v>
      </c>
      <c r="U117" s="16" t="s">
        <v>35</v>
      </c>
      <c r="V117" s="16" t="s">
        <v>1465</v>
      </c>
    </row>
    <row r="118" spans="1:22" s="9" customFormat="1" ht="56.25" x14ac:dyDescent="0.2">
      <c r="A118" s="16">
        <v>113</v>
      </c>
      <c r="B118" s="21" t="s">
        <v>773</v>
      </c>
      <c r="C118" s="16" t="s">
        <v>7135</v>
      </c>
      <c r="D118" s="16" t="s">
        <v>7136</v>
      </c>
      <c r="E118" s="16" t="s">
        <v>11549</v>
      </c>
      <c r="F118" s="16"/>
      <c r="G118" s="16" t="s">
        <v>82</v>
      </c>
      <c r="H118" s="251">
        <v>82551000</v>
      </c>
      <c r="I118" s="251">
        <v>21</v>
      </c>
      <c r="J118" s="16">
        <v>82551000</v>
      </c>
      <c r="K118" s="16">
        <v>21</v>
      </c>
      <c r="L118" s="16">
        <v>82551000</v>
      </c>
      <c r="M118" s="16">
        <v>21</v>
      </c>
      <c r="N118" s="16">
        <v>82551000</v>
      </c>
      <c r="O118" s="16">
        <v>21</v>
      </c>
      <c r="P118" s="16">
        <v>82551000</v>
      </c>
      <c r="Q118" s="16">
        <v>21</v>
      </c>
      <c r="R118" s="16">
        <v>412755000</v>
      </c>
      <c r="S118" s="16">
        <v>84</v>
      </c>
      <c r="T118" s="16" t="s">
        <v>819</v>
      </c>
      <c r="U118" s="16"/>
      <c r="V118" s="16"/>
    </row>
    <row r="119" spans="1:22" s="9" customFormat="1" ht="56.25" x14ac:dyDescent="0.2">
      <c r="A119" s="16">
        <v>114</v>
      </c>
      <c r="B119" s="16" t="s">
        <v>7624</v>
      </c>
      <c r="C119" s="16" t="s">
        <v>11760</v>
      </c>
      <c r="D119" s="16" t="s">
        <v>11761</v>
      </c>
      <c r="E119" s="16" t="s">
        <v>11762</v>
      </c>
      <c r="F119" s="16"/>
      <c r="G119" s="151" t="s">
        <v>7079</v>
      </c>
      <c r="H119" s="275">
        <v>137493500</v>
      </c>
      <c r="I119" s="275">
        <v>144</v>
      </c>
      <c r="J119" s="275">
        <v>137493500</v>
      </c>
      <c r="K119" s="275">
        <v>144</v>
      </c>
      <c r="L119" s="275">
        <v>0</v>
      </c>
      <c r="M119" s="275">
        <v>0</v>
      </c>
      <c r="N119" s="275">
        <v>137493500</v>
      </c>
      <c r="O119" s="275">
        <v>144</v>
      </c>
      <c r="P119" s="275">
        <v>0</v>
      </c>
      <c r="Q119" s="275">
        <v>0</v>
      </c>
      <c r="R119" s="16">
        <v>412480500</v>
      </c>
      <c r="S119" s="275">
        <v>432</v>
      </c>
      <c r="T119" s="38" t="s">
        <v>11752</v>
      </c>
      <c r="U119" s="279"/>
      <c r="V119" s="279"/>
    </row>
    <row r="120" spans="1:22" s="9" customFormat="1" ht="37.5" x14ac:dyDescent="0.2">
      <c r="A120" s="16">
        <v>115</v>
      </c>
      <c r="B120" s="16" t="s">
        <v>11763</v>
      </c>
      <c r="C120" s="16" t="s">
        <v>11764</v>
      </c>
      <c r="D120" s="16" t="s">
        <v>11765</v>
      </c>
      <c r="E120" s="16" t="s">
        <v>11766</v>
      </c>
      <c r="F120" s="16"/>
      <c r="G120" s="151" t="s">
        <v>7084</v>
      </c>
      <c r="H120" s="275">
        <v>0</v>
      </c>
      <c r="I120" s="275">
        <v>0</v>
      </c>
      <c r="J120" s="275">
        <v>102344769.15000001</v>
      </c>
      <c r="K120" s="275" t="s">
        <v>11767</v>
      </c>
      <c r="L120" s="275">
        <v>102344769.15000001</v>
      </c>
      <c r="M120" s="275" t="s">
        <v>11767</v>
      </c>
      <c r="N120" s="275">
        <v>102344769.15000001</v>
      </c>
      <c r="O120" s="275" t="s">
        <v>11767</v>
      </c>
      <c r="P120" s="275">
        <v>102344769.15000001</v>
      </c>
      <c r="Q120" s="275" t="s">
        <v>11767</v>
      </c>
      <c r="R120" s="16">
        <v>409379076.60000002</v>
      </c>
      <c r="S120" s="275">
        <v>450060</v>
      </c>
      <c r="T120" s="38" t="s">
        <v>11752</v>
      </c>
      <c r="U120" s="279"/>
      <c r="V120" s="279"/>
    </row>
    <row r="121" spans="1:22" s="9" customFormat="1" ht="131.25" x14ac:dyDescent="0.2">
      <c r="A121" s="16">
        <v>116</v>
      </c>
      <c r="B121" s="21" t="s">
        <v>384</v>
      </c>
      <c r="C121" s="16" t="s">
        <v>9176</v>
      </c>
      <c r="D121" s="16" t="s">
        <v>9177</v>
      </c>
      <c r="E121" s="16" t="s">
        <v>9178</v>
      </c>
      <c r="F121" s="16" t="s">
        <v>9179</v>
      </c>
      <c r="G121" s="16" t="s">
        <v>9115</v>
      </c>
      <c r="H121" s="251">
        <v>135389184</v>
      </c>
      <c r="I121" s="251" t="s">
        <v>9113</v>
      </c>
      <c r="J121" s="16">
        <v>0</v>
      </c>
      <c r="K121" s="16">
        <v>0</v>
      </c>
      <c r="L121" s="16">
        <v>135389184</v>
      </c>
      <c r="M121" s="16" t="s">
        <v>9113</v>
      </c>
      <c r="N121" s="16"/>
      <c r="O121" s="16"/>
      <c r="P121" s="16">
        <v>135389184</v>
      </c>
      <c r="Q121" s="16" t="s">
        <v>9113</v>
      </c>
      <c r="R121" s="16">
        <v>406167552</v>
      </c>
      <c r="S121" s="16">
        <v>3</v>
      </c>
      <c r="T121" s="16" t="s">
        <v>1326</v>
      </c>
      <c r="U121" s="16" t="s">
        <v>359</v>
      </c>
      <c r="V121" s="16" t="s">
        <v>9180</v>
      </c>
    </row>
    <row r="122" spans="1:22" s="9" customFormat="1" ht="409.5" x14ac:dyDescent="0.2">
      <c r="A122" s="16">
        <v>117</v>
      </c>
      <c r="B122" s="21" t="s">
        <v>1455</v>
      </c>
      <c r="C122" s="16" t="s">
        <v>1271</v>
      </c>
      <c r="D122" s="16" t="s">
        <v>1272</v>
      </c>
      <c r="E122" s="16" t="s">
        <v>1456</v>
      </c>
      <c r="F122" s="16"/>
      <c r="G122" s="16" t="s">
        <v>33</v>
      </c>
      <c r="H122" s="251">
        <v>116000000</v>
      </c>
      <c r="I122" s="251">
        <v>40</v>
      </c>
      <c r="J122" s="16">
        <v>116000000</v>
      </c>
      <c r="K122" s="16">
        <v>40</v>
      </c>
      <c r="L122" s="16">
        <v>87000000</v>
      </c>
      <c r="M122" s="16">
        <v>30</v>
      </c>
      <c r="N122" s="16">
        <v>87000000</v>
      </c>
      <c r="O122" s="16">
        <v>30</v>
      </c>
      <c r="P122" s="16">
        <v>0</v>
      </c>
      <c r="Q122" s="16">
        <v>0</v>
      </c>
      <c r="R122" s="16">
        <v>406000000</v>
      </c>
      <c r="S122" s="16">
        <v>140</v>
      </c>
      <c r="T122" s="16" t="s">
        <v>1457</v>
      </c>
      <c r="U122" s="16" t="s">
        <v>1458</v>
      </c>
      <c r="V122" s="16" t="s">
        <v>7043</v>
      </c>
    </row>
    <row r="123" spans="1:22" s="9" customFormat="1" ht="409.5" x14ac:dyDescent="0.2">
      <c r="A123" s="16">
        <v>118</v>
      </c>
      <c r="B123" s="21" t="s">
        <v>1459</v>
      </c>
      <c r="C123" s="16" t="s">
        <v>1271</v>
      </c>
      <c r="D123" s="16" t="s">
        <v>1272</v>
      </c>
      <c r="E123" s="16" t="s">
        <v>1460</v>
      </c>
      <c r="F123" s="16"/>
      <c r="G123" s="16" t="s">
        <v>33</v>
      </c>
      <c r="H123" s="251">
        <v>116000000</v>
      </c>
      <c r="I123" s="251">
        <v>40</v>
      </c>
      <c r="J123" s="16">
        <v>116000000</v>
      </c>
      <c r="K123" s="16">
        <v>40</v>
      </c>
      <c r="L123" s="16">
        <v>87000000</v>
      </c>
      <c r="M123" s="16">
        <v>30</v>
      </c>
      <c r="N123" s="16">
        <v>87000000</v>
      </c>
      <c r="O123" s="16">
        <v>30</v>
      </c>
      <c r="P123" s="16">
        <v>0</v>
      </c>
      <c r="Q123" s="16">
        <v>0</v>
      </c>
      <c r="R123" s="16">
        <v>406000000</v>
      </c>
      <c r="S123" s="16">
        <v>140</v>
      </c>
      <c r="T123" s="16" t="s">
        <v>1457</v>
      </c>
      <c r="U123" s="16" t="s">
        <v>1458</v>
      </c>
      <c r="V123" s="16" t="s">
        <v>7043</v>
      </c>
    </row>
    <row r="124" spans="1:22" s="9" customFormat="1" ht="56.25" x14ac:dyDescent="0.2">
      <c r="A124" s="16">
        <v>119</v>
      </c>
      <c r="B124" s="21" t="s">
        <v>11523</v>
      </c>
      <c r="C124" s="16" t="s">
        <v>11524</v>
      </c>
      <c r="D124" s="16" t="s">
        <v>11525</v>
      </c>
      <c r="E124" s="16" t="s">
        <v>822</v>
      </c>
      <c r="F124" s="40"/>
      <c r="G124" s="16" t="s">
        <v>24</v>
      </c>
      <c r="H124" s="251">
        <v>38528000</v>
      </c>
      <c r="I124" s="251">
        <v>50000</v>
      </c>
      <c r="J124" s="16">
        <v>85680000</v>
      </c>
      <c r="K124" s="16">
        <v>90000</v>
      </c>
      <c r="L124" s="16">
        <v>90000000</v>
      </c>
      <c r="M124" s="16">
        <v>90000</v>
      </c>
      <c r="N124" s="16">
        <v>90000000</v>
      </c>
      <c r="O124" s="16">
        <v>90000</v>
      </c>
      <c r="P124" s="16">
        <v>90000000</v>
      </c>
      <c r="Q124" s="16">
        <v>90000</v>
      </c>
      <c r="R124" s="16">
        <v>394208000</v>
      </c>
      <c r="S124" s="16">
        <v>410000</v>
      </c>
      <c r="T124" s="16" t="s">
        <v>1050</v>
      </c>
      <c r="U124" s="16" t="s">
        <v>35</v>
      </c>
      <c r="V124" s="16" t="s">
        <v>11526</v>
      </c>
    </row>
    <row r="125" spans="1:22" s="9" customFormat="1" ht="409.5" x14ac:dyDescent="0.2">
      <c r="A125" s="16">
        <v>120</v>
      </c>
      <c r="B125" s="21" t="s">
        <v>3560</v>
      </c>
      <c r="C125" s="16" t="s">
        <v>3561</v>
      </c>
      <c r="D125" s="16" t="s">
        <v>3562</v>
      </c>
      <c r="E125" s="16" t="s">
        <v>3563</v>
      </c>
      <c r="F125" s="16"/>
      <c r="G125" s="16" t="s">
        <v>3128</v>
      </c>
      <c r="H125" s="251">
        <v>112500000</v>
      </c>
      <c r="I125" s="251">
        <v>25</v>
      </c>
      <c r="J125" s="16">
        <v>66274287</v>
      </c>
      <c r="K125" s="16">
        <v>15</v>
      </c>
      <c r="L125" s="16">
        <v>68925258.480000004</v>
      </c>
      <c r="M125" s="16">
        <v>15</v>
      </c>
      <c r="N125" s="16">
        <v>71682268.819200009</v>
      </c>
      <c r="O125" s="16">
        <v>15</v>
      </c>
      <c r="P125" s="16">
        <v>74549559.571968019</v>
      </c>
      <c r="Q125" s="16">
        <v>15</v>
      </c>
      <c r="R125" s="16">
        <v>393931373.87116808</v>
      </c>
      <c r="S125" s="16">
        <v>85</v>
      </c>
      <c r="T125" s="16" t="s">
        <v>25</v>
      </c>
      <c r="U125" s="16" t="s">
        <v>2567</v>
      </c>
      <c r="V125" s="16" t="s">
        <v>3564</v>
      </c>
    </row>
    <row r="126" spans="1:22" s="9" customFormat="1" ht="300" x14ac:dyDescent="0.2">
      <c r="A126" s="16">
        <v>121</v>
      </c>
      <c r="B126" s="21" t="s">
        <v>1725</v>
      </c>
      <c r="C126" s="16" t="s">
        <v>1726</v>
      </c>
      <c r="D126" s="16" t="s">
        <v>1727</v>
      </c>
      <c r="E126" s="16" t="s">
        <v>1728</v>
      </c>
      <c r="F126" s="17"/>
      <c r="G126" s="16" t="s">
        <v>2320</v>
      </c>
      <c r="H126" s="251">
        <v>77128125</v>
      </c>
      <c r="I126" s="251">
        <v>250</v>
      </c>
      <c r="J126" s="16">
        <v>77128125</v>
      </c>
      <c r="K126" s="16">
        <v>250</v>
      </c>
      <c r="L126" s="16">
        <v>77128125</v>
      </c>
      <c r="M126" s="16">
        <v>250</v>
      </c>
      <c r="N126" s="16">
        <v>77128125</v>
      </c>
      <c r="O126" s="16">
        <v>250</v>
      </c>
      <c r="P126" s="16">
        <v>77128125</v>
      </c>
      <c r="Q126" s="16">
        <v>250</v>
      </c>
      <c r="R126" s="16">
        <v>385640625</v>
      </c>
      <c r="S126" s="16">
        <v>1250</v>
      </c>
      <c r="T126" s="16" t="s">
        <v>213</v>
      </c>
      <c r="U126" s="16" t="s">
        <v>35</v>
      </c>
      <c r="V126" s="16" t="s">
        <v>199</v>
      </c>
    </row>
    <row r="127" spans="1:22" s="9" customFormat="1" ht="56.25" x14ac:dyDescent="0.2">
      <c r="A127" s="16">
        <v>122</v>
      </c>
      <c r="B127" s="21" t="s">
        <v>7425</v>
      </c>
      <c r="C127" s="16" t="s">
        <v>2105</v>
      </c>
      <c r="D127" s="16" t="s">
        <v>2106</v>
      </c>
      <c r="E127" s="16" t="s">
        <v>2107</v>
      </c>
      <c r="F127" s="16"/>
      <c r="G127" s="16" t="s">
        <v>49</v>
      </c>
      <c r="H127" s="251">
        <v>189359999.99999997</v>
      </c>
      <c r="I127" s="251">
        <v>12</v>
      </c>
      <c r="J127" s="16">
        <v>47340000</v>
      </c>
      <c r="K127" s="16">
        <v>3</v>
      </c>
      <c r="L127" s="16">
        <v>47340000</v>
      </c>
      <c r="M127" s="16">
        <v>3</v>
      </c>
      <c r="N127" s="16">
        <v>47340000</v>
      </c>
      <c r="O127" s="16">
        <v>3</v>
      </c>
      <c r="P127" s="16">
        <v>47340000</v>
      </c>
      <c r="Q127" s="16">
        <v>3</v>
      </c>
      <c r="R127" s="16">
        <v>378720000</v>
      </c>
      <c r="S127" s="16">
        <v>24</v>
      </c>
      <c r="T127" s="16" t="s">
        <v>213</v>
      </c>
      <c r="U127" s="16" t="s">
        <v>1097</v>
      </c>
      <c r="V127" s="16" t="s">
        <v>7427</v>
      </c>
    </row>
    <row r="128" spans="1:22" s="9" customFormat="1" ht="75" x14ac:dyDescent="0.2">
      <c r="A128" s="16">
        <v>123</v>
      </c>
      <c r="B128" s="21" t="s">
        <v>773</v>
      </c>
      <c r="C128" s="16" t="s">
        <v>7138</v>
      </c>
      <c r="D128" s="16" t="s">
        <v>7139</v>
      </c>
      <c r="E128" s="16" t="s">
        <v>7100</v>
      </c>
      <c r="F128" s="16"/>
      <c r="G128" s="16" t="s">
        <v>7084</v>
      </c>
      <c r="H128" s="251">
        <v>73739200</v>
      </c>
      <c r="I128" s="251" t="s">
        <v>7101</v>
      </c>
      <c r="J128" s="16">
        <v>73739200</v>
      </c>
      <c r="K128" s="16" t="s">
        <v>7101</v>
      </c>
      <c r="L128" s="16">
        <v>73739200</v>
      </c>
      <c r="M128" s="16" t="s">
        <v>7101</v>
      </c>
      <c r="N128" s="16">
        <v>73739200</v>
      </c>
      <c r="O128" s="16" t="s">
        <v>7101</v>
      </c>
      <c r="P128" s="16">
        <v>73739200</v>
      </c>
      <c r="Q128" s="16" t="s">
        <v>7101</v>
      </c>
      <c r="R128" s="16">
        <v>368696000</v>
      </c>
      <c r="S128" s="16">
        <v>136000</v>
      </c>
      <c r="T128" s="16" t="s">
        <v>819</v>
      </c>
      <c r="U128" s="16"/>
      <c r="V128" s="16"/>
    </row>
    <row r="129" spans="1:22" s="9" customFormat="1" ht="75" x14ac:dyDescent="0.2">
      <c r="A129" s="16">
        <v>124</v>
      </c>
      <c r="B129" s="21" t="s">
        <v>773</v>
      </c>
      <c r="C129" s="16" t="s">
        <v>7138</v>
      </c>
      <c r="D129" s="16" t="s">
        <v>7139</v>
      </c>
      <c r="E129" s="16" t="s">
        <v>7088</v>
      </c>
      <c r="F129" s="16"/>
      <c r="G129" s="16" t="s">
        <v>7084</v>
      </c>
      <c r="H129" s="251">
        <v>73533096</v>
      </c>
      <c r="I129" s="251" t="s">
        <v>7089</v>
      </c>
      <c r="J129" s="16">
        <v>73533096</v>
      </c>
      <c r="K129" s="16" t="s">
        <v>7089</v>
      </c>
      <c r="L129" s="16">
        <v>73533096</v>
      </c>
      <c r="M129" s="16" t="s">
        <v>7089</v>
      </c>
      <c r="N129" s="16">
        <v>73533096</v>
      </c>
      <c r="O129" s="16" t="s">
        <v>7089</v>
      </c>
      <c r="P129" s="16">
        <v>73533096</v>
      </c>
      <c r="Q129" s="16" t="s">
        <v>7089</v>
      </c>
      <c r="R129" s="16">
        <v>367665480</v>
      </c>
      <c r="S129" s="16">
        <v>8775</v>
      </c>
      <c r="T129" s="16" t="s">
        <v>819</v>
      </c>
      <c r="U129" s="16"/>
      <c r="V129" s="16"/>
    </row>
    <row r="130" spans="1:22" s="9" customFormat="1" ht="56.25" x14ac:dyDescent="0.2">
      <c r="A130" s="16">
        <v>125</v>
      </c>
      <c r="B130" s="21" t="s">
        <v>7149</v>
      </c>
      <c r="C130" s="16" t="s">
        <v>7150</v>
      </c>
      <c r="D130" s="16" t="s">
        <v>822</v>
      </c>
      <c r="E130" s="16" t="s">
        <v>7125</v>
      </c>
      <c r="F130" s="16"/>
      <c r="G130" s="16" t="s">
        <v>7079</v>
      </c>
      <c r="H130" s="251">
        <v>73414555.200000003</v>
      </c>
      <c r="I130" s="251" t="s">
        <v>7126</v>
      </c>
      <c r="J130" s="16">
        <v>73414555.200000003</v>
      </c>
      <c r="K130" s="16" t="s">
        <v>7126</v>
      </c>
      <c r="L130" s="16">
        <v>73414555.200000003</v>
      </c>
      <c r="M130" s="16" t="s">
        <v>7126</v>
      </c>
      <c r="N130" s="16">
        <v>73414555.200000003</v>
      </c>
      <c r="O130" s="16" t="s">
        <v>7126</v>
      </c>
      <c r="P130" s="16">
        <v>73414555.200000003</v>
      </c>
      <c r="Q130" s="16" t="s">
        <v>7126</v>
      </c>
      <c r="R130" s="16">
        <v>367072776</v>
      </c>
      <c r="S130" s="16">
        <v>225</v>
      </c>
      <c r="T130" s="16" t="s">
        <v>819</v>
      </c>
      <c r="U130" s="16"/>
      <c r="V130" s="16"/>
    </row>
    <row r="131" spans="1:22" s="9" customFormat="1" ht="75" x14ac:dyDescent="0.2">
      <c r="A131" s="16">
        <v>126</v>
      </c>
      <c r="B131" s="21" t="s">
        <v>514</v>
      </c>
      <c r="C131" s="16" t="s">
        <v>3741</v>
      </c>
      <c r="D131" s="16" t="s">
        <v>3742</v>
      </c>
      <c r="E131" s="16" t="s">
        <v>10982</v>
      </c>
      <c r="F131" s="16"/>
      <c r="G131" s="16" t="s">
        <v>1493</v>
      </c>
      <c r="H131" s="251">
        <v>72950345.569999993</v>
      </c>
      <c r="I131" s="251">
        <v>4</v>
      </c>
      <c r="J131" s="16">
        <v>72950345.569999993</v>
      </c>
      <c r="K131" s="16">
        <v>4</v>
      </c>
      <c r="L131" s="16">
        <v>72950345.569999993</v>
      </c>
      <c r="M131" s="16">
        <v>4</v>
      </c>
      <c r="N131" s="16">
        <v>72950345.569999993</v>
      </c>
      <c r="O131" s="16">
        <v>4</v>
      </c>
      <c r="P131" s="16">
        <v>72950345.569999993</v>
      </c>
      <c r="Q131" s="16">
        <v>4</v>
      </c>
      <c r="R131" s="16">
        <v>364751727.84999996</v>
      </c>
      <c r="S131" s="16">
        <v>20</v>
      </c>
      <c r="T131" s="16" t="s">
        <v>1113</v>
      </c>
      <c r="U131" s="16" t="s">
        <v>1210</v>
      </c>
      <c r="V131" s="35" t="s">
        <v>199</v>
      </c>
    </row>
    <row r="132" spans="1:22" s="9" customFormat="1" ht="112.5" x14ac:dyDescent="0.2">
      <c r="A132" s="16">
        <v>127</v>
      </c>
      <c r="B132" s="21" t="s">
        <v>2807</v>
      </c>
      <c r="C132" s="21" t="s">
        <v>2808</v>
      </c>
      <c r="D132" s="21" t="s">
        <v>2809</v>
      </c>
      <c r="E132" s="21" t="s">
        <v>13881</v>
      </c>
      <c r="F132" s="155"/>
      <c r="G132" s="21">
        <v>166</v>
      </c>
      <c r="H132" s="115">
        <v>72461415.420000002</v>
      </c>
      <c r="I132" s="115">
        <v>24683.200000000001</v>
      </c>
      <c r="J132" s="21">
        <v>72461415.420000002</v>
      </c>
      <c r="K132" s="21">
        <v>24683.200000000001</v>
      </c>
      <c r="L132" s="196">
        <v>72461415.420000002</v>
      </c>
      <c r="M132" s="196">
        <v>24683.200000000001</v>
      </c>
      <c r="N132" s="196">
        <v>72461415.420000002</v>
      </c>
      <c r="O132" s="196">
        <v>24683.200000000001</v>
      </c>
      <c r="P132" s="21">
        <v>72461415.420000002</v>
      </c>
      <c r="Q132" s="21">
        <v>24683.200000000001</v>
      </c>
      <c r="R132" s="16">
        <v>362307077.10000002</v>
      </c>
      <c r="S132" s="21">
        <v>123416</v>
      </c>
      <c r="T132" s="21" t="s">
        <v>13882</v>
      </c>
      <c r="U132" s="16" t="s">
        <v>13883</v>
      </c>
      <c r="V132" s="16"/>
    </row>
    <row r="133" spans="1:22" s="9" customFormat="1" ht="75" x14ac:dyDescent="0.2">
      <c r="A133" s="16">
        <v>128</v>
      </c>
      <c r="B133" s="21" t="s">
        <v>773</v>
      </c>
      <c r="C133" s="16" t="s">
        <v>7138</v>
      </c>
      <c r="D133" s="16" t="s">
        <v>7139</v>
      </c>
      <c r="E133" s="16" t="s">
        <v>7098</v>
      </c>
      <c r="F133" s="16"/>
      <c r="G133" s="16" t="s">
        <v>7084</v>
      </c>
      <c r="H133" s="251">
        <v>71570400</v>
      </c>
      <c r="I133" s="251" t="s">
        <v>7099</v>
      </c>
      <c r="J133" s="16">
        <v>71570400</v>
      </c>
      <c r="K133" s="16" t="s">
        <v>7099</v>
      </c>
      <c r="L133" s="16">
        <v>71570400</v>
      </c>
      <c r="M133" s="16" t="s">
        <v>7099</v>
      </c>
      <c r="N133" s="16">
        <v>71570400</v>
      </c>
      <c r="O133" s="16" t="s">
        <v>7099</v>
      </c>
      <c r="P133" s="16">
        <v>71570400</v>
      </c>
      <c r="Q133" s="16" t="s">
        <v>7099</v>
      </c>
      <c r="R133" s="16">
        <v>357852000</v>
      </c>
      <c r="S133" s="16">
        <v>132000</v>
      </c>
      <c r="T133" s="16" t="s">
        <v>819</v>
      </c>
      <c r="U133" s="16"/>
      <c r="V133" s="16"/>
    </row>
    <row r="134" spans="1:22" s="9" customFormat="1" ht="37.5" x14ac:dyDescent="0.2">
      <c r="A134" s="16">
        <v>129</v>
      </c>
      <c r="B134" s="21" t="s">
        <v>1761</v>
      </c>
      <c r="C134" s="16" t="s">
        <v>1762</v>
      </c>
      <c r="D134" s="16" t="s">
        <v>1763</v>
      </c>
      <c r="E134" s="16" t="s">
        <v>798</v>
      </c>
      <c r="F134" s="17"/>
      <c r="G134" s="16" t="s">
        <v>33</v>
      </c>
      <c r="H134" s="251">
        <v>71208000</v>
      </c>
      <c r="I134" s="251">
        <v>184</v>
      </c>
      <c r="J134" s="16">
        <v>71208000</v>
      </c>
      <c r="K134" s="16">
        <v>184</v>
      </c>
      <c r="L134" s="16">
        <v>71208000</v>
      </c>
      <c r="M134" s="16">
        <v>184</v>
      </c>
      <c r="N134" s="16">
        <v>71208000</v>
      </c>
      <c r="O134" s="16">
        <v>184</v>
      </c>
      <c r="P134" s="16">
        <v>71208000</v>
      </c>
      <c r="Q134" s="16">
        <v>184</v>
      </c>
      <c r="R134" s="16">
        <v>356040000</v>
      </c>
      <c r="S134" s="16">
        <v>920</v>
      </c>
      <c r="T134" s="16" t="s">
        <v>213</v>
      </c>
      <c r="U134" s="16" t="s">
        <v>83</v>
      </c>
      <c r="V134" s="16" t="s">
        <v>199</v>
      </c>
    </row>
    <row r="135" spans="1:22" s="9" customFormat="1" ht="75" x14ac:dyDescent="0.2">
      <c r="A135" s="16">
        <v>130</v>
      </c>
      <c r="B135" s="21" t="s">
        <v>1270</v>
      </c>
      <c r="C135" s="16" t="s">
        <v>1286</v>
      </c>
      <c r="D135" s="16" t="s">
        <v>1287</v>
      </c>
      <c r="E135" s="16" t="s">
        <v>1853</v>
      </c>
      <c r="F135" s="16"/>
      <c r="G135" s="16" t="s">
        <v>1493</v>
      </c>
      <c r="H135" s="251">
        <v>44200360</v>
      </c>
      <c r="I135" s="251">
        <v>1</v>
      </c>
      <c r="J135" s="16">
        <v>44200360</v>
      </c>
      <c r="K135" s="16">
        <v>1</v>
      </c>
      <c r="L135" s="16">
        <v>88400720</v>
      </c>
      <c r="M135" s="16">
        <v>2</v>
      </c>
      <c r="N135" s="16">
        <v>88400720</v>
      </c>
      <c r="O135" s="16">
        <v>2</v>
      </c>
      <c r="P135" s="16">
        <v>88400720</v>
      </c>
      <c r="Q135" s="16">
        <v>2</v>
      </c>
      <c r="R135" s="16">
        <v>353602880</v>
      </c>
      <c r="S135" s="16">
        <v>8</v>
      </c>
      <c r="T135" s="16" t="s">
        <v>1457</v>
      </c>
      <c r="U135" s="16" t="s">
        <v>35</v>
      </c>
      <c r="V135" s="16" t="s">
        <v>199</v>
      </c>
    </row>
    <row r="136" spans="1:22" s="9" customFormat="1" ht="37.5" x14ac:dyDescent="0.2">
      <c r="A136" s="16">
        <v>131</v>
      </c>
      <c r="B136" s="21" t="s">
        <v>1848</v>
      </c>
      <c r="C136" s="16" t="s">
        <v>109</v>
      </c>
      <c r="D136" s="16" t="s">
        <v>110</v>
      </c>
      <c r="E136" s="16" t="s">
        <v>1849</v>
      </c>
      <c r="F136" s="16"/>
      <c r="G136" s="16" t="s">
        <v>24</v>
      </c>
      <c r="H136" s="251">
        <v>63000000</v>
      </c>
      <c r="I136" s="251">
        <v>105000</v>
      </c>
      <c r="J136" s="16">
        <v>66780000</v>
      </c>
      <c r="K136" s="16">
        <v>105000</v>
      </c>
      <c r="L136" s="16">
        <v>69451200</v>
      </c>
      <c r="M136" s="16">
        <v>105000</v>
      </c>
      <c r="N136" s="16">
        <v>72229248</v>
      </c>
      <c r="O136" s="16">
        <v>105000</v>
      </c>
      <c r="P136" s="16">
        <v>75118417.920000002</v>
      </c>
      <c r="Q136" s="16">
        <v>105000</v>
      </c>
      <c r="R136" s="16">
        <v>346578865.92000002</v>
      </c>
      <c r="S136" s="16">
        <v>525000</v>
      </c>
      <c r="T136" s="16" t="s">
        <v>50</v>
      </c>
      <c r="U136" s="16" t="s">
        <v>83</v>
      </c>
      <c r="V136" s="16" t="s">
        <v>199</v>
      </c>
    </row>
    <row r="137" spans="1:22" s="9" customFormat="1" ht="168.75" x14ac:dyDescent="0.2">
      <c r="A137" s="16">
        <v>132</v>
      </c>
      <c r="B137" s="21" t="s">
        <v>6925</v>
      </c>
      <c r="C137" s="16" t="s">
        <v>6865</v>
      </c>
      <c r="D137" s="17" t="s">
        <v>6926</v>
      </c>
      <c r="E137" s="17" t="s">
        <v>6927</v>
      </c>
      <c r="F137" s="16"/>
      <c r="G137" s="16" t="s">
        <v>24</v>
      </c>
      <c r="H137" s="251">
        <v>124698508.59555699</v>
      </c>
      <c r="I137" s="251">
        <v>10475.829158400002</v>
      </c>
      <c r="J137" s="16">
        <v>50028025.628966406</v>
      </c>
      <c r="K137" s="16">
        <v>3590.923875</v>
      </c>
      <c r="L137" s="16">
        <v>47134215.651222304</v>
      </c>
      <c r="M137" s="16">
        <v>3237.5227499999996</v>
      </c>
      <c r="N137" s="16">
        <v>55474592.8724299</v>
      </c>
      <c r="O137" s="16">
        <v>3646.3166249999999</v>
      </c>
      <c r="P137" s="16">
        <v>51325674.416354395</v>
      </c>
      <c r="Q137" s="16">
        <v>3228.3352499999996</v>
      </c>
      <c r="R137" s="16">
        <v>328661017.16453004</v>
      </c>
      <c r="S137" s="16">
        <v>24178.9276584</v>
      </c>
      <c r="T137" s="17" t="s">
        <v>6868</v>
      </c>
      <c r="U137" s="17" t="s">
        <v>61</v>
      </c>
      <c r="V137" s="17" t="s">
        <v>6928</v>
      </c>
    </row>
    <row r="138" spans="1:22" s="9" customFormat="1" ht="187.5" x14ac:dyDescent="0.2">
      <c r="A138" s="16">
        <v>133</v>
      </c>
      <c r="B138" s="21" t="s">
        <v>1088</v>
      </c>
      <c r="C138" s="16" t="s">
        <v>1089</v>
      </c>
      <c r="D138" s="16" t="s">
        <v>1090</v>
      </c>
      <c r="E138" s="16" t="s">
        <v>1058</v>
      </c>
      <c r="F138" s="16"/>
      <c r="G138" s="16" t="s">
        <v>82</v>
      </c>
      <c r="H138" s="251">
        <v>59300700</v>
      </c>
      <c r="I138" s="251">
        <v>89</v>
      </c>
      <c r="J138" s="16">
        <v>66829890.000000007</v>
      </c>
      <c r="K138" s="16">
        <v>100.30000000000001</v>
      </c>
      <c r="L138" s="16">
        <v>66829890.000000007</v>
      </c>
      <c r="M138" s="16">
        <v>100.30000000000001</v>
      </c>
      <c r="N138" s="16">
        <v>66829890.000000007</v>
      </c>
      <c r="O138" s="16">
        <v>100.30000000000001</v>
      </c>
      <c r="P138" s="16">
        <v>66829890.000000007</v>
      </c>
      <c r="Q138" s="16">
        <v>100.30000000000001</v>
      </c>
      <c r="R138" s="16">
        <v>326620260</v>
      </c>
      <c r="S138" s="16">
        <v>490.20000000000005</v>
      </c>
      <c r="T138" s="16" t="s">
        <v>34</v>
      </c>
      <c r="U138" s="16" t="s">
        <v>35</v>
      </c>
      <c r="V138" s="16" t="s">
        <v>1091</v>
      </c>
    </row>
    <row r="139" spans="1:22" s="9" customFormat="1" ht="75" x14ac:dyDescent="0.2">
      <c r="A139" s="16">
        <v>134</v>
      </c>
      <c r="B139" s="21" t="s">
        <v>645</v>
      </c>
      <c r="C139" s="16" t="s">
        <v>2044</v>
      </c>
      <c r="D139" s="16" t="s">
        <v>2045</v>
      </c>
      <c r="E139" s="16" t="s">
        <v>2046</v>
      </c>
      <c r="F139" s="16"/>
      <c r="G139" s="16" t="s">
        <v>33</v>
      </c>
      <c r="H139" s="251">
        <v>33727680</v>
      </c>
      <c r="I139" s="251">
        <v>42</v>
      </c>
      <c r="J139" s="16">
        <v>72964936.166400015</v>
      </c>
      <c r="K139" s="16">
        <v>96</v>
      </c>
      <c r="L139" s="16">
        <v>72964936.166400015</v>
      </c>
      <c r="M139" s="16">
        <v>96</v>
      </c>
      <c r="N139" s="16">
        <v>72964936.166400015</v>
      </c>
      <c r="O139" s="16">
        <v>96</v>
      </c>
      <c r="P139" s="16">
        <v>72964936.166400015</v>
      </c>
      <c r="Q139" s="16">
        <v>96</v>
      </c>
      <c r="R139" s="16">
        <v>325587424.66560006</v>
      </c>
      <c r="S139" s="16">
        <v>426</v>
      </c>
      <c r="T139" s="16" t="s">
        <v>1113</v>
      </c>
      <c r="U139" s="16" t="s">
        <v>7544</v>
      </c>
      <c r="V139" s="16"/>
    </row>
    <row r="140" spans="1:22" s="9" customFormat="1" ht="409.5" x14ac:dyDescent="0.2">
      <c r="A140" s="16">
        <v>135</v>
      </c>
      <c r="B140" s="21" t="s">
        <v>1731</v>
      </c>
      <c r="C140" s="16" t="s">
        <v>2586</v>
      </c>
      <c r="D140" s="16" t="s">
        <v>2587</v>
      </c>
      <c r="E140" s="16" t="s">
        <v>9967</v>
      </c>
      <c r="F140" s="16" t="s">
        <v>9968</v>
      </c>
      <c r="G140" s="16" t="s">
        <v>9115</v>
      </c>
      <c r="H140" s="251">
        <v>64945999.990000002</v>
      </c>
      <c r="I140" s="251" t="s">
        <v>9969</v>
      </c>
      <c r="J140" s="16">
        <v>64945999.990000002</v>
      </c>
      <c r="K140" s="16" t="s">
        <v>9969</v>
      </c>
      <c r="L140" s="16">
        <v>64945999.990000002</v>
      </c>
      <c r="M140" s="16" t="s">
        <v>9969</v>
      </c>
      <c r="N140" s="16">
        <v>64945999.990000002</v>
      </c>
      <c r="O140" s="16" t="s">
        <v>9969</v>
      </c>
      <c r="P140" s="16">
        <v>64945999.990000002</v>
      </c>
      <c r="Q140" s="16" t="s">
        <v>9969</v>
      </c>
      <c r="R140" s="16">
        <v>324729999.94999999</v>
      </c>
      <c r="S140" s="16">
        <v>35</v>
      </c>
      <c r="T140" s="16" t="s">
        <v>34</v>
      </c>
      <c r="U140" s="16"/>
      <c r="V140" s="16"/>
    </row>
    <row r="141" spans="1:22" s="9" customFormat="1" ht="112.5" x14ac:dyDescent="0.2">
      <c r="A141" s="16">
        <v>136</v>
      </c>
      <c r="B141" s="21" t="s">
        <v>1550</v>
      </c>
      <c r="C141" s="16" t="s">
        <v>1551</v>
      </c>
      <c r="D141" s="16" t="s">
        <v>1552</v>
      </c>
      <c r="E141" s="16" t="s">
        <v>1553</v>
      </c>
      <c r="F141" s="16"/>
      <c r="G141" s="16" t="s">
        <v>33</v>
      </c>
      <c r="H141" s="251">
        <v>116800000</v>
      </c>
      <c r="I141" s="251">
        <v>160</v>
      </c>
      <c r="J141" s="16">
        <v>116800000</v>
      </c>
      <c r="K141" s="16">
        <v>160</v>
      </c>
      <c r="L141" s="16">
        <v>29200000</v>
      </c>
      <c r="M141" s="16">
        <v>40</v>
      </c>
      <c r="N141" s="16">
        <v>29200000</v>
      </c>
      <c r="O141" s="16">
        <v>40</v>
      </c>
      <c r="P141" s="16">
        <v>29200000</v>
      </c>
      <c r="Q141" s="16">
        <v>40</v>
      </c>
      <c r="R141" s="16">
        <v>321200000</v>
      </c>
      <c r="S141" s="16">
        <v>440</v>
      </c>
      <c r="T141" s="16" t="s">
        <v>1457</v>
      </c>
      <c r="U141" s="16" t="s">
        <v>1097</v>
      </c>
      <c r="V141" s="16" t="s">
        <v>1543</v>
      </c>
    </row>
    <row r="142" spans="1:22" s="9" customFormat="1" ht="112.5" x14ac:dyDescent="0.2">
      <c r="A142" s="16">
        <v>137</v>
      </c>
      <c r="B142" s="21" t="s">
        <v>1270</v>
      </c>
      <c r="C142" s="16" t="s">
        <v>1271</v>
      </c>
      <c r="D142" s="16" t="s">
        <v>1272</v>
      </c>
      <c r="E142" s="16" t="s">
        <v>1895</v>
      </c>
      <c r="F142" s="16"/>
      <c r="G142" s="16" t="s">
        <v>1493</v>
      </c>
      <c r="H142" s="251">
        <v>116000000</v>
      </c>
      <c r="I142" s="251">
        <v>40</v>
      </c>
      <c r="J142" s="16">
        <v>116000000</v>
      </c>
      <c r="K142" s="16">
        <v>40</v>
      </c>
      <c r="L142" s="16">
        <v>29000000</v>
      </c>
      <c r="M142" s="16">
        <v>10</v>
      </c>
      <c r="N142" s="16">
        <v>29000000</v>
      </c>
      <c r="O142" s="16">
        <v>10</v>
      </c>
      <c r="P142" s="16">
        <v>29000000</v>
      </c>
      <c r="Q142" s="16">
        <v>10</v>
      </c>
      <c r="R142" s="16">
        <v>319000000</v>
      </c>
      <c r="S142" s="16">
        <v>110</v>
      </c>
      <c r="T142" s="16" t="s">
        <v>1457</v>
      </c>
      <c r="U142" s="16" t="s">
        <v>26</v>
      </c>
      <c r="V142" s="16" t="s">
        <v>903</v>
      </c>
    </row>
    <row r="143" spans="1:22" s="9" customFormat="1" ht="37.5" x14ac:dyDescent="0.2">
      <c r="A143" s="16">
        <v>138</v>
      </c>
      <c r="B143" s="21" t="s">
        <v>1731</v>
      </c>
      <c r="C143" s="16" t="s">
        <v>1732</v>
      </c>
      <c r="D143" s="16" t="s">
        <v>1733</v>
      </c>
      <c r="E143" s="16" t="s">
        <v>1734</v>
      </c>
      <c r="F143" s="16"/>
      <c r="G143" s="16" t="s">
        <v>33</v>
      </c>
      <c r="H143" s="251">
        <v>109599736.06</v>
      </c>
      <c r="I143" s="251">
        <v>4</v>
      </c>
      <c r="J143" s="16">
        <v>51864160.82</v>
      </c>
      <c r="K143" s="16">
        <v>2</v>
      </c>
      <c r="L143" s="16">
        <v>51864160.82</v>
      </c>
      <c r="M143" s="16">
        <v>2</v>
      </c>
      <c r="N143" s="16">
        <v>51864160.82</v>
      </c>
      <c r="O143" s="16">
        <v>2</v>
      </c>
      <c r="P143" s="16">
        <v>51864160.82</v>
      </c>
      <c r="Q143" s="16">
        <v>2</v>
      </c>
      <c r="R143" s="16">
        <v>317056379.33999997</v>
      </c>
      <c r="S143" s="16">
        <v>12</v>
      </c>
      <c r="T143" s="16" t="s">
        <v>1113</v>
      </c>
      <c r="U143" s="16" t="s">
        <v>35</v>
      </c>
      <c r="V143" s="16" t="s">
        <v>199</v>
      </c>
    </row>
    <row r="144" spans="1:22" s="5" customFormat="1" ht="37.5" x14ac:dyDescent="0.2">
      <c r="A144" s="16">
        <v>139</v>
      </c>
      <c r="B144" s="21" t="s">
        <v>1801</v>
      </c>
      <c r="C144" s="16" t="s">
        <v>1802</v>
      </c>
      <c r="D144" s="16" t="s">
        <v>1803</v>
      </c>
      <c r="E144" s="16" t="s">
        <v>1804</v>
      </c>
      <c r="F144" s="17"/>
      <c r="G144" s="16" t="s">
        <v>33</v>
      </c>
      <c r="H144" s="251">
        <v>63000000</v>
      </c>
      <c r="I144" s="251">
        <v>1</v>
      </c>
      <c r="J144" s="16">
        <v>63000000</v>
      </c>
      <c r="K144" s="16">
        <v>1</v>
      </c>
      <c r="L144" s="16">
        <v>63000000</v>
      </c>
      <c r="M144" s="16">
        <v>1</v>
      </c>
      <c r="N144" s="16">
        <v>63000000</v>
      </c>
      <c r="O144" s="16">
        <v>1</v>
      </c>
      <c r="P144" s="16">
        <v>63000000</v>
      </c>
      <c r="Q144" s="16">
        <v>1</v>
      </c>
      <c r="R144" s="16">
        <v>315000000</v>
      </c>
      <c r="S144" s="16">
        <v>5</v>
      </c>
      <c r="T144" s="16" t="s">
        <v>213</v>
      </c>
      <c r="U144" s="16" t="s">
        <v>1624</v>
      </c>
      <c r="V144" s="16" t="s">
        <v>199</v>
      </c>
    </row>
    <row r="145" spans="1:22" s="9" customFormat="1" ht="93.75" customHeight="1" x14ac:dyDescent="0.3">
      <c r="A145" s="16">
        <v>140</v>
      </c>
      <c r="B145" s="127" t="s">
        <v>14329</v>
      </c>
      <c r="C145" s="102" t="s">
        <v>14330</v>
      </c>
      <c r="D145" s="102" t="s">
        <v>14329</v>
      </c>
      <c r="E145" s="102" t="s">
        <v>14331</v>
      </c>
      <c r="F145" s="102"/>
      <c r="G145" s="102" t="s">
        <v>33</v>
      </c>
      <c r="H145" s="184">
        <v>40500000</v>
      </c>
      <c r="I145" s="184">
        <v>90</v>
      </c>
      <c r="J145" s="184">
        <v>57960000</v>
      </c>
      <c r="K145" s="184">
        <v>115</v>
      </c>
      <c r="L145" s="184">
        <v>64975000</v>
      </c>
      <c r="M145" s="184">
        <v>115</v>
      </c>
      <c r="N145" s="184">
        <v>72450000</v>
      </c>
      <c r="O145" s="184">
        <v>115</v>
      </c>
      <c r="P145" s="184">
        <v>76140000</v>
      </c>
      <c r="Q145" s="184">
        <v>108</v>
      </c>
      <c r="R145" s="16">
        <v>312025000</v>
      </c>
      <c r="S145" s="103">
        <v>543</v>
      </c>
      <c r="T145" s="102" t="s">
        <v>13873</v>
      </c>
      <c r="U145" s="102"/>
      <c r="V145" s="234"/>
    </row>
    <row r="146" spans="1:22" s="9" customFormat="1" ht="56.25" x14ac:dyDescent="0.2">
      <c r="A146" s="16">
        <v>141</v>
      </c>
      <c r="B146" s="16" t="s">
        <v>11768</v>
      </c>
      <c r="C146" s="16" t="s">
        <v>11769</v>
      </c>
      <c r="D146" s="16" t="s">
        <v>5479</v>
      </c>
      <c r="E146" s="16" t="s">
        <v>11770</v>
      </c>
      <c r="F146" s="16"/>
      <c r="G146" s="151" t="s">
        <v>9115</v>
      </c>
      <c r="H146" s="275">
        <v>153286129.88999999</v>
      </c>
      <c r="I146" s="275" t="s">
        <v>11771</v>
      </c>
      <c r="J146" s="275">
        <v>0</v>
      </c>
      <c r="K146" s="275">
        <v>0</v>
      </c>
      <c r="L146" s="275">
        <v>0</v>
      </c>
      <c r="M146" s="275">
        <v>0</v>
      </c>
      <c r="N146" s="275">
        <v>153286129.88999999</v>
      </c>
      <c r="O146" s="275" t="s">
        <v>11771</v>
      </c>
      <c r="P146" s="275">
        <v>0</v>
      </c>
      <c r="Q146" s="275">
        <v>0</v>
      </c>
      <c r="R146" s="16">
        <v>306572259.77999997</v>
      </c>
      <c r="S146" s="275">
        <v>54</v>
      </c>
      <c r="T146" s="38" t="s">
        <v>11752</v>
      </c>
      <c r="U146" s="279"/>
      <c r="V146" s="279"/>
    </row>
    <row r="147" spans="1:22" s="9" customFormat="1" ht="75" x14ac:dyDescent="0.2">
      <c r="A147" s="16">
        <v>142</v>
      </c>
      <c r="B147" s="51" t="s">
        <v>14451</v>
      </c>
      <c r="C147" s="51" t="s">
        <v>14452</v>
      </c>
      <c r="D147" s="51" t="s">
        <v>14453</v>
      </c>
      <c r="E147" s="51" t="s">
        <v>14654</v>
      </c>
      <c r="F147" s="40" t="s">
        <v>14449</v>
      </c>
      <c r="G147" s="51" t="s">
        <v>9115</v>
      </c>
      <c r="H147" s="437">
        <v>306402286.39999998</v>
      </c>
      <c r="I147" s="251" t="s">
        <v>9113</v>
      </c>
      <c r="J147" s="17"/>
      <c r="K147" s="17"/>
      <c r="L147" s="17"/>
      <c r="M147" s="17"/>
      <c r="N147" s="17"/>
      <c r="O147" s="17"/>
      <c r="P147" s="17"/>
      <c r="Q147" s="17"/>
      <c r="R147" s="16">
        <v>306402286.39999998</v>
      </c>
      <c r="S147" s="16">
        <v>1</v>
      </c>
      <c r="T147" s="51" t="s">
        <v>14655</v>
      </c>
      <c r="U147" s="51" t="s">
        <v>35</v>
      </c>
      <c r="V147" s="17"/>
    </row>
    <row r="148" spans="1:22" s="9" customFormat="1" ht="409.5" x14ac:dyDescent="0.2">
      <c r="A148" s="16">
        <v>143</v>
      </c>
      <c r="B148" s="21" t="s">
        <v>7518</v>
      </c>
      <c r="C148" s="16" t="s">
        <v>2252</v>
      </c>
      <c r="D148" s="16" t="s">
        <v>2253</v>
      </c>
      <c r="E148" s="16" t="s">
        <v>2254</v>
      </c>
      <c r="F148" s="16"/>
      <c r="G148" s="16" t="s">
        <v>33</v>
      </c>
      <c r="H148" s="251">
        <v>44149884</v>
      </c>
      <c r="I148" s="251">
        <v>34</v>
      </c>
      <c r="J148" s="16">
        <v>65485260</v>
      </c>
      <c r="K148" s="16">
        <v>60</v>
      </c>
      <c r="L148" s="16">
        <v>65485260</v>
      </c>
      <c r="M148" s="16">
        <v>60</v>
      </c>
      <c r="N148" s="16">
        <v>65485260</v>
      </c>
      <c r="O148" s="16">
        <v>60</v>
      </c>
      <c r="P148" s="16">
        <v>65485260</v>
      </c>
      <c r="Q148" s="16">
        <v>60</v>
      </c>
      <c r="R148" s="16">
        <v>306090924</v>
      </c>
      <c r="S148" s="16">
        <v>274</v>
      </c>
      <c r="T148" s="16" t="s">
        <v>213</v>
      </c>
      <c r="U148" s="16" t="s">
        <v>35</v>
      </c>
      <c r="V148" s="16" t="s">
        <v>7519</v>
      </c>
    </row>
    <row r="149" spans="1:22" s="5" customFormat="1" ht="56.25" x14ac:dyDescent="0.2">
      <c r="A149" s="16">
        <v>144</v>
      </c>
      <c r="B149" s="21" t="s">
        <v>2315</v>
      </c>
      <c r="C149" s="16" t="s">
        <v>2314</v>
      </c>
      <c r="D149" s="16" t="s">
        <v>2316</v>
      </c>
      <c r="E149" s="16" t="s">
        <v>3305</v>
      </c>
      <c r="F149" s="16"/>
      <c r="G149" s="16" t="s">
        <v>1571</v>
      </c>
      <c r="H149" s="251">
        <v>37121823.200000003</v>
      </c>
      <c r="I149" s="251">
        <v>5</v>
      </c>
      <c r="J149" s="16">
        <v>66288976</v>
      </c>
      <c r="K149" s="16">
        <v>10</v>
      </c>
      <c r="L149" s="16">
        <v>66288976</v>
      </c>
      <c r="M149" s="16">
        <v>10</v>
      </c>
      <c r="N149" s="16">
        <v>66288976</v>
      </c>
      <c r="O149" s="16">
        <v>10</v>
      </c>
      <c r="P149" s="16">
        <v>66288976</v>
      </c>
      <c r="Q149" s="16">
        <v>10</v>
      </c>
      <c r="R149" s="16">
        <v>302277727.19999999</v>
      </c>
      <c r="S149" s="16">
        <v>45</v>
      </c>
      <c r="T149" s="16" t="s">
        <v>1113</v>
      </c>
      <c r="U149" s="16" t="s">
        <v>1097</v>
      </c>
      <c r="V149" s="16"/>
    </row>
    <row r="150" spans="1:22" s="5" customFormat="1" ht="112.5" x14ac:dyDescent="0.2">
      <c r="A150" s="16">
        <v>145</v>
      </c>
      <c r="B150" s="20" t="s">
        <v>4233</v>
      </c>
      <c r="C150" s="141" t="s">
        <v>13884</v>
      </c>
      <c r="D150" s="140" t="s">
        <v>13885</v>
      </c>
      <c r="E150" s="140" t="s">
        <v>13886</v>
      </c>
      <c r="F150" s="159"/>
      <c r="G150" s="142" t="s">
        <v>7079</v>
      </c>
      <c r="H150" s="144">
        <v>58800000</v>
      </c>
      <c r="I150" s="144">
        <v>1400</v>
      </c>
      <c r="J150" s="142">
        <v>58800000</v>
      </c>
      <c r="K150" s="142">
        <v>1400</v>
      </c>
      <c r="L150" s="142">
        <v>58800000</v>
      </c>
      <c r="M150" s="142">
        <v>1400</v>
      </c>
      <c r="N150" s="142">
        <v>58800000</v>
      </c>
      <c r="O150" s="142">
        <v>1400</v>
      </c>
      <c r="P150" s="142">
        <v>58800000</v>
      </c>
      <c r="Q150" s="142">
        <v>1400</v>
      </c>
      <c r="R150" s="16">
        <v>294000000</v>
      </c>
      <c r="S150" s="21">
        <v>7000</v>
      </c>
      <c r="T150" s="142" t="s">
        <v>13882</v>
      </c>
      <c r="U150" s="223"/>
      <c r="V150" s="223"/>
    </row>
    <row r="151" spans="1:22" s="5" customFormat="1" ht="150" customHeight="1" x14ac:dyDescent="0.3">
      <c r="A151" s="16">
        <v>146</v>
      </c>
      <c r="B151" s="20" t="s">
        <v>15951</v>
      </c>
      <c r="C151" s="20" t="s">
        <v>15952</v>
      </c>
      <c r="D151" s="20" t="s">
        <v>15953</v>
      </c>
      <c r="E151" s="20" t="s">
        <v>15954</v>
      </c>
      <c r="F151" s="116" t="s">
        <v>15955</v>
      </c>
      <c r="G151" s="21" t="s">
        <v>33</v>
      </c>
      <c r="H151" s="115">
        <v>293627174.39999998</v>
      </c>
      <c r="I151" s="115">
        <v>157.44</v>
      </c>
      <c r="J151" s="171"/>
      <c r="K151" s="171"/>
      <c r="L151" s="171"/>
      <c r="M151" s="171"/>
      <c r="N151" s="174"/>
      <c r="O151" s="174"/>
      <c r="P151" s="174"/>
      <c r="Q151" s="174"/>
      <c r="R151" s="16">
        <v>293627174.39999998</v>
      </c>
      <c r="S151" s="171">
        <v>157.44</v>
      </c>
      <c r="T151" s="20" t="s">
        <v>15928</v>
      </c>
      <c r="U151" s="16" t="s">
        <v>1085</v>
      </c>
      <c r="V151" s="16" t="s">
        <v>15956</v>
      </c>
    </row>
    <row r="152" spans="1:22" s="5" customFormat="1" ht="93.75" x14ac:dyDescent="0.2">
      <c r="A152" s="16">
        <v>147</v>
      </c>
      <c r="B152" s="21" t="s">
        <v>1996</v>
      </c>
      <c r="C152" s="16" t="s">
        <v>11182</v>
      </c>
      <c r="D152" s="16" t="s">
        <v>11183</v>
      </c>
      <c r="E152" s="16" t="s">
        <v>11184</v>
      </c>
      <c r="F152" s="16"/>
      <c r="G152" s="16" t="s">
        <v>1493</v>
      </c>
      <c r="H152" s="251">
        <v>58545994.210000001</v>
      </c>
      <c r="I152" s="251">
        <v>22</v>
      </c>
      <c r="J152" s="16">
        <v>58545994.210000001</v>
      </c>
      <c r="K152" s="16">
        <v>22</v>
      </c>
      <c r="L152" s="16">
        <v>58545994.210000001</v>
      </c>
      <c r="M152" s="16">
        <v>22</v>
      </c>
      <c r="N152" s="16">
        <v>58545994.210000001</v>
      </c>
      <c r="O152" s="16">
        <v>22</v>
      </c>
      <c r="P152" s="16">
        <v>58545994.210000001</v>
      </c>
      <c r="Q152" s="16">
        <v>22</v>
      </c>
      <c r="R152" s="16">
        <v>292729971.05000001</v>
      </c>
      <c r="S152" s="16">
        <v>110</v>
      </c>
      <c r="T152" s="16" t="s">
        <v>1113</v>
      </c>
      <c r="U152" s="16" t="s">
        <v>1097</v>
      </c>
      <c r="V152" s="35" t="s">
        <v>199</v>
      </c>
    </row>
    <row r="153" spans="1:22" s="5" customFormat="1" ht="37.5" x14ac:dyDescent="0.2">
      <c r="A153" s="16">
        <v>148</v>
      </c>
      <c r="B153" s="16" t="s">
        <v>11772</v>
      </c>
      <c r="C153" s="16" t="s">
        <v>11773</v>
      </c>
      <c r="D153" s="16" t="s">
        <v>5479</v>
      </c>
      <c r="E153" s="16" t="s">
        <v>11774</v>
      </c>
      <c r="F153" s="16"/>
      <c r="G153" s="151" t="s">
        <v>9115</v>
      </c>
      <c r="H153" s="275">
        <v>0</v>
      </c>
      <c r="I153" s="275">
        <v>0</v>
      </c>
      <c r="J153" s="275">
        <v>73097964.629999995</v>
      </c>
      <c r="K153" s="275" t="s">
        <v>9130</v>
      </c>
      <c r="L153" s="275">
        <v>73097964.629999995</v>
      </c>
      <c r="M153" s="275" t="s">
        <v>9130</v>
      </c>
      <c r="N153" s="275">
        <v>73097964.629999995</v>
      </c>
      <c r="O153" s="275" t="s">
        <v>9130</v>
      </c>
      <c r="P153" s="275">
        <v>73097964.629999995</v>
      </c>
      <c r="Q153" s="275" t="s">
        <v>9130</v>
      </c>
      <c r="R153" s="16">
        <v>292391858.51999998</v>
      </c>
      <c r="S153" s="275">
        <v>12</v>
      </c>
      <c r="T153" s="38" t="s">
        <v>11752</v>
      </c>
      <c r="U153" s="279"/>
      <c r="V153" s="279"/>
    </row>
    <row r="154" spans="1:22" s="5" customFormat="1" ht="206.25" x14ac:dyDescent="0.2">
      <c r="A154" s="16">
        <v>149</v>
      </c>
      <c r="B154" s="21" t="s">
        <v>645</v>
      </c>
      <c r="C154" s="16" t="s">
        <v>231</v>
      </c>
      <c r="D154" s="16" t="s">
        <v>232</v>
      </c>
      <c r="E154" s="16" t="s">
        <v>1530</v>
      </c>
      <c r="F154" s="16" t="s">
        <v>1531</v>
      </c>
      <c r="G154" s="16" t="s">
        <v>33</v>
      </c>
      <c r="H154" s="251">
        <v>57750000</v>
      </c>
      <c r="I154" s="251">
        <v>330</v>
      </c>
      <c r="J154" s="16">
        <v>57750000</v>
      </c>
      <c r="K154" s="16">
        <v>330</v>
      </c>
      <c r="L154" s="16">
        <v>57750000</v>
      </c>
      <c r="M154" s="16">
        <v>330</v>
      </c>
      <c r="N154" s="16">
        <v>57750000</v>
      </c>
      <c r="O154" s="16">
        <v>330</v>
      </c>
      <c r="P154" s="16">
        <v>57750000</v>
      </c>
      <c r="Q154" s="16">
        <v>330</v>
      </c>
      <c r="R154" s="16">
        <v>288750000</v>
      </c>
      <c r="S154" s="16">
        <v>1650</v>
      </c>
      <c r="T154" s="16" t="s">
        <v>1532</v>
      </c>
      <c r="U154" s="16" t="s">
        <v>83</v>
      </c>
      <c r="V154" s="16" t="s">
        <v>1533</v>
      </c>
    </row>
    <row r="155" spans="1:22" s="5" customFormat="1" ht="56.25" x14ac:dyDescent="0.2">
      <c r="A155" s="16">
        <v>150</v>
      </c>
      <c r="B155" s="21" t="s">
        <v>1066</v>
      </c>
      <c r="C155" s="16" t="s">
        <v>1067</v>
      </c>
      <c r="D155" s="16" t="s">
        <v>822</v>
      </c>
      <c r="E155" s="16" t="s">
        <v>7127</v>
      </c>
      <c r="F155" s="16"/>
      <c r="G155" s="16" t="s">
        <v>7079</v>
      </c>
      <c r="H155" s="251">
        <v>56873600</v>
      </c>
      <c r="I155" s="251" t="s">
        <v>7128</v>
      </c>
      <c r="J155" s="16">
        <v>56873600</v>
      </c>
      <c r="K155" s="16" t="s">
        <v>7128</v>
      </c>
      <c r="L155" s="16">
        <v>56873600</v>
      </c>
      <c r="M155" s="16" t="s">
        <v>7128</v>
      </c>
      <c r="N155" s="16">
        <v>56873600</v>
      </c>
      <c r="O155" s="16" t="s">
        <v>7128</v>
      </c>
      <c r="P155" s="16">
        <v>56873600</v>
      </c>
      <c r="Q155" s="16" t="s">
        <v>7128</v>
      </c>
      <c r="R155" s="16">
        <v>284368000</v>
      </c>
      <c r="S155" s="16">
        <v>100</v>
      </c>
      <c r="T155" s="16" t="s">
        <v>819</v>
      </c>
      <c r="U155" s="16"/>
      <c r="V155" s="16"/>
    </row>
    <row r="156" spans="1:22" s="5" customFormat="1" ht="225" x14ac:dyDescent="0.2">
      <c r="A156" s="16">
        <v>151</v>
      </c>
      <c r="B156" s="21" t="s">
        <v>1114</v>
      </c>
      <c r="C156" s="16" t="s">
        <v>1115</v>
      </c>
      <c r="D156" s="16" t="s">
        <v>1116</v>
      </c>
      <c r="E156" s="16" t="s">
        <v>1116</v>
      </c>
      <c r="F156" s="16"/>
      <c r="G156" s="16" t="s">
        <v>33</v>
      </c>
      <c r="H156" s="251">
        <v>63911914.057800002</v>
      </c>
      <c r="I156" s="251">
        <v>6</v>
      </c>
      <c r="J156" s="16">
        <v>57766745</v>
      </c>
      <c r="K156" s="16">
        <v>5</v>
      </c>
      <c r="L156" s="16">
        <v>59499745</v>
      </c>
      <c r="M156" s="16">
        <v>5</v>
      </c>
      <c r="N156" s="16">
        <v>49503788</v>
      </c>
      <c r="O156" s="16">
        <v>4</v>
      </c>
      <c r="P156" s="16">
        <v>51483940</v>
      </c>
      <c r="Q156" s="16">
        <v>4</v>
      </c>
      <c r="R156" s="16">
        <v>282166132.05779999</v>
      </c>
      <c r="S156" s="16">
        <v>24</v>
      </c>
      <c r="T156" s="16" t="s">
        <v>34</v>
      </c>
      <c r="U156" s="16" t="s">
        <v>1097</v>
      </c>
      <c r="V156" s="16" t="s">
        <v>1117</v>
      </c>
    </row>
    <row r="157" spans="1:22" s="5" customFormat="1" ht="409.5" x14ac:dyDescent="0.2">
      <c r="A157" s="16">
        <v>152</v>
      </c>
      <c r="B157" s="21" t="s">
        <v>7520</v>
      </c>
      <c r="C157" s="16" t="s">
        <v>7521</v>
      </c>
      <c r="D157" s="16" t="s">
        <v>7522</v>
      </c>
      <c r="E157" s="16" t="s">
        <v>7523</v>
      </c>
      <c r="F157" s="16"/>
      <c r="G157" s="16" t="s">
        <v>33</v>
      </c>
      <c r="H157" s="251">
        <v>59525161.5</v>
      </c>
      <c r="I157" s="251">
        <v>23</v>
      </c>
      <c r="J157" s="16">
        <v>97399750</v>
      </c>
      <c r="K157" s="16">
        <v>35</v>
      </c>
      <c r="L157" s="16">
        <v>41742750</v>
      </c>
      <c r="M157" s="16">
        <v>15</v>
      </c>
      <c r="N157" s="16">
        <v>41742750</v>
      </c>
      <c r="O157" s="16">
        <v>15</v>
      </c>
      <c r="P157" s="16">
        <v>41742750</v>
      </c>
      <c r="Q157" s="16">
        <v>15</v>
      </c>
      <c r="R157" s="16">
        <v>282153161.5</v>
      </c>
      <c r="S157" s="16">
        <v>103</v>
      </c>
      <c r="T157" s="16" t="s">
        <v>213</v>
      </c>
      <c r="U157" s="16" t="s">
        <v>7048</v>
      </c>
      <c r="V157" s="16" t="s">
        <v>7048</v>
      </c>
    </row>
    <row r="158" spans="1:22" s="5" customFormat="1" ht="112.5" x14ac:dyDescent="0.2">
      <c r="A158" s="16">
        <v>153</v>
      </c>
      <c r="B158" s="21" t="s">
        <v>1550</v>
      </c>
      <c r="C158" s="16" t="s">
        <v>1551</v>
      </c>
      <c r="D158" s="16" t="s">
        <v>1552</v>
      </c>
      <c r="E158" s="16" t="s">
        <v>1568</v>
      </c>
      <c r="F158" s="16"/>
      <c r="G158" s="16" t="s">
        <v>33</v>
      </c>
      <c r="H158" s="251">
        <v>116800000</v>
      </c>
      <c r="I158" s="251">
        <v>160</v>
      </c>
      <c r="J158" s="16">
        <v>116800000</v>
      </c>
      <c r="K158" s="16">
        <v>160</v>
      </c>
      <c r="L158" s="16">
        <v>14600000</v>
      </c>
      <c r="M158" s="16">
        <v>20</v>
      </c>
      <c r="N158" s="16">
        <v>14600000</v>
      </c>
      <c r="O158" s="16">
        <v>20</v>
      </c>
      <c r="P158" s="16">
        <v>14600000</v>
      </c>
      <c r="Q158" s="16">
        <v>20</v>
      </c>
      <c r="R158" s="16">
        <v>277400000</v>
      </c>
      <c r="S158" s="16">
        <v>380</v>
      </c>
      <c r="T158" s="16" t="s">
        <v>1457</v>
      </c>
      <c r="U158" s="16" t="s">
        <v>1097</v>
      </c>
      <c r="V158" s="16" t="s">
        <v>1569</v>
      </c>
    </row>
    <row r="159" spans="1:22" s="5" customFormat="1" ht="168.75" x14ac:dyDescent="0.2">
      <c r="A159" s="16">
        <v>154</v>
      </c>
      <c r="B159" s="21" t="s">
        <v>97</v>
      </c>
      <c r="C159" s="16" t="s">
        <v>98</v>
      </c>
      <c r="D159" s="16" t="s">
        <v>99</v>
      </c>
      <c r="E159" s="16" t="s">
        <v>22</v>
      </c>
      <c r="F159" s="40" t="s">
        <v>100</v>
      </c>
      <c r="G159" s="16" t="s">
        <v>33</v>
      </c>
      <c r="H159" s="251">
        <v>68100000</v>
      </c>
      <c r="I159" s="251">
        <v>3</v>
      </c>
      <c r="J159" s="16">
        <v>68100000</v>
      </c>
      <c r="K159" s="16">
        <v>3</v>
      </c>
      <c r="L159" s="16">
        <v>68100000</v>
      </c>
      <c r="M159" s="16">
        <v>3</v>
      </c>
      <c r="N159" s="16">
        <v>68100000</v>
      </c>
      <c r="O159" s="16">
        <v>3</v>
      </c>
      <c r="P159" s="16">
        <v>0</v>
      </c>
      <c r="Q159" s="16">
        <v>0</v>
      </c>
      <c r="R159" s="16">
        <v>272400000</v>
      </c>
      <c r="S159" s="16">
        <v>12</v>
      </c>
      <c r="T159" s="16" t="s">
        <v>25</v>
      </c>
      <c r="U159" s="16" t="s">
        <v>35</v>
      </c>
      <c r="V159" s="16" t="s">
        <v>101</v>
      </c>
    </row>
    <row r="160" spans="1:22" s="5" customFormat="1" ht="37.5" x14ac:dyDescent="0.2">
      <c r="A160" s="16">
        <v>155</v>
      </c>
      <c r="B160" s="21" t="s">
        <v>55</v>
      </c>
      <c r="C160" s="16" t="s">
        <v>2293</v>
      </c>
      <c r="D160" s="16" t="s">
        <v>2294</v>
      </c>
      <c r="E160" s="16" t="s">
        <v>2295</v>
      </c>
      <c r="F160" s="16"/>
      <c r="G160" s="16" t="s">
        <v>1493</v>
      </c>
      <c r="H160" s="251">
        <v>135974922.912</v>
      </c>
      <c r="I160" s="251">
        <v>80</v>
      </c>
      <c r="J160" s="16">
        <v>135974922.912</v>
      </c>
      <c r="K160" s="16">
        <v>80</v>
      </c>
      <c r="L160" s="16">
        <v>0</v>
      </c>
      <c r="M160" s="16">
        <v>0</v>
      </c>
      <c r="N160" s="16">
        <v>0</v>
      </c>
      <c r="O160" s="16">
        <v>0</v>
      </c>
      <c r="P160" s="16">
        <v>0</v>
      </c>
      <c r="Q160" s="16">
        <v>0</v>
      </c>
      <c r="R160" s="16">
        <v>271949845.824</v>
      </c>
      <c r="S160" s="16">
        <v>160</v>
      </c>
      <c r="T160" s="16" t="s">
        <v>1326</v>
      </c>
      <c r="U160" s="16" t="s">
        <v>359</v>
      </c>
      <c r="V160" s="16" t="s">
        <v>199</v>
      </c>
    </row>
    <row r="161" spans="1:22" s="5" customFormat="1" ht="37.5" x14ac:dyDescent="0.2">
      <c r="A161" s="16">
        <v>156</v>
      </c>
      <c r="B161" s="16" t="s">
        <v>9053</v>
      </c>
      <c r="C161" s="16" t="s">
        <v>11777</v>
      </c>
      <c r="D161" s="16" t="s">
        <v>5479</v>
      </c>
      <c r="E161" s="16" t="s">
        <v>11778</v>
      </c>
      <c r="F161" s="16"/>
      <c r="G161" s="151" t="s">
        <v>9115</v>
      </c>
      <c r="H161" s="275">
        <v>89460000</v>
      </c>
      <c r="I161" s="275" t="s">
        <v>9130</v>
      </c>
      <c r="J161" s="275">
        <v>0</v>
      </c>
      <c r="K161" s="275">
        <v>0</v>
      </c>
      <c r="L161" s="275">
        <v>89460000</v>
      </c>
      <c r="M161" s="275" t="s">
        <v>9130</v>
      </c>
      <c r="N161" s="275">
        <v>0</v>
      </c>
      <c r="O161" s="275">
        <v>0</v>
      </c>
      <c r="P161" s="275">
        <v>89460000</v>
      </c>
      <c r="Q161" s="275" t="s">
        <v>9130</v>
      </c>
      <c r="R161" s="16">
        <v>268380000</v>
      </c>
      <c r="S161" s="275">
        <v>9</v>
      </c>
      <c r="T161" s="38" t="s">
        <v>11752</v>
      </c>
      <c r="U161" s="279"/>
      <c r="V161" s="279"/>
    </row>
    <row r="162" spans="1:22" s="5" customFormat="1" ht="75" customHeight="1" x14ac:dyDescent="0.3">
      <c r="A162" s="16">
        <v>157</v>
      </c>
      <c r="B162" s="121" t="s">
        <v>13887</v>
      </c>
      <c r="C162" s="113" t="s">
        <v>13888</v>
      </c>
      <c r="D162" s="121" t="s">
        <v>13889</v>
      </c>
      <c r="E162" s="121" t="s">
        <v>13890</v>
      </c>
      <c r="F162" s="20"/>
      <c r="G162" s="21" t="s">
        <v>33</v>
      </c>
      <c r="H162" s="470">
        <v>60187500</v>
      </c>
      <c r="I162" s="470">
        <v>30</v>
      </c>
      <c r="J162" s="170">
        <v>64400625.000000007</v>
      </c>
      <c r="K162" s="170">
        <v>30</v>
      </c>
      <c r="L162" s="170">
        <v>68908668.750000015</v>
      </c>
      <c r="M162" s="170">
        <v>30</v>
      </c>
      <c r="N162" s="170">
        <v>73732275.562500015</v>
      </c>
      <c r="O162" s="170">
        <v>30</v>
      </c>
      <c r="P162" s="170"/>
      <c r="Q162" s="170"/>
      <c r="R162" s="16">
        <v>267229069.3125</v>
      </c>
      <c r="S162" s="21">
        <v>120</v>
      </c>
      <c r="T162" s="148" t="s">
        <v>13891</v>
      </c>
      <c r="U162" s="222" t="s">
        <v>353</v>
      </c>
      <c r="V162" s="222" t="s">
        <v>13892</v>
      </c>
    </row>
    <row r="163" spans="1:22" s="5" customFormat="1" ht="37.5" x14ac:dyDescent="0.2">
      <c r="A163" s="16">
        <v>158</v>
      </c>
      <c r="B163" s="21" t="s">
        <v>7425</v>
      </c>
      <c r="C163" s="16" t="s">
        <v>726</v>
      </c>
      <c r="D163" s="16" t="s">
        <v>2107</v>
      </c>
      <c r="E163" s="16" t="s">
        <v>7426</v>
      </c>
      <c r="F163" s="16"/>
      <c r="G163" s="16" t="s">
        <v>49</v>
      </c>
      <c r="H163" s="251">
        <v>53020800</v>
      </c>
      <c r="I163" s="251">
        <v>3</v>
      </c>
      <c r="J163" s="16">
        <v>53020800</v>
      </c>
      <c r="K163" s="16">
        <v>3</v>
      </c>
      <c r="L163" s="16">
        <v>53020800</v>
      </c>
      <c r="M163" s="16">
        <v>3</v>
      </c>
      <c r="N163" s="16">
        <v>53020800</v>
      </c>
      <c r="O163" s="16">
        <v>3</v>
      </c>
      <c r="P163" s="16">
        <v>53020800</v>
      </c>
      <c r="Q163" s="16">
        <v>3</v>
      </c>
      <c r="R163" s="16">
        <v>265104000</v>
      </c>
      <c r="S163" s="16">
        <v>15</v>
      </c>
      <c r="T163" s="16" t="s">
        <v>213</v>
      </c>
      <c r="U163" s="16" t="s">
        <v>1097</v>
      </c>
      <c r="V163" s="16" t="s">
        <v>7427</v>
      </c>
    </row>
    <row r="164" spans="1:22" s="5" customFormat="1" ht="300" x14ac:dyDescent="0.2">
      <c r="A164" s="16">
        <v>159</v>
      </c>
      <c r="B164" s="21" t="s">
        <v>1700</v>
      </c>
      <c r="C164" s="16" t="s">
        <v>605</v>
      </c>
      <c r="D164" s="16" t="s">
        <v>606</v>
      </c>
      <c r="E164" s="16" t="s">
        <v>1701</v>
      </c>
      <c r="F164" s="16"/>
      <c r="G164" s="16" t="s">
        <v>33</v>
      </c>
      <c r="H164" s="251">
        <v>23523109.5</v>
      </c>
      <c r="I164" s="251">
        <v>11</v>
      </c>
      <c r="J164" s="16">
        <v>59386116.600000001</v>
      </c>
      <c r="K164" s="16">
        <v>18</v>
      </c>
      <c r="L164" s="16">
        <v>59386116.600000001</v>
      </c>
      <c r="M164" s="16">
        <v>18</v>
      </c>
      <c r="N164" s="16">
        <v>59386116.600000001</v>
      </c>
      <c r="O164" s="16">
        <v>18</v>
      </c>
      <c r="P164" s="16">
        <v>59386116.600000001</v>
      </c>
      <c r="Q164" s="16">
        <v>18</v>
      </c>
      <c r="R164" s="16">
        <v>261067575.89999998</v>
      </c>
      <c r="S164" s="16">
        <v>83</v>
      </c>
      <c r="T164" s="16" t="s">
        <v>25</v>
      </c>
      <c r="U164" s="16" t="s">
        <v>1702</v>
      </c>
      <c r="V164" s="16" t="s">
        <v>678</v>
      </c>
    </row>
    <row r="165" spans="1:22" s="5" customFormat="1" ht="150" x14ac:dyDescent="0.2">
      <c r="A165" s="16">
        <v>160</v>
      </c>
      <c r="B165" s="16" t="s">
        <v>11779</v>
      </c>
      <c r="C165" s="16" t="s">
        <v>11780</v>
      </c>
      <c r="D165" s="16" t="s">
        <v>11781</v>
      </c>
      <c r="E165" s="16" t="s">
        <v>11782</v>
      </c>
      <c r="F165" s="16" t="s">
        <v>11783</v>
      </c>
      <c r="G165" s="151" t="s">
        <v>33</v>
      </c>
      <c r="H165" s="275">
        <v>52127184</v>
      </c>
      <c r="I165" s="275">
        <v>150</v>
      </c>
      <c r="J165" s="275">
        <v>52127184</v>
      </c>
      <c r="K165" s="275">
        <v>150</v>
      </c>
      <c r="L165" s="275">
        <v>52127184</v>
      </c>
      <c r="M165" s="275">
        <v>150</v>
      </c>
      <c r="N165" s="275">
        <v>52127184</v>
      </c>
      <c r="O165" s="275">
        <v>150</v>
      </c>
      <c r="P165" s="275">
        <v>52127184</v>
      </c>
      <c r="Q165" s="275">
        <v>150</v>
      </c>
      <c r="R165" s="16">
        <v>260635920</v>
      </c>
      <c r="S165" s="275">
        <v>750</v>
      </c>
      <c r="T165" s="243" t="s">
        <v>11752</v>
      </c>
      <c r="U165" s="279" t="s">
        <v>35</v>
      </c>
      <c r="V165" s="279" t="s">
        <v>11784</v>
      </c>
    </row>
    <row r="166" spans="1:22" s="5" customFormat="1" ht="409.5" x14ac:dyDescent="0.2">
      <c r="A166" s="16">
        <v>161</v>
      </c>
      <c r="B166" s="21" t="s">
        <v>1667</v>
      </c>
      <c r="C166" s="16" t="s">
        <v>9578</v>
      </c>
      <c r="D166" s="16" t="s">
        <v>4797</v>
      </c>
      <c r="E166" s="16" t="s">
        <v>9579</v>
      </c>
      <c r="F166" s="16" t="s">
        <v>9580</v>
      </c>
      <c r="G166" s="16" t="s">
        <v>9581</v>
      </c>
      <c r="H166" s="251">
        <v>54228299.999999993</v>
      </c>
      <c r="I166" s="251">
        <v>21700</v>
      </c>
      <c r="J166" s="16">
        <v>7503000</v>
      </c>
      <c r="K166" s="16"/>
      <c r="L166" s="16">
        <v>8258000</v>
      </c>
      <c r="M166" s="16"/>
      <c r="N166" s="16">
        <v>89868000</v>
      </c>
      <c r="O166" s="16"/>
      <c r="P166" s="16">
        <v>99357000</v>
      </c>
      <c r="Q166" s="16"/>
      <c r="R166" s="16">
        <v>259214300</v>
      </c>
      <c r="S166" s="16">
        <v>21700</v>
      </c>
      <c r="T166" s="17" t="s">
        <v>6868</v>
      </c>
      <c r="U166" s="16" t="s">
        <v>83</v>
      </c>
      <c r="V166" s="16" t="s">
        <v>9582</v>
      </c>
    </row>
    <row r="167" spans="1:22" s="5" customFormat="1" ht="56.25" x14ac:dyDescent="0.2">
      <c r="A167" s="16">
        <v>162</v>
      </c>
      <c r="B167" s="21" t="s">
        <v>423</v>
      </c>
      <c r="C167" s="16" t="s">
        <v>2460</v>
      </c>
      <c r="D167" s="16" t="s">
        <v>2461</v>
      </c>
      <c r="E167" s="16" t="s">
        <v>2462</v>
      </c>
      <c r="F167" s="16"/>
      <c r="G167" s="16" t="s">
        <v>49</v>
      </c>
      <c r="H167" s="251">
        <v>39187942.5</v>
      </c>
      <c r="I167" s="437">
        <v>215</v>
      </c>
      <c r="J167" s="16">
        <v>67466409.120000005</v>
      </c>
      <c r="K167" s="26">
        <v>215</v>
      </c>
      <c r="L167" s="16">
        <v>72865065.489999995</v>
      </c>
      <c r="M167" s="26">
        <v>215</v>
      </c>
      <c r="N167" s="16">
        <v>75779668.109999999</v>
      </c>
      <c r="O167" s="26">
        <v>215</v>
      </c>
      <c r="P167" s="16">
        <v>0</v>
      </c>
      <c r="Q167" s="16">
        <v>0</v>
      </c>
      <c r="R167" s="16">
        <v>255299085.22000003</v>
      </c>
      <c r="S167" s="16">
        <v>860</v>
      </c>
      <c r="T167" s="16" t="s">
        <v>1522</v>
      </c>
      <c r="U167" s="16" t="s">
        <v>83</v>
      </c>
      <c r="V167" s="16" t="s">
        <v>199</v>
      </c>
    </row>
    <row r="168" spans="1:22" s="5" customFormat="1" ht="409.5" x14ac:dyDescent="0.2">
      <c r="A168" s="16">
        <v>163</v>
      </c>
      <c r="B168" s="21" t="s">
        <v>5540</v>
      </c>
      <c r="C168" s="16" t="s">
        <v>9573</v>
      </c>
      <c r="D168" s="16" t="s">
        <v>9574</v>
      </c>
      <c r="E168" s="16" t="s">
        <v>9575</v>
      </c>
      <c r="F168" s="16" t="s">
        <v>9576</v>
      </c>
      <c r="G168" s="16" t="s">
        <v>9577</v>
      </c>
      <c r="H168" s="251">
        <v>106229735.65000001</v>
      </c>
      <c r="I168" s="251">
        <v>216454</v>
      </c>
      <c r="J168" s="16">
        <v>148602330.75</v>
      </c>
      <c r="K168" s="16">
        <v>279975</v>
      </c>
      <c r="L168" s="16"/>
      <c r="M168" s="16"/>
      <c r="N168" s="16"/>
      <c r="O168" s="16"/>
      <c r="P168" s="16"/>
      <c r="Q168" s="16"/>
      <c r="R168" s="16">
        <v>254832066.40000001</v>
      </c>
      <c r="S168" s="16">
        <v>496429</v>
      </c>
      <c r="T168" s="17" t="s">
        <v>6868</v>
      </c>
      <c r="U168" s="16"/>
      <c r="V168" s="16"/>
    </row>
    <row r="169" spans="1:22" s="5" customFormat="1" ht="75" x14ac:dyDescent="0.2">
      <c r="A169" s="16">
        <v>164</v>
      </c>
      <c r="B169" s="21" t="s">
        <v>7327</v>
      </c>
      <c r="C169" s="16" t="s">
        <v>333</v>
      </c>
      <c r="D169" s="16" t="s">
        <v>2254</v>
      </c>
      <c r="E169" s="16" t="s">
        <v>7328</v>
      </c>
      <c r="F169" s="16"/>
      <c r="G169" s="16" t="s">
        <v>1493</v>
      </c>
      <c r="H169" s="251">
        <v>48969580.799999997</v>
      </c>
      <c r="I169" s="251">
        <v>35</v>
      </c>
      <c r="J169" s="16">
        <v>48969580.799999997</v>
      </c>
      <c r="K169" s="16">
        <v>35</v>
      </c>
      <c r="L169" s="16">
        <v>48969580.799999997</v>
      </c>
      <c r="M169" s="16">
        <v>35</v>
      </c>
      <c r="N169" s="16">
        <v>48969580.799999997</v>
      </c>
      <c r="O169" s="16">
        <v>35</v>
      </c>
      <c r="P169" s="16">
        <v>48969580.799999997</v>
      </c>
      <c r="Q169" s="16">
        <v>35</v>
      </c>
      <c r="R169" s="16">
        <v>244847904</v>
      </c>
      <c r="S169" s="16">
        <v>175</v>
      </c>
      <c r="T169" s="16" t="s">
        <v>213</v>
      </c>
      <c r="U169" s="16" t="s">
        <v>35</v>
      </c>
      <c r="V169" s="16" t="s">
        <v>7329</v>
      </c>
    </row>
    <row r="170" spans="1:22" s="7" customFormat="1" ht="93.75" x14ac:dyDescent="0.3">
      <c r="A170" s="16">
        <v>165</v>
      </c>
      <c r="B170" s="21" t="s">
        <v>7303</v>
      </c>
      <c r="C170" s="16" t="s">
        <v>1957</v>
      </c>
      <c r="D170" s="16" t="s">
        <v>1958</v>
      </c>
      <c r="E170" s="16" t="s">
        <v>1959</v>
      </c>
      <c r="F170" s="16"/>
      <c r="G170" s="16" t="s">
        <v>49</v>
      </c>
      <c r="H170" s="251">
        <v>35098000</v>
      </c>
      <c r="I170" s="251">
        <v>5</v>
      </c>
      <c r="J170" s="16">
        <v>52176571.200000003</v>
      </c>
      <c r="K170" s="16">
        <v>6</v>
      </c>
      <c r="L170" s="16">
        <v>52176571.200000003</v>
      </c>
      <c r="M170" s="16">
        <v>6</v>
      </c>
      <c r="N170" s="16">
        <v>52176571.200000003</v>
      </c>
      <c r="O170" s="16">
        <v>6</v>
      </c>
      <c r="P170" s="16">
        <v>52176571.200000003</v>
      </c>
      <c r="Q170" s="16">
        <v>6</v>
      </c>
      <c r="R170" s="16">
        <v>243804284.80000001</v>
      </c>
      <c r="S170" s="16">
        <v>29</v>
      </c>
      <c r="T170" s="16" t="s">
        <v>213</v>
      </c>
      <c r="U170" s="16" t="s">
        <v>7048</v>
      </c>
      <c r="V170" s="16" t="s">
        <v>7048</v>
      </c>
    </row>
    <row r="171" spans="1:22" s="7" customFormat="1" ht="112.5" x14ac:dyDescent="0.3">
      <c r="A171" s="16">
        <v>166</v>
      </c>
      <c r="B171" s="21" t="s">
        <v>7303</v>
      </c>
      <c r="C171" s="16" t="s">
        <v>5653</v>
      </c>
      <c r="D171" s="16" t="s">
        <v>1959</v>
      </c>
      <c r="E171" s="16" t="s">
        <v>7304</v>
      </c>
      <c r="F171" s="16"/>
      <c r="G171" s="16" t="s">
        <v>49</v>
      </c>
      <c r="H171" s="251">
        <v>48698133.119999997</v>
      </c>
      <c r="I171" s="251">
        <v>5</v>
      </c>
      <c r="J171" s="16">
        <v>48698133.119999997</v>
      </c>
      <c r="K171" s="16">
        <v>5</v>
      </c>
      <c r="L171" s="16">
        <v>48698133.119999997</v>
      </c>
      <c r="M171" s="16">
        <v>5</v>
      </c>
      <c r="N171" s="16">
        <v>48698133.119999997</v>
      </c>
      <c r="O171" s="16">
        <v>5</v>
      </c>
      <c r="P171" s="16">
        <v>48698133.119999997</v>
      </c>
      <c r="Q171" s="16">
        <v>5</v>
      </c>
      <c r="R171" s="16">
        <v>243490665.59999999</v>
      </c>
      <c r="S171" s="16">
        <v>25</v>
      </c>
      <c r="T171" s="16" t="s">
        <v>213</v>
      </c>
      <c r="U171" s="16" t="s">
        <v>35</v>
      </c>
      <c r="V171" s="16" t="s">
        <v>7305</v>
      </c>
    </row>
    <row r="172" spans="1:22" s="7" customFormat="1" ht="37.5" x14ac:dyDescent="0.3">
      <c r="A172" s="16">
        <v>167</v>
      </c>
      <c r="B172" s="127" t="s">
        <v>7005</v>
      </c>
      <c r="C172" s="102" t="s">
        <v>11467</v>
      </c>
      <c r="D172" s="102" t="s">
        <v>7005</v>
      </c>
      <c r="E172" s="102" t="s">
        <v>3756</v>
      </c>
      <c r="F172" s="102"/>
      <c r="G172" s="102" t="s">
        <v>33</v>
      </c>
      <c r="H172" s="184">
        <v>33600000</v>
      </c>
      <c r="I172" s="184">
        <v>96</v>
      </c>
      <c r="J172" s="184">
        <v>43120000</v>
      </c>
      <c r="K172" s="184">
        <v>110</v>
      </c>
      <c r="L172" s="184">
        <v>48400000</v>
      </c>
      <c r="M172" s="184">
        <v>110</v>
      </c>
      <c r="N172" s="184">
        <v>54230000</v>
      </c>
      <c r="O172" s="184">
        <v>110</v>
      </c>
      <c r="P172" s="184">
        <v>60500000</v>
      </c>
      <c r="Q172" s="184">
        <v>110</v>
      </c>
      <c r="R172" s="16">
        <v>239850000</v>
      </c>
      <c r="S172" s="103">
        <v>536</v>
      </c>
      <c r="T172" s="102" t="s">
        <v>13873</v>
      </c>
      <c r="U172" s="102"/>
      <c r="V172" s="234"/>
    </row>
    <row r="173" spans="1:22" s="7" customFormat="1" ht="75" x14ac:dyDescent="0.3">
      <c r="A173" s="16">
        <v>168</v>
      </c>
      <c r="B173" s="16" t="s">
        <v>9840</v>
      </c>
      <c r="C173" s="16" t="s">
        <v>9841</v>
      </c>
      <c r="D173" s="16" t="s">
        <v>9842</v>
      </c>
      <c r="E173" s="16" t="s">
        <v>12911</v>
      </c>
      <c r="F173" s="16"/>
      <c r="G173" s="151" t="s">
        <v>7079</v>
      </c>
      <c r="H173" s="166">
        <v>229299994.19999999</v>
      </c>
      <c r="I173" s="280">
        <v>357165.1</v>
      </c>
      <c r="J173" s="166"/>
      <c r="K173" s="166"/>
      <c r="L173" s="166"/>
      <c r="M173" s="166"/>
      <c r="N173" s="166"/>
      <c r="O173" s="166"/>
      <c r="P173" s="166"/>
      <c r="Q173" s="166"/>
      <c r="R173" s="16">
        <v>229299994.19999999</v>
      </c>
      <c r="S173" s="275">
        <v>357165.1</v>
      </c>
      <c r="T173" s="20" t="s">
        <v>12910</v>
      </c>
      <c r="U173" s="118"/>
      <c r="V173" s="118"/>
    </row>
    <row r="174" spans="1:22" s="7" customFormat="1" ht="56.25" x14ac:dyDescent="0.3">
      <c r="A174" s="16">
        <v>169</v>
      </c>
      <c r="B174" s="21" t="s">
        <v>7511</v>
      </c>
      <c r="C174" s="16" t="s">
        <v>7512</v>
      </c>
      <c r="D174" s="16" t="s">
        <v>2225</v>
      </c>
      <c r="E174" s="16" t="s">
        <v>7513</v>
      </c>
      <c r="F174" s="16"/>
      <c r="G174" s="16" t="s">
        <v>1493</v>
      </c>
      <c r="H174" s="251">
        <v>45634999.159999996</v>
      </c>
      <c r="I174" s="251">
        <v>52</v>
      </c>
      <c r="J174" s="16">
        <v>45634999.159999996</v>
      </c>
      <c r="K174" s="16">
        <v>52</v>
      </c>
      <c r="L174" s="16">
        <v>45634999.159999996</v>
      </c>
      <c r="M174" s="16">
        <v>52</v>
      </c>
      <c r="N174" s="16">
        <v>45634999.159999996</v>
      </c>
      <c r="O174" s="16">
        <v>52</v>
      </c>
      <c r="P174" s="16">
        <v>45634999.159999996</v>
      </c>
      <c r="Q174" s="16">
        <v>52</v>
      </c>
      <c r="R174" s="16">
        <v>228174995.79999998</v>
      </c>
      <c r="S174" s="16">
        <v>260</v>
      </c>
      <c r="T174" s="16" t="s">
        <v>213</v>
      </c>
      <c r="U174" s="16" t="s">
        <v>83</v>
      </c>
      <c r="V174" s="16" t="s">
        <v>7335</v>
      </c>
    </row>
    <row r="175" spans="1:22" s="7" customFormat="1" ht="56.25" x14ac:dyDescent="0.3">
      <c r="A175" s="16">
        <v>170</v>
      </c>
      <c r="B175" s="21" t="s">
        <v>1081</v>
      </c>
      <c r="C175" s="16" t="s">
        <v>7140</v>
      </c>
      <c r="D175" s="16" t="s">
        <v>7141</v>
      </c>
      <c r="E175" s="16" t="s">
        <v>7096</v>
      </c>
      <c r="F175" s="16"/>
      <c r="G175" s="16" t="s">
        <v>7084</v>
      </c>
      <c r="H175" s="251">
        <v>45593856</v>
      </c>
      <c r="I175" s="251" t="s">
        <v>7097</v>
      </c>
      <c r="J175" s="16">
        <v>45593856</v>
      </c>
      <c r="K175" s="16">
        <v>1600</v>
      </c>
      <c r="L175" s="16">
        <v>45593856</v>
      </c>
      <c r="M175" s="16" t="s">
        <v>7097</v>
      </c>
      <c r="N175" s="16">
        <v>45593856</v>
      </c>
      <c r="O175" s="16" t="s">
        <v>7097</v>
      </c>
      <c r="P175" s="16">
        <v>45593856</v>
      </c>
      <c r="Q175" s="16" t="s">
        <v>7097</v>
      </c>
      <c r="R175" s="16">
        <v>227969280</v>
      </c>
      <c r="S175" s="16">
        <v>8000</v>
      </c>
      <c r="T175" s="16" t="s">
        <v>819</v>
      </c>
      <c r="U175" s="16"/>
      <c r="V175" s="16"/>
    </row>
    <row r="176" spans="1:22" s="7" customFormat="1" ht="56.25" x14ac:dyDescent="0.3">
      <c r="A176" s="16">
        <v>171</v>
      </c>
      <c r="B176" s="16" t="s">
        <v>9318</v>
      </c>
      <c r="C176" s="16" t="s">
        <v>9319</v>
      </c>
      <c r="D176" s="16" t="s">
        <v>9320</v>
      </c>
      <c r="E176" s="16" t="s">
        <v>11785</v>
      </c>
      <c r="F176" s="16"/>
      <c r="G176" s="151" t="s">
        <v>9322</v>
      </c>
      <c r="H176" s="275">
        <v>45055278</v>
      </c>
      <c r="I176" s="275" t="s">
        <v>11786</v>
      </c>
      <c r="J176" s="275">
        <v>45055278</v>
      </c>
      <c r="K176" s="275" t="s">
        <v>11786</v>
      </c>
      <c r="L176" s="275">
        <v>45055278</v>
      </c>
      <c r="M176" s="275" t="s">
        <v>11786</v>
      </c>
      <c r="N176" s="275">
        <v>45055278</v>
      </c>
      <c r="O176" s="275" t="s">
        <v>11786</v>
      </c>
      <c r="P176" s="275">
        <v>45055278</v>
      </c>
      <c r="Q176" s="275" t="s">
        <v>11786</v>
      </c>
      <c r="R176" s="16">
        <v>225276390</v>
      </c>
      <c r="S176" s="275">
        <v>81000</v>
      </c>
      <c r="T176" s="38" t="s">
        <v>11752</v>
      </c>
      <c r="U176" s="279"/>
      <c r="V176" s="279"/>
    </row>
    <row r="177" spans="1:22" s="7" customFormat="1" ht="37.5" x14ac:dyDescent="0.3">
      <c r="A177" s="16">
        <v>172</v>
      </c>
      <c r="B177" s="21" t="s">
        <v>1891</v>
      </c>
      <c r="C177" s="16" t="s">
        <v>1892</v>
      </c>
      <c r="D177" s="16" t="s">
        <v>1893</v>
      </c>
      <c r="E177" s="16" t="s">
        <v>1894</v>
      </c>
      <c r="F177" s="17"/>
      <c r="G177" s="16" t="s">
        <v>863</v>
      </c>
      <c r="H177" s="251">
        <v>45011908.893119998</v>
      </c>
      <c r="I177" s="251">
        <v>854440.18400000001</v>
      </c>
      <c r="J177" s="16">
        <v>45011908.893119998</v>
      </c>
      <c r="K177" s="16">
        <v>854440.18400000001</v>
      </c>
      <c r="L177" s="16">
        <v>45011908.893119998</v>
      </c>
      <c r="M177" s="16">
        <v>854440.18400000001</v>
      </c>
      <c r="N177" s="16">
        <v>45011908.893119998</v>
      </c>
      <c r="O177" s="16">
        <v>854440.18400000001</v>
      </c>
      <c r="P177" s="16">
        <v>45011908.893119998</v>
      </c>
      <c r="Q177" s="16">
        <v>854440.18400000001</v>
      </c>
      <c r="R177" s="16">
        <v>225059544.46559998</v>
      </c>
      <c r="S177" s="16">
        <v>4272200.92</v>
      </c>
      <c r="T177" s="16" t="s">
        <v>213</v>
      </c>
      <c r="U177" s="16" t="s">
        <v>26</v>
      </c>
      <c r="V177" s="16" t="s">
        <v>903</v>
      </c>
    </row>
    <row r="178" spans="1:22" s="7" customFormat="1" ht="409.5" x14ac:dyDescent="0.3">
      <c r="A178" s="16">
        <v>173</v>
      </c>
      <c r="B178" s="281" t="s">
        <v>1096</v>
      </c>
      <c r="C178" s="282" t="s">
        <v>11477</v>
      </c>
      <c r="D178" s="282" t="s">
        <v>3188</v>
      </c>
      <c r="E178" s="282" t="s">
        <v>11478</v>
      </c>
      <c r="F178" s="16" t="s">
        <v>11479</v>
      </c>
      <c r="G178" s="99" t="s">
        <v>49</v>
      </c>
      <c r="H178" s="184">
        <v>41473142.200000003</v>
      </c>
      <c r="I178" s="184">
        <v>2</v>
      </c>
      <c r="J178" s="184">
        <v>43132067.888000004</v>
      </c>
      <c r="K178" s="99">
        <v>2</v>
      </c>
      <c r="L178" s="184">
        <v>44857350.603520006</v>
      </c>
      <c r="M178" s="99">
        <v>2</v>
      </c>
      <c r="N178" s="184">
        <v>46651644.627660811</v>
      </c>
      <c r="O178" s="99">
        <v>2</v>
      </c>
      <c r="P178" s="184">
        <v>48517710.412767246</v>
      </c>
      <c r="Q178" s="99">
        <v>2</v>
      </c>
      <c r="R178" s="16">
        <v>224631915.73194808</v>
      </c>
      <c r="S178" s="99">
        <v>10</v>
      </c>
      <c r="T178" s="16" t="s">
        <v>34</v>
      </c>
      <c r="U178" s="36" t="s">
        <v>35</v>
      </c>
      <c r="V178" s="99"/>
    </row>
    <row r="179" spans="1:22" s="7" customFormat="1" ht="56.25" x14ac:dyDescent="0.3">
      <c r="A179" s="16">
        <v>174</v>
      </c>
      <c r="B179" s="21" t="s">
        <v>1081</v>
      </c>
      <c r="C179" s="16" t="s">
        <v>1082</v>
      </c>
      <c r="D179" s="16" t="s">
        <v>2915</v>
      </c>
      <c r="E179" s="16" t="s">
        <v>7092</v>
      </c>
      <c r="F179" s="16"/>
      <c r="G179" s="16" t="s">
        <v>7084</v>
      </c>
      <c r="H179" s="251">
        <v>44165620.799999997</v>
      </c>
      <c r="I179" s="251" t="s">
        <v>7093</v>
      </c>
      <c r="J179" s="16">
        <v>44165620.799999997</v>
      </c>
      <c r="K179" s="16" t="s">
        <v>7093</v>
      </c>
      <c r="L179" s="16">
        <v>44165620.799999997</v>
      </c>
      <c r="M179" s="16" t="s">
        <v>7093</v>
      </c>
      <c r="N179" s="16">
        <v>44165620.799999997</v>
      </c>
      <c r="O179" s="16" t="s">
        <v>7093</v>
      </c>
      <c r="P179" s="16">
        <v>44165620.799999997</v>
      </c>
      <c r="Q179" s="16" t="s">
        <v>7093</v>
      </c>
      <c r="R179" s="16">
        <v>220828104</v>
      </c>
      <c r="S179" s="16">
        <v>2650</v>
      </c>
      <c r="T179" s="16" t="s">
        <v>819</v>
      </c>
      <c r="U179" s="16"/>
      <c r="V179" s="16"/>
    </row>
    <row r="180" spans="1:22" s="7" customFormat="1" ht="56.25" x14ac:dyDescent="0.3">
      <c r="A180" s="16">
        <v>175</v>
      </c>
      <c r="B180" s="21" t="s">
        <v>7524</v>
      </c>
      <c r="C180" s="16" t="s">
        <v>7525</v>
      </c>
      <c r="D180" s="16" t="s">
        <v>6453</v>
      </c>
      <c r="E180" s="16" t="s">
        <v>7526</v>
      </c>
      <c r="F180" s="16"/>
      <c r="G180" s="16" t="s">
        <v>33</v>
      </c>
      <c r="H180" s="251">
        <v>99999.999999999985</v>
      </c>
      <c r="I180" s="251">
        <v>1</v>
      </c>
      <c r="J180" s="16">
        <v>54937785</v>
      </c>
      <c r="K180" s="16">
        <v>5</v>
      </c>
      <c r="L180" s="16">
        <v>54937785</v>
      </c>
      <c r="M180" s="16">
        <v>5</v>
      </c>
      <c r="N180" s="16">
        <v>54937785</v>
      </c>
      <c r="O180" s="16">
        <v>5</v>
      </c>
      <c r="P180" s="16">
        <v>54937785</v>
      </c>
      <c r="Q180" s="16">
        <v>5</v>
      </c>
      <c r="R180" s="16">
        <v>219851140</v>
      </c>
      <c r="S180" s="16">
        <v>21</v>
      </c>
      <c r="T180" s="16" t="s">
        <v>213</v>
      </c>
      <c r="U180" s="16" t="s">
        <v>7048</v>
      </c>
      <c r="V180" s="16" t="s">
        <v>7048</v>
      </c>
    </row>
    <row r="181" spans="1:22" s="7" customFormat="1" ht="56.25" x14ac:dyDescent="0.3">
      <c r="A181" s="16">
        <v>176</v>
      </c>
      <c r="B181" s="21" t="s">
        <v>1081</v>
      </c>
      <c r="C181" s="16" t="s">
        <v>1082</v>
      </c>
      <c r="D181" s="16" t="s">
        <v>2915</v>
      </c>
      <c r="E181" s="16" t="s">
        <v>7090</v>
      </c>
      <c r="F181" s="16"/>
      <c r="G181" s="16" t="s">
        <v>7084</v>
      </c>
      <c r="H181" s="251">
        <v>43332105.600000001</v>
      </c>
      <c r="I181" s="251" t="s">
        <v>7091</v>
      </c>
      <c r="J181" s="16">
        <v>43332105.600000001</v>
      </c>
      <c r="K181" s="16" t="s">
        <v>7091</v>
      </c>
      <c r="L181" s="16">
        <v>43332105.600000001</v>
      </c>
      <c r="M181" s="16" t="s">
        <v>7091</v>
      </c>
      <c r="N181" s="16">
        <v>43332105.600000001</v>
      </c>
      <c r="O181" s="16" t="s">
        <v>7091</v>
      </c>
      <c r="P181" s="16">
        <v>43332105.600000001</v>
      </c>
      <c r="Q181" s="16" t="s">
        <v>7091</v>
      </c>
      <c r="R181" s="16">
        <v>216660528</v>
      </c>
      <c r="S181" s="16">
        <v>2700</v>
      </c>
      <c r="T181" s="16" t="s">
        <v>819</v>
      </c>
      <c r="U181" s="16"/>
      <c r="V181" s="16"/>
    </row>
    <row r="182" spans="1:22" s="7" customFormat="1" ht="409.5" x14ac:dyDescent="0.3">
      <c r="A182" s="16">
        <v>177</v>
      </c>
      <c r="B182" s="21" t="s">
        <v>1503</v>
      </c>
      <c r="C182" s="16" t="s">
        <v>1504</v>
      </c>
      <c r="D182" s="16" t="s">
        <v>1505</v>
      </c>
      <c r="E182" s="16" t="s">
        <v>1506</v>
      </c>
      <c r="F182" s="16"/>
      <c r="G182" s="16" t="s">
        <v>33</v>
      </c>
      <c r="H182" s="251">
        <v>40038762.880000003</v>
      </c>
      <c r="I182" s="251">
        <v>10</v>
      </c>
      <c r="J182" s="16">
        <v>44042639.119999997</v>
      </c>
      <c r="K182" s="16">
        <v>8</v>
      </c>
      <c r="L182" s="16">
        <v>44042639.119999997</v>
      </c>
      <c r="M182" s="16">
        <v>8</v>
      </c>
      <c r="N182" s="16">
        <v>44042639.119999997</v>
      </c>
      <c r="O182" s="16">
        <v>8</v>
      </c>
      <c r="P182" s="16">
        <v>44042639.119999997</v>
      </c>
      <c r="Q182" s="16">
        <v>8</v>
      </c>
      <c r="R182" s="16">
        <v>216209319.36000001</v>
      </c>
      <c r="S182" s="16">
        <v>42</v>
      </c>
      <c r="T182" s="16" t="s">
        <v>25</v>
      </c>
      <c r="U182" s="16" t="s">
        <v>35</v>
      </c>
      <c r="V182" s="16" t="s">
        <v>1507</v>
      </c>
    </row>
    <row r="183" spans="1:22" s="7" customFormat="1" ht="131.25" x14ac:dyDescent="0.3">
      <c r="A183" s="16">
        <v>178</v>
      </c>
      <c r="B183" s="123" t="s">
        <v>860</v>
      </c>
      <c r="C183" s="113" t="s">
        <v>861</v>
      </c>
      <c r="D183" s="113" t="s">
        <v>862</v>
      </c>
      <c r="E183" s="113" t="s">
        <v>13895</v>
      </c>
      <c r="F183" s="155"/>
      <c r="G183" s="21">
        <v>796</v>
      </c>
      <c r="H183" s="115">
        <v>2765908.36</v>
      </c>
      <c r="I183" s="115">
        <v>862</v>
      </c>
      <c r="J183" s="21">
        <v>47963201</v>
      </c>
      <c r="K183" s="21">
        <v>13970</v>
      </c>
      <c r="L183" s="21">
        <v>51320192</v>
      </c>
      <c r="M183" s="21">
        <v>13970</v>
      </c>
      <c r="N183" s="21">
        <v>54913276</v>
      </c>
      <c r="O183" s="21">
        <v>13970</v>
      </c>
      <c r="P183" s="21">
        <v>58756422.999999993</v>
      </c>
      <c r="Q183" s="21">
        <v>13970</v>
      </c>
      <c r="R183" s="16">
        <v>215719000.36000001</v>
      </c>
      <c r="S183" s="21">
        <v>56742</v>
      </c>
      <c r="T183" s="21" t="s">
        <v>13893</v>
      </c>
      <c r="U183" s="16" t="s">
        <v>13894</v>
      </c>
      <c r="V183" s="16"/>
    </row>
    <row r="184" spans="1:22" s="7" customFormat="1" ht="409.5" x14ac:dyDescent="0.3">
      <c r="A184" s="16">
        <v>179</v>
      </c>
      <c r="B184" s="21" t="s">
        <v>9840</v>
      </c>
      <c r="C184" s="16" t="s">
        <v>9841</v>
      </c>
      <c r="D184" s="16" t="s">
        <v>9842</v>
      </c>
      <c r="E184" s="16" t="s">
        <v>9843</v>
      </c>
      <c r="F184" s="16" t="s">
        <v>9844</v>
      </c>
      <c r="G184" s="16" t="s">
        <v>9845</v>
      </c>
      <c r="H184" s="251">
        <v>42951000</v>
      </c>
      <c r="I184" s="251">
        <v>42951</v>
      </c>
      <c r="J184" s="16">
        <v>42951000</v>
      </c>
      <c r="K184" s="16">
        <v>42951</v>
      </c>
      <c r="L184" s="16">
        <v>42951000</v>
      </c>
      <c r="M184" s="16">
        <v>42951</v>
      </c>
      <c r="N184" s="16">
        <v>42951000</v>
      </c>
      <c r="O184" s="16">
        <v>42951</v>
      </c>
      <c r="P184" s="16">
        <v>42951000</v>
      </c>
      <c r="Q184" s="16">
        <v>42951</v>
      </c>
      <c r="R184" s="16">
        <v>214755000</v>
      </c>
      <c r="S184" s="16">
        <v>214755</v>
      </c>
      <c r="T184" s="16" t="s">
        <v>25</v>
      </c>
      <c r="U184" s="16"/>
      <c r="V184" s="16"/>
    </row>
    <row r="185" spans="1:22" s="7" customFormat="1" ht="112.5" x14ac:dyDescent="0.3">
      <c r="A185" s="16">
        <v>180</v>
      </c>
      <c r="B185" s="21" t="s">
        <v>6874</v>
      </c>
      <c r="C185" s="16" t="s">
        <v>6875</v>
      </c>
      <c r="D185" s="17" t="s">
        <v>6876</v>
      </c>
      <c r="E185" s="17" t="s">
        <v>6877</v>
      </c>
      <c r="F185" s="17"/>
      <c r="G185" s="16" t="s">
        <v>24</v>
      </c>
      <c r="H185" s="251">
        <v>36053436.096000001</v>
      </c>
      <c r="I185" s="251">
        <v>10540.799999999997</v>
      </c>
      <c r="J185" s="16">
        <v>42081649.416575998</v>
      </c>
      <c r="K185" s="16">
        <v>10512</v>
      </c>
      <c r="L185" s="16">
        <v>41565716.865509696</v>
      </c>
      <c r="M185" s="16">
        <v>9936</v>
      </c>
      <c r="N185" s="16">
        <v>45954213.204136401</v>
      </c>
      <c r="O185" s="16">
        <v>10512</v>
      </c>
      <c r="P185" s="16">
        <v>48153720.340235695</v>
      </c>
      <c r="Q185" s="16">
        <v>10540.8</v>
      </c>
      <c r="R185" s="16">
        <v>213808735.92245781</v>
      </c>
      <c r="S185" s="16">
        <v>52041.599999999991</v>
      </c>
      <c r="T185" s="17" t="s">
        <v>6868</v>
      </c>
      <c r="U185" s="17" t="s">
        <v>6878</v>
      </c>
      <c r="V185" s="17" t="s">
        <v>6879</v>
      </c>
    </row>
    <row r="186" spans="1:22" s="7" customFormat="1" ht="56.25" x14ac:dyDescent="0.3">
      <c r="A186" s="16">
        <v>181</v>
      </c>
      <c r="B186" s="51" t="s">
        <v>7020</v>
      </c>
      <c r="C186" s="51" t="s">
        <v>14658</v>
      </c>
      <c r="D186" s="51" t="s">
        <v>14659</v>
      </c>
      <c r="E186" s="51" t="s">
        <v>14660</v>
      </c>
      <c r="F186" s="51"/>
      <c r="G186" s="51" t="s">
        <v>7084</v>
      </c>
      <c r="H186" s="437">
        <v>211957648</v>
      </c>
      <c r="I186" s="251" t="s">
        <v>14661</v>
      </c>
      <c r="J186" s="17"/>
      <c r="K186" s="17"/>
      <c r="L186" s="17"/>
      <c r="M186" s="17"/>
      <c r="N186" s="17"/>
      <c r="O186" s="17"/>
      <c r="P186" s="17"/>
      <c r="Q186" s="17"/>
      <c r="R186" s="16">
        <v>211957648</v>
      </c>
      <c r="S186" s="16">
        <v>3898</v>
      </c>
      <c r="T186" s="51" t="s">
        <v>14655</v>
      </c>
      <c r="U186" s="51" t="s">
        <v>35</v>
      </c>
      <c r="V186" s="17"/>
    </row>
    <row r="187" spans="1:22" s="7" customFormat="1" ht="75" x14ac:dyDescent="0.3">
      <c r="A187" s="16">
        <v>182</v>
      </c>
      <c r="B187" s="16" t="s">
        <v>417</v>
      </c>
      <c r="C187" s="16" t="s">
        <v>685</v>
      </c>
      <c r="D187" s="16" t="s">
        <v>686</v>
      </c>
      <c r="E187" s="16" t="s">
        <v>11787</v>
      </c>
      <c r="F187" s="16"/>
      <c r="G187" s="151" t="s">
        <v>9115</v>
      </c>
      <c r="H187" s="275">
        <v>211897627.19999999</v>
      </c>
      <c r="I187" s="275" t="s">
        <v>9113</v>
      </c>
      <c r="J187" s="275"/>
      <c r="K187" s="275"/>
      <c r="L187" s="275"/>
      <c r="M187" s="275"/>
      <c r="N187" s="275"/>
      <c r="O187" s="275"/>
      <c r="P187" s="275"/>
      <c r="Q187" s="275"/>
      <c r="R187" s="16">
        <v>211897627.19999999</v>
      </c>
      <c r="S187" s="275">
        <v>1</v>
      </c>
      <c r="T187" s="38" t="s">
        <v>11788</v>
      </c>
      <c r="U187" s="279"/>
      <c r="V187" s="279"/>
    </row>
    <row r="188" spans="1:22" s="7" customFormat="1" ht="262.5" x14ac:dyDescent="0.3">
      <c r="A188" s="16">
        <v>183</v>
      </c>
      <c r="B188" s="39" t="s">
        <v>14378</v>
      </c>
      <c r="C188" s="39" t="s">
        <v>14379</v>
      </c>
      <c r="D188" s="39" t="s">
        <v>14380</v>
      </c>
      <c r="E188" s="39" t="s">
        <v>14381</v>
      </c>
      <c r="F188" s="36"/>
      <c r="G188" s="102" t="s">
        <v>9680</v>
      </c>
      <c r="H188" s="184">
        <v>120960000</v>
      </c>
      <c r="I188" s="184">
        <v>280</v>
      </c>
      <c r="J188" s="102"/>
      <c r="K188" s="102"/>
      <c r="L188" s="102">
        <v>31104000</v>
      </c>
      <c r="M188" s="102">
        <v>72</v>
      </c>
      <c r="N188" s="102">
        <v>29376000</v>
      </c>
      <c r="O188" s="102">
        <v>68</v>
      </c>
      <c r="P188" s="102">
        <v>29376000</v>
      </c>
      <c r="Q188" s="102">
        <v>68</v>
      </c>
      <c r="R188" s="16">
        <v>210816000</v>
      </c>
      <c r="S188" s="103">
        <v>488</v>
      </c>
      <c r="T188" s="102" t="s">
        <v>14382</v>
      </c>
      <c r="U188" s="37"/>
      <c r="V188" s="37"/>
    </row>
    <row r="189" spans="1:22" s="7" customFormat="1" x14ac:dyDescent="0.3">
      <c r="A189" s="16">
        <v>184</v>
      </c>
      <c r="B189" s="21" t="s">
        <v>1632</v>
      </c>
      <c r="C189" s="16" t="s">
        <v>1633</v>
      </c>
      <c r="D189" s="16" t="s">
        <v>1634</v>
      </c>
      <c r="E189" s="16" t="s">
        <v>11113</v>
      </c>
      <c r="F189" s="16"/>
      <c r="G189" s="16" t="s">
        <v>1493</v>
      </c>
      <c r="H189" s="251">
        <v>42107563.68</v>
      </c>
      <c r="I189" s="251">
        <v>12</v>
      </c>
      <c r="J189" s="16">
        <v>42107563.68</v>
      </c>
      <c r="K189" s="16">
        <v>12</v>
      </c>
      <c r="L189" s="16">
        <v>42107563.68</v>
      </c>
      <c r="M189" s="16">
        <v>12</v>
      </c>
      <c r="N189" s="16">
        <v>42107563.68</v>
      </c>
      <c r="O189" s="16">
        <v>12</v>
      </c>
      <c r="P189" s="16">
        <v>42107563.68</v>
      </c>
      <c r="Q189" s="16">
        <v>12</v>
      </c>
      <c r="R189" s="16">
        <v>210537818.40000001</v>
      </c>
      <c r="S189" s="16">
        <v>60</v>
      </c>
      <c r="T189" s="16" t="s">
        <v>1113</v>
      </c>
      <c r="U189" s="16" t="s">
        <v>1210</v>
      </c>
      <c r="V189" s="35" t="s">
        <v>199</v>
      </c>
    </row>
    <row r="190" spans="1:22" s="7" customFormat="1" ht="131.25" x14ac:dyDescent="0.3">
      <c r="A190" s="16">
        <v>185</v>
      </c>
      <c r="B190" s="16" t="s">
        <v>11789</v>
      </c>
      <c r="C190" s="16" t="s">
        <v>11790</v>
      </c>
      <c r="D190" s="16" t="s">
        <v>11791</v>
      </c>
      <c r="E190" s="16" t="s">
        <v>11792</v>
      </c>
      <c r="F190" s="16" t="s">
        <v>11793</v>
      </c>
      <c r="G190" s="151" t="s">
        <v>82</v>
      </c>
      <c r="H190" s="275">
        <v>0</v>
      </c>
      <c r="I190" s="275">
        <v>0</v>
      </c>
      <c r="J190" s="275">
        <v>69426800</v>
      </c>
      <c r="K190" s="275">
        <v>74</v>
      </c>
      <c r="L190" s="275">
        <v>69426800</v>
      </c>
      <c r="M190" s="275">
        <v>74</v>
      </c>
      <c r="N190" s="275">
        <v>69426800</v>
      </c>
      <c r="O190" s="275">
        <v>74</v>
      </c>
      <c r="P190" s="275">
        <v>0</v>
      </c>
      <c r="Q190" s="275">
        <v>0</v>
      </c>
      <c r="R190" s="16">
        <v>208280400</v>
      </c>
      <c r="S190" s="275">
        <v>222</v>
      </c>
      <c r="T190" s="243" t="s">
        <v>11752</v>
      </c>
      <c r="U190" s="279" t="s">
        <v>35</v>
      </c>
      <c r="V190" s="279" t="s">
        <v>11794</v>
      </c>
    </row>
    <row r="191" spans="1:22" s="7" customFormat="1" ht="75" x14ac:dyDescent="0.3">
      <c r="A191" s="16">
        <v>186</v>
      </c>
      <c r="B191" s="127" t="s">
        <v>14332</v>
      </c>
      <c r="C191" s="102" t="s">
        <v>5345</v>
      </c>
      <c r="D191" s="102" t="s">
        <v>14333</v>
      </c>
      <c r="E191" s="102" t="s">
        <v>14334</v>
      </c>
      <c r="F191" s="102"/>
      <c r="G191" s="102" t="s">
        <v>33</v>
      </c>
      <c r="H191" s="184">
        <v>32400000</v>
      </c>
      <c r="I191" s="184">
        <v>216</v>
      </c>
      <c r="J191" s="184">
        <v>36288000</v>
      </c>
      <c r="K191" s="184">
        <v>216</v>
      </c>
      <c r="L191" s="184">
        <v>41040000</v>
      </c>
      <c r="M191" s="184">
        <v>216</v>
      </c>
      <c r="N191" s="184">
        <v>46440000</v>
      </c>
      <c r="O191" s="184">
        <v>216</v>
      </c>
      <c r="P191" s="184">
        <v>51840000</v>
      </c>
      <c r="Q191" s="184">
        <v>216</v>
      </c>
      <c r="R191" s="16">
        <v>208008000</v>
      </c>
      <c r="S191" s="103">
        <v>1080</v>
      </c>
      <c r="T191" s="102" t="s">
        <v>13873</v>
      </c>
      <c r="U191" s="102"/>
      <c r="V191" s="234"/>
    </row>
    <row r="192" spans="1:22" s="7" customFormat="1" ht="75" x14ac:dyDescent="0.3">
      <c r="A192" s="16">
        <v>187</v>
      </c>
      <c r="B192" s="123" t="s">
        <v>860</v>
      </c>
      <c r="C192" s="113" t="s">
        <v>5671</v>
      </c>
      <c r="D192" s="113" t="s">
        <v>5672</v>
      </c>
      <c r="E192" s="113" t="s">
        <v>13896</v>
      </c>
      <c r="F192" s="155"/>
      <c r="G192" s="21">
        <v>796</v>
      </c>
      <c r="H192" s="115">
        <v>1883616.25</v>
      </c>
      <c r="I192" s="115">
        <v>439</v>
      </c>
      <c r="J192" s="21">
        <v>46162907.200000003</v>
      </c>
      <c r="K192" s="21">
        <v>10055</v>
      </c>
      <c r="L192" s="21">
        <v>49484878.100000001</v>
      </c>
      <c r="M192" s="21">
        <v>10055</v>
      </c>
      <c r="N192" s="21">
        <v>52851995.950000003</v>
      </c>
      <c r="O192" s="21">
        <v>10055</v>
      </c>
      <c r="P192" s="21">
        <v>56551632.649999999</v>
      </c>
      <c r="Q192" s="21">
        <v>10055</v>
      </c>
      <c r="R192" s="16">
        <v>206935030.15000001</v>
      </c>
      <c r="S192" s="21">
        <v>40659</v>
      </c>
      <c r="T192" s="21" t="s">
        <v>13893</v>
      </c>
      <c r="U192" s="16" t="s">
        <v>13894</v>
      </c>
      <c r="V192" s="16"/>
    </row>
    <row r="193" spans="1:22" s="7" customFormat="1" ht="37.5" x14ac:dyDescent="0.3">
      <c r="A193" s="16">
        <v>188</v>
      </c>
      <c r="B193" s="21" t="s">
        <v>7527</v>
      </c>
      <c r="C193" s="16" t="s">
        <v>7528</v>
      </c>
      <c r="D193" s="16" t="s">
        <v>7529</v>
      </c>
      <c r="E193" s="16" t="s">
        <v>7530</v>
      </c>
      <c r="F193" s="16"/>
      <c r="G193" s="16" t="s">
        <v>33</v>
      </c>
      <c r="H193" s="251">
        <v>102365999.99999999</v>
      </c>
      <c r="I193" s="251">
        <v>2</v>
      </c>
      <c r="J193" s="16">
        <v>0</v>
      </c>
      <c r="K193" s="16">
        <v>0</v>
      </c>
      <c r="L193" s="16">
        <v>102365999.99999999</v>
      </c>
      <c r="M193" s="16">
        <v>0</v>
      </c>
      <c r="N193" s="16">
        <v>0</v>
      </c>
      <c r="O193" s="16">
        <v>0</v>
      </c>
      <c r="P193" s="16">
        <v>0</v>
      </c>
      <c r="Q193" s="16">
        <v>0</v>
      </c>
      <c r="R193" s="16">
        <v>204731999.99999997</v>
      </c>
      <c r="S193" s="16">
        <v>2</v>
      </c>
      <c r="T193" s="16" t="s">
        <v>213</v>
      </c>
      <c r="U193" s="16" t="s">
        <v>7048</v>
      </c>
      <c r="V193" s="16" t="s">
        <v>7048</v>
      </c>
    </row>
    <row r="194" spans="1:22" s="7" customFormat="1" ht="37.5" x14ac:dyDescent="0.3">
      <c r="A194" s="16">
        <v>189</v>
      </c>
      <c r="B194" s="21" t="s">
        <v>1339</v>
      </c>
      <c r="C194" s="16" t="s">
        <v>1340</v>
      </c>
      <c r="D194" s="16" t="s">
        <v>1341</v>
      </c>
      <c r="E194" s="16" t="s">
        <v>11086</v>
      </c>
      <c r="F194" s="16"/>
      <c r="G194" s="16" t="s">
        <v>1493</v>
      </c>
      <c r="H194" s="251">
        <v>40461652.829999998</v>
      </c>
      <c r="I194" s="251">
        <v>3</v>
      </c>
      <c r="J194" s="16">
        <v>40461652.829999998</v>
      </c>
      <c r="K194" s="16">
        <v>3</v>
      </c>
      <c r="L194" s="16">
        <v>40461652.829999998</v>
      </c>
      <c r="M194" s="16">
        <v>3</v>
      </c>
      <c r="N194" s="16">
        <v>40461652.829999998</v>
      </c>
      <c r="O194" s="16">
        <v>3</v>
      </c>
      <c r="P194" s="16">
        <v>40461652.829999998</v>
      </c>
      <c r="Q194" s="16">
        <v>3</v>
      </c>
      <c r="R194" s="16">
        <v>202308264.14999998</v>
      </c>
      <c r="S194" s="16">
        <v>15</v>
      </c>
      <c r="T194" s="16" t="s">
        <v>1113</v>
      </c>
      <c r="U194" s="16" t="s">
        <v>1210</v>
      </c>
      <c r="V194" s="35" t="s">
        <v>199</v>
      </c>
    </row>
    <row r="195" spans="1:22" s="7" customFormat="1" ht="409.5" x14ac:dyDescent="0.3">
      <c r="A195" s="16">
        <v>190</v>
      </c>
      <c r="B195" s="21" t="s">
        <v>2639</v>
      </c>
      <c r="C195" s="16" t="s">
        <v>1110</v>
      </c>
      <c r="D195" s="16" t="s">
        <v>1414</v>
      </c>
      <c r="E195" s="16" t="s">
        <v>2640</v>
      </c>
      <c r="F195" s="16"/>
      <c r="G195" s="16" t="s">
        <v>33</v>
      </c>
      <c r="H195" s="251">
        <v>7882147.3600000003</v>
      </c>
      <c r="I195" s="251">
        <v>2</v>
      </c>
      <c r="J195" s="16">
        <v>48300000</v>
      </c>
      <c r="K195" s="16">
        <v>7</v>
      </c>
      <c r="L195" s="16">
        <v>48300000</v>
      </c>
      <c r="M195" s="16">
        <v>7</v>
      </c>
      <c r="N195" s="16">
        <v>48300000</v>
      </c>
      <c r="O195" s="16">
        <v>7</v>
      </c>
      <c r="P195" s="16">
        <v>48300000</v>
      </c>
      <c r="Q195" s="16">
        <v>7</v>
      </c>
      <c r="R195" s="16">
        <v>201082147.36000001</v>
      </c>
      <c r="S195" s="16">
        <v>30</v>
      </c>
      <c r="T195" s="16" t="s">
        <v>25</v>
      </c>
      <c r="U195" s="16" t="s">
        <v>2567</v>
      </c>
      <c r="V195" s="16" t="s">
        <v>2638</v>
      </c>
    </row>
    <row r="196" spans="1:22" s="7" customFormat="1" ht="206.25" x14ac:dyDescent="0.3">
      <c r="A196" s="16">
        <v>191</v>
      </c>
      <c r="B196" s="21" t="s">
        <v>352</v>
      </c>
      <c r="C196" s="16" t="s">
        <v>605</v>
      </c>
      <c r="D196" s="16" t="s">
        <v>606</v>
      </c>
      <c r="E196" s="16" t="s">
        <v>607</v>
      </c>
      <c r="F196" s="40" t="s">
        <v>608</v>
      </c>
      <c r="G196" s="16" t="s">
        <v>33</v>
      </c>
      <c r="H196" s="251">
        <v>49718537.850000001</v>
      </c>
      <c r="I196" s="251">
        <v>19</v>
      </c>
      <c r="J196" s="16">
        <v>49718537.850000001</v>
      </c>
      <c r="K196" s="16">
        <v>19</v>
      </c>
      <c r="L196" s="16">
        <v>49718537.850000001</v>
      </c>
      <c r="M196" s="16">
        <v>19</v>
      </c>
      <c r="N196" s="16">
        <v>49718537.850000001</v>
      </c>
      <c r="O196" s="16">
        <v>19</v>
      </c>
      <c r="P196" s="16">
        <v>0</v>
      </c>
      <c r="Q196" s="16">
        <v>0</v>
      </c>
      <c r="R196" s="16">
        <v>198874151.40000001</v>
      </c>
      <c r="S196" s="16">
        <v>76</v>
      </c>
      <c r="T196" s="16" t="s">
        <v>25</v>
      </c>
      <c r="U196" s="16" t="s">
        <v>35</v>
      </c>
      <c r="V196" s="16" t="s">
        <v>56</v>
      </c>
    </row>
    <row r="197" spans="1:22" s="7" customFormat="1" ht="93.75" x14ac:dyDescent="0.3">
      <c r="A197" s="16">
        <v>192</v>
      </c>
      <c r="B197" s="21" t="s">
        <v>55</v>
      </c>
      <c r="C197" s="16" t="s">
        <v>1103</v>
      </c>
      <c r="D197" s="16" t="s">
        <v>9925</v>
      </c>
      <c r="E197" s="16" t="s">
        <v>9926</v>
      </c>
      <c r="F197" s="16" t="s">
        <v>9926</v>
      </c>
      <c r="G197" s="16" t="s">
        <v>9114</v>
      </c>
      <c r="H197" s="251">
        <v>39443712</v>
      </c>
      <c r="I197" s="251" t="s">
        <v>9927</v>
      </c>
      <c r="J197" s="16">
        <v>39443712</v>
      </c>
      <c r="K197" s="16" t="s">
        <v>9927</v>
      </c>
      <c r="L197" s="16">
        <v>39443712</v>
      </c>
      <c r="M197" s="16" t="s">
        <v>9927</v>
      </c>
      <c r="N197" s="16">
        <v>39443712</v>
      </c>
      <c r="O197" s="16" t="s">
        <v>9927</v>
      </c>
      <c r="P197" s="16">
        <v>39443712</v>
      </c>
      <c r="Q197" s="16" t="s">
        <v>9927</v>
      </c>
      <c r="R197" s="16">
        <v>197218560</v>
      </c>
      <c r="S197" s="16">
        <v>220</v>
      </c>
      <c r="T197" s="16" t="s">
        <v>34</v>
      </c>
      <c r="U197" s="16"/>
      <c r="V197" s="16"/>
    </row>
    <row r="198" spans="1:22" s="7" customFormat="1" ht="112.5" x14ac:dyDescent="0.3">
      <c r="A198" s="16">
        <v>193</v>
      </c>
      <c r="B198" s="21" t="s">
        <v>645</v>
      </c>
      <c r="C198" s="16" t="s">
        <v>86</v>
      </c>
      <c r="D198" s="16" t="s">
        <v>87</v>
      </c>
      <c r="E198" s="16" t="s">
        <v>2431</v>
      </c>
      <c r="F198" s="16"/>
      <c r="G198" s="16" t="s">
        <v>33</v>
      </c>
      <c r="H198" s="251">
        <v>25822412</v>
      </c>
      <c r="I198" s="251">
        <v>290</v>
      </c>
      <c r="J198" s="16">
        <v>42136325.000000007</v>
      </c>
      <c r="K198" s="16">
        <v>500</v>
      </c>
      <c r="L198" s="16">
        <v>42136325.000000007</v>
      </c>
      <c r="M198" s="16">
        <v>500</v>
      </c>
      <c r="N198" s="16">
        <v>42136325.000000007</v>
      </c>
      <c r="O198" s="16">
        <v>500</v>
      </c>
      <c r="P198" s="16">
        <v>42136325.000000007</v>
      </c>
      <c r="Q198" s="16">
        <v>500</v>
      </c>
      <c r="R198" s="16">
        <v>194367712</v>
      </c>
      <c r="S198" s="16">
        <v>2290</v>
      </c>
      <c r="T198" s="16" t="s">
        <v>1113</v>
      </c>
      <c r="U198" s="16" t="s">
        <v>1097</v>
      </c>
      <c r="V198" s="16"/>
    </row>
    <row r="199" spans="1:22" s="5" customFormat="1" ht="93.75" x14ac:dyDescent="0.2">
      <c r="A199" s="16">
        <v>194</v>
      </c>
      <c r="B199" s="21" t="s">
        <v>55</v>
      </c>
      <c r="C199" s="16" t="s">
        <v>1103</v>
      </c>
      <c r="D199" s="16" t="s">
        <v>9925</v>
      </c>
      <c r="E199" s="16" t="s">
        <v>9928</v>
      </c>
      <c r="F199" s="16" t="s">
        <v>9928</v>
      </c>
      <c r="G199" s="16" t="s">
        <v>9114</v>
      </c>
      <c r="H199" s="251">
        <v>38586240</v>
      </c>
      <c r="I199" s="251" t="s">
        <v>9927</v>
      </c>
      <c r="J199" s="16">
        <v>38586240</v>
      </c>
      <c r="K199" s="16" t="s">
        <v>9927</v>
      </c>
      <c r="L199" s="16">
        <v>38586240</v>
      </c>
      <c r="M199" s="16" t="s">
        <v>9927</v>
      </c>
      <c r="N199" s="16">
        <v>38586240</v>
      </c>
      <c r="O199" s="16" t="s">
        <v>9927</v>
      </c>
      <c r="P199" s="16">
        <v>38586240</v>
      </c>
      <c r="Q199" s="16" t="s">
        <v>9927</v>
      </c>
      <c r="R199" s="16">
        <v>192931200</v>
      </c>
      <c r="S199" s="16">
        <v>220</v>
      </c>
      <c r="T199" s="16" t="s">
        <v>34</v>
      </c>
      <c r="U199" s="16"/>
      <c r="V199" s="16"/>
    </row>
    <row r="200" spans="1:22" s="7" customFormat="1" ht="56.25" x14ac:dyDescent="0.3">
      <c r="A200" s="16">
        <v>195</v>
      </c>
      <c r="B200" s="102" t="s">
        <v>14361</v>
      </c>
      <c r="C200" s="36" t="s">
        <v>14358</v>
      </c>
      <c r="D200" s="36" t="s">
        <v>14359</v>
      </c>
      <c r="E200" s="152" t="s">
        <v>14360</v>
      </c>
      <c r="F200" s="36"/>
      <c r="G200" s="102" t="s">
        <v>33</v>
      </c>
      <c r="H200" s="184">
        <v>31680000</v>
      </c>
      <c r="I200" s="184">
        <v>1056</v>
      </c>
      <c r="J200" s="184">
        <v>34650000</v>
      </c>
      <c r="K200" s="184">
        <v>1050</v>
      </c>
      <c r="L200" s="184">
        <v>38115000</v>
      </c>
      <c r="M200" s="184">
        <v>1050</v>
      </c>
      <c r="N200" s="184">
        <v>41926500</v>
      </c>
      <c r="O200" s="184">
        <v>1050</v>
      </c>
      <c r="P200" s="184">
        <v>46147500</v>
      </c>
      <c r="Q200" s="184">
        <v>1050</v>
      </c>
      <c r="R200" s="16">
        <v>192519000</v>
      </c>
      <c r="S200" s="103">
        <v>5256</v>
      </c>
      <c r="T200" s="102" t="s">
        <v>13873</v>
      </c>
      <c r="U200" s="37"/>
      <c r="V200" s="37"/>
    </row>
    <row r="201" spans="1:22" s="7" customFormat="1" ht="75" x14ac:dyDescent="0.3">
      <c r="A201" s="16">
        <v>196</v>
      </c>
      <c r="B201" s="16" t="s">
        <v>859</v>
      </c>
      <c r="C201" s="16" t="s">
        <v>11775</v>
      </c>
      <c r="D201" s="16" t="s">
        <v>798</v>
      </c>
      <c r="E201" s="16" t="s">
        <v>11795</v>
      </c>
      <c r="F201" s="16"/>
      <c r="G201" s="151" t="s">
        <v>9115</v>
      </c>
      <c r="H201" s="275">
        <v>94241546</v>
      </c>
      <c r="I201" s="275" t="s">
        <v>9113</v>
      </c>
      <c r="J201" s="275">
        <v>0</v>
      </c>
      <c r="K201" s="275">
        <v>0</v>
      </c>
      <c r="L201" s="275">
        <v>0</v>
      </c>
      <c r="M201" s="275">
        <v>0</v>
      </c>
      <c r="N201" s="275">
        <v>94241546</v>
      </c>
      <c r="O201" s="275" t="s">
        <v>9113</v>
      </c>
      <c r="P201" s="275">
        <v>0</v>
      </c>
      <c r="Q201" s="275">
        <v>0</v>
      </c>
      <c r="R201" s="16">
        <v>188483092</v>
      </c>
      <c r="S201" s="275">
        <v>2</v>
      </c>
      <c r="T201" s="38" t="s">
        <v>11752</v>
      </c>
      <c r="U201" s="279"/>
      <c r="V201" s="279"/>
    </row>
    <row r="202" spans="1:22" s="7" customFormat="1" ht="56.25" x14ac:dyDescent="0.3">
      <c r="A202" s="16">
        <v>197</v>
      </c>
      <c r="B202" s="21" t="s">
        <v>1081</v>
      </c>
      <c r="C202" s="16" t="s">
        <v>7140</v>
      </c>
      <c r="D202" s="16" t="s">
        <v>7141</v>
      </c>
      <c r="E202" s="16" t="s">
        <v>7094</v>
      </c>
      <c r="F202" s="16"/>
      <c r="G202" s="16" t="s">
        <v>7084</v>
      </c>
      <c r="H202" s="251">
        <v>37045008</v>
      </c>
      <c r="I202" s="251" t="s">
        <v>7095</v>
      </c>
      <c r="J202" s="16">
        <v>37045008</v>
      </c>
      <c r="K202" s="16" t="s">
        <v>7095</v>
      </c>
      <c r="L202" s="16">
        <v>37045008</v>
      </c>
      <c r="M202" s="16" t="s">
        <v>7095</v>
      </c>
      <c r="N202" s="16">
        <v>37045008</v>
      </c>
      <c r="O202" s="16" t="s">
        <v>7095</v>
      </c>
      <c r="P202" s="16">
        <v>37045008</v>
      </c>
      <c r="Q202" s="16" t="s">
        <v>7095</v>
      </c>
      <c r="R202" s="16">
        <v>185225040</v>
      </c>
      <c r="S202" s="16">
        <v>6500</v>
      </c>
      <c r="T202" s="16" t="s">
        <v>819</v>
      </c>
      <c r="U202" s="16"/>
      <c r="V202" s="16"/>
    </row>
    <row r="203" spans="1:22" s="7" customFormat="1" ht="112.5" x14ac:dyDescent="0.3">
      <c r="A203" s="16">
        <v>198</v>
      </c>
      <c r="B203" s="20" t="s">
        <v>1940</v>
      </c>
      <c r="C203" s="141" t="s">
        <v>2910</v>
      </c>
      <c r="D203" s="140" t="s">
        <v>2911</v>
      </c>
      <c r="E203" s="140" t="s">
        <v>13897</v>
      </c>
      <c r="F203" s="159"/>
      <c r="G203" s="142" t="s">
        <v>7079</v>
      </c>
      <c r="H203" s="144">
        <v>37034151</v>
      </c>
      <c r="I203" s="144">
        <v>49</v>
      </c>
      <c r="J203" s="142">
        <v>37034151</v>
      </c>
      <c r="K203" s="142">
        <v>49</v>
      </c>
      <c r="L203" s="142">
        <v>37034151</v>
      </c>
      <c r="M203" s="142">
        <v>49</v>
      </c>
      <c r="N203" s="142">
        <v>37034151</v>
      </c>
      <c r="O203" s="142">
        <v>49</v>
      </c>
      <c r="P203" s="142">
        <v>37034151</v>
      </c>
      <c r="Q203" s="142">
        <v>49</v>
      </c>
      <c r="R203" s="16">
        <v>185170755</v>
      </c>
      <c r="S203" s="142">
        <v>245</v>
      </c>
      <c r="T203" s="142" t="s">
        <v>13882</v>
      </c>
      <c r="U203" s="223" t="s">
        <v>13883</v>
      </c>
      <c r="V203" s="223"/>
    </row>
    <row r="204" spans="1:22" s="7" customFormat="1" ht="56.25" x14ac:dyDescent="0.3">
      <c r="A204" s="16">
        <v>199</v>
      </c>
      <c r="B204" s="21" t="s">
        <v>7131</v>
      </c>
      <c r="C204" s="16" t="s">
        <v>7132</v>
      </c>
      <c r="D204" s="16" t="s">
        <v>7133</v>
      </c>
      <c r="E204" s="16" t="s">
        <v>7078</v>
      </c>
      <c r="F204" s="16"/>
      <c r="G204" s="16" t="s">
        <v>7079</v>
      </c>
      <c r="H204" s="251">
        <v>36433269.600000001</v>
      </c>
      <c r="I204" s="251" t="s">
        <v>7080</v>
      </c>
      <c r="J204" s="16">
        <v>36433269.600000001</v>
      </c>
      <c r="K204" s="16" t="s">
        <v>7080</v>
      </c>
      <c r="L204" s="16">
        <v>36433269.600000001</v>
      </c>
      <c r="M204" s="16" t="s">
        <v>7080</v>
      </c>
      <c r="N204" s="16">
        <v>36433269.600000001</v>
      </c>
      <c r="O204" s="16" t="s">
        <v>7080</v>
      </c>
      <c r="P204" s="16">
        <v>36433269.600000001</v>
      </c>
      <c r="Q204" s="16" t="s">
        <v>7080</v>
      </c>
      <c r="R204" s="16">
        <v>182166348</v>
      </c>
      <c r="S204" s="16">
        <v>65</v>
      </c>
      <c r="T204" s="16" t="s">
        <v>819</v>
      </c>
      <c r="U204" s="16"/>
      <c r="V204" s="16"/>
    </row>
    <row r="205" spans="1:22" s="7" customFormat="1" ht="409.5" x14ac:dyDescent="0.3">
      <c r="A205" s="16">
        <v>200</v>
      </c>
      <c r="B205" s="21" t="s">
        <v>1956</v>
      </c>
      <c r="C205" s="16" t="s">
        <v>1957</v>
      </c>
      <c r="D205" s="16" t="s">
        <v>1958</v>
      </c>
      <c r="E205" s="16" t="s">
        <v>1959</v>
      </c>
      <c r="F205" s="17"/>
      <c r="G205" s="16" t="s">
        <v>49</v>
      </c>
      <c r="H205" s="251">
        <v>36419544</v>
      </c>
      <c r="I205" s="251">
        <v>6</v>
      </c>
      <c r="J205" s="16">
        <v>36419544</v>
      </c>
      <c r="K205" s="16">
        <v>6</v>
      </c>
      <c r="L205" s="16">
        <v>36419544</v>
      </c>
      <c r="M205" s="16">
        <v>6</v>
      </c>
      <c r="N205" s="16">
        <v>36419544</v>
      </c>
      <c r="O205" s="16">
        <v>6</v>
      </c>
      <c r="P205" s="16">
        <v>36419544</v>
      </c>
      <c r="Q205" s="16">
        <v>6</v>
      </c>
      <c r="R205" s="16">
        <v>182097720</v>
      </c>
      <c r="S205" s="16">
        <v>30</v>
      </c>
      <c r="T205" s="16" t="s">
        <v>213</v>
      </c>
      <c r="U205" s="16" t="s">
        <v>83</v>
      </c>
      <c r="V205" s="16" t="s">
        <v>1960</v>
      </c>
    </row>
    <row r="206" spans="1:22" s="7" customFormat="1" ht="409.5" x14ac:dyDescent="0.3">
      <c r="A206" s="16">
        <v>201</v>
      </c>
      <c r="B206" s="21" t="s">
        <v>1996</v>
      </c>
      <c r="C206" s="16" t="s">
        <v>9957</v>
      </c>
      <c r="D206" s="16" t="s">
        <v>9958</v>
      </c>
      <c r="E206" s="16" t="s">
        <v>9959</v>
      </c>
      <c r="F206" s="16" t="s">
        <v>9960</v>
      </c>
      <c r="G206" s="16" t="s">
        <v>9115</v>
      </c>
      <c r="H206" s="251">
        <v>36288000</v>
      </c>
      <c r="I206" s="251" t="s">
        <v>9126</v>
      </c>
      <c r="J206" s="16">
        <v>36288000</v>
      </c>
      <c r="K206" s="16" t="s">
        <v>9126</v>
      </c>
      <c r="L206" s="16">
        <v>36288000</v>
      </c>
      <c r="M206" s="16" t="s">
        <v>9126</v>
      </c>
      <c r="N206" s="16">
        <v>36288000</v>
      </c>
      <c r="O206" s="16" t="s">
        <v>9126</v>
      </c>
      <c r="P206" s="16">
        <v>36288000</v>
      </c>
      <c r="Q206" s="16" t="s">
        <v>9126</v>
      </c>
      <c r="R206" s="16">
        <v>181440000</v>
      </c>
      <c r="S206" s="16">
        <v>50</v>
      </c>
      <c r="T206" s="16" t="s">
        <v>34</v>
      </c>
      <c r="U206" s="16"/>
      <c r="V206" s="16"/>
    </row>
    <row r="207" spans="1:22" s="7" customFormat="1" ht="56.25" x14ac:dyDescent="0.3">
      <c r="A207" s="16">
        <v>202</v>
      </c>
      <c r="B207" s="102" t="s">
        <v>14357</v>
      </c>
      <c r="C207" s="36" t="s">
        <v>14358</v>
      </c>
      <c r="D207" s="36" t="s">
        <v>14359</v>
      </c>
      <c r="E207" s="152" t="s">
        <v>14360</v>
      </c>
      <c r="F207" s="36"/>
      <c r="G207" s="102" t="s">
        <v>33</v>
      </c>
      <c r="H207" s="184">
        <v>29250000</v>
      </c>
      <c r="I207" s="184">
        <v>975</v>
      </c>
      <c r="J207" s="184">
        <v>32175000</v>
      </c>
      <c r="K207" s="184">
        <v>975</v>
      </c>
      <c r="L207" s="184">
        <v>35392500</v>
      </c>
      <c r="M207" s="184">
        <v>975</v>
      </c>
      <c r="N207" s="184">
        <v>38931750</v>
      </c>
      <c r="O207" s="184">
        <v>975</v>
      </c>
      <c r="P207" s="184">
        <v>42851250</v>
      </c>
      <c r="Q207" s="184">
        <v>975</v>
      </c>
      <c r="R207" s="16">
        <v>178600500</v>
      </c>
      <c r="S207" s="103">
        <v>4875</v>
      </c>
      <c r="T207" s="102" t="s">
        <v>13873</v>
      </c>
      <c r="U207" s="37"/>
      <c r="V207" s="37"/>
    </row>
    <row r="208" spans="1:22" s="7" customFormat="1" ht="409.5" x14ac:dyDescent="0.3">
      <c r="A208" s="16">
        <v>203</v>
      </c>
      <c r="B208" s="21" t="s">
        <v>1071</v>
      </c>
      <c r="C208" s="16" t="s">
        <v>1072</v>
      </c>
      <c r="D208" s="16" t="s">
        <v>1073</v>
      </c>
      <c r="E208" s="17" t="s">
        <v>1074</v>
      </c>
      <c r="F208" s="16"/>
      <c r="G208" s="16" t="s">
        <v>24</v>
      </c>
      <c r="H208" s="251">
        <v>0</v>
      </c>
      <c r="I208" s="251">
        <v>0</v>
      </c>
      <c r="J208" s="16">
        <v>0</v>
      </c>
      <c r="K208" s="16">
        <v>0</v>
      </c>
      <c r="L208" s="16">
        <v>178017840</v>
      </c>
      <c r="M208" s="16">
        <v>130000</v>
      </c>
      <c r="N208" s="16">
        <v>0</v>
      </c>
      <c r="O208" s="16">
        <v>0</v>
      </c>
      <c r="P208" s="16">
        <v>0</v>
      </c>
      <c r="Q208" s="16">
        <v>0</v>
      </c>
      <c r="R208" s="16">
        <v>178017840</v>
      </c>
      <c r="S208" s="16">
        <v>130000</v>
      </c>
      <c r="T208" s="16" t="s">
        <v>1000</v>
      </c>
      <c r="U208" s="16" t="s">
        <v>35</v>
      </c>
      <c r="V208" s="16" t="s">
        <v>1075</v>
      </c>
    </row>
    <row r="209" spans="1:22" s="7" customFormat="1" ht="131.25" x14ac:dyDescent="0.3">
      <c r="A209" s="16">
        <v>204</v>
      </c>
      <c r="B209" s="51" t="s">
        <v>9377</v>
      </c>
      <c r="C209" s="51" t="s">
        <v>9378</v>
      </c>
      <c r="D209" s="51" t="s">
        <v>9379</v>
      </c>
      <c r="E209" s="51" t="s">
        <v>14656</v>
      </c>
      <c r="F209" s="134" t="s">
        <v>14657</v>
      </c>
      <c r="G209" s="51" t="s">
        <v>9115</v>
      </c>
      <c r="H209" s="437">
        <v>177490880</v>
      </c>
      <c r="I209" s="251">
        <v>2</v>
      </c>
      <c r="J209" s="17"/>
      <c r="K209" s="17"/>
      <c r="L209" s="17"/>
      <c r="M209" s="17"/>
      <c r="N209" s="17"/>
      <c r="O209" s="17"/>
      <c r="P209" s="17"/>
      <c r="Q209" s="17"/>
      <c r="R209" s="16">
        <v>177490880</v>
      </c>
      <c r="S209" s="16">
        <v>2</v>
      </c>
      <c r="T209" s="51" t="s">
        <v>14655</v>
      </c>
      <c r="U209" s="51" t="s">
        <v>35</v>
      </c>
      <c r="V209" s="17"/>
    </row>
    <row r="210" spans="1:22" s="7" customFormat="1" ht="409.5" x14ac:dyDescent="0.3">
      <c r="A210" s="16">
        <v>205</v>
      </c>
      <c r="B210" s="16" t="s">
        <v>11796</v>
      </c>
      <c r="C210" s="16" t="s">
        <v>11797</v>
      </c>
      <c r="D210" s="16" t="s">
        <v>11798</v>
      </c>
      <c r="E210" s="16" t="s">
        <v>11799</v>
      </c>
      <c r="F210" s="16" t="s">
        <v>11800</v>
      </c>
      <c r="G210" s="151" t="s">
        <v>33</v>
      </c>
      <c r="H210" s="275">
        <v>35475000</v>
      </c>
      <c r="I210" s="275">
        <v>129</v>
      </c>
      <c r="J210" s="275">
        <v>35475000</v>
      </c>
      <c r="K210" s="275">
        <v>129</v>
      </c>
      <c r="L210" s="275">
        <v>35475000</v>
      </c>
      <c r="M210" s="275">
        <v>129</v>
      </c>
      <c r="N210" s="275">
        <v>35475000</v>
      </c>
      <c r="O210" s="275">
        <v>129</v>
      </c>
      <c r="P210" s="275">
        <v>35475000</v>
      </c>
      <c r="Q210" s="275">
        <v>129</v>
      </c>
      <c r="R210" s="16">
        <v>177375000</v>
      </c>
      <c r="S210" s="275">
        <v>645</v>
      </c>
      <c r="T210" s="243" t="s">
        <v>11752</v>
      </c>
      <c r="U210" s="279" t="s">
        <v>35</v>
      </c>
      <c r="V210" s="279" t="s">
        <v>11801</v>
      </c>
    </row>
    <row r="211" spans="1:22" s="7" customFormat="1" ht="75" x14ac:dyDescent="0.3">
      <c r="A211" s="16">
        <v>206</v>
      </c>
      <c r="B211" s="121" t="s">
        <v>13898</v>
      </c>
      <c r="C211" s="113" t="s">
        <v>13899</v>
      </c>
      <c r="D211" s="121" t="s">
        <v>5479</v>
      </c>
      <c r="E211" s="121" t="s">
        <v>13900</v>
      </c>
      <c r="F211" s="20"/>
      <c r="G211" s="21" t="s">
        <v>33</v>
      </c>
      <c r="H211" s="470">
        <v>44199080</v>
      </c>
      <c r="I211" s="470">
        <v>8</v>
      </c>
      <c r="J211" s="170">
        <v>44199080</v>
      </c>
      <c r="K211" s="170">
        <v>8</v>
      </c>
      <c r="L211" s="170">
        <v>44199080</v>
      </c>
      <c r="M211" s="170">
        <v>8</v>
      </c>
      <c r="N211" s="170">
        <v>44199080</v>
      </c>
      <c r="O211" s="170">
        <v>8</v>
      </c>
      <c r="P211" s="170"/>
      <c r="Q211" s="170"/>
      <c r="R211" s="16">
        <v>176796320</v>
      </c>
      <c r="S211" s="21">
        <v>32</v>
      </c>
      <c r="T211" s="148" t="s">
        <v>13891</v>
      </c>
      <c r="U211" s="218"/>
      <c r="V211" s="218"/>
    </row>
    <row r="212" spans="1:22" s="7" customFormat="1" ht="93.75" x14ac:dyDescent="0.3">
      <c r="A212" s="16">
        <v>207</v>
      </c>
      <c r="B212" s="21" t="s">
        <v>332</v>
      </c>
      <c r="C212" s="16" t="s">
        <v>1348</v>
      </c>
      <c r="D212" s="16" t="s">
        <v>2384</v>
      </c>
      <c r="E212" s="16" t="s">
        <v>10999</v>
      </c>
      <c r="F212" s="16"/>
      <c r="G212" s="16" t="s">
        <v>1664</v>
      </c>
      <c r="H212" s="251">
        <v>35031377.920000002</v>
      </c>
      <c r="I212" s="251">
        <v>2240</v>
      </c>
      <c r="J212" s="16">
        <v>35031377.920000002</v>
      </c>
      <c r="K212" s="16">
        <v>2240</v>
      </c>
      <c r="L212" s="16">
        <v>35031377.920000002</v>
      </c>
      <c r="M212" s="16">
        <v>2240</v>
      </c>
      <c r="N212" s="16">
        <v>35031377.920000002</v>
      </c>
      <c r="O212" s="16">
        <v>2240</v>
      </c>
      <c r="P212" s="16">
        <v>35031377.920000002</v>
      </c>
      <c r="Q212" s="16">
        <v>2240</v>
      </c>
      <c r="R212" s="16">
        <v>175156889.60000002</v>
      </c>
      <c r="S212" s="16">
        <v>11200</v>
      </c>
      <c r="T212" s="16" t="s">
        <v>1113</v>
      </c>
      <c r="U212" s="16" t="s">
        <v>9526</v>
      </c>
      <c r="V212" s="35" t="s">
        <v>199</v>
      </c>
    </row>
    <row r="213" spans="1:22" s="7" customFormat="1" ht="93.75" x14ac:dyDescent="0.3">
      <c r="A213" s="16">
        <v>208</v>
      </c>
      <c r="B213" s="21" t="s">
        <v>264</v>
      </c>
      <c r="C213" s="16" t="s">
        <v>1693</v>
      </c>
      <c r="D213" s="16" t="s">
        <v>1694</v>
      </c>
      <c r="E213" s="16" t="s">
        <v>1695</v>
      </c>
      <c r="F213" s="16"/>
      <c r="G213" s="16" t="s">
        <v>33</v>
      </c>
      <c r="H213" s="251">
        <v>27376440</v>
      </c>
      <c r="I213" s="251">
        <v>20</v>
      </c>
      <c r="J213" s="16">
        <v>27376440</v>
      </c>
      <c r="K213" s="16">
        <v>20</v>
      </c>
      <c r="L213" s="16">
        <v>39695838</v>
      </c>
      <c r="M213" s="16">
        <v>29</v>
      </c>
      <c r="N213" s="16">
        <v>39695838</v>
      </c>
      <c r="O213" s="16">
        <v>29</v>
      </c>
      <c r="P213" s="16">
        <v>39695838</v>
      </c>
      <c r="Q213" s="16">
        <v>29</v>
      </c>
      <c r="R213" s="16">
        <v>173840394</v>
      </c>
      <c r="S213" s="16">
        <v>127</v>
      </c>
      <c r="T213" s="16" t="s">
        <v>1457</v>
      </c>
      <c r="U213" s="16" t="s">
        <v>35</v>
      </c>
      <c r="V213" s="16" t="s">
        <v>199</v>
      </c>
    </row>
    <row r="214" spans="1:22" s="7" customFormat="1" ht="75" x14ac:dyDescent="0.3">
      <c r="A214" s="16">
        <v>209</v>
      </c>
      <c r="B214" s="21" t="s">
        <v>831</v>
      </c>
      <c r="C214" s="16" t="s">
        <v>853</v>
      </c>
      <c r="D214" s="16" t="s">
        <v>854</v>
      </c>
      <c r="E214" s="16" t="s">
        <v>11087</v>
      </c>
      <c r="F214" s="16"/>
      <c r="G214" s="16" t="s">
        <v>1493</v>
      </c>
      <c r="H214" s="251">
        <v>34681651.200000003</v>
      </c>
      <c r="I214" s="251">
        <v>224</v>
      </c>
      <c r="J214" s="16">
        <v>34681651.200000003</v>
      </c>
      <c r="K214" s="16">
        <v>224</v>
      </c>
      <c r="L214" s="16">
        <v>34681651.200000003</v>
      </c>
      <c r="M214" s="16">
        <v>224</v>
      </c>
      <c r="N214" s="16">
        <v>34681651.200000003</v>
      </c>
      <c r="O214" s="16">
        <v>224</v>
      </c>
      <c r="P214" s="16">
        <v>34681651.200000003</v>
      </c>
      <c r="Q214" s="16">
        <v>224</v>
      </c>
      <c r="R214" s="16">
        <v>173408256</v>
      </c>
      <c r="S214" s="16">
        <v>1120</v>
      </c>
      <c r="T214" s="16" t="s">
        <v>1113</v>
      </c>
      <c r="U214" s="16" t="s">
        <v>1210</v>
      </c>
      <c r="V214" s="35" t="s">
        <v>199</v>
      </c>
    </row>
    <row r="215" spans="1:22" s="7" customFormat="1" ht="37.5" x14ac:dyDescent="0.3">
      <c r="A215" s="16">
        <v>210</v>
      </c>
      <c r="B215" s="21" t="s">
        <v>7531</v>
      </c>
      <c r="C215" s="16" t="s">
        <v>7532</v>
      </c>
      <c r="D215" s="16" t="s">
        <v>1632</v>
      </c>
      <c r="E215" s="16" t="s">
        <v>7533</v>
      </c>
      <c r="F215" s="16"/>
      <c r="G215" s="16" t="s">
        <v>49</v>
      </c>
      <c r="H215" s="251">
        <v>95889723.079999998</v>
      </c>
      <c r="I215" s="251">
        <v>4</v>
      </c>
      <c r="J215" s="16">
        <v>19200000</v>
      </c>
      <c r="K215" s="16">
        <v>1</v>
      </c>
      <c r="L215" s="16">
        <v>19200000</v>
      </c>
      <c r="M215" s="16">
        <v>1</v>
      </c>
      <c r="N215" s="16">
        <v>19200000</v>
      </c>
      <c r="O215" s="16">
        <v>1</v>
      </c>
      <c r="P215" s="16">
        <v>19200000</v>
      </c>
      <c r="Q215" s="16">
        <v>1</v>
      </c>
      <c r="R215" s="16">
        <v>172689723.07999998</v>
      </c>
      <c r="S215" s="16">
        <v>8</v>
      </c>
      <c r="T215" s="16" t="s">
        <v>213</v>
      </c>
      <c r="U215" s="16" t="s">
        <v>7048</v>
      </c>
      <c r="V215" s="16" t="s">
        <v>7048</v>
      </c>
    </row>
    <row r="216" spans="1:22" s="7" customFormat="1" ht="75" x14ac:dyDescent="0.3">
      <c r="A216" s="16">
        <v>211</v>
      </c>
      <c r="B216" s="20" t="s">
        <v>3289</v>
      </c>
      <c r="C216" s="20" t="s">
        <v>13784</v>
      </c>
      <c r="D216" s="20" t="s">
        <v>13785</v>
      </c>
      <c r="E216" s="20" t="s">
        <v>13786</v>
      </c>
      <c r="F216" s="20" t="s">
        <v>13781</v>
      </c>
      <c r="G216" s="20" t="s">
        <v>9115</v>
      </c>
      <c r="H216" s="115">
        <v>37681728</v>
      </c>
      <c r="I216" s="115" t="s">
        <v>9120</v>
      </c>
      <c r="J216" s="21">
        <v>33644000</v>
      </c>
      <c r="K216" s="114">
        <v>2</v>
      </c>
      <c r="L216" s="21">
        <v>33644000</v>
      </c>
      <c r="M216" s="114">
        <v>2</v>
      </c>
      <c r="N216" s="21">
        <v>33644000</v>
      </c>
      <c r="O216" s="114">
        <v>2</v>
      </c>
      <c r="P216" s="21">
        <v>33644000</v>
      </c>
      <c r="Q216" s="114">
        <v>2</v>
      </c>
      <c r="R216" s="16">
        <v>172257728</v>
      </c>
      <c r="S216" s="21">
        <v>10</v>
      </c>
      <c r="T216" s="113" t="s">
        <v>13783</v>
      </c>
      <c r="U216" s="112"/>
      <c r="V216" s="221"/>
    </row>
    <row r="217" spans="1:22" s="7" customFormat="1" ht="131.25" x14ac:dyDescent="0.3">
      <c r="A217" s="16">
        <v>212</v>
      </c>
      <c r="B217" s="16" t="s">
        <v>1114</v>
      </c>
      <c r="C217" s="16" t="s">
        <v>11802</v>
      </c>
      <c r="D217" s="16" t="s">
        <v>11803</v>
      </c>
      <c r="E217" s="16" t="s">
        <v>11804</v>
      </c>
      <c r="F217" s="16"/>
      <c r="G217" s="151" t="s">
        <v>9115</v>
      </c>
      <c r="H217" s="275">
        <v>85742126.780000001</v>
      </c>
      <c r="I217" s="275" t="s">
        <v>9113</v>
      </c>
      <c r="J217" s="275">
        <v>0</v>
      </c>
      <c r="K217" s="275">
        <v>0</v>
      </c>
      <c r="L217" s="275">
        <v>0</v>
      </c>
      <c r="M217" s="275">
        <v>0</v>
      </c>
      <c r="N217" s="275">
        <v>0</v>
      </c>
      <c r="O217" s="275">
        <v>0</v>
      </c>
      <c r="P217" s="275">
        <v>85742126.780000001</v>
      </c>
      <c r="Q217" s="275" t="s">
        <v>9113</v>
      </c>
      <c r="R217" s="16">
        <v>171484253.56</v>
      </c>
      <c r="S217" s="275">
        <v>2</v>
      </c>
      <c r="T217" s="38" t="s">
        <v>11752</v>
      </c>
      <c r="U217" s="279"/>
      <c r="V217" s="279"/>
    </row>
    <row r="218" spans="1:22" s="7" customFormat="1" ht="393.75" x14ac:dyDescent="0.3">
      <c r="A218" s="16">
        <v>213</v>
      </c>
      <c r="B218" s="16" t="s">
        <v>11805</v>
      </c>
      <c r="C218" s="16" t="s">
        <v>11806</v>
      </c>
      <c r="D218" s="16" t="s">
        <v>11807</v>
      </c>
      <c r="E218" s="16" t="s">
        <v>11808</v>
      </c>
      <c r="F218" s="16" t="s">
        <v>11809</v>
      </c>
      <c r="G218" s="151" t="s">
        <v>33</v>
      </c>
      <c r="H218" s="275">
        <v>34067879.340000004</v>
      </c>
      <c r="I218" s="275">
        <v>66</v>
      </c>
      <c r="J218" s="275">
        <v>34067879.340000004</v>
      </c>
      <c r="K218" s="275">
        <v>66</v>
      </c>
      <c r="L218" s="275">
        <v>34067879.340000004</v>
      </c>
      <c r="M218" s="275">
        <v>66</v>
      </c>
      <c r="N218" s="275">
        <v>34067879.340000004</v>
      </c>
      <c r="O218" s="275">
        <v>66</v>
      </c>
      <c r="P218" s="275">
        <v>34067879.340000004</v>
      </c>
      <c r="Q218" s="275">
        <v>66</v>
      </c>
      <c r="R218" s="16">
        <v>170339396.70000002</v>
      </c>
      <c r="S218" s="275">
        <v>330</v>
      </c>
      <c r="T218" s="243" t="s">
        <v>11752</v>
      </c>
      <c r="U218" s="279" t="s">
        <v>35</v>
      </c>
      <c r="V218" s="279" t="s">
        <v>11810</v>
      </c>
    </row>
    <row r="219" spans="1:22" s="7" customFormat="1" ht="337.5" x14ac:dyDescent="0.3">
      <c r="A219" s="16">
        <v>214</v>
      </c>
      <c r="B219" s="21" t="s">
        <v>7534</v>
      </c>
      <c r="C219" s="16" t="s">
        <v>7535</v>
      </c>
      <c r="D219" s="16" t="s">
        <v>6994</v>
      </c>
      <c r="E219" s="16" t="s">
        <v>30</v>
      </c>
      <c r="F219" s="16"/>
      <c r="G219" s="16" t="s">
        <v>33</v>
      </c>
      <c r="H219" s="251">
        <v>27399999.999999996</v>
      </c>
      <c r="I219" s="251">
        <v>1</v>
      </c>
      <c r="J219" s="16">
        <v>56992839.299999997</v>
      </c>
      <c r="K219" s="16">
        <v>2</v>
      </c>
      <c r="L219" s="16">
        <v>28496419.649999999</v>
      </c>
      <c r="M219" s="16">
        <v>1</v>
      </c>
      <c r="N219" s="16">
        <v>28496419.649999999</v>
      </c>
      <c r="O219" s="16">
        <v>1</v>
      </c>
      <c r="P219" s="16">
        <v>28496419.649999999</v>
      </c>
      <c r="Q219" s="16">
        <v>1</v>
      </c>
      <c r="R219" s="16">
        <v>169882098.25</v>
      </c>
      <c r="S219" s="16">
        <v>6</v>
      </c>
      <c r="T219" s="16" t="s">
        <v>213</v>
      </c>
      <c r="U219" s="16" t="s">
        <v>35</v>
      </c>
      <c r="V219" s="16" t="s">
        <v>7536</v>
      </c>
    </row>
    <row r="220" spans="1:22" s="7" customFormat="1" ht="37.5" x14ac:dyDescent="0.3">
      <c r="A220" s="16">
        <v>215</v>
      </c>
      <c r="B220" s="21" t="s">
        <v>1994</v>
      </c>
      <c r="C220" s="16" t="s">
        <v>1995</v>
      </c>
      <c r="D220" s="16" t="s">
        <v>1996</v>
      </c>
      <c r="E220" s="16" t="s">
        <v>1997</v>
      </c>
      <c r="F220" s="17"/>
      <c r="G220" s="16" t="s">
        <v>33</v>
      </c>
      <c r="H220" s="251">
        <v>33809278.560000002</v>
      </c>
      <c r="I220" s="251">
        <v>6</v>
      </c>
      <c r="J220" s="16">
        <v>33809278.560000002</v>
      </c>
      <c r="K220" s="16">
        <v>6</v>
      </c>
      <c r="L220" s="16">
        <v>33809278.560000002</v>
      </c>
      <c r="M220" s="16">
        <v>6</v>
      </c>
      <c r="N220" s="16">
        <v>33809278.560000002</v>
      </c>
      <c r="O220" s="16">
        <v>6</v>
      </c>
      <c r="P220" s="16">
        <v>33809278.560000002</v>
      </c>
      <c r="Q220" s="16">
        <v>6</v>
      </c>
      <c r="R220" s="16">
        <v>169046392.80000001</v>
      </c>
      <c r="S220" s="16">
        <v>30</v>
      </c>
      <c r="T220" s="16" t="s">
        <v>213</v>
      </c>
      <c r="U220" s="16" t="s">
        <v>35</v>
      </c>
      <c r="V220" s="16" t="s">
        <v>199</v>
      </c>
    </row>
    <row r="221" spans="1:22" s="7" customFormat="1" ht="409.5" x14ac:dyDescent="0.3">
      <c r="A221" s="16">
        <v>216</v>
      </c>
      <c r="B221" s="21" t="s">
        <v>9203</v>
      </c>
      <c r="C221" s="16" t="s">
        <v>9583</v>
      </c>
      <c r="D221" s="16" t="s">
        <v>9584</v>
      </c>
      <c r="E221" s="16" t="s">
        <v>9585</v>
      </c>
      <c r="F221" s="16" t="s">
        <v>9586</v>
      </c>
      <c r="G221" s="16" t="s">
        <v>9577</v>
      </c>
      <c r="H221" s="251">
        <v>3365704.7424999997</v>
      </c>
      <c r="I221" s="251">
        <v>234</v>
      </c>
      <c r="J221" s="16">
        <v>39200000</v>
      </c>
      <c r="K221" s="16"/>
      <c r="L221" s="16">
        <v>40572000</v>
      </c>
      <c r="M221" s="16"/>
      <c r="N221" s="16">
        <v>41992000</v>
      </c>
      <c r="O221" s="16"/>
      <c r="P221" s="16">
        <v>43462000</v>
      </c>
      <c r="Q221" s="16"/>
      <c r="R221" s="16">
        <v>168591704.74250001</v>
      </c>
      <c r="S221" s="16">
        <v>234</v>
      </c>
      <c r="T221" s="17" t="s">
        <v>6868</v>
      </c>
      <c r="U221" s="16" t="s">
        <v>35</v>
      </c>
      <c r="V221" s="16" t="s">
        <v>9587</v>
      </c>
    </row>
    <row r="222" spans="1:22" s="7" customFormat="1" ht="37.5" x14ac:dyDescent="0.3">
      <c r="A222" s="16">
        <v>217</v>
      </c>
      <c r="B222" s="21" t="s">
        <v>7537</v>
      </c>
      <c r="C222" s="16" t="s">
        <v>7538</v>
      </c>
      <c r="D222" s="16" t="s">
        <v>7539</v>
      </c>
      <c r="E222" s="16" t="s">
        <v>7540</v>
      </c>
      <c r="F222" s="16"/>
      <c r="G222" s="16" t="s">
        <v>33</v>
      </c>
      <c r="H222" s="251">
        <v>84066838</v>
      </c>
      <c r="I222" s="251">
        <v>2</v>
      </c>
      <c r="J222" s="16">
        <v>0</v>
      </c>
      <c r="K222" s="16">
        <v>0</v>
      </c>
      <c r="L222" s="16">
        <v>84066838</v>
      </c>
      <c r="M222" s="16">
        <v>0</v>
      </c>
      <c r="N222" s="16">
        <v>0</v>
      </c>
      <c r="O222" s="16">
        <v>0</v>
      </c>
      <c r="P222" s="16">
        <v>0</v>
      </c>
      <c r="Q222" s="16">
        <v>0</v>
      </c>
      <c r="R222" s="16">
        <v>168133676</v>
      </c>
      <c r="S222" s="16">
        <v>2</v>
      </c>
      <c r="T222" s="16" t="s">
        <v>213</v>
      </c>
      <c r="U222" s="16" t="s">
        <v>7048</v>
      </c>
      <c r="V222" s="16" t="s">
        <v>7048</v>
      </c>
    </row>
    <row r="223" spans="1:22" s="7" customFormat="1" ht="56.25" x14ac:dyDescent="0.3">
      <c r="A223" s="16">
        <v>218</v>
      </c>
      <c r="B223" s="21" t="s">
        <v>7170</v>
      </c>
      <c r="C223" s="16" t="s">
        <v>726</v>
      </c>
      <c r="D223" s="16" t="s">
        <v>7171</v>
      </c>
      <c r="E223" s="16" t="s">
        <v>7172</v>
      </c>
      <c r="F223" s="16"/>
      <c r="G223" s="16" t="s">
        <v>1493</v>
      </c>
      <c r="H223" s="251">
        <v>33600000</v>
      </c>
      <c r="I223" s="251">
        <v>2</v>
      </c>
      <c r="J223" s="16">
        <v>33600000</v>
      </c>
      <c r="K223" s="16">
        <v>2</v>
      </c>
      <c r="L223" s="16">
        <v>33600000</v>
      </c>
      <c r="M223" s="16">
        <v>2</v>
      </c>
      <c r="N223" s="16">
        <v>33600000</v>
      </c>
      <c r="O223" s="16">
        <v>2</v>
      </c>
      <c r="P223" s="16">
        <v>33600000</v>
      </c>
      <c r="Q223" s="16">
        <v>2</v>
      </c>
      <c r="R223" s="16">
        <v>168000000</v>
      </c>
      <c r="S223" s="16">
        <v>10</v>
      </c>
      <c r="T223" s="16" t="s">
        <v>213</v>
      </c>
      <c r="U223" s="16" t="s">
        <v>7048</v>
      </c>
      <c r="V223" s="16" t="s">
        <v>7048</v>
      </c>
    </row>
    <row r="224" spans="1:22" s="7" customFormat="1" ht="112.5" x14ac:dyDescent="0.3">
      <c r="A224" s="16">
        <v>219</v>
      </c>
      <c r="B224" s="21" t="s">
        <v>7332</v>
      </c>
      <c r="C224" s="16" t="s">
        <v>7333</v>
      </c>
      <c r="D224" s="16" t="s">
        <v>1287</v>
      </c>
      <c r="E224" s="16" t="s">
        <v>7334</v>
      </c>
      <c r="F224" s="16"/>
      <c r="G224" s="16" t="s">
        <v>1493</v>
      </c>
      <c r="H224" s="251">
        <v>33600000</v>
      </c>
      <c r="I224" s="251">
        <v>4</v>
      </c>
      <c r="J224" s="16">
        <v>33600000</v>
      </c>
      <c r="K224" s="16">
        <v>4</v>
      </c>
      <c r="L224" s="16">
        <v>33600000</v>
      </c>
      <c r="M224" s="16">
        <v>4</v>
      </c>
      <c r="N224" s="16">
        <v>33600000</v>
      </c>
      <c r="O224" s="16">
        <v>4</v>
      </c>
      <c r="P224" s="16">
        <v>33600000</v>
      </c>
      <c r="Q224" s="16">
        <v>4</v>
      </c>
      <c r="R224" s="16">
        <v>168000000</v>
      </c>
      <c r="S224" s="16">
        <v>20</v>
      </c>
      <c r="T224" s="16" t="s">
        <v>213</v>
      </c>
      <c r="U224" s="16" t="s">
        <v>83</v>
      </c>
      <c r="V224" s="16" t="s">
        <v>7335</v>
      </c>
    </row>
    <row r="225" spans="1:22" s="7" customFormat="1" ht="75" x14ac:dyDescent="0.3">
      <c r="A225" s="16">
        <v>220</v>
      </c>
      <c r="B225" s="21" t="s">
        <v>7361</v>
      </c>
      <c r="C225" s="16" t="s">
        <v>7359</v>
      </c>
      <c r="D225" s="16" t="s">
        <v>798</v>
      </c>
      <c r="E225" s="16" t="s">
        <v>7362</v>
      </c>
      <c r="F225" s="16"/>
      <c r="G225" s="16" t="s">
        <v>1493</v>
      </c>
      <c r="H225" s="251">
        <v>33223680</v>
      </c>
      <c r="I225" s="251">
        <v>90</v>
      </c>
      <c r="J225" s="16">
        <v>33223680</v>
      </c>
      <c r="K225" s="16">
        <v>90</v>
      </c>
      <c r="L225" s="16">
        <v>33223680</v>
      </c>
      <c r="M225" s="16">
        <v>90</v>
      </c>
      <c r="N225" s="16">
        <v>33223680</v>
      </c>
      <c r="O225" s="16">
        <v>90</v>
      </c>
      <c r="P225" s="16">
        <v>33223680</v>
      </c>
      <c r="Q225" s="16">
        <v>90</v>
      </c>
      <c r="R225" s="16">
        <v>166118400</v>
      </c>
      <c r="S225" s="16">
        <v>450</v>
      </c>
      <c r="T225" s="16" t="s">
        <v>213</v>
      </c>
      <c r="U225" s="16" t="s">
        <v>7048</v>
      </c>
      <c r="V225" s="16" t="s">
        <v>7048</v>
      </c>
    </row>
    <row r="226" spans="1:22" s="7" customFormat="1" ht="56.25" x14ac:dyDescent="0.3">
      <c r="A226" s="16">
        <v>221</v>
      </c>
      <c r="B226" s="21" t="s">
        <v>2035</v>
      </c>
      <c r="C226" s="16" t="s">
        <v>2036</v>
      </c>
      <c r="D226" s="16" t="s">
        <v>1233</v>
      </c>
      <c r="E226" s="16" t="s">
        <v>2037</v>
      </c>
      <c r="F226" s="17"/>
      <c r="G226" s="16" t="s">
        <v>33</v>
      </c>
      <c r="H226" s="251">
        <v>33200000</v>
      </c>
      <c r="I226" s="251">
        <v>50</v>
      </c>
      <c r="J226" s="16">
        <v>33200000</v>
      </c>
      <c r="K226" s="16">
        <v>50</v>
      </c>
      <c r="L226" s="16">
        <v>33200000</v>
      </c>
      <c r="M226" s="16">
        <v>50</v>
      </c>
      <c r="N226" s="16">
        <v>33200000</v>
      </c>
      <c r="O226" s="16">
        <v>50</v>
      </c>
      <c r="P226" s="16">
        <v>33200000</v>
      </c>
      <c r="Q226" s="16">
        <v>50</v>
      </c>
      <c r="R226" s="16">
        <v>166000000</v>
      </c>
      <c r="S226" s="16">
        <v>250</v>
      </c>
      <c r="T226" s="16" t="s">
        <v>213</v>
      </c>
      <c r="U226" s="16" t="s">
        <v>35</v>
      </c>
      <c r="V226" s="16" t="s">
        <v>199</v>
      </c>
    </row>
    <row r="227" spans="1:22" s="7" customFormat="1" ht="75" x14ac:dyDescent="0.3">
      <c r="A227" s="16">
        <v>222</v>
      </c>
      <c r="B227" s="20" t="s">
        <v>15924</v>
      </c>
      <c r="C227" s="20" t="s">
        <v>15961</v>
      </c>
      <c r="D227" s="20" t="s">
        <v>15962</v>
      </c>
      <c r="E227" s="123" t="s">
        <v>15963</v>
      </c>
      <c r="F227" s="17">
        <v>213</v>
      </c>
      <c r="G227" s="22" t="s">
        <v>24</v>
      </c>
      <c r="H227" s="115">
        <v>165600000</v>
      </c>
      <c r="I227" s="115">
        <v>1000</v>
      </c>
      <c r="J227" s="171"/>
      <c r="K227" s="171"/>
      <c r="L227" s="171"/>
      <c r="M227" s="171"/>
      <c r="N227" s="174"/>
      <c r="O227" s="174"/>
      <c r="P227" s="174"/>
      <c r="Q227" s="174"/>
      <c r="R227" s="16">
        <v>165600000</v>
      </c>
      <c r="S227" s="171">
        <v>1000</v>
      </c>
      <c r="T227" s="20" t="s">
        <v>15928</v>
      </c>
      <c r="U227" s="17" t="s">
        <v>15964</v>
      </c>
      <c r="V227" s="17" t="s">
        <v>15965</v>
      </c>
    </row>
    <row r="228" spans="1:22" s="7" customFormat="1" ht="37.5" x14ac:dyDescent="0.3">
      <c r="A228" s="16">
        <v>223</v>
      </c>
      <c r="B228" s="21" t="s">
        <v>2066</v>
      </c>
      <c r="C228" s="16" t="s">
        <v>1762</v>
      </c>
      <c r="D228" s="16" t="s">
        <v>1763</v>
      </c>
      <c r="E228" s="16" t="s">
        <v>798</v>
      </c>
      <c r="F228" s="17"/>
      <c r="G228" s="16" t="s">
        <v>33</v>
      </c>
      <c r="H228" s="251">
        <v>33091610</v>
      </c>
      <c r="I228" s="251">
        <v>145</v>
      </c>
      <c r="J228" s="16">
        <v>33091610</v>
      </c>
      <c r="K228" s="16">
        <v>145</v>
      </c>
      <c r="L228" s="16">
        <v>33091610</v>
      </c>
      <c r="M228" s="16">
        <v>145</v>
      </c>
      <c r="N228" s="16">
        <v>33091610</v>
      </c>
      <c r="O228" s="16">
        <v>145</v>
      </c>
      <c r="P228" s="16">
        <v>33091610</v>
      </c>
      <c r="Q228" s="16">
        <v>145</v>
      </c>
      <c r="R228" s="16">
        <v>165458050</v>
      </c>
      <c r="S228" s="16">
        <v>725</v>
      </c>
      <c r="T228" s="16" t="s">
        <v>213</v>
      </c>
      <c r="U228" s="16" t="s">
        <v>35</v>
      </c>
      <c r="V228" s="16" t="s">
        <v>199</v>
      </c>
    </row>
    <row r="229" spans="1:22" s="7" customFormat="1" ht="318.75" x14ac:dyDescent="0.3">
      <c r="A229" s="16">
        <v>224</v>
      </c>
      <c r="B229" s="21" t="s">
        <v>7541</v>
      </c>
      <c r="C229" s="16" t="s">
        <v>1633</v>
      </c>
      <c r="D229" s="16" t="s">
        <v>1632</v>
      </c>
      <c r="E229" s="16" t="s">
        <v>1634</v>
      </c>
      <c r="F229" s="16"/>
      <c r="G229" s="16" t="s">
        <v>33</v>
      </c>
      <c r="H229" s="251">
        <v>16429659.999999998</v>
      </c>
      <c r="I229" s="251">
        <v>4</v>
      </c>
      <c r="J229" s="16">
        <v>36966735</v>
      </c>
      <c r="K229" s="16">
        <v>9</v>
      </c>
      <c r="L229" s="16">
        <v>36966735</v>
      </c>
      <c r="M229" s="16">
        <v>9</v>
      </c>
      <c r="N229" s="16">
        <v>36966735</v>
      </c>
      <c r="O229" s="16">
        <v>9</v>
      </c>
      <c r="P229" s="16">
        <v>36966735</v>
      </c>
      <c r="Q229" s="16">
        <v>9</v>
      </c>
      <c r="R229" s="16">
        <v>164296600</v>
      </c>
      <c r="S229" s="16">
        <v>40</v>
      </c>
      <c r="T229" s="16" t="s">
        <v>213</v>
      </c>
      <c r="U229" s="16" t="s">
        <v>7048</v>
      </c>
      <c r="V229" s="16" t="s">
        <v>7048</v>
      </c>
    </row>
    <row r="230" spans="1:22" s="7" customFormat="1" ht="56.25" x14ac:dyDescent="0.3">
      <c r="A230" s="16">
        <v>225</v>
      </c>
      <c r="B230" s="21" t="s">
        <v>7384</v>
      </c>
      <c r="C230" s="16" t="s">
        <v>7287</v>
      </c>
      <c r="D230" s="16" t="s">
        <v>2199</v>
      </c>
      <c r="E230" s="16" t="s">
        <v>7385</v>
      </c>
      <c r="F230" s="16"/>
      <c r="G230" s="16" t="s">
        <v>1493</v>
      </c>
      <c r="H230" s="251">
        <v>32790750.379999999</v>
      </c>
      <c r="I230" s="251">
        <v>5</v>
      </c>
      <c r="J230" s="16">
        <v>32790750.379999999</v>
      </c>
      <c r="K230" s="16">
        <v>5</v>
      </c>
      <c r="L230" s="16">
        <v>32790750.379999999</v>
      </c>
      <c r="M230" s="16">
        <v>5</v>
      </c>
      <c r="N230" s="16">
        <v>32790750.379999999</v>
      </c>
      <c r="O230" s="16">
        <v>5</v>
      </c>
      <c r="P230" s="16">
        <v>32790750.379999999</v>
      </c>
      <c r="Q230" s="16">
        <v>5</v>
      </c>
      <c r="R230" s="16">
        <v>163953751.90000001</v>
      </c>
      <c r="S230" s="16">
        <v>25</v>
      </c>
      <c r="T230" s="16" t="s">
        <v>213</v>
      </c>
      <c r="U230" s="16" t="s">
        <v>7048</v>
      </c>
      <c r="V230" s="16" t="s">
        <v>7048</v>
      </c>
    </row>
    <row r="231" spans="1:22" s="7" customFormat="1" ht="112.5" x14ac:dyDescent="0.3">
      <c r="A231" s="16">
        <v>226</v>
      </c>
      <c r="B231" s="21" t="s">
        <v>645</v>
      </c>
      <c r="C231" s="16" t="s">
        <v>144</v>
      </c>
      <c r="D231" s="16" t="s">
        <v>145</v>
      </c>
      <c r="E231" s="16" t="s">
        <v>145</v>
      </c>
      <c r="F231" s="16"/>
      <c r="G231" s="16" t="s">
        <v>33</v>
      </c>
      <c r="H231" s="462">
        <v>37829998.836000003</v>
      </c>
      <c r="I231" s="462">
        <v>4</v>
      </c>
      <c r="J231" s="16">
        <v>39721498.777800001</v>
      </c>
      <c r="K231" s="29">
        <v>4</v>
      </c>
      <c r="L231" s="29">
        <v>41707573.716690004</v>
      </c>
      <c r="M231" s="29">
        <v>4</v>
      </c>
      <c r="N231" s="29">
        <v>43792952.402524509</v>
      </c>
      <c r="O231" s="29">
        <v>4</v>
      </c>
      <c r="P231" s="16">
        <v>0</v>
      </c>
      <c r="Q231" s="16">
        <v>0</v>
      </c>
      <c r="R231" s="16">
        <v>163052023.73301452</v>
      </c>
      <c r="S231" s="16">
        <v>16</v>
      </c>
      <c r="T231" s="16" t="s">
        <v>243</v>
      </c>
      <c r="U231" s="16" t="s">
        <v>35</v>
      </c>
      <c r="V231" s="16" t="s">
        <v>1370</v>
      </c>
    </row>
    <row r="232" spans="1:22" s="7" customFormat="1" ht="75" x14ac:dyDescent="0.3">
      <c r="A232" s="16">
        <v>227</v>
      </c>
      <c r="B232" s="21" t="s">
        <v>1078</v>
      </c>
      <c r="C232" s="16" t="s">
        <v>1079</v>
      </c>
      <c r="D232" s="16" t="s">
        <v>1080</v>
      </c>
      <c r="E232" s="16" t="s">
        <v>9906</v>
      </c>
      <c r="F232" s="16"/>
      <c r="G232" s="16" t="s">
        <v>9115</v>
      </c>
      <c r="H232" s="251">
        <v>21293153.280000001</v>
      </c>
      <c r="I232" s="251" t="s">
        <v>9120</v>
      </c>
      <c r="J232" s="16">
        <v>35078400</v>
      </c>
      <c r="K232" s="16">
        <v>3</v>
      </c>
      <c r="L232" s="16">
        <v>35078400</v>
      </c>
      <c r="M232" s="16">
        <v>3</v>
      </c>
      <c r="N232" s="16">
        <v>35078400</v>
      </c>
      <c r="O232" s="16">
        <v>3</v>
      </c>
      <c r="P232" s="16">
        <v>35078400</v>
      </c>
      <c r="Q232" s="16">
        <v>3</v>
      </c>
      <c r="R232" s="16">
        <v>161606753.28</v>
      </c>
      <c r="S232" s="16">
        <v>14</v>
      </c>
      <c r="T232" s="16" t="s">
        <v>34</v>
      </c>
      <c r="U232" s="16"/>
      <c r="V232" s="16"/>
    </row>
    <row r="233" spans="1:22" s="7" customFormat="1" ht="75" x14ac:dyDescent="0.3">
      <c r="A233" s="16">
        <v>228</v>
      </c>
      <c r="B233" s="20" t="s">
        <v>15957</v>
      </c>
      <c r="C233" s="20" t="s">
        <v>15958</v>
      </c>
      <c r="D233" s="20" t="s">
        <v>822</v>
      </c>
      <c r="E233" s="20" t="s">
        <v>15959</v>
      </c>
      <c r="F233" s="116" t="s">
        <v>15960</v>
      </c>
      <c r="G233" s="21" t="s">
        <v>33</v>
      </c>
      <c r="H233" s="115">
        <v>159534485.5</v>
      </c>
      <c r="I233" s="115">
        <v>28.951000000000001</v>
      </c>
      <c r="J233" s="171"/>
      <c r="K233" s="171"/>
      <c r="L233" s="171"/>
      <c r="M233" s="171"/>
      <c r="N233" s="174"/>
      <c r="O233" s="174"/>
      <c r="P233" s="174"/>
      <c r="Q233" s="174"/>
      <c r="R233" s="16">
        <v>159534485.5</v>
      </c>
      <c r="S233" s="171">
        <v>28.951000000000001</v>
      </c>
      <c r="T233" s="20" t="s">
        <v>15928</v>
      </c>
      <c r="U233" s="16" t="s">
        <v>83</v>
      </c>
      <c r="V233" s="16" t="s">
        <v>199</v>
      </c>
    </row>
    <row r="234" spans="1:22" s="7" customFormat="1" ht="37.5" x14ac:dyDescent="0.3">
      <c r="A234" s="16">
        <v>229</v>
      </c>
      <c r="B234" s="21" t="s">
        <v>7542</v>
      </c>
      <c r="C234" s="16" t="s">
        <v>1892</v>
      </c>
      <c r="D234" s="16" t="s">
        <v>1893</v>
      </c>
      <c r="E234" s="16" t="s">
        <v>1894</v>
      </c>
      <c r="F234" s="16"/>
      <c r="G234" s="16" t="s">
        <v>863</v>
      </c>
      <c r="H234" s="251">
        <v>19640000</v>
      </c>
      <c r="I234" s="251">
        <v>400000</v>
      </c>
      <c r="J234" s="16">
        <v>45011908.893119998</v>
      </c>
      <c r="K234" s="16">
        <v>854440.18400000001</v>
      </c>
      <c r="L234" s="16">
        <v>31608000</v>
      </c>
      <c r="M234" s="16">
        <v>600000</v>
      </c>
      <c r="N234" s="16">
        <v>31608000</v>
      </c>
      <c r="O234" s="16">
        <v>600000</v>
      </c>
      <c r="P234" s="16">
        <v>31608000</v>
      </c>
      <c r="Q234" s="16">
        <v>600000</v>
      </c>
      <c r="R234" s="16">
        <v>159475908.89311999</v>
      </c>
      <c r="S234" s="16">
        <v>3054440.1839999999</v>
      </c>
      <c r="T234" s="16" t="s">
        <v>213</v>
      </c>
      <c r="U234" s="16" t="s">
        <v>7048</v>
      </c>
      <c r="V234" s="16" t="s">
        <v>7048</v>
      </c>
    </row>
    <row r="235" spans="1:22" s="7" customFormat="1" ht="37.5" x14ac:dyDescent="0.3">
      <c r="A235" s="16">
        <v>230</v>
      </c>
      <c r="B235" s="21" t="s">
        <v>7543</v>
      </c>
      <c r="C235" s="16" t="s">
        <v>1762</v>
      </c>
      <c r="D235" s="16" t="s">
        <v>1763</v>
      </c>
      <c r="E235" s="16" t="s">
        <v>798</v>
      </c>
      <c r="F235" s="16"/>
      <c r="G235" s="16" t="s">
        <v>33</v>
      </c>
      <c r="H235" s="251">
        <v>396800</v>
      </c>
      <c r="I235" s="251">
        <v>2</v>
      </c>
      <c r="J235" s="16">
        <v>39709932</v>
      </c>
      <c r="K235" s="16">
        <v>174</v>
      </c>
      <c r="L235" s="16">
        <v>39709932</v>
      </c>
      <c r="M235" s="16">
        <v>174</v>
      </c>
      <c r="N235" s="16">
        <v>39709932</v>
      </c>
      <c r="O235" s="16">
        <v>174</v>
      </c>
      <c r="P235" s="16">
        <v>39709932</v>
      </c>
      <c r="Q235" s="16">
        <v>174</v>
      </c>
      <c r="R235" s="16">
        <v>159236528</v>
      </c>
      <c r="S235" s="16">
        <v>698</v>
      </c>
      <c r="T235" s="16" t="s">
        <v>213</v>
      </c>
      <c r="U235" s="16" t="s">
        <v>7544</v>
      </c>
      <c r="V235" s="16" t="s">
        <v>7545</v>
      </c>
    </row>
    <row r="236" spans="1:22" s="7" customFormat="1" ht="56.25" x14ac:dyDescent="0.3">
      <c r="A236" s="16">
        <v>231</v>
      </c>
      <c r="B236" s="21" t="s">
        <v>7546</v>
      </c>
      <c r="C236" s="16" t="s">
        <v>1995</v>
      </c>
      <c r="D236" s="16" t="s">
        <v>1996</v>
      </c>
      <c r="E236" s="16" t="s">
        <v>1997</v>
      </c>
      <c r="F236" s="16"/>
      <c r="G236" s="16" t="s">
        <v>33</v>
      </c>
      <c r="H236" s="251">
        <v>23734110.419642858</v>
      </c>
      <c r="I236" s="251">
        <v>6</v>
      </c>
      <c r="J236" s="16">
        <v>33809278.560000002</v>
      </c>
      <c r="K236" s="16">
        <v>6</v>
      </c>
      <c r="L236" s="16">
        <v>33809278.560000002</v>
      </c>
      <c r="M236" s="16">
        <v>6</v>
      </c>
      <c r="N236" s="16">
        <v>33809278.560000002</v>
      </c>
      <c r="O236" s="16">
        <v>6</v>
      </c>
      <c r="P236" s="16">
        <v>33809278.560000002</v>
      </c>
      <c r="Q236" s="16">
        <v>6</v>
      </c>
      <c r="R236" s="16">
        <v>158971224.65964288</v>
      </c>
      <c r="S236" s="16">
        <v>30</v>
      </c>
      <c r="T236" s="16" t="s">
        <v>213</v>
      </c>
      <c r="U236" s="16" t="s">
        <v>7048</v>
      </c>
      <c r="V236" s="16" t="s">
        <v>7048</v>
      </c>
    </row>
    <row r="237" spans="1:22" s="7" customFormat="1" ht="37.5" x14ac:dyDescent="0.3">
      <c r="A237" s="16">
        <v>232</v>
      </c>
      <c r="B237" s="21" t="s">
        <v>7412</v>
      </c>
      <c r="C237" s="16" t="s">
        <v>2314</v>
      </c>
      <c r="D237" s="16" t="s">
        <v>2315</v>
      </c>
      <c r="E237" s="16" t="s">
        <v>2316</v>
      </c>
      <c r="F237" s="16"/>
      <c r="G237" s="16" t="s">
        <v>49</v>
      </c>
      <c r="H237" s="251">
        <v>68177034.026785702</v>
      </c>
      <c r="I237" s="251">
        <v>7</v>
      </c>
      <c r="J237" s="16">
        <v>22471997.880000003</v>
      </c>
      <c r="K237" s="16">
        <v>2</v>
      </c>
      <c r="L237" s="16">
        <v>22471997.880000003</v>
      </c>
      <c r="M237" s="16">
        <v>2</v>
      </c>
      <c r="N237" s="16">
        <v>22471997.880000003</v>
      </c>
      <c r="O237" s="16">
        <v>2</v>
      </c>
      <c r="P237" s="16">
        <v>22471997.880000003</v>
      </c>
      <c r="Q237" s="16">
        <v>2</v>
      </c>
      <c r="R237" s="16">
        <v>158065025.54678568</v>
      </c>
      <c r="S237" s="16">
        <v>15</v>
      </c>
      <c r="T237" s="16" t="s">
        <v>213</v>
      </c>
      <c r="U237" s="16" t="s">
        <v>35</v>
      </c>
      <c r="V237" s="16" t="s">
        <v>7048</v>
      </c>
    </row>
    <row r="238" spans="1:22" s="7" customFormat="1" ht="56.25" x14ac:dyDescent="0.3">
      <c r="A238" s="16">
        <v>233</v>
      </c>
      <c r="B238" s="21" t="s">
        <v>2104</v>
      </c>
      <c r="C238" s="16" t="s">
        <v>2105</v>
      </c>
      <c r="D238" s="16" t="s">
        <v>2106</v>
      </c>
      <c r="E238" s="16" t="s">
        <v>2107</v>
      </c>
      <c r="F238" s="17"/>
      <c r="G238" s="16" t="s">
        <v>49</v>
      </c>
      <c r="H238" s="251">
        <v>31560000</v>
      </c>
      <c r="I238" s="251">
        <v>2</v>
      </c>
      <c r="J238" s="16">
        <v>31560000</v>
      </c>
      <c r="K238" s="16">
        <v>2</v>
      </c>
      <c r="L238" s="16">
        <v>31560000</v>
      </c>
      <c r="M238" s="16">
        <v>2</v>
      </c>
      <c r="N238" s="16">
        <v>31560000</v>
      </c>
      <c r="O238" s="16">
        <v>2</v>
      </c>
      <c r="P238" s="16">
        <v>31560000</v>
      </c>
      <c r="Q238" s="16">
        <v>2</v>
      </c>
      <c r="R238" s="16">
        <v>157800000</v>
      </c>
      <c r="S238" s="16">
        <v>10</v>
      </c>
      <c r="T238" s="16" t="s">
        <v>213</v>
      </c>
      <c r="U238" s="16" t="s">
        <v>35</v>
      </c>
      <c r="V238" s="16" t="s">
        <v>199</v>
      </c>
    </row>
    <row r="239" spans="1:22" s="7" customFormat="1" ht="56.25" x14ac:dyDescent="0.3">
      <c r="A239" s="16">
        <v>234</v>
      </c>
      <c r="B239" s="51" t="s">
        <v>9377</v>
      </c>
      <c r="C239" s="51" t="s">
        <v>9378</v>
      </c>
      <c r="D239" s="51" t="s">
        <v>9379</v>
      </c>
      <c r="E239" s="51" t="s">
        <v>14665</v>
      </c>
      <c r="F239" s="40" t="s">
        <v>14449</v>
      </c>
      <c r="G239" s="51" t="s">
        <v>9115</v>
      </c>
      <c r="H239" s="437">
        <v>155500800</v>
      </c>
      <c r="I239" s="251" t="s">
        <v>10633</v>
      </c>
      <c r="J239" s="17"/>
      <c r="K239" s="17"/>
      <c r="L239" s="17"/>
      <c r="M239" s="17"/>
      <c r="N239" s="17"/>
      <c r="O239" s="17"/>
      <c r="P239" s="17"/>
      <c r="Q239" s="17"/>
      <c r="R239" s="16">
        <v>155500800</v>
      </c>
      <c r="S239" s="16">
        <v>26</v>
      </c>
      <c r="T239" s="51" t="s">
        <v>14655</v>
      </c>
      <c r="U239" s="51" t="s">
        <v>35</v>
      </c>
      <c r="V239" s="17"/>
    </row>
    <row r="240" spans="1:22" s="7" customFormat="1" ht="93.75" x14ac:dyDescent="0.3">
      <c r="A240" s="16">
        <v>235</v>
      </c>
      <c r="B240" s="21" t="s">
        <v>1906</v>
      </c>
      <c r="C240" s="16" t="s">
        <v>1907</v>
      </c>
      <c r="D240" s="16" t="s">
        <v>1908</v>
      </c>
      <c r="E240" s="16" t="s">
        <v>7115</v>
      </c>
      <c r="F240" s="16"/>
      <c r="G240" s="16" t="s">
        <v>7084</v>
      </c>
      <c r="H240" s="251">
        <v>30982007</v>
      </c>
      <c r="I240" s="251" t="s">
        <v>7116</v>
      </c>
      <c r="J240" s="16">
        <v>30982007</v>
      </c>
      <c r="K240" s="16" t="s">
        <v>7116</v>
      </c>
      <c r="L240" s="16">
        <v>30982007</v>
      </c>
      <c r="M240" s="16" t="s">
        <v>7116</v>
      </c>
      <c r="N240" s="16">
        <v>30982007</v>
      </c>
      <c r="O240" s="16" t="s">
        <v>7116</v>
      </c>
      <c r="P240" s="16">
        <v>30982007</v>
      </c>
      <c r="Q240" s="16" t="s">
        <v>7116</v>
      </c>
      <c r="R240" s="16">
        <v>154910035</v>
      </c>
      <c r="S240" s="16">
        <v>14195</v>
      </c>
      <c r="T240" s="16" t="s">
        <v>819</v>
      </c>
      <c r="U240" s="16"/>
      <c r="V240" s="16"/>
    </row>
    <row r="241" spans="1:22" s="7" customFormat="1" ht="93.75" x14ac:dyDescent="0.3">
      <c r="A241" s="16">
        <v>236</v>
      </c>
      <c r="B241" s="21" t="s">
        <v>1906</v>
      </c>
      <c r="C241" s="16" t="s">
        <v>1907</v>
      </c>
      <c r="D241" s="16" t="s">
        <v>1908</v>
      </c>
      <c r="E241" s="16" t="s">
        <v>7102</v>
      </c>
      <c r="F241" s="16"/>
      <c r="G241" s="16" t="s">
        <v>7084</v>
      </c>
      <c r="H241" s="251">
        <v>30770740</v>
      </c>
      <c r="I241" s="251" t="s">
        <v>7103</v>
      </c>
      <c r="J241" s="16">
        <v>30770740</v>
      </c>
      <c r="K241" s="16" t="s">
        <v>7103</v>
      </c>
      <c r="L241" s="16">
        <v>30770740</v>
      </c>
      <c r="M241" s="16" t="s">
        <v>7103</v>
      </c>
      <c r="N241" s="16">
        <v>30770740</v>
      </c>
      <c r="O241" s="16" t="s">
        <v>7103</v>
      </c>
      <c r="P241" s="16">
        <v>30770740</v>
      </c>
      <c r="Q241" s="16" t="s">
        <v>7103</v>
      </c>
      <c r="R241" s="16">
        <v>153853700</v>
      </c>
      <c r="S241" s="16">
        <v>14300</v>
      </c>
      <c r="T241" s="16" t="s">
        <v>819</v>
      </c>
      <c r="U241" s="16"/>
      <c r="V241" s="16"/>
    </row>
    <row r="242" spans="1:22" s="7" customFormat="1" ht="56.25" x14ac:dyDescent="0.3">
      <c r="A242" s="16">
        <v>237</v>
      </c>
      <c r="B242" s="21" t="s">
        <v>4446</v>
      </c>
      <c r="C242" s="16" t="s">
        <v>424</v>
      </c>
      <c r="D242" s="16" t="s">
        <v>4447</v>
      </c>
      <c r="E242" s="16"/>
      <c r="F242" s="16"/>
      <c r="G242" s="16" t="s">
        <v>33</v>
      </c>
      <c r="H242" s="251">
        <v>60212051.25</v>
      </c>
      <c r="I242" s="251">
        <v>325</v>
      </c>
      <c r="J242" s="16">
        <v>23121427.199999999</v>
      </c>
      <c r="K242" s="16">
        <v>120</v>
      </c>
      <c r="L242" s="16">
        <v>23121427.199999999</v>
      </c>
      <c r="M242" s="16">
        <v>120</v>
      </c>
      <c r="N242" s="16">
        <v>23121427.199999999</v>
      </c>
      <c r="O242" s="16">
        <v>120</v>
      </c>
      <c r="P242" s="16">
        <v>23121427.199999999</v>
      </c>
      <c r="Q242" s="16">
        <v>120</v>
      </c>
      <c r="R242" s="16">
        <v>152697760.05000001</v>
      </c>
      <c r="S242" s="16">
        <v>805</v>
      </c>
      <c r="T242" s="16" t="s">
        <v>25</v>
      </c>
      <c r="U242" s="16" t="s">
        <v>204</v>
      </c>
      <c r="V242" s="16" t="s">
        <v>199</v>
      </c>
    </row>
    <row r="243" spans="1:22" s="7" customFormat="1" ht="93.75" x14ac:dyDescent="0.3">
      <c r="A243" s="16">
        <v>238</v>
      </c>
      <c r="B243" s="21" t="s">
        <v>514</v>
      </c>
      <c r="C243" s="16" t="s">
        <v>2489</v>
      </c>
      <c r="D243" s="16" t="s">
        <v>2490</v>
      </c>
      <c r="E243" s="16" t="s">
        <v>11077</v>
      </c>
      <c r="F243" s="16"/>
      <c r="G243" s="16" t="s">
        <v>1493</v>
      </c>
      <c r="H243" s="251">
        <v>30445136.690000001</v>
      </c>
      <c r="I243" s="251">
        <v>32</v>
      </c>
      <c r="J243" s="16">
        <v>30445136.690000001</v>
      </c>
      <c r="K243" s="16">
        <v>32</v>
      </c>
      <c r="L243" s="16">
        <v>30445136.690000001</v>
      </c>
      <c r="M243" s="16">
        <v>32</v>
      </c>
      <c r="N243" s="16">
        <v>30445136.690000001</v>
      </c>
      <c r="O243" s="16">
        <v>32</v>
      </c>
      <c r="P243" s="16">
        <v>30445136.690000001</v>
      </c>
      <c r="Q243" s="16">
        <v>32</v>
      </c>
      <c r="R243" s="16">
        <v>152225683.45000002</v>
      </c>
      <c r="S243" s="16">
        <v>160</v>
      </c>
      <c r="T243" s="16" t="s">
        <v>1113</v>
      </c>
      <c r="U243" s="16" t="s">
        <v>1210</v>
      </c>
      <c r="V243" s="35" t="s">
        <v>199</v>
      </c>
    </row>
    <row r="244" spans="1:22" s="7" customFormat="1" ht="56.25" x14ac:dyDescent="0.3">
      <c r="A244" s="16">
        <v>239</v>
      </c>
      <c r="B244" s="21" t="s">
        <v>7159</v>
      </c>
      <c r="C244" s="16" t="s">
        <v>7158</v>
      </c>
      <c r="D244" s="16"/>
      <c r="E244" s="16" t="s">
        <v>7159</v>
      </c>
      <c r="F244" s="16"/>
      <c r="G244" s="16" t="s">
        <v>1861</v>
      </c>
      <c r="H244" s="251">
        <v>30156300</v>
      </c>
      <c r="I244" s="251">
        <v>27.54</v>
      </c>
      <c r="J244" s="16">
        <v>30156300</v>
      </c>
      <c r="K244" s="16">
        <v>27.54</v>
      </c>
      <c r="L244" s="16">
        <v>30156300</v>
      </c>
      <c r="M244" s="16">
        <v>27.54</v>
      </c>
      <c r="N244" s="16">
        <v>30156300</v>
      </c>
      <c r="O244" s="16">
        <v>27.54</v>
      </c>
      <c r="P244" s="16">
        <v>30156300</v>
      </c>
      <c r="Q244" s="16">
        <v>27.54</v>
      </c>
      <c r="R244" s="16">
        <v>150781500</v>
      </c>
      <c r="S244" s="16">
        <v>137.69999999999999</v>
      </c>
      <c r="T244" s="16" t="s">
        <v>819</v>
      </c>
      <c r="U244" s="16"/>
      <c r="V244" s="16"/>
    </row>
    <row r="245" spans="1:22" s="7" customFormat="1" ht="112.5" x14ac:dyDescent="0.3">
      <c r="A245" s="16">
        <v>240</v>
      </c>
      <c r="B245" s="21" t="s">
        <v>2136</v>
      </c>
      <c r="C245" s="16" t="s">
        <v>1286</v>
      </c>
      <c r="D245" s="16" t="s">
        <v>1270</v>
      </c>
      <c r="E245" s="16" t="s">
        <v>1287</v>
      </c>
      <c r="F245" s="17"/>
      <c r="G245" s="16" t="s">
        <v>33</v>
      </c>
      <c r="H245" s="251">
        <v>30000000</v>
      </c>
      <c r="I245" s="251">
        <v>4</v>
      </c>
      <c r="J245" s="16">
        <v>30000000</v>
      </c>
      <c r="K245" s="16">
        <v>4</v>
      </c>
      <c r="L245" s="16">
        <v>30000000</v>
      </c>
      <c r="M245" s="16">
        <v>4</v>
      </c>
      <c r="N245" s="16">
        <v>30000000</v>
      </c>
      <c r="O245" s="16">
        <v>4</v>
      </c>
      <c r="P245" s="16">
        <v>30000000</v>
      </c>
      <c r="Q245" s="16">
        <v>4</v>
      </c>
      <c r="R245" s="16">
        <v>150000000</v>
      </c>
      <c r="S245" s="16">
        <v>20</v>
      </c>
      <c r="T245" s="16" t="s">
        <v>213</v>
      </c>
      <c r="U245" s="16" t="s">
        <v>359</v>
      </c>
      <c r="V245" s="16" t="s">
        <v>199</v>
      </c>
    </row>
    <row r="246" spans="1:22" s="7" customFormat="1" ht="37.5" x14ac:dyDescent="0.3">
      <c r="A246" s="16">
        <v>241</v>
      </c>
      <c r="B246" s="21" t="s">
        <v>2163</v>
      </c>
      <c r="C246" s="16" t="s">
        <v>1762</v>
      </c>
      <c r="D246" s="16" t="s">
        <v>1763</v>
      </c>
      <c r="E246" s="16" t="s">
        <v>798</v>
      </c>
      <c r="F246" s="17"/>
      <c r="G246" s="16" t="s">
        <v>33</v>
      </c>
      <c r="H246" s="251">
        <v>29664000</v>
      </c>
      <c r="I246" s="251">
        <v>90</v>
      </c>
      <c r="J246" s="16">
        <v>29664000</v>
      </c>
      <c r="K246" s="16">
        <v>90</v>
      </c>
      <c r="L246" s="16">
        <v>29664000</v>
      </c>
      <c r="M246" s="16">
        <v>90</v>
      </c>
      <c r="N246" s="16">
        <v>29664000</v>
      </c>
      <c r="O246" s="16">
        <v>90</v>
      </c>
      <c r="P246" s="16">
        <v>29664000</v>
      </c>
      <c r="Q246" s="16">
        <v>90</v>
      </c>
      <c r="R246" s="16">
        <v>148320000</v>
      </c>
      <c r="S246" s="16">
        <v>450</v>
      </c>
      <c r="T246" s="16" t="s">
        <v>213</v>
      </c>
      <c r="U246" s="16" t="s">
        <v>35</v>
      </c>
      <c r="V246" s="16" t="s">
        <v>199</v>
      </c>
    </row>
    <row r="247" spans="1:22" s="7" customFormat="1" ht="150" x14ac:dyDescent="0.3">
      <c r="A247" s="16">
        <v>242</v>
      </c>
      <c r="B247" s="21" t="s">
        <v>773</v>
      </c>
      <c r="C247" s="16" t="s">
        <v>1148</v>
      </c>
      <c r="D247" s="16" t="s">
        <v>7137</v>
      </c>
      <c r="E247" s="16" t="s">
        <v>7087</v>
      </c>
      <c r="F247" s="16"/>
      <c r="G247" s="16" t="s">
        <v>7079</v>
      </c>
      <c r="H247" s="251">
        <v>29590400</v>
      </c>
      <c r="I247" s="251">
        <v>0.2</v>
      </c>
      <c r="J247" s="16">
        <v>29590400</v>
      </c>
      <c r="K247" s="16">
        <v>0.2</v>
      </c>
      <c r="L247" s="16">
        <v>29590400</v>
      </c>
      <c r="M247" s="16">
        <v>0.2</v>
      </c>
      <c r="N247" s="16">
        <v>29590400</v>
      </c>
      <c r="O247" s="16">
        <v>0.2</v>
      </c>
      <c r="P247" s="16">
        <v>29590400</v>
      </c>
      <c r="Q247" s="16">
        <v>0.2</v>
      </c>
      <c r="R247" s="16">
        <v>147952000</v>
      </c>
      <c r="S247" s="16">
        <v>1</v>
      </c>
      <c r="T247" s="16" t="s">
        <v>819</v>
      </c>
      <c r="U247" s="16"/>
      <c r="V247" s="16"/>
    </row>
    <row r="248" spans="1:22" s="7" customFormat="1" x14ac:dyDescent="0.3">
      <c r="A248" s="16">
        <v>243</v>
      </c>
      <c r="B248" s="283" t="s">
        <v>11533</v>
      </c>
      <c r="C248" s="283" t="s">
        <v>1828</v>
      </c>
      <c r="D248" s="283" t="s">
        <v>11534</v>
      </c>
      <c r="E248" s="283" t="s">
        <v>11535</v>
      </c>
      <c r="F248" s="283"/>
      <c r="G248" s="283" t="s">
        <v>49</v>
      </c>
      <c r="H248" s="471">
        <v>71711000</v>
      </c>
      <c r="I248" s="471">
        <v>1</v>
      </c>
      <c r="J248" s="283"/>
      <c r="K248" s="283"/>
      <c r="L248" s="283">
        <v>75296550</v>
      </c>
      <c r="M248" s="283">
        <v>1</v>
      </c>
      <c r="N248" s="283"/>
      <c r="O248" s="283"/>
      <c r="P248" s="283"/>
      <c r="Q248" s="283"/>
      <c r="R248" s="16">
        <v>147007550</v>
      </c>
      <c r="S248" s="283"/>
      <c r="T248" s="127"/>
      <c r="U248" s="283" t="s">
        <v>35</v>
      </c>
      <c r="V248" s="283" t="s">
        <v>11536</v>
      </c>
    </row>
    <row r="249" spans="1:22" s="7" customFormat="1" ht="37.5" x14ac:dyDescent="0.3">
      <c r="A249" s="16">
        <v>244</v>
      </c>
      <c r="B249" s="21" t="s">
        <v>2196</v>
      </c>
      <c r="C249" s="16" t="s">
        <v>2197</v>
      </c>
      <c r="D249" s="16" t="s">
        <v>2198</v>
      </c>
      <c r="E249" s="16" t="s">
        <v>2199</v>
      </c>
      <c r="F249" s="17"/>
      <c r="G249" s="16" t="s">
        <v>33</v>
      </c>
      <c r="H249" s="251">
        <v>29277455.699999999</v>
      </c>
      <c r="I249" s="251">
        <v>5</v>
      </c>
      <c r="J249" s="16">
        <v>29277455.699999999</v>
      </c>
      <c r="K249" s="16">
        <v>5</v>
      </c>
      <c r="L249" s="16">
        <v>29277455.699999999</v>
      </c>
      <c r="M249" s="16">
        <v>5</v>
      </c>
      <c r="N249" s="16">
        <v>29277455.699999999</v>
      </c>
      <c r="O249" s="16">
        <v>5</v>
      </c>
      <c r="P249" s="16">
        <v>29277455.699999999</v>
      </c>
      <c r="Q249" s="16">
        <v>5</v>
      </c>
      <c r="R249" s="16">
        <v>146387278.5</v>
      </c>
      <c r="S249" s="16">
        <v>25</v>
      </c>
      <c r="T249" s="16" t="s">
        <v>213</v>
      </c>
      <c r="U249" s="16" t="s">
        <v>83</v>
      </c>
      <c r="V249" s="16" t="s">
        <v>199</v>
      </c>
    </row>
    <row r="250" spans="1:22" s="7" customFormat="1" ht="75" x14ac:dyDescent="0.3">
      <c r="A250" s="16">
        <v>245</v>
      </c>
      <c r="B250" s="21" t="s">
        <v>1078</v>
      </c>
      <c r="C250" s="16" t="s">
        <v>1079</v>
      </c>
      <c r="D250" s="16" t="s">
        <v>1080</v>
      </c>
      <c r="E250" s="17" t="s">
        <v>842</v>
      </c>
      <c r="F250" s="16"/>
      <c r="G250" s="16" t="s">
        <v>33</v>
      </c>
      <c r="H250" s="251">
        <v>20880000</v>
      </c>
      <c r="I250" s="251">
        <v>2</v>
      </c>
      <c r="J250" s="16">
        <v>31320000</v>
      </c>
      <c r="K250" s="16">
        <v>3</v>
      </c>
      <c r="L250" s="16">
        <v>31320000</v>
      </c>
      <c r="M250" s="16">
        <v>3</v>
      </c>
      <c r="N250" s="16">
        <v>31320000</v>
      </c>
      <c r="O250" s="16">
        <v>3</v>
      </c>
      <c r="P250" s="16">
        <v>31320000</v>
      </c>
      <c r="Q250" s="16">
        <v>3</v>
      </c>
      <c r="R250" s="16">
        <v>146160000</v>
      </c>
      <c r="S250" s="16">
        <v>14</v>
      </c>
      <c r="T250" s="16" t="s">
        <v>34</v>
      </c>
      <c r="U250" s="16" t="s">
        <v>35</v>
      </c>
      <c r="V250" s="16" t="s">
        <v>36</v>
      </c>
    </row>
    <row r="251" spans="1:22" s="7" customFormat="1" ht="56.25" x14ac:dyDescent="0.3">
      <c r="A251" s="16">
        <v>246</v>
      </c>
      <c r="B251" s="16" t="s">
        <v>751</v>
      </c>
      <c r="C251" s="16" t="s">
        <v>11811</v>
      </c>
      <c r="D251" s="16" t="s">
        <v>5479</v>
      </c>
      <c r="E251" s="16" t="s">
        <v>11812</v>
      </c>
      <c r="F251" s="16" t="s">
        <v>11813</v>
      </c>
      <c r="G251" s="151" t="s">
        <v>33</v>
      </c>
      <c r="H251" s="275">
        <v>29161755.359999999</v>
      </c>
      <c r="I251" s="275">
        <v>36</v>
      </c>
      <c r="J251" s="275">
        <v>29161755.359999999</v>
      </c>
      <c r="K251" s="275">
        <v>36</v>
      </c>
      <c r="L251" s="275">
        <v>29161755.359999999</v>
      </c>
      <c r="M251" s="275">
        <v>36</v>
      </c>
      <c r="N251" s="275">
        <v>29161755.359999999</v>
      </c>
      <c r="O251" s="275">
        <v>36</v>
      </c>
      <c r="P251" s="275">
        <v>29161755.359999999</v>
      </c>
      <c r="Q251" s="275">
        <v>36</v>
      </c>
      <c r="R251" s="16">
        <v>145808776.80000001</v>
      </c>
      <c r="S251" s="275">
        <v>180</v>
      </c>
      <c r="T251" s="243" t="s">
        <v>11752</v>
      </c>
      <c r="U251" s="279" t="s">
        <v>35</v>
      </c>
      <c r="V251" s="279" t="s">
        <v>11814</v>
      </c>
    </row>
    <row r="252" spans="1:22" s="7" customFormat="1" ht="93.75" x14ac:dyDescent="0.3">
      <c r="A252" s="16">
        <v>247</v>
      </c>
      <c r="B252" s="21" t="s">
        <v>2694</v>
      </c>
      <c r="C252" s="16" t="s">
        <v>10706</v>
      </c>
      <c r="D252" s="16" t="s">
        <v>10707</v>
      </c>
      <c r="E252" s="16" t="s">
        <v>10708</v>
      </c>
      <c r="F252" s="16"/>
      <c r="G252" s="16" t="s">
        <v>9115</v>
      </c>
      <c r="H252" s="251">
        <v>145600000</v>
      </c>
      <c r="I252" s="251" t="s">
        <v>9120</v>
      </c>
      <c r="J252" s="16"/>
      <c r="K252" s="16"/>
      <c r="L252" s="16"/>
      <c r="M252" s="16"/>
      <c r="N252" s="16"/>
      <c r="O252" s="16"/>
      <c r="P252" s="16"/>
      <c r="Q252" s="16"/>
      <c r="R252" s="16">
        <v>145600000</v>
      </c>
      <c r="S252" s="16">
        <v>2</v>
      </c>
      <c r="T252" s="16" t="s">
        <v>76</v>
      </c>
      <c r="U252" s="16" t="s">
        <v>2567</v>
      </c>
      <c r="V252" s="16" t="s">
        <v>7014</v>
      </c>
    </row>
    <row r="253" spans="1:22" s="7" customFormat="1" ht="75" x14ac:dyDescent="0.3">
      <c r="A253" s="16">
        <v>248</v>
      </c>
      <c r="B253" s="20" t="s">
        <v>15969</v>
      </c>
      <c r="C253" s="20" t="s">
        <v>13859</v>
      </c>
      <c r="D253" s="20" t="s">
        <v>15970</v>
      </c>
      <c r="E253" s="20" t="s">
        <v>15971</v>
      </c>
      <c r="F253" s="116" t="s">
        <v>15972</v>
      </c>
      <c r="G253" s="21" t="s">
        <v>33</v>
      </c>
      <c r="H253" s="115">
        <v>144875000</v>
      </c>
      <c r="I253" s="115">
        <v>47500</v>
      </c>
      <c r="J253" s="171"/>
      <c r="K253" s="171"/>
      <c r="L253" s="171"/>
      <c r="M253" s="171"/>
      <c r="N253" s="174"/>
      <c r="O253" s="174"/>
      <c r="P253" s="174"/>
      <c r="Q253" s="174"/>
      <c r="R253" s="16">
        <v>144875000</v>
      </c>
      <c r="S253" s="171">
        <v>47500</v>
      </c>
      <c r="T253" s="20" t="s">
        <v>15928</v>
      </c>
      <c r="U253" s="16" t="s">
        <v>35</v>
      </c>
      <c r="V253" s="16" t="s">
        <v>15973</v>
      </c>
    </row>
    <row r="254" spans="1:22" s="7" customFormat="1" ht="37.5" x14ac:dyDescent="0.3">
      <c r="A254" s="16">
        <v>249</v>
      </c>
      <c r="B254" s="21" t="s">
        <v>2222</v>
      </c>
      <c r="C254" s="16" t="s">
        <v>2223</v>
      </c>
      <c r="D254" s="16" t="s">
        <v>2224</v>
      </c>
      <c r="E254" s="16" t="s">
        <v>2225</v>
      </c>
      <c r="F254" s="17"/>
      <c r="G254" s="16" t="s">
        <v>33</v>
      </c>
      <c r="H254" s="251">
        <v>28521874.500000004</v>
      </c>
      <c r="I254" s="251">
        <v>350</v>
      </c>
      <c r="J254" s="16">
        <v>28521874.500000004</v>
      </c>
      <c r="K254" s="16">
        <v>350</v>
      </c>
      <c r="L254" s="16">
        <v>28521874.500000004</v>
      </c>
      <c r="M254" s="16">
        <v>350</v>
      </c>
      <c r="N254" s="16">
        <v>28521874.500000004</v>
      </c>
      <c r="O254" s="16">
        <v>350</v>
      </c>
      <c r="P254" s="16">
        <v>28521874.500000004</v>
      </c>
      <c r="Q254" s="16">
        <v>350</v>
      </c>
      <c r="R254" s="16">
        <v>142609372.50000003</v>
      </c>
      <c r="S254" s="16">
        <v>1750</v>
      </c>
      <c r="T254" s="16" t="s">
        <v>213</v>
      </c>
      <c r="U254" s="16" t="s">
        <v>83</v>
      </c>
      <c r="V254" s="16" t="s">
        <v>199</v>
      </c>
    </row>
    <row r="255" spans="1:22" s="7" customFormat="1" x14ac:dyDescent="0.3">
      <c r="A255" s="16">
        <v>250</v>
      </c>
      <c r="B255" s="118" t="s">
        <v>15408</v>
      </c>
      <c r="C255" s="118" t="s">
        <v>15409</v>
      </c>
      <c r="D255" s="118" t="s">
        <v>11301</v>
      </c>
      <c r="E255" s="118" t="s">
        <v>15410</v>
      </c>
      <c r="F255" s="118" t="s">
        <v>14449</v>
      </c>
      <c r="G255" s="118" t="s">
        <v>9115</v>
      </c>
      <c r="H255" s="166">
        <v>140140000</v>
      </c>
      <c r="I255" s="166">
        <v>4</v>
      </c>
      <c r="J255" s="118"/>
      <c r="K255" s="118"/>
      <c r="L255" s="118"/>
      <c r="M255" s="118"/>
      <c r="N255" s="118"/>
      <c r="O255" s="118"/>
      <c r="P255" s="118"/>
      <c r="Q255" s="118"/>
      <c r="R255" s="16">
        <v>140140000</v>
      </c>
      <c r="S255" s="118"/>
      <c r="T255" s="20" t="s">
        <v>15403</v>
      </c>
      <c r="U255" s="118"/>
      <c r="V255" s="118"/>
    </row>
    <row r="256" spans="1:22" s="7" customFormat="1" ht="56.25" x14ac:dyDescent="0.3">
      <c r="A256" s="16">
        <v>251</v>
      </c>
      <c r="B256" s="21" t="s">
        <v>7162</v>
      </c>
      <c r="C256" s="16" t="s">
        <v>7161</v>
      </c>
      <c r="D256" s="16"/>
      <c r="E256" s="16" t="s">
        <v>7162</v>
      </c>
      <c r="F256" s="16"/>
      <c r="G256" s="16" t="s">
        <v>1861</v>
      </c>
      <c r="H256" s="251">
        <v>27930000</v>
      </c>
      <c r="I256" s="251">
        <v>21</v>
      </c>
      <c r="J256" s="16">
        <v>27930000</v>
      </c>
      <c r="K256" s="16">
        <v>21</v>
      </c>
      <c r="L256" s="16">
        <v>27930000</v>
      </c>
      <c r="M256" s="16">
        <v>21</v>
      </c>
      <c r="N256" s="16">
        <v>27930000</v>
      </c>
      <c r="O256" s="16">
        <v>21</v>
      </c>
      <c r="P256" s="16">
        <v>27930000</v>
      </c>
      <c r="Q256" s="16">
        <v>21</v>
      </c>
      <c r="R256" s="16">
        <v>139650000</v>
      </c>
      <c r="S256" s="16">
        <v>105</v>
      </c>
      <c r="T256" s="16" t="s">
        <v>819</v>
      </c>
      <c r="U256" s="16"/>
      <c r="V256" s="16"/>
    </row>
    <row r="257" spans="1:22" s="7" customFormat="1" ht="131.25" x14ac:dyDescent="0.3">
      <c r="A257" s="16">
        <v>252</v>
      </c>
      <c r="B257" s="21" t="s">
        <v>423</v>
      </c>
      <c r="C257" s="16" t="s">
        <v>424</v>
      </c>
      <c r="D257" s="16" t="s">
        <v>425</v>
      </c>
      <c r="E257" s="16" t="s">
        <v>5</v>
      </c>
      <c r="F257" s="16" t="s">
        <v>9637</v>
      </c>
      <c r="G257" s="16" t="s">
        <v>1493</v>
      </c>
      <c r="H257" s="251">
        <v>27891660.600000001</v>
      </c>
      <c r="I257" s="251">
        <v>180</v>
      </c>
      <c r="J257" s="16">
        <v>27891660.600000001</v>
      </c>
      <c r="K257" s="16">
        <v>180</v>
      </c>
      <c r="L257" s="16">
        <v>27891660.600000001</v>
      </c>
      <c r="M257" s="16">
        <v>180</v>
      </c>
      <c r="N257" s="16">
        <v>27891660.600000001</v>
      </c>
      <c r="O257" s="16">
        <v>180</v>
      </c>
      <c r="P257" s="16">
        <v>27891660.600000001</v>
      </c>
      <c r="Q257" s="16">
        <v>180</v>
      </c>
      <c r="R257" s="16">
        <v>139458303</v>
      </c>
      <c r="S257" s="16">
        <v>900</v>
      </c>
      <c r="T257" s="16" t="s">
        <v>1457</v>
      </c>
      <c r="U257" s="16"/>
      <c r="V257" s="16"/>
    </row>
    <row r="258" spans="1:22" s="7" customFormat="1" ht="56.25" x14ac:dyDescent="0.3">
      <c r="A258" s="16">
        <v>253</v>
      </c>
      <c r="B258" s="16" t="s">
        <v>11815</v>
      </c>
      <c r="C258" s="16" t="s">
        <v>11816</v>
      </c>
      <c r="D258" s="16" t="s">
        <v>5479</v>
      </c>
      <c r="E258" s="16" t="s">
        <v>11817</v>
      </c>
      <c r="F258" s="16" t="s">
        <v>11818</v>
      </c>
      <c r="G258" s="151" t="s">
        <v>33</v>
      </c>
      <c r="H258" s="275">
        <v>27726157.739999998</v>
      </c>
      <c r="I258" s="275">
        <v>57</v>
      </c>
      <c r="J258" s="275">
        <v>27726157.739999998</v>
      </c>
      <c r="K258" s="275">
        <v>57</v>
      </c>
      <c r="L258" s="275">
        <v>27726157.739999998</v>
      </c>
      <c r="M258" s="275">
        <v>57</v>
      </c>
      <c r="N258" s="275">
        <v>27726157.739999998</v>
      </c>
      <c r="O258" s="275">
        <v>57</v>
      </c>
      <c r="P258" s="275">
        <v>27726157.739999998</v>
      </c>
      <c r="Q258" s="275">
        <v>57</v>
      </c>
      <c r="R258" s="16">
        <v>138630788.69999999</v>
      </c>
      <c r="S258" s="275">
        <v>285</v>
      </c>
      <c r="T258" s="243" t="s">
        <v>11752</v>
      </c>
      <c r="U258" s="279" t="s">
        <v>35</v>
      </c>
      <c r="V258" s="279" t="s">
        <v>11819</v>
      </c>
    </row>
    <row r="259" spans="1:22" s="7" customFormat="1" ht="206.25" x14ac:dyDescent="0.3">
      <c r="A259" s="16">
        <v>254</v>
      </c>
      <c r="B259" s="21" t="s">
        <v>55</v>
      </c>
      <c r="C259" s="16" t="s">
        <v>1103</v>
      </c>
      <c r="D259" s="16" t="s">
        <v>1104</v>
      </c>
      <c r="E259" s="16" t="s">
        <v>1104</v>
      </c>
      <c r="F259" s="16"/>
      <c r="G259" s="16" t="s">
        <v>33</v>
      </c>
      <c r="H259" s="251">
        <v>34452000</v>
      </c>
      <c r="I259" s="251">
        <v>44</v>
      </c>
      <c r="J259" s="16">
        <v>34452000</v>
      </c>
      <c r="K259" s="16">
        <v>44</v>
      </c>
      <c r="L259" s="16">
        <v>34452000</v>
      </c>
      <c r="M259" s="16">
        <v>44</v>
      </c>
      <c r="N259" s="16">
        <v>34452000</v>
      </c>
      <c r="O259" s="16">
        <v>44</v>
      </c>
      <c r="P259" s="16">
        <v>0</v>
      </c>
      <c r="Q259" s="16">
        <v>0</v>
      </c>
      <c r="R259" s="16">
        <v>137808000</v>
      </c>
      <c r="S259" s="16">
        <v>176</v>
      </c>
      <c r="T259" s="16" t="s">
        <v>34</v>
      </c>
      <c r="U259" s="16" t="s">
        <v>35</v>
      </c>
      <c r="V259" s="16" t="s">
        <v>36</v>
      </c>
    </row>
    <row r="260" spans="1:22" s="7" customFormat="1" ht="93.75" x14ac:dyDescent="0.3">
      <c r="A260" s="16">
        <v>255</v>
      </c>
      <c r="B260" s="21" t="s">
        <v>7330</v>
      </c>
      <c r="C260" s="16" t="s">
        <v>685</v>
      </c>
      <c r="D260" s="16" t="s">
        <v>2254</v>
      </c>
      <c r="E260" s="16" t="s">
        <v>7331</v>
      </c>
      <c r="F260" s="16"/>
      <c r="G260" s="16" t="s">
        <v>1493</v>
      </c>
      <c r="H260" s="251">
        <v>27435430.399999999</v>
      </c>
      <c r="I260" s="251">
        <v>20</v>
      </c>
      <c r="J260" s="16">
        <v>27435430.399999999</v>
      </c>
      <c r="K260" s="16">
        <v>20</v>
      </c>
      <c r="L260" s="16">
        <v>27435430.399999999</v>
      </c>
      <c r="M260" s="16">
        <v>20</v>
      </c>
      <c r="N260" s="16">
        <v>27435430.399999999</v>
      </c>
      <c r="O260" s="16">
        <v>20</v>
      </c>
      <c r="P260" s="16">
        <v>27435430.399999999</v>
      </c>
      <c r="Q260" s="16">
        <v>20</v>
      </c>
      <c r="R260" s="16">
        <v>137177152</v>
      </c>
      <c r="S260" s="16">
        <v>100</v>
      </c>
      <c r="T260" s="16" t="s">
        <v>213</v>
      </c>
      <c r="U260" s="16" t="s">
        <v>35</v>
      </c>
      <c r="V260" s="16" t="s">
        <v>1051</v>
      </c>
    </row>
    <row r="261" spans="1:22" s="7" customFormat="1" ht="93.75" x14ac:dyDescent="0.3">
      <c r="A261" s="16">
        <v>256</v>
      </c>
      <c r="B261" s="21" t="s">
        <v>7330</v>
      </c>
      <c r="C261" s="16" t="s">
        <v>2252</v>
      </c>
      <c r="D261" s="16" t="s">
        <v>2253</v>
      </c>
      <c r="E261" s="16" t="s">
        <v>2254</v>
      </c>
      <c r="F261" s="16"/>
      <c r="G261" s="16" t="s">
        <v>33</v>
      </c>
      <c r="H261" s="251">
        <v>39193472</v>
      </c>
      <c r="I261" s="251">
        <v>32</v>
      </c>
      <c r="J261" s="16">
        <v>24495920</v>
      </c>
      <c r="K261" s="16">
        <v>20</v>
      </c>
      <c r="L261" s="16">
        <v>24495920</v>
      </c>
      <c r="M261" s="16">
        <v>20</v>
      </c>
      <c r="N261" s="16">
        <v>24495920</v>
      </c>
      <c r="O261" s="16">
        <v>20</v>
      </c>
      <c r="P261" s="16">
        <v>24495920</v>
      </c>
      <c r="Q261" s="16">
        <v>20</v>
      </c>
      <c r="R261" s="16">
        <v>137177152</v>
      </c>
      <c r="S261" s="16">
        <v>112</v>
      </c>
      <c r="T261" s="16" t="s">
        <v>213</v>
      </c>
      <c r="U261" s="16" t="s">
        <v>35</v>
      </c>
      <c r="V261" s="16" t="s">
        <v>35</v>
      </c>
    </row>
    <row r="262" spans="1:22" s="7" customFormat="1" ht="56.25" x14ac:dyDescent="0.3">
      <c r="A262" s="16">
        <v>257</v>
      </c>
      <c r="B262" s="102" t="s">
        <v>14363</v>
      </c>
      <c r="C262" s="36" t="s">
        <v>14358</v>
      </c>
      <c r="D262" s="36" t="s">
        <v>14359</v>
      </c>
      <c r="E262" s="152" t="s">
        <v>14360</v>
      </c>
      <c r="F262" s="36"/>
      <c r="G262" s="102" t="s">
        <v>33</v>
      </c>
      <c r="H262" s="184">
        <v>21450000</v>
      </c>
      <c r="I262" s="184">
        <v>650</v>
      </c>
      <c r="J262" s="102">
        <v>25410000</v>
      </c>
      <c r="K262" s="184">
        <v>700</v>
      </c>
      <c r="L262" s="102">
        <v>27951000</v>
      </c>
      <c r="M262" s="184">
        <v>700</v>
      </c>
      <c r="N262" s="102">
        <v>27951000</v>
      </c>
      <c r="O262" s="184">
        <v>700</v>
      </c>
      <c r="P262" s="102">
        <v>33845000</v>
      </c>
      <c r="Q262" s="184">
        <v>700</v>
      </c>
      <c r="R262" s="16">
        <v>136607000</v>
      </c>
      <c r="S262" s="103">
        <v>3450</v>
      </c>
      <c r="T262" s="102" t="s">
        <v>13873</v>
      </c>
      <c r="U262" s="37"/>
      <c r="V262" s="37"/>
    </row>
    <row r="263" spans="1:22" s="7" customFormat="1" ht="37.5" x14ac:dyDescent="0.3">
      <c r="A263" s="16">
        <v>258</v>
      </c>
      <c r="B263" s="121" t="s">
        <v>13901</v>
      </c>
      <c r="C263" s="113" t="s">
        <v>13902</v>
      </c>
      <c r="D263" s="121" t="s">
        <v>13903</v>
      </c>
      <c r="E263" s="121" t="s">
        <v>13904</v>
      </c>
      <c r="F263" s="20"/>
      <c r="G263" s="121" t="s">
        <v>24</v>
      </c>
      <c r="H263" s="470">
        <v>33905000</v>
      </c>
      <c r="I263" s="472">
        <v>5000</v>
      </c>
      <c r="J263" s="175">
        <v>33905000</v>
      </c>
      <c r="K263" s="121">
        <v>5000</v>
      </c>
      <c r="L263" s="175">
        <v>33905000</v>
      </c>
      <c r="M263" s="121">
        <v>5000</v>
      </c>
      <c r="N263" s="175">
        <v>33905000</v>
      </c>
      <c r="O263" s="121">
        <v>5000</v>
      </c>
      <c r="P263" s="121"/>
      <c r="Q263" s="121"/>
      <c r="R263" s="16">
        <v>135620000</v>
      </c>
      <c r="S263" s="21">
        <v>20000</v>
      </c>
      <c r="T263" s="121" t="s">
        <v>13905</v>
      </c>
      <c r="U263" s="232" t="s">
        <v>83</v>
      </c>
      <c r="V263" s="218" t="s">
        <v>13906</v>
      </c>
    </row>
    <row r="264" spans="1:22" s="7" customFormat="1" ht="75" x14ac:dyDescent="0.3">
      <c r="A264" s="16">
        <v>259</v>
      </c>
      <c r="B264" s="21" t="s">
        <v>3469</v>
      </c>
      <c r="C264" s="16" t="s">
        <v>3470</v>
      </c>
      <c r="D264" s="16" t="s">
        <v>3471</v>
      </c>
      <c r="E264" s="16" t="s">
        <v>3472</v>
      </c>
      <c r="F264" s="16"/>
      <c r="G264" s="16" t="s">
        <v>1571</v>
      </c>
      <c r="H264" s="251">
        <v>18063592.399999999</v>
      </c>
      <c r="I264" s="251">
        <v>740</v>
      </c>
      <c r="J264" s="16">
        <v>29262375</v>
      </c>
      <c r="K264" s="16">
        <v>740</v>
      </c>
      <c r="L264" s="16">
        <v>29262375</v>
      </c>
      <c r="M264" s="16">
        <v>740</v>
      </c>
      <c r="N264" s="16">
        <v>29262375</v>
      </c>
      <c r="O264" s="16">
        <v>740</v>
      </c>
      <c r="P264" s="16">
        <v>29262375</v>
      </c>
      <c r="Q264" s="16">
        <v>740</v>
      </c>
      <c r="R264" s="16">
        <v>135113092.40000001</v>
      </c>
      <c r="S264" s="16">
        <v>3700</v>
      </c>
      <c r="T264" s="16" t="s">
        <v>1113</v>
      </c>
      <c r="U264" s="16" t="s">
        <v>1097</v>
      </c>
      <c r="V264" s="16"/>
    </row>
    <row r="265" spans="1:22" s="7" customFormat="1" ht="225" x14ac:dyDescent="0.3">
      <c r="A265" s="16">
        <v>260</v>
      </c>
      <c r="B265" s="21" t="s">
        <v>1081</v>
      </c>
      <c r="C265" s="16" t="s">
        <v>1082</v>
      </c>
      <c r="D265" s="16" t="s">
        <v>1087</v>
      </c>
      <c r="E265" s="16" t="s">
        <v>384</v>
      </c>
      <c r="F265" s="16"/>
      <c r="G265" s="16" t="s">
        <v>24</v>
      </c>
      <c r="H265" s="251">
        <v>26970720</v>
      </c>
      <c r="I265" s="251">
        <v>2420</v>
      </c>
      <c r="J265" s="16">
        <v>26970720</v>
      </c>
      <c r="K265" s="16">
        <v>2420</v>
      </c>
      <c r="L265" s="16">
        <v>26970720</v>
      </c>
      <c r="M265" s="16">
        <v>2420</v>
      </c>
      <c r="N265" s="16">
        <v>26970720</v>
      </c>
      <c r="O265" s="16">
        <v>2420</v>
      </c>
      <c r="P265" s="16">
        <v>26970720</v>
      </c>
      <c r="Q265" s="16">
        <v>2420</v>
      </c>
      <c r="R265" s="16">
        <v>134853600</v>
      </c>
      <c r="S265" s="16">
        <v>12100</v>
      </c>
      <c r="T265" s="16" t="s">
        <v>819</v>
      </c>
      <c r="U265" s="16" t="s">
        <v>1085</v>
      </c>
      <c r="V265" s="16" t="s">
        <v>1086</v>
      </c>
    </row>
    <row r="266" spans="1:22" s="7" customFormat="1" ht="93.75" x14ac:dyDescent="0.3">
      <c r="A266" s="16">
        <v>261</v>
      </c>
      <c r="B266" s="21" t="s">
        <v>1906</v>
      </c>
      <c r="C266" s="16" t="s">
        <v>1907</v>
      </c>
      <c r="D266" s="16" t="s">
        <v>1908</v>
      </c>
      <c r="E266" s="16" t="s">
        <v>7106</v>
      </c>
      <c r="F266" s="16"/>
      <c r="G266" s="16" t="s">
        <v>7084</v>
      </c>
      <c r="H266" s="251">
        <v>26970720</v>
      </c>
      <c r="I266" s="251" t="s">
        <v>7107</v>
      </c>
      <c r="J266" s="16">
        <v>26970720</v>
      </c>
      <c r="K266" s="16" t="s">
        <v>7107</v>
      </c>
      <c r="L266" s="16">
        <v>26970720</v>
      </c>
      <c r="M266" s="16" t="s">
        <v>7107</v>
      </c>
      <c r="N266" s="16">
        <v>26970720</v>
      </c>
      <c r="O266" s="16" t="s">
        <v>7107</v>
      </c>
      <c r="P266" s="16">
        <v>26970720</v>
      </c>
      <c r="Q266" s="16" t="s">
        <v>7107</v>
      </c>
      <c r="R266" s="16">
        <v>134853600</v>
      </c>
      <c r="S266" s="16">
        <v>12075</v>
      </c>
      <c r="T266" s="16" t="s">
        <v>819</v>
      </c>
      <c r="U266" s="16"/>
      <c r="V266" s="16"/>
    </row>
    <row r="267" spans="1:22" s="7" customFormat="1" ht="112.5" x14ac:dyDescent="0.3">
      <c r="A267" s="16">
        <v>262</v>
      </c>
      <c r="B267" s="21" t="s">
        <v>4958</v>
      </c>
      <c r="C267" s="21" t="s">
        <v>13907</v>
      </c>
      <c r="D267" s="21" t="s">
        <v>13908</v>
      </c>
      <c r="E267" s="21" t="s">
        <v>13909</v>
      </c>
      <c r="F267" s="155"/>
      <c r="G267" s="21">
        <v>55</v>
      </c>
      <c r="H267" s="115">
        <v>26952576</v>
      </c>
      <c r="I267" s="115">
        <v>11100</v>
      </c>
      <c r="J267" s="21">
        <v>26952576</v>
      </c>
      <c r="K267" s="21">
        <v>11100</v>
      </c>
      <c r="L267" s="21">
        <v>26952576</v>
      </c>
      <c r="M267" s="21">
        <v>11100</v>
      </c>
      <c r="N267" s="21">
        <v>26952576</v>
      </c>
      <c r="O267" s="21">
        <v>11100</v>
      </c>
      <c r="P267" s="21">
        <v>26952576</v>
      </c>
      <c r="Q267" s="21">
        <v>11100</v>
      </c>
      <c r="R267" s="16">
        <v>134762880</v>
      </c>
      <c r="S267" s="21">
        <v>55500</v>
      </c>
      <c r="T267" s="21" t="s">
        <v>13882</v>
      </c>
      <c r="U267" s="16" t="s">
        <v>13883</v>
      </c>
      <c r="V267" s="16"/>
    </row>
    <row r="268" spans="1:22" s="7" customFormat="1" ht="75" x14ac:dyDescent="0.3">
      <c r="A268" s="16">
        <v>263</v>
      </c>
      <c r="B268" s="16" t="s">
        <v>859</v>
      </c>
      <c r="C268" s="16" t="s">
        <v>11775</v>
      </c>
      <c r="D268" s="16" t="s">
        <v>798</v>
      </c>
      <c r="E268" s="16" t="s">
        <v>11776</v>
      </c>
      <c r="F268" s="16"/>
      <c r="G268" s="151" t="s">
        <v>9115</v>
      </c>
      <c r="H268" s="275">
        <v>0</v>
      </c>
      <c r="I268" s="275">
        <v>0</v>
      </c>
      <c r="J268" s="275">
        <v>0</v>
      </c>
      <c r="K268" s="275">
        <v>0</v>
      </c>
      <c r="L268" s="275">
        <v>0</v>
      </c>
      <c r="M268" s="275">
        <v>0</v>
      </c>
      <c r="N268" s="275">
        <v>134464486</v>
      </c>
      <c r="O268" s="275" t="s">
        <v>9120</v>
      </c>
      <c r="P268" s="275">
        <v>0</v>
      </c>
      <c r="Q268" s="275">
        <v>0</v>
      </c>
      <c r="R268" s="16">
        <v>134464486</v>
      </c>
      <c r="S268" s="275">
        <v>2</v>
      </c>
      <c r="T268" s="38" t="s">
        <v>11752</v>
      </c>
      <c r="U268" s="279"/>
      <c r="V268" s="279"/>
    </row>
    <row r="269" spans="1:22" s="7" customFormat="1" ht="37.5" x14ac:dyDescent="0.3">
      <c r="A269" s="16">
        <v>264</v>
      </c>
      <c r="B269" s="21" t="s">
        <v>6187</v>
      </c>
      <c r="C269" s="16" t="s">
        <v>6188</v>
      </c>
      <c r="D269" s="16" t="s">
        <v>6189</v>
      </c>
      <c r="E269" s="16" t="s">
        <v>10386</v>
      </c>
      <c r="F269" s="16"/>
      <c r="G269" s="16" t="s">
        <v>9115</v>
      </c>
      <c r="H269" s="251">
        <v>134064000</v>
      </c>
      <c r="I269" s="251" t="s">
        <v>9123</v>
      </c>
      <c r="J269" s="16"/>
      <c r="K269" s="16"/>
      <c r="L269" s="16"/>
      <c r="M269" s="16"/>
      <c r="N269" s="16"/>
      <c r="O269" s="16"/>
      <c r="P269" s="16"/>
      <c r="Q269" s="16"/>
      <c r="R269" s="16">
        <v>134064000</v>
      </c>
      <c r="S269" s="16">
        <v>6</v>
      </c>
      <c r="T269" s="16" t="s">
        <v>76</v>
      </c>
      <c r="U269" s="16" t="s">
        <v>10384</v>
      </c>
      <c r="V269" s="16" t="s">
        <v>10385</v>
      </c>
    </row>
    <row r="270" spans="1:22" s="5" customFormat="1" ht="409.5" customHeight="1" x14ac:dyDescent="0.3">
      <c r="A270" s="16">
        <v>265</v>
      </c>
      <c r="B270" s="120" t="s">
        <v>1278</v>
      </c>
      <c r="C270" s="113" t="s">
        <v>1990</v>
      </c>
      <c r="D270" s="120" t="s">
        <v>1991</v>
      </c>
      <c r="E270" s="120" t="s">
        <v>13910</v>
      </c>
      <c r="F270" s="20"/>
      <c r="G270" s="121" t="s">
        <v>24</v>
      </c>
      <c r="H270" s="470">
        <v>33312584.879999995</v>
      </c>
      <c r="I270" s="470">
        <v>3000</v>
      </c>
      <c r="J270" s="170">
        <v>33312584.879999995</v>
      </c>
      <c r="K270" s="170">
        <v>3000</v>
      </c>
      <c r="L270" s="170">
        <v>33312584.879999995</v>
      </c>
      <c r="M270" s="170">
        <v>3000</v>
      </c>
      <c r="N270" s="170">
        <v>33312584.879999995</v>
      </c>
      <c r="O270" s="170">
        <v>3000</v>
      </c>
      <c r="P270" s="170"/>
      <c r="Q270" s="170"/>
      <c r="R270" s="16">
        <v>133250339.51999998</v>
      </c>
      <c r="S270" s="21">
        <v>12000</v>
      </c>
      <c r="T270" s="148" t="s">
        <v>13891</v>
      </c>
      <c r="U270" s="218"/>
      <c r="V270" s="218"/>
    </row>
    <row r="271" spans="1:22" s="7" customFormat="1" ht="409.5" x14ac:dyDescent="0.3">
      <c r="A271" s="16">
        <v>266</v>
      </c>
      <c r="B271" s="21" t="s">
        <v>1632</v>
      </c>
      <c r="C271" s="16" t="s">
        <v>1633</v>
      </c>
      <c r="D271" s="16" t="s">
        <v>7533</v>
      </c>
      <c r="E271" s="16" t="s">
        <v>9846</v>
      </c>
      <c r="F271" s="16" t="s">
        <v>9847</v>
      </c>
      <c r="G271" s="16" t="s">
        <v>9769</v>
      </c>
      <c r="H271" s="251">
        <v>26479178.850000001</v>
      </c>
      <c r="I271" s="251">
        <v>1</v>
      </c>
      <c r="J271" s="16">
        <v>26479178.850000001</v>
      </c>
      <c r="K271" s="16">
        <v>1</v>
      </c>
      <c r="L271" s="16">
        <v>26479178.850000001</v>
      </c>
      <c r="M271" s="16">
        <v>1</v>
      </c>
      <c r="N271" s="16">
        <v>26479178.850000001</v>
      </c>
      <c r="O271" s="16">
        <v>1</v>
      </c>
      <c r="P271" s="16">
        <v>26479178.850000001</v>
      </c>
      <c r="Q271" s="16">
        <v>1</v>
      </c>
      <c r="R271" s="16">
        <v>132395894.25</v>
      </c>
      <c r="S271" s="16">
        <v>5</v>
      </c>
      <c r="T271" s="16" t="s">
        <v>25</v>
      </c>
      <c r="U271" s="16"/>
      <c r="V271" s="16"/>
    </row>
    <row r="272" spans="1:22" s="7" customFormat="1" ht="93.75" x14ac:dyDescent="0.3">
      <c r="A272" s="16">
        <v>267</v>
      </c>
      <c r="B272" s="21" t="s">
        <v>7298</v>
      </c>
      <c r="C272" s="16" t="s">
        <v>5653</v>
      </c>
      <c r="D272" s="16" t="s">
        <v>2282</v>
      </c>
      <c r="E272" s="16" t="s">
        <v>7299</v>
      </c>
      <c r="F272" s="16"/>
      <c r="G272" s="16" t="s">
        <v>1493</v>
      </c>
      <c r="H272" s="251">
        <v>26077738.510000002</v>
      </c>
      <c r="I272" s="251">
        <v>30</v>
      </c>
      <c r="J272" s="16">
        <v>26077738.510000002</v>
      </c>
      <c r="K272" s="16">
        <v>30</v>
      </c>
      <c r="L272" s="16">
        <v>26077738.510000002</v>
      </c>
      <c r="M272" s="16">
        <v>30</v>
      </c>
      <c r="N272" s="16">
        <v>26077738.510000002</v>
      </c>
      <c r="O272" s="16">
        <v>30</v>
      </c>
      <c r="P272" s="16">
        <v>26077738.510000002</v>
      </c>
      <c r="Q272" s="16">
        <v>30</v>
      </c>
      <c r="R272" s="16">
        <v>130388692.55000001</v>
      </c>
      <c r="S272" s="16">
        <v>150</v>
      </c>
      <c r="T272" s="16" t="s">
        <v>213</v>
      </c>
      <c r="U272" s="16" t="s">
        <v>7048</v>
      </c>
      <c r="V272" s="16" t="s">
        <v>7048</v>
      </c>
    </row>
    <row r="273" spans="1:22" s="7" customFormat="1" ht="281.25" x14ac:dyDescent="0.3">
      <c r="A273" s="16">
        <v>268</v>
      </c>
      <c r="B273" s="21" t="s">
        <v>7514</v>
      </c>
      <c r="C273" s="16" t="s">
        <v>7515</v>
      </c>
      <c r="D273" s="16" t="s">
        <v>822</v>
      </c>
      <c r="E273" s="16" t="s">
        <v>1051</v>
      </c>
      <c r="F273" s="16"/>
      <c r="G273" s="16" t="s">
        <v>24</v>
      </c>
      <c r="H273" s="251">
        <v>25833472</v>
      </c>
      <c r="I273" s="251">
        <v>20000</v>
      </c>
      <c r="J273" s="16">
        <v>25833472</v>
      </c>
      <c r="K273" s="16">
        <v>20000</v>
      </c>
      <c r="L273" s="16">
        <v>25833472</v>
      </c>
      <c r="M273" s="16">
        <v>20000</v>
      </c>
      <c r="N273" s="16">
        <v>25833472</v>
      </c>
      <c r="O273" s="16">
        <v>20000</v>
      </c>
      <c r="P273" s="16">
        <v>25833472</v>
      </c>
      <c r="Q273" s="16">
        <v>20000</v>
      </c>
      <c r="R273" s="16">
        <v>129167360</v>
      </c>
      <c r="S273" s="16">
        <v>100000</v>
      </c>
      <c r="T273" s="16" t="s">
        <v>213</v>
      </c>
      <c r="U273" s="16" t="s">
        <v>7048</v>
      </c>
      <c r="V273" s="16" t="s">
        <v>7048</v>
      </c>
    </row>
    <row r="274" spans="1:22" s="7" customFormat="1" ht="168.75" x14ac:dyDescent="0.3">
      <c r="A274" s="16">
        <v>269</v>
      </c>
      <c r="B274" s="21" t="s">
        <v>46</v>
      </c>
      <c r="C274" s="16"/>
      <c r="D274" s="16" t="s">
        <v>52</v>
      </c>
      <c r="E274" s="16" t="s">
        <v>22</v>
      </c>
      <c r="F274" s="40" t="s">
        <v>53</v>
      </c>
      <c r="G274" s="16" t="s">
        <v>49</v>
      </c>
      <c r="H274" s="251">
        <v>0</v>
      </c>
      <c r="I274" s="251">
        <v>0</v>
      </c>
      <c r="J274" s="16">
        <v>64078560</v>
      </c>
      <c r="K274" s="16">
        <v>1</v>
      </c>
      <c r="L274" s="16">
        <v>0</v>
      </c>
      <c r="M274" s="16">
        <v>0</v>
      </c>
      <c r="N274" s="16">
        <v>64078560</v>
      </c>
      <c r="O274" s="16">
        <v>1</v>
      </c>
      <c r="P274" s="16">
        <v>0</v>
      </c>
      <c r="Q274" s="16">
        <v>0</v>
      </c>
      <c r="R274" s="16">
        <v>128157120</v>
      </c>
      <c r="S274" s="16">
        <v>2</v>
      </c>
      <c r="T274" s="16" t="s">
        <v>50</v>
      </c>
      <c r="U274" s="16" t="s">
        <v>26</v>
      </c>
      <c r="V274" s="16" t="s">
        <v>54</v>
      </c>
    </row>
    <row r="275" spans="1:22" s="7" customFormat="1" ht="112.5" x14ac:dyDescent="0.3">
      <c r="A275" s="16">
        <v>270</v>
      </c>
      <c r="B275" s="113" t="s">
        <v>2694</v>
      </c>
      <c r="C275" s="113" t="s">
        <v>14447</v>
      </c>
      <c r="D275" s="113" t="s">
        <v>14448</v>
      </c>
      <c r="E275" s="113" t="s">
        <v>15745</v>
      </c>
      <c r="F275" s="113" t="s">
        <v>14449</v>
      </c>
      <c r="G275" s="113" t="s">
        <v>9115</v>
      </c>
      <c r="H275" s="189">
        <v>40000000</v>
      </c>
      <c r="I275" s="172" t="s">
        <v>9266</v>
      </c>
      <c r="J275" s="20">
        <v>21000000</v>
      </c>
      <c r="K275" s="20">
        <v>3</v>
      </c>
      <c r="L275" s="20">
        <v>15000000</v>
      </c>
      <c r="M275" s="20">
        <v>2</v>
      </c>
      <c r="N275" s="20">
        <v>16000000</v>
      </c>
      <c r="O275" s="20">
        <v>2</v>
      </c>
      <c r="P275" s="20">
        <v>36000000</v>
      </c>
      <c r="Q275" s="20">
        <v>4</v>
      </c>
      <c r="R275" s="16">
        <v>128000000</v>
      </c>
      <c r="S275" s="21">
        <v>15</v>
      </c>
      <c r="T275" s="113" t="s">
        <v>15746</v>
      </c>
      <c r="U275" s="238"/>
      <c r="V275" s="112"/>
    </row>
    <row r="276" spans="1:22" s="7" customFormat="1" ht="168.75" x14ac:dyDescent="0.3">
      <c r="A276" s="16">
        <v>271</v>
      </c>
      <c r="B276" s="21" t="s">
        <v>46</v>
      </c>
      <c r="C276" s="16"/>
      <c r="D276" s="16" t="s">
        <v>47</v>
      </c>
      <c r="E276" s="16" t="s">
        <v>22</v>
      </c>
      <c r="F276" s="40" t="s">
        <v>48</v>
      </c>
      <c r="G276" s="16" t="s">
        <v>49</v>
      </c>
      <c r="H276" s="251">
        <v>31717755</v>
      </c>
      <c r="I276" s="251">
        <v>1</v>
      </c>
      <c r="J276" s="16">
        <v>31717755</v>
      </c>
      <c r="K276" s="16">
        <v>1</v>
      </c>
      <c r="L276" s="29">
        <v>31717755</v>
      </c>
      <c r="M276" s="29">
        <v>1</v>
      </c>
      <c r="N276" s="16">
        <v>31717755</v>
      </c>
      <c r="O276" s="16">
        <v>1</v>
      </c>
      <c r="P276" s="16">
        <v>0</v>
      </c>
      <c r="Q276" s="16">
        <v>0</v>
      </c>
      <c r="R276" s="16">
        <v>126871020</v>
      </c>
      <c r="S276" s="16">
        <v>4</v>
      </c>
      <c r="T276" s="16" t="s">
        <v>50</v>
      </c>
      <c r="U276" s="16" t="s">
        <v>26</v>
      </c>
      <c r="V276" s="16" t="s">
        <v>51</v>
      </c>
    </row>
    <row r="277" spans="1:22" s="5" customFormat="1" ht="409.5" x14ac:dyDescent="0.2">
      <c r="A277" s="16">
        <v>272</v>
      </c>
      <c r="B277" s="21" t="s">
        <v>6670</v>
      </c>
      <c r="C277" s="16" t="s">
        <v>9953</v>
      </c>
      <c r="D277" s="16" t="s">
        <v>9954</v>
      </c>
      <c r="E277" s="16" t="s">
        <v>9955</v>
      </c>
      <c r="F277" s="16" t="s">
        <v>9956</v>
      </c>
      <c r="G277" s="16" t="s">
        <v>9115</v>
      </c>
      <c r="H277" s="251">
        <v>25351915.68</v>
      </c>
      <c r="I277" s="251" t="s">
        <v>9130</v>
      </c>
      <c r="J277" s="16">
        <v>25351915.68</v>
      </c>
      <c r="K277" s="16" t="s">
        <v>9130</v>
      </c>
      <c r="L277" s="16">
        <v>25351915.68</v>
      </c>
      <c r="M277" s="16" t="s">
        <v>9130</v>
      </c>
      <c r="N277" s="16">
        <v>25351915.68</v>
      </c>
      <c r="O277" s="16" t="s">
        <v>9130</v>
      </c>
      <c r="P277" s="16">
        <v>25351915.68</v>
      </c>
      <c r="Q277" s="16" t="s">
        <v>9130</v>
      </c>
      <c r="R277" s="16">
        <v>126759578.40000001</v>
      </c>
      <c r="S277" s="16">
        <v>15</v>
      </c>
      <c r="T277" s="16" t="s">
        <v>34</v>
      </c>
      <c r="U277" s="16"/>
      <c r="V277" s="16"/>
    </row>
    <row r="278" spans="1:22" s="7" customFormat="1" ht="409.5" x14ac:dyDescent="0.3">
      <c r="A278" s="16">
        <v>273</v>
      </c>
      <c r="B278" s="21" t="s">
        <v>2694</v>
      </c>
      <c r="C278" s="16" t="s">
        <v>6202</v>
      </c>
      <c r="D278" s="16" t="s">
        <v>6203</v>
      </c>
      <c r="E278" s="16" t="s">
        <v>6204</v>
      </c>
      <c r="F278" s="16"/>
      <c r="G278" s="16" t="s">
        <v>49</v>
      </c>
      <c r="H278" s="251">
        <v>126000000</v>
      </c>
      <c r="I278" s="251">
        <v>2</v>
      </c>
      <c r="J278" s="16">
        <v>0</v>
      </c>
      <c r="K278" s="16">
        <v>0</v>
      </c>
      <c r="L278" s="16">
        <v>0</v>
      </c>
      <c r="M278" s="16">
        <v>0</v>
      </c>
      <c r="N278" s="16">
        <v>0</v>
      </c>
      <c r="O278" s="16">
        <v>0</v>
      </c>
      <c r="P278" s="16">
        <v>0</v>
      </c>
      <c r="Q278" s="16">
        <v>0</v>
      </c>
      <c r="R278" s="16">
        <v>126000000</v>
      </c>
      <c r="S278" s="16">
        <v>2</v>
      </c>
      <c r="T278" s="16" t="s">
        <v>76</v>
      </c>
      <c r="U278" s="16"/>
      <c r="V278" s="16"/>
    </row>
    <row r="279" spans="1:22" s="5" customFormat="1" ht="56.25" x14ac:dyDescent="0.2">
      <c r="A279" s="16">
        <v>274</v>
      </c>
      <c r="B279" s="21" t="s">
        <v>7412</v>
      </c>
      <c r="C279" s="16" t="s">
        <v>726</v>
      </c>
      <c r="D279" s="16" t="s">
        <v>2316</v>
      </c>
      <c r="E279" s="16" t="s">
        <v>7413</v>
      </c>
      <c r="F279" s="16"/>
      <c r="G279" s="16" t="s">
        <v>49</v>
      </c>
      <c r="H279" s="251">
        <v>25168637.629999999</v>
      </c>
      <c r="I279" s="251">
        <v>2</v>
      </c>
      <c r="J279" s="16">
        <v>25168637.629999999</v>
      </c>
      <c r="K279" s="16">
        <v>2</v>
      </c>
      <c r="L279" s="16">
        <v>25168637.629999999</v>
      </c>
      <c r="M279" s="16">
        <v>2</v>
      </c>
      <c r="N279" s="16">
        <v>25168637.629999999</v>
      </c>
      <c r="O279" s="16">
        <v>2</v>
      </c>
      <c r="P279" s="16">
        <v>25168637.629999999</v>
      </c>
      <c r="Q279" s="16">
        <v>2</v>
      </c>
      <c r="R279" s="16">
        <v>125843188.14999999</v>
      </c>
      <c r="S279" s="16">
        <v>10</v>
      </c>
      <c r="T279" s="16" t="s">
        <v>213</v>
      </c>
      <c r="U279" s="16" t="s">
        <v>35</v>
      </c>
      <c r="V279" s="16" t="s">
        <v>1051</v>
      </c>
    </row>
    <row r="280" spans="1:22" s="7" customFormat="1" ht="187.5" x14ac:dyDescent="0.3">
      <c r="A280" s="16">
        <v>275</v>
      </c>
      <c r="B280" s="21" t="s">
        <v>645</v>
      </c>
      <c r="C280" s="16" t="s">
        <v>1881</v>
      </c>
      <c r="D280" s="16" t="s">
        <v>1882</v>
      </c>
      <c r="E280" s="16" t="s">
        <v>1883</v>
      </c>
      <c r="F280" s="16" t="s">
        <v>1884</v>
      </c>
      <c r="G280" s="16" t="s">
        <v>33</v>
      </c>
      <c r="H280" s="251">
        <v>25124916</v>
      </c>
      <c r="I280" s="251">
        <v>228</v>
      </c>
      <c r="J280" s="16">
        <v>25124916</v>
      </c>
      <c r="K280" s="16">
        <v>228</v>
      </c>
      <c r="L280" s="16">
        <v>25124916</v>
      </c>
      <c r="M280" s="16">
        <v>228</v>
      </c>
      <c r="N280" s="16">
        <v>25124916</v>
      </c>
      <c r="O280" s="16">
        <v>228</v>
      </c>
      <c r="P280" s="16">
        <v>25124916</v>
      </c>
      <c r="Q280" s="16">
        <v>228</v>
      </c>
      <c r="R280" s="16">
        <v>125624580</v>
      </c>
      <c r="S280" s="16">
        <v>1140</v>
      </c>
      <c r="T280" s="16" t="s">
        <v>1532</v>
      </c>
      <c r="U280" s="16" t="s">
        <v>35</v>
      </c>
      <c r="V280" s="16" t="s">
        <v>199</v>
      </c>
    </row>
    <row r="281" spans="1:22" s="5" customFormat="1" ht="112.5" x14ac:dyDescent="0.2">
      <c r="A281" s="16">
        <v>276</v>
      </c>
      <c r="B281" s="21" t="s">
        <v>13911</v>
      </c>
      <c r="C281" s="21" t="s">
        <v>13912</v>
      </c>
      <c r="D281" s="21" t="s">
        <v>13913</v>
      </c>
      <c r="E281" s="21" t="s">
        <v>13914</v>
      </c>
      <c r="F281" s="155"/>
      <c r="G281" s="21">
        <v>736</v>
      </c>
      <c r="H281" s="115">
        <v>24837514.239999998</v>
      </c>
      <c r="I281" s="115">
        <v>2761</v>
      </c>
      <c r="J281" s="21">
        <v>24837514.239999998</v>
      </c>
      <c r="K281" s="21">
        <v>2761</v>
      </c>
      <c r="L281" s="21">
        <v>24837514.239999998</v>
      </c>
      <c r="M281" s="21">
        <v>2761</v>
      </c>
      <c r="N281" s="21">
        <v>24837514.239999998</v>
      </c>
      <c r="O281" s="21">
        <v>2761</v>
      </c>
      <c r="P281" s="21">
        <v>24837514.239999998</v>
      </c>
      <c r="Q281" s="21">
        <v>2761</v>
      </c>
      <c r="R281" s="16">
        <v>124187571.19999999</v>
      </c>
      <c r="S281" s="21">
        <v>13805</v>
      </c>
      <c r="T281" s="21" t="s">
        <v>13882</v>
      </c>
      <c r="U281" s="16" t="s">
        <v>13883</v>
      </c>
      <c r="V281" s="16"/>
    </row>
    <row r="282" spans="1:22" s="7" customFormat="1" ht="409.5" x14ac:dyDescent="0.3">
      <c r="A282" s="16">
        <v>277</v>
      </c>
      <c r="B282" s="21" t="s">
        <v>3740</v>
      </c>
      <c r="C282" s="16" t="s">
        <v>3741</v>
      </c>
      <c r="D282" s="16" t="s">
        <v>3742</v>
      </c>
      <c r="E282" s="16" t="s">
        <v>3743</v>
      </c>
      <c r="F282" s="16"/>
      <c r="G282" s="16" t="s">
        <v>33</v>
      </c>
      <c r="H282" s="251">
        <v>24514285.714285713</v>
      </c>
      <c r="I282" s="251">
        <v>1</v>
      </c>
      <c r="J282" s="16">
        <v>24514285.714285713</v>
      </c>
      <c r="K282" s="16">
        <v>1</v>
      </c>
      <c r="L282" s="16">
        <v>24514285.714285713</v>
      </c>
      <c r="M282" s="16">
        <v>1</v>
      </c>
      <c r="N282" s="16">
        <v>24514285.714285713</v>
      </c>
      <c r="O282" s="16">
        <v>1</v>
      </c>
      <c r="P282" s="16">
        <v>24514285.714285713</v>
      </c>
      <c r="Q282" s="16">
        <v>1</v>
      </c>
      <c r="R282" s="16">
        <v>122571428.57142857</v>
      </c>
      <c r="S282" s="16">
        <v>5</v>
      </c>
      <c r="T282" s="16" t="s">
        <v>25</v>
      </c>
      <c r="U282" s="16" t="s">
        <v>35</v>
      </c>
      <c r="V282" s="16" t="s">
        <v>11222</v>
      </c>
    </row>
    <row r="283" spans="1:22" s="7" customFormat="1" ht="93.75" x14ac:dyDescent="0.3">
      <c r="A283" s="16">
        <v>278</v>
      </c>
      <c r="B283" s="21" t="s">
        <v>1906</v>
      </c>
      <c r="C283" s="16" t="s">
        <v>1907</v>
      </c>
      <c r="D283" s="16" t="s">
        <v>1908</v>
      </c>
      <c r="E283" s="16" t="s">
        <v>7111</v>
      </c>
      <c r="F283" s="16"/>
      <c r="G283" s="16" t="s">
        <v>7084</v>
      </c>
      <c r="H283" s="251">
        <v>24514200</v>
      </c>
      <c r="I283" s="251" t="s">
        <v>7112</v>
      </c>
      <c r="J283" s="16">
        <v>24514200</v>
      </c>
      <c r="K283" s="16" t="s">
        <v>7112</v>
      </c>
      <c r="L283" s="16">
        <v>24514200</v>
      </c>
      <c r="M283" s="16" t="s">
        <v>7112</v>
      </c>
      <c r="N283" s="16">
        <v>24514200</v>
      </c>
      <c r="O283" s="16" t="s">
        <v>7112</v>
      </c>
      <c r="P283" s="16">
        <v>24514200</v>
      </c>
      <c r="Q283" s="16" t="s">
        <v>7112</v>
      </c>
      <c r="R283" s="16">
        <v>122571000</v>
      </c>
      <c r="S283" s="16">
        <v>9000</v>
      </c>
      <c r="T283" s="16" t="s">
        <v>819</v>
      </c>
      <c r="U283" s="16"/>
      <c r="V283" s="16"/>
    </row>
    <row r="284" spans="1:22" s="7" customFormat="1" ht="93.75" x14ac:dyDescent="0.3">
      <c r="A284" s="16">
        <v>279</v>
      </c>
      <c r="B284" s="21" t="s">
        <v>2251</v>
      </c>
      <c r="C284" s="16" t="s">
        <v>2252</v>
      </c>
      <c r="D284" s="16" t="s">
        <v>2253</v>
      </c>
      <c r="E284" s="16" t="s">
        <v>2254</v>
      </c>
      <c r="F284" s="17"/>
      <c r="G284" s="16" t="s">
        <v>33</v>
      </c>
      <c r="H284" s="251">
        <v>24495920</v>
      </c>
      <c r="I284" s="251">
        <v>20</v>
      </c>
      <c r="J284" s="16">
        <v>24495920</v>
      </c>
      <c r="K284" s="16">
        <v>20</v>
      </c>
      <c r="L284" s="16">
        <v>24495920</v>
      </c>
      <c r="M284" s="16">
        <v>20</v>
      </c>
      <c r="N284" s="16">
        <v>24495920</v>
      </c>
      <c r="O284" s="16">
        <v>20</v>
      </c>
      <c r="P284" s="16">
        <v>24495920</v>
      </c>
      <c r="Q284" s="16">
        <v>20</v>
      </c>
      <c r="R284" s="16">
        <v>122479600</v>
      </c>
      <c r="S284" s="16">
        <v>100</v>
      </c>
      <c r="T284" s="16" t="s">
        <v>213</v>
      </c>
      <c r="U284" s="16" t="s">
        <v>26</v>
      </c>
      <c r="V284" s="16" t="s">
        <v>903</v>
      </c>
    </row>
    <row r="285" spans="1:22" s="7" customFormat="1" ht="281.25" x14ac:dyDescent="0.3">
      <c r="A285" s="16">
        <v>280</v>
      </c>
      <c r="B285" s="21" t="s">
        <v>7514</v>
      </c>
      <c r="C285" s="16" t="s">
        <v>2405</v>
      </c>
      <c r="D285" s="16" t="s">
        <v>2406</v>
      </c>
      <c r="E285" s="16" t="s">
        <v>822</v>
      </c>
      <c r="F285" s="16"/>
      <c r="G285" s="16" t="s">
        <v>24</v>
      </c>
      <c r="H285" s="251">
        <v>16319999.999999998</v>
      </c>
      <c r="I285" s="251">
        <v>15000</v>
      </c>
      <c r="J285" s="16">
        <v>26525440</v>
      </c>
      <c r="K285" s="16">
        <v>23000</v>
      </c>
      <c r="L285" s="16">
        <v>26525440</v>
      </c>
      <c r="M285" s="16">
        <v>23000</v>
      </c>
      <c r="N285" s="16">
        <v>26525440</v>
      </c>
      <c r="O285" s="16">
        <v>23000</v>
      </c>
      <c r="P285" s="16">
        <v>26525440</v>
      </c>
      <c r="Q285" s="16">
        <v>23000</v>
      </c>
      <c r="R285" s="16">
        <v>122421760</v>
      </c>
      <c r="S285" s="16">
        <v>107000</v>
      </c>
      <c r="T285" s="16" t="s">
        <v>213</v>
      </c>
      <c r="U285" s="16" t="s">
        <v>35</v>
      </c>
      <c r="V285" s="16" t="s">
        <v>7547</v>
      </c>
    </row>
    <row r="286" spans="1:22" s="7" customFormat="1" ht="75" x14ac:dyDescent="0.3">
      <c r="A286" s="16">
        <v>281</v>
      </c>
      <c r="B286" s="21" t="s">
        <v>2243</v>
      </c>
      <c r="C286" s="16" t="s">
        <v>2244</v>
      </c>
      <c r="D286" s="16" t="s">
        <v>2245</v>
      </c>
      <c r="E286" s="16" t="s">
        <v>2246</v>
      </c>
      <c r="F286" s="16"/>
      <c r="G286" s="16" t="s">
        <v>49</v>
      </c>
      <c r="H286" s="251">
        <v>28367133.93</v>
      </c>
      <c r="I286" s="437">
        <v>1</v>
      </c>
      <c r="J286" s="16">
        <v>30069161.969999999</v>
      </c>
      <c r="K286" s="26">
        <v>1</v>
      </c>
      <c r="L286" s="16">
        <v>31271928.449999999</v>
      </c>
      <c r="M286" s="26">
        <v>1</v>
      </c>
      <c r="N286" s="16">
        <v>32522805.59</v>
      </c>
      <c r="O286" s="26">
        <v>1</v>
      </c>
      <c r="P286" s="16">
        <v>0</v>
      </c>
      <c r="Q286" s="16">
        <v>0</v>
      </c>
      <c r="R286" s="16">
        <v>122231029.94</v>
      </c>
      <c r="S286" s="16">
        <v>4</v>
      </c>
      <c r="T286" s="16" t="s">
        <v>1522</v>
      </c>
      <c r="U286" s="16" t="s">
        <v>1523</v>
      </c>
      <c r="V286" s="16" t="s">
        <v>1885</v>
      </c>
    </row>
    <row r="287" spans="1:22" s="5" customFormat="1" ht="93.75" x14ac:dyDescent="0.2">
      <c r="A287" s="16">
        <v>282</v>
      </c>
      <c r="B287" s="21" t="s">
        <v>514</v>
      </c>
      <c r="C287" s="16" t="s">
        <v>2489</v>
      </c>
      <c r="D287" s="16" t="s">
        <v>2490</v>
      </c>
      <c r="E287" s="16" t="s">
        <v>2491</v>
      </c>
      <c r="F287" s="16"/>
      <c r="G287" s="16" t="s">
        <v>1493</v>
      </c>
      <c r="H287" s="251">
        <v>7142857.1399999997</v>
      </c>
      <c r="I287" s="251">
        <v>2</v>
      </c>
      <c r="J287" s="16">
        <v>7142857.1399999997</v>
      </c>
      <c r="K287" s="16">
        <v>2</v>
      </c>
      <c r="L287" s="16">
        <v>35714285.699999996</v>
      </c>
      <c r="M287" s="16">
        <v>10</v>
      </c>
      <c r="N287" s="16">
        <v>35714285.699999996</v>
      </c>
      <c r="O287" s="16">
        <v>10</v>
      </c>
      <c r="P287" s="16">
        <v>35714285.699999996</v>
      </c>
      <c r="Q287" s="16">
        <v>10</v>
      </c>
      <c r="R287" s="16">
        <v>121428571.38</v>
      </c>
      <c r="S287" s="16">
        <v>34</v>
      </c>
      <c r="T287" s="16" t="s">
        <v>1457</v>
      </c>
      <c r="U287" s="16" t="s">
        <v>35</v>
      </c>
      <c r="V287" s="16" t="s">
        <v>199</v>
      </c>
    </row>
    <row r="288" spans="1:22" s="5" customFormat="1" ht="93.75" x14ac:dyDescent="0.2">
      <c r="A288" s="16">
        <v>283</v>
      </c>
      <c r="B288" s="21" t="s">
        <v>1906</v>
      </c>
      <c r="C288" s="16" t="s">
        <v>1907</v>
      </c>
      <c r="D288" s="16" t="s">
        <v>1908</v>
      </c>
      <c r="E288" s="16" t="s">
        <v>7113</v>
      </c>
      <c r="F288" s="16"/>
      <c r="G288" s="16" t="s">
        <v>7084</v>
      </c>
      <c r="H288" s="251">
        <v>24110400</v>
      </c>
      <c r="I288" s="251" t="s">
        <v>7114</v>
      </c>
      <c r="J288" s="16">
        <v>24110400</v>
      </c>
      <c r="K288" s="16" t="s">
        <v>7114</v>
      </c>
      <c r="L288" s="16">
        <v>24110400</v>
      </c>
      <c r="M288" s="16" t="s">
        <v>7114</v>
      </c>
      <c r="N288" s="16">
        <v>24110400</v>
      </c>
      <c r="O288" s="16" t="s">
        <v>7114</v>
      </c>
      <c r="P288" s="16">
        <v>24110400</v>
      </c>
      <c r="Q288" s="16" t="s">
        <v>7114</v>
      </c>
      <c r="R288" s="16">
        <v>120552000</v>
      </c>
      <c r="S288" s="16">
        <v>12000</v>
      </c>
      <c r="T288" s="16" t="s">
        <v>819</v>
      </c>
      <c r="U288" s="16"/>
      <c r="V288" s="16"/>
    </row>
    <row r="289" spans="1:22" s="5" customFormat="1" ht="93.75" x14ac:dyDescent="0.2">
      <c r="A289" s="16">
        <v>284</v>
      </c>
      <c r="B289" s="21" t="s">
        <v>264</v>
      </c>
      <c r="C289" s="16" t="s">
        <v>1693</v>
      </c>
      <c r="D289" s="16" t="s">
        <v>1694</v>
      </c>
      <c r="E289" s="16" t="s">
        <v>1806</v>
      </c>
      <c r="F289" s="16"/>
      <c r="G289" s="16" t="s">
        <v>33</v>
      </c>
      <c r="H289" s="251">
        <v>27376440</v>
      </c>
      <c r="I289" s="251">
        <v>20</v>
      </c>
      <c r="J289" s="16">
        <v>27376440</v>
      </c>
      <c r="K289" s="16">
        <v>20</v>
      </c>
      <c r="L289" s="16">
        <v>21901152</v>
      </c>
      <c r="M289" s="16">
        <v>16</v>
      </c>
      <c r="N289" s="16">
        <v>21901152</v>
      </c>
      <c r="O289" s="16">
        <v>16</v>
      </c>
      <c r="P289" s="16">
        <v>21901152</v>
      </c>
      <c r="Q289" s="16">
        <v>16</v>
      </c>
      <c r="R289" s="16">
        <v>120456336</v>
      </c>
      <c r="S289" s="16">
        <v>88</v>
      </c>
      <c r="T289" s="16" t="s">
        <v>1457</v>
      </c>
      <c r="U289" s="16" t="s">
        <v>35</v>
      </c>
      <c r="V289" s="16" t="s">
        <v>199</v>
      </c>
    </row>
    <row r="290" spans="1:22" s="5" customFormat="1" ht="37.5" x14ac:dyDescent="0.2">
      <c r="A290" s="16">
        <v>285</v>
      </c>
      <c r="B290" s="21" t="s">
        <v>2576</v>
      </c>
      <c r="C290" s="16" t="s">
        <v>1286</v>
      </c>
      <c r="D290" s="16" t="s">
        <v>1287</v>
      </c>
      <c r="E290" s="16" t="s">
        <v>2577</v>
      </c>
      <c r="F290" s="16" t="s">
        <v>2578</v>
      </c>
      <c r="G290" s="16" t="s">
        <v>33</v>
      </c>
      <c r="H290" s="251">
        <v>21794303</v>
      </c>
      <c r="I290" s="251">
        <v>1</v>
      </c>
      <c r="J290" s="16">
        <v>23101961.18</v>
      </c>
      <c r="K290" s="16">
        <v>0</v>
      </c>
      <c r="L290" s="16">
        <v>24026039.6272</v>
      </c>
      <c r="M290" s="16">
        <v>1</v>
      </c>
      <c r="N290" s="16">
        <v>24987081.212288</v>
      </c>
      <c r="O290" s="16">
        <v>0</v>
      </c>
      <c r="P290" s="16">
        <v>25986564.460779522</v>
      </c>
      <c r="Q290" s="16">
        <v>1</v>
      </c>
      <c r="R290" s="16">
        <v>119895949.48026752</v>
      </c>
      <c r="S290" s="16">
        <v>3</v>
      </c>
      <c r="T290" s="16" t="s">
        <v>9759</v>
      </c>
      <c r="U290" s="16" t="s">
        <v>2567</v>
      </c>
      <c r="V290" s="16" t="s">
        <v>3004</v>
      </c>
    </row>
    <row r="291" spans="1:22" s="5" customFormat="1" ht="93.75" x14ac:dyDescent="0.2">
      <c r="A291" s="16">
        <v>286</v>
      </c>
      <c r="B291" s="21" t="s">
        <v>55</v>
      </c>
      <c r="C291" s="16" t="s">
        <v>1103</v>
      </c>
      <c r="D291" s="16" t="s">
        <v>9925</v>
      </c>
      <c r="E291" s="16" t="s">
        <v>10005</v>
      </c>
      <c r="F291" s="16" t="s">
        <v>10005</v>
      </c>
      <c r="G291" s="16" t="s">
        <v>9114</v>
      </c>
      <c r="H291" s="251">
        <v>23964917.760000002</v>
      </c>
      <c r="I291" s="251" t="s">
        <v>9252</v>
      </c>
      <c r="J291" s="16">
        <v>23964917.760000002</v>
      </c>
      <c r="K291" s="16" t="s">
        <v>9252</v>
      </c>
      <c r="L291" s="16">
        <v>23964917.760000002</v>
      </c>
      <c r="M291" s="16" t="s">
        <v>9252</v>
      </c>
      <c r="N291" s="16">
        <v>23964917.760000002</v>
      </c>
      <c r="O291" s="16" t="s">
        <v>9252</v>
      </c>
      <c r="P291" s="16">
        <v>23964917.760000002</v>
      </c>
      <c r="Q291" s="16" t="s">
        <v>9252</v>
      </c>
      <c r="R291" s="16">
        <v>119824588.80000001</v>
      </c>
      <c r="S291" s="16">
        <v>80</v>
      </c>
      <c r="T291" s="16" t="s">
        <v>34</v>
      </c>
      <c r="U291" s="16"/>
      <c r="V291" s="16"/>
    </row>
    <row r="292" spans="1:22" s="7" customFormat="1" ht="409.5" x14ac:dyDescent="0.3">
      <c r="A292" s="16">
        <v>287</v>
      </c>
      <c r="B292" s="21" t="s">
        <v>6187</v>
      </c>
      <c r="C292" s="16" t="s">
        <v>6188</v>
      </c>
      <c r="D292" s="16" t="s">
        <v>6189</v>
      </c>
      <c r="E292" s="16" t="s">
        <v>6711</v>
      </c>
      <c r="F292" s="16"/>
      <c r="G292" s="16" t="s">
        <v>1493</v>
      </c>
      <c r="H292" s="251">
        <v>119700000</v>
      </c>
      <c r="I292" s="251">
        <v>6</v>
      </c>
      <c r="J292" s="16">
        <v>0</v>
      </c>
      <c r="K292" s="16">
        <v>0</v>
      </c>
      <c r="L292" s="16">
        <v>0</v>
      </c>
      <c r="M292" s="16">
        <v>0</v>
      </c>
      <c r="N292" s="16">
        <v>0</v>
      </c>
      <c r="O292" s="16">
        <v>0</v>
      </c>
      <c r="P292" s="16">
        <v>0</v>
      </c>
      <c r="Q292" s="16">
        <v>0</v>
      </c>
      <c r="R292" s="16">
        <v>119700000</v>
      </c>
      <c r="S292" s="16">
        <v>6</v>
      </c>
      <c r="T292" s="16" t="s">
        <v>76</v>
      </c>
      <c r="U292" s="16"/>
      <c r="V292" s="16"/>
    </row>
    <row r="293" spans="1:22" s="7" customFormat="1" ht="187.5" x14ac:dyDescent="0.3">
      <c r="A293" s="16">
        <v>288</v>
      </c>
      <c r="B293" s="21" t="s">
        <v>7548</v>
      </c>
      <c r="C293" s="16" t="s">
        <v>2514</v>
      </c>
      <c r="D293" s="16" t="s">
        <v>514</v>
      </c>
      <c r="E293" s="16" t="s">
        <v>2515</v>
      </c>
      <c r="F293" s="16"/>
      <c r="G293" s="16" t="s">
        <v>33</v>
      </c>
      <c r="H293" s="251">
        <v>9184339.4196428563</v>
      </c>
      <c r="I293" s="251">
        <v>1</v>
      </c>
      <c r="J293" s="16">
        <v>27553018.259999998</v>
      </c>
      <c r="K293" s="16">
        <v>3</v>
      </c>
      <c r="L293" s="16">
        <v>27553018.259999998</v>
      </c>
      <c r="M293" s="16">
        <v>3</v>
      </c>
      <c r="N293" s="16">
        <v>27553018.259999998</v>
      </c>
      <c r="O293" s="16">
        <v>3</v>
      </c>
      <c r="P293" s="16">
        <v>27553018.259999998</v>
      </c>
      <c r="Q293" s="16">
        <v>3</v>
      </c>
      <c r="R293" s="16">
        <v>119396412.45964286</v>
      </c>
      <c r="S293" s="16">
        <v>13</v>
      </c>
      <c r="T293" s="16" t="s">
        <v>213</v>
      </c>
      <c r="U293" s="16" t="s">
        <v>83</v>
      </c>
      <c r="V293" s="16" t="s">
        <v>83</v>
      </c>
    </row>
    <row r="294" spans="1:22" s="7" customFormat="1" ht="409.5" x14ac:dyDescent="0.3">
      <c r="A294" s="16">
        <v>289</v>
      </c>
      <c r="B294" s="21" t="s">
        <v>3584</v>
      </c>
      <c r="C294" s="16" t="s">
        <v>3585</v>
      </c>
      <c r="D294" s="16" t="s">
        <v>3586</v>
      </c>
      <c r="E294" s="16" t="s">
        <v>3587</v>
      </c>
      <c r="F294" s="16"/>
      <c r="G294" s="16" t="s">
        <v>33</v>
      </c>
      <c r="H294" s="251">
        <v>16373704</v>
      </c>
      <c r="I294" s="251">
        <v>206</v>
      </c>
      <c r="J294" s="16">
        <v>24050000</v>
      </c>
      <c r="K294" s="16">
        <v>260</v>
      </c>
      <c r="L294" s="16">
        <v>25012000</v>
      </c>
      <c r="M294" s="16">
        <v>260</v>
      </c>
      <c r="N294" s="16">
        <v>26012480</v>
      </c>
      <c r="O294" s="16">
        <v>260</v>
      </c>
      <c r="P294" s="16">
        <v>27052979.199999999</v>
      </c>
      <c r="Q294" s="16">
        <v>260</v>
      </c>
      <c r="R294" s="16">
        <v>118501163.2</v>
      </c>
      <c r="S294" s="16">
        <v>1246</v>
      </c>
      <c r="T294" s="16" t="s">
        <v>25</v>
      </c>
      <c r="U294" s="16" t="s">
        <v>2567</v>
      </c>
      <c r="V294" s="16" t="s">
        <v>199</v>
      </c>
    </row>
    <row r="295" spans="1:22" s="7" customFormat="1" ht="37.5" x14ac:dyDescent="0.3">
      <c r="A295" s="16">
        <v>290</v>
      </c>
      <c r="B295" s="121" t="s">
        <v>13915</v>
      </c>
      <c r="C295" s="113" t="s">
        <v>13916</v>
      </c>
      <c r="D295" s="121" t="s">
        <v>5479</v>
      </c>
      <c r="E295" s="121" t="s">
        <v>13917</v>
      </c>
      <c r="F295" s="20"/>
      <c r="G295" s="21" t="s">
        <v>33</v>
      </c>
      <c r="H295" s="470">
        <v>29596750</v>
      </c>
      <c r="I295" s="472">
        <v>50</v>
      </c>
      <c r="J295" s="175">
        <v>29596750</v>
      </c>
      <c r="K295" s="121">
        <v>50</v>
      </c>
      <c r="L295" s="175">
        <v>29596750</v>
      </c>
      <c r="M295" s="121">
        <v>50</v>
      </c>
      <c r="N295" s="175">
        <v>29596750</v>
      </c>
      <c r="O295" s="121">
        <v>50</v>
      </c>
      <c r="P295" s="121"/>
      <c r="Q295" s="121"/>
      <c r="R295" s="16">
        <v>118387000</v>
      </c>
      <c r="S295" s="21">
        <v>200</v>
      </c>
      <c r="T295" s="121" t="s">
        <v>13905</v>
      </c>
      <c r="U295" s="224" t="s">
        <v>35</v>
      </c>
      <c r="V295" s="218" t="s">
        <v>13918</v>
      </c>
    </row>
    <row r="296" spans="1:22" s="7" customFormat="1" ht="206.25" x14ac:dyDescent="0.3">
      <c r="A296" s="16">
        <v>291</v>
      </c>
      <c r="B296" s="21" t="s">
        <v>1114</v>
      </c>
      <c r="C296" s="16" t="s">
        <v>1115</v>
      </c>
      <c r="D296" s="16" t="s">
        <v>1126</v>
      </c>
      <c r="E296" s="16" t="s">
        <v>1126</v>
      </c>
      <c r="F296" s="16"/>
      <c r="G296" s="16" t="s">
        <v>33</v>
      </c>
      <c r="H296" s="251">
        <v>34791120</v>
      </c>
      <c r="I296" s="251">
        <v>4</v>
      </c>
      <c r="J296" s="16">
        <v>19689480</v>
      </c>
      <c r="K296" s="16">
        <v>2</v>
      </c>
      <c r="L296" s="16">
        <v>20280164.399999999</v>
      </c>
      <c r="M296" s="16">
        <v>2</v>
      </c>
      <c r="N296" s="16">
        <v>21091370.976</v>
      </c>
      <c r="O296" s="16">
        <v>2</v>
      </c>
      <c r="P296" s="16">
        <v>21935025.81504</v>
      </c>
      <c r="Q296" s="16">
        <v>2</v>
      </c>
      <c r="R296" s="16">
        <v>117787161.19104001</v>
      </c>
      <c r="S296" s="16">
        <v>12</v>
      </c>
      <c r="T296" s="16" t="s">
        <v>34</v>
      </c>
      <c r="U296" s="16" t="s">
        <v>1097</v>
      </c>
      <c r="V296" s="16" t="s">
        <v>1127</v>
      </c>
    </row>
    <row r="297" spans="1:22" s="7" customFormat="1" ht="56.25" x14ac:dyDescent="0.3">
      <c r="A297" s="16">
        <v>292</v>
      </c>
      <c r="B297" s="21" t="s">
        <v>7193</v>
      </c>
      <c r="C297" s="16" t="s">
        <v>2656</v>
      </c>
      <c r="D297" s="16" t="s">
        <v>2657</v>
      </c>
      <c r="E297" s="16" t="s">
        <v>2658</v>
      </c>
      <c r="F297" s="16"/>
      <c r="G297" s="16" t="s">
        <v>1861</v>
      </c>
      <c r="H297" s="251">
        <v>23539999.999999996</v>
      </c>
      <c r="I297" s="251">
        <v>20</v>
      </c>
      <c r="J297" s="16">
        <v>23540000</v>
      </c>
      <c r="K297" s="16">
        <v>20</v>
      </c>
      <c r="L297" s="16">
        <v>23540000</v>
      </c>
      <c r="M297" s="16">
        <v>20</v>
      </c>
      <c r="N297" s="16">
        <v>23540000</v>
      </c>
      <c r="O297" s="16">
        <v>20</v>
      </c>
      <c r="P297" s="16">
        <v>23540000</v>
      </c>
      <c r="Q297" s="16">
        <v>20</v>
      </c>
      <c r="R297" s="16">
        <v>117700000</v>
      </c>
      <c r="S297" s="16">
        <v>100</v>
      </c>
      <c r="T297" s="16" t="s">
        <v>213</v>
      </c>
      <c r="U297" s="16" t="s">
        <v>353</v>
      </c>
      <c r="V297" s="16" t="s">
        <v>7549</v>
      </c>
    </row>
    <row r="298" spans="1:22" s="7" customFormat="1" ht="409.5" x14ac:dyDescent="0.3">
      <c r="A298" s="16">
        <v>293</v>
      </c>
      <c r="B298" s="21" t="s">
        <v>264</v>
      </c>
      <c r="C298" s="16" t="s">
        <v>2079</v>
      </c>
      <c r="D298" s="16" t="s">
        <v>2080</v>
      </c>
      <c r="E298" s="16" t="s">
        <v>2081</v>
      </c>
      <c r="F298" s="16" t="s">
        <v>2082</v>
      </c>
      <c r="G298" s="16" t="s">
        <v>1493</v>
      </c>
      <c r="H298" s="251">
        <v>30326400</v>
      </c>
      <c r="I298" s="251">
        <v>10</v>
      </c>
      <c r="J298" s="16">
        <v>28931382</v>
      </c>
      <c r="K298" s="16">
        <v>9</v>
      </c>
      <c r="L298" s="16">
        <v>30088638</v>
      </c>
      <c r="M298" s="16">
        <v>9</v>
      </c>
      <c r="N298" s="16">
        <v>27815280</v>
      </c>
      <c r="O298" s="16">
        <v>8</v>
      </c>
      <c r="P298" s="16">
        <v>0</v>
      </c>
      <c r="Q298" s="16">
        <v>0</v>
      </c>
      <c r="R298" s="16">
        <v>117161700</v>
      </c>
      <c r="S298" s="16">
        <v>36</v>
      </c>
      <c r="T298" s="16" t="s">
        <v>1326</v>
      </c>
      <c r="U298" s="16" t="s">
        <v>35</v>
      </c>
      <c r="V298" s="16" t="s">
        <v>199</v>
      </c>
    </row>
    <row r="299" spans="1:22" s="7" customFormat="1" ht="75" x14ac:dyDescent="0.3">
      <c r="A299" s="16">
        <v>294</v>
      </c>
      <c r="B299" s="16" t="s">
        <v>856</v>
      </c>
      <c r="C299" s="16" t="s">
        <v>4362</v>
      </c>
      <c r="D299" s="16" t="s">
        <v>4363</v>
      </c>
      <c r="E299" s="16" t="s">
        <v>12912</v>
      </c>
      <c r="F299" s="16"/>
      <c r="G299" s="151" t="s">
        <v>33</v>
      </c>
      <c r="H299" s="166">
        <v>58471393.780800007</v>
      </c>
      <c r="I299" s="166">
        <v>143</v>
      </c>
      <c r="J299" s="166">
        <v>0</v>
      </c>
      <c r="K299" s="166">
        <v>0</v>
      </c>
      <c r="L299" s="166">
        <v>0</v>
      </c>
      <c r="M299" s="166">
        <v>0</v>
      </c>
      <c r="N299" s="166">
        <v>0</v>
      </c>
      <c r="O299" s="166">
        <v>0</v>
      </c>
      <c r="P299" s="166">
        <v>58471393.780800007</v>
      </c>
      <c r="Q299" s="166">
        <v>143</v>
      </c>
      <c r="R299" s="16">
        <v>116942787.56160001</v>
      </c>
      <c r="S299" s="275">
        <v>286</v>
      </c>
      <c r="T299" s="20" t="s">
        <v>12910</v>
      </c>
      <c r="U299" s="118" t="s">
        <v>350</v>
      </c>
      <c r="V299" s="118"/>
    </row>
    <row r="300" spans="1:22" s="5" customFormat="1" ht="409.5" x14ac:dyDescent="0.2">
      <c r="A300" s="16">
        <v>295</v>
      </c>
      <c r="B300" s="21" t="s">
        <v>5221</v>
      </c>
      <c r="C300" s="16" t="s">
        <v>5222</v>
      </c>
      <c r="D300" s="16" t="s">
        <v>5223</v>
      </c>
      <c r="E300" s="16" t="s">
        <v>5224</v>
      </c>
      <c r="F300" s="16"/>
      <c r="G300" s="16" t="s">
        <v>24</v>
      </c>
      <c r="H300" s="251">
        <v>23337972</v>
      </c>
      <c r="I300" s="251">
        <v>222000</v>
      </c>
      <c r="J300" s="16">
        <v>23337972</v>
      </c>
      <c r="K300" s="16">
        <v>222000</v>
      </c>
      <c r="L300" s="16">
        <v>23337972</v>
      </c>
      <c r="M300" s="16">
        <v>222000</v>
      </c>
      <c r="N300" s="16">
        <v>23337972</v>
      </c>
      <c r="O300" s="16">
        <v>222000</v>
      </c>
      <c r="P300" s="16">
        <v>23337972</v>
      </c>
      <c r="Q300" s="16">
        <v>222000</v>
      </c>
      <c r="R300" s="16">
        <v>116689860</v>
      </c>
      <c r="S300" s="16">
        <v>1110000</v>
      </c>
      <c r="T300" s="16" t="s">
        <v>9133</v>
      </c>
      <c r="U300" s="16" t="s">
        <v>2567</v>
      </c>
      <c r="V300" s="16" t="s">
        <v>5225</v>
      </c>
    </row>
    <row r="301" spans="1:22" s="6" customFormat="1" ht="56.25" x14ac:dyDescent="0.2">
      <c r="A301" s="16">
        <v>296</v>
      </c>
      <c r="B301" s="21" t="s">
        <v>2280</v>
      </c>
      <c r="C301" s="16" t="s">
        <v>2281</v>
      </c>
      <c r="D301" s="16" t="s">
        <v>514</v>
      </c>
      <c r="E301" s="16" t="s">
        <v>2282</v>
      </c>
      <c r="F301" s="17"/>
      <c r="G301" s="16" t="s">
        <v>33</v>
      </c>
      <c r="H301" s="251">
        <v>23283695.100000001</v>
      </c>
      <c r="I301" s="251">
        <v>30</v>
      </c>
      <c r="J301" s="16">
        <v>23283695.100000001</v>
      </c>
      <c r="K301" s="16">
        <v>30</v>
      </c>
      <c r="L301" s="16">
        <v>23283695.100000001</v>
      </c>
      <c r="M301" s="16">
        <v>30</v>
      </c>
      <c r="N301" s="16">
        <v>23283695.100000001</v>
      </c>
      <c r="O301" s="16">
        <v>30</v>
      </c>
      <c r="P301" s="16">
        <v>23283695.100000001</v>
      </c>
      <c r="Q301" s="16">
        <v>30</v>
      </c>
      <c r="R301" s="16">
        <v>116418475.5</v>
      </c>
      <c r="S301" s="16">
        <v>150</v>
      </c>
      <c r="T301" s="16" t="s">
        <v>213</v>
      </c>
      <c r="U301" s="16" t="s">
        <v>35</v>
      </c>
      <c r="V301" s="16" t="s">
        <v>199</v>
      </c>
    </row>
    <row r="302" spans="1:22" s="6" customFormat="1" ht="37.5" x14ac:dyDescent="0.2">
      <c r="A302" s="16">
        <v>297</v>
      </c>
      <c r="B302" s="21" t="s">
        <v>2576</v>
      </c>
      <c r="C302" s="16" t="s">
        <v>1286</v>
      </c>
      <c r="D302" s="16" t="s">
        <v>1287</v>
      </c>
      <c r="E302" s="16" t="s">
        <v>2577</v>
      </c>
      <c r="F302" s="16" t="s">
        <v>2578</v>
      </c>
      <c r="G302" s="16" t="s">
        <v>33</v>
      </c>
      <c r="H302" s="251">
        <v>21450393</v>
      </c>
      <c r="I302" s="251">
        <v>1</v>
      </c>
      <c r="J302" s="16">
        <v>21794303.329999998</v>
      </c>
      <c r="K302" s="16">
        <v>1</v>
      </c>
      <c r="L302" s="16">
        <v>23101961.529799998</v>
      </c>
      <c r="M302" s="16">
        <v>0</v>
      </c>
      <c r="N302" s="16">
        <v>24026039.990991998</v>
      </c>
      <c r="O302" s="16">
        <v>1</v>
      </c>
      <c r="P302" s="16">
        <v>24987081.590631679</v>
      </c>
      <c r="Q302" s="16">
        <v>0</v>
      </c>
      <c r="R302" s="16">
        <v>115359779.44142367</v>
      </c>
      <c r="S302" s="16">
        <v>3</v>
      </c>
      <c r="T302" s="16" t="s">
        <v>9759</v>
      </c>
      <c r="U302" s="16" t="s">
        <v>2567</v>
      </c>
      <c r="V302" s="16" t="s">
        <v>199</v>
      </c>
    </row>
    <row r="303" spans="1:22" s="6" customFormat="1" ht="112.5" x14ac:dyDescent="0.2">
      <c r="A303" s="16">
        <v>298</v>
      </c>
      <c r="B303" s="21" t="s">
        <v>13919</v>
      </c>
      <c r="C303" s="21" t="s">
        <v>13920</v>
      </c>
      <c r="D303" s="21" t="s">
        <v>13921</v>
      </c>
      <c r="E303" s="21" t="s">
        <v>13922</v>
      </c>
      <c r="F303" s="155"/>
      <c r="G303" s="21" t="s">
        <v>13923</v>
      </c>
      <c r="H303" s="115">
        <v>22901424</v>
      </c>
      <c r="I303" s="115">
        <v>1300</v>
      </c>
      <c r="J303" s="21">
        <v>22901424</v>
      </c>
      <c r="K303" s="21">
        <v>1300</v>
      </c>
      <c r="L303" s="21">
        <v>22901424</v>
      </c>
      <c r="M303" s="21">
        <v>1300</v>
      </c>
      <c r="N303" s="21">
        <v>22901424</v>
      </c>
      <c r="O303" s="21">
        <v>1300</v>
      </c>
      <c r="P303" s="21">
        <v>22901424</v>
      </c>
      <c r="Q303" s="21">
        <v>1300</v>
      </c>
      <c r="R303" s="16">
        <v>114507120</v>
      </c>
      <c r="S303" s="21">
        <v>6500</v>
      </c>
      <c r="T303" s="21" t="s">
        <v>13882</v>
      </c>
      <c r="U303" s="16" t="s">
        <v>13883</v>
      </c>
      <c r="V303" s="16"/>
    </row>
    <row r="304" spans="1:22" s="6" customFormat="1" ht="93.75" x14ac:dyDescent="0.2">
      <c r="A304" s="16">
        <v>299</v>
      </c>
      <c r="B304" s="21" t="s">
        <v>55</v>
      </c>
      <c r="C304" s="16" t="s">
        <v>1103</v>
      </c>
      <c r="D304" s="16" t="s">
        <v>9925</v>
      </c>
      <c r="E304" s="16" t="s">
        <v>9930</v>
      </c>
      <c r="F304" s="16" t="s">
        <v>9930</v>
      </c>
      <c r="G304" s="16" t="s">
        <v>9114</v>
      </c>
      <c r="H304" s="251">
        <v>22865920</v>
      </c>
      <c r="I304" s="251" t="s">
        <v>9927</v>
      </c>
      <c r="J304" s="16">
        <v>22865920</v>
      </c>
      <c r="K304" s="16" t="s">
        <v>9927</v>
      </c>
      <c r="L304" s="16">
        <v>22865920</v>
      </c>
      <c r="M304" s="16" t="s">
        <v>9927</v>
      </c>
      <c r="N304" s="16">
        <v>22865920</v>
      </c>
      <c r="O304" s="16" t="s">
        <v>9927</v>
      </c>
      <c r="P304" s="16">
        <v>22865920</v>
      </c>
      <c r="Q304" s="16" t="s">
        <v>9927</v>
      </c>
      <c r="R304" s="16">
        <v>114329600</v>
      </c>
      <c r="S304" s="16">
        <v>220</v>
      </c>
      <c r="T304" s="16" t="s">
        <v>34</v>
      </c>
      <c r="U304" s="16"/>
      <c r="V304" s="16"/>
    </row>
    <row r="305" spans="1:22" s="6" customFormat="1" ht="93.75" x14ac:dyDescent="0.2">
      <c r="A305" s="16">
        <v>300</v>
      </c>
      <c r="B305" s="21" t="s">
        <v>2321</v>
      </c>
      <c r="C305" s="16" t="s">
        <v>2322</v>
      </c>
      <c r="D305" s="16" t="s">
        <v>2323</v>
      </c>
      <c r="E305" s="16" t="s">
        <v>2324</v>
      </c>
      <c r="F305" s="16"/>
      <c r="G305" s="16" t="s">
        <v>33</v>
      </c>
      <c r="H305" s="251">
        <v>5599874.5599999996</v>
      </c>
      <c r="I305" s="251">
        <v>1</v>
      </c>
      <c r="J305" s="16">
        <v>27114440</v>
      </c>
      <c r="K305" s="16">
        <v>5</v>
      </c>
      <c r="L305" s="16">
        <v>27114440</v>
      </c>
      <c r="M305" s="16">
        <v>5</v>
      </c>
      <c r="N305" s="16">
        <v>27114440</v>
      </c>
      <c r="O305" s="16">
        <v>5</v>
      </c>
      <c r="P305" s="16">
        <v>27114440</v>
      </c>
      <c r="Q305" s="16">
        <v>5</v>
      </c>
      <c r="R305" s="16">
        <v>114057634.56</v>
      </c>
      <c r="S305" s="16">
        <v>21</v>
      </c>
      <c r="T305" s="16" t="s">
        <v>1113</v>
      </c>
      <c r="U305" s="16" t="s">
        <v>1097</v>
      </c>
      <c r="V305" s="16"/>
    </row>
    <row r="306" spans="1:22" s="6" customFormat="1" ht="37.5" x14ac:dyDescent="0.2">
      <c r="A306" s="16">
        <v>301</v>
      </c>
      <c r="B306" s="21" t="s">
        <v>2313</v>
      </c>
      <c r="C306" s="16" t="s">
        <v>2314</v>
      </c>
      <c r="D306" s="16" t="s">
        <v>2315</v>
      </c>
      <c r="E306" s="16" t="s">
        <v>2316</v>
      </c>
      <c r="F306" s="17"/>
      <c r="G306" s="16" t="s">
        <v>49</v>
      </c>
      <c r="H306" s="251">
        <v>22471997.880000003</v>
      </c>
      <c r="I306" s="251">
        <v>2</v>
      </c>
      <c r="J306" s="16">
        <v>22471997.880000003</v>
      </c>
      <c r="K306" s="16">
        <v>2</v>
      </c>
      <c r="L306" s="16">
        <v>22471997.880000003</v>
      </c>
      <c r="M306" s="16">
        <v>2</v>
      </c>
      <c r="N306" s="16">
        <v>22471997.880000003</v>
      </c>
      <c r="O306" s="16">
        <v>2</v>
      </c>
      <c r="P306" s="16">
        <v>22471997.880000003</v>
      </c>
      <c r="Q306" s="16">
        <v>2</v>
      </c>
      <c r="R306" s="16">
        <v>112359989.40000001</v>
      </c>
      <c r="S306" s="16">
        <v>10</v>
      </c>
      <c r="T306" s="16" t="s">
        <v>213</v>
      </c>
      <c r="U306" s="16" t="s">
        <v>83</v>
      </c>
      <c r="V306" s="16" t="s">
        <v>1960</v>
      </c>
    </row>
    <row r="307" spans="1:22" s="6" customFormat="1" ht="131.25" x14ac:dyDescent="0.2">
      <c r="A307" s="16">
        <v>302</v>
      </c>
      <c r="B307" s="21" t="s">
        <v>2351</v>
      </c>
      <c r="C307" s="16" t="s">
        <v>2281</v>
      </c>
      <c r="D307" s="16" t="s">
        <v>514</v>
      </c>
      <c r="E307" s="16" t="s">
        <v>2282</v>
      </c>
      <c r="F307" s="17"/>
      <c r="G307" s="16" t="s">
        <v>33</v>
      </c>
      <c r="H307" s="251">
        <v>22387534.259999998</v>
      </c>
      <c r="I307" s="251">
        <v>58</v>
      </c>
      <c r="J307" s="16">
        <v>22387534.259999998</v>
      </c>
      <c r="K307" s="16">
        <v>58</v>
      </c>
      <c r="L307" s="16">
        <v>22387534.259999998</v>
      </c>
      <c r="M307" s="16">
        <v>58</v>
      </c>
      <c r="N307" s="16">
        <v>22387534.259999998</v>
      </c>
      <c r="O307" s="16">
        <v>58</v>
      </c>
      <c r="P307" s="16">
        <v>22387534.259999998</v>
      </c>
      <c r="Q307" s="16">
        <v>58</v>
      </c>
      <c r="R307" s="16">
        <v>111937671.29999998</v>
      </c>
      <c r="S307" s="16">
        <v>290</v>
      </c>
      <c r="T307" s="16" t="s">
        <v>213</v>
      </c>
      <c r="U307" s="16" t="s">
        <v>35</v>
      </c>
      <c r="V307" s="16" t="s">
        <v>199</v>
      </c>
    </row>
    <row r="308" spans="1:22" s="6" customFormat="1" ht="131.25" x14ac:dyDescent="0.2">
      <c r="A308" s="16">
        <v>303</v>
      </c>
      <c r="B308" s="21" t="s">
        <v>7252</v>
      </c>
      <c r="C308" s="16" t="s">
        <v>2532</v>
      </c>
      <c r="D308" s="16" t="s">
        <v>2533</v>
      </c>
      <c r="E308" s="16" t="s">
        <v>2534</v>
      </c>
      <c r="F308" s="16"/>
      <c r="G308" s="16" t="s">
        <v>33</v>
      </c>
      <c r="H308" s="251">
        <v>17490000</v>
      </c>
      <c r="I308" s="251">
        <v>6</v>
      </c>
      <c r="J308" s="16">
        <v>23593106.399999999</v>
      </c>
      <c r="K308" s="16">
        <v>6</v>
      </c>
      <c r="L308" s="16">
        <v>23593106.399999999</v>
      </c>
      <c r="M308" s="16">
        <v>6</v>
      </c>
      <c r="N308" s="16">
        <v>23593106.399999999</v>
      </c>
      <c r="O308" s="16">
        <v>6</v>
      </c>
      <c r="P308" s="16">
        <v>23593106.399999999</v>
      </c>
      <c r="Q308" s="16">
        <v>6</v>
      </c>
      <c r="R308" s="16">
        <v>111862425.59999999</v>
      </c>
      <c r="S308" s="16">
        <v>30</v>
      </c>
      <c r="T308" s="16" t="s">
        <v>213</v>
      </c>
      <c r="U308" s="16" t="s">
        <v>7048</v>
      </c>
      <c r="V308" s="16" t="s">
        <v>7048</v>
      </c>
    </row>
    <row r="309" spans="1:22" s="6" customFormat="1" ht="168.75" x14ac:dyDescent="0.2">
      <c r="A309" s="16">
        <v>304</v>
      </c>
      <c r="B309" s="21" t="s">
        <v>2283</v>
      </c>
      <c r="C309" s="16" t="s">
        <v>2284</v>
      </c>
      <c r="D309" s="16" t="s">
        <v>2285</v>
      </c>
      <c r="E309" s="16" t="s">
        <v>2286</v>
      </c>
      <c r="F309" s="16"/>
      <c r="G309" s="16" t="s">
        <v>33</v>
      </c>
      <c r="H309" s="251">
        <v>2112391.6800000002</v>
      </c>
      <c r="I309" s="251">
        <v>24</v>
      </c>
      <c r="J309" s="16">
        <v>27132608</v>
      </c>
      <c r="K309" s="16">
        <v>8</v>
      </c>
      <c r="L309" s="16">
        <v>27132608</v>
      </c>
      <c r="M309" s="16">
        <v>8</v>
      </c>
      <c r="N309" s="16">
        <v>27132608</v>
      </c>
      <c r="O309" s="16">
        <v>8</v>
      </c>
      <c r="P309" s="16">
        <v>27132608</v>
      </c>
      <c r="Q309" s="16">
        <v>8</v>
      </c>
      <c r="R309" s="16">
        <v>110642823.68000001</v>
      </c>
      <c r="S309" s="16">
        <v>56</v>
      </c>
      <c r="T309" s="16" t="s">
        <v>1113</v>
      </c>
      <c r="U309" s="16" t="s">
        <v>35</v>
      </c>
      <c r="V309" s="16" t="s">
        <v>199</v>
      </c>
    </row>
    <row r="310" spans="1:22" s="6" customFormat="1" ht="56.25" x14ac:dyDescent="0.2">
      <c r="A310" s="16">
        <v>305</v>
      </c>
      <c r="B310" s="21" t="s">
        <v>2369</v>
      </c>
      <c r="C310" s="16" t="s">
        <v>2370</v>
      </c>
      <c r="D310" s="16" t="s">
        <v>2371</v>
      </c>
      <c r="E310" s="16" t="s">
        <v>1501</v>
      </c>
      <c r="F310" s="17"/>
      <c r="G310" s="16" t="s">
        <v>33</v>
      </c>
      <c r="H310" s="251">
        <v>22051900</v>
      </c>
      <c r="I310" s="251">
        <v>4</v>
      </c>
      <c r="J310" s="16">
        <v>22051900</v>
      </c>
      <c r="K310" s="16">
        <v>4</v>
      </c>
      <c r="L310" s="16">
        <v>22051900</v>
      </c>
      <c r="M310" s="16">
        <v>4</v>
      </c>
      <c r="N310" s="16">
        <v>22051900</v>
      </c>
      <c r="O310" s="16">
        <v>4</v>
      </c>
      <c r="P310" s="16">
        <v>22051900</v>
      </c>
      <c r="Q310" s="16">
        <v>4</v>
      </c>
      <c r="R310" s="16">
        <v>110259500</v>
      </c>
      <c r="S310" s="16">
        <v>20</v>
      </c>
      <c r="T310" s="16" t="s">
        <v>213</v>
      </c>
      <c r="U310" s="16" t="s">
        <v>35</v>
      </c>
      <c r="V310" s="16" t="s">
        <v>199</v>
      </c>
    </row>
    <row r="311" spans="1:22" s="6" customFormat="1" ht="93.75" x14ac:dyDescent="0.2">
      <c r="A311" s="16">
        <v>306</v>
      </c>
      <c r="B311" s="21" t="s">
        <v>55</v>
      </c>
      <c r="C311" s="16" t="s">
        <v>1103</v>
      </c>
      <c r="D311" s="16" t="s">
        <v>9925</v>
      </c>
      <c r="E311" s="16" t="s">
        <v>9929</v>
      </c>
      <c r="F311" s="16" t="s">
        <v>9929</v>
      </c>
      <c r="G311" s="16" t="s">
        <v>9114</v>
      </c>
      <c r="H311" s="251">
        <v>22008448</v>
      </c>
      <c r="I311" s="251" t="s">
        <v>9927</v>
      </c>
      <c r="J311" s="16">
        <v>22008448</v>
      </c>
      <c r="K311" s="16" t="s">
        <v>9927</v>
      </c>
      <c r="L311" s="16">
        <v>22008448</v>
      </c>
      <c r="M311" s="16" t="s">
        <v>9927</v>
      </c>
      <c r="N311" s="16">
        <v>22008448</v>
      </c>
      <c r="O311" s="16" t="s">
        <v>9927</v>
      </c>
      <c r="P311" s="16">
        <v>22008448</v>
      </c>
      <c r="Q311" s="16" t="s">
        <v>9927</v>
      </c>
      <c r="R311" s="16">
        <v>110042240</v>
      </c>
      <c r="S311" s="16">
        <v>220</v>
      </c>
      <c r="T311" s="16" t="s">
        <v>34</v>
      </c>
      <c r="U311" s="16"/>
      <c r="V311" s="16"/>
    </row>
    <row r="312" spans="1:22" s="6" customFormat="1" ht="409.5" x14ac:dyDescent="0.2">
      <c r="A312" s="16">
        <v>307</v>
      </c>
      <c r="B312" s="16" t="s">
        <v>6987</v>
      </c>
      <c r="C312" s="16" t="s">
        <v>11820</v>
      </c>
      <c r="D312" s="16" t="s">
        <v>11821</v>
      </c>
      <c r="E312" s="16" t="s">
        <v>11822</v>
      </c>
      <c r="F312" s="16" t="s">
        <v>11823</v>
      </c>
      <c r="G312" s="151" t="s">
        <v>33</v>
      </c>
      <c r="H312" s="275">
        <v>0</v>
      </c>
      <c r="I312" s="275">
        <v>0</v>
      </c>
      <c r="J312" s="275">
        <v>36615150</v>
      </c>
      <c r="K312" s="275">
        <v>33</v>
      </c>
      <c r="L312" s="275">
        <v>36615150</v>
      </c>
      <c r="M312" s="275">
        <v>33</v>
      </c>
      <c r="N312" s="275">
        <v>36615150</v>
      </c>
      <c r="O312" s="275">
        <v>33</v>
      </c>
      <c r="P312" s="275">
        <v>0</v>
      </c>
      <c r="Q312" s="275">
        <v>0</v>
      </c>
      <c r="R312" s="16">
        <v>109845450</v>
      </c>
      <c r="S312" s="275">
        <v>99</v>
      </c>
      <c r="T312" s="243" t="s">
        <v>11752</v>
      </c>
      <c r="U312" s="279" t="s">
        <v>353</v>
      </c>
      <c r="V312" s="279" t="s">
        <v>11824</v>
      </c>
    </row>
    <row r="313" spans="1:22" s="6" customFormat="1" ht="37.5" x14ac:dyDescent="0.2">
      <c r="A313" s="16">
        <v>308</v>
      </c>
      <c r="B313" s="21" t="s">
        <v>1544</v>
      </c>
      <c r="C313" s="16" t="s">
        <v>1545</v>
      </c>
      <c r="D313" s="16" t="s">
        <v>1546</v>
      </c>
      <c r="E313" s="16" t="s">
        <v>3009</v>
      </c>
      <c r="F313" s="16"/>
      <c r="G313" s="16" t="s">
        <v>2030</v>
      </c>
      <c r="H313" s="251">
        <v>13658400</v>
      </c>
      <c r="I313" s="251">
        <v>7500</v>
      </c>
      <c r="J313" s="16">
        <v>24000000</v>
      </c>
      <c r="K313" s="16">
        <v>7500</v>
      </c>
      <c r="L313" s="16">
        <v>24000000</v>
      </c>
      <c r="M313" s="16">
        <v>7500</v>
      </c>
      <c r="N313" s="16">
        <v>24000000</v>
      </c>
      <c r="O313" s="16">
        <v>7500</v>
      </c>
      <c r="P313" s="16">
        <v>24000000</v>
      </c>
      <c r="Q313" s="16">
        <v>7500</v>
      </c>
      <c r="R313" s="16">
        <v>109658400</v>
      </c>
      <c r="S313" s="16">
        <v>37500</v>
      </c>
      <c r="T313" s="16" t="s">
        <v>1113</v>
      </c>
      <c r="U313" s="16" t="s">
        <v>1097</v>
      </c>
      <c r="V313" s="16"/>
    </row>
    <row r="314" spans="1:22" s="6" customFormat="1" ht="409.5" x14ac:dyDescent="0.2">
      <c r="A314" s="16">
        <v>309</v>
      </c>
      <c r="B314" s="21" t="s">
        <v>1600</v>
      </c>
      <c r="C314" s="16" t="s">
        <v>9593</v>
      </c>
      <c r="D314" s="16" t="s">
        <v>9594</v>
      </c>
      <c r="E314" s="16" t="s">
        <v>9595</v>
      </c>
      <c r="F314" s="16" t="s">
        <v>9596</v>
      </c>
      <c r="G314" s="16" t="s">
        <v>33</v>
      </c>
      <c r="H314" s="251">
        <v>16093740</v>
      </c>
      <c r="I314" s="251">
        <v>439</v>
      </c>
      <c r="J314" s="16">
        <v>0</v>
      </c>
      <c r="K314" s="16">
        <v>0</v>
      </c>
      <c r="L314" s="16">
        <v>44002140</v>
      </c>
      <c r="M314" s="16"/>
      <c r="N314" s="16">
        <v>0</v>
      </c>
      <c r="O314" s="16">
        <v>0</v>
      </c>
      <c r="P314" s="16">
        <v>47592714.619999997</v>
      </c>
      <c r="Q314" s="16"/>
      <c r="R314" s="16">
        <v>107688594.62</v>
      </c>
      <c r="S314" s="16">
        <v>439</v>
      </c>
      <c r="T314" s="17" t="s">
        <v>6868</v>
      </c>
      <c r="U314" s="16" t="s">
        <v>1097</v>
      </c>
      <c r="V314" s="16" t="s">
        <v>9597</v>
      </c>
    </row>
    <row r="315" spans="1:22" s="6" customFormat="1" ht="56.25" x14ac:dyDescent="0.2">
      <c r="A315" s="16">
        <v>310</v>
      </c>
      <c r="B315" s="21" t="s">
        <v>4675</v>
      </c>
      <c r="C315" s="16" t="s">
        <v>4674</v>
      </c>
      <c r="D315" s="16" t="s">
        <v>3422</v>
      </c>
      <c r="E315" s="16" t="s">
        <v>11190</v>
      </c>
      <c r="F315" s="16"/>
      <c r="G315" s="16" t="s">
        <v>1493</v>
      </c>
      <c r="H315" s="251">
        <v>21504000</v>
      </c>
      <c r="I315" s="251">
        <v>60</v>
      </c>
      <c r="J315" s="16">
        <v>21504000</v>
      </c>
      <c r="K315" s="16">
        <v>60</v>
      </c>
      <c r="L315" s="16">
        <v>21504000</v>
      </c>
      <c r="M315" s="16">
        <v>60</v>
      </c>
      <c r="N315" s="16">
        <v>21504000</v>
      </c>
      <c r="O315" s="16">
        <v>60</v>
      </c>
      <c r="P315" s="16">
        <v>21504000</v>
      </c>
      <c r="Q315" s="16">
        <v>60</v>
      </c>
      <c r="R315" s="16">
        <v>107520000</v>
      </c>
      <c r="S315" s="16">
        <v>300</v>
      </c>
      <c r="T315" s="16" t="s">
        <v>1113</v>
      </c>
      <c r="U315" s="16" t="s">
        <v>1097</v>
      </c>
      <c r="V315" s="35" t="s">
        <v>199</v>
      </c>
    </row>
    <row r="316" spans="1:22" s="6" customFormat="1" ht="150" customHeight="1" x14ac:dyDescent="0.3">
      <c r="A316" s="16">
        <v>311</v>
      </c>
      <c r="B316" s="113" t="s">
        <v>15974</v>
      </c>
      <c r="C316" s="113" t="s">
        <v>15975</v>
      </c>
      <c r="D316" s="113" t="s">
        <v>80</v>
      </c>
      <c r="E316" s="113" t="s">
        <v>15976</v>
      </c>
      <c r="F316" s="17">
        <v>314</v>
      </c>
      <c r="G316" s="113" t="s">
        <v>33</v>
      </c>
      <c r="H316" s="172">
        <v>107396009.37099999</v>
      </c>
      <c r="I316" s="172">
        <v>485.95</v>
      </c>
      <c r="J316" s="174"/>
      <c r="K316" s="174"/>
      <c r="L316" s="174"/>
      <c r="M316" s="174"/>
      <c r="N316" s="174"/>
      <c r="O316" s="174"/>
      <c r="P316" s="174"/>
      <c r="Q316" s="174"/>
      <c r="R316" s="16">
        <v>107396009.37099999</v>
      </c>
      <c r="S316" s="171">
        <v>485.95</v>
      </c>
      <c r="T316" s="113" t="s">
        <v>15928</v>
      </c>
      <c r="U316" s="112" t="s">
        <v>199</v>
      </c>
      <c r="V316" s="112" t="s">
        <v>199</v>
      </c>
    </row>
    <row r="317" spans="1:22" s="6" customFormat="1" ht="409.5" customHeight="1" x14ac:dyDescent="0.3">
      <c r="A317" s="16">
        <v>312</v>
      </c>
      <c r="B317" s="127" t="s">
        <v>14335</v>
      </c>
      <c r="C317" s="102" t="s">
        <v>14336</v>
      </c>
      <c r="D317" s="102" t="s">
        <v>5864</v>
      </c>
      <c r="E317" s="102" t="s">
        <v>14337</v>
      </c>
      <c r="F317" s="102"/>
      <c r="G317" s="102" t="s">
        <v>33</v>
      </c>
      <c r="H317" s="184">
        <v>19800000</v>
      </c>
      <c r="I317" s="184">
        <v>90</v>
      </c>
      <c r="J317" s="184">
        <v>22500000</v>
      </c>
      <c r="K317" s="184">
        <v>90</v>
      </c>
      <c r="L317" s="184">
        <v>25200000</v>
      </c>
      <c r="M317" s="184">
        <v>90</v>
      </c>
      <c r="N317" s="184">
        <v>28350000</v>
      </c>
      <c r="O317" s="184">
        <v>90</v>
      </c>
      <c r="P317" s="184">
        <v>10590000</v>
      </c>
      <c r="Q317" s="184">
        <v>30</v>
      </c>
      <c r="R317" s="16">
        <v>106440000</v>
      </c>
      <c r="S317" s="103">
        <v>390</v>
      </c>
      <c r="T317" s="102" t="s">
        <v>13873</v>
      </c>
      <c r="U317" s="102"/>
      <c r="V317" s="234"/>
    </row>
    <row r="318" spans="1:22" s="6" customFormat="1" ht="168.75" x14ac:dyDescent="0.2">
      <c r="A318" s="16">
        <v>313</v>
      </c>
      <c r="B318" s="21" t="s">
        <v>46</v>
      </c>
      <c r="C318" s="16" t="s">
        <v>63</v>
      </c>
      <c r="D318" s="16" t="s">
        <v>71</v>
      </c>
      <c r="E318" s="16" t="s">
        <v>22</v>
      </c>
      <c r="F318" s="40" t="s">
        <v>72</v>
      </c>
      <c r="G318" s="16" t="s">
        <v>49</v>
      </c>
      <c r="H318" s="251">
        <v>26223624</v>
      </c>
      <c r="I318" s="251">
        <v>1</v>
      </c>
      <c r="J318" s="16">
        <v>26223624</v>
      </c>
      <c r="K318" s="16">
        <v>1</v>
      </c>
      <c r="L318" s="16">
        <v>26223624</v>
      </c>
      <c r="M318" s="16">
        <v>1</v>
      </c>
      <c r="N318" s="16">
        <v>26223624</v>
      </c>
      <c r="O318" s="16">
        <v>1</v>
      </c>
      <c r="P318" s="16">
        <v>0</v>
      </c>
      <c r="Q318" s="16">
        <v>0</v>
      </c>
      <c r="R318" s="16">
        <v>104894496</v>
      </c>
      <c r="S318" s="16">
        <v>4</v>
      </c>
      <c r="T318" s="16" t="s">
        <v>50</v>
      </c>
      <c r="U318" s="16" t="s">
        <v>26</v>
      </c>
      <c r="V318" s="16" t="s">
        <v>51</v>
      </c>
    </row>
    <row r="319" spans="1:22" s="6" customFormat="1" ht="409.5" x14ac:dyDescent="0.2">
      <c r="A319" s="16">
        <v>314</v>
      </c>
      <c r="B319" s="21" t="s">
        <v>544</v>
      </c>
      <c r="C319" s="16" t="s">
        <v>5980</v>
      </c>
      <c r="D319" s="16" t="s">
        <v>5981</v>
      </c>
      <c r="E319" s="16" t="s">
        <v>6160</v>
      </c>
      <c r="F319" s="16"/>
      <c r="G319" s="16" t="s">
        <v>1493</v>
      </c>
      <c r="H319" s="251">
        <v>104422500</v>
      </c>
      <c r="I319" s="251">
        <v>3</v>
      </c>
      <c r="J319" s="16">
        <v>0</v>
      </c>
      <c r="K319" s="16">
        <v>0</v>
      </c>
      <c r="L319" s="16">
        <v>0</v>
      </c>
      <c r="M319" s="16">
        <v>0</v>
      </c>
      <c r="N319" s="16">
        <v>0</v>
      </c>
      <c r="O319" s="16">
        <v>0</v>
      </c>
      <c r="P319" s="16">
        <v>0</v>
      </c>
      <c r="Q319" s="16">
        <v>0</v>
      </c>
      <c r="R319" s="16">
        <v>104422500</v>
      </c>
      <c r="S319" s="16">
        <v>3</v>
      </c>
      <c r="T319" s="16" t="s">
        <v>76</v>
      </c>
      <c r="U319" s="16"/>
      <c r="V319" s="16"/>
    </row>
    <row r="320" spans="1:22" s="6" customFormat="1" ht="56.25" x14ac:dyDescent="0.2">
      <c r="A320" s="16">
        <v>315</v>
      </c>
      <c r="B320" s="51" t="s">
        <v>9377</v>
      </c>
      <c r="C320" s="51" t="s">
        <v>9378</v>
      </c>
      <c r="D320" s="51" t="s">
        <v>9379</v>
      </c>
      <c r="E320" s="51" t="s">
        <v>14666</v>
      </c>
      <c r="F320" s="40" t="s">
        <v>14449</v>
      </c>
      <c r="G320" s="51" t="s">
        <v>9115</v>
      </c>
      <c r="H320" s="437">
        <v>104395200</v>
      </c>
      <c r="I320" s="251" t="s">
        <v>9127</v>
      </c>
      <c r="J320" s="17"/>
      <c r="K320" s="17"/>
      <c r="L320" s="17"/>
      <c r="M320" s="17"/>
      <c r="N320" s="17"/>
      <c r="O320" s="17"/>
      <c r="P320" s="17"/>
      <c r="Q320" s="17"/>
      <c r="R320" s="16">
        <v>104395200</v>
      </c>
      <c r="S320" s="16">
        <v>15</v>
      </c>
      <c r="T320" s="51" t="s">
        <v>14655</v>
      </c>
      <c r="U320" s="51" t="s">
        <v>35</v>
      </c>
      <c r="V320" s="17"/>
    </row>
    <row r="321" spans="1:22" s="6" customFormat="1" ht="131.25" x14ac:dyDescent="0.2">
      <c r="A321" s="16">
        <v>316</v>
      </c>
      <c r="B321" s="21" t="s">
        <v>7550</v>
      </c>
      <c r="C321" s="16" t="s">
        <v>2281</v>
      </c>
      <c r="D321" s="16" t="s">
        <v>514</v>
      </c>
      <c r="E321" s="16" t="s">
        <v>2282</v>
      </c>
      <c r="F321" s="16"/>
      <c r="G321" s="16" t="s">
        <v>33</v>
      </c>
      <c r="H321" s="251">
        <v>22387534.258928571</v>
      </c>
      <c r="I321" s="251">
        <v>58</v>
      </c>
      <c r="J321" s="16">
        <v>22773526.229999997</v>
      </c>
      <c r="K321" s="16">
        <v>59</v>
      </c>
      <c r="L321" s="16">
        <v>19299598.5</v>
      </c>
      <c r="M321" s="16">
        <v>50</v>
      </c>
      <c r="N321" s="16">
        <v>19299598.5</v>
      </c>
      <c r="O321" s="16">
        <v>50</v>
      </c>
      <c r="P321" s="16">
        <v>19299598.5</v>
      </c>
      <c r="Q321" s="16">
        <v>50</v>
      </c>
      <c r="R321" s="16">
        <v>103059855.98892857</v>
      </c>
      <c r="S321" s="16">
        <v>267</v>
      </c>
      <c r="T321" s="16" t="s">
        <v>213</v>
      </c>
      <c r="U321" s="16" t="s">
        <v>1210</v>
      </c>
      <c r="V321" s="16" t="s">
        <v>7551</v>
      </c>
    </row>
    <row r="322" spans="1:22" s="6" customFormat="1" ht="393.75" x14ac:dyDescent="0.2">
      <c r="A322" s="16">
        <v>317</v>
      </c>
      <c r="B322" s="21" t="s">
        <v>1554</v>
      </c>
      <c r="C322" s="16" t="s">
        <v>1555</v>
      </c>
      <c r="D322" s="16" t="s">
        <v>1556</v>
      </c>
      <c r="E322" s="16" t="s">
        <v>1557</v>
      </c>
      <c r="F322" s="16"/>
      <c r="G322" s="16" t="s">
        <v>33</v>
      </c>
      <c r="H322" s="251">
        <v>0</v>
      </c>
      <c r="I322" s="251">
        <v>0</v>
      </c>
      <c r="J322" s="16">
        <v>13978966.699999999</v>
      </c>
      <c r="K322" s="16">
        <v>920</v>
      </c>
      <c r="L322" s="16">
        <v>20701027.41</v>
      </c>
      <c r="M322" s="16">
        <v>1310</v>
      </c>
      <c r="N322" s="16">
        <v>29135904</v>
      </c>
      <c r="O322" s="16">
        <v>1490</v>
      </c>
      <c r="P322" s="16">
        <v>39046007</v>
      </c>
      <c r="Q322" s="16">
        <v>1920</v>
      </c>
      <c r="R322" s="16">
        <v>102861905.11</v>
      </c>
      <c r="S322" s="16">
        <v>5640</v>
      </c>
      <c r="T322" s="16" t="s">
        <v>1000</v>
      </c>
      <c r="U322" s="16" t="s">
        <v>1097</v>
      </c>
      <c r="V322" s="16" t="s">
        <v>1543</v>
      </c>
    </row>
    <row r="323" spans="1:22" s="6" customFormat="1" ht="56.25" x14ac:dyDescent="0.2">
      <c r="A323" s="16">
        <v>318</v>
      </c>
      <c r="B323" s="51" t="s">
        <v>9377</v>
      </c>
      <c r="C323" s="51" t="s">
        <v>9378</v>
      </c>
      <c r="D323" s="51" t="s">
        <v>9379</v>
      </c>
      <c r="E323" s="51" t="s">
        <v>14667</v>
      </c>
      <c r="F323" s="40" t="s">
        <v>14449</v>
      </c>
      <c r="G323" s="51" t="s">
        <v>9115</v>
      </c>
      <c r="H323" s="437">
        <v>102765600</v>
      </c>
      <c r="I323" s="251" t="s">
        <v>9127</v>
      </c>
      <c r="J323" s="17"/>
      <c r="K323" s="17"/>
      <c r="L323" s="17"/>
      <c r="M323" s="17"/>
      <c r="N323" s="17"/>
      <c r="O323" s="17"/>
      <c r="P323" s="17"/>
      <c r="Q323" s="17"/>
      <c r="R323" s="16">
        <v>102765600</v>
      </c>
      <c r="S323" s="16">
        <v>15</v>
      </c>
      <c r="T323" s="51" t="s">
        <v>14655</v>
      </c>
      <c r="U323" s="51" t="s">
        <v>35</v>
      </c>
      <c r="V323" s="17"/>
    </row>
    <row r="324" spans="1:22" s="6" customFormat="1" ht="409.5" x14ac:dyDescent="0.2">
      <c r="A324" s="16">
        <v>319</v>
      </c>
      <c r="B324" s="16" t="s">
        <v>11796</v>
      </c>
      <c r="C324" s="16" t="s">
        <v>11797</v>
      </c>
      <c r="D324" s="16" t="s">
        <v>11798</v>
      </c>
      <c r="E324" s="16" t="s">
        <v>11825</v>
      </c>
      <c r="F324" s="16" t="s">
        <v>11826</v>
      </c>
      <c r="G324" s="151" t="s">
        <v>33</v>
      </c>
      <c r="H324" s="275">
        <v>20400000</v>
      </c>
      <c r="I324" s="275">
        <v>102</v>
      </c>
      <c r="J324" s="275">
        <v>20400000</v>
      </c>
      <c r="K324" s="275">
        <v>102</v>
      </c>
      <c r="L324" s="275">
        <v>20400000</v>
      </c>
      <c r="M324" s="275">
        <v>102</v>
      </c>
      <c r="N324" s="275">
        <v>20400000</v>
      </c>
      <c r="O324" s="275">
        <v>102</v>
      </c>
      <c r="P324" s="275">
        <v>20400000</v>
      </c>
      <c r="Q324" s="275">
        <v>102</v>
      </c>
      <c r="R324" s="16">
        <v>102000000</v>
      </c>
      <c r="S324" s="275">
        <v>510</v>
      </c>
      <c r="T324" s="243" t="s">
        <v>11752</v>
      </c>
      <c r="U324" s="279" t="s">
        <v>35</v>
      </c>
      <c r="V324" s="279" t="s">
        <v>11827</v>
      </c>
    </row>
    <row r="325" spans="1:22" s="6" customFormat="1" ht="37.5" x14ac:dyDescent="0.2">
      <c r="A325" s="16">
        <v>320</v>
      </c>
      <c r="B325" s="21" t="s">
        <v>10150</v>
      </c>
      <c r="C325" s="16" t="s">
        <v>10151</v>
      </c>
      <c r="D325" s="16" t="s">
        <v>10152</v>
      </c>
      <c r="E325" s="16" t="s">
        <v>10153</v>
      </c>
      <c r="F325" s="16" t="s">
        <v>10153</v>
      </c>
      <c r="G325" s="16" t="s">
        <v>9115</v>
      </c>
      <c r="H325" s="251">
        <v>6754970.2032000003</v>
      </c>
      <c r="I325" s="251" t="s">
        <v>9120</v>
      </c>
      <c r="J325" s="16">
        <v>11252058.612500001</v>
      </c>
      <c r="K325" s="16">
        <v>1</v>
      </c>
      <c r="L325" s="16">
        <v>34768861.112625003</v>
      </c>
      <c r="M325" s="16">
        <v>3</v>
      </c>
      <c r="N325" s="16">
        <v>24106410.371420003</v>
      </c>
      <c r="O325" s="16">
        <v>2</v>
      </c>
      <c r="P325" s="16">
        <v>25070666.786276806</v>
      </c>
      <c r="Q325" s="16">
        <v>2</v>
      </c>
      <c r="R325" s="16">
        <v>101952967.08602181</v>
      </c>
      <c r="S325" s="16">
        <v>10</v>
      </c>
      <c r="T325" s="16" t="s">
        <v>34</v>
      </c>
      <c r="U325" s="16"/>
      <c r="V325" s="16"/>
    </row>
    <row r="326" spans="1:22" s="6" customFormat="1" ht="409.5" customHeight="1" x14ac:dyDescent="0.3">
      <c r="A326" s="16">
        <v>321</v>
      </c>
      <c r="B326" s="121" t="s">
        <v>13915</v>
      </c>
      <c r="C326" s="113" t="s">
        <v>13916</v>
      </c>
      <c r="D326" s="121" t="s">
        <v>5479</v>
      </c>
      <c r="E326" s="121" t="s">
        <v>13924</v>
      </c>
      <c r="F326" s="20"/>
      <c r="G326" s="21" t="s">
        <v>33</v>
      </c>
      <c r="H326" s="470">
        <v>25476250</v>
      </c>
      <c r="I326" s="472">
        <v>50</v>
      </c>
      <c r="J326" s="175">
        <v>25476250</v>
      </c>
      <c r="K326" s="121">
        <v>50</v>
      </c>
      <c r="L326" s="175">
        <v>25476250</v>
      </c>
      <c r="M326" s="121">
        <v>50</v>
      </c>
      <c r="N326" s="175">
        <v>25476250</v>
      </c>
      <c r="O326" s="121">
        <v>50</v>
      </c>
      <c r="P326" s="121"/>
      <c r="Q326" s="121"/>
      <c r="R326" s="16">
        <v>101905000</v>
      </c>
      <c r="S326" s="21">
        <v>200</v>
      </c>
      <c r="T326" s="121" t="s">
        <v>13905</v>
      </c>
      <c r="U326" s="224" t="s">
        <v>35</v>
      </c>
      <c r="V326" s="218" t="s">
        <v>13918</v>
      </c>
    </row>
    <row r="327" spans="1:22" s="6" customFormat="1" ht="75" x14ac:dyDescent="0.2">
      <c r="A327" s="16">
        <v>322</v>
      </c>
      <c r="B327" s="21" t="s">
        <v>627</v>
      </c>
      <c r="C327" s="16" t="s">
        <v>10264</v>
      </c>
      <c r="D327" s="16" t="s">
        <v>6985</v>
      </c>
      <c r="E327" s="16" t="s">
        <v>10265</v>
      </c>
      <c r="F327" s="16" t="s">
        <v>10265</v>
      </c>
      <c r="G327" s="16" t="s">
        <v>9115</v>
      </c>
      <c r="H327" s="251">
        <v>20368115.039999999</v>
      </c>
      <c r="I327" s="251" t="s">
        <v>9196</v>
      </c>
      <c r="J327" s="16">
        <v>20368115.039999999</v>
      </c>
      <c r="K327" s="16" t="s">
        <v>9196</v>
      </c>
      <c r="L327" s="16">
        <v>20368115.039999999</v>
      </c>
      <c r="M327" s="16" t="s">
        <v>9196</v>
      </c>
      <c r="N327" s="16">
        <v>20368115.039999999</v>
      </c>
      <c r="O327" s="16" t="s">
        <v>9196</v>
      </c>
      <c r="P327" s="16">
        <v>20368115.039999999</v>
      </c>
      <c r="Q327" s="16" t="s">
        <v>9196</v>
      </c>
      <c r="R327" s="16">
        <v>101840575.19999999</v>
      </c>
      <c r="S327" s="16">
        <v>60</v>
      </c>
      <c r="T327" s="16" t="s">
        <v>34</v>
      </c>
      <c r="U327" s="16"/>
      <c r="V327" s="16"/>
    </row>
    <row r="328" spans="1:22" s="6" customFormat="1" ht="112.5" x14ac:dyDescent="0.2">
      <c r="A328" s="16">
        <v>323</v>
      </c>
      <c r="B328" s="21" t="s">
        <v>609</v>
      </c>
      <c r="C328" s="16" t="s">
        <v>3341</v>
      </c>
      <c r="D328" s="16" t="s">
        <v>3342</v>
      </c>
      <c r="E328" s="16" t="s">
        <v>3343</v>
      </c>
      <c r="F328" s="16"/>
      <c r="G328" s="16" t="s">
        <v>33</v>
      </c>
      <c r="H328" s="251">
        <v>21816730</v>
      </c>
      <c r="I328" s="251">
        <v>257</v>
      </c>
      <c r="J328" s="16">
        <v>19908425.066666666</v>
      </c>
      <c r="K328" s="16">
        <v>160</v>
      </c>
      <c r="L328" s="16">
        <v>19908425.066666666</v>
      </c>
      <c r="M328" s="16">
        <v>160</v>
      </c>
      <c r="N328" s="16">
        <v>19908425.066666666</v>
      </c>
      <c r="O328" s="16">
        <v>160</v>
      </c>
      <c r="P328" s="16">
        <v>19908425.066666666</v>
      </c>
      <c r="Q328" s="16">
        <v>160</v>
      </c>
      <c r="R328" s="16">
        <v>101450430.26666665</v>
      </c>
      <c r="S328" s="16">
        <v>897</v>
      </c>
      <c r="T328" s="16" t="s">
        <v>1113</v>
      </c>
      <c r="U328" s="16" t="s">
        <v>1097</v>
      </c>
      <c r="V328" s="16"/>
    </row>
    <row r="329" spans="1:22" s="6" customFormat="1" ht="37.5" x14ac:dyDescent="0.2">
      <c r="A329" s="16">
        <v>324</v>
      </c>
      <c r="B329" s="21" t="s">
        <v>816</v>
      </c>
      <c r="C329" s="16" t="s">
        <v>1123</v>
      </c>
      <c r="D329" s="16" t="s">
        <v>9545</v>
      </c>
      <c r="E329" s="16" t="s">
        <v>10188</v>
      </c>
      <c r="F329" s="16" t="s">
        <v>10188</v>
      </c>
      <c r="G329" s="16" t="s">
        <v>7084</v>
      </c>
      <c r="H329" s="251">
        <v>20273693.440000001</v>
      </c>
      <c r="I329" s="251" t="s">
        <v>10191</v>
      </c>
      <c r="J329" s="16">
        <v>20273693.440000001</v>
      </c>
      <c r="K329" s="16" t="s">
        <v>10191</v>
      </c>
      <c r="L329" s="16">
        <v>20273693.440000001</v>
      </c>
      <c r="M329" s="16" t="s">
        <v>10191</v>
      </c>
      <c r="N329" s="16">
        <v>20273693.440000001</v>
      </c>
      <c r="O329" s="16" t="s">
        <v>10191</v>
      </c>
      <c r="P329" s="16">
        <v>20273693.440000001</v>
      </c>
      <c r="Q329" s="16" t="s">
        <v>10191</v>
      </c>
      <c r="R329" s="16">
        <v>101368467.2</v>
      </c>
      <c r="S329" s="16">
        <v>13000</v>
      </c>
      <c r="T329" s="16" t="s">
        <v>34</v>
      </c>
      <c r="U329" s="16"/>
      <c r="V329" s="16"/>
    </row>
    <row r="330" spans="1:22" s="6" customFormat="1" ht="56.25" x14ac:dyDescent="0.2">
      <c r="A330" s="16">
        <v>325</v>
      </c>
      <c r="B330" s="21" t="s">
        <v>7163</v>
      </c>
      <c r="C330" s="16" t="s">
        <v>6917</v>
      </c>
      <c r="D330" s="16"/>
      <c r="E330" s="16" t="s">
        <v>7163</v>
      </c>
      <c r="F330" s="16"/>
      <c r="G330" s="16" t="s">
        <v>1861</v>
      </c>
      <c r="H330" s="251">
        <v>20034000</v>
      </c>
      <c r="I330" s="251">
        <v>15</v>
      </c>
      <c r="J330" s="16">
        <v>20034000</v>
      </c>
      <c r="K330" s="16">
        <v>15</v>
      </c>
      <c r="L330" s="16">
        <v>20034000</v>
      </c>
      <c r="M330" s="16">
        <v>15</v>
      </c>
      <c r="N330" s="16">
        <v>20034000</v>
      </c>
      <c r="O330" s="16">
        <v>15</v>
      </c>
      <c r="P330" s="16">
        <v>20034000</v>
      </c>
      <c r="Q330" s="16">
        <v>15</v>
      </c>
      <c r="R330" s="16">
        <v>100170000</v>
      </c>
      <c r="S330" s="16">
        <v>75</v>
      </c>
      <c r="T330" s="16" t="s">
        <v>819</v>
      </c>
      <c r="U330" s="16"/>
      <c r="V330" s="16"/>
    </row>
    <row r="331" spans="1:22" s="6" customFormat="1" ht="37.5" x14ac:dyDescent="0.2">
      <c r="A331" s="16">
        <v>326</v>
      </c>
      <c r="B331" s="21" t="s">
        <v>1918</v>
      </c>
      <c r="C331" s="16" t="s">
        <v>1919</v>
      </c>
      <c r="D331" s="16" t="s">
        <v>1920</v>
      </c>
      <c r="E331" s="16" t="s">
        <v>1921</v>
      </c>
      <c r="F331" s="16"/>
      <c r="G331" s="16" t="s">
        <v>49</v>
      </c>
      <c r="H331" s="251">
        <v>0</v>
      </c>
      <c r="I331" s="251">
        <v>0</v>
      </c>
      <c r="J331" s="16">
        <v>31983333.629999999</v>
      </c>
      <c r="K331" s="16">
        <v>1</v>
      </c>
      <c r="L331" s="16">
        <v>33262666.98</v>
      </c>
      <c r="M331" s="16">
        <v>1</v>
      </c>
      <c r="N331" s="16">
        <v>34593173.659999996</v>
      </c>
      <c r="O331" s="16">
        <v>1</v>
      </c>
      <c r="P331" s="16">
        <v>0</v>
      </c>
      <c r="Q331" s="16">
        <v>0</v>
      </c>
      <c r="R331" s="16">
        <v>99839174.269999996</v>
      </c>
      <c r="S331" s="16">
        <v>3</v>
      </c>
      <c r="T331" s="16" t="s">
        <v>1522</v>
      </c>
      <c r="U331" s="16" t="s">
        <v>294</v>
      </c>
      <c r="V331" s="16" t="s">
        <v>1922</v>
      </c>
    </row>
    <row r="332" spans="1:22" s="6" customFormat="1" ht="150" x14ac:dyDescent="0.2">
      <c r="A332" s="16">
        <v>327</v>
      </c>
      <c r="B332" s="20" t="s">
        <v>842</v>
      </c>
      <c r="C332" s="17" t="s">
        <v>1490</v>
      </c>
      <c r="D332" s="17" t="s">
        <v>1491</v>
      </c>
      <c r="E332" s="17" t="s">
        <v>1492</v>
      </c>
      <c r="F332" s="17"/>
      <c r="G332" s="16" t="s">
        <v>1493</v>
      </c>
      <c r="H332" s="251">
        <v>26265000</v>
      </c>
      <c r="I332" s="251">
        <v>50</v>
      </c>
      <c r="J332" s="16">
        <v>26265000</v>
      </c>
      <c r="K332" s="16">
        <v>50</v>
      </c>
      <c r="L332" s="16">
        <v>15759000</v>
      </c>
      <c r="M332" s="16">
        <v>30</v>
      </c>
      <c r="N332" s="16">
        <v>15759000</v>
      </c>
      <c r="O332" s="16">
        <v>30</v>
      </c>
      <c r="P332" s="16">
        <v>15759000</v>
      </c>
      <c r="Q332" s="16">
        <v>30</v>
      </c>
      <c r="R332" s="16">
        <v>99807000</v>
      </c>
      <c r="S332" s="16">
        <v>190</v>
      </c>
      <c r="T332" s="16" t="s">
        <v>1457</v>
      </c>
      <c r="U332" s="17" t="s">
        <v>1097</v>
      </c>
      <c r="V332" s="17" t="s">
        <v>1494</v>
      </c>
    </row>
    <row r="333" spans="1:22" s="6" customFormat="1" ht="150" x14ac:dyDescent="0.2">
      <c r="A333" s="16">
        <v>328</v>
      </c>
      <c r="B333" s="21" t="s">
        <v>842</v>
      </c>
      <c r="C333" s="16" t="s">
        <v>1490</v>
      </c>
      <c r="D333" s="16" t="s">
        <v>1491</v>
      </c>
      <c r="E333" s="16" t="s">
        <v>1563</v>
      </c>
      <c r="F333" s="16"/>
      <c r="G333" s="16" t="s">
        <v>1493</v>
      </c>
      <c r="H333" s="251">
        <v>26265000</v>
      </c>
      <c r="I333" s="251">
        <v>50</v>
      </c>
      <c r="J333" s="16">
        <v>26265000</v>
      </c>
      <c r="K333" s="16">
        <v>50</v>
      </c>
      <c r="L333" s="16">
        <v>15759000</v>
      </c>
      <c r="M333" s="16">
        <v>30</v>
      </c>
      <c r="N333" s="16">
        <v>15759000</v>
      </c>
      <c r="O333" s="16">
        <v>30</v>
      </c>
      <c r="P333" s="16">
        <v>15759000</v>
      </c>
      <c r="Q333" s="16">
        <v>30</v>
      </c>
      <c r="R333" s="16">
        <v>99807000</v>
      </c>
      <c r="S333" s="16">
        <v>190</v>
      </c>
      <c r="T333" s="16" t="s">
        <v>1457</v>
      </c>
      <c r="U333" s="16" t="s">
        <v>1097</v>
      </c>
      <c r="V333" s="16" t="s">
        <v>1562</v>
      </c>
    </row>
    <row r="334" spans="1:22" s="6" customFormat="1" ht="93.75" x14ac:dyDescent="0.2">
      <c r="A334" s="16">
        <v>329</v>
      </c>
      <c r="B334" s="21" t="s">
        <v>7211</v>
      </c>
      <c r="C334" s="16" t="s">
        <v>2747</v>
      </c>
      <c r="D334" s="16" t="s">
        <v>3965</v>
      </c>
      <c r="E334" s="16" t="s">
        <v>7212</v>
      </c>
      <c r="F334" s="16"/>
      <c r="G334" s="16" t="s">
        <v>1493</v>
      </c>
      <c r="H334" s="251">
        <v>19933191.600000001</v>
      </c>
      <c r="I334" s="251">
        <v>15</v>
      </c>
      <c r="J334" s="16">
        <v>19933191.600000001</v>
      </c>
      <c r="K334" s="16">
        <v>15</v>
      </c>
      <c r="L334" s="16">
        <v>19933191.600000001</v>
      </c>
      <c r="M334" s="16">
        <v>15</v>
      </c>
      <c r="N334" s="16">
        <v>19933191.600000001</v>
      </c>
      <c r="O334" s="16">
        <v>15</v>
      </c>
      <c r="P334" s="16">
        <v>19933191.600000001</v>
      </c>
      <c r="Q334" s="16">
        <v>15</v>
      </c>
      <c r="R334" s="16">
        <v>99665958</v>
      </c>
      <c r="S334" s="16">
        <v>75</v>
      </c>
      <c r="T334" s="16" t="s">
        <v>213</v>
      </c>
      <c r="U334" s="16" t="s">
        <v>7048</v>
      </c>
      <c r="V334" s="16" t="s">
        <v>7048</v>
      </c>
    </row>
    <row r="335" spans="1:22" s="6" customFormat="1" ht="225" x14ac:dyDescent="0.2">
      <c r="A335" s="16">
        <v>330</v>
      </c>
      <c r="B335" s="21" t="s">
        <v>645</v>
      </c>
      <c r="C335" s="16" t="s">
        <v>1881</v>
      </c>
      <c r="D335" s="16" t="s">
        <v>1882</v>
      </c>
      <c r="E335" s="16" t="s">
        <v>1927</v>
      </c>
      <c r="F335" s="16" t="s">
        <v>1928</v>
      </c>
      <c r="G335" s="16" t="s">
        <v>33</v>
      </c>
      <c r="H335" s="251">
        <v>12697776</v>
      </c>
      <c r="I335" s="251">
        <v>114</v>
      </c>
      <c r="J335" s="16">
        <v>16039296</v>
      </c>
      <c r="K335" s="16">
        <v>144</v>
      </c>
      <c r="L335" s="16">
        <v>19380816</v>
      </c>
      <c r="M335" s="16">
        <v>174</v>
      </c>
      <c r="N335" s="16">
        <v>23390640</v>
      </c>
      <c r="O335" s="16">
        <v>210</v>
      </c>
      <c r="P335" s="16">
        <v>27400464</v>
      </c>
      <c r="Q335" s="16">
        <v>246</v>
      </c>
      <c r="R335" s="16">
        <v>98908992</v>
      </c>
      <c r="S335" s="16">
        <v>888</v>
      </c>
      <c r="T335" s="16" t="s">
        <v>1532</v>
      </c>
      <c r="U335" s="16" t="s">
        <v>35</v>
      </c>
      <c r="V335" s="16" t="s">
        <v>199</v>
      </c>
    </row>
    <row r="336" spans="1:22" s="6" customFormat="1" ht="409.5" x14ac:dyDescent="0.2">
      <c r="A336" s="16">
        <v>331</v>
      </c>
      <c r="B336" s="21" t="s">
        <v>5374</v>
      </c>
      <c r="C336" s="16" t="s">
        <v>5375</v>
      </c>
      <c r="D336" s="16" t="s">
        <v>5376</v>
      </c>
      <c r="E336" s="16" t="s">
        <v>5959</v>
      </c>
      <c r="F336" s="16"/>
      <c r="G336" s="16" t="s">
        <v>1493</v>
      </c>
      <c r="H336" s="251">
        <v>98280000</v>
      </c>
      <c r="I336" s="251">
        <v>2</v>
      </c>
      <c r="J336" s="16">
        <v>0</v>
      </c>
      <c r="K336" s="16">
        <v>0</v>
      </c>
      <c r="L336" s="16">
        <v>0</v>
      </c>
      <c r="M336" s="16">
        <v>0</v>
      </c>
      <c r="N336" s="16">
        <v>0</v>
      </c>
      <c r="O336" s="16">
        <v>0</v>
      </c>
      <c r="P336" s="16">
        <v>0</v>
      </c>
      <c r="Q336" s="16">
        <v>0</v>
      </c>
      <c r="R336" s="16">
        <v>98280000</v>
      </c>
      <c r="S336" s="16">
        <v>2</v>
      </c>
      <c r="T336" s="16" t="s">
        <v>76</v>
      </c>
      <c r="U336" s="16"/>
      <c r="V336" s="16"/>
    </row>
    <row r="337" spans="1:22" s="6" customFormat="1" ht="409.5" x14ac:dyDescent="0.2">
      <c r="A337" s="16">
        <v>332</v>
      </c>
      <c r="B337" s="21" t="s">
        <v>5337</v>
      </c>
      <c r="C337" s="16" t="s">
        <v>5338</v>
      </c>
      <c r="D337" s="16" t="s">
        <v>5339</v>
      </c>
      <c r="E337" s="16" t="s">
        <v>5340</v>
      </c>
      <c r="F337" s="16"/>
      <c r="G337" s="16" t="s">
        <v>1493</v>
      </c>
      <c r="H337" s="251">
        <v>96900000</v>
      </c>
      <c r="I337" s="251">
        <v>3</v>
      </c>
      <c r="J337" s="16">
        <v>0</v>
      </c>
      <c r="K337" s="16">
        <v>0</v>
      </c>
      <c r="L337" s="16">
        <v>0</v>
      </c>
      <c r="M337" s="16">
        <v>0</v>
      </c>
      <c r="N337" s="16">
        <v>0</v>
      </c>
      <c r="O337" s="16">
        <v>0</v>
      </c>
      <c r="P337" s="16">
        <v>0</v>
      </c>
      <c r="Q337" s="16">
        <v>0</v>
      </c>
      <c r="R337" s="16">
        <v>96900000</v>
      </c>
      <c r="S337" s="16">
        <v>3</v>
      </c>
      <c r="T337" s="16" t="s">
        <v>76</v>
      </c>
      <c r="U337" s="16" t="s">
        <v>2567</v>
      </c>
      <c r="V337" s="16" t="s">
        <v>199</v>
      </c>
    </row>
    <row r="338" spans="1:22" s="6" customFormat="1" ht="131.25" x14ac:dyDescent="0.2">
      <c r="A338" s="16">
        <v>333</v>
      </c>
      <c r="B338" s="16" t="s">
        <v>11828</v>
      </c>
      <c r="C338" s="16" t="s">
        <v>11829</v>
      </c>
      <c r="D338" s="16" t="s">
        <v>11830</v>
      </c>
      <c r="E338" s="16" t="s">
        <v>11831</v>
      </c>
      <c r="F338" s="16" t="s">
        <v>11832</v>
      </c>
      <c r="G338" s="151" t="s">
        <v>33</v>
      </c>
      <c r="H338" s="275">
        <v>0</v>
      </c>
      <c r="I338" s="275">
        <v>0</v>
      </c>
      <c r="J338" s="275">
        <v>32133750</v>
      </c>
      <c r="K338" s="275">
        <v>33</v>
      </c>
      <c r="L338" s="275">
        <v>32133750</v>
      </c>
      <c r="M338" s="275">
        <v>33</v>
      </c>
      <c r="N338" s="275">
        <v>32133750</v>
      </c>
      <c r="O338" s="275">
        <v>33</v>
      </c>
      <c r="P338" s="275">
        <v>0</v>
      </c>
      <c r="Q338" s="275">
        <v>0</v>
      </c>
      <c r="R338" s="16">
        <v>96401250</v>
      </c>
      <c r="S338" s="275">
        <v>99</v>
      </c>
      <c r="T338" s="243" t="s">
        <v>11752</v>
      </c>
      <c r="U338" s="279"/>
      <c r="V338" s="279"/>
    </row>
    <row r="339" spans="1:22" s="6" customFormat="1" ht="262.5" customHeight="1" x14ac:dyDescent="0.3">
      <c r="A339" s="16">
        <v>334</v>
      </c>
      <c r="B339" s="20" t="s">
        <v>15977</v>
      </c>
      <c r="C339" s="20" t="s">
        <v>15978</v>
      </c>
      <c r="D339" s="20" t="s">
        <v>1760</v>
      </c>
      <c r="E339" s="20" t="s">
        <v>15979</v>
      </c>
      <c r="F339" s="116" t="s">
        <v>15980</v>
      </c>
      <c r="G339" s="21" t="s">
        <v>82</v>
      </c>
      <c r="H339" s="115">
        <v>96323540</v>
      </c>
      <c r="I339" s="115">
        <v>214</v>
      </c>
      <c r="J339" s="171"/>
      <c r="K339" s="171"/>
      <c r="L339" s="171"/>
      <c r="M339" s="171"/>
      <c r="N339" s="174"/>
      <c r="O339" s="174"/>
      <c r="P339" s="174"/>
      <c r="Q339" s="174"/>
      <c r="R339" s="16">
        <v>96323540</v>
      </c>
      <c r="S339" s="171">
        <v>214</v>
      </c>
      <c r="T339" s="20" t="s">
        <v>15928</v>
      </c>
      <c r="U339" s="16" t="s">
        <v>35</v>
      </c>
      <c r="V339" s="16" t="s">
        <v>15981</v>
      </c>
    </row>
    <row r="340" spans="1:22" s="6" customFormat="1" ht="93.75" x14ac:dyDescent="0.2">
      <c r="A340" s="16">
        <v>335</v>
      </c>
      <c r="B340" s="21" t="s">
        <v>264</v>
      </c>
      <c r="C340" s="16" t="s">
        <v>1693</v>
      </c>
      <c r="D340" s="16" t="s">
        <v>1694</v>
      </c>
      <c r="E340" s="16" t="s">
        <v>1896</v>
      </c>
      <c r="F340" s="16"/>
      <c r="G340" s="16" t="s">
        <v>33</v>
      </c>
      <c r="H340" s="251">
        <v>27376440</v>
      </c>
      <c r="I340" s="251">
        <v>20</v>
      </c>
      <c r="J340" s="16">
        <v>27376440</v>
      </c>
      <c r="K340" s="16">
        <v>20</v>
      </c>
      <c r="L340" s="16">
        <v>13688220</v>
      </c>
      <c r="M340" s="16">
        <v>10</v>
      </c>
      <c r="N340" s="16">
        <v>13688220</v>
      </c>
      <c r="O340" s="16">
        <v>10</v>
      </c>
      <c r="P340" s="16">
        <v>13688220</v>
      </c>
      <c r="Q340" s="16">
        <v>10</v>
      </c>
      <c r="R340" s="16">
        <v>95817540</v>
      </c>
      <c r="S340" s="16">
        <v>70</v>
      </c>
      <c r="T340" s="16" t="s">
        <v>1457</v>
      </c>
      <c r="U340" s="16" t="s">
        <v>26</v>
      </c>
      <c r="V340" s="16" t="s">
        <v>903</v>
      </c>
    </row>
    <row r="341" spans="1:22" s="6" customFormat="1" ht="93.75" x14ac:dyDescent="0.2">
      <c r="A341" s="16">
        <v>336</v>
      </c>
      <c r="B341" s="21" t="s">
        <v>1906</v>
      </c>
      <c r="C341" s="16" t="s">
        <v>1907</v>
      </c>
      <c r="D341" s="16" t="s">
        <v>1908</v>
      </c>
      <c r="E341" s="16" t="s">
        <v>7119</v>
      </c>
      <c r="F341" s="16"/>
      <c r="G341" s="16" t="s">
        <v>7084</v>
      </c>
      <c r="H341" s="251">
        <v>19136520</v>
      </c>
      <c r="I341" s="251" t="s">
        <v>7120</v>
      </c>
      <c r="J341" s="16">
        <v>19136520</v>
      </c>
      <c r="K341" s="16" t="s">
        <v>7120</v>
      </c>
      <c r="L341" s="16">
        <v>19136520</v>
      </c>
      <c r="M341" s="16" t="s">
        <v>7120</v>
      </c>
      <c r="N341" s="16">
        <v>19136520</v>
      </c>
      <c r="O341" s="16" t="s">
        <v>7120</v>
      </c>
      <c r="P341" s="16">
        <v>19136520</v>
      </c>
      <c r="Q341" s="16" t="s">
        <v>7120</v>
      </c>
      <c r="R341" s="16">
        <v>95682600</v>
      </c>
      <c r="S341" s="16">
        <v>11700</v>
      </c>
      <c r="T341" s="16" t="s">
        <v>819</v>
      </c>
      <c r="U341" s="16"/>
      <c r="V341" s="16"/>
    </row>
    <row r="342" spans="1:22" s="6" customFormat="1" ht="409.5" x14ac:dyDescent="0.2">
      <c r="A342" s="16">
        <v>337</v>
      </c>
      <c r="B342" s="21" t="s">
        <v>423</v>
      </c>
      <c r="C342" s="16" t="s">
        <v>424</v>
      </c>
      <c r="D342" s="16" t="s">
        <v>425</v>
      </c>
      <c r="E342" s="16" t="s">
        <v>10311</v>
      </c>
      <c r="F342" s="16"/>
      <c r="G342" s="16" t="s">
        <v>1493</v>
      </c>
      <c r="H342" s="251">
        <v>94224767.86999999</v>
      </c>
      <c r="I342" s="251">
        <v>589</v>
      </c>
      <c r="J342" s="16">
        <v>0</v>
      </c>
      <c r="K342" s="16">
        <v>0</v>
      </c>
      <c r="L342" s="16">
        <v>0</v>
      </c>
      <c r="M342" s="16">
        <v>0</v>
      </c>
      <c r="N342" s="16">
        <v>0</v>
      </c>
      <c r="O342" s="16">
        <v>0</v>
      </c>
      <c r="P342" s="16">
        <v>0</v>
      </c>
      <c r="Q342" s="16">
        <v>0</v>
      </c>
      <c r="R342" s="16">
        <v>94224767.86999999</v>
      </c>
      <c r="S342" s="16">
        <v>589</v>
      </c>
      <c r="T342" s="16" t="s">
        <v>76</v>
      </c>
      <c r="U342" s="16" t="s">
        <v>83</v>
      </c>
      <c r="V342" s="16" t="s">
        <v>10312</v>
      </c>
    </row>
    <row r="343" spans="1:22" s="6" customFormat="1" ht="409.5" x14ac:dyDescent="0.2">
      <c r="A343" s="16">
        <v>338</v>
      </c>
      <c r="B343" s="21" t="s">
        <v>5175</v>
      </c>
      <c r="C343" s="16" t="s">
        <v>2974</v>
      </c>
      <c r="D343" s="16" t="s">
        <v>2975</v>
      </c>
      <c r="E343" s="16" t="s">
        <v>5176</v>
      </c>
      <c r="F343" s="16"/>
      <c r="G343" s="16" t="s">
        <v>33</v>
      </c>
      <c r="H343" s="251">
        <v>8951711.9999999981</v>
      </c>
      <c r="I343" s="251">
        <v>173</v>
      </c>
      <c r="J343" s="16">
        <v>21313231.5</v>
      </c>
      <c r="K343" s="16">
        <v>150</v>
      </c>
      <c r="L343" s="16">
        <v>21313231.5</v>
      </c>
      <c r="M343" s="16">
        <v>150</v>
      </c>
      <c r="N343" s="16">
        <v>21313231.5</v>
      </c>
      <c r="O343" s="16">
        <v>150</v>
      </c>
      <c r="P343" s="16">
        <v>21313231.5</v>
      </c>
      <c r="Q343" s="16">
        <v>150</v>
      </c>
      <c r="R343" s="16">
        <v>94204638</v>
      </c>
      <c r="S343" s="16">
        <v>773</v>
      </c>
      <c r="T343" s="16" t="s">
        <v>25</v>
      </c>
      <c r="U343" s="16" t="s">
        <v>2567</v>
      </c>
      <c r="V343" s="16" t="s">
        <v>199</v>
      </c>
    </row>
    <row r="344" spans="1:22" s="6" customFormat="1" x14ac:dyDescent="0.2">
      <c r="A344" s="16">
        <v>339</v>
      </c>
      <c r="B344" s="21" t="s">
        <v>3092</v>
      </c>
      <c r="C344" s="16" t="s">
        <v>3093</v>
      </c>
      <c r="D344" s="16" t="s">
        <v>3094</v>
      </c>
      <c r="E344" s="16" t="s">
        <v>3095</v>
      </c>
      <c r="F344" s="16"/>
      <c r="G344" s="16" t="s">
        <v>33</v>
      </c>
      <c r="H344" s="251">
        <v>18453556.800000001</v>
      </c>
      <c r="I344" s="251">
        <v>2</v>
      </c>
      <c r="J344" s="16">
        <v>18929480</v>
      </c>
      <c r="K344" s="16">
        <v>2</v>
      </c>
      <c r="L344" s="16">
        <v>18929480</v>
      </c>
      <c r="M344" s="16">
        <v>2</v>
      </c>
      <c r="N344" s="16">
        <v>18929480</v>
      </c>
      <c r="O344" s="16">
        <v>2</v>
      </c>
      <c r="P344" s="16">
        <v>18929480</v>
      </c>
      <c r="Q344" s="16">
        <v>2</v>
      </c>
      <c r="R344" s="16">
        <v>94171476.799999997</v>
      </c>
      <c r="S344" s="16">
        <v>10</v>
      </c>
      <c r="T344" s="16" t="s">
        <v>1113</v>
      </c>
      <c r="U344" s="16" t="s">
        <v>1097</v>
      </c>
      <c r="V344" s="16"/>
    </row>
    <row r="345" spans="1:22" s="6" customFormat="1" ht="281.25" x14ac:dyDescent="0.2">
      <c r="A345" s="16">
        <v>340</v>
      </c>
      <c r="B345" s="21" t="s">
        <v>2404</v>
      </c>
      <c r="C345" s="16" t="s">
        <v>2405</v>
      </c>
      <c r="D345" s="16" t="s">
        <v>2406</v>
      </c>
      <c r="E345" s="16" t="s">
        <v>822</v>
      </c>
      <c r="F345" s="17"/>
      <c r="G345" s="16" t="s">
        <v>24</v>
      </c>
      <c r="H345" s="251">
        <v>18821529.599999998</v>
      </c>
      <c r="I345" s="251">
        <v>16320</v>
      </c>
      <c r="J345" s="16">
        <v>18821529.599999998</v>
      </c>
      <c r="K345" s="16">
        <v>16320</v>
      </c>
      <c r="L345" s="16">
        <v>18821529.599999998</v>
      </c>
      <c r="M345" s="16">
        <v>16320</v>
      </c>
      <c r="N345" s="16">
        <v>18821529.599999998</v>
      </c>
      <c r="O345" s="16">
        <v>16320</v>
      </c>
      <c r="P345" s="16">
        <v>18821529.599999998</v>
      </c>
      <c r="Q345" s="16">
        <v>16320</v>
      </c>
      <c r="R345" s="16">
        <v>94107647.999999985</v>
      </c>
      <c r="S345" s="16">
        <v>81600</v>
      </c>
      <c r="T345" s="16" t="s">
        <v>213</v>
      </c>
      <c r="U345" s="16" t="s">
        <v>35</v>
      </c>
      <c r="V345" s="16" t="s">
        <v>199</v>
      </c>
    </row>
    <row r="346" spans="1:22" s="6" customFormat="1" ht="56.25" x14ac:dyDescent="0.2">
      <c r="A346" s="16">
        <v>341</v>
      </c>
      <c r="B346" s="51" t="s">
        <v>9377</v>
      </c>
      <c r="C346" s="51" t="s">
        <v>9378</v>
      </c>
      <c r="D346" s="51" t="s">
        <v>9379</v>
      </c>
      <c r="E346" s="51" t="s">
        <v>14668</v>
      </c>
      <c r="F346" s="51"/>
      <c r="G346" s="51" t="s">
        <v>9115</v>
      </c>
      <c r="H346" s="437">
        <v>94080000</v>
      </c>
      <c r="I346" s="251" t="s">
        <v>9969</v>
      </c>
      <c r="J346" s="17"/>
      <c r="K346" s="17"/>
      <c r="L346" s="17"/>
      <c r="M346" s="17"/>
      <c r="N346" s="17"/>
      <c r="O346" s="17"/>
      <c r="P346" s="17"/>
      <c r="Q346" s="17"/>
      <c r="R346" s="16">
        <v>94080000</v>
      </c>
      <c r="S346" s="16">
        <v>7</v>
      </c>
      <c r="T346" s="51" t="s">
        <v>14655</v>
      </c>
      <c r="U346" s="51" t="s">
        <v>35</v>
      </c>
      <c r="V346" s="17"/>
    </row>
    <row r="347" spans="1:22" s="6" customFormat="1" ht="112.5" x14ac:dyDescent="0.2">
      <c r="A347" s="16">
        <v>342</v>
      </c>
      <c r="B347" s="21" t="s">
        <v>1187</v>
      </c>
      <c r="C347" s="21" t="s">
        <v>13925</v>
      </c>
      <c r="D347" s="21" t="s">
        <v>13926</v>
      </c>
      <c r="E347" s="21" t="s">
        <v>13927</v>
      </c>
      <c r="F347" s="155"/>
      <c r="G347" s="21">
        <v>796</v>
      </c>
      <c r="H347" s="115">
        <v>18739790.379999999</v>
      </c>
      <c r="I347" s="115">
        <v>829</v>
      </c>
      <c r="J347" s="21">
        <v>18739790.379999999</v>
      </c>
      <c r="K347" s="21">
        <v>829</v>
      </c>
      <c r="L347" s="21">
        <v>18739790.379999999</v>
      </c>
      <c r="M347" s="21">
        <v>829</v>
      </c>
      <c r="N347" s="21">
        <v>18739790.379999999</v>
      </c>
      <c r="O347" s="21">
        <v>829</v>
      </c>
      <c r="P347" s="21">
        <v>18739790.379999999</v>
      </c>
      <c r="Q347" s="21">
        <v>829</v>
      </c>
      <c r="R347" s="16">
        <v>93698951.899999991</v>
      </c>
      <c r="S347" s="21">
        <v>4145</v>
      </c>
      <c r="T347" s="21" t="s">
        <v>13882</v>
      </c>
      <c r="U347" s="16" t="s">
        <v>13883</v>
      </c>
      <c r="V347" s="16"/>
    </row>
    <row r="348" spans="1:22" s="6" customFormat="1" ht="75" x14ac:dyDescent="0.2">
      <c r="A348" s="16">
        <v>343</v>
      </c>
      <c r="B348" s="21" t="s">
        <v>219</v>
      </c>
      <c r="C348" s="16" t="s">
        <v>1625</v>
      </c>
      <c r="D348" s="16" t="s">
        <v>1626</v>
      </c>
      <c r="E348" s="16" t="s">
        <v>2592</v>
      </c>
      <c r="F348" s="16"/>
      <c r="G348" s="16" t="s">
        <v>337</v>
      </c>
      <c r="H348" s="251">
        <v>8844868.4800000004</v>
      </c>
      <c r="I348" s="251">
        <v>2800</v>
      </c>
      <c r="J348" s="16">
        <v>21000000</v>
      </c>
      <c r="K348" s="16">
        <v>6000</v>
      </c>
      <c r="L348" s="16">
        <v>21000000</v>
      </c>
      <c r="M348" s="16">
        <v>6000</v>
      </c>
      <c r="N348" s="16">
        <v>21000000</v>
      </c>
      <c r="O348" s="16">
        <v>6000</v>
      </c>
      <c r="P348" s="16">
        <v>21000000</v>
      </c>
      <c r="Q348" s="16">
        <v>6000</v>
      </c>
      <c r="R348" s="16">
        <v>92844868.480000004</v>
      </c>
      <c r="S348" s="16">
        <v>26800</v>
      </c>
      <c r="T348" s="16" t="s">
        <v>1113</v>
      </c>
      <c r="U348" s="16" t="s">
        <v>1097</v>
      </c>
      <c r="V348" s="16"/>
    </row>
    <row r="349" spans="1:22" s="6" customFormat="1" ht="75" x14ac:dyDescent="0.2">
      <c r="A349" s="16">
        <v>344</v>
      </c>
      <c r="B349" s="21" t="s">
        <v>645</v>
      </c>
      <c r="C349" s="16" t="s">
        <v>646</v>
      </c>
      <c r="D349" s="16" t="s">
        <v>647</v>
      </c>
      <c r="E349" s="16" t="s">
        <v>2411</v>
      </c>
      <c r="F349" s="16"/>
      <c r="G349" s="16" t="s">
        <v>33</v>
      </c>
      <c r="H349" s="251">
        <v>13252637.220000001</v>
      </c>
      <c r="I349" s="251">
        <v>70</v>
      </c>
      <c r="J349" s="16">
        <v>19681171.792000003</v>
      </c>
      <c r="K349" s="16">
        <v>80</v>
      </c>
      <c r="L349" s="16">
        <v>19681171.792000003</v>
      </c>
      <c r="M349" s="16">
        <v>80</v>
      </c>
      <c r="N349" s="16">
        <v>19681171.792000003</v>
      </c>
      <c r="O349" s="16">
        <v>80</v>
      </c>
      <c r="P349" s="16">
        <v>19681171.792000003</v>
      </c>
      <c r="Q349" s="16">
        <v>80</v>
      </c>
      <c r="R349" s="16">
        <v>91977324.388000011</v>
      </c>
      <c r="S349" s="16">
        <v>390</v>
      </c>
      <c r="T349" s="16" t="s">
        <v>1113</v>
      </c>
      <c r="U349" s="16" t="s">
        <v>35</v>
      </c>
      <c r="V349" s="16" t="s">
        <v>199</v>
      </c>
    </row>
    <row r="350" spans="1:22" s="7" customFormat="1" ht="37.5" x14ac:dyDescent="0.3">
      <c r="A350" s="16">
        <v>345</v>
      </c>
      <c r="B350" s="20" t="s">
        <v>14566</v>
      </c>
      <c r="C350" s="20" t="s">
        <v>14567</v>
      </c>
      <c r="D350" s="20"/>
      <c r="E350" s="20" t="s">
        <v>11356</v>
      </c>
      <c r="F350" s="20" t="s">
        <v>14449</v>
      </c>
      <c r="G350" s="20" t="s">
        <v>24</v>
      </c>
      <c r="H350" s="115">
        <v>48300000</v>
      </c>
      <c r="I350" s="115">
        <v>12000</v>
      </c>
      <c r="J350" s="21">
        <v>43470000</v>
      </c>
      <c r="K350" s="21">
        <v>10000</v>
      </c>
      <c r="L350" s="21"/>
      <c r="M350" s="20"/>
      <c r="N350" s="21"/>
      <c r="O350" s="20"/>
      <c r="P350" s="21"/>
      <c r="Q350" s="20"/>
      <c r="R350" s="16">
        <v>91770000</v>
      </c>
      <c r="S350" s="21">
        <v>22000</v>
      </c>
      <c r="T350" s="20" t="s">
        <v>15751</v>
      </c>
      <c r="U350" s="17" t="s">
        <v>7074</v>
      </c>
      <c r="V350" s="17" t="s">
        <v>15752</v>
      </c>
    </row>
    <row r="351" spans="1:22" s="7" customFormat="1" ht="93.75" x14ac:dyDescent="0.3">
      <c r="A351" s="16">
        <v>346</v>
      </c>
      <c r="B351" s="21" t="s">
        <v>264</v>
      </c>
      <c r="C351" s="16" t="s">
        <v>1693</v>
      </c>
      <c r="D351" s="16" t="s">
        <v>1694</v>
      </c>
      <c r="E351" s="16" t="s">
        <v>1961</v>
      </c>
      <c r="F351" s="16"/>
      <c r="G351" s="16" t="s">
        <v>33</v>
      </c>
      <c r="H351" s="251">
        <v>27376440</v>
      </c>
      <c r="I351" s="251">
        <v>20</v>
      </c>
      <c r="J351" s="16">
        <v>27376440</v>
      </c>
      <c r="K351" s="16">
        <v>20</v>
      </c>
      <c r="L351" s="16">
        <v>12319398</v>
      </c>
      <c r="M351" s="16">
        <v>9</v>
      </c>
      <c r="N351" s="16">
        <v>12319398</v>
      </c>
      <c r="O351" s="16">
        <v>9</v>
      </c>
      <c r="P351" s="16">
        <v>12319398</v>
      </c>
      <c r="Q351" s="16">
        <v>9</v>
      </c>
      <c r="R351" s="16">
        <v>91711074</v>
      </c>
      <c r="S351" s="16">
        <v>67</v>
      </c>
      <c r="T351" s="16" t="s">
        <v>1457</v>
      </c>
      <c r="U351" s="16" t="s">
        <v>83</v>
      </c>
      <c r="V351" s="16" t="s">
        <v>199</v>
      </c>
    </row>
    <row r="352" spans="1:22" s="7" customFormat="1" ht="93.75" x14ac:dyDescent="0.3">
      <c r="A352" s="16">
        <v>347</v>
      </c>
      <c r="B352" s="21" t="s">
        <v>264</v>
      </c>
      <c r="C352" s="16" t="s">
        <v>1693</v>
      </c>
      <c r="D352" s="16" t="s">
        <v>1694</v>
      </c>
      <c r="E352" s="16" t="s">
        <v>1998</v>
      </c>
      <c r="F352" s="16"/>
      <c r="G352" s="16" t="s">
        <v>33</v>
      </c>
      <c r="H352" s="251">
        <v>27376440</v>
      </c>
      <c r="I352" s="251">
        <v>20</v>
      </c>
      <c r="J352" s="16">
        <v>27376440</v>
      </c>
      <c r="K352" s="16">
        <v>20</v>
      </c>
      <c r="L352" s="16">
        <v>12319398</v>
      </c>
      <c r="M352" s="16">
        <v>9</v>
      </c>
      <c r="N352" s="16">
        <v>12319398</v>
      </c>
      <c r="O352" s="16">
        <v>9</v>
      </c>
      <c r="P352" s="16">
        <v>12319398</v>
      </c>
      <c r="Q352" s="16">
        <v>9</v>
      </c>
      <c r="R352" s="16">
        <v>91711074</v>
      </c>
      <c r="S352" s="16">
        <v>67</v>
      </c>
      <c r="T352" s="16" t="s">
        <v>1457</v>
      </c>
      <c r="U352" s="16" t="s">
        <v>35</v>
      </c>
      <c r="V352" s="16" t="s">
        <v>199</v>
      </c>
    </row>
    <row r="353" spans="1:22" s="7" customFormat="1" ht="37.5" x14ac:dyDescent="0.3">
      <c r="A353" s="16">
        <v>348</v>
      </c>
      <c r="B353" s="16" t="s">
        <v>3340</v>
      </c>
      <c r="C353" s="16" t="s">
        <v>11833</v>
      </c>
      <c r="D353" s="16" t="s">
        <v>5479</v>
      </c>
      <c r="E353" s="16" t="s">
        <v>11834</v>
      </c>
      <c r="F353" s="16"/>
      <c r="G353" s="151" t="s">
        <v>9115</v>
      </c>
      <c r="H353" s="275">
        <v>18290000</v>
      </c>
      <c r="I353" s="275" t="s">
        <v>11835</v>
      </c>
      <c r="J353" s="275">
        <v>18290000</v>
      </c>
      <c r="K353" s="275" t="s">
        <v>11835</v>
      </c>
      <c r="L353" s="275">
        <v>18290000</v>
      </c>
      <c r="M353" s="275" t="s">
        <v>11835</v>
      </c>
      <c r="N353" s="275">
        <v>18290000</v>
      </c>
      <c r="O353" s="275" t="s">
        <v>11835</v>
      </c>
      <c r="P353" s="275">
        <v>18290000</v>
      </c>
      <c r="Q353" s="275" t="s">
        <v>11835</v>
      </c>
      <c r="R353" s="16">
        <v>91450000</v>
      </c>
      <c r="S353" s="275">
        <v>155</v>
      </c>
      <c r="T353" s="38" t="s">
        <v>11752</v>
      </c>
      <c r="U353" s="279"/>
      <c r="V353" s="279"/>
    </row>
    <row r="354" spans="1:22" s="7" customFormat="1" ht="409.5" x14ac:dyDescent="0.3">
      <c r="A354" s="16">
        <v>349</v>
      </c>
      <c r="B354" s="21" t="s">
        <v>4795</v>
      </c>
      <c r="C354" s="16" t="s">
        <v>4794</v>
      </c>
      <c r="D354" s="16" t="s">
        <v>4796</v>
      </c>
      <c r="E354" s="16" t="s">
        <v>10225</v>
      </c>
      <c r="F354" s="16" t="s">
        <v>10226</v>
      </c>
      <c r="G354" s="16" t="s">
        <v>9115</v>
      </c>
      <c r="H354" s="251">
        <v>18289152</v>
      </c>
      <c r="I354" s="251" t="s">
        <v>10235</v>
      </c>
      <c r="J354" s="16">
        <v>18289152</v>
      </c>
      <c r="K354" s="16" t="s">
        <v>10235</v>
      </c>
      <c r="L354" s="16">
        <v>18289152</v>
      </c>
      <c r="M354" s="16" t="s">
        <v>10235</v>
      </c>
      <c r="N354" s="16">
        <v>18289152</v>
      </c>
      <c r="O354" s="16" t="s">
        <v>10235</v>
      </c>
      <c r="P354" s="16">
        <v>18289152</v>
      </c>
      <c r="Q354" s="16" t="s">
        <v>10235</v>
      </c>
      <c r="R354" s="16">
        <v>91445760</v>
      </c>
      <c r="S354" s="16">
        <v>1350</v>
      </c>
      <c r="T354" s="16" t="s">
        <v>34</v>
      </c>
      <c r="U354" s="16"/>
      <c r="V354" s="16"/>
    </row>
    <row r="355" spans="1:22" s="7" customFormat="1" ht="168.75" x14ac:dyDescent="0.3">
      <c r="A355" s="16">
        <v>350</v>
      </c>
      <c r="B355" s="21" t="s">
        <v>2428</v>
      </c>
      <c r="C355" s="16" t="s">
        <v>201</v>
      </c>
      <c r="D355" s="16" t="s">
        <v>200</v>
      </c>
      <c r="E355" s="16" t="s">
        <v>202</v>
      </c>
      <c r="F355" s="17"/>
      <c r="G355" s="16" t="s">
        <v>33</v>
      </c>
      <c r="H355" s="251">
        <v>18125112.149999999</v>
      </c>
      <c r="I355" s="251">
        <v>27</v>
      </c>
      <c r="J355" s="16">
        <v>18125112.149999999</v>
      </c>
      <c r="K355" s="16">
        <v>27</v>
      </c>
      <c r="L355" s="16">
        <v>18125112.149999999</v>
      </c>
      <c r="M355" s="16">
        <v>27</v>
      </c>
      <c r="N355" s="16">
        <v>18125112.149999999</v>
      </c>
      <c r="O355" s="16">
        <v>27</v>
      </c>
      <c r="P355" s="16">
        <v>18125112.149999999</v>
      </c>
      <c r="Q355" s="16">
        <v>27</v>
      </c>
      <c r="R355" s="16">
        <v>90625560.75</v>
      </c>
      <c r="S355" s="16">
        <v>135</v>
      </c>
      <c r="T355" s="16" t="s">
        <v>213</v>
      </c>
      <c r="U355" s="16" t="s">
        <v>1624</v>
      </c>
      <c r="V355" s="16" t="s">
        <v>199</v>
      </c>
    </row>
    <row r="356" spans="1:22" s="7" customFormat="1" ht="112.5" x14ac:dyDescent="0.3">
      <c r="A356" s="16">
        <v>351</v>
      </c>
      <c r="B356" s="21" t="s">
        <v>645</v>
      </c>
      <c r="C356" s="16" t="s">
        <v>86</v>
      </c>
      <c r="D356" s="16" t="s">
        <v>87</v>
      </c>
      <c r="E356" s="16" t="s">
        <v>11034</v>
      </c>
      <c r="F356" s="16"/>
      <c r="G356" s="16" t="s">
        <v>1493</v>
      </c>
      <c r="H356" s="251">
        <v>18093855.800000001</v>
      </c>
      <c r="I356" s="251">
        <v>371</v>
      </c>
      <c r="J356" s="16">
        <v>18093855.800000001</v>
      </c>
      <c r="K356" s="16">
        <v>371</v>
      </c>
      <c r="L356" s="16">
        <v>18093855.800000001</v>
      </c>
      <c r="M356" s="16">
        <v>371</v>
      </c>
      <c r="N356" s="16">
        <v>18093855.800000001</v>
      </c>
      <c r="O356" s="16">
        <v>371</v>
      </c>
      <c r="P356" s="16">
        <v>18093855.800000001</v>
      </c>
      <c r="Q356" s="16">
        <v>371</v>
      </c>
      <c r="R356" s="16">
        <v>90469279</v>
      </c>
      <c r="S356" s="16">
        <v>1855</v>
      </c>
      <c r="T356" s="16" t="s">
        <v>1113</v>
      </c>
      <c r="U356" s="16" t="s">
        <v>1097</v>
      </c>
      <c r="V356" s="35" t="s">
        <v>199</v>
      </c>
    </row>
    <row r="357" spans="1:22" s="7" customFormat="1" ht="168.75" x14ac:dyDescent="0.3">
      <c r="A357" s="16">
        <v>352</v>
      </c>
      <c r="B357" s="21" t="s">
        <v>1144</v>
      </c>
      <c r="C357" s="16" t="s">
        <v>1145</v>
      </c>
      <c r="D357" s="16" t="s">
        <v>1146</v>
      </c>
      <c r="E357" s="16" t="s">
        <v>1146</v>
      </c>
      <c r="F357" s="16"/>
      <c r="G357" s="16" t="s">
        <v>24</v>
      </c>
      <c r="H357" s="251">
        <v>30112500</v>
      </c>
      <c r="I357" s="251">
        <v>80000</v>
      </c>
      <c r="J357" s="16">
        <v>30112500</v>
      </c>
      <c r="K357" s="16">
        <v>80000</v>
      </c>
      <c r="L357" s="16">
        <v>30112500</v>
      </c>
      <c r="M357" s="16">
        <v>80000</v>
      </c>
      <c r="N357" s="16">
        <v>0</v>
      </c>
      <c r="O357" s="16">
        <v>0</v>
      </c>
      <c r="P357" s="16">
        <v>0</v>
      </c>
      <c r="Q357" s="16">
        <v>0</v>
      </c>
      <c r="R357" s="16">
        <v>90337500</v>
      </c>
      <c r="S357" s="16">
        <v>240000</v>
      </c>
      <c r="T357" s="16" t="s">
        <v>198</v>
      </c>
      <c r="U357" s="16" t="s">
        <v>35</v>
      </c>
      <c r="V357" s="16" t="s">
        <v>1147</v>
      </c>
    </row>
    <row r="358" spans="1:22" s="7" customFormat="1" ht="56.25" x14ac:dyDescent="0.3">
      <c r="A358" s="16">
        <v>353</v>
      </c>
      <c r="B358" s="21" t="s">
        <v>2445</v>
      </c>
      <c r="C358" s="16" t="s">
        <v>2446</v>
      </c>
      <c r="D358" s="16" t="s">
        <v>2447</v>
      </c>
      <c r="E358" s="16" t="s">
        <v>2448</v>
      </c>
      <c r="F358" s="17"/>
      <c r="G358" s="16" t="s">
        <v>33</v>
      </c>
      <c r="H358" s="251">
        <v>18000000</v>
      </c>
      <c r="I358" s="251">
        <v>1</v>
      </c>
      <c r="J358" s="16">
        <v>18000000</v>
      </c>
      <c r="K358" s="16">
        <v>1</v>
      </c>
      <c r="L358" s="16">
        <v>18000000</v>
      </c>
      <c r="M358" s="16">
        <v>1</v>
      </c>
      <c r="N358" s="16">
        <v>18000000</v>
      </c>
      <c r="O358" s="16">
        <v>1</v>
      </c>
      <c r="P358" s="16">
        <v>18000000</v>
      </c>
      <c r="Q358" s="16">
        <v>1</v>
      </c>
      <c r="R358" s="16">
        <v>90000000</v>
      </c>
      <c r="S358" s="16">
        <v>5</v>
      </c>
      <c r="T358" s="16" t="s">
        <v>213</v>
      </c>
      <c r="U358" s="16" t="s">
        <v>83</v>
      </c>
      <c r="V358" s="16" t="s">
        <v>199</v>
      </c>
    </row>
    <row r="359" spans="1:22" s="7" customFormat="1" ht="93.75" x14ac:dyDescent="0.3">
      <c r="A359" s="16">
        <v>354</v>
      </c>
      <c r="B359" s="20" t="s">
        <v>15982</v>
      </c>
      <c r="C359" s="20" t="s">
        <v>15983</v>
      </c>
      <c r="D359" s="20" t="s">
        <v>15984</v>
      </c>
      <c r="E359" s="20" t="s">
        <v>15985</v>
      </c>
      <c r="F359" s="20" t="s">
        <v>15986</v>
      </c>
      <c r="G359" s="21" t="s">
        <v>33</v>
      </c>
      <c r="H359" s="115">
        <v>89945471</v>
      </c>
      <c r="I359" s="115">
        <v>1100</v>
      </c>
      <c r="J359" s="171"/>
      <c r="K359" s="171"/>
      <c r="L359" s="171"/>
      <c r="M359" s="171"/>
      <c r="N359" s="174"/>
      <c r="O359" s="174"/>
      <c r="P359" s="174"/>
      <c r="Q359" s="174"/>
      <c r="R359" s="16">
        <v>89945471</v>
      </c>
      <c r="S359" s="171">
        <v>1100</v>
      </c>
      <c r="T359" s="20" t="s">
        <v>15928</v>
      </c>
      <c r="U359" s="16" t="s">
        <v>35</v>
      </c>
      <c r="V359" s="16" t="s">
        <v>15987</v>
      </c>
    </row>
    <row r="360" spans="1:22" s="7" customFormat="1" ht="409.5" x14ac:dyDescent="0.3">
      <c r="A360" s="16">
        <v>355</v>
      </c>
      <c r="B360" s="21" t="s">
        <v>1923</v>
      </c>
      <c r="C360" s="16" t="s">
        <v>6007</v>
      </c>
      <c r="D360" s="16" t="s">
        <v>6008</v>
      </c>
      <c r="E360" s="16" t="s">
        <v>6717</v>
      </c>
      <c r="F360" s="16"/>
      <c r="G360" s="16" t="s">
        <v>1493</v>
      </c>
      <c r="H360" s="251">
        <v>89500000</v>
      </c>
      <c r="I360" s="251">
        <v>5</v>
      </c>
      <c r="J360" s="16">
        <v>0</v>
      </c>
      <c r="K360" s="16">
        <v>0</v>
      </c>
      <c r="L360" s="16">
        <v>0</v>
      </c>
      <c r="M360" s="16">
        <v>0</v>
      </c>
      <c r="N360" s="16">
        <v>0</v>
      </c>
      <c r="O360" s="16">
        <v>0</v>
      </c>
      <c r="P360" s="16">
        <v>0</v>
      </c>
      <c r="Q360" s="16">
        <v>0</v>
      </c>
      <c r="R360" s="16">
        <v>89500000</v>
      </c>
      <c r="S360" s="16">
        <v>5</v>
      </c>
      <c r="T360" s="16" t="s">
        <v>76</v>
      </c>
      <c r="U360" s="16"/>
      <c r="V360" s="16" t="s">
        <v>5846</v>
      </c>
    </row>
    <row r="361" spans="1:22" s="7" customFormat="1" ht="393.75" x14ac:dyDescent="0.3">
      <c r="A361" s="16">
        <v>356</v>
      </c>
      <c r="B361" s="16" t="s">
        <v>417</v>
      </c>
      <c r="C361" s="16" t="s">
        <v>673</v>
      </c>
      <c r="D361" s="16" t="s">
        <v>674</v>
      </c>
      <c r="E361" s="16" t="s">
        <v>11836</v>
      </c>
      <c r="F361" s="16" t="s">
        <v>11837</v>
      </c>
      <c r="G361" s="151" t="s">
        <v>33</v>
      </c>
      <c r="H361" s="275">
        <v>22339714.859999996</v>
      </c>
      <c r="I361" s="275">
        <v>134</v>
      </c>
      <c r="J361" s="275">
        <v>22339714.859999996</v>
      </c>
      <c r="K361" s="275">
        <v>134</v>
      </c>
      <c r="L361" s="275">
        <v>22339714.859999996</v>
      </c>
      <c r="M361" s="275">
        <v>134</v>
      </c>
      <c r="N361" s="275">
        <v>22339714.859999996</v>
      </c>
      <c r="O361" s="275">
        <v>134</v>
      </c>
      <c r="P361" s="275"/>
      <c r="Q361" s="275"/>
      <c r="R361" s="16">
        <v>89358859.439999983</v>
      </c>
      <c r="S361" s="275">
        <v>536</v>
      </c>
      <c r="T361" s="243" t="s">
        <v>11752</v>
      </c>
      <c r="U361" s="279" t="s">
        <v>1702</v>
      </c>
      <c r="V361" s="279" t="s">
        <v>678</v>
      </c>
    </row>
    <row r="362" spans="1:22" s="7" customFormat="1" ht="93.75" x14ac:dyDescent="0.3">
      <c r="A362" s="16">
        <v>357</v>
      </c>
      <c r="B362" s="16" t="s">
        <v>3827</v>
      </c>
      <c r="C362" s="16" t="s">
        <v>12913</v>
      </c>
      <c r="D362" s="16" t="s">
        <v>12914</v>
      </c>
      <c r="E362" s="16" t="s">
        <v>12915</v>
      </c>
      <c r="F362" s="16"/>
      <c r="G362" s="151" t="s">
        <v>33</v>
      </c>
      <c r="H362" s="166">
        <v>22277079.199999999</v>
      </c>
      <c r="I362" s="166">
        <v>80</v>
      </c>
      <c r="J362" s="166">
        <v>22277079.199999999</v>
      </c>
      <c r="K362" s="166">
        <v>80</v>
      </c>
      <c r="L362" s="166">
        <v>22277079.199999999</v>
      </c>
      <c r="M362" s="166">
        <v>0</v>
      </c>
      <c r="N362" s="166">
        <v>22277079.199999999</v>
      </c>
      <c r="O362" s="166">
        <v>80</v>
      </c>
      <c r="P362" s="166">
        <v>0</v>
      </c>
      <c r="Q362" s="166">
        <v>0</v>
      </c>
      <c r="R362" s="16">
        <v>89108316.799999997</v>
      </c>
      <c r="S362" s="275">
        <v>240</v>
      </c>
      <c r="T362" s="20" t="s">
        <v>12910</v>
      </c>
      <c r="U362" s="166"/>
      <c r="V362" s="166"/>
    </row>
    <row r="363" spans="1:22" s="7" customFormat="1" ht="112.5" x14ac:dyDescent="0.3">
      <c r="A363" s="16">
        <v>358</v>
      </c>
      <c r="B363" s="121" t="s">
        <v>13928</v>
      </c>
      <c r="C363" s="113" t="s">
        <v>13929</v>
      </c>
      <c r="D363" s="121" t="s">
        <v>13211</v>
      </c>
      <c r="E363" s="121" t="s">
        <v>13930</v>
      </c>
      <c r="F363" s="20"/>
      <c r="G363" s="21" t="s">
        <v>33</v>
      </c>
      <c r="H363" s="470">
        <v>22216275.0075</v>
      </c>
      <c r="I363" s="470">
        <v>1</v>
      </c>
      <c r="J363" s="170">
        <v>22216275.0075</v>
      </c>
      <c r="K363" s="170">
        <v>1</v>
      </c>
      <c r="L363" s="170">
        <v>22216275.0075</v>
      </c>
      <c r="M363" s="170">
        <v>1</v>
      </c>
      <c r="N363" s="170">
        <v>22216275.0075</v>
      </c>
      <c r="O363" s="170">
        <v>1</v>
      </c>
      <c r="P363" s="170"/>
      <c r="Q363" s="170"/>
      <c r="R363" s="16">
        <v>88865100.030000001</v>
      </c>
      <c r="S363" s="21">
        <v>4</v>
      </c>
      <c r="T363" s="148" t="s">
        <v>13891</v>
      </c>
      <c r="U363" s="218"/>
      <c r="V363" s="218"/>
    </row>
    <row r="364" spans="1:22" s="7" customFormat="1" ht="37.5" x14ac:dyDescent="0.3">
      <c r="A364" s="16">
        <v>359</v>
      </c>
      <c r="B364" s="16" t="s">
        <v>3340</v>
      </c>
      <c r="C364" s="16" t="s">
        <v>11833</v>
      </c>
      <c r="D364" s="16" t="s">
        <v>5479</v>
      </c>
      <c r="E364" s="16" t="s">
        <v>11838</v>
      </c>
      <c r="F364" s="16"/>
      <c r="G364" s="151" t="s">
        <v>9115</v>
      </c>
      <c r="H364" s="275">
        <v>17700000</v>
      </c>
      <c r="I364" s="275" t="s">
        <v>9404</v>
      </c>
      <c r="J364" s="275">
        <v>17700000</v>
      </c>
      <c r="K364" s="275" t="s">
        <v>9404</v>
      </c>
      <c r="L364" s="275">
        <v>17700000</v>
      </c>
      <c r="M364" s="275" t="s">
        <v>9404</v>
      </c>
      <c r="N364" s="275">
        <v>17700000</v>
      </c>
      <c r="O364" s="275" t="s">
        <v>9404</v>
      </c>
      <c r="P364" s="275">
        <v>17700000</v>
      </c>
      <c r="Q364" s="275" t="s">
        <v>9404</v>
      </c>
      <c r="R364" s="16">
        <v>88500000</v>
      </c>
      <c r="S364" s="275">
        <v>150</v>
      </c>
      <c r="T364" s="38" t="s">
        <v>11752</v>
      </c>
      <c r="U364" s="279"/>
      <c r="V364" s="279"/>
    </row>
    <row r="365" spans="1:22" s="7" customFormat="1" ht="409.5" x14ac:dyDescent="0.3">
      <c r="A365" s="16">
        <v>360</v>
      </c>
      <c r="B365" s="16" t="s">
        <v>11839</v>
      </c>
      <c r="C365" s="16" t="s">
        <v>11840</v>
      </c>
      <c r="D365" s="16" t="s">
        <v>11841</v>
      </c>
      <c r="E365" s="16" t="s">
        <v>11842</v>
      </c>
      <c r="F365" s="16" t="s">
        <v>11843</v>
      </c>
      <c r="G365" s="151" t="s">
        <v>33</v>
      </c>
      <c r="H365" s="275">
        <v>0</v>
      </c>
      <c r="I365" s="275">
        <v>0</v>
      </c>
      <c r="J365" s="275">
        <v>29452500</v>
      </c>
      <c r="K365" s="275">
        <v>14</v>
      </c>
      <c r="L365" s="275">
        <v>29452500</v>
      </c>
      <c r="M365" s="275">
        <v>14</v>
      </c>
      <c r="N365" s="275">
        <v>29452500</v>
      </c>
      <c r="O365" s="275">
        <v>14</v>
      </c>
      <c r="P365" s="275">
        <v>0</v>
      </c>
      <c r="Q365" s="275">
        <v>0</v>
      </c>
      <c r="R365" s="16">
        <v>88357500</v>
      </c>
      <c r="S365" s="275">
        <v>42</v>
      </c>
      <c r="T365" s="243" t="s">
        <v>11752</v>
      </c>
      <c r="U365" s="279" t="s">
        <v>61</v>
      </c>
      <c r="V365" s="279" t="s">
        <v>11844</v>
      </c>
    </row>
    <row r="366" spans="1:22" s="7" customFormat="1" ht="356.25" x14ac:dyDescent="0.3">
      <c r="A366" s="16">
        <v>361</v>
      </c>
      <c r="B366" s="21" t="s">
        <v>2469</v>
      </c>
      <c r="C366" s="16" t="s">
        <v>2470</v>
      </c>
      <c r="D366" s="16" t="s">
        <v>2471</v>
      </c>
      <c r="E366" s="16" t="s">
        <v>2472</v>
      </c>
      <c r="F366" s="17"/>
      <c r="G366" s="16" t="s">
        <v>33</v>
      </c>
      <c r="H366" s="251">
        <v>17742366</v>
      </c>
      <c r="I366" s="251">
        <v>9</v>
      </c>
      <c r="J366" s="16">
        <v>17637840</v>
      </c>
      <c r="K366" s="16">
        <v>748</v>
      </c>
      <c r="L366" s="16">
        <v>17637840</v>
      </c>
      <c r="M366" s="16">
        <v>748</v>
      </c>
      <c r="N366" s="16">
        <v>17637840</v>
      </c>
      <c r="O366" s="16">
        <v>748</v>
      </c>
      <c r="P366" s="16">
        <v>17637840</v>
      </c>
      <c r="Q366" s="16">
        <v>748</v>
      </c>
      <c r="R366" s="16">
        <v>88293726</v>
      </c>
      <c r="S366" s="16">
        <v>3001</v>
      </c>
      <c r="T366" s="16" t="s">
        <v>213</v>
      </c>
      <c r="U366" s="16" t="s">
        <v>35</v>
      </c>
      <c r="V366" s="16" t="s">
        <v>199</v>
      </c>
    </row>
    <row r="367" spans="1:22" s="7" customFormat="1" ht="409.5" x14ac:dyDescent="0.3">
      <c r="A367" s="16">
        <v>362</v>
      </c>
      <c r="B367" s="16" t="s">
        <v>11805</v>
      </c>
      <c r="C367" s="16" t="s">
        <v>11806</v>
      </c>
      <c r="D367" s="16" t="s">
        <v>11807</v>
      </c>
      <c r="E367" s="16" t="s">
        <v>11845</v>
      </c>
      <c r="F367" s="16" t="s">
        <v>11846</v>
      </c>
      <c r="G367" s="151" t="s">
        <v>33</v>
      </c>
      <c r="H367" s="275">
        <v>17656980.739999998</v>
      </c>
      <c r="I367" s="275">
        <v>59</v>
      </c>
      <c r="J367" s="275">
        <v>17656980.739999998</v>
      </c>
      <c r="K367" s="275">
        <v>59</v>
      </c>
      <c r="L367" s="275">
        <v>17656980.739999998</v>
      </c>
      <c r="M367" s="275">
        <v>59</v>
      </c>
      <c r="N367" s="275">
        <v>17656980.739999998</v>
      </c>
      <c r="O367" s="275">
        <v>59</v>
      </c>
      <c r="P367" s="275">
        <v>17656980.739999998</v>
      </c>
      <c r="Q367" s="275">
        <v>59</v>
      </c>
      <c r="R367" s="16">
        <v>88284903.699999988</v>
      </c>
      <c r="S367" s="275">
        <v>295</v>
      </c>
      <c r="T367" s="243" t="s">
        <v>11752</v>
      </c>
      <c r="U367" s="279" t="s">
        <v>35</v>
      </c>
      <c r="V367" s="279" t="s">
        <v>11847</v>
      </c>
    </row>
    <row r="368" spans="1:22" s="7" customFormat="1" ht="56.25" x14ac:dyDescent="0.3">
      <c r="A368" s="16">
        <v>363</v>
      </c>
      <c r="B368" s="21" t="s">
        <v>7157</v>
      </c>
      <c r="C368" s="16" t="s">
        <v>7135</v>
      </c>
      <c r="D368" s="16"/>
      <c r="E368" s="16" t="s">
        <v>7157</v>
      </c>
      <c r="F368" s="16"/>
      <c r="G368" s="16" t="s">
        <v>1861</v>
      </c>
      <c r="H368" s="251">
        <v>17640000</v>
      </c>
      <c r="I368" s="251">
        <v>7.2</v>
      </c>
      <c r="J368" s="16">
        <v>17640000</v>
      </c>
      <c r="K368" s="16">
        <v>7.2</v>
      </c>
      <c r="L368" s="16">
        <v>17640000</v>
      </c>
      <c r="M368" s="16">
        <v>7.2</v>
      </c>
      <c r="N368" s="16">
        <v>17640000</v>
      </c>
      <c r="O368" s="16">
        <v>7.2</v>
      </c>
      <c r="P368" s="16">
        <v>17640000</v>
      </c>
      <c r="Q368" s="16">
        <v>7.2</v>
      </c>
      <c r="R368" s="16">
        <v>88200000</v>
      </c>
      <c r="S368" s="16">
        <v>36</v>
      </c>
      <c r="T368" s="16" t="s">
        <v>819</v>
      </c>
      <c r="U368" s="16"/>
      <c r="V368" s="16"/>
    </row>
    <row r="369" spans="1:22" s="7" customFormat="1" ht="37.5" x14ac:dyDescent="0.3">
      <c r="A369" s="16">
        <v>364</v>
      </c>
      <c r="B369" s="21" t="s">
        <v>2487</v>
      </c>
      <c r="C369" s="16" t="s">
        <v>1596</v>
      </c>
      <c r="D369" s="16" t="s">
        <v>1600</v>
      </c>
      <c r="E369" s="16" t="s">
        <v>1601</v>
      </c>
      <c r="F369" s="17"/>
      <c r="G369" s="16" t="s">
        <v>33</v>
      </c>
      <c r="H369" s="251">
        <v>17637840</v>
      </c>
      <c r="I369" s="251">
        <v>748</v>
      </c>
      <c r="J369" s="16">
        <v>17637840</v>
      </c>
      <c r="K369" s="16">
        <v>748</v>
      </c>
      <c r="L369" s="16">
        <v>17637840</v>
      </c>
      <c r="M369" s="16">
        <v>748</v>
      </c>
      <c r="N369" s="16">
        <v>17637840</v>
      </c>
      <c r="O369" s="16">
        <v>748</v>
      </c>
      <c r="P369" s="16">
        <v>17637840</v>
      </c>
      <c r="Q369" s="16">
        <v>748</v>
      </c>
      <c r="R369" s="16">
        <v>88189200</v>
      </c>
      <c r="S369" s="16">
        <v>3740</v>
      </c>
      <c r="T369" s="16" t="s">
        <v>213</v>
      </c>
      <c r="U369" s="16" t="s">
        <v>35</v>
      </c>
      <c r="V369" s="16" t="s">
        <v>199</v>
      </c>
    </row>
    <row r="370" spans="1:22" s="7" customFormat="1" ht="206.25" x14ac:dyDescent="0.3">
      <c r="A370" s="16">
        <v>365</v>
      </c>
      <c r="B370" s="21" t="s">
        <v>7252</v>
      </c>
      <c r="C370" s="16" t="s">
        <v>726</v>
      </c>
      <c r="D370" s="16" t="s">
        <v>2534</v>
      </c>
      <c r="E370" s="16" t="s">
        <v>7253</v>
      </c>
      <c r="F370" s="16"/>
      <c r="G370" s="16" t="s">
        <v>1493</v>
      </c>
      <c r="H370" s="251">
        <v>17616186.109999999</v>
      </c>
      <c r="I370" s="251">
        <v>4</v>
      </c>
      <c r="J370" s="16">
        <v>17616186.109999999</v>
      </c>
      <c r="K370" s="16">
        <v>4</v>
      </c>
      <c r="L370" s="16">
        <v>17616186.109999999</v>
      </c>
      <c r="M370" s="16">
        <v>4</v>
      </c>
      <c r="N370" s="16">
        <v>17616186.109999999</v>
      </c>
      <c r="O370" s="16">
        <v>4</v>
      </c>
      <c r="P370" s="16">
        <v>17616186.109999999</v>
      </c>
      <c r="Q370" s="16">
        <v>4</v>
      </c>
      <c r="R370" s="16">
        <v>88080930.549999997</v>
      </c>
      <c r="S370" s="16">
        <v>20</v>
      </c>
      <c r="T370" s="16" t="s">
        <v>213</v>
      </c>
      <c r="U370" s="16" t="s">
        <v>7048</v>
      </c>
      <c r="V370" s="16" t="s">
        <v>7048</v>
      </c>
    </row>
    <row r="371" spans="1:22" s="7" customFormat="1" ht="93.75" x14ac:dyDescent="0.3">
      <c r="A371" s="16">
        <v>366</v>
      </c>
      <c r="B371" s="21" t="s">
        <v>417</v>
      </c>
      <c r="C371" s="16" t="s">
        <v>1766</v>
      </c>
      <c r="D371" s="16" t="s">
        <v>1767</v>
      </c>
      <c r="E371" s="16" t="s">
        <v>1768</v>
      </c>
      <c r="F371" s="16"/>
      <c r="G371" s="16" t="s">
        <v>33</v>
      </c>
      <c r="H371" s="251">
        <v>7715520</v>
      </c>
      <c r="I371" s="251">
        <v>120</v>
      </c>
      <c r="J371" s="16">
        <v>20034000</v>
      </c>
      <c r="K371" s="16">
        <v>210</v>
      </c>
      <c r="L371" s="16">
        <v>20034000</v>
      </c>
      <c r="M371" s="16">
        <v>210</v>
      </c>
      <c r="N371" s="16">
        <v>20034000</v>
      </c>
      <c r="O371" s="16">
        <v>210</v>
      </c>
      <c r="P371" s="16">
        <v>20034000</v>
      </c>
      <c r="Q371" s="16">
        <v>210</v>
      </c>
      <c r="R371" s="16">
        <v>87851520</v>
      </c>
      <c r="S371" s="16">
        <v>960</v>
      </c>
      <c r="T371" s="16" t="s">
        <v>1113</v>
      </c>
      <c r="U371" s="16" t="s">
        <v>1210</v>
      </c>
      <c r="V371" s="16"/>
    </row>
    <row r="372" spans="1:22" s="7" customFormat="1" ht="281.25" x14ac:dyDescent="0.3">
      <c r="A372" s="16">
        <v>367</v>
      </c>
      <c r="B372" s="21" t="s">
        <v>7552</v>
      </c>
      <c r="C372" s="16" t="s">
        <v>2969</v>
      </c>
      <c r="D372" s="16" t="s">
        <v>55</v>
      </c>
      <c r="E372" s="16" t="s">
        <v>3068</v>
      </c>
      <c r="F372" s="16"/>
      <c r="G372" s="16" t="s">
        <v>49</v>
      </c>
      <c r="H372" s="251">
        <v>12750335.999999998</v>
      </c>
      <c r="I372" s="251">
        <v>72</v>
      </c>
      <c r="J372" s="16">
        <v>18031027.550000001</v>
      </c>
      <c r="K372" s="16">
        <v>95</v>
      </c>
      <c r="L372" s="16">
        <v>18980029</v>
      </c>
      <c r="M372" s="16">
        <v>100</v>
      </c>
      <c r="N372" s="16">
        <v>18980029</v>
      </c>
      <c r="O372" s="16">
        <v>100</v>
      </c>
      <c r="P372" s="16">
        <v>18980029</v>
      </c>
      <c r="Q372" s="16">
        <v>100</v>
      </c>
      <c r="R372" s="16">
        <v>87721450.549999997</v>
      </c>
      <c r="S372" s="16">
        <v>467</v>
      </c>
      <c r="T372" s="16" t="s">
        <v>213</v>
      </c>
      <c r="U372" s="16" t="s">
        <v>35</v>
      </c>
      <c r="V372" s="16" t="s">
        <v>35</v>
      </c>
    </row>
    <row r="373" spans="1:22" s="7" customFormat="1" ht="93.75" x14ac:dyDescent="0.3">
      <c r="A373" s="16">
        <v>368</v>
      </c>
      <c r="B373" s="21" t="s">
        <v>264</v>
      </c>
      <c r="C373" s="16" t="s">
        <v>1693</v>
      </c>
      <c r="D373" s="16" t="s">
        <v>1694</v>
      </c>
      <c r="E373" s="16" t="s">
        <v>2164</v>
      </c>
      <c r="F373" s="16"/>
      <c r="G373" s="16" t="s">
        <v>33</v>
      </c>
      <c r="H373" s="251">
        <v>27376440</v>
      </c>
      <c r="I373" s="251">
        <v>20</v>
      </c>
      <c r="J373" s="16">
        <v>27376440</v>
      </c>
      <c r="K373" s="16">
        <v>20</v>
      </c>
      <c r="L373" s="16">
        <v>10950576</v>
      </c>
      <c r="M373" s="16">
        <v>8</v>
      </c>
      <c r="N373" s="16">
        <v>10950576</v>
      </c>
      <c r="O373" s="16">
        <v>8</v>
      </c>
      <c r="P373" s="16">
        <v>10950576</v>
      </c>
      <c r="Q373" s="16">
        <v>8</v>
      </c>
      <c r="R373" s="16">
        <v>87604608</v>
      </c>
      <c r="S373" s="16">
        <v>64</v>
      </c>
      <c r="T373" s="16" t="s">
        <v>1457</v>
      </c>
      <c r="U373" s="16" t="s">
        <v>35</v>
      </c>
      <c r="V373" s="16" t="s">
        <v>199</v>
      </c>
    </row>
    <row r="374" spans="1:22" s="7" customFormat="1" ht="37.5" x14ac:dyDescent="0.3">
      <c r="A374" s="16">
        <v>369</v>
      </c>
      <c r="B374" s="21" t="s">
        <v>627</v>
      </c>
      <c r="C374" s="16" t="s">
        <v>11028</v>
      </c>
      <c r="D374" s="16" t="s">
        <v>11029</v>
      </c>
      <c r="E374" s="16" t="s">
        <v>11030</v>
      </c>
      <c r="F374" s="16"/>
      <c r="G374" s="16" t="s">
        <v>1664</v>
      </c>
      <c r="H374" s="251">
        <v>17348385.600000001</v>
      </c>
      <c r="I374" s="251">
        <v>4500</v>
      </c>
      <c r="J374" s="16">
        <v>17348385.600000001</v>
      </c>
      <c r="K374" s="16">
        <v>4500</v>
      </c>
      <c r="L374" s="16">
        <v>17348385.600000001</v>
      </c>
      <c r="M374" s="16">
        <v>4500</v>
      </c>
      <c r="N374" s="16">
        <v>17348385.600000001</v>
      </c>
      <c r="O374" s="16">
        <v>4500</v>
      </c>
      <c r="P374" s="16">
        <v>17348385.600000001</v>
      </c>
      <c r="Q374" s="16">
        <v>4500</v>
      </c>
      <c r="R374" s="16">
        <v>86741928</v>
      </c>
      <c r="S374" s="16">
        <v>22500</v>
      </c>
      <c r="T374" s="16" t="s">
        <v>1113</v>
      </c>
      <c r="U374" s="16" t="s">
        <v>1097</v>
      </c>
      <c r="V374" s="35" t="s">
        <v>199</v>
      </c>
    </row>
    <row r="375" spans="1:22" s="7" customFormat="1" ht="56.25" x14ac:dyDescent="0.3">
      <c r="A375" s="16">
        <v>370</v>
      </c>
      <c r="B375" s="21" t="s">
        <v>2510</v>
      </c>
      <c r="C375" s="16" t="s">
        <v>2511</v>
      </c>
      <c r="D375" s="16" t="s">
        <v>2512</v>
      </c>
      <c r="E375" s="16" t="s">
        <v>2513</v>
      </c>
      <c r="F375" s="17"/>
      <c r="G375" s="16" t="s">
        <v>33</v>
      </c>
      <c r="H375" s="251">
        <v>17279440.489999998</v>
      </c>
      <c r="I375" s="251">
        <v>47</v>
      </c>
      <c r="J375" s="16">
        <v>17279440.489999998</v>
      </c>
      <c r="K375" s="16">
        <v>47</v>
      </c>
      <c r="L375" s="16">
        <v>17279440.489999998</v>
      </c>
      <c r="M375" s="16">
        <v>47</v>
      </c>
      <c r="N375" s="16">
        <v>17279440.489999998</v>
      </c>
      <c r="O375" s="16">
        <v>47</v>
      </c>
      <c r="P375" s="16">
        <v>17279440.489999998</v>
      </c>
      <c r="Q375" s="16">
        <v>47</v>
      </c>
      <c r="R375" s="16">
        <v>86397202.449999988</v>
      </c>
      <c r="S375" s="16">
        <v>235</v>
      </c>
      <c r="T375" s="16" t="s">
        <v>213</v>
      </c>
      <c r="U375" s="16" t="s">
        <v>35</v>
      </c>
      <c r="V375" s="16" t="s">
        <v>199</v>
      </c>
    </row>
    <row r="376" spans="1:22" s="7" customFormat="1" ht="409.5" x14ac:dyDescent="0.3">
      <c r="A376" s="16">
        <v>371</v>
      </c>
      <c r="B376" s="16" t="s">
        <v>219</v>
      </c>
      <c r="C376" s="16" t="s">
        <v>6997</v>
      </c>
      <c r="D376" s="16" t="s">
        <v>6998</v>
      </c>
      <c r="E376" s="16" t="s">
        <v>11848</v>
      </c>
      <c r="F376" s="16" t="s">
        <v>11849</v>
      </c>
      <c r="G376" s="151" t="s">
        <v>337</v>
      </c>
      <c r="H376" s="275">
        <v>17268026.100000001</v>
      </c>
      <c r="I376" s="275">
        <v>15145</v>
      </c>
      <c r="J376" s="275">
        <v>17268026.100000001</v>
      </c>
      <c r="K376" s="275">
        <v>15145</v>
      </c>
      <c r="L376" s="275">
        <v>17268026.100000001</v>
      </c>
      <c r="M376" s="275">
        <v>15145</v>
      </c>
      <c r="N376" s="275">
        <v>17268026.100000001</v>
      </c>
      <c r="O376" s="275">
        <v>15145</v>
      </c>
      <c r="P376" s="275">
        <v>17268026.100000001</v>
      </c>
      <c r="Q376" s="275">
        <v>15145</v>
      </c>
      <c r="R376" s="16">
        <v>86340130.5</v>
      </c>
      <c r="S376" s="275">
        <v>75725</v>
      </c>
      <c r="T376" s="243" t="s">
        <v>11752</v>
      </c>
      <c r="U376" s="279" t="s">
        <v>35</v>
      </c>
      <c r="V376" s="279" t="s">
        <v>11850</v>
      </c>
    </row>
    <row r="377" spans="1:22" s="7" customFormat="1" ht="150" x14ac:dyDescent="0.3">
      <c r="A377" s="16">
        <v>372</v>
      </c>
      <c r="B377" s="21" t="s">
        <v>7553</v>
      </c>
      <c r="C377" s="16" t="s">
        <v>3161</v>
      </c>
      <c r="D377" s="16" t="s">
        <v>3162</v>
      </c>
      <c r="E377" s="16" t="s">
        <v>3163</v>
      </c>
      <c r="F377" s="16"/>
      <c r="G377" s="16" t="s">
        <v>33</v>
      </c>
      <c r="H377" s="251">
        <v>23530688.999999996</v>
      </c>
      <c r="I377" s="251">
        <v>3843</v>
      </c>
      <c r="J377" s="16">
        <v>15668757</v>
      </c>
      <c r="K377" s="16">
        <v>2559</v>
      </c>
      <c r="L377" s="16">
        <v>15668757</v>
      </c>
      <c r="M377" s="16">
        <v>2559</v>
      </c>
      <c r="N377" s="16">
        <v>15668757</v>
      </c>
      <c r="O377" s="16">
        <v>2559</v>
      </c>
      <c r="P377" s="16">
        <v>15668757</v>
      </c>
      <c r="Q377" s="16">
        <v>2559</v>
      </c>
      <c r="R377" s="16">
        <v>86205717</v>
      </c>
      <c r="S377" s="16">
        <v>14079</v>
      </c>
      <c r="T377" s="16" t="s">
        <v>213</v>
      </c>
      <c r="U377" s="16" t="s">
        <v>83</v>
      </c>
      <c r="V377" s="16" t="s">
        <v>7554</v>
      </c>
    </row>
    <row r="378" spans="1:22" s="7" customFormat="1" ht="75" x14ac:dyDescent="0.3">
      <c r="A378" s="16">
        <v>373</v>
      </c>
      <c r="B378" s="20" t="s">
        <v>3289</v>
      </c>
      <c r="C378" s="20" t="s">
        <v>13784</v>
      </c>
      <c r="D378" s="20" t="s">
        <v>13785</v>
      </c>
      <c r="E378" s="20" t="s">
        <v>13793</v>
      </c>
      <c r="F378" s="20" t="s">
        <v>13781</v>
      </c>
      <c r="G378" s="20" t="s">
        <v>9115</v>
      </c>
      <c r="H378" s="115">
        <v>18840864</v>
      </c>
      <c r="I378" s="115" t="s">
        <v>9113</v>
      </c>
      <c r="J378" s="21">
        <v>16822000</v>
      </c>
      <c r="K378" s="114">
        <v>1</v>
      </c>
      <c r="L378" s="21">
        <v>16822000</v>
      </c>
      <c r="M378" s="114">
        <v>1</v>
      </c>
      <c r="N378" s="21">
        <v>16822000</v>
      </c>
      <c r="O378" s="114">
        <v>1</v>
      </c>
      <c r="P378" s="21">
        <v>16822000</v>
      </c>
      <c r="Q378" s="114">
        <v>1</v>
      </c>
      <c r="R378" s="16">
        <v>86128864</v>
      </c>
      <c r="S378" s="21">
        <v>5</v>
      </c>
      <c r="T378" s="113" t="s">
        <v>13783</v>
      </c>
      <c r="U378" s="112"/>
      <c r="V378" s="221"/>
    </row>
    <row r="379" spans="1:22" s="7" customFormat="1" ht="409.5" x14ac:dyDescent="0.3">
      <c r="A379" s="16">
        <v>374</v>
      </c>
      <c r="B379" s="21" t="s">
        <v>3764</v>
      </c>
      <c r="C379" s="16" t="s">
        <v>2281</v>
      </c>
      <c r="D379" s="16" t="s">
        <v>3752</v>
      </c>
      <c r="E379" s="16" t="s">
        <v>3765</v>
      </c>
      <c r="F379" s="16"/>
      <c r="G379" s="16" t="s">
        <v>33</v>
      </c>
      <c r="H379" s="251">
        <v>17200024.5</v>
      </c>
      <c r="I379" s="251">
        <v>31</v>
      </c>
      <c r="J379" s="16">
        <v>17200024.5</v>
      </c>
      <c r="K379" s="16">
        <v>31</v>
      </c>
      <c r="L379" s="16">
        <v>17200024.5</v>
      </c>
      <c r="M379" s="16">
        <v>31</v>
      </c>
      <c r="N379" s="16">
        <v>17200024.5</v>
      </c>
      <c r="O379" s="16">
        <v>31</v>
      </c>
      <c r="P379" s="16">
        <v>17200024.5</v>
      </c>
      <c r="Q379" s="16">
        <v>31</v>
      </c>
      <c r="R379" s="16">
        <v>86000122.5</v>
      </c>
      <c r="S379" s="16">
        <v>155</v>
      </c>
      <c r="T379" s="16" t="s">
        <v>25</v>
      </c>
      <c r="U379" s="16" t="s">
        <v>2567</v>
      </c>
      <c r="V379" s="16" t="s">
        <v>199</v>
      </c>
    </row>
    <row r="380" spans="1:22" s="7" customFormat="1" ht="37.5" x14ac:dyDescent="0.3">
      <c r="A380" s="16">
        <v>375</v>
      </c>
      <c r="B380" s="21" t="s">
        <v>2406</v>
      </c>
      <c r="C380" s="16" t="s">
        <v>2405</v>
      </c>
      <c r="D380" s="16" t="s">
        <v>2406</v>
      </c>
      <c r="E380" s="16" t="s">
        <v>822</v>
      </c>
      <c r="F380" s="16"/>
      <c r="G380" s="16" t="s">
        <v>24</v>
      </c>
      <c r="H380" s="251">
        <v>9072000</v>
      </c>
      <c r="I380" s="251">
        <v>5000</v>
      </c>
      <c r="J380" s="16">
        <v>17860000</v>
      </c>
      <c r="K380" s="16">
        <v>10000</v>
      </c>
      <c r="L380" s="16">
        <v>19646000</v>
      </c>
      <c r="M380" s="16">
        <v>10000</v>
      </c>
      <c r="N380" s="16">
        <v>19646000</v>
      </c>
      <c r="O380" s="16">
        <v>10000</v>
      </c>
      <c r="P380" s="16">
        <v>19646000</v>
      </c>
      <c r="Q380" s="16">
        <v>10000</v>
      </c>
      <c r="R380" s="16">
        <v>85870000</v>
      </c>
      <c r="S380" s="16">
        <v>45000</v>
      </c>
      <c r="T380" s="16" t="s">
        <v>1050</v>
      </c>
      <c r="U380" s="16" t="s">
        <v>35</v>
      </c>
      <c r="V380" s="16" t="s">
        <v>7547</v>
      </c>
    </row>
    <row r="381" spans="1:22" s="7" customFormat="1" ht="37.5" x14ac:dyDescent="0.3">
      <c r="A381" s="16">
        <v>376</v>
      </c>
      <c r="B381" s="16" t="s">
        <v>3340</v>
      </c>
      <c r="C381" s="16" t="s">
        <v>11833</v>
      </c>
      <c r="D381" s="16" t="s">
        <v>5479</v>
      </c>
      <c r="E381" s="16" t="s">
        <v>11851</v>
      </c>
      <c r="F381" s="16"/>
      <c r="G381" s="151" t="s">
        <v>9115</v>
      </c>
      <c r="H381" s="275">
        <v>17110000</v>
      </c>
      <c r="I381" s="275" t="s">
        <v>11852</v>
      </c>
      <c r="J381" s="275">
        <v>17110000</v>
      </c>
      <c r="K381" s="275" t="s">
        <v>11852</v>
      </c>
      <c r="L381" s="275">
        <v>17110000</v>
      </c>
      <c r="M381" s="275" t="s">
        <v>11852</v>
      </c>
      <c r="N381" s="275">
        <v>17110000</v>
      </c>
      <c r="O381" s="275" t="s">
        <v>11852</v>
      </c>
      <c r="P381" s="275">
        <v>17110000</v>
      </c>
      <c r="Q381" s="275" t="s">
        <v>11852</v>
      </c>
      <c r="R381" s="16">
        <v>85550000</v>
      </c>
      <c r="S381" s="275">
        <v>145</v>
      </c>
      <c r="T381" s="38" t="s">
        <v>11752</v>
      </c>
      <c r="U381" s="279"/>
      <c r="V381" s="279"/>
    </row>
    <row r="382" spans="1:22" s="7" customFormat="1" ht="93.75" x14ac:dyDescent="0.3">
      <c r="A382" s="16">
        <v>377</v>
      </c>
      <c r="B382" s="21" t="s">
        <v>7555</v>
      </c>
      <c r="C382" s="16" t="s">
        <v>2514</v>
      </c>
      <c r="D382" s="16" t="s">
        <v>514</v>
      </c>
      <c r="E382" s="16" t="s">
        <v>2515</v>
      </c>
      <c r="F382" s="16"/>
      <c r="G382" s="16" t="s">
        <v>33</v>
      </c>
      <c r="H382" s="251">
        <v>9000000</v>
      </c>
      <c r="I382" s="251">
        <v>2</v>
      </c>
      <c r="J382" s="16">
        <v>22500000</v>
      </c>
      <c r="K382" s="16">
        <v>5</v>
      </c>
      <c r="L382" s="16">
        <v>18000000</v>
      </c>
      <c r="M382" s="16">
        <v>4</v>
      </c>
      <c r="N382" s="16">
        <v>18000000</v>
      </c>
      <c r="O382" s="16">
        <v>4</v>
      </c>
      <c r="P382" s="16">
        <v>18000000</v>
      </c>
      <c r="Q382" s="16">
        <v>4</v>
      </c>
      <c r="R382" s="16">
        <v>85500000</v>
      </c>
      <c r="S382" s="16">
        <v>19</v>
      </c>
      <c r="T382" s="16" t="s">
        <v>213</v>
      </c>
      <c r="U382" s="16" t="s">
        <v>83</v>
      </c>
      <c r="V382" s="16" t="s">
        <v>83</v>
      </c>
    </row>
    <row r="383" spans="1:22" s="7" customFormat="1" ht="409.5" x14ac:dyDescent="0.3">
      <c r="A383" s="16">
        <v>378</v>
      </c>
      <c r="B383" s="21" t="s">
        <v>4795</v>
      </c>
      <c r="C383" s="16" t="s">
        <v>4794</v>
      </c>
      <c r="D383" s="16" t="s">
        <v>4796</v>
      </c>
      <c r="E383" s="16" t="s">
        <v>10225</v>
      </c>
      <c r="F383" s="16" t="s">
        <v>10226</v>
      </c>
      <c r="G383" s="16" t="s">
        <v>9115</v>
      </c>
      <c r="H383" s="251">
        <v>17069875.199999999</v>
      </c>
      <c r="I383" s="251" t="s">
        <v>10118</v>
      </c>
      <c r="J383" s="16">
        <v>17069875.199999999</v>
      </c>
      <c r="K383" s="16" t="s">
        <v>10118</v>
      </c>
      <c r="L383" s="16">
        <v>17069875.199999999</v>
      </c>
      <c r="M383" s="16" t="s">
        <v>10118</v>
      </c>
      <c r="N383" s="16">
        <v>17069875.199999999</v>
      </c>
      <c r="O383" s="16" t="s">
        <v>10118</v>
      </c>
      <c r="P383" s="16">
        <v>17069875.199999999</v>
      </c>
      <c r="Q383" s="16" t="s">
        <v>10118</v>
      </c>
      <c r="R383" s="16">
        <v>85349376</v>
      </c>
      <c r="S383" s="16">
        <v>1260</v>
      </c>
      <c r="T383" s="16" t="s">
        <v>34</v>
      </c>
      <c r="U383" s="16"/>
      <c r="V383" s="16"/>
    </row>
    <row r="384" spans="1:22" s="7" customFormat="1" ht="37.5" x14ac:dyDescent="0.3">
      <c r="A384" s="16">
        <v>379</v>
      </c>
      <c r="B384" s="20" t="s">
        <v>15827</v>
      </c>
      <c r="C384" s="20" t="s">
        <v>14567</v>
      </c>
      <c r="D384" s="20"/>
      <c r="E384" s="20" t="s">
        <v>14566</v>
      </c>
      <c r="F384" s="114" t="s">
        <v>14449</v>
      </c>
      <c r="G384" s="20" t="s">
        <v>24</v>
      </c>
      <c r="H384" s="115">
        <v>85000000</v>
      </c>
      <c r="I384" s="115">
        <v>21000</v>
      </c>
      <c r="J384" s="21"/>
      <c r="K384" s="20"/>
      <c r="L384" s="21"/>
      <c r="M384" s="20"/>
      <c r="N384" s="21"/>
      <c r="O384" s="20"/>
      <c r="P384" s="114"/>
      <c r="Q384" s="114"/>
      <c r="R384" s="16">
        <v>85000000</v>
      </c>
      <c r="S384" s="21">
        <v>21000</v>
      </c>
      <c r="T384" s="20" t="s">
        <v>15828</v>
      </c>
      <c r="U384" s="211" t="s">
        <v>35</v>
      </c>
      <c r="V384" s="37"/>
    </row>
    <row r="385" spans="1:22" s="7" customFormat="1" ht="56.25" x14ac:dyDescent="0.3">
      <c r="A385" s="16">
        <v>380</v>
      </c>
      <c r="B385" s="21" t="s">
        <v>7556</v>
      </c>
      <c r="C385" s="16" t="s">
        <v>1115</v>
      </c>
      <c r="D385" s="16" t="s">
        <v>1114</v>
      </c>
      <c r="E385" s="16" t="s">
        <v>3247</v>
      </c>
      <c r="F385" s="16"/>
      <c r="G385" s="16" t="s">
        <v>49</v>
      </c>
      <c r="H385" s="251">
        <v>20717115</v>
      </c>
      <c r="I385" s="251">
        <v>2</v>
      </c>
      <c r="J385" s="16">
        <v>32050000</v>
      </c>
      <c r="K385" s="16">
        <v>2</v>
      </c>
      <c r="L385" s="16">
        <v>32050000</v>
      </c>
      <c r="M385" s="16">
        <v>0</v>
      </c>
      <c r="N385" s="16">
        <v>0</v>
      </c>
      <c r="O385" s="16">
        <v>0</v>
      </c>
      <c r="P385" s="16">
        <v>0</v>
      </c>
      <c r="Q385" s="16">
        <v>0</v>
      </c>
      <c r="R385" s="16">
        <v>84817115</v>
      </c>
      <c r="S385" s="16">
        <v>4</v>
      </c>
      <c r="T385" s="16" t="s">
        <v>213</v>
      </c>
      <c r="U385" s="16" t="s">
        <v>7048</v>
      </c>
      <c r="V385" s="16" t="s">
        <v>7048</v>
      </c>
    </row>
    <row r="386" spans="1:22" s="7" customFormat="1" ht="56.25" x14ac:dyDescent="0.3">
      <c r="A386" s="16">
        <v>381</v>
      </c>
      <c r="B386" s="21" t="s">
        <v>7557</v>
      </c>
      <c r="C386" s="16" t="s">
        <v>144</v>
      </c>
      <c r="D386" s="16" t="s">
        <v>645</v>
      </c>
      <c r="E386" s="16" t="s">
        <v>145</v>
      </c>
      <c r="F386" s="16"/>
      <c r="G386" s="16" t="s">
        <v>33</v>
      </c>
      <c r="H386" s="251">
        <v>15659999.999999998</v>
      </c>
      <c r="I386" s="251">
        <v>100</v>
      </c>
      <c r="J386" s="16">
        <v>12017958.26</v>
      </c>
      <c r="K386" s="16">
        <v>77</v>
      </c>
      <c r="L386" s="16">
        <v>19041440.359999999</v>
      </c>
      <c r="M386" s="16">
        <v>122</v>
      </c>
      <c r="N386" s="16">
        <v>19041440.359999999</v>
      </c>
      <c r="O386" s="16">
        <v>122</v>
      </c>
      <c r="P386" s="16">
        <v>19041440.359999999</v>
      </c>
      <c r="Q386" s="16">
        <v>122</v>
      </c>
      <c r="R386" s="16">
        <v>84802279.340000004</v>
      </c>
      <c r="S386" s="16">
        <v>543</v>
      </c>
      <c r="T386" s="16" t="s">
        <v>213</v>
      </c>
      <c r="U386" s="16" t="s">
        <v>7048</v>
      </c>
      <c r="V386" s="16" t="s">
        <v>7048</v>
      </c>
    </row>
    <row r="387" spans="1:22" s="7" customFormat="1" ht="56.25" x14ac:dyDescent="0.3">
      <c r="A387" s="16">
        <v>382</v>
      </c>
      <c r="B387" s="51" t="s">
        <v>14698</v>
      </c>
      <c r="C387" s="51" t="s">
        <v>14699</v>
      </c>
      <c r="D387" s="51" t="s">
        <v>14700</v>
      </c>
      <c r="E387" s="51" t="s">
        <v>14701</v>
      </c>
      <c r="F387" s="40" t="s">
        <v>14449</v>
      </c>
      <c r="G387" s="51" t="s">
        <v>9115</v>
      </c>
      <c r="H387" s="437">
        <v>84533383.290000007</v>
      </c>
      <c r="I387" s="251">
        <v>351</v>
      </c>
      <c r="J387" s="17"/>
      <c r="K387" s="17"/>
      <c r="L387" s="17"/>
      <c r="M387" s="17"/>
      <c r="N387" s="17"/>
      <c r="O387" s="17"/>
      <c r="P387" s="17"/>
      <c r="Q387" s="17"/>
      <c r="R387" s="16">
        <v>84533383.290000007</v>
      </c>
      <c r="S387" s="16">
        <v>351</v>
      </c>
      <c r="T387" s="51" t="s">
        <v>14655</v>
      </c>
      <c r="U387" s="51" t="s">
        <v>83</v>
      </c>
      <c r="V387" s="17"/>
    </row>
    <row r="388" spans="1:22" s="7" customFormat="1" ht="75" x14ac:dyDescent="0.3">
      <c r="A388" s="16">
        <v>383</v>
      </c>
      <c r="B388" s="21" t="s">
        <v>7306</v>
      </c>
      <c r="C388" s="16" t="s">
        <v>5653</v>
      </c>
      <c r="D388" s="16" t="s">
        <v>2587</v>
      </c>
      <c r="E388" s="16" t="s">
        <v>7307</v>
      </c>
      <c r="F388" s="16"/>
      <c r="G388" s="16" t="s">
        <v>1493</v>
      </c>
      <c r="H388" s="251">
        <v>16892668.800000001</v>
      </c>
      <c r="I388" s="251">
        <v>3</v>
      </c>
      <c r="J388" s="16">
        <v>16892668.800000001</v>
      </c>
      <c r="K388" s="16">
        <v>3</v>
      </c>
      <c r="L388" s="16">
        <v>16892668.800000001</v>
      </c>
      <c r="M388" s="16">
        <v>3</v>
      </c>
      <c r="N388" s="16">
        <v>16892668.800000001</v>
      </c>
      <c r="O388" s="16">
        <v>3</v>
      </c>
      <c r="P388" s="16">
        <v>16892668.800000001</v>
      </c>
      <c r="Q388" s="16">
        <v>3</v>
      </c>
      <c r="R388" s="16">
        <v>84463344</v>
      </c>
      <c r="S388" s="16">
        <v>15</v>
      </c>
      <c r="T388" s="16" t="s">
        <v>213</v>
      </c>
      <c r="U388" s="16" t="s">
        <v>7048</v>
      </c>
      <c r="V388" s="16" t="s">
        <v>7048</v>
      </c>
    </row>
    <row r="389" spans="1:22" s="7" customFormat="1" ht="409.5" x14ac:dyDescent="0.3">
      <c r="A389" s="16">
        <v>384</v>
      </c>
      <c r="B389" s="21" t="s">
        <v>1731</v>
      </c>
      <c r="C389" s="16" t="s">
        <v>2586</v>
      </c>
      <c r="D389" s="16" t="s">
        <v>2587</v>
      </c>
      <c r="E389" s="16" t="s">
        <v>10003</v>
      </c>
      <c r="F389" s="16" t="s">
        <v>10004</v>
      </c>
      <c r="G389" s="16" t="s">
        <v>9115</v>
      </c>
      <c r="H389" s="251">
        <v>16862000</v>
      </c>
      <c r="I389" s="251" t="s">
        <v>9113</v>
      </c>
      <c r="J389" s="16">
        <v>16862000</v>
      </c>
      <c r="K389" s="16" t="s">
        <v>9113</v>
      </c>
      <c r="L389" s="16">
        <v>16862000</v>
      </c>
      <c r="M389" s="16" t="s">
        <v>9113</v>
      </c>
      <c r="N389" s="16">
        <v>16862000</v>
      </c>
      <c r="O389" s="16" t="s">
        <v>9113</v>
      </c>
      <c r="P389" s="16">
        <v>16862000</v>
      </c>
      <c r="Q389" s="16" t="s">
        <v>9113</v>
      </c>
      <c r="R389" s="16">
        <v>84310000</v>
      </c>
      <c r="S389" s="16">
        <v>5</v>
      </c>
      <c r="T389" s="16" t="s">
        <v>34</v>
      </c>
      <c r="U389" s="16"/>
      <c r="V389" s="16"/>
    </row>
    <row r="390" spans="1:22" s="7" customFormat="1" ht="56.25" x14ac:dyDescent="0.3">
      <c r="A390" s="16">
        <v>385</v>
      </c>
      <c r="B390" s="21" t="s">
        <v>7558</v>
      </c>
      <c r="C390" s="16" t="s">
        <v>1596</v>
      </c>
      <c r="D390" s="16" t="s">
        <v>1600</v>
      </c>
      <c r="E390" s="16" t="s">
        <v>1601</v>
      </c>
      <c r="F390" s="16"/>
      <c r="G390" s="16" t="s">
        <v>33</v>
      </c>
      <c r="H390" s="251">
        <v>13125000</v>
      </c>
      <c r="I390" s="251">
        <v>1050</v>
      </c>
      <c r="J390" s="16">
        <v>17637840</v>
      </c>
      <c r="K390" s="16">
        <v>748</v>
      </c>
      <c r="L390" s="16">
        <v>17637840</v>
      </c>
      <c r="M390" s="16">
        <v>748</v>
      </c>
      <c r="N390" s="16">
        <v>17637840</v>
      </c>
      <c r="O390" s="16">
        <v>748</v>
      </c>
      <c r="P390" s="16">
        <v>17637840</v>
      </c>
      <c r="Q390" s="16">
        <v>748</v>
      </c>
      <c r="R390" s="16">
        <v>83676360</v>
      </c>
      <c r="S390" s="16">
        <v>4042</v>
      </c>
      <c r="T390" s="16" t="s">
        <v>213</v>
      </c>
      <c r="U390" s="16" t="s">
        <v>7048</v>
      </c>
      <c r="V390" s="16" t="s">
        <v>7048</v>
      </c>
    </row>
    <row r="391" spans="1:22" s="7" customFormat="1" ht="131.25" x14ac:dyDescent="0.3">
      <c r="A391" s="16">
        <v>386</v>
      </c>
      <c r="B391" s="113" t="s">
        <v>11789</v>
      </c>
      <c r="C391" s="113" t="s">
        <v>11790</v>
      </c>
      <c r="D391" s="113" t="s">
        <v>11791</v>
      </c>
      <c r="E391" s="113" t="s">
        <v>13931</v>
      </c>
      <c r="F391" s="114"/>
      <c r="G391" s="21" t="s">
        <v>2320</v>
      </c>
      <c r="H391" s="115">
        <v>10709226.000000002</v>
      </c>
      <c r="I391" s="172">
        <v>12.099999999999998</v>
      </c>
      <c r="J391" s="172">
        <v>17366072.031000003</v>
      </c>
      <c r="K391" s="172">
        <v>18.686999999999998</v>
      </c>
      <c r="L391" s="172">
        <v>17945029.383434996</v>
      </c>
      <c r="M391" s="172">
        <v>18.657</v>
      </c>
      <c r="N391" s="172">
        <v>18692565.839639999</v>
      </c>
      <c r="O391" s="172">
        <v>18.776999999999997</v>
      </c>
      <c r="P391" s="172">
        <v>18553953.79425</v>
      </c>
      <c r="Q391" s="172">
        <v>18.0075</v>
      </c>
      <c r="R391" s="16">
        <v>83266847.048325002</v>
      </c>
      <c r="S391" s="172">
        <v>86.228499999999968</v>
      </c>
      <c r="T391" s="113" t="s">
        <v>13932</v>
      </c>
      <c r="U391" s="219" t="s">
        <v>35</v>
      </c>
      <c r="V391" s="219"/>
    </row>
    <row r="392" spans="1:22" s="7" customFormat="1" ht="131.25" x14ac:dyDescent="0.3">
      <c r="A392" s="16">
        <v>387</v>
      </c>
      <c r="B392" s="113" t="s">
        <v>11789</v>
      </c>
      <c r="C392" s="113" t="s">
        <v>11790</v>
      </c>
      <c r="D392" s="113" t="s">
        <v>11791</v>
      </c>
      <c r="E392" s="113" t="s">
        <v>13931</v>
      </c>
      <c r="F392" s="114"/>
      <c r="G392" s="21" t="s">
        <v>2320</v>
      </c>
      <c r="H392" s="115">
        <v>10709226.000000002</v>
      </c>
      <c r="I392" s="172">
        <v>12.099999999999998</v>
      </c>
      <c r="J392" s="172">
        <v>17366072.031000003</v>
      </c>
      <c r="K392" s="172">
        <v>18.686999999999998</v>
      </c>
      <c r="L392" s="172">
        <v>17945029.383434996</v>
      </c>
      <c r="M392" s="172">
        <v>18.657</v>
      </c>
      <c r="N392" s="172">
        <v>18692565.839639999</v>
      </c>
      <c r="O392" s="172">
        <v>18.776999999999997</v>
      </c>
      <c r="P392" s="172">
        <v>18553953.79425</v>
      </c>
      <c r="Q392" s="172">
        <v>18.0075</v>
      </c>
      <c r="R392" s="16">
        <v>83266847.048325002</v>
      </c>
      <c r="S392" s="172">
        <v>86.228499999999968</v>
      </c>
      <c r="T392" s="113" t="s">
        <v>13932</v>
      </c>
      <c r="U392" s="219" t="s">
        <v>35</v>
      </c>
      <c r="V392" s="219"/>
    </row>
    <row r="393" spans="1:22" s="7" customFormat="1" ht="150" x14ac:dyDescent="0.3">
      <c r="A393" s="16">
        <v>388</v>
      </c>
      <c r="B393" s="21" t="s">
        <v>5916</v>
      </c>
      <c r="C393" s="16" t="s">
        <v>6757</v>
      </c>
      <c r="D393" s="16" t="s">
        <v>6758</v>
      </c>
      <c r="E393" s="16" t="s">
        <v>10915</v>
      </c>
      <c r="F393" s="16"/>
      <c r="G393" s="16" t="s">
        <v>9115</v>
      </c>
      <c r="H393" s="251">
        <v>82880000</v>
      </c>
      <c r="I393" s="251" t="s">
        <v>9266</v>
      </c>
      <c r="J393" s="16"/>
      <c r="K393" s="16"/>
      <c r="L393" s="16"/>
      <c r="M393" s="16"/>
      <c r="N393" s="16"/>
      <c r="O393" s="16"/>
      <c r="P393" s="16"/>
      <c r="Q393" s="16"/>
      <c r="R393" s="16">
        <v>82880000</v>
      </c>
      <c r="S393" s="16">
        <v>4</v>
      </c>
      <c r="T393" s="16" t="s">
        <v>76</v>
      </c>
      <c r="U393" s="16" t="s">
        <v>2567</v>
      </c>
      <c r="V393" s="16" t="s">
        <v>10916</v>
      </c>
    </row>
    <row r="394" spans="1:22" s="7" customFormat="1" ht="56.25" x14ac:dyDescent="0.3">
      <c r="A394" s="16">
        <v>389</v>
      </c>
      <c r="B394" s="51" t="s">
        <v>9377</v>
      </c>
      <c r="C394" s="51" t="s">
        <v>9378</v>
      </c>
      <c r="D394" s="51" t="s">
        <v>9379</v>
      </c>
      <c r="E394" s="51" t="s">
        <v>14669</v>
      </c>
      <c r="F394" s="51"/>
      <c r="G394" s="51" t="s">
        <v>9115</v>
      </c>
      <c r="H394" s="437">
        <v>82840800</v>
      </c>
      <c r="I394" s="251" t="s">
        <v>9127</v>
      </c>
      <c r="J394" s="17"/>
      <c r="K394" s="17"/>
      <c r="L394" s="17"/>
      <c r="M394" s="17"/>
      <c r="N394" s="17"/>
      <c r="O394" s="17"/>
      <c r="P394" s="17"/>
      <c r="Q394" s="17"/>
      <c r="R394" s="16">
        <v>82840800</v>
      </c>
      <c r="S394" s="16">
        <v>15</v>
      </c>
      <c r="T394" s="51" t="s">
        <v>14655</v>
      </c>
      <c r="U394" s="51" t="s">
        <v>35</v>
      </c>
      <c r="V394" s="17"/>
    </row>
    <row r="395" spans="1:22" s="7" customFormat="1" ht="37.5" x14ac:dyDescent="0.3">
      <c r="A395" s="16">
        <v>390</v>
      </c>
      <c r="B395" s="16" t="s">
        <v>3340</v>
      </c>
      <c r="C395" s="16" t="s">
        <v>11833</v>
      </c>
      <c r="D395" s="16" t="s">
        <v>5479</v>
      </c>
      <c r="E395" s="16" t="s">
        <v>11853</v>
      </c>
      <c r="F395" s="16"/>
      <c r="G395" s="151" t="s">
        <v>9115</v>
      </c>
      <c r="H395" s="275">
        <v>16520000</v>
      </c>
      <c r="I395" s="275" t="s">
        <v>9497</v>
      </c>
      <c r="J395" s="275">
        <v>16520000</v>
      </c>
      <c r="K395" s="275" t="s">
        <v>9497</v>
      </c>
      <c r="L395" s="275">
        <v>16520000</v>
      </c>
      <c r="M395" s="275" t="s">
        <v>9497</v>
      </c>
      <c r="N395" s="275">
        <v>16520000</v>
      </c>
      <c r="O395" s="275" t="s">
        <v>9497</v>
      </c>
      <c r="P395" s="275">
        <v>16520000</v>
      </c>
      <c r="Q395" s="275" t="s">
        <v>9497</v>
      </c>
      <c r="R395" s="16">
        <v>82600000</v>
      </c>
      <c r="S395" s="275">
        <v>140</v>
      </c>
      <c r="T395" s="38" t="s">
        <v>11752</v>
      </c>
      <c r="U395" s="279"/>
      <c r="V395" s="279"/>
    </row>
    <row r="396" spans="1:22" s="7" customFormat="1" ht="409.5" x14ac:dyDescent="0.3">
      <c r="A396" s="16">
        <v>391</v>
      </c>
      <c r="B396" s="21" t="s">
        <v>3825</v>
      </c>
      <c r="C396" s="16" t="s">
        <v>2514</v>
      </c>
      <c r="D396" s="16" t="s">
        <v>2515</v>
      </c>
      <c r="E396" s="16" t="s">
        <v>3826</v>
      </c>
      <c r="F396" s="16"/>
      <c r="G396" s="16" t="s">
        <v>33</v>
      </c>
      <c r="H396" s="251">
        <v>16493839.5</v>
      </c>
      <c r="I396" s="251">
        <v>1</v>
      </c>
      <c r="J396" s="16">
        <v>16493839.5</v>
      </c>
      <c r="K396" s="16">
        <v>1</v>
      </c>
      <c r="L396" s="16">
        <v>16493839.5</v>
      </c>
      <c r="M396" s="16">
        <v>1</v>
      </c>
      <c r="N396" s="16">
        <v>16493839.5</v>
      </c>
      <c r="O396" s="16">
        <v>1</v>
      </c>
      <c r="P396" s="16">
        <v>16493839.5</v>
      </c>
      <c r="Q396" s="16">
        <v>1</v>
      </c>
      <c r="R396" s="16">
        <v>82469197.5</v>
      </c>
      <c r="S396" s="16">
        <v>5</v>
      </c>
      <c r="T396" s="16" t="s">
        <v>25</v>
      </c>
      <c r="U396" s="16" t="s">
        <v>83</v>
      </c>
      <c r="V396" s="16" t="s">
        <v>11223</v>
      </c>
    </row>
    <row r="397" spans="1:22" s="7" customFormat="1" ht="131.25" x14ac:dyDescent="0.3">
      <c r="A397" s="16">
        <v>392</v>
      </c>
      <c r="B397" s="21" t="s">
        <v>1066</v>
      </c>
      <c r="C397" s="16" t="s">
        <v>1067</v>
      </c>
      <c r="D397" s="16" t="s">
        <v>1068</v>
      </c>
      <c r="E397" s="17" t="s">
        <v>1069</v>
      </c>
      <c r="F397" s="16"/>
      <c r="G397" s="16" t="s">
        <v>24</v>
      </c>
      <c r="H397" s="251">
        <v>0</v>
      </c>
      <c r="I397" s="251">
        <v>0</v>
      </c>
      <c r="J397" s="16">
        <v>0</v>
      </c>
      <c r="K397" s="16">
        <v>0</v>
      </c>
      <c r="L397" s="16">
        <v>82340719.999999985</v>
      </c>
      <c r="M397" s="16">
        <v>110000</v>
      </c>
      <c r="N397" s="16">
        <v>0</v>
      </c>
      <c r="O397" s="16">
        <v>0</v>
      </c>
      <c r="P397" s="16">
        <v>0</v>
      </c>
      <c r="Q397" s="16">
        <v>0</v>
      </c>
      <c r="R397" s="16">
        <v>82340719.999999985</v>
      </c>
      <c r="S397" s="16">
        <v>110000</v>
      </c>
      <c r="T397" s="16" t="s">
        <v>1000</v>
      </c>
      <c r="U397" s="16" t="s">
        <v>876</v>
      </c>
      <c r="V397" s="16" t="s">
        <v>1070</v>
      </c>
    </row>
    <row r="398" spans="1:22" s="7" customFormat="1" ht="56.25" x14ac:dyDescent="0.3">
      <c r="A398" s="16">
        <v>393</v>
      </c>
      <c r="B398" s="51" t="s">
        <v>9377</v>
      </c>
      <c r="C398" s="51" t="s">
        <v>9378</v>
      </c>
      <c r="D398" s="51" t="s">
        <v>9379</v>
      </c>
      <c r="E398" s="51" t="s">
        <v>14670</v>
      </c>
      <c r="F398" s="40" t="s">
        <v>14449</v>
      </c>
      <c r="G398" s="51" t="s">
        <v>9115</v>
      </c>
      <c r="H398" s="437">
        <v>82243840</v>
      </c>
      <c r="I398" s="251" t="s">
        <v>9421</v>
      </c>
      <c r="J398" s="17"/>
      <c r="K398" s="17"/>
      <c r="L398" s="17"/>
      <c r="M398" s="17"/>
      <c r="N398" s="17"/>
      <c r="O398" s="17"/>
      <c r="P398" s="17"/>
      <c r="Q398" s="17"/>
      <c r="R398" s="16">
        <v>82243840</v>
      </c>
      <c r="S398" s="16">
        <v>8</v>
      </c>
      <c r="T398" s="51" t="s">
        <v>14655</v>
      </c>
      <c r="U398" s="51" t="s">
        <v>35</v>
      </c>
      <c r="V398" s="17"/>
    </row>
    <row r="399" spans="1:22" s="7" customFormat="1" ht="112.5" x14ac:dyDescent="0.3">
      <c r="A399" s="16">
        <v>394</v>
      </c>
      <c r="B399" s="21" t="s">
        <v>12529</v>
      </c>
      <c r="C399" s="21" t="s">
        <v>13933</v>
      </c>
      <c r="D399" s="21" t="s">
        <v>13934</v>
      </c>
      <c r="E399" s="21" t="s">
        <v>13935</v>
      </c>
      <c r="F399" s="155"/>
      <c r="G399" s="21">
        <v>55</v>
      </c>
      <c r="H399" s="115">
        <v>16427933.76</v>
      </c>
      <c r="I399" s="115">
        <v>2811</v>
      </c>
      <c r="J399" s="21">
        <v>16427933.76</v>
      </c>
      <c r="K399" s="21">
        <v>2820</v>
      </c>
      <c r="L399" s="21">
        <v>16427933.76</v>
      </c>
      <c r="M399" s="21">
        <v>2820</v>
      </c>
      <c r="N399" s="21">
        <v>16427933.76</v>
      </c>
      <c r="O399" s="21">
        <v>2820</v>
      </c>
      <c r="P399" s="21">
        <v>16427933.76</v>
      </c>
      <c r="Q399" s="21">
        <v>2820</v>
      </c>
      <c r="R399" s="16">
        <v>82139668.799999997</v>
      </c>
      <c r="S399" s="21">
        <v>14091</v>
      </c>
      <c r="T399" s="21" t="s">
        <v>13882</v>
      </c>
      <c r="U399" s="16" t="s">
        <v>13883</v>
      </c>
      <c r="V399" s="16"/>
    </row>
    <row r="400" spans="1:22" s="7" customFormat="1" ht="131.25" x14ac:dyDescent="0.3">
      <c r="A400" s="16">
        <v>395</v>
      </c>
      <c r="B400" s="21" t="s">
        <v>897</v>
      </c>
      <c r="C400" s="142" t="s">
        <v>898</v>
      </c>
      <c r="D400" s="142" t="s">
        <v>1056</v>
      </c>
      <c r="E400" s="142" t="s">
        <v>13936</v>
      </c>
      <c r="F400" s="159"/>
      <c r="G400" s="142">
        <v>0</v>
      </c>
      <c r="H400" s="144">
        <v>16419685</v>
      </c>
      <c r="I400" s="144">
        <v>3265</v>
      </c>
      <c r="J400" s="142">
        <v>16419685</v>
      </c>
      <c r="K400" s="142">
        <v>3265</v>
      </c>
      <c r="L400" s="142">
        <v>16419685</v>
      </c>
      <c r="M400" s="142">
        <v>3265</v>
      </c>
      <c r="N400" s="142">
        <v>16419685</v>
      </c>
      <c r="O400" s="142">
        <v>3265</v>
      </c>
      <c r="P400" s="142">
        <v>16419685</v>
      </c>
      <c r="Q400" s="142">
        <v>3265</v>
      </c>
      <c r="R400" s="16">
        <v>82098425</v>
      </c>
      <c r="S400" s="142">
        <v>16325</v>
      </c>
      <c r="T400" s="142" t="s">
        <v>13882</v>
      </c>
      <c r="U400" s="223" t="s">
        <v>13894</v>
      </c>
      <c r="V400" s="223"/>
    </row>
    <row r="401" spans="1:22" s="7" customFormat="1" ht="75" x14ac:dyDescent="0.3">
      <c r="A401" s="16">
        <v>396</v>
      </c>
      <c r="B401" s="21" t="s">
        <v>915</v>
      </c>
      <c r="C401" s="16" t="s">
        <v>10994</v>
      </c>
      <c r="D401" s="16" t="s">
        <v>10995</v>
      </c>
      <c r="E401" s="16" t="s">
        <v>10996</v>
      </c>
      <c r="F401" s="16"/>
      <c r="G401" s="16" t="s">
        <v>1493</v>
      </c>
      <c r="H401" s="251">
        <v>16399999.84</v>
      </c>
      <c r="I401" s="251">
        <v>1</v>
      </c>
      <c r="J401" s="16">
        <v>16399999.84</v>
      </c>
      <c r="K401" s="16">
        <v>1</v>
      </c>
      <c r="L401" s="16">
        <v>16399999.84</v>
      </c>
      <c r="M401" s="16">
        <v>1</v>
      </c>
      <c r="N401" s="16">
        <v>16399999.84</v>
      </c>
      <c r="O401" s="16">
        <v>1</v>
      </c>
      <c r="P401" s="16">
        <v>16399999.84</v>
      </c>
      <c r="Q401" s="16">
        <v>1</v>
      </c>
      <c r="R401" s="16">
        <v>81999999.200000003</v>
      </c>
      <c r="S401" s="16">
        <v>5</v>
      </c>
      <c r="T401" s="16" t="s">
        <v>1113</v>
      </c>
      <c r="U401" s="16" t="s">
        <v>1097</v>
      </c>
      <c r="V401" s="35" t="s">
        <v>199</v>
      </c>
    </row>
    <row r="402" spans="1:22" s="7" customFormat="1" ht="112.5" x14ac:dyDescent="0.3">
      <c r="A402" s="16">
        <v>397</v>
      </c>
      <c r="B402" s="39" t="s">
        <v>14389</v>
      </c>
      <c r="C402" s="39" t="s">
        <v>14390</v>
      </c>
      <c r="D402" s="39" t="s">
        <v>14391</v>
      </c>
      <c r="E402" s="39" t="s">
        <v>14392</v>
      </c>
      <c r="F402" s="36"/>
      <c r="G402" s="102" t="s">
        <v>14393</v>
      </c>
      <c r="H402" s="184">
        <v>14217588</v>
      </c>
      <c r="I402" s="184">
        <v>738.57600000000002</v>
      </c>
      <c r="J402" s="286">
        <v>19881246</v>
      </c>
      <c r="K402" s="102">
        <v>1032.7919999999999</v>
      </c>
      <c r="L402" s="286">
        <v>19789153.999999996</v>
      </c>
      <c r="M402" s="286">
        <v>1028.0079999999998</v>
      </c>
      <c r="N402" s="286">
        <v>18188170</v>
      </c>
      <c r="O402" s="286">
        <v>944.83999999999992</v>
      </c>
      <c r="P402" s="286">
        <v>9138359.9999999981</v>
      </c>
      <c r="Q402" s="102">
        <v>474.71999999999991</v>
      </c>
      <c r="R402" s="16">
        <v>81214518</v>
      </c>
      <c r="S402" s="103">
        <v>4218.9359999999997</v>
      </c>
      <c r="T402" s="102" t="s">
        <v>14394</v>
      </c>
      <c r="U402" s="215"/>
      <c r="V402" s="215"/>
    </row>
    <row r="403" spans="1:22" s="7" customFormat="1" ht="37.5" x14ac:dyDescent="0.3">
      <c r="A403" s="16">
        <v>398</v>
      </c>
      <c r="B403" s="21" t="s">
        <v>11194</v>
      </c>
      <c r="C403" s="16" t="s">
        <v>11195</v>
      </c>
      <c r="D403" s="16" t="s">
        <v>2002</v>
      </c>
      <c r="E403" s="16" t="s">
        <v>11196</v>
      </c>
      <c r="F403" s="16"/>
      <c r="G403" s="16" t="s">
        <v>1493</v>
      </c>
      <c r="H403" s="251">
        <v>16165000</v>
      </c>
      <c r="I403" s="251">
        <v>10</v>
      </c>
      <c r="J403" s="16">
        <v>16165000</v>
      </c>
      <c r="K403" s="16">
        <v>10</v>
      </c>
      <c r="L403" s="16">
        <v>16165000</v>
      </c>
      <c r="M403" s="16">
        <v>10</v>
      </c>
      <c r="N403" s="16">
        <v>16165000</v>
      </c>
      <c r="O403" s="16">
        <v>10</v>
      </c>
      <c r="P403" s="16">
        <v>16165000</v>
      </c>
      <c r="Q403" s="16">
        <v>10</v>
      </c>
      <c r="R403" s="16">
        <v>80825000</v>
      </c>
      <c r="S403" s="16">
        <v>50</v>
      </c>
      <c r="T403" s="16" t="s">
        <v>1113</v>
      </c>
      <c r="U403" s="16" t="s">
        <v>1097</v>
      </c>
      <c r="V403" s="35" t="s">
        <v>199</v>
      </c>
    </row>
    <row r="404" spans="1:22" s="7" customFormat="1" ht="37.5" x14ac:dyDescent="0.3">
      <c r="A404" s="16">
        <v>399</v>
      </c>
      <c r="B404" s="21" t="s">
        <v>7559</v>
      </c>
      <c r="C404" s="16" t="s">
        <v>7560</v>
      </c>
      <c r="D404" s="16" t="s">
        <v>7561</v>
      </c>
      <c r="E404" s="16" t="s">
        <v>7562</v>
      </c>
      <c r="F404" s="16"/>
      <c r="G404" s="16" t="s">
        <v>33</v>
      </c>
      <c r="H404" s="251">
        <v>15357144.696428569</v>
      </c>
      <c r="I404" s="251">
        <v>430</v>
      </c>
      <c r="J404" s="16">
        <v>16254000</v>
      </c>
      <c r="K404" s="16">
        <v>430</v>
      </c>
      <c r="L404" s="16">
        <v>16254000</v>
      </c>
      <c r="M404" s="16">
        <v>430</v>
      </c>
      <c r="N404" s="16">
        <v>16254000</v>
      </c>
      <c r="O404" s="16">
        <v>430</v>
      </c>
      <c r="P404" s="16">
        <v>16254000</v>
      </c>
      <c r="Q404" s="16">
        <v>430</v>
      </c>
      <c r="R404" s="16">
        <v>80373144.696428567</v>
      </c>
      <c r="S404" s="16">
        <v>2150</v>
      </c>
      <c r="T404" s="16" t="s">
        <v>213</v>
      </c>
      <c r="U404" s="16" t="s">
        <v>7048</v>
      </c>
      <c r="V404" s="16" t="s">
        <v>7048</v>
      </c>
    </row>
    <row r="405" spans="1:22" s="7" customFormat="1" ht="56.25" x14ac:dyDescent="0.3">
      <c r="A405" s="16">
        <v>400</v>
      </c>
      <c r="B405" s="21" t="s">
        <v>1270</v>
      </c>
      <c r="C405" s="16" t="s">
        <v>3042</v>
      </c>
      <c r="D405" s="16" t="s">
        <v>3043</v>
      </c>
      <c r="E405" s="16" t="s">
        <v>9296</v>
      </c>
      <c r="F405" s="16"/>
      <c r="G405" s="16" t="s">
        <v>9114</v>
      </c>
      <c r="H405" s="251">
        <v>80023776</v>
      </c>
      <c r="I405" s="251" t="s">
        <v>9113</v>
      </c>
      <c r="J405" s="16"/>
      <c r="K405" s="16"/>
      <c r="L405" s="16"/>
      <c r="M405" s="16"/>
      <c r="N405" s="16"/>
      <c r="O405" s="16"/>
      <c r="P405" s="16"/>
      <c r="Q405" s="16"/>
      <c r="R405" s="16">
        <v>80023776</v>
      </c>
      <c r="S405" s="16">
        <v>1</v>
      </c>
      <c r="T405" s="16" t="s">
        <v>1326</v>
      </c>
      <c r="U405" s="16"/>
      <c r="V405" s="16"/>
    </row>
    <row r="406" spans="1:22" s="7" customFormat="1" ht="112.5" x14ac:dyDescent="0.3">
      <c r="A406" s="16">
        <v>401</v>
      </c>
      <c r="B406" s="113" t="s">
        <v>2694</v>
      </c>
      <c r="C406" s="113" t="s">
        <v>14447</v>
      </c>
      <c r="D406" s="113" t="s">
        <v>14448</v>
      </c>
      <c r="E406" s="113" t="s">
        <v>1051</v>
      </c>
      <c r="F406" s="20" t="s">
        <v>14449</v>
      </c>
      <c r="G406" s="113">
        <v>796</v>
      </c>
      <c r="H406" s="189">
        <v>80000000</v>
      </c>
      <c r="I406" s="172" t="s">
        <v>9266</v>
      </c>
      <c r="J406" s="20"/>
      <c r="K406" s="20"/>
      <c r="L406" s="20"/>
      <c r="M406" s="20"/>
      <c r="N406" s="20"/>
      <c r="O406" s="20"/>
      <c r="P406" s="20"/>
      <c r="Q406" s="20"/>
      <c r="R406" s="16">
        <v>80000000</v>
      </c>
      <c r="S406" s="21">
        <v>4</v>
      </c>
      <c r="T406" s="113" t="s">
        <v>14450</v>
      </c>
      <c r="U406" s="16"/>
      <c r="V406" s="112"/>
    </row>
    <row r="407" spans="1:22" s="7" customFormat="1" ht="112.5" x14ac:dyDescent="0.3">
      <c r="A407" s="16">
        <v>402</v>
      </c>
      <c r="B407" s="21" t="s">
        <v>662</v>
      </c>
      <c r="C407" s="16" t="s">
        <v>663</v>
      </c>
      <c r="D407" s="16" t="s">
        <v>664</v>
      </c>
      <c r="E407" s="16" t="s">
        <v>665</v>
      </c>
      <c r="F407" s="40" t="s">
        <v>666</v>
      </c>
      <c r="G407" s="16" t="s">
        <v>33</v>
      </c>
      <c r="H407" s="251">
        <v>46440000</v>
      </c>
      <c r="I407" s="251">
        <v>108</v>
      </c>
      <c r="J407" s="16">
        <v>11180000</v>
      </c>
      <c r="K407" s="16">
        <v>26</v>
      </c>
      <c r="L407" s="16">
        <v>11180000</v>
      </c>
      <c r="M407" s="16">
        <v>26</v>
      </c>
      <c r="N407" s="16">
        <v>11180000</v>
      </c>
      <c r="O407" s="16">
        <v>26</v>
      </c>
      <c r="P407" s="16">
        <v>0</v>
      </c>
      <c r="Q407" s="16">
        <v>0</v>
      </c>
      <c r="R407" s="16">
        <v>79980000</v>
      </c>
      <c r="S407" s="16">
        <v>186</v>
      </c>
      <c r="T407" s="16" t="s">
        <v>25</v>
      </c>
      <c r="U407" s="16" t="s">
        <v>35</v>
      </c>
      <c r="V407" s="16" t="s">
        <v>667</v>
      </c>
    </row>
    <row r="408" spans="1:22" s="7" customFormat="1" ht="225" x14ac:dyDescent="0.3">
      <c r="A408" s="16">
        <v>403</v>
      </c>
      <c r="B408" s="21" t="s">
        <v>1294</v>
      </c>
      <c r="C408" s="16" t="s">
        <v>1295</v>
      </c>
      <c r="D408" s="16" t="s">
        <v>1296</v>
      </c>
      <c r="E408" s="16" t="s">
        <v>1297</v>
      </c>
      <c r="F408" s="16"/>
      <c r="G408" s="16" t="s">
        <v>33</v>
      </c>
      <c r="H408" s="251">
        <v>39900000</v>
      </c>
      <c r="I408" s="251">
        <v>30</v>
      </c>
      <c r="J408" s="16">
        <v>39900000</v>
      </c>
      <c r="K408" s="16">
        <v>30</v>
      </c>
      <c r="L408" s="16">
        <v>0</v>
      </c>
      <c r="M408" s="16">
        <v>0</v>
      </c>
      <c r="N408" s="16">
        <v>0</v>
      </c>
      <c r="O408" s="16">
        <v>0</v>
      </c>
      <c r="P408" s="16">
        <v>0</v>
      </c>
      <c r="Q408" s="16">
        <v>0</v>
      </c>
      <c r="R408" s="16">
        <v>79800000</v>
      </c>
      <c r="S408" s="16">
        <v>60</v>
      </c>
      <c r="T408" s="16" t="s">
        <v>267</v>
      </c>
      <c r="U408" s="16" t="s">
        <v>35</v>
      </c>
      <c r="V408" s="16" t="s">
        <v>199</v>
      </c>
    </row>
    <row r="409" spans="1:22" s="7" customFormat="1" ht="409.5" x14ac:dyDescent="0.3">
      <c r="A409" s="16">
        <v>404</v>
      </c>
      <c r="B409" s="21" t="s">
        <v>1550</v>
      </c>
      <c r="C409" s="16" t="s">
        <v>1551</v>
      </c>
      <c r="D409" s="16" t="s">
        <v>1552</v>
      </c>
      <c r="E409" s="16" t="s">
        <v>5764</v>
      </c>
      <c r="F409" s="16"/>
      <c r="G409" s="16" t="s">
        <v>1493</v>
      </c>
      <c r="H409" s="251">
        <v>79800000</v>
      </c>
      <c r="I409" s="251">
        <v>19</v>
      </c>
      <c r="J409" s="16">
        <v>0</v>
      </c>
      <c r="K409" s="16">
        <v>0</v>
      </c>
      <c r="L409" s="16">
        <v>0</v>
      </c>
      <c r="M409" s="16">
        <v>0</v>
      </c>
      <c r="N409" s="16">
        <v>0</v>
      </c>
      <c r="O409" s="16">
        <v>0</v>
      </c>
      <c r="P409" s="16">
        <v>0</v>
      </c>
      <c r="Q409" s="16">
        <v>0</v>
      </c>
      <c r="R409" s="16">
        <v>79800000</v>
      </c>
      <c r="S409" s="16">
        <v>19</v>
      </c>
      <c r="T409" s="16" t="s">
        <v>76</v>
      </c>
      <c r="U409" s="16" t="s">
        <v>455</v>
      </c>
      <c r="V409" s="16" t="s">
        <v>5765</v>
      </c>
    </row>
    <row r="410" spans="1:22" s="7" customFormat="1" ht="75" x14ac:dyDescent="0.3">
      <c r="A410" s="16">
        <v>405</v>
      </c>
      <c r="B410" s="21" t="s">
        <v>7563</v>
      </c>
      <c r="C410" s="16" t="s">
        <v>2281</v>
      </c>
      <c r="D410" s="16" t="s">
        <v>514</v>
      </c>
      <c r="E410" s="16" t="s">
        <v>2282</v>
      </c>
      <c r="F410" s="16"/>
      <c r="G410" s="16" t="s">
        <v>33</v>
      </c>
      <c r="H410" s="251">
        <v>14199999.999999998</v>
      </c>
      <c r="I410" s="251">
        <v>5</v>
      </c>
      <c r="J410" s="16">
        <v>16341666.65</v>
      </c>
      <c r="K410" s="16">
        <v>5</v>
      </c>
      <c r="L410" s="16">
        <v>16341666.65</v>
      </c>
      <c r="M410" s="16">
        <v>5</v>
      </c>
      <c r="N410" s="16">
        <v>16341666.65</v>
      </c>
      <c r="O410" s="16">
        <v>5</v>
      </c>
      <c r="P410" s="16">
        <v>16341666.65</v>
      </c>
      <c r="Q410" s="16">
        <v>5</v>
      </c>
      <c r="R410" s="16">
        <v>79566666.599999994</v>
      </c>
      <c r="S410" s="16">
        <v>25</v>
      </c>
      <c r="T410" s="16" t="s">
        <v>213</v>
      </c>
      <c r="U410" s="16" t="s">
        <v>7048</v>
      </c>
      <c r="V410" s="16" t="s">
        <v>7048</v>
      </c>
    </row>
    <row r="411" spans="1:22" s="7" customFormat="1" ht="37.5" x14ac:dyDescent="0.3">
      <c r="A411" s="16">
        <v>406</v>
      </c>
      <c r="B411" s="21" t="s">
        <v>11118</v>
      </c>
      <c r="C411" s="16" t="s">
        <v>11119</v>
      </c>
      <c r="D411" s="16" t="s">
        <v>1337</v>
      </c>
      <c r="E411" s="16" t="s">
        <v>11120</v>
      </c>
      <c r="F411" s="16"/>
      <c r="G411" s="16" t="s">
        <v>1493</v>
      </c>
      <c r="H411" s="251">
        <v>15902835.199999999</v>
      </c>
      <c r="I411" s="251">
        <v>20</v>
      </c>
      <c r="J411" s="16">
        <v>15902835.199999999</v>
      </c>
      <c r="K411" s="16">
        <v>20</v>
      </c>
      <c r="L411" s="16">
        <v>15902835.199999999</v>
      </c>
      <c r="M411" s="16">
        <v>20</v>
      </c>
      <c r="N411" s="16">
        <v>15902835.199999999</v>
      </c>
      <c r="O411" s="16">
        <v>20</v>
      </c>
      <c r="P411" s="16">
        <v>15902835.199999999</v>
      </c>
      <c r="Q411" s="16">
        <v>20</v>
      </c>
      <c r="R411" s="16">
        <v>79514176</v>
      </c>
      <c r="S411" s="16">
        <v>100</v>
      </c>
      <c r="T411" s="16" t="s">
        <v>1113</v>
      </c>
      <c r="U411" s="16" t="s">
        <v>1210</v>
      </c>
      <c r="V411" s="35" t="s">
        <v>199</v>
      </c>
    </row>
    <row r="412" spans="1:22" s="7" customFormat="1" ht="93.75" x14ac:dyDescent="0.3">
      <c r="A412" s="16">
        <v>407</v>
      </c>
      <c r="B412" s="21" t="s">
        <v>1906</v>
      </c>
      <c r="C412" s="16" t="s">
        <v>1907</v>
      </c>
      <c r="D412" s="16" t="s">
        <v>1908</v>
      </c>
      <c r="E412" s="16" t="s">
        <v>7121</v>
      </c>
      <c r="F412" s="16"/>
      <c r="G412" s="16" t="s">
        <v>7084</v>
      </c>
      <c r="H412" s="251">
        <v>15863040</v>
      </c>
      <c r="I412" s="251" t="s">
        <v>7122</v>
      </c>
      <c r="J412" s="16">
        <v>15863040</v>
      </c>
      <c r="K412" s="16" t="s">
        <v>7122</v>
      </c>
      <c r="L412" s="16">
        <v>15863040</v>
      </c>
      <c r="M412" s="16" t="s">
        <v>7122</v>
      </c>
      <c r="N412" s="16">
        <v>15863040</v>
      </c>
      <c r="O412" s="16" t="s">
        <v>7122</v>
      </c>
      <c r="P412" s="16">
        <v>15863040</v>
      </c>
      <c r="Q412" s="16" t="s">
        <v>7122</v>
      </c>
      <c r="R412" s="16">
        <v>79315200</v>
      </c>
      <c r="S412" s="16">
        <v>8100</v>
      </c>
      <c r="T412" s="16" t="s">
        <v>819</v>
      </c>
      <c r="U412" s="16"/>
      <c r="V412" s="16"/>
    </row>
    <row r="413" spans="1:22" s="7" customFormat="1" ht="56.25" x14ac:dyDescent="0.3">
      <c r="A413" s="16">
        <v>408</v>
      </c>
      <c r="B413" s="21" t="s">
        <v>7193</v>
      </c>
      <c r="C413" s="16" t="s">
        <v>7185</v>
      </c>
      <c r="D413" s="16" t="s">
        <v>2658</v>
      </c>
      <c r="E413" s="16" t="s">
        <v>2986</v>
      </c>
      <c r="F413" s="16"/>
      <c r="G413" s="16" t="s">
        <v>7194</v>
      </c>
      <c r="H413" s="251">
        <v>15818880</v>
      </c>
      <c r="I413" s="251">
        <v>12</v>
      </c>
      <c r="J413" s="16">
        <v>15818880</v>
      </c>
      <c r="K413" s="16">
        <v>12</v>
      </c>
      <c r="L413" s="16">
        <v>15818880</v>
      </c>
      <c r="M413" s="16">
        <v>12</v>
      </c>
      <c r="N413" s="16">
        <v>15818880</v>
      </c>
      <c r="O413" s="16">
        <v>12</v>
      </c>
      <c r="P413" s="16">
        <v>15818880</v>
      </c>
      <c r="Q413" s="16">
        <v>12</v>
      </c>
      <c r="R413" s="16">
        <v>79094400</v>
      </c>
      <c r="S413" s="16">
        <v>60</v>
      </c>
      <c r="T413" s="16" t="s">
        <v>213</v>
      </c>
      <c r="U413" s="16" t="s">
        <v>7048</v>
      </c>
      <c r="V413" s="16" t="s">
        <v>7048</v>
      </c>
    </row>
    <row r="414" spans="1:22" s="7" customFormat="1" ht="187.5" x14ac:dyDescent="0.3">
      <c r="A414" s="16">
        <v>409</v>
      </c>
      <c r="B414" s="21" t="s">
        <v>1081</v>
      </c>
      <c r="C414" s="16" t="s">
        <v>1082</v>
      </c>
      <c r="D414" s="16" t="s">
        <v>1083</v>
      </c>
      <c r="E414" s="17" t="s">
        <v>1084</v>
      </c>
      <c r="F414" s="16"/>
      <c r="G414" s="16" t="s">
        <v>24</v>
      </c>
      <c r="H414" s="251">
        <v>17481576</v>
      </c>
      <c r="I414" s="251">
        <v>1750</v>
      </c>
      <c r="J414" s="16">
        <v>26272311.359999999</v>
      </c>
      <c r="K414" s="16">
        <v>2630</v>
      </c>
      <c r="L414" s="16">
        <v>17481576</v>
      </c>
      <c r="M414" s="16">
        <v>1750</v>
      </c>
      <c r="N414" s="16">
        <v>17481576</v>
      </c>
      <c r="O414" s="16">
        <v>1750</v>
      </c>
      <c r="P414" s="16">
        <v>0</v>
      </c>
      <c r="Q414" s="16">
        <v>0</v>
      </c>
      <c r="R414" s="16">
        <v>78717039.359999999</v>
      </c>
      <c r="S414" s="16">
        <v>7880</v>
      </c>
      <c r="T414" s="16" t="s">
        <v>819</v>
      </c>
      <c r="U414" s="16" t="s">
        <v>1085</v>
      </c>
      <c r="V414" s="16" t="s">
        <v>1086</v>
      </c>
    </row>
    <row r="415" spans="1:22" s="7" customFormat="1" ht="131.25" x14ac:dyDescent="0.3">
      <c r="A415" s="16">
        <v>410</v>
      </c>
      <c r="B415" s="21" t="s">
        <v>2531</v>
      </c>
      <c r="C415" s="16" t="s">
        <v>2532</v>
      </c>
      <c r="D415" s="16" t="s">
        <v>2533</v>
      </c>
      <c r="E415" s="16" t="s">
        <v>2534</v>
      </c>
      <c r="F415" s="17"/>
      <c r="G415" s="16" t="s">
        <v>33</v>
      </c>
      <c r="H415" s="251">
        <v>15728737.6</v>
      </c>
      <c r="I415" s="251">
        <v>4</v>
      </c>
      <c r="J415" s="16">
        <v>15728737.6</v>
      </c>
      <c r="K415" s="16">
        <v>4</v>
      </c>
      <c r="L415" s="16">
        <v>15728737.6</v>
      </c>
      <c r="M415" s="16">
        <v>4</v>
      </c>
      <c r="N415" s="16">
        <v>15728737.6</v>
      </c>
      <c r="O415" s="16">
        <v>4</v>
      </c>
      <c r="P415" s="16">
        <v>15728737.6</v>
      </c>
      <c r="Q415" s="16">
        <v>4</v>
      </c>
      <c r="R415" s="16">
        <v>78643688</v>
      </c>
      <c r="S415" s="16">
        <v>20</v>
      </c>
      <c r="T415" s="16" t="s">
        <v>213</v>
      </c>
      <c r="U415" s="16" t="s">
        <v>83</v>
      </c>
      <c r="V415" s="16" t="s">
        <v>199</v>
      </c>
    </row>
    <row r="416" spans="1:22" s="7" customFormat="1" ht="93.75" x14ac:dyDescent="0.3">
      <c r="A416" s="16">
        <v>411</v>
      </c>
      <c r="B416" s="113" t="s">
        <v>15988</v>
      </c>
      <c r="C416" s="113" t="s">
        <v>15989</v>
      </c>
      <c r="D416" s="113" t="s">
        <v>15990</v>
      </c>
      <c r="E416" s="113" t="s">
        <v>15991</v>
      </c>
      <c r="F416" s="17">
        <v>429</v>
      </c>
      <c r="G416" s="164" t="s">
        <v>24</v>
      </c>
      <c r="H416" s="115">
        <v>78122913.878399998</v>
      </c>
      <c r="I416" s="115">
        <v>48008.28</v>
      </c>
      <c r="J416" s="171"/>
      <c r="K416" s="171"/>
      <c r="L416" s="171"/>
      <c r="M416" s="171"/>
      <c r="N416" s="171"/>
      <c r="O416" s="171"/>
      <c r="P416" s="174"/>
      <c r="Q416" s="174"/>
      <c r="R416" s="16">
        <v>78122913.878399998</v>
      </c>
      <c r="S416" s="171">
        <v>48008.28</v>
      </c>
      <c r="T416" s="114" t="s">
        <v>15928</v>
      </c>
      <c r="U416" s="112" t="s">
        <v>199</v>
      </c>
      <c r="V416" s="112" t="s">
        <v>199</v>
      </c>
    </row>
    <row r="417" spans="1:22" s="7" customFormat="1" ht="409.5" x14ac:dyDescent="0.3">
      <c r="A417" s="16">
        <v>412</v>
      </c>
      <c r="B417" s="21" t="s">
        <v>2561</v>
      </c>
      <c r="C417" s="16" t="s">
        <v>2562</v>
      </c>
      <c r="D417" s="16" t="s">
        <v>2563</v>
      </c>
      <c r="E417" s="16" t="s">
        <v>2564</v>
      </c>
      <c r="F417" s="17"/>
      <c r="G417" s="16" t="s">
        <v>49</v>
      </c>
      <c r="H417" s="251">
        <v>15608376</v>
      </c>
      <c r="I417" s="251">
        <v>6</v>
      </c>
      <c r="J417" s="16">
        <v>15608376</v>
      </c>
      <c r="K417" s="16">
        <v>6</v>
      </c>
      <c r="L417" s="16">
        <v>15608376</v>
      </c>
      <c r="M417" s="16">
        <v>6</v>
      </c>
      <c r="N417" s="16">
        <v>15608376</v>
      </c>
      <c r="O417" s="16">
        <v>6</v>
      </c>
      <c r="P417" s="16">
        <v>15608376</v>
      </c>
      <c r="Q417" s="16">
        <v>6</v>
      </c>
      <c r="R417" s="16">
        <v>78041880</v>
      </c>
      <c r="S417" s="16">
        <v>30</v>
      </c>
      <c r="T417" s="16" t="s">
        <v>213</v>
      </c>
      <c r="U417" s="16" t="s">
        <v>26</v>
      </c>
      <c r="V417" s="16" t="s">
        <v>903</v>
      </c>
    </row>
    <row r="418" spans="1:22" s="7" customFormat="1" ht="93.75" x14ac:dyDescent="0.3">
      <c r="A418" s="16">
        <v>413</v>
      </c>
      <c r="B418" s="21" t="s">
        <v>7300</v>
      </c>
      <c r="C418" s="16" t="s">
        <v>7175</v>
      </c>
      <c r="D418" s="16" t="s">
        <v>7564</v>
      </c>
      <c r="E418" s="16" t="s">
        <v>7301</v>
      </c>
      <c r="F418" s="16"/>
      <c r="G418" s="16" t="s">
        <v>33</v>
      </c>
      <c r="H418" s="251">
        <v>23908571.401785713</v>
      </c>
      <c r="I418" s="251">
        <v>14</v>
      </c>
      <c r="J418" s="16">
        <v>13500000</v>
      </c>
      <c r="K418" s="16">
        <v>6</v>
      </c>
      <c r="L418" s="16">
        <v>13500000</v>
      </c>
      <c r="M418" s="16">
        <v>6</v>
      </c>
      <c r="N418" s="16">
        <v>13500000</v>
      </c>
      <c r="O418" s="16">
        <v>6</v>
      </c>
      <c r="P418" s="16">
        <v>13500000</v>
      </c>
      <c r="Q418" s="16">
        <v>6</v>
      </c>
      <c r="R418" s="16">
        <v>77908571.401785716</v>
      </c>
      <c r="S418" s="16">
        <v>38</v>
      </c>
      <c r="T418" s="16" t="s">
        <v>213</v>
      </c>
      <c r="U418" s="16" t="s">
        <v>83</v>
      </c>
      <c r="V418" s="16" t="s">
        <v>7565</v>
      </c>
    </row>
    <row r="419" spans="1:22" s="7" customFormat="1" ht="112.5" x14ac:dyDescent="0.3">
      <c r="A419" s="16">
        <v>414</v>
      </c>
      <c r="B419" s="21" t="s">
        <v>384</v>
      </c>
      <c r="C419" s="16" t="s">
        <v>11010</v>
      </c>
      <c r="D419" s="16" t="s">
        <v>11011</v>
      </c>
      <c r="E419" s="16" t="s">
        <v>11012</v>
      </c>
      <c r="F419" s="16"/>
      <c r="G419" s="16" t="s">
        <v>1493</v>
      </c>
      <c r="H419" s="251">
        <v>15567552</v>
      </c>
      <c r="I419" s="251">
        <v>156</v>
      </c>
      <c r="J419" s="16">
        <v>15567552</v>
      </c>
      <c r="K419" s="16">
        <v>156</v>
      </c>
      <c r="L419" s="16">
        <v>15567552</v>
      </c>
      <c r="M419" s="16">
        <v>156</v>
      </c>
      <c r="N419" s="16">
        <v>15567552</v>
      </c>
      <c r="O419" s="16">
        <v>156</v>
      </c>
      <c r="P419" s="16">
        <v>15567552</v>
      </c>
      <c r="Q419" s="16">
        <v>156</v>
      </c>
      <c r="R419" s="16">
        <v>77837760</v>
      </c>
      <c r="S419" s="16">
        <v>780</v>
      </c>
      <c r="T419" s="16" t="s">
        <v>1113</v>
      </c>
      <c r="U419" s="16" t="s">
        <v>1210</v>
      </c>
      <c r="V419" s="35" t="s">
        <v>199</v>
      </c>
    </row>
    <row r="420" spans="1:22" s="7" customFormat="1" ht="131.25" x14ac:dyDescent="0.3">
      <c r="A420" s="16">
        <v>415</v>
      </c>
      <c r="B420" s="16" t="s">
        <v>1590</v>
      </c>
      <c r="C420" s="16" t="s">
        <v>12916</v>
      </c>
      <c r="D420" s="16" t="s">
        <v>12917</v>
      </c>
      <c r="E420" s="16" t="s">
        <v>12918</v>
      </c>
      <c r="F420" s="16"/>
      <c r="G420" s="151" t="s">
        <v>33</v>
      </c>
      <c r="H420" s="166">
        <v>18615496</v>
      </c>
      <c r="I420" s="166">
        <v>400</v>
      </c>
      <c r="J420" s="166">
        <v>19137426</v>
      </c>
      <c r="K420" s="166">
        <v>440</v>
      </c>
      <c r="L420" s="166">
        <v>20007309</v>
      </c>
      <c r="M420" s="166">
        <v>0</v>
      </c>
      <c r="N420" s="166">
        <v>20007309</v>
      </c>
      <c r="O420" s="166">
        <v>460</v>
      </c>
      <c r="P420" s="166">
        <v>0</v>
      </c>
      <c r="Q420" s="166">
        <v>0</v>
      </c>
      <c r="R420" s="16">
        <v>77767540</v>
      </c>
      <c r="S420" s="275">
        <v>1300</v>
      </c>
      <c r="T420" s="20" t="s">
        <v>12910</v>
      </c>
      <c r="U420" s="166" t="s">
        <v>12919</v>
      </c>
      <c r="V420" s="166" t="s">
        <v>12919</v>
      </c>
    </row>
    <row r="421" spans="1:22" s="7" customFormat="1" ht="225" x14ac:dyDescent="0.3">
      <c r="A421" s="16">
        <v>416</v>
      </c>
      <c r="B421" s="121" t="s">
        <v>1590</v>
      </c>
      <c r="C421" s="113" t="s">
        <v>13937</v>
      </c>
      <c r="D421" s="121" t="s">
        <v>13938</v>
      </c>
      <c r="E421" s="121" t="s">
        <v>13939</v>
      </c>
      <c r="F421" s="20"/>
      <c r="G421" s="21" t="s">
        <v>49</v>
      </c>
      <c r="H421" s="470">
        <v>19372710</v>
      </c>
      <c r="I421" s="472">
        <v>5</v>
      </c>
      <c r="J421" s="175">
        <v>19372710</v>
      </c>
      <c r="K421" s="121">
        <v>5</v>
      </c>
      <c r="L421" s="175">
        <v>19372710</v>
      </c>
      <c r="M421" s="121">
        <v>5</v>
      </c>
      <c r="N421" s="175">
        <v>19372710</v>
      </c>
      <c r="O421" s="121">
        <v>5</v>
      </c>
      <c r="P421" s="121"/>
      <c r="Q421" s="121"/>
      <c r="R421" s="16">
        <v>77490840</v>
      </c>
      <c r="S421" s="21">
        <v>20</v>
      </c>
      <c r="T421" s="121" t="s">
        <v>13905</v>
      </c>
      <c r="U421" s="224" t="s">
        <v>35</v>
      </c>
      <c r="V421" s="218" t="s">
        <v>13940</v>
      </c>
    </row>
    <row r="422" spans="1:22" s="7" customFormat="1" ht="409.5" x14ac:dyDescent="0.3">
      <c r="A422" s="16">
        <v>417</v>
      </c>
      <c r="B422" s="21" t="s">
        <v>1270</v>
      </c>
      <c r="C422" s="16" t="s">
        <v>1271</v>
      </c>
      <c r="D422" s="16" t="s">
        <v>9762</v>
      </c>
      <c r="E422" s="16" t="s">
        <v>9763</v>
      </c>
      <c r="F422" s="16" t="s">
        <v>9764</v>
      </c>
      <c r="G422" s="16" t="s">
        <v>9132</v>
      </c>
      <c r="H422" s="251">
        <v>15465600</v>
      </c>
      <c r="I422" s="251">
        <v>3</v>
      </c>
      <c r="J422" s="16">
        <v>15465600</v>
      </c>
      <c r="K422" s="16">
        <v>3</v>
      </c>
      <c r="L422" s="16">
        <v>15465600</v>
      </c>
      <c r="M422" s="16">
        <v>3</v>
      </c>
      <c r="N422" s="16">
        <v>15465600</v>
      </c>
      <c r="O422" s="16">
        <v>3</v>
      </c>
      <c r="P422" s="16">
        <v>15465600</v>
      </c>
      <c r="Q422" s="16">
        <v>3</v>
      </c>
      <c r="R422" s="16">
        <v>77328000</v>
      </c>
      <c r="S422" s="16">
        <v>15</v>
      </c>
      <c r="T422" s="16" t="s">
        <v>25</v>
      </c>
      <c r="U422" s="16" t="s">
        <v>1097</v>
      </c>
      <c r="V422" s="16" t="s">
        <v>9765</v>
      </c>
    </row>
    <row r="423" spans="1:22" s="7" customFormat="1" ht="75" x14ac:dyDescent="0.3">
      <c r="A423" s="16">
        <v>418</v>
      </c>
      <c r="B423" s="120" t="s">
        <v>13941</v>
      </c>
      <c r="C423" s="113" t="s">
        <v>13942</v>
      </c>
      <c r="D423" s="120" t="s">
        <v>12322</v>
      </c>
      <c r="E423" s="120" t="s">
        <v>13943</v>
      </c>
      <c r="F423" s="20"/>
      <c r="G423" s="21" t="s">
        <v>33</v>
      </c>
      <c r="H423" s="470">
        <v>19305859.999999996</v>
      </c>
      <c r="I423" s="470">
        <v>2</v>
      </c>
      <c r="J423" s="170">
        <v>19305859.999999996</v>
      </c>
      <c r="K423" s="170">
        <v>2</v>
      </c>
      <c r="L423" s="170">
        <v>19305859.999999996</v>
      </c>
      <c r="M423" s="170">
        <v>2</v>
      </c>
      <c r="N423" s="170">
        <v>19305859.999999996</v>
      </c>
      <c r="O423" s="170">
        <v>2</v>
      </c>
      <c r="P423" s="170"/>
      <c r="Q423" s="170"/>
      <c r="R423" s="16">
        <v>77223439.999999985</v>
      </c>
      <c r="S423" s="21">
        <v>8</v>
      </c>
      <c r="T423" s="148" t="s">
        <v>13891</v>
      </c>
      <c r="U423" s="218"/>
      <c r="V423" s="218"/>
    </row>
    <row r="424" spans="1:22" s="7" customFormat="1" ht="409.5" x14ac:dyDescent="0.3">
      <c r="A424" s="16">
        <v>419</v>
      </c>
      <c r="B424" s="21" t="s">
        <v>4017</v>
      </c>
      <c r="C424" s="16" t="s">
        <v>2750</v>
      </c>
      <c r="D424" s="16" t="s">
        <v>2751</v>
      </c>
      <c r="E424" s="16" t="s">
        <v>4018</v>
      </c>
      <c r="F424" s="16"/>
      <c r="G424" s="16" t="s">
        <v>33</v>
      </c>
      <c r="H424" s="251">
        <v>2431497.4017857141</v>
      </c>
      <c r="I424" s="251">
        <v>20</v>
      </c>
      <c r="J424" s="16">
        <v>18624375</v>
      </c>
      <c r="K424" s="16">
        <v>99</v>
      </c>
      <c r="L424" s="16">
        <v>18624375</v>
      </c>
      <c r="M424" s="16">
        <v>99</v>
      </c>
      <c r="N424" s="16">
        <v>18624375</v>
      </c>
      <c r="O424" s="16">
        <v>99</v>
      </c>
      <c r="P424" s="16">
        <v>18624375</v>
      </c>
      <c r="Q424" s="16">
        <v>99</v>
      </c>
      <c r="R424" s="16">
        <v>76928997.401785716</v>
      </c>
      <c r="S424" s="16">
        <v>416</v>
      </c>
      <c r="T424" s="16" t="s">
        <v>25</v>
      </c>
      <c r="U424" s="16" t="s">
        <v>35</v>
      </c>
      <c r="V424" s="16" t="s">
        <v>11224</v>
      </c>
    </row>
    <row r="425" spans="1:22" s="7" customFormat="1" ht="409.5" x14ac:dyDescent="0.3">
      <c r="A425" s="16">
        <v>420</v>
      </c>
      <c r="B425" s="21" t="s">
        <v>4150</v>
      </c>
      <c r="C425" s="16" t="s">
        <v>4151</v>
      </c>
      <c r="D425" s="16" t="s">
        <v>4152</v>
      </c>
      <c r="E425" s="16" t="s">
        <v>4153</v>
      </c>
      <c r="F425" s="16"/>
      <c r="G425" s="16" t="s">
        <v>33</v>
      </c>
      <c r="H425" s="251">
        <v>47210453.289999999</v>
      </c>
      <c r="I425" s="251">
        <v>13</v>
      </c>
      <c r="J425" s="16">
        <v>7422795</v>
      </c>
      <c r="K425" s="16">
        <v>6</v>
      </c>
      <c r="L425" s="16">
        <v>7422795</v>
      </c>
      <c r="M425" s="16">
        <v>6</v>
      </c>
      <c r="N425" s="16">
        <v>7422795</v>
      </c>
      <c r="O425" s="16">
        <v>6</v>
      </c>
      <c r="P425" s="16">
        <v>7422795</v>
      </c>
      <c r="Q425" s="16">
        <v>6</v>
      </c>
      <c r="R425" s="16">
        <v>76901633.289999992</v>
      </c>
      <c r="S425" s="16">
        <v>37</v>
      </c>
      <c r="T425" s="16" t="s">
        <v>25</v>
      </c>
      <c r="U425" s="16" t="s">
        <v>2567</v>
      </c>
      <c r="V425" s="16" t="s">
        <v>199</v>
      </c>
    </row>
    <row r="426" spans="1:22" s="7" customFormat="1" ht="409.5" x14ac:dyDescent="0.3">
      <c r="A426" s="16">
        <v>421</v>
      </c>
      <c r="B426" s="21" t="s">
        <v>4398</v>
      </c>
      <c r="C426" s="16" t="s">
        <v>297</v>
      </c>
      <c r="D426" s="16" t="s">
        <v>298</v>
      </c>
      <c r="E426" s="16" t="s">
        <v>4399</v>
      </c>
      <c r="F426" s="16"/>
      <c r="G426" s="16" t="s">
        <v>33</v>
      </c>
      <c r="H426" s="251">
        <v>21160000</v>
      </c>
      <c r="I426" s="251">
        <v>4600</v>
      </c>
      <c r="J426" s="16">
        <v>13923627.300000001</v>
      </c>
      <c r="K426" s="16">
        <v>3270</v>
      </c>
      <c r="L426" s="16">
        <v>13923627.300000001</v>
      </c>
      <c r="M426" s="16">
        <v>3270</v>
      </c>
      <c r="N426" s="16">
        <v>13923627.300000001</v>
      </c>
      <c r="O426" s="16">
        <v>3270</v>
      </c>
      <c r="P426" s="16">
        <v>13923627.300000001</v>
      </c>
      <c r="Q426" s="16">
        <v>3270</v>
      </c>
      <c r="R426" s="16">
        <v>76854509.199999988</v>
      </c>
      <c r="S426" s="16">
        <v>17680</v>
      </c>
      <c r="T426" s="16" t="s">
        <v>25</v>
      </c>
      <c r="U426" s="16" t="s">
        <v>2567</v>
      </c>
      <c r="V426" s="16" t="s">
        <v>199</v>
      </c>
    </row>
    <row r="427" spans="1:22" s="7" customFormat="1" ht="56.25" x14ac:dyDescent="0.3">
      <c r="A427" s="16">
        <v>422</v>
      </c>
      <c r="B427" s="113" t="s">
        <v>15992</v>
      </c>
      <c r="C427" s="113" t="s">
        <v>15993</v>
      </c>
      <c r="D427" s="113" t="s">
        <v>11356</v>
      </c>
      <c r="E427" s="113" t="s">
        <v>15994</v>
      </c>
      <c r="F427" s="17">
        <v>439</v>
      </c>
      <c r="G427" s="21" t="s">
        <v>82</v>
      </c>
      <c r="H427" s="115">
        <v>76757575.180000007</v>
      </c>
      <c r="I427" s="115">
        <v>143</v>
      </c>
      <c r="J427" s="171"/>
      <c r="K427" s="171"/>
      <c r="L427" s="171"/>
      <c r="M427" s="171"/>
      <c r="N427" s="171"/>
      <c r="O427" s="171"/>
      <c r="P427" s="174"/>
      <c r="Q427" s="174"/>
      <c r="R427" s="16">
        <v>76757575.180000007</v>
      </c>
      <c r="S427" s="171">
        <v>143</v>
      </c>
      <c r="T427" s="114" t="s">
        <v>15928</v>
      </c>
      <c r="U427" s="112" t="s">
        <v>199</v>
      </c>
      <c r="V427" s="112" t="s">
        <v>199</v>
      </c>
    </row>
    <row r="428" spans="1:22" s="7" customFormat="1" ht="56.25" x14ac:dyDescent="0.3">
      <c r="A428" s="16">
        <v>423</v>
      </c>
      <c r="B428" s="21" t="s">
        <v>4626</v>
      </c>
      <c r="C428" s="16" t="s">
        <v>9931</v>
      </c>
      <c r="D428" s="16" t="s">
        <v>9932</v>
      </c>
      <c r="E428" s="16" t="s">
        <v>9934</v>
      </c>
      <c r="F428" s="16" t="s">
        <v>9934</v>
      </c>
      <c r="G428" s="16" t="s">
        <v>9115</v>
      </c>
      <c r="H428" s="251">
        <v>15302798.16</v>
      </c>
      <c r="I428" s="251" t="s">
        <v>9927</v>
      </c>
      <c r="J428" s="16">
        <v>15302798.16</v>
      </c>
      <c r="K428" s="16" t="s">
        <v>9927</v>
      </c>
      <c r="L428" s="16">
        <v>15302798.16</v>
      </c>
      <c r="M428" s="16" t="s">
        <v>9927</v>
      </c>
      <c r="N428" s="16">
        <v>15302798.16</v>
      </c>
      <c r="O428" s="16" t="s">
        <v>9927</v>
      </c>
      <c r="P428" s="16">
        <v>15302798.16</v>
      </c>
      <c r="Q428" s="16" t="s">
        <v>9927</v>
      </c>
      <c r="R428" s="16">
        <v>76513990.799999997</v>
      </c>
      <c r="S428" s="16">
        <v>220</v>
      </c>
      <c r="T428" s="16" t="s">
        <v>34</v>
      </c>
      <c r="U428" s="16"/>
      <c r="V428" s="16"/>
    </row>
    <row r="429" spans="1:22" s="7" customFormat="1" ht="93.75" x14ac:dyDescent="0.3">
      <c r="A429" s="16">
        <v>424</v>
      </c>
      <c r="B429" s="120" t="s">
        <v>6987</v>
      </c>
      <c r="C429" s="113" t="s">
        <v>13944</v>
      </c>
      <c r="D429" s="120" t="s">
        <v>13945</v>
      </c>
      <c r="E429" s="120" t="s">
        <v>13946</v>
      </c>
      <c r="F429" s="20"/>
      <c r="G429" s="21" t="s">
        <v>33</v>
      </c>
      <c r="H429" s="470">
        <v>19117772</v>
      </c>
      <c r="I429" s="470">
        <v>4</v>
      </c>
      <c r="J429" s="170">
        <v>19117772</v>
      </c>
      <c r="K429" s="170">
        <v>4</v>
      </c>
      <c r="L429" s="170">
        <v>19117772</v>
      </c>
      <c r="M429" s="170">
        <v>4</v>
      </c>
      <c r="N429" s="170">
        <v>19117772</v>
      </c>
      <c r="O429" s="170">
        <v>4</v>
      </c>
      <c r="P429" s="170"/>
      <c r="Q429" s="170"/>
      <c r="R429" s="16">
        <v>76471088</v>
      </c>
      <c r="S429" s="21">
        <v>16</v>
      </c>
      <c r="T429" s="148" t="s">
        <v>13891</v>
      </c>
      <c r="U429" s="218"/>
      <c r="V429" s="218"/>
    </row>
    <row r="430" spans="1:22" s="7" customFormat="1" ht="93.75" x14ac:dyDescent="0.3">
      <c r="A430" s="16">
        <v>425</v>
      </c>
      <c r="B430" s="21" t="s">
        <v>7297</v>
      </c>
      <c r="C430" s="16" t="s">
        <v>5653</v>
      </c>
      <c r="D430" s="16" t="s">
        <v>2282</v>
      </c>
      <c r="E430" s="16" t="s">
        <v>7183</v>
      </c>
      <c r="F430" s="16"/>
      <c r="G430" s="16" t="s">
        <v>1493</v>
      </c>
      <c r="H430" s="251">
        <v>15244209.68</v>
      </c>
      <c r="I430" s="251">
        <v>25</v>
      </c>
      <c r="J430" s="16">
        <v>15244209.68</v>
      </c>
      <c r="K430" s="16">
        <v>25</v>
      </c>
      <c r="L430" s="16">
        <v>15244209.68</v>
      </c>
      <c r="M430" s="16">
        <v>25</v>
      </c>
      <c r="N430" s="16">
        <v>15244209.68</v>
      </c>
      <c r="O430" s="16">
        <v>25</v>
      </c>
      <c r="P430" s="16">
        <v>15244209.68</v>
      </c>
      <c r="Q430" s="16">
        <v>25</v>
      </c>
      <c r="R430" s="16">
        <v>76221048.400000006</v>
      </c>
      <c r="S430" s="16">
        <v>125</v>
      </c>
      <c r="T430" s="16" t="s">
        <v>213</v>
      </c>
      <c r="U430" s="16" t="s">
        <v>7048</v>
      </c>
      <c r="V430" s="16" t="s">
        <v>7048</v>
      </c>
    </row>
    <row r="431" spans="1:22" s="7" customFormat="1" ht="409.5" x14ac:dyDescent="0.3">
      <c r="A431" s="16">
        <v>426</v>
      </c>
      <c r="B431" s="21" t="s">
        <v>3229</v>
      </c>
      <c r="C431" s="16" t="s">
        <v>685</v>
      </c>
      <c r="D431" s="16" t="s">
        <v>686</v>
      </c>
      <c r="E431" s="16" t="s">
        <v>3230</v>
      </c>
      <c r="F431" s="16"/>
      <c r="G431" s="16" t="s">
        <v>33</v>
      </c>
      <c r="H431" s="251">
        <v>1494507.2</v>
      </c>
      <c r="I431" s="251">
        <v>20</v>
      </c>
      <c r="J431" s="16">
        <v>18663480</v>
      </c>
      <c r="K431" s="16">
        <v>54</v>
      </c>
      <c r="L431" s="16">
        <v>18663480</v>
      </c>
      <c r="M431" s="16">
        <v>54</v>
      </c>
      <c r="N431" s="16">
        <v>18663480</v>
      </c>
      <c r="O431" s="16">
        <v>54</v>
      </c>
      <c r="P431" s="16">
        <v>18663480</v>
      </c>
      <c r="Q431" s="16">
        <v>54</v>
      </c>
      <c r="R431" s="16">
        <v>76148427.200000003</v>
      </c>
      <c r="S431" s="16">
        <v>236</v>
      </c>
      <c r="T431" s="16" t="s">
        <v>25</v>
      </c>
      <c r="U431" s="16" t="s">
        <v>2567</v>
      </c>
      <c r="V431" s="16" t="s">
        <v>199</v>
      </c>
    </row>
    <row r="432" spans="1:22" s="7" customFormat="1" ht="187.5" x14ac:dyDescent="0.3">
      <c r="A432" s="16">
        <v>427</v>
      </c>
      <c r="B432" s="21" t="s">
        <v>9203</v>
      </c>
      <c r="C432" s="16" t="s">
        <v>9204</v>
      </c>
      <c r="D432" s="16" t="s">
        <v>9205</v>
      </c>
      <c r="E432" s="16" t="s">
        <v>9206</v>
      </c>
      <c r="F432" s="16"/>
      <c r="G432" s="16" t="s">
        <v>9115</v>
      </c>
      <c r="H432" s="251">
        <v>15224160</v>
      </c>
      <c r="I432" s="251" t="s">
        <v>9207</v>
      </c>
      <c r="J432" s="16">
        <v>15224160</v>
      </c>
      <c r="K432" s="16" t="s">
        <v>9207</v>
      </c>
      <c r="L432" s="16">
        <v>15224160</v>
      </c>
      <c r="M432" s="16" t="s">
        <v>9207</v>
      </c>
      <c r="N432" s="16">
        <v>15224160</v>
      </c>
      <c r="O432" s="16" t="s">
        <v>9207</v>
      </c>
      <c r="P432" s="16">
        <v>15224160</v>
      </c>
      <c r="Q432" s="16" t="s">
        <v>9207</v>
      </c>
      <c r="R432" s="16">
        <v>76120800</v>
      </c>
      <c r="S432" s="16">
        <v>300</v>
      </c>
      <c r="T432" s="16" t="s">
        <v>1326</v>
      </c>
      <c r="U432" s="16" t="s">
        <v>9198</v>
      </c>
      <c r="V432" s="16" t="s">
        <v>9199</v>
      </c>
    </row>
    <row r="433" spans="1:22" s="7" customFormat="1" ht="409.5" x14ac:dyDescent="0.3">
      <c r="A433" s="16">
        <v>428</v>
      </c>
      <c r="B433" s="21" t="s">
        <v>4163</v>
      </c>
      <c r="C433" s="16" t="s">
        <v>4164</v>
      </c>
      <c r="D433" s="16" t="s">
        <v>4165</v>
      </c>
      <c r="E433" s="16" t="s">
        <v>4166</v>
      </c>
      <c r="F433" s="16"/>
      <c r="G433" s="16" t="s">
        <v>33</v>
      </c>
      <c r="H433" s="251">
        <v>33932000</v>
      </c>
      <c r="I433" s="251">
        <v>8</v>
      </c>
      <c r="J433" s="16">
        <v>10500000</v>
      </c>
      <c r="K433" s="16">
        <v>2</v>
      </c>
      <c r="L433" s="16">
        <v>10500000</v>
      </c>
      <c r="M433" s="16">
        <v>2</v>
      </c>
      <c r="N433" s="16">
        <v>10500000</v>
      </c>
      <c r="O433" s="16">
        <v>2</v>
      </c>
      <c r="P433" s="16">
        <v>10500000</v>
      </c>
      <c r="Q433" s="16">
        <v>2</v>
      </c>
      <c r="R433" s="16">
        <v>75932000</v>
      </c>
      <c r="S433" s="16">
        <v>16</v>
      </c>
      <c r="T433" s="16" t="s">
        <v>25</v>
      </c>
      <c r="U433" s="16" t="s">
        <v>35</v>
      </c>
      <c r="V433" s="16" t="s">
        <v>11225</v>
      </c>
    </row>
    <row r="434" spans="1:22" s="7" customFormat="1" ht="56.25" x14ac:dyDescent="0.3">
      <c r="A434" s="16">
        <v>429</v>
      </c>
      <c r="B434" s="21" t="s">
        <v>2266</v>
      </c>
      <c r="C434" s="16" t="s">
        <v>2267</v>
      </c>
      <c r="D434" s="16" t="s">
        <v>2268</v>
      </c>
      <c r="E434" s="16" t="s">
        <v>2269</v>
      </c>
      <c r="F434" s="16"/>
      <c r="G434" s="16" t="s">
        <v>1493</v>
      </c>
      <c r="H434" s="251">
        <v>37964853</v>
      </c>
      <c r="I434" s="251">
        <v>1</v>
      </c>
      <c r="J434" s="16">
        <v>37964853</v>
      </c>
      <c r="K434" s="16">
        <v>1</v>
      </c>
      <c r="L434" s="16">
        <v>0</v>
      </c>
      <c r="M434" s="16">
        <v>0</v>
      </c>
      <c r="N434" s="16">
        <v>0</v>
      </c>
      <c r="O434" s="16">
        <v>0</v>
      </c>
      <c r="P434" s="16">
        <v>0</v>
      </c>
      <c r="Q434" s="16">
        <v>0</v>
      </c>
      <c r="R434" s="16">
        <v>75929706</v>
      </c>
      <c r="S434" s="16">
        <v>2</v>
      </c>
      <c r="T434" s="16" t="s">
        <v>1326</v>
      </c>
      <c r="U434" s="16" t="s">
        <v>1107</v>
      </c>
      <c r="V434" s="16" t="s">
        <v>2270</v>
      </c>
    </row>
    <row r="435" spans="1:22" s="7" customFormat="1" ht="409.5" x14ac:dyDescent="0.3">
      <c r="A435" s="16">
        <v>430</v>
      </c>
      <c r="B435" s="21" t="s">
        <v>5976</v>
      </c>
      <c r="C435" s="16" t="s">
        <v>5977</v>
      </c>
      <c r="D435" s="16" t="s">
        <v>5978</v>
      </c>
      <c r="E435" s="16" t="s">
        <v>5979</v>
      </c>
      <c r="F435" s="16"/>
      <c r="G435" s="16" t="s">
        <v>1493</v>
      </c>
      <c r="H435" s="251">
        <v>75600000</v>
      </c>
      <c r="I435" s="251">
        <v>12</v>
      </c>
      <c r="J435" s="16">
        <v>0</v>
      </c>
      <c r="K435" s="16">
        <v>0</v>
      </c>
      <c r="L435" s="16">
        <v>0</v>
      </c>
      <c r="M435" s="16">
        <v>0</v>
      </c>
      <c r="N435" s="16">
        <v>0</v>
      </c>
      <c r="O435" s="16">
        <v>0</v>
      </c>
      <c r="P435" s="16">
        <v>0</v>
      </c>
      <c r="Q435" s="16">
        <v>0</v>
      </c>
      <c r="R435" s="16">
        <v>75600000</v>
      </c>
      <c r="S435" s="16">
        <v>12</v>
      </c>
      <c r="T435" s="16" t="s">
        <v>76</v>
      </c>
      <c r="U435" s="16"/>
      <c r="V435" s="16"/>
    </row>
    <row r="436" spans="1:22" s="7" customFormat="1" ht="93.75" x14ac:dyDescent="0.3">
      <c r="A436" s="16">
        <v>431</v>
      </c>
      <c r="B436" s="21" t="s">
        <v>7300</v>
      </c>
      <c r="C436" s="16" t="s">
        <v>5653</v>
      </c>
      <c r="D436" s="16" t="s">
        <v>7301</v>
      </c>
      <c r="E436" s="16" t="s">
        <v>7302</v>
      </c>
      <c r="F436" s="16"/>
      <c r="G436" s="16" t="s">
        <v>1493</v>
      </c>
      <c r="H436" s="251">
        <v>15120000</v>
      </c>
      <c r="I436" s="251">
        <v>6</v>
      </c>
      <c r="J436" s="16">
        <v>15120000</v>
      </c>
      <c r="K436" s="16">
        <v>6</v>
      </c>
      <c r="L436" s="16">
        <v>15120000</v>
      </c>
      <c r="M436" s="16">
        <v>6</v>
      </c>
      <c r="N436" s="16">
        <v>15120000</v>
      </c>
      <c r="O436" s="16">
        <v>6</v>
      </c>
      <c r="P436" s="16">
        <v>15120000</v>
      </c>
      <c r="Q436" s="16">
        <v>6</v>
      </c>
      <c r="R436" s="16">
        <v>75600000</v>
      </c>
      <c r="S436" s="16">
        <v>30</v>
      </c>
      <c r="T436" s="16" t="s">
        <v>213</v>
      </c>
      <c r="U436" s="16" t="s">
        <v>7048</v>
      </c>
      <c r="V436" s="16" t="s">
        <v>7048</v>
      </c>
    </row>
    <row r="437" spans="1:22" s="7" customFormat="1" ht="243.75" x14ac:dyDescent="0.3">
      <c r="A437" s="16">
        <v>432</v>
      </c>
      <c r="B437" s="21" t="s">
        <v>7381</v>
      </c>
      <c r="C437" s="16" t="s">
        <v>3631</v>
      </c>
      <c r="D437" s="16" t="s">
        <v>3632</v>
      </c>
      <c r="E437" s="16" t="s">
        <v>3633</v>
      </c>
      <c r="F437" s="16"/>
      <c r="G437" s="16" t="s">
        <v>33</v>
      </c>
      <c r="H437" s="251">
        <v>15599999.999999998</v>
      </c>
      <c r="I437" s="251">
        <v>104</v>
      </c>
      <c r="J437" s="16">
        <v>14850000</v>
      </c>
      <c r="K437" s="16">
        <v>99</v>
      </c>
      <c r="L437" s="16">
        <v>15000000</v>
      </c>
      <c r="M437" s="16">
        <v>100</v>
      </c>
      <c r="N437" s="16">
        <v>15000000</v>
      </c>
      <c r="O437" s="16">
        <v>100</v>
      </c>
      <c r="P437" s="16">
        <v>15000000</v>
      </c>
      <c r="Q437" s="16">
        <v>100</v>
      </c>
      <c r="R437" s="16">
        <v>75450000</v>
      </c>
      <c r="S437" s="16">
        <v>503</v>
      </c>
      <c r="T437" s="16" t="s">
        <v>213</v>
      </c>
      <c r="U437" s="16" t="s">
        <v>35</v>
      </c>
      <c r="V437" s="16" t="s">
        <v>7567</v>
      </c>
    </row>
    <row r="438" spans="1:22" s="7" customFormat="1" ht="37.5" x14ac:dyDescent="0.3">
      <c r="A438" s="16">
        <v>433</v>
      </c>
      <c r="B438" s="21" t="s">
        <v>2585</v>
      </c>
      <c r="C438" s="16" t="s">
        <v>2586</v>
      </c>
      <c r="D438" s="16" t="s">
        <v>1731</v>
      </c>
      <c r="E438" s="16" t="s">
        <v>2587</v>
      </c>
      <c r="F438" s="17"/>
      <c r="G438" s="16" t="s">
        <v>33</v>
      </c>
      <c r="H438" s="251">
        <v>15082740</v>
      </c>
      <c r="I438" s="251">
        <v>3</v>
      </c>
      <c r="J438" s="16">
        <v>15082740</v>
      </c>
      <c r="K438" s="16">
        <v>3</v>
      </c>
      <c r="L438" s="16">
        <v>15082740</v>
      </c>
      <c r="M438" s="16">
        <v>3</v>
      </c>
      <c r="N438" s="16">
        <v>15082740</v>
      </c>
      <c r="O438" s="16">
        <v>3</v>
      </c>
      <c r="P438" s="16">
        <v>15082740</v>
      </c>
      <c r="Q438" s="16">
        <v>3</v>
      </c>
      <c r="R438" s="16">
        <v>75413700</v>
      </c>
      <c r="S438" s="16">
        <v>15</v>
      </c>
      <c r="T438" s="16" t="s">
        <v>213</v>
      </c>
      <c r="U438" s="16" t="s">
        <v>2567</v>
      </c>
      <c r="V438" s="16" t="s">
        <v>199</v>
      </c>
    </row>
    <row r="439" spans="1:22" s="7" customFormat="1" x14ac:dyDescent="0.3">
      <c r="A439" s="16">
        <v>434</v>
      </c>
      <c r="B439" s="283" t="s">
        <v>11533</v>
      </c>
      <c r="C439" s="283" t="s">
        <v>1828</v>
      </c>
      <c r="D439" s="283" t="s">
        <v>11545</v>
      </c>
      <c r="E439" s="283" t="s">
        <v>11535</v>
      </c>
      <c r="F439" s="283"/>
      <c r="G439" s="283" t="s">
        <v>49</v>
      </c>
      <c r="H439" s="471"/>
      <c r="I439" s="471"/>
      <c r="J439" s="283"/>
      <c r="K439" s="283"/>
      <c r="L439" s="283">
        <v>75296550</v>
      </c>
      <c r="M439" s="283">
        <v>1</v>
      </c>
      <c r="N439" s="283"/>
      <c r="O439" s="283"/>
      <c r="P439" s="283"/>
      <c r="Q439" s="283"/>
      <c r="R439" s="16">
        <v>75296550</v>
      </c>
      <c r="S439" s="283"/>
      <c r="T439" s="127"/>
      <c r="U439" s="283" t="s">
        <v>35</v>
      </c>
      <c r="V439" s="283" t="s">
        <v>11536</v>
      </c>
    </row>
    <row r="440" spans="1:22" s="7" customFormat="1" ht="93.75" x14ac:dyDescent="0.3">
      <c r="A440" s="16">
        <v>435</v>
      </c>
      <c r="B440" s="21" t="s">
        <v>264</v>
      </c>
      <c r="C440" s="16" t="s">
        <v>1693</v>
      </c>
      <c r="D440" s="16" t="s">
        <v>1694</v>
      </c>
      <c r="E440" s="16" t="s">
        <v>1896</v>
      </c>
      <c r="F440" s="16"/>
      <c r="G440" s="16" t="s">
        <v>33</v>
      </c>
      <c r="H440" s="251">
        <v>27376440</v>
      </c>
      <c r="I440" s="251">
        <v>20</v>
      </c>
      <c r="J440" s="16">
        <v>27376440</v>
      </c>
      <c r="K440" s="16">
        <v>20</v>
      </c>
      <c r="L440" s="16">
        <v>6844110</v>
      </c>
      <c r="M440" s="16">
        <v>5</v>
      </c>
      <c r="N440" s="16">
        <v>6844110</v>
      </c>
      <c r="O440" s="16">
        <v>5</v>
      </c>
      <c r="P440" s="16">
        <v>6844110</v>
      </c>
      <c r="Q440" s="16">
        <v>5</v>
      </c>
      <c r="R440" s="16">
        <v>75285210</v>
      </c>
      <c r="S440" s="16">
        <v>55</v>
      </c>
      <c r="T440" s="16" t="s">
        <v>1457</v>
      </c>
      <c r="U440" s="16" t="s">
        <v>83</v>
      </c>
      <c r="V440" s="16" t="s">
        <v>199</v>
      </c>
    </row>
    <row r="441" spans="1:22" s="7" customFormat="1" ht="409.5" x14ac:dyDescent="0.3">
      <c r="A441" s="16">
        <v>436</v>
      </c>
      <c r="B441" s="20" t="s">
        <v>13947</v>
      </c>
      <c r="C441" s="20" t="s">
        <v>13948</v>
      </c>
      <c r="D441" s="20" t="s">
        <v>13949</v>
      </c>
      <c r="E441" s="22" t="s">
        <v>13950</v>
      </c>
      <c r="F441" s="20"/>
      <c r="G441" s="20" t="s">
        <v>1493</v>
      </c>
      <c r="H441" s="115">
        <v>15000000</v>
      </c>
      <c r="I441" s="115">
        <v>300</v>
      </c>
      <c r="J441" s="115">
        <v>15000000</v>
      </c>
      <c r="K441" s="20">
        <v>300</v>
      </c>
      <c r="L441" s="115">
        <v>15000000</v>
      </c>
      <c r="M441" s="20">
        <v>300</v>
      </c>
      <c r="N441" s="115">
        <v>15000000</v>
      </c>
      <c r="O441" s="20">
        <v>300</v>
      </c>
      <c r="P441" s="115">
        <v>15000000</v>
      </c>
      <c r="Q441" s="20">
        <v>300</v>
      </c>
      <c r="R441" s="16">
        <v>75000000</v>
      </c>
      <c r="S441" s="20">
        <v>1500</v>
      </c>
      <c r="T441" s="20" t="s">
        <v>13873</v>
      </c>
      <c r="U441" s="211" t="s">
        <v>2567</v>
      </c>
      <c r="V441" s="211" t="s">
        <v>13951</v>
      </c>
    </row>
    <row r="442" spans="1:22" s="7" customFormat="1" ht="409.5" x14ac:dyDescent="0.3">
      <c r="A442" s="16">
        <v>437</v>
      </c>
      <c r="B442" s="20" t="s">
        <v>13947</v>
      </c>
      <c r="C442" s="20" t="s">
        <v>13948</v>
      </c>
      <c r="D442" s="20" t="s">
        <v>13949</v>
      </c>
      <c r="E442" s="22" t="s">
        <v>13952</v>
      </c>
      <c r="F442" s="20"/>
      <c r="G442" s="20" t="s">
        <v>1493</v>
      </c>
      <c r="H442" s="115">
        <v>15000000</v>
      </c>
      <c r="I442" s="115">
        <v>300</v>
      </c>
      <c r="J442" s="115">
        <v>15000000</v>
      </c>
      <c r="K442" s="20">
        <v>300</v>
      </c>
      <c r="L442" s="115">
        <v>15000000</v>
      </c>
      <c r="M442" s="20">
        <v>300</v>
      </c>
      <c r="N442" s="115">
        <v>15000000</v>
      </c>
      <c r="O442" s="20">
        <v>300</v>
      </c>
      <c r="P442" s="115">
        <v>15000000</v>
      </c>
      <c r="Q442" s="20">
        <v>300</v>
      </c>
      <c r="R442" s="16">
        <v>75000000</v>
      </c>
      <c r="S442" s="20">
        <v>1500</v>
      </c>
      <c r="T442" s="20" t="s">
        <v>13873</v>
      </c>
      <c r="U442" s="211" t="s">
        <v>2567</v>
      </c>
      <c r="V442" s="211" t="s">
        <v>13951</v>
      </c>
    </row>
    <row r="443" spans="1:22" s="7" customFormat="1" ht="409.5" x14ac:dyDescent="0.3">
      <c r="A443" s="16">
        <v>438</v>
      </c>
      <c r="B443" s="20" t="s">
        <v>13947</v>
      </c>
      <c r="C443" s="20" t="s">
        <v>13948</v>
      </c>
      <c r="D443" s="20" t="s">
        <v>13949</v>
      </c>
      <c r="E443" s="22" t="s">
        <v>13953</v>
      </c>
      <c r="F443" s="20"/>
      <c r="G443" s="20" t="s">
        <v>1493</v>
      </c>
      <c r="H443" s="115">
        <v>15000000</v>
      </c>
      <c r="I443" s="115">
        <v>300</v>
      </c>
      <c r="J443" s="115">
        <v>15000000</v>
      </c>
      <c r="K443" s="20">
        <v>300</v>
      </c>
      <c r="L443" s="115">
        <v>15000000</v>
      </c>
      <c r="M443" s="20">
        <v>300</v>
      </c>
      <c r="N443" s="115">
        <v>15000000</v>
      </c>
      <c r="O443" s="20">
        <v>300</v>
      </c>
      <c r="P443" s="115">
        <v>15000000</v>
      </c>
      <c r="Q443" s="20">
        <v>300</v>
      </c>
      <c r="R443" s="16">
        <v>75000000</v>
      </c>
      <c r="S443" s="20">
        <v>1500</v>
      </c>
      <c r="T443" s="20" t="s">
        <v>13873</v>
      </c>
      <c r="U443" s="211" t="s">
        <v>2567</v>
      </c>
      <c r="V443" s="211" t="s">
        <v>13951</v>
      </c>
    </row>
    <row r="444" spans="1:22" s="7" customFormat="1" ht="409.5" x14ac:dyDescent="0.3">
      <c r="A444" s="16">
        <v>439</v>
      </c>
      <c r="B444" s="243" t="s">
        <v>13947</v>
      </c>
      <c r="C444" s="243" t="s">
        <v>13948</v>
      </c>
      <c r="D444" s="22" t="s">
        <v>13949</v>
      </c>
      <c r="E444" s="243" t="s">
        <v>13950</v>
      </c>
      <c r="F444" s="127"/>
      <c r="G444" s="127" t="s">
        <v>1493</v>
      </c>
      <c r="H444" s="278">
        <v>15000000</v>
      </c>
      <c r="I444" s="278">
        <v>300</v>
      </c>
      <c r="J444" s="278">
        <v>15000000</v>
      </c>
      <c r="K444" s="127">
        <v>300</v>
      </c>
      <c r="L444" s="278">
        <v>15000000</v>
      </c>
      <c r="M444" s="127">
        <v>300</v>
      </c>
      <c r="N444" s="278">
        <v>15000000</v>
      </c>
      <c r="O444" s="127">
        <v>300</v>
      </c>
      <c r="P444" s="278">
        <v>15000000</v>
      </c>
      <c r="Q444" s="127">
        <v>300</v>
      </c>
      <c r="R444" s="16">
        <v>75000000</v>
      </c>
      <c r="S444" s="127">
        <v>1500</v>
      </c>
      <c r="T444" s="127" t="s">
        <v>13873</v>
      </c>
      <c r="U444" s="215" t="s">
        <v>2567</v>
      </c>
      <c r="V444" s="215" t="s">
        <v>13951</v>
      </c>
    </row>
    <row r="445" spans="1:22" s="7" customFormat="1" ht="409.5" x14ac:dyDescent="0.3">
      <c r="A445" s="16">
        <v>440</v>
      </c>
      <c r="B445" s="243" t="s">
        <v>13947</v>
      </c>
      <c r="C445" s="243" t="s">
        <v>13948</v>
      </c>
      <c r="D445" s="22" t="s">
        <v>13949</v>
      </c>
      <c r="E445" s="243" t="s">
        <v>13952</v>
      </c>
      <c r="F445" s="127"/>
      <c r="G445" s="127" t="s">
        <v>1493</v>
      </c>
      <c r="H445" s="278">
        <v>15000000</v>
      </c>
      <c r="I445" s="278">
        <v>300</v>
      </c>
      <c r="J445" s="278">
        <v>15000000</v>
      </c>
      <c r="K445" s="127">
        <v>300</v>
      </c>
      <c r="L445" s="278">
        <v>15000000</v>
      </c>
      <c r="M445" s="127">
        <v>300</v>
      </c>
      <c r="N445" s="278">
        <v>15000000</v>
      </c>
      <c r="O445" s="127">
        <v>300</v>
      </c>
      <c r="P445" s="278">
        <v>15000000</v>
      </c>
      <c r="Q445" s="127">
        <v>300</v>
      </c>
      <c r="R445" s="16">
        <v>75000000</v>
      </c>
      <c r="S445" s="127">
        <v>1500</v>
      </c>
      <c r="T445" s="127" t="s">
        <v>13873</v>
      </c>
      <c r="U445" s="215" t="s">
        <v>2567</v>
      </c>
      <c r="V445" s="215" t="s">
        <v>13951</v>
      </c>
    </row>
    <row r="446" spans="1:22" s="7" customFormat="1" ht="409.5" x14ac:dyDescent="0.3">
      <c r="A446" s="16">
        <v>441</v>
      </c>
      <c r="B446" s="243" t="s">
        <v>13947</v>
      </c>
      <c r="C446" s="243" t="s">
        <v>13948</v>
      </c>
      <c r="D446" s="22" t="s">
        <v>13949</v>
      </c>
      <c r="E446" s="243" t="s">
        <v>14446</v>
      </c>
      <c r="F446" s="127"/>
      <c r="G446" s="127" t="s">
        <v>1493</v>
      </c>
      <c r="H446" s="278">
        <v>15000000</v>
      </c>
      <c r="I446" s="278">
        <v>300</v>
      </c>
      <c r="J446" s="278">
        <v>15000000</v>
      </c>
      <c r="K446" s="127">
        <v>300</v>
      </c>
      <c r="L446" s="278">
        <v>15000000</v>
      </c>
      <c r="M446" s="127">
        <v>300</v>
      </c>
      <c r="N446" s="278">
        <v>15000000</v>
      </c>
      <c r="O446" s="127">
        <v>300</v>
      </c>
      <c r="P446" s="278">
        <v>15000000</v>
      </c>
      <c r="Q446" s="127">
        <v>300</v>
      </c>
      <c r="R446" s="16">
        <v>75000000</v>
      </c>
      <c r="S446" s="127">
        <v>1500</v>
      </c>
      <c r="T446" s="127" t="s">
        <v>13873</v>
      </c>
      <c r="U446" s="215" t="s">
        <v>2567</v>
      </c>
      <c r="V446" s="215" t="s">
        <v>13951</v>
      </c>
    </row>
    <row r="447" spans="1:22" s="7" customFormat="1" ht="56.25" x14ac:dyDescent="0.3">
      <c r="A447" s="16">
        <v>442</v>
      </c>
      <c r="B447" s="113" t="s">
        <v>11114</v>
      </c>
      <c r="C447" s="113" t="s">
        <v>15995</v>
      </c>
      <c r="D447" s="113" t="s">
        <v>15996</v>
      </c>
      <c r="E447" s="113" t="s">
        <v>15997</v>
      </c>
      <c r="F447" s="17">
        <v>459</v>
      </c>
      <c r="G447" s="21" t="s">
        <v>82</v>
      </c>
      <c r="H447" s="115">
        <v>74486065.644989997</v>
      </c>
      <c r="I447" s="115">
        <v>381.78300000000002</v>
      </c>
      <c r="J447" s="171"/>
      <c r="K447" s="171"/>
      <c r="L447" s="171"/>
      <c r="M447" s="171"/>
      <c r="N447" s="171"/>
      <c r="O447" s="171"/>
      <c r="P447" s="174"/>
      <c r="Q447" s="174"/>
      <c r="R447" s="16">
        <v>74486065.644989997</v>
      </c>
      <c r="S447" s="171">
        <v>381.78300000000002</v>
      </c>
      <c r="T447" s="114" t="s">
        <v>15928</v>
      </c>
      <c r="U447" s="112" t="s">
        <v>199</v>
      </c>
      <c r="V447" s="112" t="s">
        <v>199</v>
      </c>
    </row>
    <row r="448" spans="1:22" s="7" customFormat="1" ht="75" x14ac:dyDescent="0.3">
      <c r="A448" s="16">
        <v>443</v>
      </c>
      <c r="B448" s="21" t="s">
        <v>326</v>
      </c>
      <c r="C448" s="16" t="s">
        <v>11081</v>
      </c>
      <c r="D448" s="16" t="s">
        <v>11082</v>
      </c>
      <c r="E448" s="16" t="s">
        <v>11083</v>
      </c>
      <c r="F448" s="16"/>
      <c r="G448" s="16" t="s">
        <v>281</v>
      </c>
      <c r="H448" s="251">
        <v>14889078.34</v>
      </c>
      <c r="I448" s="251">
        <v>1097.5</v>
      </c>
      <c r="J448" s="16">
        <v>14889078.34</v>
      </c>
      <c r="K448" s="16">
        <v>1097.5</v>
      </c>
      <c r="L448" s="16">
        <v>14889078.34</v>
      </c>
      <c r="M448" s="16">
        <v>1097.5</v>
      </c>
      <c r="N448" s="16">
        <v>14889078.34</v>
      </c>
      <c r="O448" s="16">
        <v>1097.5</v>
      </c>
      <c r="P448" s="16">
        <v>14889078.34</v>
      </c>
      <c r="Q448" s="16">
        <v>1097.5</v>
      </c>
      <c r="R448" s="16">
        <v>74445391.700000003</v>
      </c>
      <c r="S448" s="16">
        <v>5487.5</v>
      </c>
      <c r="T448" s="16" t="s">
        <v>1113</v>
      </c>
      <c r="U448" s="16" t="s">
        <v>1097</v>
      </c>
      <c r="V448" s="35" t="s">
        <v>199</v>
      </c>
    </row>
    <row r="449" spans="1:22" s="7" customFormat="1" ht="112.5" x14ac:dyDescent="0.3">
      <c r="A449" s="16">
        <v>444</v>
      </c>
      <c r="B449" s="21" t="s">
        <v>13954</v>
      </c>
      <c r="C449" s="21" t="s">
        <v>13955</v>
      </c>
      <c r="D449" s="21" t="s">
        <v>13956</v>
      </c>
      <c r="E449" s="21" t="s">
        <v>13957</v>
      </c>
      <c r="F449" s="155"/>
      <c r="G449" s="21">
        <v>55</v>
      </c>
      <c r="H449" s="115">
        <v>14839728.4</v>
      </c>
      <c r="I449" s="115">
        <v>4250</v>
      </c>
      <c r="J449" s="21">
        <v>14839728.4</v>
      </c>
      <c r="K449" s="21">
        <v>4500</v>
      </c>
      <c r="L449" s="21">
        <v>14839728.4</v>
      </c>
      <c r="M449" s="21">
        <v>4250</v>
      </c>
      <c r="N449" s="21">
        <v>14839728.4</v>
      </c>
      <c r="O449" s="21">
        <v>4250</v>
      </c>
      <c r="P449" s="21">
        <v>14839728.4</v>
      </c>
      <c r="Q449" s="21">
        <v>4250</v>
      </c>
      <c r="R449" s="16">
        <v>74198642</v>
      </c>
      <c r="S449" s="21">
        <v>21500</v>
      </c>
      <c r="T449" s="21" t="s">
        <v>13882</v>
      </c>
      <c r="U449" s="16" t="s">
        <v>13883</v>
      </c>
      <c r="V449" s="16"/>
    </row>
    <row r="450" spans="1:22" s="7" customFormat="1" ht="409.5" x14ac:dyDescent="0.3">
      <c r="A450" s="16">
        <v>445</v>
      </c>
      <c r="B450" s="21" t="s">
        <v>5916</v>
      </c>
      <c r="C450" s="16" t="s">
        <v>6757</v>
      </c>
      <c r="D450" s="16" t="s">
        <v>6758</v>
      </c>
      <c r="E450" s="16" t="s">
        <v>6759</v>
      </c>
      <c r="F450" s="16"/>
      <c r="G450" s="16" t="s">
        <v>49</v>
      </c>
      <c r="H450" s="251">
        <v>74000000</v>
      </c>
      <c r="I450" s="251">
        <v>4</v>
      </c>
      <c r="J450" s="16">
        <v>0</v>
      </c>
      <c r="K450" s="16">
        <v>0</v>
      </c>
      <c r="L450" s="16">
        <v>0</v>
      </c>
      <c r="M450" s="16">
        <v>0</v>
      </c>
      <c r="N450" s="16">
        <v>0</v>
      </c>
      <c r="O450" s="16">
        <v>0</v>
      </c>
      <c r="P450" s="16">
        <v>0</v>
      </c>
      <c r="Q450" s="16">
        <v>0</v>
      </c>
      <c r="R450" s="16">
        <v>74000000</v>
      </c>
      <c r="S450" s="16">
        <v>4</v>
      </c>
      <c r="T450" s="16" t="s">
        <v>76</v>
      </c>
      <c r="U450" s="16"/>
      <c r="V450" s="16" t="s">
        <v>6760</v>
      </c>
    </row>
    <row r="451" spans="1:22" s="7" customFormat="1" ht="409.5" x14ac:dyDescent="0.3">
      <c r="A451" s="16">
        <v>446</v>
      </c>
      <c r="B451" s="21" t="s">
        <v>4179</v>
      </c>
      <c r="C451" s="16" t="s">
        <v>4180</v>
      </c>
      <c r="D451" s="16" t="s">
        <v>4181</v>
      </c>
      <c r="E451" s="16" t="s">
        <v>4182</v>
      </c>
      <c r="F451" s="16"/>
      <c r="G451" s="16" t="s">
        <v>33</v>
      </c>
      <c r="H451" s="251">
        <v>943875</v>
      </c>
      <c r="I451" s="251">
        <v>50</v>
      </c>
      <c r="J451" s="16">
        <v>18260550</v>
      </c>
      <c r="K451" s="16">
        <v>1000</v>
      </c>
      <c r="L451" s="16">
        <v>18260550</v>
      </c>
      <c r="M451" s="16">
        <v>1000</v>
      </c>
      <c r="N451" s="16">
        <v>18260550</v>
      </c>
      <c r="O451" s="16">
        <v>1000</v>
      </c>
      <c r="P451" s="16">
        <v>18260550</v>
      </c>
      <c r="Q451" s="16">
        <v>1000</v>
      </c>
      <c r="R451" s="16">
        <v>73986075</v>
      </c>
      <c r="S451" s="16">
        <v>4050</v>
      </c>
      <c r="T451" s="16" t="s">
        <v>25</v>
      </c>
      <c r="U451" s="16" t="s">
        <v>89</v>
      </c>
      <c r="V451" s="16" t="s">
        <v>11226</v>
      </c>
    </row>
    <row r="452" spans="1:22" s="7" customFormat="1" ht="131.25" x14ac:dyDescent="0.3">
      <c r="A452" s="16">
        <v>447</v>
      </c>
      <c r="B452" s="16" t="s">
        <v>2694</v>
      </c>
      <c r="C452" s="16" t="s">
        <v>12920</v>
      </c>
      <c r="D452" s="16" t="s">
        <v>12921</v>
      </c>
      <c r="E452" s="16" t="s">
        <v>12922</v>
      </c>
      <c r="F452" s="16"/>
      <c r="G452" s="151" t="s">
        <v>33</v>
      </c>
      <c r="H452" s="166">
        <v>0</v>
      </c>
      <c r="I452" s="166">
        <v>0</v>
      </c>
      <c r="J452" s="166">
        <v>73920000</v>
      </c>
      <c r="K452" s="166">
        <v>1</v>
      </c>
      <c r="L452" s="166">
        <v>0</v>
      </c>
      <c r="M452" s="166">
        <v>0</v>
      </c>
      <c r="N452" s="166">
        <v>0</v>
      </c>
      <c r="O452" s="166">
        <v>0</v>
      </c>
      <c r="P452" s="166">
        <v>0</v>
      </c>
      <c r="Q452" s="166">
        <v>0</v>
      </c>
      <c r="R452" s="16">
        <v>73920000</v>
      </c>
      <c r="S452" s="275">
        <v>1</v>
      </c>
      <c r="T452" s="20" t="s">
        <v>12910</v>
      </c>
      <c r="U452" s="166" t="s">
        <v>2567</v>
      </c>
      <c r="V452" s="166" t="s">
        <v>12923</v>
      </c>
    </row>
    <row r="453" spans="1:22" s="7" customFormat="1" ht="75" x14ac:dyDescent="0.3">
      <c r="A453" s="16">
        <v>448</v>
      </c>
      <c r="B453" s="21" t="s">
        <v>955</v>
      </c>
      <c r="C453" s="16" t="s">
        <v>1901</v>
      </c>
      <c r="D453" s="16" t="s">
        <v>1902</v>
      </c>
      <c r="E453" s="16" t="s">
        <v>2698</v>
      </c>
      <c r="F453" s="16"/>
      <c r="G453" s="16" t="s">
        <v>24</v>
      </c>
      <c r="H453" s="251">
        <v>14760000</v>
      </c>
      <c r="I453" s="251">
        <v>24</v>
      </c>
      <c r="J453" s="16">
        <v>14760000</v>
      </c>
      <c r="K453" s="16">
        <v>24</v>
      </c>
      <c r="L453" s="16">
        <v>14760000</v>
      </c>
      <c r="M453" s="16">
        <v>24</v>
      </c>
      <c r="N453" s="16">
        <v>14760000</v>
      </c>
      <c r="O453" s="16">
        <v>24</v>
      </c>
      <c r="P453" s="16">
        <v>14760000</v>
      </c>
      <c r="Q453" s="16">
        <v>24</v>
      </c>
      <c r="R453" s="16">
        <v>73800000</v>
      </c>
      <c r="S453" s="16">
        <v>120</v>
      </c>
      <c r="T453" s="16" t="s">
        <v>1457</v>
      </c>
      <c r="U453" s="16" t="s">
        <v>2567</v>
      </c>
      <c r="V453" s="16" t="s">
        <v>199</v>
      </c>
    </row>
    <row r="454" spans="1:22" s="7" customFormat="1" ht="56.25" x14ac:dyDescent="0.3">
      <c r="A454" s="16">
        <v>449</v>
      </c>
      <c r="B454" s="16" t="s">
        <v>6988</v>
      </c>
      <c r="C454" s="16" t="s">
        <v>11854</v>
      </c>
      <c r="D454" s="16" t="s">
        <v>11855</v>
      </c>
      <c r="E454" s="16" t="s">
        <v>11856</v>
      </c>
      <c r="F454" s="16" t="s">
        <v>11857</v>
      </c>
      <c r="G454" s="151" t="s">
        <v>33</v>
      </c>
      <c r="H454" s="275">
        <v>0</v>
      </c>
      <c r="I454" s="275">
        <v>0</v>
      </c>
      <c r="J454" s="275">
        <v>24600000</v>
      </c>
      <c r="K454" s="275">
        <v>4</v>
      </c>
      <c r="L454" s="275">
        <v>24600000</v>
      </c>
      <c r="M454" s="275">
        <v>4</v>
      </c>
      <c r="N454" s="275">
        <v>24600000</v>
      </c>
      <c r="O454" s="275">
        <v>4</v>
      </c>
      <c r="P454" s="275">
        <v>0</v>
      </c>
      <c r="Q454" s="275">
        <v>0</v>
      </c>
      <c r="R454" s="16">
        <v>73800000</v>
      </c>
      <c r="S454" s="275">
        <v>12</v>
      </c>
      <c r="T454" s="243" t="s">
        <v>11752</v>
      </c>
      <c r="U454" s="279" t="s">
        <v>35</v>
      </c>
      <c r="V454" s="279" t="s">
        <v>11858</v>
      </c>
    </row>
    <row r="455" spans="1:22" s="7" customFormat="1" ht="56.25" x14ac:dyDescent="0.3">
      <c r="A455" s="16">
        <v>450</v>
      </c>
      <c r="B455" s="21" t="s">
        <v>1081</v>
      </c>
      <c r="C455" s="16" t="s">
        <v>7142</v>
      </c>
      <c r="D455" s="16" t="s">
        <v>7143</v>
      </c>
      <c r="E455" s="16" t="s">
        <v>7104</v>
      </c>
      <c r="F455" s="16"/>
      <c r="G455" s="16" t="s">
        <v>7084</v>
      </c>
      <c r="H455" s="251">
        <v>14735133</v>
      </c>
      <c r="I455" s="251">
        <v>220.5</v>
      </c>
      <c r="J455" s="16">
        <v>14735133</v>
      </c>
      <c r="K455" s="16">
        <v>220.5</v>
      </c>
      <c r="L455" s="16">
        <v>14735133</v>
      </c>
      <c r="M455" s="16">
        <v>220.5</v>
      </c>
      <c r="N455" s="16">
        <v>14735133</v>
      </c>
      <c r="O455" s="16">
        <v>220.5</v>
      </c>
      <c r="P455" s="16">
        <v>14735133</v>
      </c>
      <c r="Q455" s="16">
        <v>220.5</v>
      </c>
      <c r="R455" s="16">
        <v>73675665</v>
      </c>
      <c r="S455" s="16">
        <v>1102.5</v>
      </c>
      <c r="T455" s="16" t="s">
        <v>819</v>
      </c>
      <c r="U455" s="16"/>
      <c r="V455" s="16"/>
    </row>
    <row r="456" spans="1:22" s="7" customFormat="1" ht="93.75" x14ac:dyDescent="0.3">
      <c r="A456" s="16">
        <v>451</v>
      </c>
      <c r="B456" s="21" t="s">
        <v>1088</v>
      </c>
      <c r="C456" s="16" t="s">
        <v>9181</v>
      </c>
      <c r="D456" s="16" t="s">
        <v>9182</v>
      </c>
      <c r="E456" s="16" t="s">
        <v>9183</v>
      </c>
      <c r="F456" s="16"/>
      <c r="G456" s="16" t="s">
        <v>7084</v>
      </c>
      <c r="H456" s="251">
        <v>14709004.800000001</v>
      </c>
      <c r="I456" s="251" t="s">
        <v>9184</v>
      </c>
      <c r="J456" s="16">
        <v>14709004.800000001</v>
      </c>
      <c r="K456" s="16" t="s">
        <v>9184</v>
      </c>
      <c r="L456" s="16">
        <v>14709004.800000001</v>
      </c>
      <c r="M456" s="16" t="s">
        <v>9184</v>
      </c>
      <c r="N456" s="16">
        <v>14709004.800000001</v>
      </c>
      <c r="O456" s="16" t="s">
        <v>9184</v>
      </c>
      <c r="P456" s="16">
        <v>14709004.800000001</v>
      </c>
      <c r="Q456" s="16" t="s">
        <v>9184</v>
      </c>
      <c r="R456" s="16">
        <v>73545024</v>
      </c>
      <c r="S456" s="16">
        <v>30000</v>
      </c>
      <c r="T456" s="16" t="s">
        <v>1326</v>
      </c>
      <c r="U456" s="16" t="s">
        <v>294</v>
      </c>
      <c r="V456" s="16" t="s">
        <v>9185</v>
      </c>
    </row>
    <row r="457" spans="1:22" s="7" customFormat="1" ht="93.75" x14ac:dyDescent="0.3">
      <c r="A457" s="16">
        <v>452</v>
      </c>
      <c r="B457" s="16" t="s">
        <v>514</v>
      </c>
      <c r="C457" s="16" t="s">
        <v>2514</v>
      </c>
      <c r="D457" s="16" t="s">
        <v>2515</v>
      </c>
      <c r="E457" s="16" t="s">
        <v>13226</v>
      </c>
      <c r="F457" s="16"/>
      <c r="G457" s="151" t="s">
        <v>9115</v>
      </c>
      <c r="H457" s="168">
        <v>73460053.319999993</v>
      </c>
      <c r="I457" s="166" t="s">
        <v>9266</v>
      </c>
      <c r="J457" s="166">
        <v>0</v>
      </c>
      <c r="K457" s="166">
        <v>0</v>
      </c>
      <c r="L457" s="166">
        <v>0</v>
      </c>
      <c r="M457" s="166">
        <v>0</v>
      </c>
      <c r="N457" s="166">
        <v>0</v>
      </c>
      <c r="O457" s="166">
        <v>0</v>
      </c>
      <c r="P457" s="166">
        <v>0</v>
      </c>
      <c r="Q457" s="166">
        <v>0</v>
      </c>
      <c r="R457" s="16">
        <v>73460053.319999993</v>
      </c>
      <c r="S457" s="275">
        <v>4</v>
      </c>
      <c r="T457" s="20" t="s">
        <v>13227</v>
      </c>
      <c r="U457" s="118" t="s">
        <v>35</v>
      </c>
      <c r="V457" s="118" t="s">
        <v>1613</v>
      </c>
    </row>
    <row r="458" spans="1:22" s="7" customFormat="1" ht="281.25" x14ac:dyDescent="0.3">
      <c r="A458" s="16">
        <v>453</v>
      </c>
      <c r="B458" s="21" t="s">
        <v>2616</v>
      </c>
      <c r="C458" s="16" t="s">
        <v>2617</v>
      </c>
      <c r="D458" s="16" t="s">
        <v>1993</v>
      </c>
      <c r="E458" s="16" t="s">
        <v>2618</v>
      </c>
      <c r="F458" s="17"/>
      <c r="G458" s="16" t="s">
        <v>49</v>
      </c>
      <c r="H458" s="251">
        <v>14623296</v>
      </c>
      <c r="I458" s="251">
        <v>24</v>
      </c>
      <c r="J458" s="16">
        <v>14623296</v>
      </c>
      <c r="K458" s="16">
        <v>24</v>
      </c>
      <c r="L458" s="16">
        <v>14623296</v>
      </c>
      <c r="M458" s="16">
        <v>24</v>
      </c>
      <c r="N458" s="16">
        <v>14623296</v>
      </c>
      <c r="O458" s="16">
        <v>24</v>
      </c>
      <c r="P458" s="16">
        <v>14623296</v>
      </c>
      <c r="Q458" s="16">
        <v>24</v>
      </c>
      <c r="R458" s="16">
        <v>73116480</v>
      </c>
      <c r="S458" s="16">
        <v>120</v>
      </c>
      <c r="T458" s="16" t="s">
        <v>213</v>
      </c>
      <c r="U458" s="16" t="s">
        <v>2567</v>
      </c>
      <c r="V458" s="16" t="s">
        <v>199</v>
      </c>
    </row>
    <row r="459" spans="1:22" s="7" customFormat="1" ht="409.5" x14ac:dyDescent="0.3">
      <c r="A459" s="16">
        <v>454</v>
      </c>
      <c r="B459" s="21" t="s">
        <v>1940</v>
      </c>
      <c r="C459" s="16" t="s">
        <v>1941</v>
      </c>
      <c r="D459" s="16" t="s">
        <v>1942</v>
      </c>
      <c r="E459" s="16" t="s">
        <v>1943</v>
      </c>
      <c r="F459" s="16" t="s">
        <v>1944</v>
      </c>
      <c r="G459" s="16" t="s">
        <v>1664</v>
      </c>
      <c r="H459" s="251">
        <v>18202500</v>
      </c>
      <c r="I459" s="251">
        <v>22500</v>
      </c>
      <c r="J459" s="16">
        <v>18202500</v>
      </c>
      <c r="K459" s="16">
        <v>22500</v>
      </c>
      <c r="L459" s="16">
        <v>18202500</v>
      </c>
      <c r="M459" s="16">
        <v>22500</v>
      </c>
      <c r="N459" s="16">
        <v>18202500</v>
      </c>
      <c r="O459" s="16">
        <v>22500</v>
      </c>
      <c r="P459" s="16">
        <v>0</v>
      </c>
      <c r="Q459" s="16">
        <v>0</v>
      </c>
      <c r="R459" s="16">
        <v>72810000</v>
      </c>
      <c r="S459" s="16">
        <v>90000</v>
      </c>
      <c r="T459" s="16" t="s">
        <v>1326</v>
      </c>
      <c r="U459" s="16" t="s">
        <v>35</v>
      </c>
      <c r="V459" s="16" t="s">
        <v>199</v>
      </c>
    </row>
    <row r="460" spans="1:22" s="7" customFormat="1" ht="93.75" x14ac:dyDescent="0.3">
      <c r="A460" s="16">
        <v>455</v>
      </c>
      <c r="B460" s="21" t="s">
        <v>2694</v>
      </c>
      <c r="C460" s="16" t="s">
        <v>10706</v>
      </c>
      <c r="D460" s="16" t="s">
        <v>10707</v>
      </c>
      <c r="E460" s="16" t="s">
        <v>10708</v>
      </c>
      <c r="F460" s="16"/>
      <c r="G460" s="16" t="s">
        <v>9115</v>
      </c>
      <c r="H460" s="251">
        <v>72800000</v>
      </c>
      <c r="I460" s="251" t="s">
        <v>9113</v>
      </c>
      <c r="J460" s="16"/>
      <c r="K460" s="16"/>
      <c r="L460" s="16"/>
      <c r="M460" s="16"/>
      <c r="N460" s="16"/>
      <c r="O460" s="16"/>
      <c r="P460" s="16"/>
      <c r="Q460" s="16"/>
      <c r="R460" s="16">
        <v>72800000</v>
      </c>
      <c r="S460" s="16">
        <v>1</v>
      </c>
      <c r="T460" s="16" t="s">
        <v>76</v>
      </c>
      <c r="U460" s="16" t="s">
        <v>2567</v>
      </c>
      <c r="V460" s="16" t="s">
        <v>7014</v>
      </c>
    </row>
    <row r="461" spans="1:22" s="7" customFormat="1" ht="93.75" x14ac:dyDescent="0.3">
      <c r="A461" s="16">
        <v>456</v>
      </c>
      <c r="B461" s="21" t="s">
        <v>2694</v>
      </c>
      <c r="C461" s="16" t="s">
        <v>10706</v>
      </c>
      <c r="D461" s="16" t="s">
        <v>10707</v>
      </c>
      <c r="E461" s="16" t="s">
        <v>10708</v>
      </c>
      <c r="F461" s="16"/>
      <c r="G461" s="16" t="s">
        <v>9115</v>
      </c>
      <c r="H461" s="251">
        <v>72800000</v>
      </c>
      <c r="I461" s="251" t="s">
        <v>9113</v>
      </c>
      <c r="J461" s="16"/>
      <c r="K461" s="16"/>
      <c r="L461" s="16"/>
      <c r="M461" s="16"/>
      <c r="N461" s="16"/>
      <c r="O461" s="16"/>
      <c r="P461" s="16"/>
      <c r="Q461" s="16"/>
      <c r="R461" s="16">
        <v>72800000</v>
      </c>
      <c r="S461" s="16">
        <v>1</v>
      </c>
      <c r="T461" s="16" t="s">
        <v>76</v>
      </c>
      <c r="U461" s="16" t="s">
        <v>2567</v>
      </c>
      <c r="V461" s="16" t="s">
        <v>7014</v>
      </c>
    </row>
    <row r="462" spans="1:22" s="7" customFormat="1" ht="93.75" x14ac:dyDescent="0.3">
      <c r="A462" s="16">
        <v>457</v>
      </c>
      <c r="B462" s="114" t="s">
        <v>3176</v>
      </c>
      <c r="C462" s="114" t="s">
        <v>15829</v>
      </c>
      <c r="D462" s="114" t="s">
        <v>15830</v>
      </c>
      <c r="E462" s="114" t="s">
        <v>15831</v>
      </c>
      <c r="F462" s="114" t="s">
        <v>14449</v>
      </c>
      <c r="G462" s="114" t="s">
        <v>9115</v>
      </c>
      <c r="H462" s="189">
        <v>72420541.760000005</v>
      </c>
      <c r="I462" s="172">
        <v>763</v>
      </c>
      <c r="J462" s="20"/>
      <c r="K462" s="20"/>
      <c r="L462" s="20"/>
      <c r="M462" s="20"/>
      <c r="N462" s="20"/>
      <c r="O462" s="20"/>
      <c r="P462" s="20"/>
      <c r="Q462" s="20"/>
      <c r="R462" s="16">
        <v>72420541.760000005</v>
      </c>
      <c r="S462" s="21">
        <v>763</v>
      </c>
      <c r="T462" s="20" t="s">
        <v>15828</v>
      </c>
      <c r="U462" s="112"/>
      <c r="V462" s="37"/>
    </row>
    <row r="463" spans="1:22" s="7" customFormat="1" ht="75" x14ac:dyDescent="0.3">
      <c r="A463" s="16">
        <v>458</v>
      </c>
      <c r="B463" s="21" t="s">
        <v>326</v>
      </c>
      <c r="C463" s="16" t="s">
        <v>2317</v>
      </c>
      <c r="D463" s="16" t="s">
        <v>2318</v>
      </c>
      <c r="E463" s="16" t="s">
        <v>2319</v>
      </c>
      <c r="F463" s="16"/>
      <c r="G463" s="16" t="s">
        <v>2320</v>
      </c>
      <c r="H463" s="251">
        <v>6400000</v>
      </c>
      <c r="I463" s="251">
        <v>10</v>
      </c>
      <c r="J463" s="16">
        <v>6400000</v>
      </c>
      <c r="K463" s="16">
        <v>10</v>
      </c>
      <c r="L463" s="16">
        <v>19839360</v>
      </c>
      <c r="M463" s="16">
        <v>30.998999999999999</v>
      </c>
      <c r="N463" s="16">
        <v>19839360</v>
      </c>
      <c r="O463" s="16">
        <v>30.998999999999999</v>
      </c>
      <c r="P463" s="16">
        <v>19839360</v>
      </c>
      <c r="Q463" s="16">
        <v>30.998999999999999</v>
      </c>
      <c r="R463" s="16">
        <v>72318080</v>
      </c>
      <c r="S463" s="16">
        <v>112.99699999999999</v>
      </c>
      <c r="T463" s="16" t="s">
        <v>1457</v>
      </c>
      <c r="U463" s="16" t="s">
        <v>83</v>
      </c>
      <c r="V463" s="16" t="s">
        <v>199</v>
      </c>
    </row>
    <row r="464" spans="1:22" s="7" customFormat="1" ht="93.75" x14ac:dyDescent="0.3">
      <c r="A464" s="16">
        <v>459</v>
      </c>
      <c r="B464" s="21" t="s">
        <v>55</v>
      </c>
      <c r="C464" s="16" t="s">
        <v>73</v>
      </c>
      <c r="D464" s="16" t="s">
        <v>74</v>
      </c>
      <c r="E464" s="16" t="s">
        <v>22</v>
      </c>
      <c r="F464" s="40" t="s">
        <v>75</v>
      </c>
      <c r="G464" s="16" t="s">
        <v>33</v>
      </c>
      <c r="H464" s="251">
        <v>20145435.199999999</v>
      </c>
      <c r="I464" s="251">
        <v>2200</v>
      </c>
      <c r="J464" s="16">
        <v>17306760.239999998</v>
      </c>
      <c r="K464" s="16">
        <v>1890</v>
      </c>
      <c r="L464" s="16">
        <v>17306760.239999998</v>
      </c>
      <c r="M464" s="16">
        <v>1890</v>
      </c>
      <c r="N464" s="16">
        <v>17306760.239999998</v>
      </c>
      <c r="O464" s="16">
        <v>1890</v>
      </c>
      <c r="P464" s="16">
        <v>0</v>
      </c>
      <c r="Q464" s="16">
        <v>0</v>
      </c>
      <c r="R464" s="16">
        <v>72065715.919999987</v>
      </c>
      <c r="S464" s="16">
        <v>7870</v>
      </c>
      <c r="T464" s="16" t="s">
        <v>76</v>
      </c>
      <c r="U464" s="16" t="s">
        <v>26</v>
      </c>
      <c r="V464" s="16" t="s">
        <v>77</v>
      </c>
    </row>
    <row r="465" spans="1:22" s="7" customFormat="1" ht="187.5" x14ac:dyDescent="0.3">
      <c r="A465" s="16">
        <v>460</v>
      </c>
      <c r="B465" s="21" t="s">
        <v>1081</v>
      </c>
      <c r="C465" s="16" t="s">
        <v>1082</v>
      </c>
      <c r="D465" s="16" t="s">
        <v>1092</v>
      </c>
      <c r="E465" s="18" t="s">
        <v>384</v>
      </c>
      <c r="F465" s="16"/>
      <c r="G465" s="16" t="s">
        <v>24</v>
      </c>
      <c r="H465" s="251">
        <v>20145435.199999999</v>
      </c>
      <c r="I465" s="251">
        <v>2200</v>
      </c>
      <c r="J465" s="16">
        <v>17306760.239999998</v>
      </c>
      <c r="K465" s="16">
        <v>1890</v>
      </c>
      <c r="L465" s="16">
        <v>17306760.239999998</v>
      </c>
      <c r="M465" s="16">
        <v>1890</v>
      </c>
      <c r="N465" s="16">
        <v>17306760.239999998</v>
      </c>
      <c r="O465" s="16">
        <v>1890</v>
      </c>
      <c r="P465" s="16">
        <v>0</v>
      </c>
      <c r="Q465" s="16">
        <v>0</v>
      </c>
      <c r="R465" s="16">
        <v>72065715.919999987</v>
      </c>
      <c r="S465" s="16">
        <v>7870</v>
      </c>
      <c r="T465" s="16" t="s">
        <v>819</v>
      </c>
      <c r="U465" s="16" t="s">
        <v>1085</v>
      </c>
      <c r="V465" s="16" t="s">
        <v>1086</v>
      </c>
    </row>
    <row r="466" spans="1:22" s="7" customFormat="1" ht="187.5" x14ac:dyDescent="0.3">
      <c r="A466" s="16">
        <v>461</v>
      </c>
      <c r="B466" s="21" t="s">
        <v>1081</v>
      </c>
      <c r="C466" s="16" t="s">
        <v>1082</v>
      </c>
      <c r="D466" s="16" t="s">
        <v>1098</v>
      </c>
      <c r="E466" s="16" t="s">
        <v>1098</v>
      </c>
      <c r="F466" s="16"/>
      <c r="G466" s="16" t="s">
        <v>24</v>
      </c>
      <c r="H466" s="251">
        <v>20145435.199999999</v>
      </c>
      <c r="I466" s="251">
        <v>2200</v>
      </c>
      <c r="J466" s="16">
        <v>17306760.239999998</v>
      </c>
      <c r="K466" s="16">
        <v>1890</v>
      </c>
      <c r="L466" s="16">
        <v>17306760.239999998</v>
      </c>
      <c r="M466" s="16">
        <v>1890</v>
      </c>
      <c r="N466" s="16">
        <v>17306760.239999998</v>
      </c>
      <c r="O466" s="16">
        <v>1890</v>
      </c>
      <c r="P466" s="16">
        <v>0</v>
      </c>
      <c r="Q466" s="16">
        <v>0</v>
      </c>
      <c r="R466" s="16">
        <v>72065715.919999987</v>
      </c>
      <c r="S466" s="16">
        <v>7870</v>
      </c>
      <c r="T466" s="16" t="s">
        <v>819</v>
      </c>
      <c r="U466" s="16" t="s">
        <v>1085</v>
      </c>
      <c r="V466" s="16" t="s">
        <v>1086</v>
      </c>
    </row>
    <row r="467" spans="1:22" s="7" customFormat="1" ht="206.25" x14ac:dyDescent="0.3">
      <c r="A467" s="16">
        <v>462</v>
      </c>
      <c r="B467" s="21" t="s">
        <v>1270</v>
      </c>
      <c r="C467" s="16" t="s">
        <v>1286</v>
      </c>
      <c r="D467" s="16" t="s">
        <v>1287</v>
      </c>
      <c r="E467" s="16" t="s">
        <v>1288</v>
      </c>
      <c r="F467" s="16"/>
      <c r="G467" s="16" t="s">
        <v>49</v>
      </c>
      <c r="H467" s="251">
        <v>16985488.52</v>
      </c>
      <c r="I467" s="251">
        <v>1</v>
      </c>
      <c r="J467" s="16">
        <v>17579980.620000001</v>
      </c>
      <c r="K467" s="16">
        <v>1</v>
      </c>
      <c r="L467" s="16">
        <v>18195279.940000001</v>
      </c>
      <c r="M467" s="16">
        <v>1</v>
      </c>
      <c r="N467" s="16">
        <v>18832114.739999998</v>
      </c>
      <c r="O467" s="16">
        <v>1</v>
      </c>
      <c r="P467" s="16">
        <v>0</v>
      </c>
      <c r="Q467" s="16">
        <v>0</v>
      </c>
      <c r="R467" s="16">
        <v>71592863.819999993</v>
      </c>
      <c r="S467" s="16">
        <v>4</v>
      </c>
      <c r="T467" s="16" t="s">
        <v>267</v>
      </c>
      <c r="U467" s="16" t="s">
        <v>294</v>
      </c>
      <c r="V467" s="16" t="s">
        <v>199</v>
      </c>
    </row>
    <row r="468" spans="1:22" s="7" customFormat="1" ht="37.5" x14ac:dyDescent="0.3">
      <c r="A468" s="16">
        <v>463</v>
      </c>
      <c r="B468" s="21" t="s">
        <v>2631</v>
      </c>
      <c r="C468" s="16" t="s">
        <v>424</v>
      </c>
      <c r="D468" s="16" t="s">
        <v>423</v>
      </c>
      <c r="E468" s="16" t="s">
        <v>425</v>
      </c>
      <c r="F468" s="17"/>
      <c r="G468" s="16" t="s">
        <v>33</v>
      </c>
      <c r="H468" s="251">
        <v>14309541.540000001</v>
      </c>
      <c r="I468" s="251">
        <v>147</v>
      </c>
      <c r="J468" s="16">
        <v>14309541.540000001</v>
      </c>
      <c r="K468" s="16">
        <v>147</v>
      </c>
      <c r="L468" s="16">
        <v>14309541.540000001</v>
      </c>
      <c r="M468" s="16">
        <v>147</v>
      </c>
      <c r="N468" s="16">
        <v>14309541.540000001</v>
      </c>
      <c r="O468" s="16">
        <v>147</v>
      </c>
      <c r="P468" s="16">
        <v>14309541.540000001</v>
      </c>
      <c r="Q468" s="16">
        <v>147</v>
      </c>
      <c r="R468" s="16">
        <v>71547707.700000003</v>
      </c>
      <c r="S468" s="16">
        <v>735</v>
      </c>
      <c r="T468" s="16" t="s">
        <v>213</v>
      </c>
      <c r="U468" s="16" t="s">
        <v>2567</v>
      </c>
      <c r="V468" s="16" t="s">
        <v>199</v>
      </c>
    </row>
    <row r="469" spans="1:22" s="7" customFormat="1" ht="409.5" x14ac:dyDescent="0.3">
      <c r="A469" s="16">
        <v>464</v>
      </c>
      <c r="B469" s="21" t="s">
        <v>1651</v>
      </c>
      <c r="C469" s="16" t="s">
        <v>1650</v>
      </c>
      <c r="D469" s="16" t="s">
        <v>1652</v>
      </c>
      <c r="E469" s="16" t="s">
        <v>5995</v>
      </c>
      <c r="F469" s="16"/>
      <c r="G469" s="16" t="s">
        <v>1493</v>
      </c>
      <c r="H469" s="251">
        <v>71400000</v>
      </c>
      <c r="I469" s="251">
        <v>2</v>
      </c>
      <c r="J469" s="16">
        <v>0</v>
      </c>
      <c r="K469" s="16">
        <v>0</v>
      </c>
      <c r="L469" s="16">
        <v>0</v>
      </c>
      <c r="M469" s="16">
        <v>0</v>
      </c>
      <c r="N469" s="16">
        <v>0</v>
      </c>
      <c r="O469" s="16">
        <v>0</v>
      </c>
      <c r="P469" s="16">
        <v>0</v>
      </c>
      <c r="Q469" s="16">
        <v>0</v>
      </c>
      <c r="R469" s="16">
        <v>71400000</v>
      </c>
      <c r="S469" s="16">
        <v>2</v>
      </c>
      <c r="T469" s="16" t="s">
        <v>76</v>
      </c>
      <c r="U469" s="43"/>
      <c r="V469" s="16" t="s">
        <v>5996</v>
      </c>
    </row>
    <row r="470" spans="1:22" s="7" customFormat="1" ht="56.25" x14ac:dyDescent="0.3">
      <c r="A470" s="16">
        <v>465</v>
      </c>
      <c r="B470" s="21" t="s">
        <v>7568</v>
      </c>
      <c r="C470" s="16" t="s">
        <v>7569</v>
      </c>
      <c r="D470" s="16" t="s">
        <v>7570</v>
      </c>
      <c r="E470" s="16" t="s">
        <v>2309</v>
      </c>
      <c r="F470" s="16"/>
      <c r="G470" s="16" t="s">
        <v>49</v>
      </c>
      <c r="H470" s="251">
        <v>17795088</v>
      </c>
      <c r="I470" s="251">
        <v>72</v>
      </c>
      <c r="J470" s="16">
        <v>0</v>
      </c>
      <c r="K470" s="16">
        <v>0</v>
      </c>
      <c r="L470" s="16">
        <v>17795088</v>
      </c>
      <c r="M470" s="16">
        <v>72</v>
      </c>
      <c r="N470" s="16">
        <v>17795088</v>
      </c>
      <c r="O470" s="16">
        <v>72</v>
      </c>
      <c r="P470" s="16">
        <v>17795088</v>
      </c>
      <c r="Q470" s="16">
        <v>72</v>
      </c>
      <c r="R470" s="16">
        <v>71180352</v>
      </c>
      <c r="S470" s="16">
        <v>288</v>
      </c>
      <c r="T470" s="16" t="s">
        <v>213</v>
      </c>
      <c r="U470" s="16" t="s">
        <v>7048</v>
      </c>
      <c r="V470" s="16" t="s">
        <v>7048</v>
      </c>
    </row>
    <row r="471" spans="1:22" s="7" customFormat="1" ht="225" x14ac:dyDescent="0.3">
      <c r="A471" s="16">
        <v>466</v>
      </c>
      <c r="B471" s="121" t="s">
        <v>1590</v>
      </c>
      <c r="C471" s="113" t="s">
        <v>13937</v>
      </c>
      <c r="D471" s="121" t="s">
        <v>13938</v>
      </c>
      <c r="E471" s="121" t="s">
        <v>13958</v>
      </c>
      <c r="F471" s="20"/>
      <c r="G471" s="21" t="s">
        <v>49</v>
      </c>
      <c r="H471" s="470">
        <v>17721510</v>
      </c>
      <c r="I471" s="472">
        <v>5</v>
      </c>
      <c r="J471" s="175">
        <v>17721510</v>
      </c>
      <c r="K471" s="121">
        <v>5</v>
      </c>
      <c r="L471" s="175">
        <v>17721510</v>
      </c>
      <c r="M471" s="121">
        <v>5</v>
      </c>
      <c r="N471" s="175">
        <v>17721510</v>
      </c>
      <c r="O471" s="121">
        <v>5</v>
      </c>
      <c r="P471" s="121"/>
      <c r="Q471" s="121"/>
      <c r="R471" s="16">
        <v>70886040</v>
      </c>
      <c r="S471" s="21">
        <v>20</v>
      </c>
      <c r="T471" s="121" t="s">
        <v>13905</v>
      </c>
      <c r="U471" s="224" t="s">
        <v>35</v>
      </c>
      <c r="V471" s="218" t="s">
        <v>13940</v>
      </c>
    </row>
    <row r="472" spans="1:22" s="7" customFormat="1" ht="37.5" x14ac:dyDescent="0.3">
      <c r="A472" s="16">
        <v>467</v>
      </c>
      <c r="B472" s="16" t="s">
        <v>3340</v>
      </c>
      <c r="C472" s="16" t="s">
        <v>11833</v>
      </c>
      <c r="D472" s="16" t="s">
        <v>5479</v>
      </c>
      <c r="E472" s="16" t="s">
        <v>11859</v>
      </c>
      <c r="F472" s="16"/>
      <c r="G472" s="151" t="s">
        <v>9115</v>
      </c>
      <c r="H472" s="275">
        <v>14160000</v>
      </c>
      <c r="I472" s="275" t="s">
        <v>9333</v>
      </c>
      <c r="J472" s="275">
        <v>14160000</v>
      </c>
      <c r="K472" s="275" t="s">
        <v>9333</v>
      </c>
      <c r="L472" s="275">
        <v>14160000</v>
      </c>
      <c r="M472" s="275" t="s">
        <v>9333</v>
      </c>
      <c r="N472" s="275">
        <v>14160000</v>
      </c>
      <c r="O472" s="275" t="s">
        <v>9333</v>
      </c>
      <c r="P472" s="275">
        <v>14160000</v>
      </c>
      <c r="Q472" s="275" t="s">
        <v>9333</v>
      </c>
      <c r="R472" s="16">
        <v>70800000</v>
      </c>
      <c r="S472" s="275">
        <v>120</v>
      </c>
      <c r="T472" s="38" t="s">
        <v>11752</v>
      </c>
      <c r="U472" s="279"/>
      <c r="V472" s="279"/>
    </row>
    <row r="473" spans="1:22" s="7" customFormat="1" ht="75" x14ac:dyDescent="0.3">
      <c r="A473" s="16">
        <v>468</v>
      </c>
      <c r="B473" s="21" t="s">
        <v>955</v>
      </c>
      <c r="C473" s="16" t="s">
        <v>956</v>
      </c>
      <c r="D473" s="16" t="s">
        <v>957</v>
      </c>
      <c r="E473" s="16" t="s">
        <v>2720</v>
      </c>
      <c r="F473" s="16"/>
      <c r="G473" s="16" t="s">
        <v>24</v>
      </c>
      <c r="H473" s="251">
        <v>14145000</v>
      </c>
      <c r="I473" s="251">
        <v>23000</v>
      </c>
      <c r="J473" s="16">
        <v>14145000</v>
      </c>
      <c r="K473" s="16">
        <v>23000</v>
      </c>
      <c r="L473" s="16">
        <v>14145000</v>
      </c>
      <c r="M473" s="16">
        <v>23000</v>
      </c>
      <c r="N473" s="16">
        <v>14145000</v>
      </c>
      <c r="O473" s="16">
        <v>23000</v>
      </c>
      <c r="P473" s="16">
        <v>14145000</v>
      </c>
      <c r="Q473" s="16">
        <v>23000</v>
      </c>
      <c r="R473" s="16">
        <v>70725000</v>
      </c>
      <c r="S473" s="16">
        <v>115000</v>
      </c>
      <c r="T473" s="16" t="s">
        <v>1457</v>
      </c>
      <c r="U473" s="16" t="s">
        <v>2567</v>
      </c>
      <c r="V473" s="16" t="s">
        <v>2721</v>
      </c>
    </row>
    <row r="474" spans="1:22" s="7" customFormat="1" ht="56.25" x14ac:dyDescent="0.3">
      <c r="A474" s="16">
        <v>469</v>
      </c>
      <c r="B474" s="21" t="s">
        <v>2655</v>
      </c>
      <c r="C474" s="16" t="s">
        <v>2656</v>
      </c>
      <c r="D474" s="16" t="s">
        <v>2657</v>
      </c>
      <c r="E474" s="16" t="s">
        <v>2658</v>
      </c>
      <c r="F474" s="17"/>
      <c r="G474" s="16" t="s">
        <v>2320</v>
      </c>
      <c r="H474" s="251">
        <v>14124000</v>
      </c>
      <c r="I474" s="251">
        <v>12</v>
      </c>
      <c r="J474" s="16">
        <v>14124000</v>
      </c>
      <c r="K474" s="16">
        <v>12</v>
      </c>
      <c r="L474" s="16">
        <v>14124000</v>
      </c>
      <c r="M474" s="16">
        <v>12</v>
      </c>
      <c r="N474" s="16">
        <v>14124000</v>
      </c>
      <c r="O474" s="16">
        <v>12</v>
      </c>
      <c r="P474" s="16">
        <v>14124000</v>
      </c>
      <c r="Q474" s="16">
        <v>12</v>
      </c>
      <c r="R474" s="16">
        <v>70620000</v>
      </c>
      <c r="S474" s="16">
        <v>60</v>
      </c>
      <c r="T474" s="16" t="s">
        <v>213</v>
      </c>
      <c r="U474" s="16" t="s">
        <v>2567</v>
      </c>
      <c r="V474" s="16" t="s">
        <v>199</v>
      </c>
    </row>
    <row r="475" spans="1:22" s="7" customFormat="1" ht="56.25" x14ac:dyDescent="0.3">
      <c r="A475" s="16">
        <v>470</v>
      </c>
      <c r="B475" s="21" t="s">
        <v>7297</v>
      </c>
      <c r="C475" s="16" t="s">
        <v>2281</v>
      </c>
      <c r="D475" s="16" t="s">
        <v>514</v>
      </c>
      <c r="E475" s="16" t="s">
        <v>2282</v>
      </c>
      <c r="F475" s="16"/>
      <c r="G475" s="16" t="s">
        <v>33</v>
      </c>
      <c r="H475" s="251">
        <v>14699773.625</v>
      </c>
      <c r="I475" s="251">
        <v>27</v>
      </c>
      <c r="J475" s="16">
        <v>14699773.620000001</v>
      </c>
      <c r="K475" s="16">
        <v>27</v>
      </c>
      <c r="L475" s="16">
        <v>13610901.500000002</v>
      </c>
      <c r="M475" s="16">
        <v>25</v>
      </c>
      <c r="N475" s="16">
        <v>13610901.500000002</v>
      </c>
      <c r="O475" s="16">
        <v>25</v>
      </c>
      <c r="P475" s="16">
        <v>13610901.500000002</v>
      </c>
      <c r="Q475" s="16">
        <v>25</v>
      </c>
      <c r="R475" s="16">
        <v>70232251.745000005</v>
      </c>
      <c r="S475" s="16">
        <v>129</v>
      </c>
      <c r="T475" s="16" t="s">
        <v>213</v>
      </c>
      <c r="U475" s="16" t="s">
        <v>7048</v>
      </c>
      <c r="V475" s="16" t="s">
        <v>7048</v>
      </c>
    </row>
    <row r="476" spans="1:22" s="7" customFormat="1" ht="409.5" x14ac:dyDescent="0.3">
      <c r="A476" s="16">
        <v>471</v>
      </c>
      <c r="B476" s="21" t="s">
        <v>7396</v>
      </c>
      <c r="C476" s="16" t="s">
        <v>7397</v>
      </c>
      <c r="D476" s="16" t="s">
        <v>1414</v>
      </c>
      <c r="E476" s="16" t="s">
        <v>7398</v>
      </c>
      <c r="F476" s="16"/>
      <c r="G476" s="16" t="s">
        <v>1493</v>
      </c>
      <c r="H476" s="251">
        <v>14006585.6</v>
      </c>
      <c r="I476" s="251">
        <v>2</v>
      </c>
      <c r="J476" s="16">
        <v>14006585.6</v>
      </c>
      <c r="K476" s="16">
        <v>2</v>
      </c>
      <c r="L476" s="16">
        <v>14006585.6</v>
      </c>
      <c r="M476" s="16">
        <v>2</v>
      </c>
      <c r="N476" s="16">
        <v>14006585.6</v>
      </c>
      <c r="O476" s="16">
        <v>2</v>
      </c>
      <c r="P476" s="16">
        <v>14006585.6</v>
      </c>
      <c r="Q476" s="16">
        <v>2</v>
      </c>
      <c r="R476" s="16">
        <v>70032928</v>
      </c>
      <c r="S476" s="16">
        <v>10</v>
      </c>
      <c r="T476" s="16" t="s">
        <v>213</v>
      </c>
      <c r="U476" s="16"/>
      <c r="V476" s="16" t="s">
        <v>7399</v>
      </c>
    </row>
    <row r="477" spans="1:22" s="7" customFormat="1" ht="409.5" x14ac:dyDescent="0.3">
      <c r="A477" s="16">
        <v>472</v>
      </c>
      <c r="B477" s="21" t="s">
        <v>5916</v>
      </c>
      <c r="C477" s="16" t="s">
        <v>5917</v>
      </c>
      <c r="D477" s="16" t="s">
        <v>5918</v>
      </c>
      <c r="E477" s="16" t="s">
        <v>6019</v>
      </c>
      <c r="F477" s="16"/>
      <c r="G477" s="16" t="s">
        <v>1493</v>
      </c>
      <c r="H477" s="251">
        <v>70000000</v>
      </c>
      <c r="I477" s="251">
        <v>8</v>
      </c>
      <c r="J477" s="16">
        <v>0</v>
      </c>
      <c r="K477" s="16">
        <v>0</v>
      </c>
      <c r="L477" s="16">
        <v>0</v>
      </c>
      <c r="M477" s="16">
        <v>0</v>
      </c>
      <c r="N477" s="16">
        <v>0</v>
      </c>
      <c r="O477" s="16">
        <v>0</v>
      </c>
      <c r="P477" s="16">
        <v>0</v>
      </c>
      <c r="Q477" s="16">
        <v>0</v>
      </c>
      <c r="R477" s="16">
        <v>70000000</v>
      </c>
      <c r="S477" s="16">
        <v>8</v>
      </c>
      <c r="T477" s="16" t="s">
        <v>76</v>
      </c>
      <c r="U477" s="16"/>
      <c r="V477" s="16" t="s">
        <v>4605</v>
      </c>
    </row>
    <row r="478" spans="1:22" s="7" customFormat="1" ht="168.75" x14ac:dyDescent="0.3">
      <c r="A478" s="16">
        <v>473</v>
      </c>
      <c r="B478" s="21" t="s">
        <v>2679</v>
      </c>
      <c r="C478" s="16" t="s">
        <v>2680</v>
      </c>
      <c r="D478" s="16" t="s">
        <v>2471</v>
      </c>
      <c r="E478" s="16" t="s">
        <v>2681</v>
      </c>
      <c r="F478" s="17"/>
      <c r="G478" s="16" t="s">
        <v>33</v>
      </c>
      <c r="H478" s="251">
        <v>13850000</v>
      </c>
      <c r="I478" s="251">
        <v>1</v>
      </c>
      <c r="J478" s="16">
        <v>13850000</v>
      </c>
      <c r="K478" s="16">
        <v>1</v>
      </c>
      <c r="L478" s="16">
        <v>13850000</v>
      </c>
      <c r="M478" s="16">
        <v>1</v>
      </c>
      <c r="N478" s="16">
        <v>13850000</v>
      </c>
      <c r="O478" s="16">
        <v>1</v>
      </c>
      <c r="P478" s="16">
        <v>13850000</v>
      </c>
      <c r="Q478" s="16">
        <v>1</v>
      </c>
      <c r="R478" s="16">
        <v>69250000</v>
      </c>
      <c r="S478" s="16">
        <v>5</v>
      </c>
      <c r="T478" s="16" t="s">
        <v>213</v>
      </c>
      <c r="U478" s="16" t="s">
        <v>2567</v>
      </c>
      <c r="V478" s="16" t="s">
        <v>2678</v>
      </c>
    </row>
    <row r="479" spans="1:22" s="7" customFormat="1" ht="56.25" x14ac:dyDescent="0.3">
      <c r="A479" s="16">
        <v>474</v>
      </c>
      <c r="B479" s="21" t="s">
        <v>1423</v>
      </c>
      <c r="C479" s="16" t="s">
        <v>1424</v>
      </c>
      <c r="D479" s="16" t="s">
        <v>1425</v>
      </c>
      <c r="E479" s="16" t="s">
        <v>1430</v>
      </c>
      <c r="F479" s="16"/>
      <c r="G479" s="16" t="s">
        <v>33</v>
      </c>
      <c r="H479" s="251">
        <v>16175067.579999998</v>
      </c>
      <c r="I479" s="251">
        <v>7</v>
      </c>
      <c r="J479" s="16">
        <v>16822070.283199999</v>
      </c>
      <c r="K479" s="16">
        <v>7</v>
      </c>
      <c r="L479" s="16">
        <v>17494953.094528001</v>
      </c>
      <c r="M479" s="16">
        <v>7</v>
      </c>
      <c r="N479" s="16">
        <v>18194751.218309123</v>
      </c>
      <c r="O479" s="16">
        <v>7</v>
      </c>
      <c r="P479" s="16">
        <v>0</v>
      </c>
      <c r="Q479" s="16">
        <v>0</v>
      </c>
      <c r="R479" s="16">
        <v>68686842.176037118</v>
      </c>
      <c r="S479" s="16">
        <v>28</v>
      </c>
      <c r="T479" s="16" t="s">
        <v>1421</v>
      </c>
      <c r="U479" s="16" t="s">
        <v>35</v>
      </c>
      <c r="V479" s="16" t="s">
        <v>1428</v>
      </c>
    </row>
    <row r="480" spans="1:22" s="7" customFormat="1" ht="56.25" x14ac:dyDescent="0.3">
      <c r="A480" s="16">
        <v>475</v>
      </c>
      <c r="B480" s="21" t="s">
        <v>1423</v>
      </c>
      <c r="C480" s="16" t="s">
        <v>1424</v>
      </c>
      <c r="D480" s="16" t="s">
        <v>1425</v>
      </c>
      <c r="E480" s="16" t="s">
        <v>1431</v>
      </c>
      <c r="F480" s="16"/>
      <c r="G480" s="16" t="s">
        <v>33</v>
      </c>
      <c r="H480" s="251">
        <v>16175067.579999998</v>
      </c>
      <c r="I480" s="251">
        <v>7</v>
      </c>
      <c r="J480" s="16">
        <v>16822070.283199999</v>
      </c>
      <c r="K480" s="16">
        <v>7</v>
      </c>
      <c r="L480" s="16">
        <v>17494953.094528001</v>
      </c>
      <c r="M480" s="16">
        <v>7</v>
      </c>
      <c r="N480" s="16">
        <v>18194751.218309123</v>
      </c>
      <c r="O480" s="16">
        <v>7</v>
      </c>
      <c r="P480" s="16">
        <v>0</v>
      </c>
      <c r="Q480" s="16">
        <v>0</v>
      </c>
      <c r="R480" s="16">
        <v>68686842.176037118</v>
      </c>
      <c r="S480" s="16">
        <v>28</v>
      </c>
      <c r="T480" s="16" t="s">
        <v>1421</v>
      </c>
      <c r="U480" s="16" t="s">
        <v>35</v>
      </c>
      <c r="V480" s="16" t="s">
        <v>1428</v>
      </c>
    </row>
    <row r="481" spans="1:22" s="7" customFormat="1" ht="75" x14ac:dyDescent="0.3">
      <c r="A481" s="16">
        <v>476</v>
      </c>
      <c r="B481" s="16" t="s">
        <v>11860</v>
      </c>
      <c r="C481" s="16" t="s">
        <v>11861</v>
      </c>
      <c r="D481" s="16" t="s">
        <v>11862</v>
      </c>
      <c r="E481" s="16" t="s">
        <v>11863</v>
      </c>
      <c r="F481" s="16"/>
      <c r="G481" s="151" t="s">
        <v>9115</v>
      </c>
      <c r="H481" s="275">
        <v>68305216</v>
      </c>
      <c r="I481" s="275" t="s">
        <v>9969</v>
      </c>
      <c r="J481" s="275"/>
      <c r="K481" s="275"/>
      <c r="L481" s="275"/>
      <c r="M481" s="275"/>
      <c r="N481" s="275"/>
      <c r="O481" s="275"/>
      <c r="P481" s="275"/>
      <c r="Q481" s="275"/>
      <c r="R481" s="16">
        <v>68305216</v>
      </c>
      <c r="S481" s="275">
        <v>7</v>
      </c>
      <c r="T481" s="38" t="s">
        <v>11788</v>
      </c>
      <c r="U481" s="279"/>
      <c r="V481" s="279"/>
    </row>
    <row r="482" spans="1:22" s="7" customFormat="1" ht="150" x14ac:dyDescent="0.3">
      <c r="A482" s="16">
        <v>477</v>
      </c>
      <c r="B482" s="16" t="s">
        <v>11779</v>
      </c>
      <c r="C482" s="16" t="s">
        <v>11864</v>
      </c>
      <c r="D482" s="16" t="s">
        <v>11865</v>
      </c>
      <c r="E482" s="16" t="s">
        <v>11866</v>
      </c>
      <c r="F482" s="16" t="s">
        <v>11867</v>
      </c>
      <c r="G482" s="151" t="s">
        <v>33</v>
      </c>
      <c r="H482" s="275">
        <v>0</v>
      </c>
      <c r="I482" s="275">
        <v>0</v>
      </c>
      <c r="J482" s="275">
        <v>22622386.700000003</v>
      </c>
      <c r="K482" s="275">
        <v>58</v>
      </c>
      <c r="L482" s="275">
        <v>22622386.700000003</v>
      </c>
      <c r="M482" s="275">
        <v>58</v>
      </c>
      <c r="N482" s="275">
        <v>22622386.700000003</v>
      </c>
      <c r="O482" s="275">
        <v>58</v>
      </c>
      <c r="P482" s="275">
        <v>0</v>
      </c>
      <c r="Q482" s="275">
        <v>0</v>
      </c>
      <c r="R482" s="16">
        <v>67867160.100000009</v>
      </c>
      <c r="S482" s="275">
        <v>174</v>
      </c>
      <c r="T482" s="243" t="s">
        <v>11752</v>
      </c>
      <c r="U482" s="279" t="s">
        <v>35</v>
      </c>
      <c r="V482" s="279" t="s">
        <v>11784</v>
      </c>
    </row>
    <row r="483" spans="1:22" s="7" customFormat="1" ht="37.5" x14ac:dyDescent="0.3">
      <c r="A483" s="16">
        <v>478</v>
      </c>
      <c r="B483" s="21" t="s">
        <v>1669</v>
      </c>
      <c r="C483" s="16" t="s">
        <v>1670</v>
      </c>
      <c r="D483" s="16" t="s">
        <v>1671</v>
      </c>
      <c r="E483" s="16" t="s">
        <v>2271</v>
      </c>
      <c r="F483" s="16"/>
      <c r="G483" s="16" t="s">
        <v>49</v>
      </c>
      <c r="H483" s="251">
        <v>15696428.57</v>
      </c>
      <c r="I483" s="251">
        <v>1</v>
      </c>
      <c r="J483" s="16">
        <v>16638214.279999999</v>
      </c>
      <c r="K483" s="16">
        <v>1</v>
      </c>
      <c r="L483" s="16">
        <v>17303742.850000001</v>
      </c>
      <c r="M483" s="16">
        <v>1</v>
      </c>
      <c r="N483" s="16">
        <v>17995892.559999999</v>
      </c>
      <c r="O483" s="16">
        <v>1</v>
      </c>
      <c r="P483" s="16">
        <v>0</v>
      </c>
      <c r="Q483" s="16">
        <v>0</v>
      </c>
      <c r="R483" s="16">
        <v>67634278.260000005</v>
      </c>
      <c r="S483" s="16">
        <v>4</v>
      </c>
      <c r="T483" s="16" t="s">
        <v>1522</v>
      </c>
      <c r="U483" s="16" t="s">
        <v>294</v>
      </c>
      <c r="V483" s="16" t="s">
        <v>2272</v>
      </c>
    </row>
    <row r="484" spans="1:22" s="7" customFormat="1" ht="93.75" x14ac:dyDescent="0.3">
      <c r="A484" s="16">
        <v>479</v>
      </c>
      <c r="B484" s="21" t="s">
        <v>2697</v>
      </c>
      <c r="C484" s="16" t="s">
        <v>2514</v>
      </c>
      <c r="D484" s="16" t="s">
        <v>514</v>
      </c>
      <c r="E484" s="16" t="s">
        <v>2515</v>
      </c>
      <c r="F484" s="17"/>
      <c r="G484" s="16" t="s">
        <v>33</v>
      </c>
      <c r="H484" s="251">
        <v>13500000</v>
      </c>
      <c r="I484" s="251">
        <v>3</v>
      </c>
      <c r="J484" s="16">
        <v>13500000</v>
      </c>
      <c r="K484" s="16">
        <v>3</v>
      </c>
      <c r="L484" s="16">
        <v>13500000</v>
      </c>
      <c r="M484" s="16">
        <v>3</v>
      </c>
      <c r="N484" s="16">
        <v>13500000</v>
      </c>
      <c r="O484" s="16">
        <v>3</v>
      </c>
      <c r="P484" s="16">
        <v>13500000</v>
      </c>
      <c r="Q484" s="16">
        <v>3</v>
      </c>
      <c r="R484" s="16">
        <v>67500000</v>
      </c>
      <c r="S484" s="16">
        <v>15</v>
      </c>
      <c r="T484" s="16" t="s">
        <v>213</v>
      </c>
      <c r="U484" s="16" t="s">
        <v>2567</v>
      </c>
      <c r="V484" s="16" t="s">
        <v>199</v>
      </c>
    </row>
    <row r="485" spans="1:22" s="7" customFormat="1" ht="131.25" x14ac:dyDescent="0.3">
      <c r="A485" s="16">
        <v>480</v>
      </c>
      <c r="B485" s="21" t="s">
        <v>7338</v>
      </c>
      <c r="C485" s="16" t="s">
        <v>2252</v>
      </c>
      <c r="D485" s="16" t="s">
        <v>1287</v>
      </c>
      <c r="E485" s="16" t="s">
        <v>7339</v>
      </c>
      <c r="F485" s="16"/>
      <c r="G485" s="16" t="s">
        <v>1493</v>
      </c>
      <c r="H485" s="251">
        <v>13440000</v>
      </c>
      <c r="I485" s="251">
        <v>2</v>
      </c>
      <c r="J485" s="16">
        <v>13440000</v>
      </c>
      <c r="K485" s="16">
        <v>2</v>
      </c>
      <c r="L485" s="16">
        <v>13440000</v>
      </c>
      <c r="M485" s="16">
        <v>2</v>
      </c>
      <c r="N485" s="16">
        <v>13440000</v>
      </c>
      <c r="O485" s="16">
        <v>2</v>
      </c>
      <c r="P485" s="16">
        <v>13440000</v>
      </c>
      <c r="Q485" s="16">
        <v>2</v>
      </c>
      <c r="R485" s="16">
        <v>67200000</v>
      </c>
      <c r="S485" s="16">
        <v>10</v>
      </c>
      <c r="T485" s="16" t="s">
        <v>213</v>
      </c>
      <c r="U485" s="16" t="s">
        <v>83</v>
      </c>
      <c r="V485" s="16" t="s">
        <v>7335</v>
      </c>
    </row>
    <row r="486" spans="1:22" s="7" customFormat="1" ht="37.5" x14ac:dyDescent="0.3">
      <c r="A486" s="16">
        <v>481</v>
      </c>
      <c r="B486" s="113" t="s">
        <v>14566</v>
      </c>
      <c r="C486" s="113" t="s">
        <v>14567</v>
      </c>
      <c r="D486" s="113" t="s">
        <v>11356</v>
      </c>
      <c r="E486" s="113" t="s">
        <v>14568</v>
      </c>
      <c r="F486" s="20" t="s">
        <v>14449</v>
      </c>
      <c r="G486" s="113" t="s">
        <v>7084</v>
      </c>
      <c r="H486" s="189">
        <v>67200000</v>
      </c>
      <c r="I486" s="172" t="s">
        <v>14569</v>
      </c>
      <c r="J486" s="20"/>
      <c r="K486" s="20"/>
      <c r="L486" s="20"/>
      <c r="M486" s="20"/>
      <c r="N486" s="20"/>
      <c r="O486" s="20"/>
      <c r="P486" s="20"/>
      <c r="Q486" s="20"/>
      <c r="R486" s="16">
        <v>67200000</v>
      </c>
      <c r="S486" s="21">
        <v>15000</v>
      </c>
      <c r="T486" s="21" t="s">
        <v>14570</v>
      </c>
      <c r="U486" s="16"/>
      <c r="V486" s="112"/>
    </row>
    <row r="487" spans="1:22" s="7" customFormat="1" ht="93.75" x14ac:dyDescent="0.3">
      <c r="A487" s="16">
        <v>482</v>
      </c>
      <c r="B487" s="21" t="s">
        <v>264</v>
      </c>
      <c r="C487" s="16" t="s">
        <v>1693</v>
      </c>
      <c r="D487" s="16" t="s">
        <v>1694</v>
      </c>
      <c r="E487" s="16" t="s">
        <v>1854</v>
      </c>
      <c r="F487" s="16"/>
      <c r="G487" s="16" t="s">
        <v>33</v>
      </c>
      <c r="H487" s="251">
        <v>27376440</v>
      </c>
      <c r="I487" s="251">
        <v>20</v>
      </c>
      <c r="J487" s="16">
        <v>27376440</v>
      </c>
      <c r="K487" s="16">
        <v>20</v>
      </c>
      <c r="L487" s="16">
        <v>4106466</v>
      </c>
      <c r="M487" s="16">
        <v>3</v>
      </c>
      <c r="N487" s="16">
        <v>4106466</v>
      </c>
      <c r="O487" s="16">
        <v>3</v>
      </c>
      <c r="P487" s="16">
        <v>4106466</v>
      </c>
      <c r="Q487" s="16">
        <v>3</v>
      </c>
      <c r="R487" s="16">
        <v>67072278</v>
      </c>
      <c r="S487" s="16">
        <v>49</v>
      </c>
      <c r="T487" s="16" t="s">
        <v>1457</v>
      </c>
      <c r="U487" s="16" t="s">
        <v>83</v>
      </c>
      <c r="V487" s="16" t="s">
        <v>199</v>
      </c>
    </row>
    <row r="488" spans="1:22" s="7" customFormat="1" ht="93.75" x14ac:dyDescent="0.3">
      <c r="A488" s="16">
        <v>483</v>
      </c>
      <c r="B488" s="21" t="s">
        <v>264</v>
      </c>
      <c r="C488" s="16" t="s">
        <v>1693</v>
      </c>
      <c r="D488" s="16" t="s">
        <v>1694</v>
      </c>
      <c r="E488" s="16" t="s">
        <v>2137</v>
      </c>
      <c r="F488" s="16"/>
      <c r="G488" s="16" t="s">
        <v>33</v>
      </c>
      <c r="H488" s="251">
        <v>27376440</v>
      </c>
      <c r="I488" s="251">
        <v>20</v>
      </c>
      <c r="J488" s="16">
        <v>27376440</v>
      </c>
      <c r="K488" s="16">
        <v>20</v>
      </c>
      <c r="L488" s="16">
        <v>4106466</v>
      </c>
      <c r="M488" s="16">
        <v>3</v>
      </c>
      <c r="N488" s="16">
        <v>4106466</v>
      </c>
      <c r="O488" s="16">
        <v>3</v>
      </c>
      <c r="P488" s="16">
        <v>4106466</v>
      </c>
      <c r="Q488" s="16">
        <v>3</v>
      </c>
      <c r="R488" s="16">
        <v>67072278</v>
      </c>
      <c r="S488" s="16">
        <v>49</v>
      </c>
      <c r="T488" s="16" t="s">
        <v>1457</v>
      </c>
      <c r="U488" s="16" t="s">
        <v>359</v>
      </c>
      <c r="V488" s="16" t="s">
        <v>199</v>
      </c>
    </row>
    <row r="489" spans="1:22" s="7" customFormat="1" ht="93.75" x14ac:dyDescent="0.3">
      <c r="A489" s="16">
        <v>484</v>
      </c>
      <c r="B489" s="21" t="s">
        <v>264</v>
      </c>
      <c r="C489" s="16" t="s">
        <v>1693</v>
      </c>
      <c r="D489" s="16" t="s">
        <v>1694</v>
      </c>
      <c r="E489" s="16" t="s">
        <v>1896</v>
      </c>
      <c r="F489" s="16"/>
      <c r="G489" s="16" t="s">
        <v>33</v>
      </c>
      <c r="H489" s="251">
        <v>27376440</v>
      </c>
      <c r="I489" s="251">
        <v>20</v>
      </c>
      <c r="J489" s="16">
        <v>27376440</v>
      </c>
      <c r="K489" s="16">
        <v>20</v>
      </c>
      <c r="L489" s="16">
        <v>4106466</v>
      </c>
      <c r="M489" s="16">
        <v>3</v>
      </c>
      <c r="N489" s="16">
        <v>4106466</v>
      </c>
      <c r="O489" s="16">
        <v>3</v>
      </c>
      <c r="P489" s="16">
        <v>4106466</v>
      </c>
      <c r="Q489" s="16">
        <v>3</v>
      </c>
      <c r="R489" s="16">
        <v>67072278</v>
      </c>
      <c r="S489" s="16">
        <v>49</v>
      </c>
      <c r="T489" s="16" t="s">
        <v>1457</v>
      </c>
      <c r="U489" s="16" t="s">
        <v>83</v>
      </c>
      <c r="V489" s="16" t="s">
        <v>199</v>
      </c>
    </row>
    <row r="490" spans="1:22" s="7" customFormat="1" ht="93.75" x14ac:dyDescent="0.3">
      <c r="A490" s="16">
        <v>485</v>
      </c>
      <c r="B490" s="21" t="s">
        <v>264</v>
      </c>
      <c r="C490" s="16" t="s">
        <v>1693</v>
      </c>
      <c r="D490" s="16" t="s">
        <v>1694</v>
      </c>
      <c r="E490" s="16" t="s">
        <v>1896</v>
      </c>
      <c r="F490" s="16"/>
      <c r="G490" s="16" t="s">
        <v>33</v>
      </c>
      <c r="H490" s="251">
        <v>27376440</v>
      </c>
      <c r="I490" s="251">
        <v>20</v>
      </c>
      <c r="J490" s="16">
        <v>27376440</v>
      </c>
      <c r="K490" s="16">
        <v>20</v>
      </c>
      <c r="L490" s="16">
        <v>4106466</v>
      </c>
      <c r="M490" s="16">
        <v>3</v>
      </c>
      <c r="N490" s="16">
        <v>4106466</v>
      </c>
      <c r="O490" s="16">
        <v>3</v>
      </c>
      <c r="P490" s="16">
        <v>4106466</v>
      </c>
      <c r="Q490" s="16">
        <v>3</v>
      </c>
      <c r="R490" s="16">
        <v>67072278</v>
      </c>
      <c r="S490" s="16">
        <v>49</v>
      </c>
      <c r="T490" s="16" t="s">
        <v>1457</v>
      </c>
      <c r="U490" s="16" t="s">
        <v>35</v>
      </c>
      <c r="V490" s="16" t="s">
        <v>199</v>
      </c>
    </row>
    <row r="491" spans="1:22" s="7" customFormat="1" ht="131.25" x14ac:dyDescent="0.3">
      <c r="A491" s="16">
        <v>486</v>
      </c>
      <c r="B491" s="21" t="s">
        <v>2717</v>
      </c>
      <c r="C491" s="16" t="s">
        <v>2718</v>
      </c>
      <c r="D491" s="16" t="s">
        <v>2719</v>
      </c>
      <c r="E491" s="16" t="s">
        <v>1037</v>
      </c>
      <c r="F491" s="17"/>
      <c r="G491" s="16" t="s">
        <v>33</v>
      </c>
      <c r="H491" s="251">
        <v>13400000.01</v>
      </c>
      <c r="I491" s="251">
        <v>3</v>
      </c>
      <c r="J491" s="16">
        <v>13400000.01</v>
      </c>
      <c r="K491" s="16">
        <v>3</v>
      </c>
      <c r="L491" s="16">
        <v>13400000.01</v>
      </c>
      <c r="M491" s="16">
        <v>3</v>
      </c>
      <c r="N491" s="16">
        <v>13400000.01</v>
      </c>
      <c r="O491" s="16">
        <v>3</v>
      </c>
      <c r="P491" s="16">
        <v>13400000.01</v>
      </c>
      <c r="Q491" s="16">
        <v>3</v>
      </c>
      <c r="R491" s="16">
        <v>67000000.049999997</v>
      </c>
      <c r="S491" s="16">
        <v>15</v>
      </c>
      <c r="T491" s="16" t="s">
        <v>213</v>
      </c>
      <c r="U491" s="16" t="s">
        <v>2567</v>
      </c>
      <c r="V491" s="16" t="s">
        <v>199</v>
      </c>
    </row>
    <row r="492" spans="1:22" s="7" customFormat="1" ht="56.25" x14ac:dyDescent="0.3">
      <c r="A492" s="16">
        <v>487</v>
      </c>
      <c r="B492" s="21" t="s">
        <v>6464</v>
      </c>
      <c r="C492" s="16" t="s">
        <v>6500</v>
      </c>
      <c r="D492" s="16" t="s">
        <v>310</v>
      </c>
      <c r="E492" s="16" t="s">
        <v>5</v>
      </c>
      <c r="F492" s="16" t="s">
        <v>9656</v>
      </c>
      <c r="G492" s="16" t="s">
        <v>1493</v>
      </c>
      <c r="H492" s="251">
        <v>13365000</v>
      </c>
      <c r="I492" s="251">
        <v>27</v>
      </c>
      <c r="J492" s="16">
        <v>13365000</v>
      </c>
      <c r="K492" s="16">
        <v>27</v>
      </c>
      <c r="L492" s="16">
        <v>13365000</v>
      </c>
      <c r="M492" s="16">
        <v>27</v>
      </c>
      <c r="N492" s="16">
        <v>13365000</v>
      </c>
      <c r="O492" s="16">
        <v>27</v>
      </c>
      <c r="P492" s="16">
        <v>13365000</v>
      </c>
      <c r="Q492" s="16">
        <v>27</v>
      </c>
      <c r="R492" s="16">
        <v>66825000</v>
      </c>
      <c r="S492" s="16">
        <v>135</v>
      </c>
      <c r="T492" s="16" t="s">
        <v>1457</v>
      </c>
      <c r="U492" s="16"/>
      <c r="V492" s="16"/>
    </row>
    <row r="493" spans="1:22" s="7" customFormat="1" ht="409.5" x14ac:dyDescent="0.3">
      <c r="A493" s="16">
        <v>488</v>
      </c>
      <c r="B493" s="21" t="s">
        <v>787</v>
      </c>
      <c r="C493" s="16" t="s">
        <v>788</v>
      </c>
      <c r="D493" s="16" t="s">
        <v>8159</v>
      </c>
      <c r="E493" s="16" t="s">
        <v>9830</v>
      </c>
      <c r="F493" s="16" t="s">
        <v>9831</v>
      </c>
      <c r="G493" s="16" t="s">
        <v>9769</v>
      </c>
      <c r="H493" s="251">
        <v>13310000</v>
      </c>
      <c r="I493" s="251">
        <v>22</v>
      </c>
      <c r="J493" s="16">
        <v>13310000</v>
      </c>
      <c r="K493" s="16">
        <v>22</v>
      </c>
      <c r="L493" s="16">
        <v>13310000</v>
      </c>
      <c r="M493" s="16">
        <v>22</v>
      </c>
      <c r="N493" s="16">
        <v>13310000</v>
      </c>
      <c r="O493" s="16">
        <v>22</v>
      </c>
      <c r="P493" s="16">
        <v>13310000</v>
      </c>
      <c r="Q493" s="16">
        <v>22</v>
      </c>
      <c r="R493" s="16">
        <v>66550000</v>
      </c>
      <c r="S493" s="16">
        <v>110</v>
      </c>
      <c r="T493" s="16" t="s">
        <v>25</v>
      </c>
      <c r="U493" s="16" t="s">
        <v>35</v>
      </c>
      <c r="V493" s="16" t="s">
        <v>9832</v>
      </c>
    </row>
    <row r="494" spans="1:22" s="7" customFormat="1" ht="37.5" x14ac:dyDescent="0.3">
      <c r="A494" s="16">
        <v>489</v>
      </c>
      <c r="B494" s="21" t="s">
        <v>7572</v>
      </c>
      <c r="C494" s="16" t="s">
        <v>424</v>
      </c>
      <c r="D494" s="16" t="s">
        <v>423</v>
      </c>
      <c r="E494" s="16" t="s">
        <v>425</v>
      </c>
      <c r="F494" s="16"/>
      <c r="G494" s="16" t="s">
        <v>33</v>
      </c>
      <c r="H494" s="251">
        <v>8123500</v>
      </c>
      <c r="I494" s="251">
        <v>77</v>
      </c>
      <c r="J494" s="16">
        <v>14601573.000000002</v>
      </c>
      <c r="K494" s="16">
        <v>150</v>
      </c>
      <c r="L494" s="16">
        <v>14601573.000000002</v>
      </c>
      <c r="M494" s="16">
        <v>150</v>
      </c>
      <c r="N494" s="16">
        <v>14601573.000000002</v>
      </c>
      <c r="O494" s="16">
        <v>150</v>
      </c>
      <c r="P494" s="16">
        <v>14601573.000000002</v>
      </c>
      <c r="Q494" s="16">
        <v>150</v>
      </c>
      <c r="R494" s="16">
        <v>66529792</v>
      </c>
      <c r="S494" s="16">
        <v>677</v>
      </c>
      <c r="T494" s="16" t="s">
        <v>213</v>
      </c>
      <c r="U494" s="16" t="s">
        <v>294</v>
      </c>
      <c r="V494" s="16" t="s">
        <v>428</v>
      </c>
    </row>
    <row r="495" spans="1:22" s="7" customFormat="1" ht="56.25" x14ac:dyDescent="0.3">
      <c r="A495" s="16">
        <v>490</v>
      </c>
      <c r="B495" s="21" t="s">
        <v>1831</v>
      </c>
      <c r="C495" s="16" t="s">
        <v>1832</v>
      </c>
      <c r="D495" s="16" t="s">
        <v>1833</v>
      </c>
      <c r="E495" s="16" t="s">
        <v>1834</v>
      </c>
      <c r="F495" s="16" t="s">
        <v>1835</v>
      </c>
      <c r="G495" s="16" t="s">
        <v>1493</v>
      </c>
      <c r="H495" s="251">
        <v>12020000</v>
      </c>
      <c r="I495" s="251">
        <v>200</v>
      </c>
      <c r="J495" s="16">
        <v>12741200</v>
      </c>
      <c r="K495" s="16">
        <v>200</v>
      </c>
      <c r="L495" s="16">
        <v>13250848</v>
      </c>
      <c r="M495" s="16">
        <v>200</v>
      </c>
      <c r="N495" s="16">
        <v>13780881.92</v>
      </c>
      <c r="O495" s="16">
        <v>200</v>
      </c>
      <c r="P495" s="16">
        <v>14332117.199999999</v>
      </c>
      <c r="Q495" s="16">
        <v>200</v>
      </c>
      <c r="R495" s="16">
        <v>66125047.120000005</v>
      </c>
      <c r="S495" s="16">
        <v>1000</v>
      </c>
      <c r="T495" s="16" t="s">
        <v>913</v>
      </c>
      <c r="U495" s="16" t="s">
        <v>35</v>
      </c>
      <c r="V495" s="16" t="s">
        <v>1836</v>
      </c>
    </row>
    <row r="496" spans="1:22" s="7" customFormat="1" ht="409.5" x14ac:dyDescent="0.3">
      <c r="A496" s="16">
        <v>491</v>
      </c>
      <c r="B496" s="21" t="s">
        <v>7375</v>
      </c>
      <c r="C496" s="16" t="s">
        <v>3557</v>
      </c>
      <c r="D496" s="16" t="s">
        <v>3558</v>
      </c>
      <c r="E496" s="16" t="s">
        <v>3559</v>
      </c>
      <c r="F496" s="16"/>
      <c r="G496" s="16" t="s">
        <v>33</v>
      </c>
      <c r="H496" s="251">
        <v>15290999.999999998</v>
      </c>
      <c r="I496" s="251">
        <v>180</v>
      </c>
      <c r="J496" s="16">
        <v>9442428.1799999997</v>
      </c>
      <c r="K496" s="16">
        <v>103</v>
      </c>
      <c r="L496" s="16">
        <v>13751109</v>
      </c>
      <c r="M496" s="16">
        <v>150</v>
      </c>
      <c r="N496" s="16">
        <v>13751109</v>
      </c>
      <c r="O496" s="16">
        <v>150</v>
      </c>
      <c r="P496" s="16">
        <v>13751109</v>
      </c>
      <c r="Q496" s="16">
        <v>150</v>
      </c>
      <c r="R496" s="16">
        <v>65986755.18</v>
      </c>
      <c r="S496" s="16">
        <v>733</v>
      </c>
      <c r="T496" s="16" t="s">
        <v>213</v>
      </c>
      <c r="U496" s="16" t="s">
        <v>83</v>
      </c>
      <c r="V496" s="16" t="s">
        <v>7573</v>
      </c>
    </row>
    <row r="497" spans="1:22" s="7" customFormat="1" ht="409.5" x14ac:dyDescent="0.3">
      <c r="A497" s="16">
        <v>492</v>
      </c>
      <c r="B497" s="21" t="s">
        <v>1593</v>
      </c>
      <c r="C497" s="16" t="s">
        <v>1526</v>
      </c>
      <c r="D497" s="16" t="s">
        <v>1527</v>
      </c>
      <c r="E497" s="16" t="s">
        <v>1594</v>
      </c>
      <c r="F497" s="16"/>
      <c r="G497" s="16" t="s">
        <v>33</v>
      </c>
      <c r="H497" s="251">
        <v>7500000</v>
      </c>
      <c r="I497" s="251">
        <v>3</v>
      </c>
      <c r="J497" s="16">
        <v>13500000</v>
      </c>
      <c r="K497" s="16">
        <v>5</v>
      </c>
      <c r="L497" s="16">
        <v>14175000</v>
      </c>
      <c r="M497" s="16">
        <v>5</v>
      </c>
      <c r="N497" s="16">
        <v>14883750</v>
      </c>
      <c r="O497" s="16">
        <v>5</v>
      </c>
      <c r="P497" s="16">
        <v>15627937.5</v>
      </c>
      <c r="Q497" s="16">
        <v>5</v>
      </c>
      <c r="R497" s="16">
        <v>65686687.5</v>
      </c>
      <c r="S497" s="16">
        <v>23</v>
      </c>
      <c r="T497" s="16" t="s">
        <v>1421</v>
      </c>
      <c r="U497" s="16" t="s">
        <v>1097</v>
      </c>
      <c r="V497" s="16" t="s">
        <v>1562</v>
      </c>
    </row>
    <row r="498" spans="1:22" s="7" customFormat="1" ht="150" x14ac:dyDescent="0.3">
      <c r="A498" s="16">
        <v>493</v>
      </c>
      <c r="B498" s="21" t="s">
        <v>7403</v>
      </c>
      <c r="C498" s="16" t="s">
        <v>4434</v>
      </c>
      <c r="D498" s="16" t="s">
        <v>1414</v>
      </c>
      <c r="E498" s="16" t="s">
        <v>7404</v>
      </c>
      <c r="F498" s="16"/>
      <c r="G498" s="16" t="s">
        <v>1493</v>
      </c>
      <c r="H498" s="251">
        <v>13112064</v>
      </c>
      <c r="I498" s="251">
        <v>2</v>
      </c>
      <c r="J498" s="16">
        <v>13112064</v>
      </c>
      <c r="K498" s="16">
        <v>2</v>
      </c>
      <c r="L498" s="16">
        <v>13112064</v>
      </c>
      <c r="M498" s="16">
        <v>2</v>
      </c>
      <c r="N498" s="16">
        <v>13112064</v>
      </c>
      <c r="O498" s="16">
        <v>2</v>
      </c>
      <c r="P498" s="16">
        <v>13112064</v>
      </c>
      <c r="Q498" s="16">
        <v>2</v>
      </c>
      <c r="R498" s="16">
        <v>65560320</v>
      </c>
      <c r="S498" s="16">
        <v>10</v>
      </c>
      <c r="T498" s="16" t="s">
        <v>213</v>
      </c>
      <c r="U498" s="16" t="s">
        <v>83</v>
      </c>
      <c r="V498" s="16" t="s">
        <v>7335</v>
      </c>
    </row>
    <row r="499" spans="1:22" s="7" customFormat="1" ht="409.5" x14ac:dyDescent="0.3">
      <c r="A499" s="16">
        <v>494</v>
      </c>
      <c r="B499" s="21" t="s">
        <v>2835</v>
      </c>
      <c r="C499" s="16" t="s">
        <v>1142</v>
      </c>
      <c r="D499" s="16" t="s">
        <v>611</v>
      </c>
      <c r="E499" s="16" t="s">
        <v>2836</v>
      </c>
      <c r="F499" s="16"/>
      <c r="G499" s="16" t="s">
        <v>33</v>
      </c>
      <c r="H499" s="251">
        <v>12615200</v>
      </c>
      <c r="I499" s="251">
        <v>26</v>
      </c>
      <c r="J499" s="16">
        <v>13236236</v>
      </c>
      <c r="K499" s="16">
        <v>26</v>
      </c>
      <c r="L499" s="16">
        <v>13236236</v>
      </c>
      <c r="M499" s="16">
        <v>26</v>
      </c>
      <c r="N499" s="16">
        <v>13236236</v>
      </c>
      <c r="O499" s="16">
        <v>26</v>
      </c>
      <c r="P499" s="16">
        <v>13236236</v>
      </c>
      <c r="Q499" s="16">
        <v>26</v>
      </c>
      <c r="R499" s="16">
        <v>65560144</v>
      </c>
      <c r="S499" s="16">
        <v>130</v>
      </c>
      <c r="T499" s="16" t="s">
        <v>25</v>
      </c>
      <c r="U499" s="16" t="s">
        <v>1085</v>
      </c>
      <c r="V499" s="16" t="s">
        <v>954</v>
      </c>
    </row>
    <row r="500" spans="1:22" s="7" customFormat="1" ht="93.75" x14ac:dyDescent="0.3">
      <c r="A500" s="16">
        <v>495</v>
      </c>
      <c r="B500" s="16" t="s">
        <v>514</v>
      </c>
      <c r="C500" s="16" t="s">
        <v>2514</v>
      </c>
      <c r="D500" s="16" t="s">
        <v>2515</v>
      </c>
      <c r="E500" s="16" t="s">
        <v>13228</v>
      </c>
      <c r="F500" s="16"/>
      <c r="G500" s="151" t="s">
        <v>9115</v>
      </c>
      <c r="H500" s="168">
        <v>65411733.340000004</v>
      </c>
      <c r="I500" s="166" t="s">
        <v>9120</v>
      </c>
      <c r="J500" s="166">
        <v>0</v>
      </c>
      <c r="K500" s="166">
        <v>280</v>
      </c>
      <c r="L500" s="166">
        <v>0</v>
      </c>
      <c r="M500" s="166">
        <v>0</v>
      </c>
      <c r="N500" s="166">
        <v>0</v>
      </c>
      <c r="O500" s="166">
        <v>0</v>
      </c>
      <c r="P500" s="166">
        <v>0</v>
      </c>
      <c r="Q500" s="166">
        <v>0</v>
      </c>
      <c r="R500" s="16">
        <v>65411733.340000004</v>
      </c>
      <c r="S500" s="275">
        <v>282</v>
      </c>
      <c r="T500" s="20" t="s">
        <v>13227</v>
      </c>
      <c r="U500" s="118" t="s">
        <v>35</v>
      </c>
      <c r="V500" s="118" t="s">
        <v>1613</v>
      </c>
    </row>
    <row r="501" spans="1:22" s="7" customFormat="1" ht="56.25" x14ac:dyDescent="0.3">
      <c r="A501" s="16">
        <v>496</v>
      </c>
      <c r="B501" s="21" t="s">
        <v>2745</v>
      </c>
      <c r="C501" s="16" t="s">
        <v>2281</v>
      </c>
      <c r="D501" s="16" t="s">
        <v>514</v>
      </c>
      <c r="E501" s="16" t="s">
        <v>2282</v>
      </c>
      <c r="F501" s="17"/>
      <c r="G501" s="16" t="s">
        <v>33</v>
      </c>
      <c r="H501" s="251">
        <v>13066465.440000001</v>
      </c>
      <c r="I501" s="251">
        <v>24</v>
      </c>
      <c r="J501" s="16">
        <v>13066465.440000001</v>
      </c>
      <c r="K501" s="16">
        <v>24</v>
      </c>
      <c r="L501" s="16">
        <v>13066465.440000001</v>
      </c>
      <c r="M501" s="16">
        <v>24</v>
      </c>
      <c r="N501" s="16">
        <v>13066465.440000001</v>
      </c>
      <c r="O501" s="16">
        <v>24</v>
      </c>
      <c r="P501" s="16">
        <v>13066465.440000001</v>
      </c>
      <c r="Q501" s="16">
        <v>24</v>
      </c>
      <c r="R501" s="16">
        <v>65332327.200000003</v>
      </c>
      <c r="S501" s="16">
        <v>120</v>
      </c>
      <c r="T501" s="16" t="s">
        <v>213</v>
      </c>
      <c r="U501" s="16" t="s">
        <v>1458</v>
      </c>
      <c r="V501" s="16" t="s">
        <v>2746</v>
      </c>
    </row>
    <row r="502" spans="1:22" s="7" customFormat="1" ht="56.25" x14ac:dyDescent="0.3">
      <c r="A502" s="16">
        <v>497</v>
      </c>
      <c r="B502" s="113" t="s">
        <v>15998</v>
      </c>
      <c r="C502" s="113" t="s">
        <v>15999</v>
      </c>
      <c r="D502" s="113" t="s">
        <v>16000</v>
      </c>
      <c r="E502" s="113" t="s">
        <v>16001</v>
      </c>
      <c r="F502" s="17">
        <v>518</v>
      </c>
      <c r="G502" s="21" t="s">
        <v>82</v>
      </c>
      <c r="H502" s="115">
        <v>65279340</v>
      </c>
      <c r="I502" s="115">
        <v>63</v>
      </c>
      <c r="J502" s="171"/>
      <c r="K502" s="171"/>
      <c r="L502" s="171"/>
      <c r="M502" s="171"/>
      <c r="N502" s="171"/>
      <c r="O502" s="171"/>
      <c r="P502" s="174"/>
      <c r="Q502" s="174"/>
      <c r="R502" s="16">
        <v>65279340</v>
      </c>
      <c r="S502" s="171">
        <v>63</v>
      </c>
      <c r="T502" s="114" t="s">
        <v>15928</v>
      </c>
      <c r="U502" s="112" t="s">
        <v>199</v>
      </c>
      <c r="V502" s="112" t="s">
        <v>199</v>
      </c>
    </row>
    <row r="503" spans="1:22" s="7" customFormat="1" x14ac:dyDescent="0.3">
      <c r="A503" s="16">
        <v>498</v>
      </c>
      <c r="B503" s="118" t="s">
        <v>15412</v>
      </c>
      <c r="C503" s="118" t="s">
        <v>15413</v>
      </c>
      <c r="D503" s="118" t="s">
        <v>15414</v>
      </c>
      <c r="E503" s="118" t="s">
        <v>15415</v>
      </c>
      <c r="F503" s="118" t="s">
        <v>14449</v>
      </c>
      <c r="G503" s="118" t="s">
        <v>9115</v>
      </c>
      <c r="H503" s="166">
        <v>17472000</v>
      </c>
      <c r="I503" s="166">
        <v>224</v>
      </c>
      <c r="J503" s="118">
        <v>47764675</v>
      </c>
      <c r="K503" s="118">
        <v>322</v>
      </c>
      <c r="L503" s="118">
        <v>0</v>
      </c>
      <c r="M503" s="118">
        <v>0</v>
      </c>
      <c r="N503" s="118">
        <v>0</v>
      </c>
      <c r="O503" s="118">
        <v>0</v>
      </c>
      <c r="P503" s="118">
        <v>0</v>
      </c>
      <c r="Q503" s="118">
        <v>0</v>
      </c>
      <c r="R503" s="16">
        <v>65236675</v>
      </c>
      <c r="S503" s="118">
        <v>546</v>
      </c>
      <c r="T503" s="20" t="s">
        <v>15403</v>
      </c>
      <c r="U503" s="118"/>
      <c r="V503" s="118"/>
    </row>
    <row r="504" spans="1:22" s="7" customFormat="1" ht="409.5" x14ac:dyDescent="0.3">
      <c r="A504" s="16">
        <v>499</v>
      </c>
      <c r="B504" s="243" t="s">
        <v>1590</v>
      </c>
      <c r="C504" s="134" t="s">
        <v>3456</v>
      </c>
      <c r="D504" s="134" t="s">
        <v>3457</v>
      </c>
      <c r="E504" s="134" t="s">
        <v>11470</v>
      </c>
      <c r="F504" s="134"/>
      <c r="G504" s="134" t="s">
        <v>11424</v>
      </c>
      <c r="H504" s="308">
        <v>10934553</v>
      </c>
      <c r="I504" s="308">
        <v>21</v>
      </c>
      <c r="J504" s="284">
        <v>11590626.18</v>
      </c>
      <c r="K504" s="284">
        <v>18</v>
      </c>
      <c r="L504" s="285">
        <v>13522397.209999999</v>
      </c>
      <c r="M504" s="285">
        <v>20</v>
      </c>
      <c r="N504" s="285">
        <v>14198517.07</v>
      </c>
      <c r="O504" s="285">
        <v>20</v>
      </c>
      <c r="P504" s="285">
        <v>14908442.92</v>
      </c>
      <c r="Q504" s="285">
        <v>20</v>
      </c>
      <c r="R504" s="16">
        <v>65154536.380000003</v>
      </c>
      <c r="S504" s="16">
        <v>99</v>
      </c>
      <c r="T504" s="134" t="s">
        <v>966</v>
      </c>
      <c r="U504" s="36" t="s">
        <v>9526</v>
      </c>
      <c r="V504" s="134" t="s">
        <v>9681</v>
      </c>
    </row>
    <row r="505" spans="1:22" s="7" customFormat="1" ht="409.5" x14ac:dyDescent="0.3">
      <c r="A505" s="16">
        <v>500</v>
      </c>
      <c r="B505" s="21" t="s">
        <v>1632</v>
      </c>
      <c r="C505" s="16" t="s">
        <v>7532</v>
      </c>
      <c r="D505" s="16" t="s">
        <v>7533</v>
      </c>
      <c r="E505" s="16" t="s">
        <v>9857</v>
      </c>
      <c r="F505" s="16" t="s">
        <v>9858</v>
      </c>
      <c r="G505" s="16" t="s">
        <v>9769</v>
      </c>
      <c r="H505" s="251">
        <v>13000000</v>
      </c>
      <c r="I505" s="251">
        <v>1</v>
      </c>
      <c r="J505" s="16">
        <v>13000000</v>
      </c>
      <c r="K505" s="16">
        <v>1</v>
      </c>
      <c r="L505" s="16">
        <v>13000000</v>
      </c>
      <c r="M505" s="16">
        <v>1</v>
      </c>
      <c r="N505" s="16">
        <v>13000000</v>
      </c>
      <c r="O505" s="16">
        <v>1</v>
      </c>
      <c r="P505" s="16">
        <v>13000000</v>
      </c>
      <c r="Q505" s="16">
        <v>1</v>
      </c>
      <c r="R505" s="16">
        <v>65000000</v>
      </c>
      <c r="S505" s="16">
        <v>5</v>
      </c>
      <c r="T505" s="16" t="s">
        <v>25</v>
      </c>
      <c r="U505" s="16"/>
      <c r="V505" s="16"/>
    </row>
    <row r="506" spans="1:22" s="7" customFormat="1" ht="409.5" x14ac:dyDescent="0.3">
      <c r="A506" s="16">
        <v>501</v>
      </c>
      <c r="B506" s="21" t="s">
        <v>4317</v>
      </c>
      <c r="C506" s="16" t="s">
        <v>1759</v>
      </c>
      <c r="D506" s="16" t="s">
        <v>1760</v>
      </c>
      <c r="E506" s="16" t="s">
        <v>4318</v>
      </c>
      <c r="F506" s="16"/>
      <c r="G506" s="16" t="s">
        <v>49</v>
      </c>
      <c r="H506" s="251">
        <v>14744999.999999998</v>
      </c>
      <c r="I506" s="251">
        <v>3000</v>
      </c>
      <c r="J506" s="16">
        <v>12500000</v>
      </c>
      <c r="K506" s="16">
        <v>2000</v>
      </c>
      <c r="L506" s="16">
        <v>12500000</v>
      </c>
      <c r="M506" s="16">
        <v>2000</v>
      </c>
      <c r="N506" s="16">
        <v>12500000</v>
      </c>
      <c r="O506" s="16">
        <v>2000</v>
      </c>
      <c r="P506" s="16">
        <v>12500000</v>
      </c>
      <c r="Q506" s="16">
        <v>2000</v>
      </c>
      <c r="R506" s="16">
        <v>64745000</v>
      </c>
      <c r="S506" s="16">
        <v>11000</v>
      </c>
      <c r="T506" s="16" t="s">
        <v>25</v>
      </c>
      <c r="U506" s="16" t="s">
        <v>2567</v>
      </c>
      <c r="V506" s="16" t="s">
        <v>4319</v>
      </c>
    </row>
    <row r="507" spans="1:22" s="7" customFormat="1" ht="75" x14ac:dyDescent="0.3">
      <c r="A507" s="16">
        <v>502</v>
      </c>
      <c r="B507" s="21" t="s">
        <v>3124</v>
      </c>
      <c r="C507" s="16" t="s">
        <v>3125</v>
      </c>
      <c r="D507" s="16" t="s">
        <v>3126</v>
      </c>
      <c r="E507" s="16" t="s">
        <v>3127</v>
      </c>
      <c r="F507" s="16"/>
      <c r="G507" s="16" t="s">
        <v>3128</v>
      </c>
      <c r="H507" s="251">
        <v>12947200</v>
      </c>
      <c r="I507" s="251">
        <v>400</v>
      </c>
      <c r="J507" s="16">
        <v>12947200</v>
      </c>
      <c r="K507" s="16">
        <v>400</v>
      </c>
      <c r="L507" s="16">
        <v>12947200</v>
      </c>
      <c r="M507" s="16">
        <v>400</v>
      </c>
      <c r="N507" s="16">
        <v>12947200</v>
      </c>
      <c r="O507" s="16">
        <v>400</v>
      </c>
      <c r="P507" s="16">
        <v>12947200</v>
      </c>
      <c r="Q507" s="16">
        <v>400</v>
      </c>
      <c r="R507" s="16">
        <v>64736000</v>
      </c>
      <c r="S507" s="16">
        <v>2000</v>
      </c>
      <c r="T507" s="16" t="s">
        <v>198</v>
      </c>
      <c r="U507" s="16" t="s">
        <v>61</v>
      </c>
      <c r="V507" s="16" t="s">
        <v>3129</v>
      </c>
    </row>
    <row r="508" spans="1:22" s="7" customFormat="1" ht="409.5" x14ac:dyDescent="0.3">
      <c r="A508" s="16">
        <v>503</v>
      </c>
      <c r="B508" s="16" t="s">
        <v>1848</v>
      </c>
      <c r="C508" s="16" t="s">
        <v>11868</v>
      </c>
      <c r="D508" s="16" t="s">
        <v>11869</v>
      </c>
      <c r="E508" s="16" t="s">
        <v>11870</v>
      </c>
      <c r="F508" s="16" t="s">
        <v>11871</v>
      </c>
      <c r="G508" s="151" t="s">
        <v>24</v>
      </c>
      <c r="H508" s="275">
        <v>0</v>
      </c>
      <c r="I508" s="275">
        <v>0</v>
      </c>
      <c r="J508" s="275">
        <v>21522900</v>
      </c>
      <c r="K508" s="275">
        <v>30747</v>
      </c>
      <c r="L508" s="275">
        <v>21522900</v>
      </c>
      <c r="M508" s="275">
        <v>30747</v>
      </c>
      <c r="N508" s="275">
        <v>21522900</v>
      </c>
      <c r="O508" s="275">
        <v>30747</v>
      </c>
      <c r="P508" s="275">
        <v>0</v>
      </c>
      <c r="Q508" s="275">
        <v>0</v>
      </c>
      <c r="R508" s="16">
        <v>64568700</v>
      </c>
      <c r="S508" s="275">
        <v>92241</v>
      </c>
      <c r="T508" s="243" t="s">
        <v>11752</v>
      </c>
      <c r="U508" s="279" t="s">
        <v>35</v>
      </c>
      <c r="V508" s="279" t="s">
        <v>112</v>
      </c>
    </row>
    <row r="509" spans="1:22" s="7" customFormat="1" ht="37.5" x14ac:dyDescent="0.3">
      <c r="A509" s="16">
        <v>504</v>
      </c>
      <c r="B509" s="21" t="s">
        <v>1544</v>
      </c>
      <c r="C509" s="16" t="s">
        <v>1545</v>
      </c>
      <c r="D509" s="16" t="s">
        <v>1546</v>
      </c>
      <c r="E509" s="16" t="s">
        <v>11200</v>
      </c>
      <c r="F509" s="16"/>
      <c r="G509" s="16" t="s">
        <v>24</v>
      </c>
      <c r="H509" s="251">
        <v>12906388.449999999</v>
      </c>
      <c r="I509" s="251">
        <v>7214.4</v>
      </c>
      <c r="J509" s="16">
        <v>12906388.449999999</v>
      </c>
      <c r="K509" s="16">
        <v>7214.4</v>
      </c>
      <c r="L509" s="16">
        <v>12906388.449999999</v>
      </c>
      <c r="M509" s="16">
        <v>7214.4</v>
      </c>
      <c r="N509" s="16">
        <v>12906388.449999999</v>
      </c>
      <c r="O509" s="16">
        <v>7214.4</v>
      </c>
      <c r="P509" s="16">
        <v>12906388.449999999</v>
      </c>
      <c r="Q509" s="16">
        <v>7214.4</v>
      </c>
      <c r="R509" s="16">
        <v>64531942.25</v>
      </c>
      <c r="S509" s="16">
        <v>36072</v>
      </c>
      <c r="T509" s="16" t="s">
        <v>1113</v>
      </c>
      <c r="U509" s="16" t="s">
        <v>1097</v>
      </c>
      <c r="V509" s="35" t="s">
        <v>199</v>
      </c>
    </row>
    <row r="510" spans="1:22" s="7" customFormat="1" ht="37.5" x14ac:dyDescent="0.3">
      <c r="A510" s="16">
        <v>505</v>
      </c>
      <c r="B510" s="21" t="s">
        <v>7575</v>
      </c>
      <c r="C510" s="16" t="s">
        <v>7576</v>
      </c>
      <c r="D510" s="16" t="s">
        <v>7577</v>
      </c>
      <c r="E510" s="16" t="s">
        <v>255</v>
      </c>
      <c r="F510" s="16"/>
      <c r="G510" s="16" t="s">
        <v>33</v>
      </c>
      <c r="H510" s="251">
        <v>32591709</v>
      </c>
      <c r="I510" s="251">
        <v>291</v>
      </c>
      <c r="J510" s="16">
        <v>7923500</v>
      </c>
      <c r="K510" s="16">
        <v>65</v>
      </c>
      <c r="L510" s="16">
        <v>7923500</v>
      </c>
      <c r="M510" s="16">
        <v>65</v>
      </c>
      <c r="N510" s="16">
        <v>7923500</v>
      </c>
      <c r="O510" s="16">
        <v>65</v>
      </c>
      <c r="P510" s="16">
        <v>7923500</v>
      </c>
      <c r="Q510" s="16">
        <v>65</v>
      </c>
      <c r="R510" s="16">
        <v>64285709</v>
      </c>
      <c r="S510" s="16">
        <v>551</v>
      </c>
      <c r="T510" s="16" t="s">
        <v>213</v>
      </c>
      <c r="U510" s="16" t="s">
        <v>7048</v>
      </c>
      <c r="V510" s="16" t="s">
        <v>7048</v>
      </c>
    </row>
    <row r="511" spans="1:22" s="7" customFormat="1" ht="409.5" x14ac:dyDescent="0.3">
      <c r="A511" s="16">
        <v>506</v>
      </c>
      <c r="B511" s="16" t="s">
        <v>6994</v>
      </c>
      <c r="C511" s="16" t="s">
        <v>6995</v>
      </c>
      <c r="D511" s="16" t="s">
        <v>6996</v>
      </c>
      <c r="E511" s="16" t="s">
        <v>11872</v>
      </c>
      <c r="F511" s="16" t="s">
        <v>11873</v>
      </c>
      <c r="G511" s="151" t="s">
        <v>33</v>
      </c>
      <c r="H511" s="275">
        <v>0</v>
      </c>
      <c r="I511" s="275">
        <v>0</v>
      </c>
      <c r="J511" s="275">
        <v>21417885.300000001</v>
      </c>
      <c r="K511" s="275">
        <v>14</v>
      </c>
      <c r="L511" s="275">
        <v>21417885.300000001</v>
      </c>
      <c r="M511" s="275">
        <v>14</v>
      </c>
      <c r="N511" s="275">
        <v>21417885.300000001</v>
      </c>
      <c r="O511" s="275">
        <v>14</v>
      </c>
      <c r="P511" s="275">
        <v>0</v>
      </c>
      <c r="Q511" s="275">
        <v>0</v>
      </c>
      <c r="R511" s="16">
        <v>64253655.900000006</v>
      </c>
      <c r="S511" s="275">
        <v>42</v>
      </c>
      <c r="T511" s="243" t="s">
        <v>11752</v>
      </c>
      <c r="U511" s="279" t="s">
        <v>353</v>
      </c>
      <c r="V511" s="279" t="s">
        <v>11874</v>
      </c>
    </row>
    <row r="512" spans="1:22" s="7" customFormat="1" ht="56.25" x14ac:dyDescent="0.3">
      <c r="A512" s="16">
        <v>507</v>
      </c>
      <c r="B512" s="51" t="s">
        <v>7020</v>
      </c>
      <c r="C512" s="51" t="s">
        <v>14658</v>
      </c>
      <c r="D512" s="51" t="s">
        <v>14659</v>
      </c>
      <c r="E512" s="51" t="s">
        <v>14671</v>
      </c>
      <c r="F512" s="51"/>
      <c r="G512" s="51" t="s">
        <v>7084</v>
      </c>
      <c r="H512" s="437">
        <v>64033200</v>
      </c>
      <c r="I512" s="251" t="s">
        <v>14672</v>
      </c>
      <c r="J512" s="17"/>
      <c r="K512" s="17"/>
      <c r="L512" s="17"/>
      <c r="M512" s="17"/>
      <c r="N512" s="17"/>
      <c r="O512" s="17"/>
      <c r="P512" s="17"/>
      <c r="Q512" s="17"/>
      <c r="R512" s="16">
        <v>64033200</v>
      </c>
      <c r="S512" s="16">
        <v>1155</v>
      </c>
      <c r="T512" s="51" t="s">
        <v>14655</v>
      </c>
      <c r="U512" s="51" t="s">
        <v>35</v>
      </c>
      <c r="V512" s="17"/>
    </row>
    <row r="513" spans="1:22" s="7" customFormat="1" ht="168.75" x14ac:dyDescent="0.3">
      <c r="A513" s="16">
        <v>508</v>
      </c>
      <c r="B513" s="21" t="s">
        <v>7578</v>
      </c>
      <c r="C513" s="16" t="s">
        <v>2680</v>
      </c>
      <c r="D513" s="16" t="s">
        <v>2471</v>
      </c>
      <c r="E513" s="16" t="s">
        <v>2681</v>
      </c>
      <c r="F513" s="16"/>
      <c r="G513" s="16" t="s">
        <v>33</v>
      </c>
      <c r="H513" s="251">
        <v>8585000</v>
      </c>
      <c r="I513" s="251">
        <v>1</v>
      </c>
      <c r="J513" s="16">
        <v>13850000</v>
      </c>
      <c r="K513" s="16">
        <v>1</v>
      </c>
      <c r="L513" s="16">
        <v>13850000</v>
      </c>
      <c r="M513" s="16">
        <v>1</v>
      </c>
      <c r="N513" s="16">
        <v>13850000</v>
      </c>
      <c r="O513" s="16">
        <v>1</v>
      </c>
      <c r="P513" s="16">
        <v>13850000</v>
      </c>
      <c r="Q513" s="16">
        <v>1</v>
      </c>
      <c r="R513" s="16">
        <v>63985000</v>
      </c>
      <c r="S513" s="16">
        <v>5</v>
      </c>
      <c r="T513" s="16" t="s">
        <v>213</v>
      </c>
      <c r="U513" s="16" t="s">
        <v>294</v>
      </c>
      <c r="V513" s="16" t="s">
        <v>7579</v>
      </c>
    </row>
    <row r="514" spans="1:22" s="7" customFormat="1" ht="409.5" x14ac:dyDescent="0.3">
      <c r="A514" s="16">
        <v>509</v>
      </c>
      <c r="B514" s="21" t="s">
        <v>4322</v>
      </c>
      <c r="C514" s="16" t="s">
        <v>3964</v>
      </c>
      <c r="D514" s="16" t="s">
        <v>3965</v>
      </c>
      <c r="E514" s="16" t="s">
        <v>4323</v>
      </c>
      <c r="F514" s="16"/>
      <c r="G514" s="16" t="s">
        <v>33</v>
      </c>
      <c r="H514" s="251">
        <v>470910.69000000006</v>
      </c>
      <c r="I514" s="251">
        <v>9</v>
      </c>
      <c r="J514" s="16">
        <v>15828912</v>
      </c>
      <c r="K514" s="16">
        <v>33</v>
      </c>
      <c r="L514" s="16">
        <v>15828912</v>
      </c>
      <c r="M514" s="16">
        <v>33</v>
      </c>
      <c r="N514" s="16">
        <v>15828912</v>
      </c>
      <c r="O514" s="16">
        <v>33</v>
      </c>
      <c r="P514" s="16">
        <v>15828912</v>
      </c>
      <c r="Q514" s="16">
        <v>33</v>
      </c>
      <c r="R514" s="16">
        <v>63786558.689999998</v>
      </c>
      <c r="S514" s="16">
        <v>141</v>
      </c>
      <c r="T514" s="16" t="s">
        <v>25</v>
      </c>
      <c r="U514" s="16" t="s">
        <v>268</v>
      </c>
      <c r="V514" s="16" t="s">
        <v>269</v>
      </c>
    </row>
    <row r="515" spans="1:22" s="7" customFormat="1" ht="168.75" x14ac:dyDescent="0.3">
      <c r="A515" s="16">
        <v>510</v>
      </c>
      <c r="B515" s="16" t="s">
        <v>11875</v>
      </c>
      <c r="C515" s="16" t="s">
        <v>11876</v>
      </c>
      <c r="D515" s="16" t="s">
        <v>848</v>
      </c>
      <c r="E515" s="16" t="s">
        <v>11877</v>
      </c>
      <c r="F515" s="16" t="s">
        <v>11878</v>
      </c>
      <c r="G515" s="151" t="s">
        <v>33</v>
      </c>
      <c r="H515" s="275">
        <v>15913222</v>
      </c>
      <c r="I515" s="275">
        <v>38</v>
      </c>
      <c r="J515" s="275">
        <v>15913222</v>
      </c>
      <c r="K515" s="275">
        <v>38</v>
      </c>
      <c r="L515" s="275">
        <v>15913222</v>
      </c>
      <c r="M515" s="275">
        <v>38</v>
      </c>
      <c r="N515" s="275">
        <v>15913222</v>
      </c>
      <c r="O515" s="275">
        <v>38</v>
      </c>
      <c r="P515" s="275"/>
      <c r="Q515" s="275"/>
      <c r="R515" s="16">
        <v>63652888</v>
      </c>
      <c r="S515" s="275">
        <v>152</v>
      </c>
      <c r="T515" s="243" t="s">
        <v>11752</v>
      </c>
      <c r="U515" s="279" t="s">
        <v>274</v>
      </c>
      <c r="V515" s="279" t="s">
        <v>11753</v>
      </c>
    </row>
    <row r="516" spans="1:22" s="7" customFormat="1" ht="56.25" x14ac:dyDescent="0.3">
      <c r="A516" s="16">
        <v>511</v>
      </c>
      <c r="B516" s="21" t="s">
        <v>1827</v>
      </c>
      <c r="C516" s="16" t="s">
        <v>1828</v>
      </c>
      <c r="D516" s="16" t="s">
        <v>1829</v>
      </c>
      <c r="E516" s="16" t="s">
        <v>1830</v>
      </c>
      <c r="F516" s="16"/>
      <c r="G516" s="16" t="s">
        <v>49</v>
      </c>
      <c r="H516" s="251">
        <v>0</v>
      </c>
      <c r="I516" s="251">
        <v>0</v>
      </c>
      <c r="J516" s="16">
        <v>20353680.100000001</v>
      </c>
      <c r="K516" s="16">
        <v>1</v>
      </c>
      <c r="L516" s="16">
        <v>21167827.300000001</v>
      </c>
      <c r="M516" s="16">
        <v>1</v>
      </c>
      <c r="N516" s="16">
        <v>22014540.390000001</v>
      </c>
      <c r="O516" s="16">
        <v>1</v>
      </c>
      <c r="P516" s="16">
        <v>0</v>
      </c>
      <c r="Q516" s="16">
        <v>0</v>
      </c>
      <c r="R516" s="16">
        <v>63536047.790000007</v>
      </c>
      <c r="S516" s="16">
        <v>3</v>
      </c>
      <c r="T516" s="16" t="s">
        <v>1522</v>
      </c>
      <c r="U516" s="16" t="s">
        <v>83</v>
      </c>
      <c r="V516" s="16" t="s">
        <v>199</v>
      </c>
    </row>
    <row r="517" spans="1:22" s="7" customFormat="1" ht="409.5" x14ac:dyDescent="0.3">
      <c r="A517" s="16">
        <v>512</v>
      </c>
      <c r="B517" s="21" t="s">
        <v>2548</v>
      </c>
      <c r="C517" s="16" t="s">
        <v>3315</v>
      </c>
      <c r="D517" s="16" t="s">
        <v>1601</v>
      </c>
      <c r="E517" s="16" t="s">
        <v>3325</v>
      </c>
      <c r="F517" s="16" t="s">
        <v>3325</v>
      </c>
      <c r="G517" s="16" t="s">
        <v>1493</v>
      </c>
      <c r="H517" s="251">
        <v>31733500</v>
      </c>
      <c r="I517" s="251">
        <v>50</v>
      </c>
      <c r="J517" s="16">
        <v>0</v>
      </c>
      <c r="K517" s="16">
        <v>0</v>
      </c>
      <c r="L517" s="16">
        <v>31733500</v>
      </c>
      <c r="M517" s="16">
        <v>50</v>
      </c>
      <c r="N517" s="16">
        <v>0</v>
      </c>
      <c r="O517" s="16">
        <v>0</v>
      </c>
      <c r="P517" s="16">
        <v>0</v>
      </c>
      <c r="Q517" s="16">
        <v>0</v>
      </c>
      <c r="R517" s="16">
        <v>63467000</v>
      </c>
      <c r="S517" s="16">
        <v>100</v>
      </c>
      <c r="T517" s="16" t="s">
        <v>1326</v>
      </c>
      <c r="U517" s="16" t="s">
        <v>61</v>
      </c>
      <c r="V517" s="16" t="s">
        <v>3324</v>
      </c>
    </row>
    <row r="518" spans="1:22" s="7" customFormat="1" ht="56.25" x14ac:dyDescent="0.3">
      <c r="A518" s="16">
        <v>513</v>
      </c>
      <c r="B518" s="21" t="s">
        <v>7306</v>
      </c>
      <c r="C518" s="16" t="s">
        <v>2586</v>
      </c>
      <c r="D518" s="16" t="s">
        <v>1731</v>
      </c>
      <c r="E518" s="16" t="s">
        <v>2587</v>
      </c>
      <c r="F518" s="16"/>
      <c r="G518" s="16" t="s">
        <v>33</v>
      </c>
      <c r="H518" s="251">
        <v>2999999.9999999995</v>
      </c>
      <c r="I518" s="251">
        <v>1</v>
      </c>
      <c r="J518" s="16">
        <v>15082740</v>
      </c>
      <c r="K518" s="16">
        <v>3</v>
      </c>
      <c r="L518" s="16">
        <v>15082740</v>
      </c>
      <c r="M518" s="16">
        <v>3</v>
      </c>
      <c r="N518" s="16">
        <v>15082740</v>
      </c>
      <c r="O518" s="16">
        <v>3</v>
      </c>
      <c r="P518" s="16">
        <v>15082740</v>
      </c>
      <c r="Q518" s="16">
        <v>3</v>
      </c>
      <c r="R518" s="16">
        <v>63330960</v>
      </c>
      <c r="S518" s="16">
        <v>13</v>
      </c>
      <c r="T518" s="16" t="s">
        <v>213</v>
      </c>
      <c r="U518" s="16" t="s">
        <v>7048</v>
      </c>
      <c r="V518" s="16" t="s">
        <v>7048</v>
      </c>
    </row>
    <row r="519" spans="1:22" s="7" customFormat="1" ht="187.5" x14ac:dyDescent="0.3">
      <c r="A519" s="16">
        <v>514</v>
      </c>
      <c r="B519" s="121" t="s">
        <v>13959</v>
      </c>
      <c r="C519" s="113" t="s">
        <v>13960</v>
      </c>
      <c r="D519" s="148" t="s">
        <v>13961</v>
      </c>
      <c r="E519" s="148" t="s">
        <v>22</v>
      </c>
      <c r="F519" s="20"/>
      <c r="G519" s="21" t="s">
        <v>33</v>
      </c>
      <c r="H519" s="470">
        <v>31504514.350000001</v>
      </c>
      <c r="I519" s="470">
        <v>1309</v>
      </c>
      <c r="J519" s="170">
        <v>31504514.350000001</v>
      </c>
      <c r="K519" s="170">
        <v>1309</v>
      </c>
      <c r="L519" s="170"/>
      <c r="M519" s="170"/>
      <c r="N519" s="170"/>
      <c r="O519" s="170"/>
      <c r="P519" s="170"/>
      <c r="Q519" s="170"/>
      <c r="R519" s="16">
        <v>63009028.700000003</v>
      </c>
      <c r="S519" s="21">
        <v>2618</v>
      </c>
      <c r="T519" s="121" t="s">
        <v>13962</v>
      </c>
      <c r="U519" s="222" t="s">
        <v>35</v>
      </c>
      <c r="V519" s="222" t="s">
        <v>13963</v>
      </c>
    </row>
    <row r="520" spans="1:22" s="7" customFormat="1" ht="37.5" x14ac:dyDescent="0.3">
      <c r="A520" s="16">
        <v>515</v>
      </c>
      <c r="B520" s="21" t="s">
        <v>2764</v>
      </c>
      <c r="C520" s="16" t="s">
        <v>2765</v>
      </c>
      <c r="D520" s="16" t="s">
        <v>2766</v>
      </c>
      <c r="E520" s="16" t="s">
        <v>493</v>
      </c>
      <c r="F520" s="17"/>
      <c r="G520" s="16" t="s">
        <v>33</v>
      </c>
      <c r="H520" s="251">
        <v>12600000</v>
      </c>
      <c r="I520" s="251">
        <v>4</v>
      </c>
      <c r="J520" s="16">
        <v>12600000</v>
      </c>
      <c r="K520" s="16">
        <v>4</v>
      </c>
      <c r="L520" s="16">
        <v>12600000</v>
      </c>
      <c r="M520" s="16">
        <v>4</v>
      </c>
      <c r="N520" s="16">
        <v>12600000</v>
      </c>
      <c r="O520" s="16">
        <v>4</v>
      </c>
      <c r="P520" s="16">
        <v>12600000</v>
      </c>
      <c r="Q520" s="16">
        <v>4</v>
      </c>
      <c r="R520" s="16">
        <v>63000000</v>
      </c>
      <c r="S520" s="16">
        <v>20</v>
      </c>
      <c r="T520" s="16" t="s">
        <v>213</v>
      </c>
      <c r="U520" s="16" t="s">
        <v>2567</v>
      </c>
      <c r="V520" s="16" t="s">
        <v>199</v>
      </c>
    </row>
    <row r="521" spans="1:22" s="7" customFormat="1" ht="37.5" x14ac:dyDescent="0.3">
      <c r="A521" s="16">
        <v>516</v>
      </c>
      <c r="B521" s="21" t="s">
        <v>2788</v>
      </c>
      <c r="C521" s="16" t="s">
        <v>2765</v>
      </c>
      <c r="D521" s="16" t="s">
        <v>2766</v>
      </c>
      <c r="E521" s="16" t="s">
        <v>493</v>
      </c>
      <c r="F521" s="17"/>
      <c r="G521" s="16" t="s">
        <v>33</v>
      </c>
      <c r="H521" s="251">
        <v>12600000</v>
      </c>
      <c r="I521" s="251">
        <v>4</v>
      </c>
      <c r="J521" s="16">
        <v>12600000</v>
      </c>
      <c r="K521" s="16">
        <v>4</v>
      </c>
      <c r="L521" s="16">
        <v>12600000</v>
      </c>
      <c r="M521" s="16">
        <v>4</v>
      </c>
      <c r="N521" s="16">
        <v>12600000</v>
      </c>
      <c r="O521" s="16">
        <v>4</v>
      </c>
      <c r="P521" s="16">
        <v>12600000</v>
      </c>
      <c r="Q521" s="16">
        <v>4</v>
      </c>
      <c r="R521" s="16">
        <v>63000000</v>
      </c>
      <c r="S521" s="16">
        <v>20</v>
      </c>
      <c r="T521" s="16" t="s">
        <v>213</v>
      </c>
      <c r="U521" s="16" t="s">
        <v>294</v>
      </c>
      <c r="V521" s="16" t="s">
        <v>2668</v>
      </c>
    </row>
    <row r="522" spans="1:22" s="7" customFormat="1" ht="112.5" x14ac:dyDescent="0.3">
      <c r="A522" s="16">
        <v>517</v>
      </c>
      <c r="B522" s="21" t="s">
        <v>11337</v>
      </c>
      <c r="C522" s="21" t="s">
        <v>13964</v>
      </c>
      <c r="D522" s="21" t="s">
        <v>13965</v>
      </c>
      <c r="E522" s="21" t="s">
        <v>13966</v>
      </c>
      <c r="F522" s="155"/>
      <c r="G522" s="21">
        <v>168</v>
      </c>
      <c r="H522" s="115">
        <v>12587284.77</v>
      </c>
      <c r="I522" s="115">
        <v>60.714000000000006</v>
      </c>
      <c r="J522" s="21">
        <v>12587284.77</v>
      </c>
      <c r="K522" s="21">
        <v>60.714000000000006</v>
      </c>
      <c r="L522" s="21">
        <v>12587284.77</v>
      </c>
      <c r="M522" s="21">
        <v>60.714000000000006</v>
      </c>
      <c r="N522" s="21">
        <v>12587284.77</v>
      </c>
      <c r="O522" s="21">
        <v>60.714000000000006</v>
      </c>
      <c r="P522" s="21">
        <v>12587284.77</v>
      </c>
      <c r="Q522" s="21">
        <v>60.714000000000006</v>
      </c>
      <c r="R522" s="16">
        <v>62936423.849999994</v>
      </c>
      <c r="S522" s="21">
        <v>303.57000000000005</v>
      </c>
      <c r="T522" s="21" t="s">
        <v>13882</v>
      </c>
      <c r="U522" s="16" t="s">
        <v>13883</v>
      </c>
      <c r="V522" s="16"/>
    </row>
    <row r="523" spans="1:22" s="7" customFormat="1" ht="93.75" x14ac:dyDescent="0.3">
      <c r="A523" s="16">
        <v>518</v>
      </c>
      <c r="B523" s="51" t="s">
        <v>7007</v>
      </c>
      <c r="C523" s="51" t="s">
        <v>14662</v>
      </c>
      <c r="D523" s="51" t="s">
        <v>14663</v>
      </c>
      <c r="E523" s="51" t="s">
        <v>14664</v>
      </c>
      <c r="F523" s="40" t="s">
        <v>14449</v>
      </c>
      <c r="G523" s="51" t="s">
        <v>9115</v>
      </c>
      <c r="H523" s="437">
        <v>62832000</v>
      </c>
      <c r="I523" s="251">
        <v>5</v>
      </c>
      <c r="J523" s="17"/>
      <c r="K523" s="17"/>
      <c r="L523" s="17"/>
      <c r="M523" s="17"/>
      <c r="N523" s="17"/>
      <c r="O523" s="17"/>
      <c r="P523" s="17"/>
      <c r="Q523" s="17"/>
      <c r="R523" s="16">
        <v>62832000</v>
      </c>
      <c r="S523" s="16">
        <v>5</v>
      </c>
      <c r="T523" s="51" t="s">
        <v>14655</v>
      </c>
      <c r="U523" s="51" t="s">
        <v>35</v>
      </c>
      <c r="V523" s="17"/>
    </row>
    <row r="524" spans="1:22" s="7" customFormat="1" ht="409.5" x14ac:dyDescent="0.3">
      <c r="A524" s="16">
        <v>519</v>
      </c>
      <c r="B524" s="21" t="s">
        <v>7069</v>
      </c>
      <c r="C524" s="16" t="s">
        <v>8301</v>
      </c>
      <c r="D524" s="16" t="s">
        <v>8302</v>
      </c>
      <c r="E524" s="16" t="s">
        <v>9837</v>
      </c>
      <c r="F524" s="16" t="s">
        <v>9838</v>
      </c>
      <c r="G524" s="16" t="s">
        <v>9769</v>
      </c>
      <c r="H524" s="251">
        <v>12550000</v>
      </c>
      <c r="I524" s="251">
        <v>1</v>
      </c>
      <c r="J524" s="16">
        <v>12550000</v>
      </c>
      <c r="K524" s="16">
        <v>1</v>
      </c>
      <c r="L524" s="16">
        <v>12550000</v>
      </c>
      <c r="M524" s="16">
        <v>1</v>
      </c>
      <c r="N524" s="16">
        <v>12550000</v>
      </c>
      <c r="O524" s="16">
        <v>1</v>
      </c>
      <c r="P524" s="16">
        <v>12550000</v>
      </c>
      <c r="Q524" s="16">
        <v>1</v>
      </c>
      <c r="R524" s="16">
        <v>62750000</v>
      </c>
      <c r="S524" s="16">
        <v>5</v>
      </c>
      <c r="T524" s="16" t="s">
        <v>25</v>
      </c>
      <c r="U524" s="16" t="s">
        <v>83</v>
      </c>
      <c r="V524" s="16" t="s">
        <v>9839</v>
      </c>
    </row>
    <row r="525" spans="1:22" s="7" customFormat="1" ht="409.5" x14ac:dyDescent="0.3">
      <c r="A525" s="16">
        <v>520</v>
      </c>
      <c r="B525" s="16" t="s">
        <v>6994</v>
      </c>
      <c r="C525" s="16" t="s">
        <v>6995</v>
      </c>
      <c r="D525" s="16" t="s">
        <v>6996</v>
      </c>
      <c r="E525" s="16" t="s">
        <v>11879</v>
      </c>
      <c r="F525" s="16" t="s">
        <v>11880</v>
      </c>
      <c r="G525" s="151" t="s">
        <v>33</v>
      </c>
      <c r="H525" s="275">
        <v>0</v>
      </c>
      <c r="I525" s="275">
        <v>0</v>
      </c>
      <c r="J525" s="275">
        <v>20894989.5</v>
      </c>
      <c r="K525" s="275">
        <v>10</v>
      </c>
      <c r="L525" s="275">
        <v>20894989.5</v>
      </c>
      <c r="M525" s="275">
        <v>10</v>
      </c>
      <c r="N525" s="275">
        <v>20894989.5</v>
      </c>
      <c r="O525" s="275">
        <v>10</v>
      </c>
      <c r="P525" s="275">
        <v>0</v>
      </c>
      <c r="Q525" s="275">
        <v>0</v>
      </c>
      <c r="R525" s="16">
        <v>62684968.5</v>
      </c>
      <c r="S525" s="275">
        <v>30</v>
      </c>
      <c r="T525" s="243" t="s">
        <v>11752</v>
      </c>
      <c r="U525" s="279" t="s">
        <v>353</v>
      </c>
      <c r="V525" s="279" t="s">
        <v>11874</v>
      </c>
    </row>
    <row r="526" spans="1:22" s="7" customFormat="1" ht="93.75" x14ac:dyDescent="0.3">
      <c r="A526" s="16">
        <v>521</v>
      </c>
      <c r="B526" s="21" t="s">
        <v>9983</v>
      </c>
      <c r="C526" s="16" t="s">
        <v>9984</v>
      </c>
      <c r="D526" s="16" t="s">
        <v>1501</v>
      </c>
      <c r="E526" s="16" t="s">
        <v>9985</v>
      </c>
      <c r="F526" s="16" t="s">
        <v>9985</v>
      </c>
      <c r="G526" s="16" t="s">
        <v>9115</v>
      </c>
      <c r="H526" s="251">
        <v>12511999.359999999</v>
      </c>
      <c r="I526" s="251" t="s">
        <v>9266</v>
      </c>
      <c r="J526" s="16">
        <v>12511999.359999999</v>
      </c>
      <c r="K526" s="16" t="s">
        <v>9266</v>
      </c>
      <c r="L526" s="16">
        <v>12511999.359999999</v>
      </c>
      <c r="M526" s="16" t="s">
        <v>9266</v>
      </c>
      <c r="N526" s="16">
        <v>12511999.359999999</v>
      </c>
      <c r="O526" s="16" t="s">
        <v>9266</v>
      </c>
      <c r="P526" s="16">
        <v>12511999.359999999</v>
      </c>
      <c r="Q526" s="16" t="s">
        <v>9266</v>
      </c>
      <c r="R526" s="16">
        <v>62559996.799999997</v>
      </c>
      <c r="S526" s="16">
        <v>20</v>
      </c>
      <c r="T526" s="16" t="s">
        <v>34</v>
      </c>
      <c r="U526" s="16" t="s">
        <v>294</v>
      </c>
      <c r="V526" s="16" t="s">
        <v>9986</v>
      </c>
    </row>
    <row r="527" spans="1:22" s="7" customFormat="1" ht="93.75" x14ac:dyDescent="0.3">
      <c r="A527" s="16">
        <v>522</v>
      </c>
      <c r="B527" s="21" t="s">
        <v>6987</v>
      </c>
      <c r="C527" s="16" t="s">
        <v>10097</v>
      </c>
      <c r="D527" s="16" t="s">
        <v>9306</v>
      </c>
      <c r="E527" s="16" t="s">
        <v>10099</v>
      </c>
      <c r="F527" s="16" t="s">
        <v>10099</v>
      </c>
      <c r="G527" s="16" t="s">
        <v>9115</v>
      </c>
      <c r="H527" s="251">
        <v>12511999.359999999</v>
      </c>
      <c r="I527" s="251" t="s">
        <v>9266</v>
      </c>
      <c r="J527" s="16">
        <v>12511999.359999999</v>
      </c>
      <c r="K527" s="16" t="s">
        <v>9266</v>
      </c>
      <c r="L527" s="16">
        <v>12511999.359999999</v>
      </c>
      <c r="M527" s="16" t="s">
        <v>9266</v>
      </c>
      <c r="N527" s="16">
        <v>12511999.359999999</v>
      </c>
      <c r="O527" s="16" t="s">
        <v>9266</v>
      </c>
      <c r="P527" s="16">
        <v>12511999.359999999</v>
      </c>
      <c r="Q527" s="16" t="s">
        <v>9266</v>
      </c>
      <c r="R527" s="16">
        <v>62559996.799999997</v>
      </c>
      <c r="S527" s="16">
        <v>20</v>
      </c>
      <c r="T527" s="16" t="s">
        <v>34</v>
      </c>
      <c r="U527" s="16"/>
      <c r="V527" s="16"/>
    </row>
    <row r="528" spans="1:22" s="7" customFormat="1" ht="37.5" x14ac:dyDescent="0.3">
      <c r="A528" s="16">
        <v>523</v>
      </c>
      <c r="B528" s="243" t="s">
        <v>13967</v>
      </c>
      <c r="C528" s="243" t="s">
        <v>13968</v>
      </c>
      <c r="D528" s="243" t="s">
        <v>13969</v>
      </c>
      <c r="E528" s="243" t="s">
        <v>13970</v>
      </c>
      <c r="F528" s="243"/>
      <c r="G528" s="264" t="s">
        <v>33</v>
      </c>
      <c r="H528" s="264">
        <v>8988435</v>
      </c>
      <c r="I528" s="264">
        <v>90</v>
      </c>
      <c r="J528" s="264">
        <v>11186000</v>
      </c>
      <c r="K528" s="264">
        <v>100</v>
      </c>
      <c r="L528" s="264">
        <v>12530000</v>
      </c>
      <c r="M528" s="264">
        <v>100</v>
      </c>
      <c r="N528" s="264">
        <v>14040000</v>
      </c>
      <c r="O528" s="264">
        <v>100</v>
      </c>
      <c r="P528" s="264">
        <v>15750000</v>
      </c>
      <c r="Q528" s="264">
        <v>100</v>
      </c>
      <c r="R528" s="35">
        <v>62494435</v>
      </c>
      <c r="S528" s="243">
        <v>490</v>
      </c>
      <c r="T528" s="243" t="s">
        <v>13873</v>
      </c>
      <c r="U528" s="134"/>
      <c r="V528" s="265"/>
    </row>
    <row r="529" spans="1:22" s="7" customFormat="1" ht="75" x14ac:dyDescent="0.3">
      <c r="A529" s="16">
        <v>524</v>
      </c>
      <c r="B529" s="21" t="s">
        <v>2806</v>
      </c>
      <c r="C529" s="16" t="s">
        <v>2532</v>
      </c>
      <c r="D529" s="16" t="s">
        <v>2533</v>
      </c>
      <c r="E529" s="16" t="s">
        <v>2534</v>
      </c>
      <c r="F529" s="17"/>
      <c r="G529" s="16" t="s">
        <v>33</v>
      </c>
      <c r="H529" s="251">
        <v>12470448</v>
      </c>
      <c r="I529" s="251">
        <v>6</v>
      </c>
      <c r="J529" s="16">
        <v>12470448</v>
      </c>
      <c r="K529" s="16">
        <v>6</v>
      </c>
      <c r="L529" s="16">
        <v>12470448</v>
      </c>
      <c r="M529" s="16">
        <v>6</v>
      </c>
      <c r="N529" s="16">
        <v>12470448</v>
      </c>
      <c r="O529" s="16">
        <v>6</v>
      </c>
      <c r="P529" s="16">
        <v>12470448</v>
      </c>
      <c r="Q529" s="16">
        <v>6</v>
      </c>
      <c r="R529" s="16">
        <v>62352240</v>
      </c>
      <c r="S529" s="16">
        <v>30</v>
      </c>
      <c r="T529" s="16" t="s">
        <v>213</v>
      </c>
      <c r="U529" s="16" t="s">
        <v>2567</v>
      </c>
      <c r="V529" s="16" t="s">
        <v>487</v>
      </c>
    </row>
    <row r="530" spans="1:22" s="7" customFormat="1" ht="93.75" x14ac:dyDescent="0.3">
      <c r="A530" s="16">
        <v>525</v>
      </c>
      <c r="B530" s="21" t="s">
        <v>417</v>
      </c>
      <c r="C530" s="16" t="s">
        <v>1766</v>
      </c>
      <c r="D530" s="16" t="s">
        <v>1767</v>
      </c>
      <c r="E530" s="16" t="s">
        <v>1937</v>
      </c>
      <c r="F530" s="16"/>
      <c r="G530" s="16" t="s">
        <v>33</v>
      </c>
      <c r="H530" s="251">
        <v>2937672</v>
      </c>
      <c r="I530" s="251">
        <v>100</v>
      </c>
      <c r="J530" s="16">
        <v>14838818.736000003</v>
      </c>
      <c r="K530" s="16">
        <v>210</v>
      </c>
      <c r="L530" s="16">
        <v>14838818.736000003</v>
      </c>
      <c r="M530" s="16">
        <v>210</v>
      </c>
      <c r="N530" s="16">
        <v>14838818.736000003</v>
      </c>
      <c r="O530" s="16">
        <v>210</v>
      </c>
      <c r="P530" s="16">
        <v>14838818.736000003</v>
      </c>
      <c r="Q530" s="16">
        <v>210</v>
      </c>
      <c r="R530" s="16">
        <v>62292946.944000006</v>
      </c>
      <c r="S530" s="16">
        <v>940</v>
      </c>
      <c r="T530" s="16" t="s">
        <v>1113</v>
      </c>
      <c r="U530" s="16" t="s">
        <v>1210</v>
      </c>
      <c r="V530" s="16"/>
    </row>
    <row r="531" spans="1:22" s="7" customFormat="1" ht="37.5" x14ac:dyDescent="0.3">
      <c r="A531" s="16">
        <v>526</v>
      </c>
      <c r="B531" s="16" t="s">
        <v>11763</v>
      </c>
      <c r="C531" s="16" t="s">
        <v>11764</v>
      </c>
      <c r="D531" s="16" t="s">
        <v>11765</v>
      </c>
      <c r="E531" s="16" t="s">
        <v>11881</v>
      </c>
      <c r="F531" s="16"/>
      <c r="G531" s="151" t="s">
        <v>7084</v>
      </c>
      <c r="H531" s="275">
        <v>0</v>
      </c>
      <c r="I531" s="275">
        <v>0</v>
      </c>
      <c r="J531" s="275">
        <v>15463370</v>
      </c>
      <c r="K531" s="275" t="s">
        <v>11882</v>
      </c>
      <c r="L531" s="275">
        <v>15463370</v>
      </c>
      <c r="M531" s="275" t="s">
        <v>11882</v>
      </c>
      <c r="N531" s="275">
        <v>15463370</v>
      </c>
      <c r="O531" s="275" t="s">
        <v>11882</v>
      </c>
      <c r="P531" s="275">
        <v>15463370</v>
      </c>
      <c r="Q531" s="275" t="s">
        <v>11882</v>
      </c>
      <c r="R531" s="16">
        <v>61853480</v>
      </c>
      <c r="S531" s="275">
        <v>68000</v>
      </c>
      <c r="T531" s="38" t="s">
        <v>11752</v>
      </c>
      <c r="U531" s="279"/>
      <c r="V531" s="279"/>
    </row>
    <row r="532" spans="1:22" s="7" customFormat="1" ht="93.75" x14ac:dyDescent="0.3">
      <c r="A532" s="16">
        <v>527</v>
      </c>
      <c r="B532" s="21" t="s">
        <v>899</v>
      </c>
      <c r="C532" s="16" t="s">
        <v>2997</v>
      </c>
      <c r="D532" s="16" t="s">
        <v>2998</v>
      </c>
      <c r="E532" s="16" t="s">
        <v>2999</v>
      </c>
      <c r="F532" s="16"/>
      <c r="G532" s="16" t="s">
        <v>2320</v>
      </c>
      <c r="H532" s="251">
        <v>12366480</v>
      </c>
      <c r="I532" s="251">
        <v>10</v>
      </c>
      <c r="J532" s="16">
        <v>12366480</v>
      </c>
      <c r="K532" s="16">
        <v>10</v>
      </c>
      <c r="L532" s="16">
        <v>12366480</v>
      </c>
      <c r="M532" s="16">
        <v>10</v>
      </c>
      <c r="N532" s="16">
        <v>12366480</v>
      </c>
      <c r="O532" s="16">
        <v>10</v>
      </c>
      <c r="P532" s="16">
        <v>12366480</v>
      </c>
      <c r="Q532" s="16">
        <v>10</v>
      </c>
      <c r="R532" s="16">
        <v>61832400</v>
      </c>
      <c r="S532" s="16">
        <v>50</v>
      </c>
      <c r="T532" s="16" t="s">
        <v>198</v>
      </c>
      <c r="U532" s="16" t="s">
        <v>2567</v>
      </c>
      <c r="V532" s="16" t="s">
        <v>2940</v>
      </c>
    </row>
    <row r="533" spans="1:22" s="7" customFormat="1" ht="409.5" x14ac:dyDescent="0.3">
      <c r="A533" s="16">
        <v>528</v>
      </c>
      <c r="B533" s="16" t="s">
        <v>1114</v>
      </c>
      <c r="C533" s="16" t="s">
        <v>1115</v>
      </c>
      <c r="D533" s="16" t="s">
        <v>3247</v>
      </c>
      <c r="E533" s="16" t="s">
        <v>11883</v>
      </c>
      <c r="F533" s="16" t="s">
        <v>11884</v>
      </c>
      <c r="G533" s="151" t="s">
        <v>33</v>
      </c>
      <c r="H533" s="275">
        <v>0</v>
      </c>
      <c r="I533" s="275">
        <v>0</v>
      </c>
      <c r="J533" s="275">
        <v>20600103.719999999</v>
      </c>
      <c r="K533" s="275">
        <v>2</v>
      </c>
      <c r="L533" s="275">
        <v>20600103.719999999</v>
      </c>
      <c r="M533" s="275">
        <v>2</v>
      </c>
      <c r="N533" s="275">
        <v>20600103.719999999</v>
      </c>
      <c r="O533" s="275">
        <v>2</v>
      </c>
      <c r="P533" s="275">
        <v>0</v>
      </c>
      <c r="Q533" s="275">
        <v>0</v>
      </c>
      <c r="R533" s="16">
        <v>61800311.159999996</v>
      </c>
      <c r="S533" s="275">
        <v>6</v>
      </c>
      <c r="T533" s="243" t="s">
        <v>11752</v>
      </c>
      <c r="U533" s="279" t="s">
        <v>35</v>
      </c>
      <c r="V533" s="279" t="s">
        <v>11885</v>
      </c>
    </row>
    <row r="534" spans="1:22" s="7" customFormat="1" ht="75" x14ac:dyDescent="0.3">
      <c r="A534" s="16">
        <v>529</v>
      </c>
      <c r="B534" s="21" t="s">
        <v>10141</v>
      </c>
      <c r="C534" s="16" t="s">
        <v>10142</v>
      </c>
      <c r="D534" s="16" t="s">
        <v>798</v>
      </c>
      <c r="E534" s="16" t="s">
        <v>10260</v>
      </c>
      <c r="F534" s="16" t="s">
        <v>10260</v>
      </c>
      <c r="G534" s="16" t="s">
        <v>9115</v>
      </c>
      <c r="H534" s="251">
        <v>12337920</v>
      </c>
      <c r="I534" s="251" t="s">
        <v>9120</v>
      </c>
      <c r="J534" s="16">
        <v>12337920</v>
      </c>
      <c r="K534" s="16" t="s">
        <v>9120</v>
      </c>
      <c r="L534" s="16">
        <v>12337920</v>
      </c>
      <c r="M534" s="16" t="s">
        <v>9120</v>
      </c>
      <c r="N534" s="16">
        <v>12337920</v>
      </c>
      <c r="O534" s="16" t="s">
        <v>9120</v>
      </c>
      <c r="P534" s="16">
        <v>12337920</v>
      </c>
      <c r="Q534" s="16" t="s">
        <v>9120</v>
      </c>
      <c r="R534" s="16">
        <v>61689600</v>
      </c>
      <c r="S534" s="16">
        <v>10</v>
      </c>
      <c r="T534" s="16" t="s">
        <v>34</v>
      </c>
      <c r="U534" s="16"/>
      <c r="V534" s="16"/>
    </row>
    <row r="535" spans="1:22" s="7" customFormat="1" ht="93.75" x14ac:dyDescent="0.3">
      <c r="A535" s="16">
        <v>530</v>
      </c>
      <c r="B535" s="21" t="s">
        <v>1906</v>
      </c>
      <c r="C535" s="16" t="s">
        <v>1907</v>
      </c>
      <c r="D535" s="16" t="s">
        <v>1908</v>
      </c>
      <c r="E535" s="16" t="s">
        <v>7123</v>
      </c>
      <c r="F535" s="16"/>
      <c r="G535" s="16" t="s">
        <v>7084</v>
      </c>
      <c r="H535" s="251">
        <v>12217625</v>
      </c>
      <c r="I535" s="251" t="s">
        <v>7124</v>
      </c>
      <c r="J535" s="16">
        <v>12217625</v>
      </c>
      <c r="K535" s="16" t="s">
        <v>7124</v>
      </c>
      <c r="L535" s="16">
        <v>12217625</v>
      </c>
      <c r="M535" s="16" t="s">
        <v>7124</v>
      </c>
      <c r="N535" s="16">
        <v>12217625</v>
      </c>
      <c r="O535" s="16" t="s">
        <v>7124</v>
      </c>
      <c r="P535" s="16">
        <v>12217625</v>
      </c>
      <c r="Q535" s="16" t="s">
        <v>7124</v>
      </c>
      <c r="R535" s="16">
        <v>61088125</v>
      </c>
      <c r="S535" s="16">
        <v>4375</v>
      </c>
      <c r="T535" s="16" t="s">
        <v>819</v>
      </c>
      <c r="U535" s="16"/>
      <c r="V535" s="16"/>
    </row>
    <row r="536" spans="1:22" s="7" customFormat="1" ht="262.5" x14ac:dyDescent="0.3">
      <c r="A536" s="16">
        <v>531</v>
      </c>
      <c r="B536" s="24" t="s">
        <v>3455</v>
      </c>
      <c r="C536" s="41" t="s">
        <v>3456</v>
      </c>
      <c r="D536" s="41" t="s">
        <v>3457</v>
      </c>
      <c r="E536" s="45" t="s">
        <v>3458</v>
      </c>
      <c r="F536" s="16"/>
      <c r="G536" s="16" t="s">
        <v>33</v>
      </c>
      <c r="H536" s="251">
        <v>60800000</v>
      </c>
      <c r="I536" s="251">
        <v>200</v>
      </c>
      <c r="J536" s="16">
        <v>0</v>
      </c>
      <c r="K536" s="16">
        <v>0</v>
      </c>
      <c r="L536" s="16">
        <v>0</v>
      </c>
      <c r="M536" s="16">
        <v>0</v>
      </c>
      <c r="N536" s="16">
        <v>0</v>
      </c>
      <c r="O536" s="16">
        <v>0</v>
      </c>
      <c r="P536" s="16">
        <v>0</v>
      </c>
      <c r="Q536" s="16">
        <v>0</v>
      </c>
      <c r="R536" s="16">
        <v>60800000</v>
      </c>
      <c r="S536" s="16">
        <v>200</v>
      </c>
      <c r="T536" s="16" t="s">
        <v>1516</v>
      </c>
      <c r="U536" s="16" t="s">
        <v>3459</v>
      </c>
      <c r="V536" s="16" t="s">
        <v>3460</v>
      </c>
    </row>
    <row r="537" spans="1:22" s="7" customFormat="1" ht="37.5" x14ac:dyDescent="0.3">
      <c r="A537" s="16">
        <v>532</v>
      </c>
      <c r="B537" s="21" t="s">
        <v>1499</v>
      </c>
      <c r="C537" s="16" t="s">
        <v>1500</v>
      </c>
      <c r="D537" s="16" t="s">
        <v>1501</v>
      </c>
      <c r="E537" s="16" t="s">
        <v>1502</v>
      </c>
      <c r="F537" s="16"/>
      <c r="G537" s="16" t="s">
        <v>33</v>
      </c>
      <c r="H537" s="251">
        <v>12167272.32</v>
      </c>
      <c r="I537" s="251">
        <v>75</v>
      </c>
      <c r="J537" s="16">
        <v>12127500</v>
      </c>
      <c r="K537" s="16">
        <v>70</v>
      </c>
      <c r="L537" s="16">
        <v>12127500</v>
      </c>
      <c r="M537" s="16">
        <v>70</v>
      </c>
      <c r="N537" s="16">
        <v>12127500</v>
      </c>
      <c r="O537" s="16">
        <v>70</v>
      </c>
      <c r="P537" s="16">
        <v>12127500</v>
      </c>
      <c r="Q537" s="16">
        <v>70</v>
      </c>
      <c r="R537" s="16">
        <v>60677272.32</v>
      </c>
      <c r="S537" s="16">
        <v>355</v>
      </c>
      <c r="T537" s="16" t="s">
        <v>1113</v>
      </c>
      <c r="U537" s="16" t="s">
        <v>1097</v>
      </c>
      <c r="V537" s="16"/>
    </row>
    <row r="538" spans="1:22" s="7" customFormat="1" ht="93.75" x14ac:dyDescent="0.3">
      <c r="A538" s="16">
        <v>533</v>
      </c>
      <c r="B538" s="21" t="s">
        <v>672</v>
      </c>
      <c r="C538" s="16" t="s">
        <v>1255</v>
      </c>
      <c r="D538" s="16" t="s">
        <v>1256</v>
      </c>
      <c r="E538" s="16" t="s">
        <v>1257</v>
      </c>
      <c r="F538" s="16"/>
      <c r="G538" s="16" t="s">
        <v>49</v>
      </c>
      <c r="H538" s="251">
        <v>0</v>
      </c>
      <c r="I538" s="251">
        <v>0</v>
      </c>
      <c r="J538" s="16">
        <v>28981715</v>
      </c>
      <c r="K538" s="16">
        <v>1</v>
      </c>
      <c r="L538" s="16">
        <v>0</v>
      </c>
      <c r="M538" s="16">
        <v>0</v>
      </c>
      <c r="N538" s="16">
        <v>31346623</v>
      </c>
      <c r="O538" s="16">
        <v>1</v>
      </c>
      <c r="P538" s="16">
        <v>0</v>
      </c>
      <c r="Q538" s="16">
        <v>0</v>
      </c>
      <c r="R538" s="16">
        <v>60328338</v>
      </c>
      <c r="S538" s="16">
        <v>2</v>
      </c>
      <c r="T538" s="16" t="s">
        <v>9759</v>
      </c>
      <c r="U538" s="16"/>
      <c r="V538" s="16"/>
    </row>
    <row r="539" spans="1:22" s="7" customFormat="1" ht="56.25" x14ac:dyDescent="0.3">
      <c r="A539" s="16">
        <v>534</v>
      </c>
      <c r="B539" s="21" t="s">
        <v>1590</v>
      </c>
      <c r="C539" s="16" t="s">
        <v>3456</v>
      </c>
      <c r="D539" s="16" t="s">
        <v>1590</v>
      </c>
      <c r="E539" s="16" t="s">
        <v>3457</v>
      </c>
      <c r="F539" s="16" t="s">
        <v>9679</v>
      </c>
      <c r="G539" s="16" t="s">
        <v>9680</v>
      </c>
      <c r="H539" s="251">
        <v>10934553</v>
      </c>
      <c r="I539" s="251">
        <v>21</v>
      </c>
      <c r="J539" s="16">
        <v>11590626.18</v>
      </c>
      <c r="K539" s="16">
        <v>21</v>
      </c>
      <c r="L539" s="16">
        <v>12054251.2272</v>
      </c>
      <c r="M539" s="16">
        <v>21</v>
      </c>
      <c r="N539" s="16">
        <v>12536421.276288001</v>
      </c>
      <c r="O539" s="16">
        <v>21</v>
      </c>
      <c r="P539" s="16">
        <v>13037878.127339499</v>
      </c>
      <c r="Q539" s="16">
        <v>21</v>
      </c>
      <c r="R539" s="16">
        <v>60153729.810827501</v>
      </c>
      <c r="S539" s="16">
        <v>105</v>
      </c>
      <c r="T539" s="16" t="s">
        <v>966</v>
      </c>
      <c r="U539" s="16" t="s">
        <v>9526</v>
      </c>
      <c r="V539" s="16" t="s">
        <v>9681</v>
      </c>
    </row>
    <row r="540" spans="1:22" s="7" customFormat="1" ht="131.25" x14ac:dyDescent="0.3">
      <c r="A540" s="16">
        <v>535</v>
      </c>
      <c r="B540" s="21" t="s">
        <v>2829</v>
      </c>
      <c r="C540" s="16" t="s">
        <v>1286</v>
      </c>
      <c r="D540" s="16" t="s">
        <v>1270</v>
      </c>
      <c r="E540" s="16" t="s">
        <v>1287</v>
      </c>
      <c r="F540" s="17"/>
      <c r="G540" s="16" t="s">
        <v>33</v>
      </c>
      <c r="H540" s="251">
        <v>12000000</v>
      </c>
      <c r="I540" s="251">
        <v>2</v>
      </c>
      <c r="J540" s="16">
        <v>12000000</v>
      </c>
      <c r="K540" s="16">
        <v>2</v>
      </c>
      <c r="L540" s="16">
        <v>12000000</v>
      </c>
      <c r="M540" s="16">
        <v>2</v>
      </c>
      <c r="N540" s="16">
        <v>12000000</v>
      </c>
      <c r="O540" s="16">
        <v>2</v>
      </c>
      <c r="P540" s="16">
        <v>12000000</v>
      </c>
      <c r="Q540" s="16">
        <v>2</v>
      </c>
      <c r="R540" s="16">
        <v>60000000</v>
      </c>
      <c r="S540" s="16">
        <v>10</v>
      </c>
      <c r="T540" s="16" t="s">
        <v>213</v>
      </c>
      <c r="U540" s="16" t="s">
        <v>61</v>
      </c>
      <c r="V540" s="16" t="s">
        <v>2830</v>
      </c>
    </row>
    <row r="541" spans="1:22" s="7" customFormat="1" ht="168.75" x14ac:dyDescent="0.3">
      <c r="A541" s="16">
        <v>536</v>
      </c>
      <c r="B541" s="21" t="s">
        <v>186</v>
      </c>
      <c r="C541" s="16" t="s">
        <v>187</v>
      </c>
      <c r="D541" s="16" t="s">
        <v>188</v>
      </c>
      <c r="E541" s="16" t="s">
        <v>22</v>
      </c>
      <c r="F541" s="40" t="s">
        <v>189</v>
      </c>
      <c r="G541" s="16" t="s">
        <v>49</v>
      </c>
      <c r="H541" s="251">
        <v>14224119.832000002</v>
      </c>
      <c r="I541" s="251">
        <v>10</v>
      </c>
      <c r="J541" s="16">
        <v>14721964.02612</v>
      </c>
      <c r="K541" s="16">
        <v>10</v>
      </c>
      <c r="L541" s="16">
        <v>15237232.767034199</v>
      </c>
      <c r="M541" s="16">
        <v>10</v>
      </c>
      <c r="N541" s="16">
        <v>15770535.913880395</v>
      </c>
      <c r="O541" s="16">
        <v>10</v>
      </c>
      <c r="P541" s="16">
        <v>0</v>
      </c>
      <c r="Q541" s="16">
        <v>0</v>
      </c>
      <c r="R541" s="16">
        <v>59953852.53903459</v>
      </c>
      <c r="S541" s="16">
        <v>40</v>
      </c>
      <c r="T541" s="16" t="s">
        <v>25</v>
      </c>
      <c r="U541" s="16" t="s">
        <v>35</v>
      </c>
      <c r="V541" s="16" t="s">
        <v>123</v>
      </c>
    </row>
    <row r="542" spans="1:22" s="7" customFormat="1" ht="56.25" x14ac:dyDescent="0.3">
      <c r="A542" s="16">
        <v>537</v>
      </c>
      <c r="B542" s="16" t="s">
        <v>11886</v>
      </c>
      <c r="C542" s="16" t="s">
        <v>11887</v>
      </c>
      <c r="D542" s="16" t="s">
        <v>11888</v>
      </c>
      <c r="E542" s="16" t="s">
        <v>11889</v>
      </c>
      <c r="F542" s="16"/>
      <c r="G542" s="151" t="s">
        <v>7079</v>
      </c>
      <c r="H542" s="275">
        <v>19800000</v>
      </c>
      <c r="I542" s="275">
        <v>3.3</v>
      </c>
      <c r="J542" s="275">
        <v>0</v>
      </c>
      <c r="K542" s="275">
        <v>0</v>
      </c>
      <c r="L542" s="275">
        <v>19800000</v>
      </c>
      <c r="M542" s="275">
        <v>3.3</v>
      </c>
      <c r="N542" s="275">
        <v>0</v>
      </c>
      <c r="O542" s="275">
        <v>0</v>
      </c>
      <c r="P542" s="275">
        <v>19800000</v>
      </c>
      <c r="Q542" s="275">
        <v>3.3</v>
      </c>
      <c r="R542" s="16">
        <v>59400000</v>
      </c>
      <c r="S542" s="275">
        <v>9.8999999999999986</v>
      </c>
      <c r="T542" s="38" t="s">
        <v>11752</v>
      </c>
      <c r="U542" s="279"/>
      <c r="V542" s="279"/>
    </row>
    <row r="543" spans="1:22" s="7" customFormat="1" ht="37.5" x14ac:dyDescent="0.3">
      <c r="A543" s="16">
        <v>538</v>
      </c>
      <c r="B543" s="16" t="s">
        <v>11890</v>
      </c>
      <c r="C543" s="16" t="s">
        <v>11891</v>
      </c>
      <c r="D543" s="16" t="s">
        <v>11892</v>
      </c>
      <c r="E543" s="16" t="s">
        <v>11893</v>
      </c>
      <c r="F543" s="16"/>
      <c r="G543" s="151" t="s">
        <v>7079</v>
      </c>
      <c r="H543" s="275">
        <v>0</v>
      </c>
      <c r="I543" s="275">
        <v>0</v>
      </c>
      <c r="J543" s="275">
        <v>14720000</v>
      </c>
      <c r="K543" s="275" t="s">
        <v>7097</v>
      </c>
      <c r="L543" s="275">
        <v>14720000</v>
      </c>
      <c r="M543" s="275" t="s">
        <v>7097</v>
      </c>
      <c r="N543" s="275">
        <v>14720000</v>
      </c>
      <c r="O543" s="275" t="s">
        <v>7097</v>
      </c>
      <c r="P543" s="275">
        <v>14720000</v>
      </c>
      <c r="Q543" s="275" t="s">
        <v>7097</v>
      </c>
      <c r="R543" s="16">
        <v>58880000</v>
      </c>
      <c r="S543" s="275">
        <v>6400</v>
      </c>
      <c r="T543" s="38" t="s">
        <v>11752</v>
      </c>
      <c r="U543" s="279"/>
      <c r="V543" s="279"/>
    </row>
    <row r="544" spans="1:22" s="7" customFormat="1" ht="168.75" x14ac:dyDescent="0.3">
      <c r="A544" s="16">
        <v>539</v>
      </c>
      <c r="B544" s="21" t="s">
        <v>662</v>
      </c>
      <c r="C544" s="16" t="s">
        <v>1142</v>
      </c>
      <c r="D544" s="16" t="s">
        <v>1143</v>
      </c>
      <c r="E544" s="16" t="s">
        <v>1143</v>
      </c>
      <c r="F544" s="16"/>
      <c r="G544" s="16" t="s">
        <v>33</v>
      </c>
      <c r="H544" s="251">
        <v>14678091</v>
      </c>
      <c r="I544" s="251">
        <v>27</v>
      </c>
      <c r="J544" s="16">
        <v>14678091</v>
      </c>
      <c r="K544" s="16">
        <v>27</v>
      </c>
      <c r="L544" s="16">
        <v>14678091</v>
      </c>
      <c r="M544" s="16">
        <v>27</v>
      </c>
      <c r="N544" s="16">
        <v>14678091</v>
      </c>
      <c r="O544" s="16">
        <v>27</v>
      </c>
      <c r="P544" s="16">
        <v>0</v>
      </c>
      <c r="Q544" s="16">
        <v>0</v>
      </c>
      <c r="R544" s="16">
        <v>58712364</v>
      </c>
      <c r="S544" s="16">
        <v>108</v>
      </c>
      <c r="T544" s="16" t="s">
        <v>25</v>
      </c>
      <c r="U544" s="16" t="s">
        <v>35</v>
      </c>
      <c r="V544" s="16" t="s">
        <v>56</v>
      </c>
    </row>
    <row r="545" spans="1:22" s="7" customFormat="1" ht="150" x14ac:dyDescent="0.3">
      <c r="A545" s="16">
        <v>540</v>
      </c>
      <c r="B545" s="21" t="s">
        <v>7182</v>
      </c>
      <c r="C545" s="16" t="s">
        <v>2281</v>
      </c>
      <c r="D545" s="16" t="s">
        <v>514</v>
      </c>
      <c r="E545" s="16" t="s">
        <v>2282</v>
      </c>
      <c r="F545" s="16"/>
      <c r="G545" s="16" t="s">
        <v>33</v>
      </c>
      <c r="H545" s="251">
        <v>7410922.3839285709</v>
      </c>
      <c r="I545" s="251">
        <v>18</v>
      </c>
      <c r="J545" s="16">
        <v>13833721.719999999</v>
      </c>
      <c r="K545" s="16">
        <v>28</v>
      </c>
      <c r="L545" s="16">
        <v>12351537.249999998</v>
      </c>
      <c r="M545" s="16">
        <v>25</v>
      </c>
      <c r="N545" s="16">
        <v>12351537.249999998</v>
      </c>
      <c r="O545" s="16">
        <v>25</v>
      </c>
      <c r="P545" s="16">
        <v>12351537.249999998</v>
      </c>
      <c r="Q545" s="16">
        <v>25</v>
      </c>
      <c r="R545" s="16">
        <v>58299255.853928566</v>
      </c>
      <c r="S545" s="16">
        <v>121</v>
      </c>
      <c r="T545" s="16" t="s">
        <v>213</v>
      </c>
      <c r="U545" s="16" t="s">
        <v>7048</v>
      </c>
      <c r="V545" s="16" t="s">
        <v>7048</v>
      </c>
    </row>
    <row r="546" spans="1:22" s="7" customFormat="1" ht="93.75" x14ac:dyDescent="0.3">
      <c r="A546" s="16">
        <v>541</v>
      </c>
      <c r="B546" s="21" t="s">
        <v>7491</v>
      </c>
      <c r="C546" s="16" t="s">
        <v>7492</v>
      </c>
      <c r="D546" s="16" t="s">
        <v>2515</v>
      </c>
      <c r="E546" s="16" t="s">
        <v>1051</v>
      </c>
      <c r="F546" s="16"/>
      <c r="G546" s="16" t="s">
        <v>1493</v>
      </c>
      <c r="H546" s="251">
        <v>11648000</v>
      </c>
      <c r="I546" s="251">
        <v>2</v>
      </c>
      <c r="J546" s="16">
        <v>11648000</v>
      </c>
      <c r="K546" s="16">
        <v>2</v>
      </c>
      <c r="L546" s="16">
        <v>11648000</v>
      </c>
      <c r="M546" s="16">
        <v>2</v>
      </c>
      <c r="N546" s="16">
        <v>11648000</v>
      </c>
      <c r="O546" s="16">
        <v>2</v>
      </c>
      <c r="P546" s="16">
        <v>11648000</v>
      </c>
      <c r="Q546" s="16">
        <v>2</v>
      </c>
      <c r="R546" s="16">
        <v>58240000</v>
      </c>
      <c r="S546" s="16">
        <v>10</v>
      </c>
      <c r="T546" s="16" t="s">
        <v>213</v>
      </c>
      <c r="U546" s="16" t="s">
        <v>7048</v>
      </c>
      <c r="V546" s="16" t="s">
        <v>7048</v>
      </c>
    </row>
    <row r="547" spans="1:22" s="7" customFormat="1" ht="409.5" x14ac:dyDescent="0.3">
      <c r="A547" s="16">
        <v>542</v>
      </c>
      <c r="B547" s="16" t="s">
        <v>11894</v>
      </c>
      <c r="C547" s="16" t="s">
        <v>11895</v>
      </c>
      <c r="D547" s="16" t="s">
        <v>5479</v>
      </c>
      <c r="E547" s="16" t="s">
        <v>11896</v>
      </c>
      <c r="F547" s="16" t="s">
        <v>11897</v>
      </c>
      <c r="G547" s="151" t="s">
        <v>33</v>
      </c>
      <c r="H547" s="275">
        <v>0</v>
      </c>
      <c r="I547" s="275">
        <v>0</v>
      </c>
      <c r="J547" s="275">
        <v>19356480</v>
      </c>
      <c r="K547" s="275">
        <v>78</v>
      </c>
      <c r="L547" s="275">
        <v>19356480</v>
      </c>
      <c r="M547" s="275">
        <v>78</v>
      </c>
      <c r="N547" s="275">
        <v>19356480</v>
      </c>
      <c r="O547" s="275">
        <v>78</v>
      </c>
      <c r="P547" s="275">
        <v>0</v>
      </c>
      <c r="Q547" s="275">
        <v>0</v>
      </c>
      <c r="R547" s="16">
        <v>58069440</v>
      </c>
      <c r="S547" s="275">
        <v>234</v>
      </c>
      <c r="T547" s="243" t="s">
        <v>11752</v>
      </c>
      <c r="U547" s="279" t="s">
        <v>35</v>
      </c>
      <c r="V547" s="279" t="s">
        <v>11898</v>
      </c>
    </row>
    <row r="548" spans="1:22" s="7" customFormat="1" ht="37.5" x14ac:dyDescent="0.3">
      <c r="A548" s="16">
        <v>543</v>
      </c>
      <c r="B548" s="21" t="s">
        <v>2873</v>
      </c>
      <c r="C548" s="16" t="s">
        <v>2874</v>
      </c>
      <c r="D548" s="16" t="s">
        <v>2875</v>
      </c>
      <c r="E548" s="16" t="s">
        <v>1799</v>
      </c>
      <c r="F548" s="17"/>
      <c r="G548" s="16" t="s">
        <v>33</v>
      </c>
      <c r="H548" s="251">
        <v>11557080</v>
      </c>
      <c r="I548" s="251">
        <v>9</v>
      </c>
      <c r="J548" s="16">
        <v>11557080</v>
      </c>
      <c r="K548" s="16">
        <v>9</v>
      </c>
      <c r="L548" s="16">
        <v>11557080</v>
      </c>
      <c r="M548" s="16">
        <v>9</v>
      </c>
      <c r="N548" s="16">
        <v>11557080</v>
      </c>
      <c r="O548" s="16">
        <v>9</v>
      </c>
      <c r="P548" s="16">
        <v>11557080</v>
      </c>
      <c r="Q548" s="16">
        <v>9</v>
      </c>
      <c r="R548" s="16">
        <v>57785400</v>
      </c>
      <c r="S548" s="16">
        <v>45</v>
      </c>
      <c r="T548" s="16" t="s">
        <v>213</v>
      </c>
      <c r="U548" s="16" t="s">
        <v>2567</v>
      </c>
      <c r="V548" s="16" t="s">
        <v>199</v>
      </c>
    </row>
    <row r="549" spans="1:22" s="7" customFormat="1" ht="409.5" x14ac:dyDescent="0.3">
      <c r="A549" s="16">
        <v>544</v>
      </c>
      <c r="B549" s="21" t="s">
        <v>816</v>
      </c>
      <c r="C549" s="16" t="s">
        <v>1123</v>
      </c>
      <c r="D549" s="16" t="s">
        <v>9545</v>
      </c>
      <c r="E549" s="16" t="s">
        <v>10188</v>
      </c>
      <c r="F549" s="16" t="s">
        <v>10189</v>
      </c>
      <c r="G549" s="16" t="s">
        <v>7084</v>
      </c>
      <c r="H549" s="251">
        <v>11540410.109999999</v>
      </c>
      <c r="I549" s="251" t="s">
        <v>10190</v>
      </c>
      <c r="J549" s="16">
        <v>11540410.109999999</v>
      </c>
      <c r="K549" s="16" t="s">
        <v>10190</v>
      </c>
      <c r="L549" s="16">
        <v>11540410.109999999</v>
      </c>
      <c r="M549" s="16" t="s">
        <v>10190</v>
      </c>
      <c r="N549" s="16">
        <v>11540410.109999999</v>
      </c>
      <c r="O549" s="16" t="s">
        <v>10190</v>
      </c>
      <c r="P549" s="16">
        <v>11540410.109999999</v>
      </c>
      <c r="Q549" s="16" t="s">
        <v>10190</v>
      </c>
      <c r="R549" s="16">
        <v>57702050.549999997</v>
      </c>
      <c r="S549" s="16">
        <v>7400</v>
      </c>
      <c r="T549" s="16" t="s">
        <v>34</v>
      </c>
      <c r="U549" s="16"/>
      <c r="V549" s="16"/>
    </row>
    <row r="550" spans="1:22" s="7" customFormat="1" ht="56.25" x14ac:dyDescent="0.3">
      <c r="A550" s="16">
        <v>545</v>
      </c>
      <c r="B550" s="16" t="s">
        <v>11899</v>
      </c>
      <c r="C550" s="16" t="s">
        <v>11900</v>
      </c>
      <c r="D550" s="16" t="s">
        <v>11841</v>
      </c>
      <c r="E550" s="16" t="s">
        <v>11901</v>
      </c>
      <c r="F550" s="16" t="s">
        <v>11902</v>
      </c>
      <c r="G550" s="151" t="s">
        <v>33</v>
      </c>
      <c r="H550" s="275">
        <v>11506620</v>
      </c>
      <c r="I550" s="275">
        <v>4</v>
      </c>
      <c r="J550" s="275">
        <v>11506620</v>
      </c>
      <c r="K550" s="275">
        <v>4</v>
      </c>
      <c r="L550" s="275">
        <v>11506620</v>
      </c>
      <c r="M550" s="275">
        <v>4</v>
      </c>
      <c r="N550" s="275">
        <v>11506620</v>
      </c>
      <c r="O550" s="275">
        <v>4</v>
      </c>
      <c r="P550" s="275">
        <v>11506620</v>
      </c>
      <c r="Q550" s="275">
        <v>4</v>
      </c>
      <c r="R550" s="16">
        <v>57533100</v>
      </c>
      <c r="S550" s="275">
        <v>20</v>
      </c>
      <c r="T550" s="243" t="s">
        <v>11752</v>
      </c>
      <c r="U550" s="279" t="s">
        <v>61</v>
      </c>
      <c r="V550" s="279" t="s">
        <v>11903</v>
      </c>
    </row>
    <row r="551" spans="1:22" s="7" customFormat="1" ht="168.75" x14ac:dyDescent="0.3">
      <c r="A551" s="16">
        <v>546</v>
      </c>
      <c r="B551" s="16" t="s">
        <v>11875</v>
      </c>
      <c r="C551" s="16" t="s">
        <v>11876</v>
      </c>
      <c r="D551" s="16" t="s">
        <v>848</v>
      </c>
      <c r="E551" s="16" t="s">
        <v>11904</v>
      </c>
      <c r="F551" s="16" t="s">
        <v>11905</v>
      </c>
      <c r="G551" s="151" t="s">
        <v>33</v>
      </c>
      <c r="H551" s="275">
        <v>0</v>
      </c>
      <c r="I551" s="275">
        <v>0</v>
      </c>
      <c r="J551" s="275">
        <v>19105632</v>
      </c>
      <c r="K551" s="275">
        <v>36</v>
      </c>
      <c r="L551" s="275">
        <v>19105632</v>
      </c>
      <c r="M551" s="275">
        <v>36</v>
      </c>
      <c r="N551" s="275">
        <v>19105632</v>
      </c>
      <c r="O551" s="275">
        <v>36</v>
      </c>
      <c r="P551" s="275">
        <v>0</v>
      </c>
      <c r="Q551" s="275">
        <v>0</v>
      </c>
      <c r="R551" s="16">
        <v>57316896</v>
      </c>
      <c r="S551" s="275">
        <v>108</v>
      </c>
      <c r="T551" s="243" t="s">
        <v>11752</v>
      </c>
      <c r="U551" s="279" t="s">
        <v>274</v>
      </c>
      <c r="V551" s="279" t="s">
        <v>11753</v>
      </c>
    </row>
    <row r="552" spans="1:22" s="7" customFormat="1" ht="112.5" x14ac:dyDescent="0.3">
      <c r="A552" s="16">
        <v>547</v>
      </c>
      <c r="B552" s="21" t="s">
        <v>11351</v>
      </c>
      <c r="C552" s="21" t="s">
        <v>13971</v>
      </c>
      <c r="D552" s="21" t="s">
        <v>8718</v>
      </c>
      <c r="E552" s="21" t="s">
        <v>13972</v>
      </c>
      <c r="F552" s="155"/>
      <c r="G552" s="21">
        <v>166</v>
      </c>
      <c r="H552" s="115">
        <v>11248160</v>
      </c>
      <c r="I552" s="115">
        <v>12100</v>
      </c>
      <c r="J552" s="21">
        <v>11248160</v>
      </c>
      <c r="K552" s="21">
        <v>12600</v>
      </c>
      <c r="L552" s="21">
        <v>11248160</v>
      </c>
      <c r="M552" s="21">
        <v>12600</v>
      </c>
      <c r="N552" s="21">
        <v>11248160</v>
      </c>
      <c r="O552" s="21">
        <v>12600</v>
      </c>
      <c r="P552" s="21">
        <v>11248160</v>
      </c>
      <c r="Q552" s="21">
        <v>12600</v>
      </c>
      <c r="R552" s="16">
        <v>56240800</v>
      </c>
      <c r="S552" s="21">
        <v>62500</v>
      </c>
      <c r="T552" s="21" t="s">
        <v>13882</v>
      </c>
      <c r="U552" s="16" t="s">
        <v>13883</v>
      </c>
      <c r="V552" s="16"/>
    </row>
    <row r="553" spans="1:22" s="7" customFormat="1" ht="93.75" x14ac:dyDescent="0.3">
      <c r="A553" s="16">
        <v>548</v>
      </c>
      <c r="B553" s="51" t="s">
        <v>7007</v>
      </c>
      <c r="C553" s="51" t="s">
        <v>14662</v>
      </c>
      <c r="D553" s="51" t="s">
        <v>14663</v>
      </c>
      <c r="E553" s="51" t="s">
        <v>14684</v>
      </c>
      <c r="F553" s="51"/>
      <c r="G553" s="51" t="s">
        <v>9115</v>
      </c>
      <c r="H553" s="437">
        <v>56224000</v>
      </c>
      <c r="I553" s="251" t="s">
        <v>9266</v>
      </c>
      <c r="J553" s="17"/>
      <c r="K553" s="17"/>
      <c r="L553" s="17"/>
      <c r="M553" s="17"/>
      <c r="N553" s="17"/>
      <c r="O553" s="17"/>
      <c r="P553" s="17"/>
      <c r="Q553" s="17"/>
      <c r="R553" s="16">
        <v>56224000</v>
      </c>
      <c r="S553" s="16">
        <v>4</v>
      </c>
      <c r="T553" s="51" t="s">
        <v>14655</v>
      </c>
      <c r="U553" s="51" t="s">
        <v>35</v>
      </c>
      <c r="V553" s="17"/>
    </row>
    <row r="554" spans="1:22" s="7" customFormat="1" ht="56.25" x14ac:dyDescent="0.3">
      <c r="A554" s="16">
        <v>549</v>
      </c>
      <c r="B554" s="21" t="s">
        <v>7580</v>
      </c>
      <c r="C554" s="16" t="s">
        <v>7581</v>
      </c>
      <c r="D554" s="16" t="s">
        <v>263</v>
      </c>
      <c r="E554" s="16" t="s">
        <v>7582</v>
      </c>
      <c r="F554" s="16"/>
      <c r="G554" s="16" t="s">
        <v>33</v>
      </c>
      <c r="H554" s="251">
        <v>1615050</v>
      </c>
      <c r="I554" s="251">
        <v>45</v>
      </c>
      <c r="J554" s="16">
        <v>13848864.9</v>
      </c>
      <c r="K554" s="16">
        <v>47</v>
      </c>
      <c r="L554" s="16">
        <v>13554208.200000001</v>
      </c>
      <c r="M554" s="16">
        <v>46</v>
      </c>
      <c r="N554" s="16">
        <v>13554208.200000001</v>
      </c>
      <c r="O554" s="16">
        <v>46</v>
      </c>
      <c r="P554" s="16">
        <v>13554208.200000001</v>
      </c>
      <c r="Q554" s="16">
        <v>46</v>
      </c>
      <c r="R554" s="16">
        <v>56126539.500000007</v>
      </c>
      <c r="S554" s="16">
        <v>230</v>
      </c>
      <c r="T554" s="16" t="s">
        <v>213</v>
      </c>
      <c r="U554" s="16" t="s">
        <v>294</v>
      </c>
      <c r="V554" s="16" t="s">
        <v>7583</v>
      </c>
    </row>
    <row r="555" spans="1:22" s="7" customFormat="1" ht="75" x14ac:dyDescent="0.3">
      <c r="A555" s="16">
        <v>550</v>
      </c>
      <c r="B555" s="21" t="s">
        <v>2807</v>
      </c>
      <c r="C555" s="16" t="s">
        <v>2808</v>
      </c>
      <c r="D555" s="16" t="s">
        <v>2809</v>
      </c>
      <c r="E555" s="16" t="s">
        <v>2810</v>
      </c>
      <c r="F555" s="16"/>
      <c r="G555" s="16" t="s">
        <v>2320</v>
      </c>
      <c r="H555" s="251">
        <v>4000000</v>
      </c>
      <c r="I555" s="251">
        <v>5</v>
      </c>
      <c r="J555" s="16">
        <v>4000000</v>
      </c>
      <c r="K555" s="16">
        <v>5</v>
      </c>
      <c r="L555" s="16">
        <v>16000000</v>
      </c>
      <c r="M555" s="16">
        <v>20</v>
      </c>
      <c r="N555" s="16">
        <v>16000000</v>
      </c>
      <c r="O555" s="16">
        <v>20</v>
      </c>
      <c r="P555" s="16">
        <v>16000000</v>
      </c>
      <c r="Q555" s="16">
        <v>20</v>
      </c>
      <c r="R555" s="16">
        <v>56000000</v>
      </c>
      <c r="S555" s="16">
        <v>70</v>
      </c>
      <c r="T555" s="16" t="s">
        <v>1457</v>
      </c>
      <c r="U555" s="16" t="s">
        <v>2567</v>
      </c>
      <c r="V555" s="16" t="s">
        <v>487</v>
      </c>
    </row>
    <row r="556" spans="1:22" s="7" customFormat="1" ht="131.25" x14ac:dyDescent="0.3">
      <c r="A556" s="16">
        <v>551</v>
      </c>
      <c r="B556" s="21" t="s">
        <v>7336</v>
      </c>
      <c r="C556" s="16" t="s">
        <v>3599</v>
      </c>
      <c r="D556" s="16" t="s">
        <v>1287</v>
      </c>
      <c r="E556" s="16" t="s">
        <v>7337</v>
      </c>
      <c r="F556" s="16"/>
      <c r="G556" s="16" t="s">
        <v>1493</v>
      </c>
      <c r="H556" s="251">
        <v>11200000</v>
      </c>
      <c r="I556" s="251">
        <v>2</v>
      </c>
      <c r="J556" s="16">
        <v>11200000</v>
      </c>
      <c r="K556" s="16">
        <v>2</v>
      </c>
      <c r="L556" s="16">
        <v>11200000</v>
      </c>
      <c r="M556" s="16">
        <v>2</v>
      </c>
      <c r="N556" s="16">
        <v>11200000</v>
      </c>
      <c r="O556" s="16">
        <v>2</v>
      </c>
      <c r="P556" s="16">
        <v>11200000</v>
      </c>
      <c r="Q556" s="16">
        <v>2</v>
      </c>
      <c r="R556" s="16">
        <v>56000000</v>
      </c>
      <c r="S556" s="16">
        <v>10</v>
      </c>
      <c r="T556" s="16" t="s">
        <v>213</v>
      </c>
      <c r="U556" s="16" t="s">
        <v>83</v>
      </c>
      <c r="V556" s="16" t="s">
        <v>7335</v>
      </c>
    </row>
    <row r="557" spans="1:22" s="7" customFormat="1" ht="37.5" x14ac:dyDescent="0.3">
      <c r="A557" s="16">
        <v>552</v>
      </c>
      <c r="B557" s="21" t="s">
        <v>7584</v>
      </c>
      <c r="C557" s="16" t="s">
        <v>7585</v>
      </c>
      <c r="D557" s="16" t="s">
        <v>3636</v>
      </c>
      <c r="E557" s="16" t="s">
        <v>7586</v>
      </c>
      <c r="F557" s="16"/>
      <c r="G557" s="16" t="s">
        <v>33</v>
      </c>
      <c r="H557" s="251">
        <v>13612299.999999998</v>
      </c>
      <c r="I557" s="251">
        <v>283</v>
      </c>
      <c r="J557" s="16">
        <v>7646925</v>
      </c>
      <c r="K557" s="16">
        <v>75</v>
      </c>
      <c r="L557" s="16">
        <v>12235080</v>
      </c>
      <c r="M557" s="16">
        <v>120</v>
      </c>
      <c r="N557" s="16">
        <v>12235080</v>
      </c>
      <c r="O557" s="16">
        <v>100</v>
      </c>
      <c r="P557" s="16">
        <v>10195900</v>
      </c>
      <c r="Q557" s="16">
        <v>100</v>
      </c>
      <c r="R557" s="16">
        <v>55925285</v>
      </c>
      <c r="S557" s="16">
        <v>678</v>
      </c>
      <c r="T557" s="16" t="s">
        <v>213</v>
      </c>
      <c r="U557" s="16" t="s">
        <v>7048</v>
      </c>
      <c r="V557" s="16" t="s">
        <v>7048</v>
      </c>
    </row>
    <row r="558" spans="1:22" s="7" customFormat="1" ht="93.75" x14ac:dyDescent="0.3">
      <c r="A558" s="16">
        <v>553</v>
      </c>
      <c r="B558" s="276" t="s">
        <v>332</v>
      </c>
      <c r="C558" s="99" t="s">
        <v>1348</v>
      </c>
      <c r="D558" s="99" t="s">
        <v>1349</v>
      </c>
      <c r="E558" s="99" t="s">
        <v>11498</v>
      </c>
      <c r="F558" s="16"/>
      <c r="G558" s="99" t="s">
        <v>1664</v>
      </c>
      <c r="H558" s="184">
        <v>5700000</v>
      </c>
      <c r="I558" s="184">
        <v>1000</v>
      </c>
      <c r="J558" s="99">
        <v>12540000</v>
      </c>
      <c r="K558" s="99">
        <v>2200</v>
      </c>
      <c r="L558" s="99">
        <v>12540000</v>
      </c>
      <c r="M558" s="99">
        <v>2200</v>
      </c>
      <c r="N558" s="99">
        <v>12540000</v>
      </c>
      <c r="O558" s="99">
        <v>2200</v>
      </c>
      <c r="P558" s="99">
        <v>12540000</v>
      </c>
      <c r="Q558" s="99">
        <v>2200</v>
      </c>
      <c r="R558" s="16">
        <v>55860000</v>
      </c>
      <c r="S558" s="99">
        <v>9800</v>
      </c>
      <c r="T558" s="16" t="s">
        <v>1326</v>
      </c>
      <c r="U558" s="99" t="s">
        <v>9520</v>
      </c>
      <c r="V558" s="99" t="s">
        <v>9521</v>
      </c>
    </row>
    <row r="559" spans="1:22" s="7" customFormat="1" ht="56.25" x14ac:dyDescent="0.3">
      <c r="A559" s="16">
        <v>554</v>
      </c>
      <c r="B559" s="113" t="s">
        <v>7018</v>
      </c>
      <c r="C559" s="113" t="s">
        <v>15966</v>
      </c>
      <c r="D559" s="113" t="s">
        <v>15967</v>
      </c>
      <c r="E559" s="113" t="s">
        <v>15968</v>
      </c>
      <c r="F559" s="17">
        <v>230</v>
      </c>
      <c r="G559" s="164" t="s">
        <v>24</v>
      </c>
      <c r="H559" s="115">
        <v>55393800</v>
      </c>
      <c r="I559" s="115">
        <v>38150</v>
      </c>
      <c r="J559" s="171"/>
      <c r="K559" s="171"/>
      <c r="L559" s="171"/>
      <c r="M559" s="171"/>
      <c r="N559" s="171"/>
      <c r="O559" s="171"/>
      <c r="P559" s="174"/>
      <c r="Q559" s="174"/>
      <c r="R559" s="16">
        <v>55393800</v>
      </c>
      <c r="S559" s="171">
        <v>38150</v>
      </c>
      <c r="T559" s="114" t="s">
        <v>15928</v>
      </c>
      <c r="U559" s="112" t="s">
        <v>199</v>
      </c>
      <c r="V559" s="112" t="s">
        <v>199</v>
      </c>
    </row>
    <row r="560" spans="1:22" s="7" customFormat="1" ht="93.75" x14ac:dyDescent="0.3">
      <c r="A560" s="16">
        <v>555</v>
      </c>
      <c r="B560" s="16" t="s">
        <v>514</v>
      </c>
      <c r="C560" s="16" t="s">
        <v>7740</v>
      </c>
      <c r="D560" s="16" t="s">
        <v>7741</v>
      </c>
      <c r="E560" s="16" t="s">
        <v>13229</v>
      </c>
      <c r="F560" s="16"/>
      <c r="G560" s="151" t="s">
        <v>9115</v>
      </c>
      <c r="H560" s="168">
        <v>55384000</v>
      </c>
      <c r="I560" s="166" t="s">
        <v>9120</v>
      </c>
      <c r="J560" s="166">
        <v>0</v>
      </c>
      <c r="K560" s="166">
        <v>280</v>
      </c>
      <c r="L560" s="166">
        <v>0</v>
      </c>
      <c r="M560" s="166">
        <v>0</v>
      </c>
      <c r="N560" s="166">
        <v>0</v>
      </c>
      <c r="O560" s="166">
        <v>0</v>
      </c>
      <c r="P560" s="166">
        <v>0</v>
      </c>
      <c r="Q560" s="166">
        <v>0</v>
      </c>
      <c r="R560" s="16">
        <v>55384000</v>
      </c>
      <c r="S560" s="275">
        <v>282</v>
      </c>
      <c r="T560" s="20" t="s">
        <v>13227</v>
      </c>
      <c r="U560" s="118"/>
      <c r="V560" s="118"/>
    </row>
    <row r="561" spans="1:22" s="7" customFormat="1" ht="206.25" x14ac:dyDescent="0.3">
      <c r="A561" s="16">
        <v>556</v>
      </c>
      <c r="B561" s="16" t="s">
        <v>11906</v>
      </c>
      <c r="C561" s="16" t="s">
        <v>11907</v>
      </c>
      <c r="D561" s="16" t="s">
        <v>11908</v>
      </c>
      <c r="E561" s="16" t="s">
        <v>11909</v>
      </c>
      <c r="F561" s="16" t="s">
        <v>11910</v>
      </c>
      <c r="G561" s="151" t="s">
        <v>33</v>
      </c>
      <c r="H561" s="275">
        <v>0</v>
      </c>
      <c r="I561" s="275">
        <v>0</v>
      </c>
      <c r="J561" s="275">
        <v>18400000</v>
      </c>
      <c r="K561" s="275">
        <v>2</v>
      </c>
      <c r="L561" s="275">
        <v>18400000</v>
      </c>
      <c r="M561" s="275">
        <v>2</v>
      </c>
      <c r="N561" s="275">
        <v>18400000</v>
      </c>
      <c r="O561" s="275">
        <v>2</v>
      </c>
      <c r="P561" s="275">
        <v>0</v>
      </c>
      <c r="Q561" s="275">
        <v>0</v>
      </c>
      <c r="R561" s="16">
        <v>55200000</v>
      </c>
      <c r="S561" s="275">
        <v>6</v>
      </c>
      <c r="T561" s="243" t="s">
        <v>11752</v>
      </c>
      <c r="U561" s="279" t="s">
        <v>35</v>
      </c>
      <c r="V561" s="279" t="s">
        <v>11911</v>
      </c>
    </row>
    <row r="562" spans="1:22" s="7" customFormat="1" ht="409.5" x14ac:dyDescent="0.3">
      <c r="A562" s="16">
        <v>557</v>
      </c>
      <c r="B562" s="21" t="s">
        <v>1525</v>
      </c>
      <c r="C562" s="16" t="s">
        <v>1526</v>
      </c>
      <c r="D562" s="16" t="s">
        <v>1527</v>
      </c>
      <c r="E562" s="16" t="s">
        <v>1528</v>
      </c>
      <c r="F562" s="16"/>
      <c r="G562" s="16" t="s">
        <v>33</v>
      </c>
      <c r="H562" s="251">
        <v>6300000</v>
      </c>
      <c r="I562" s="251">
        <v>3</v>
      </c>
      <c r="J562" s="16">
        <v>11340000</v>
      </c>
      <c r="K562" s="16">
        <v>5</v>
      </c>
      <c r="L562" s="16">
        <v>11907000</v>
      </c>
      <c r="M562" s="16">
        <v>5</v>
      </c>
      <c r="N562" s="16">
        <v>12502350</v>
      </c>
      <c r="O562" s="16">
        <v>5</v>
      </c>
      <c r="P562" s="16">
        <v>13127467.5</v>
      </c>
      <c r="Q562" s="16">
        <v>5</v>
      </c>
      <c r="R562" s="16">
        <v>55176817.5</v>
      </c>
      <c r="S562" s="16">
        <v>23</v>
      </c>
      <c r="T562" s="16" t="s">
        <v>1421</v>
      </c>
      <c r="U562" s="16" t="s">
        <v>35</v>
      </c>
      <c r="V562" s="16" t="s">
        <v>1529</v>
      </c>
    </row>
    <row r="563" spans="1:22" s="7" customFormat="1" ht="93.75" x14ac:dyDescent="0.3">
      <c r="A563" s="16">
        <v>558</v>
      </c>
      <c r="B563" s="21" t="s">
        <v>1099</v>
      </c>
      <c r="C563" s="16" t="s">
        <v>1100</v>
      </c>
      <c r="D563" s="16" t="s">
        <v>1101</v>
      </c>
      <c r="E563" s="16" t="s">
        <v>1101</v>
      </c>
      <c r="F563" s="16"/>
      <c r="G563" s="16" t="s">
        <v>33</v>
      </c>
      <c r="H563" s="251">
        <v>18386285.719999999</v>
      </c>
      <c r="I563" s="251">
        <v>4</v>
      </c>
      <c r="J563" s="29">
        <v>18386285.719999999</v>
      </c>
      <c r="K563" s="16">
        <v>4</v>
      </c>
      <c r="L563" s="29">
        <v>18386285.719999999</v>
      </c>
      <c r="M563" s="16">
        <v>4</v>
      </c>
      <c r="N563" s="16">
        <v>0</v>
      </c>
      <c r="O563" s="16">
        <v>0</v>
      </c>
      <c r="P563" s="16">
        <v>0</v>
      </c>
      <c r="Q563" s="16">
        <v>0</v>
      </c>
      <c r="R563" s="16">
        <v>55158857.159999996</v>
      </c>
      <c r="S563" s="16">
        <v>12</v>
      </c>
      <c r="T563" s="16" t="s">
        <v>213</v>
      </c>
      <c r="U563" s="16" t="s">
        <v>294</v>
      </c>
      <c r="V563" s="16" t="s">
        <v>1102</v>
      </c>
    </row>
    <row r="564" spans="1:22" s="7" customFormat="1" ht="56.25" x14ac:dyDescent="0.3">
      <c r="A564" s="16">
        <v>559</v>
      </c>
      <c r="B564" s="21" t="s">
        <v>773</v>
      </c>
      <c r="C564" s="16" t="s">
        <v>7135</v>
      </c>
      <c r="D564" s="16" t="s">
        <v>7136</v>
      </c>
      <c r="E564" s="16" t="s">
        <v>7085</v>
      </c>
      <c r="F564" s="16"/>
      <c r="G564" s="16" t="s">
        <v>7079</v>
      </c>
      <c r="H564" s="251">
        <v>11031552</v>
      </c>
      <c r="I564" s="251" t="s">
        <v>7086</v>
      </c>
      <c r="J564" s="16">
        <v>11031552</v>
      </c>
      <c r="K564" s="16" t="s">
        <v>7086</v>
      </c>
      <c r="L564" s="16">
        <v>11031552</v>
      </c>
      <c r="M564" s="16" t="s">
        <v>7086</v>
      </c>
      <c r="N564" s="16">
        <v>11031552</v>
      </c>
      <c r="O564" s="16" t="s">
        <v>7086</v>
      </c>
      <c r="P564" s="16">
        <v>11031552</v>
      </c>
      <c r="Q564" s="16" t="s">
        <v>7086</v>
      </c>
      <c r="R564" s="16">
        <v>55157760</v>
      </c>
      <c r="S564" s="16">
        <v>160870</v>
      </c>
      <c r="T564" s="16" t="s">
        <v>819</v>
      </c>
      <c r="U564" s="16"/>
      <c r="V564" s="16"/>
    </row>
    <row r="565" spans="1:22" s="7" customFormat="1" ht="409.5" x14ac:dyDescent="0.3">
      <c r="A565" s="16">
        <v>560</v>
      </c>
      <c r="B565" s="21" t="s">
        <v>3733</v>
      </c>
      <c r="C565" s="16" t="s">
        <v>2281</v>
      </c>
      <c r="D565" s="16" t="s">
        <v>2282</v>
      </c>
      <c r="E565" s="16" t="s">
        <v>3734</v>
      </c>
      <c r="F565" s="16"/>
      <c r="G565" s="16" t="s">
        <v>33</v>
      </c>
      <c r="H565" s="251">
        <v>11008547.02</v>
      </c>
      <c r="I565" s="251">
        <v>31</v>
      </c>
      <c r="J565" s="16">
        <v>11008547.02</v>
      </c>
      <c r="K565" s="16">
        <v>31</v>
      </c>
      <c r="L565" s="16">
        <v>11008547.02</v>
      </c>
      <c r="M565" s="16">
        <v>31</v>
      </c>
      <c r="N565" s="16">
        <v>11008547.02</v>
      </c>
      <c r="O565" s="16">
        <v>31</v>
      </c>
      <c r="P565" s="16">
        <v>11008547.02</v>
      </c>
      <c r="Q565" s="16">
        <v>31</v>
      </c>
      <c r="R565" s="16">
        <v>55042735.099999994</v>
      </c>
      <c r="S565" s="16">
        <v>155</v>
      </c>
      <c r="T565" s="16" t="s">
        <v>25</v>
      </c>
      <c r="U565" s="16" t="s">
        <v>83</v>
      </c>
      <c r="V565" s="16" t="s">
        <v>11227</v>
      </c>
    </row>
    <row r="566" spans="1:22" s="7" customFormat="1" ht="93.75" x14ac:dyDescent="0.3">
      <c r="A566" s="16">
        <v>561</v>
      </c>
      <c r="B566" s="21" t="s">
        <v>5374</v>
      </c>
      <c r="C566" s="16" t="s">
        <v>5375</v>
      </c>
      <c r="D566" s="16" t="s">
        <v>5376</v>
      </c>
      <c r="E566" s="16" t="s">
        <v>10930</v>
      </c>
      <c r="F566" s="16"/>
      <c r="G566" s="16" t="s">
        <v>9114</v>
      </c>
      <c r="H566" s="251">
        <v>55036800</v>
      </c>
      <c r="I566" s="251" t="s">
        <v>9113</v>
      </c>
      <c r="J566" s="16"/>
      <c r="K566" s="16"/>
      <c r="L566" s="16"/>
      <c r="M566" s="16"/>
      <c r="N566" s="16"/>
      <c r="O566" s="16"/>
      <c r="P566" s="16"/>
      <c r="Q566" s="16"/>
      <c r="R566" s="16">
        <v>55036800</v>
      </c>
      <c r="S566" s="16">
        <v>1</v>
      </c>
      <c r="T566" s="16" t="s">
        <v>76</v>
      </c>
      <c r="U566" s="16" t="s">
        <v>2567</v>
      </c>
      <c r="V566" s="16" t="s">
        <v>10931</v>
      </c>
    </row>
    <row r="567" spans="1:22" s="7" customFormat="1" ht="93.75" x14ac:dyDescent="0.3">
      <c r="A567" s="16">
        <v>562</v>
      </c>
      <c r="B567" s="21" t="s">
        <v>5374</v>
      </c>
      <c r="C567" s="16" t="s">
        <v>5375</v>
      </c>
      <c r="D567" s="16" t="s">
        <v>5376</v>
      </c>
      <c r="E567" s="16" t="s">
        <v>10930</v>
      </c>
      <c r="F567" s="16"/>
      <c r="G567" s="16" t="s">
        <v>9114</v>
      </c>
      <c r="H567" s="251">
        <v>55036800</v>
      </c>
      <c r="I567" s="251" t="s">
        <v>9113</v>
      </c>
      <c r="J567" s="16"/>
      <c r="K567" s="16"/>
      <c r="L567" s="16"/>
      <c r="M567" s="16"/>
      <c r="N567" s="16"/>
      <c r="O567" s="16"/>
      <c r="P567" s="16"/>
      <c r="Q567" s="16"/>
      <c r="R567" s="16">
        <v>55036800</v>
      </c>
      <c r="S567" s="16">
        <v>1</v>
      </c>
      <c r="T567" s="16" t="s">
        <v>76</v>
      </c>
      <c r="U567" s="16" t="s">
        <v>2567</v>
      </c>
      <c r="V567" s="16" t="s">
        <v>10931</v>
      </c>
    </row>
    <row r="568" spans="1:22" s="7" customFormat="1" ht="112.5" x14ac:dyDescent="0.3">
      <c r="A568" s="16">
        <v>563</v>
      </c>
      <c r="B568" s="21" t="s">
        <v>2923</v>
      </c>
      <c r="C568" s="16" t="s">
        <v>1132</v>
      </c>
      <c r="D568" s="16" t="s">
        <v>264</v>
      </c>
      <c r="E568" s="16" t="s">
        <v>373</v>
      </c>
      <c r="F568" s="17"/>
      <c r="G568" s="16" t="s">
        <v>33</v>
      </c>
      <c r="H568" s="251">
        <v>10982140</v>
      </c>
      <c r="I568" s="251">
        <v>10</v>
      </c>
      <c r="J568" s="16">
        <v>10982140</v>
      </c>
      <c r="K568" s="16">
        <v>10</v>
      </c>
      <c r="L568" s="16">
        <v>10982140</v>
      </c>
      <c r="M568" s="16">
        <v>10</v>
      </c>
      <c r="N568" s="16">
        <v>10982140</v>
      </c>
      <c r="O568" s="16">
        <v>10</v>
      </c>
      <c r="P568" s="16">
        <v>10982140</v>
      </c>
      <c r="Q568" s="16">
        <v>10</v>
      </c>
      <c r="R568" s="16">
        <v>54910700</v>
      </c>
      <c r="S568" s="16">
        <v>50</v>
      </c>
      <c r="T568" s="16" t="s">
        <v>213</v>
      </c>
      <c r="U568" s="16" t="s">
        <v>2567</v>
      </c>
      <c r="V568" s="16" t="s">
        <v>2922</v>
      </c>
    </row>
    <row r="569" spans="1:22" s="7" customFormat="1" ht="187.5" x14ac:dyDescent="0.3">
      <c r="A569" s="16">
        <v>564</v>
      </c>
      <c r="B569" s="21" t="s">
        <v>3051</v>
      </c>
      <c r="C569" s="16" t="s">
        <v>3267</v>
      </c>
      <c r="D569" s="16" t="s">
        <v>3268</v>
      </c>
      <c r="E569" s="16" t="s">
        <v>3269</v>
      </c>
      <c r="F569" s="16"/>
      <c r="G569" s="16" t="s">
        <v>33</v>
      </c>
      <c r="H569" s="251">
        <v>8915200</v>
      </c>
      <c r="I569" s="251">
        <v>20</v>
      </c>
      <c r="J569" s="16">
        <v>11440000</v>
      </c>
      <c r="K569" s="16">
        <v>20</v>
      </c>
      <c r="L569" s="16">
        <v>11440000</v>
      </c>
      <c r="M569" s="16">
        <v>20</v>
      </c>
      <c r="N569" s="16">
        <v>11440000</v>
      </c>
      <c r="O569" s="16">
        <v>20</v>
      </c>
      <c r="P569" s="16">
        <v>11440000</v>
      </c>
      <c r="Q569" s="16">
        <v>20</v>
      </c>
      <c r="R569" s="16">
        <v>54675200</v>
      </c>
      <c r="S569" s="16">
        <v>100</v>
      </c>
      <c r="T569" s="16" t="s">
        <v>1113</v>
      </c>
      <c r="U569" s="16" t="s">
        <v>9526</v>
      </c>
      <c r="V569" s="16"/>
    </row>
    <row r="570" spans="1:22" s="7" customFormat="1" ht="131.25" x14ac:dyDescent="0.3">
      <c r="A570" s="16">
        <v>565</v>
      </c>
      <c r="B570" s="120" t="s">
        <v>6987</v>
      </c>
      <c r="C570" s="113" t="s">
        <v>13973</v>
      </c>
      <c r="D570" s="120" t="s">
        <v>13974</v>
      </c>
      <c r="E570" s="120" t="s">
        <v>13975</v>
      </c>
      <c r="F570" s="20"/>
      <c r="G570" s="21" t="s">
        <v>33</v>
      </c>
      <c r="H570" s="470">
        <v>13656179.999999998</v>
      </c>
      <c r="I570" s="470">
        <v>4</v>
      </c>
      <c r="J570" s="170">
        <v>13656179.999999998</v>
      </c>
      <c r="K570" s="170">
        <v>4</v>
      </c>
      <c r="L570" s="170">
        <v>13656179.999999998</v>
      </c>
      <c r="M570" s="170">
        <v>4</v>
      </c>
      <c r="N570" s="170">
        <v>13656179.999999998</v>
      </c>
      <c r="O570" s="170">
        <v>4</v>
      </c>
      <c r="P570" s="170"/>
      <c r="Q570" s="170"/>
      <c r="R570" s="16">
        <v>54624719.999999993</v>
      </c>
      <c r="S570" s="21">
        <v>16</v>
      </c>
      <c r="T570" s="148" t="s">
        <v>13891</v>
      </c>
      <c r="U570" s="218"/>
      <c r="V570" s="218"/>
    </row>
    <row r="571" spans="1:22" s="7" customFormat="1" ht="281.25" x14ac:dyDescent="0.3">
      <c r="A571" s="16">
        <v>566</v>
      </c>
      <c r="B571" s="21" t="s">
        <v>7587</v>
      </c>
      <c r="C571" s="16" t="s">
        <v>2617</v>
      </c>
      <c r="D571" s="16" t="s">
        <v>1993</v>
      </c>
      <c r="E571" s="16" t="s">
        <v>2618</v>
      </c>
      <c r="F571" s="16"/>
      <c r="G571" s="16" t="s">
        <v>49</v>
      </c>
      <c r="H571" s="251">
        <v>1709989.9999999998</v>
      </c>
      <c r="I571" s="251">
        <v>5</v>
      </c>
      <c r="J571" s="16">
        <v>11111562</v>
      </c>
      <c r="K571" s="16">
        <v>28</v>
      </c>
      <c r="L571" s="16">
        <v>15873660</v>
      </c>
      <c r="M571" s="16">
        <v>40</v>
      </c>
      <c r="N571" s="16">
        <v>15873660</v>
      </c>
      <c r="O571" s="16">
        <v>25</v>
      </c>
      <c r="P571" s="16">
        <v>9921037.5</v>
      </c>
      <c r="Q571" s="16">
        <v>25</v>
      </c>
      <c r="R571" s="16">
        <v>54489909.5</v>
      </c>
      <c r="S571" s="16">
        <v>123</v>
      </c>
      <c r="T571" s="16" t="s">
        <v>213</v>
      </c>
      <c r="U571" s="16" t="s">
        <v>294</v>
      </c>
      <c r="V571" s="16" t="s">
        <v>7588</v>
      </c>
    </row>
    <row r="572" spans="1:22" s="7" customFormat="1" ht="75" x14ac:dyDescent="0.3">
      <c r="A572" s="16">
        <v>567</v>
      </c>
      <c r="B572" s="21" t="s">
        <v>326</v>
      </c>
      <c r="C572" s="16" t="s">
        <v>11025</v>
      </c>
      <c r="D572" s="16" t="s">
        <v>11026</v>
      </c>
      <c r="E572" s="16" t="s">
        <v>11027</v>
      </c>
      <c r="F572" s="16"/>
      <c r="G572" s="16" t="s">
        <v>24</v>
      </c>
      <c r="H572" s="251">
        <v>10895360</v>
      </c>
      <c r="I572" s="251">
        <v>19000</v>
      </c>
      <c r="J572" s="16">
        <v>10895360</v>
      </c>
      <c r="K572" s="16">
        <v>19000</v>
      </c>
      <c r="L572" s="16">
        <v>10895360</v>
      </c>
      <c r="M572" s="16">
        <v>19000</v>
      </c>
      <c r="N572" s="16">
        <v>10895360</v>
      </c>
      <c r="O572" s="16">
        <v>19000</v>
      </c>
      <c r="P572" s="16">
        <v>10895360</v>
      </c>
      <c r="Q572" s="16">
        <v>19000</v>
      </c>
      <c r="R572" s="16">
        <v>54476800</v>
      </c>
      <c r="S572" s="16">
        <v>95000</v>
      </c>
      <c r="T572" s="16" t="s">
        <v>1113</v>
      </c>
      <c r="U572" s="16" t="s">
        <v>1097</v>
      </c>
      <c r="V572" s="35" t="s">
        <v>199</v>
      </c>
    </row>
    <row r="573" spans="1:22" s="7" customFormat="1" ht="37.5" x14ac:dyDescent="0.3">
      <c r="A573" s="16">
        <v>568</v>
      </c>
      <c r="B573" s="21" t="s">
        <v>7589</v>
      </c>
      <c r="C573" s="16" t="s">
        <v>7590</v>
      </c>
      <c r="D573" s="16" t="s">
        <v>1150</v>
      </c>
      <c r="E573" s="16" t="s">
        <v>7591</v>
      </c>
      <c r="F573" s="16"/>
      <c r="G573" s="16" t="s">
        <v>33</v>
      </c>
      <c r="H573" s="251">
        <v>13612499.999999998</v>
      </c>
      <c r="I573" s="251">
        <v>3</v>
      </c>
      <c r="J573" s="16">
        <v>0</v>
      </c>
      <c r="K573" s="16">
        <v>0</v>
      </c>
      <c r="L573" s="16">
        <v>13612499.999999996</v>
      </c>
      <c r="M573" s="16">
        <v>3</v>
      </c>
      <c r="N573" s="16">
        <v>13612499.999999996</v>
      </c>
      <c r="O573" s="16">
        <v>3</v>
      </c>
      <c r="P573" s="16">
        <v>13612499.999999996</v>
      </c>
      <c r="Q573" s="16">
        <v>3</v>
      </c>
      <c r="R573" s="16">
        <v>54449999.999999985</v>
      </c>
      <c r="S573" s="16">
        <v>12</v>
      </c>
      <c r="T573" s="16" t="s">
        <v>213</v>
      </c>
      <c r="U573" s="16" t="s">
        <v>7048</v>
      </c>
      <c r="V573" s="16" t="s">
        <v>7048</v>
      </c>
    </row>
    <row r="574" spans="1:22" s="7" customFormat="1" ht="75" x14ac:dyDescent="0.3">
      <c r="A574" s="16">
        <v>569</v>
      </c>
      <c r="B574" s="21" t="s">
        <v>7592</v>
      </c>
      <c r="C574" s="16" t="s">
        <v>2281</v>
      </c>
      <c r="D574" s="16" t="s">
        <v>514</v>
      </c>
      <c r="E574" s="16" t="s">
        <v>2282</v>
      </c>
      <c r="F574" s="16"/>
      <c r="G574" s="16" t="s">
        <v>33</v>
      </c>
      <c r="H574" s="251">
        <v>9700000</v>
      </c>
      <c r="I574" s="251">
        <v>5</v>
      </c>
      <c r="J574" s="16">
        <v>11116250</v>
      </c>
      <c r="K574" s="16">
        <v>5</v>
      </c>
      <c r="L574" s="16">
        <v>11116250</v>
      </c>
      <c r="M574" s="16">
        <v>5</v>
      </c>
      <c r="N574" s="16">
        <v>11116250</v>
      </c>
      <c r="O574" s="16">
        <v>5</v>
      </c>
      <c r="P574" s="16">
        <v>11116250</v>
      </c>
      <c r="Q574" s="16">
        <v>5</v>
      </c>
      <c r="R574" s="16">
        <v>54165000</v>
      </c>
      <c r="S574" s="16">
        <v>25</v>
      </c>
      <c r="T574" s="16" t="s">
        <v>213</v>
      </c>
      <c r="U574" s="16" t="s">
        <v>7048</v>
      </c>
      <c r="V574" s="16" t="s">
        <v>7048</v>
      </c>
    </row>
    <row r="575" spans="1:22" s="7" customFormat="1" ht="75" x14ac:dyDescent="0.3">
      <c r="A575" s="16">
        <v>570</v>
      </c>
      <c r="B575" s="21" t="s">
        <v>326</v>
      </c>
      <c r="C575" s="16" t="s">
        <v>1858</v>
      </c>
      <c r="D575" s="16" t="s">
        <v>1859</v>
      </c>
      <c r="E575" s="16" t="s">
        <v>1899</v>
      </c>
      <c r="F575" s="16"/>
      <c r="G575" s="16" t="s">
        <v>1861</v>
      </c>
      <c r="H575" s="251">
        <v>9089579.4299999997</v>
      </c>
      <c r="I575" s="251">
        <v>18.100000000000001</v>
      </c>
      <c r="J575" s="16">
        <v>11071340.861400001</v>
      </c>
      <c r="K575" s="16">
        <v>22.6</v>
      </c>
      <c r="L575" s="16">
        <v>11071340.861400001</v>
      </c>
      <c r="M575" s="16">
        <v>22.6</v>
      </c>
      <c r="N575" s="16">
        <v>11071340.861400001</v>
      </c>
      <c r="O575" s="16">
        <v>22.6</v>
      </c>
      <c r="P575" s="16">
        <v>11071340.861400001</v>
      </c>
      <c r="Q575" s="16">
        <v>22.6</v>
      </c>
      <c r="R575" s="16">
        <v>53374942.875600003</v>
      </c>
      <c r="S575" s="16">
        <v>108.5</v>
      </c>
      <c r="T575" s="16" t="s">
        <v>1113</v>
      </c>
      <c r="U575" s="16" t="s">
        <v>1097</v>
      </c>
      <c r="V575" s="16"/>
    </row>
    <row r="576" spans="1:22" s="7" customFormat="1" ht="93.75" x14ac:dyDescent="0.3">
      <c r="A576" s="16">
        <v>571</v>
      </c>
      <c r="B576" s="21" t="s">
        <v>326</v>
      </c>
      <c r="C576" s="16" t="s">
        <v>2372</v>
      </c>
      <c r="D576" s="16" t="s">
        <v>2373</v>
      </c>
      <c r="E576" s="16" t="s">
        <v>2374</v>
      </c>
      <c r="F576" s="16"/>
      <c r="G576" s="16" t="s">
        <v>2320</v>
      </c>
      <c r="H576" s="251">
        <v>3810000</v>
      </c>
      <c r="I576" s="251">
        <v>6</v>
      </c>
      <c r="J576" s="16">
        <v>3810000</v>
      </c>
      <c r="K576" s="16">
        <v>6</v>
      </c>
      <c r="L576" s="16">
        <v>15240000</v>
      </c>
      <c r="M576" s="16">
        <v>24</v>
      </c>
      <c r="N576" s="16">
        <v>15240000</v>
      </c>
      <c r="O576" s="16">
        <v>24</v>
      </c>
      <c r="P576" s="16">
        <v>15240000</v>
      </c>
      <c r="Q576" s="16">
        <v>24</v>
      </c>
      <c r="R576" s="16">
        <v>53340000</v>
      </c>
      <c r="S576" s="16">
        <v>84</v>
      </c>
      <c r="T576" s="16" t="s">
        <v>1457</v>
      </c>
      <c r="U576" s="16" t="s">
        <v>35</v>
      </c>
      <c r="V576" s="16" t="s">
        <v>199</v>
      </c>
    </row>
    <row r="577" spans="1:22" s="7" customFormat="1" ht="93.75" x14ac:dyDescent="0.3">
      <c r="A577" s="16">
        <v>572</v>
      </c>
      <c r="B577" s="51" t="s">
        <v>14673</v>
      </c>
      <c r="C577" s="51" t="s">
        <v>14674</v>
      </c>
      <c r="D577" s="51" t="s">
        <v>14675</v>
      </c>
      <c r="E577" s="51" t="s">
        <v>14676</v>
      </c>
      <c r="F577" s="51"/>
      <c r="G577" s="51" t="s">
        <v>9115</v>
      </c>
      <c r="H577" s="437">
        <v>53327797.600000001</v>
      </c>
      <c r="I577" s="251" t="s">
        <v>14677</v>
      </c>
      <c r="J577" s="17"/>
      <c r="K577" s="17"/>
      <c r="L577" s="17"/>
      <c r="M577" s="17"/>
      <c r="N577" s="17"/>
      <c r="O577" s="17"/>
      <c r="P577" s="17"/>
      <c r="Q577" s="17"/>
      <c r="R577" s="16">
        <v>53327797.600000001</v>
      </c>
      <c r="S577" s="16">
        <v>77</v>
      </c>
      <c r="T577" s="51" t="s">
        <v>14655</v>
      </c>
      <c r="U577" s="51" t="s">
        <v>35</v>
      </c>
      <c r="V577" s="17"/>
    </row>
    <row r="578" spans="1:22" s="7" customFormat="1" ht="75" x14ac:dyDescent="0.3">
      <c r="A578" s="16">
        <v>573</v>
      </c>
      <c r="B578" s="119" t="s">
        <v>11560</v>
      </c>
      <c r="C578" s="119" t="s">
        <v>11561</v>
      </c>
      <c r="D578" s="119" t="s">
        <v>6975</v>
      </c>
      <c r="E578" s="151" t="s">
        <v>22</v>
      </c>
      <c r="F578" s="156" t="s">
        <v>11562</v>
      </c>
      <c r="G578" s="151" t="s">
        <v>33</v>
      </c>
      <c r="H578" s="473">
        <v>0</v>
      </c>
      <c r="I578" s="474"/>
      <c r="J578" s="169">
        <v>43558241.446500018</v>
      </c>
      <c r="K578" s="169">
        <v>1</v>
      </c>
      <c r="L578" s="169">
        <v>4750000</v>
      </c>
      <c r="M578" s="169">
        <v>1</v>
      </c>
      <c r="N578" s="169">
        <v>4950000</v>
      </c>
      <c r="O578" s="169">
        <v>1</v>
      </c>
      <c r="P578" s="131"/>
      <c r="Q578" s="131"/>
      <c r="R578" s="16">
        <v>53258241.446500018</v>
      </c>
      <c r="S578" s="151">
        <v>4</v>
      </c>
      <c r="T578" s="151" t="s">
        <v>11563</v>
      </c>
      <c r="U578" s="217" t="s">
        <v>294</v>
      </c>
      <c r="V578" s="217" t="s">
        <v>11564</v>
      </c>
    </row>
    <row r="579" spans="1:22" s="7" customFormat="1" ht="37.5" x14ac:dyDescent="0.3">
      <c r="A579" s="16">
        <v>574</v>
      </c>
      <c r="B579" s="16" t="s">
        <v>3340</v>
      </c>
      <c r="C579" s="16" t="s">
        <v>11833</v>
      </c>
      <c r="D579" s="16" t="s">
        <v>5479</v>
      </c>
      <c r="E579" s="16" t="s">
        <v>12330</v>
      </c>
      <c r="F579" s="16"/>
      <c r="G579" s="151" t="s">
        <v>9115</v>
      </c>
      <c r="H579" s="275">
        <v>10620000</v>
      </c>
      <c r="I579" s="275" t="s">
        <v>10613</v>
      </c>
      <c r="J579" s="275">
        <v>10620000</v>
      </c>
      <c r="K579" s="275" t="s">
        <v>10613</v>
      </c>
      <c r="L579" s="275">
        <v>10620000</v>
      </c>
      <c r="M579" s="275" t="s">
        <v>10613</v>
      </c>
      <c r="N579" s="275">
        <v>10620000</v>
      </c>
      <c r="O579" s="275" t="s">
        <v>10613</v>
      </c>
      <c r="P579" s="275">
        <v>10620000</v>
      </c>
      <c r="Q579" s="275" t="s">
        <v>10613</v>
      </c>
      <c r="R579" s="16">
        <v>53100000</v>
      </c>
      <c r="S579" s="275">
        <v>90</v>
      </c>
      <c r="T579" s="38" t="s">
        <v>11752</v>
      </c>
      <c r="U579" s="279"/>
      <c r="V579" s="279"/>
    </row>
    <row r="580" spans="1:22" s="7" customFormat="1" ht="409.5" x14ac:dyDescent="0.3">
      <c r="A580" s="16">
        <v>575</v>
      </c>
      <c r="B580" s="21" t="s">
        <v>7375</v>
      </c>
      <c r="C580" s="16" t="s">
        <v>1577</v>
      </c>
      <c r="D580" s="16" t="s">
        <v>7376</v>
      </c>
      <c r="E580" s="16" t="s">
        <v>7377</v>
      </c>
      <c r="F580" s="16"/>
      <c r="G580" s="16" t="s">
        <v>1493</v>
      </c>
      <c r="H580" s="251">
        <v>10575519.560000001</v>
      </c>
      <c r="I580" s="251">
        <v>103</v>
      </c>
      <c r="J580" s="16">
        <v>10575519.560000001</v>
      </c>
      <c r="K580" s="16">
        <v>103</v>
      </c>
      <c r="L580" s="16">
        <v>10575519.560000001</v>
      </c>
      <c r="M580" s="16">
        <v>103</v>
      </c>
      <c r="N580" s="16">
        <v>10575519.560000001</v>
      </c>
      <c r="O580" s="16">
        <v>103</v>
      </c>
      <c r="P580" s="16">
        <v>10575519.560000001</v>
      </c>
      <c r="Q580" s="16">
        <v>103</v>
      </c>
      <c r="R580" s="16">
        <v>52877597.800000004</v>
      </c>
      <c r="S580" s="16">
        <v>515</v>
      </c>
      <c r="T580" s="16" t="s">
        <v>213</v>
      </c>
      <c r="U580" s="16" t="s">
        <v>7048</v>
      </c>
      <c r="V580" s="16" t="s">
        <v>7048</v>
      </c>
    </row>
    <row r="581" spans="1:22" s="7" customFormat="1" ht="37.5" x14ac:dyDescent="0.3">
      <c r="A581" s="16">
        <v>576</v>
      </c>
      <c r="B581" s="16" t="s">
        <v>11912</v>
      </c>
      <c r="C581" s="16" t="s">
        <v>11913</v>
      </c>
      <c r="D581" s="16" t="s">
        <v>266</v>
      </c>
      <c r="E581" s="16" t="s">
        <v>11914</v>
      </c>
      <c r="F581" s="16"/>
      <c r="G581" s="151" t="s">
        <v>9115</v>
      </c>
      <c r="H581" s="275">
        <v>26250000</v>
      </c>
      <c r="I581" s="275">
        <v>35</v>
      </c>
      <c r="J581" s="275">
        <v>0</v>
      </c>
      <c r="K581" s="275">
        <v>0</v>
      </c>
      <c r="L581" s="275">
        <v>0</v>
      </c>
      <c r="M581" s="275">
        <v>0</v>
      </c>
      <c r="N581" s="275">
        <v>26250000</v>
      </c>
      <c r="O581" s="275">
        <v>35</v>
      </c>
      <c r="P581" s="275">
        <v>0</v>
      </c>
      <c r="Q581" s="275">
        <v>0</v>
      </c>
      <c r="R581" s="16">
        <v>52500000</v>
      </c>
      <c r="S581" s="275">
        <v>70</v>
      </c>
      <c r="T581" s="38" t="s">
        <v>11752</v>
      </c>
      <c r="U581" s="279"/>
      <c r="V581" s="279"/>
    </row>
    <row r="582" spans="1:22" s="7" customFormat="1" ht="37.5" x14ac:dyDescent="0.3">
      <c r="A582" s="16">
        <v>577</v>
      </c>
      <c r="B582" s="21" t="s">
        <v>345</v>
      </c>
      <c r="C582" s="16" t="s">
        <v>346</v>
      </c>
      <c r="D582" s="16" t="s">
        <v>347</v>
      </c>
      <c r="E582" s="16" t="s">
        <v>2880</v>
      </c>
      <c r="F582" s="16"/>
      <c r="G582" s="16" t="s">
        <v>33</v>
      </c>
      <c r="H582" s="251">
        <v>2149705.35</v>
      </c>
      <c r="I582" s="251">
        <v>3</v>
      </c>
      <c r="J582" s="16">
        <v>12578908.700000001</v>
      </c>
      <c r="K582" s="16">
        <v>10</v>
      </c>
      <c r="L582" s="16">
        <v>12578908.700000001</v>
      </c>
      <c r="M582" s="16">
        <v>10</v>
      </c>
      <c r="N582" s="16">
        <v>12578908.700000001</v>
      </c>
      <c r="O582" s="16">
        <v>10</v>
      </c>
      <c r="P582" s="16">
        <v>12578908.700000001</v>
      </c>
      <c r="Q582" s="16">
        <v>10</v>
      </c>
      <c r="R582" s="16">
        <v>52465340.150000006</v>
      </c>
      <c r="S582" s="16">
        <v>43</v>
      </c>
      <c r="T582" s="16" t="s">
        <v>1113</v>
      </c>
      <c r="U582" s="16" t="s">
        <v>9526</v>
      </c>
      <c r="V582" s="16"/>
    </row>
    <row r="583" spans="1:22" s="7" customFormat="1" ht="37.5" x14ac:dyDescent="0.3">
      <c r="A583" s="16">
        <v>578</v>
      </c>
      <c r="B583" s="21" t="s">
        <v>2943</v>
      </c>
      <c r="C583" s="16" t="s">
        <v>2944</v>
      </c>
      <c r="D583" s="16" t="s">
        <v>2945</v>
      </c>
      <c r="E583" s="16" t="s">
        <v>266</v>
      </c>
      <c r="F583" s="17"/>
      <c r="G583" s="16" t="s">
        <v>49</v>
      </c>
      <c r="H583" s="251">
        <v>10488344.220000001</v>
      </c>
      <c r="I583" s="251">
        <v>6</v>
      </c>
      <c r="J583" s="16">
        <v>10488344.220000001</v>
      </c>
      <c r="K583" s="16">
        <v>6</v>
      </c>
      <c r="L583" s="16">
        <v>10488344.220000001</v>
      </c>
      <c r="M583" s="16">
        <v>6</v>
      </c>
      <c r="N583" s="16">
        <v>10488344.220000001</v>
      </c>
      <c r="O583" s="16">
        <v>6</v>
      </c>
      <c r="P583" s="16">
        <v>10488344.220000001</v>
      </c>
      <c r="Q583" s="16">
        <v>6</v>
      </c>
      <c r="R583" s="16">
        <v>52441721.100000001</v>
      </c>
      <c r="S583" s="16">
        <v>30</v>
      </c>
      <c r="T583" s="16" t="s">
        <v>213</v>
      </c>
      <c r="U583" s="16" t="s">
        <v>2567</v>
      </c>
      <c r="V583" s="16" t="s">
        <v>2940</v>
      </c>
    </row>
    <row r="584" spans="1:22" s="7" customFormat="1" ht="112.5" x14ac:dyDescent="0.3">
      <c r="A584" s="16">
        <v>579</v>
      </c>
      <c r="B584" s="121" t="s">
        <v>13976</v>
      </c>
      <c r="C584" s="113" t="s">
        <v>13977</v>
      </c>
      <c r="D584" s="121" t="s">
        <v>13211</v>
      </c>
      <c r="E584" s="121" t="s">
        <v>13978</v>
      </c>
      <c r="F584" s="20"/>
      <c r="G584" s="21" t="s">
        <v>33</v>
      </c>
      <c r="H584" s="470">
        <v>13010086.999999998</v>
      </c>
      <c r="I584" s="470">
        <v>1</v>
      </c>
      <c r="J584" s="170">
        <v>13010086.999999998</v>
      </c>
      <c r="K584" s="170">
        <v>1</v>
      </c>
      <c r="L584" s="170">
        <v>13010086.999999998</v>
      </c>
      <c r="M584" s="170">
        <v>1</v>
      </c>
      <c r="N584" s="170">
        <v>13010086.999999998</v>
      </c>
      <c r="O584" s="170">
        <v>1</v>
      </c>
      <c r="P584" s="170"/>
      <c r="Q584" s="170"/>
      <c r="R584" s="16">
        <v>52040347.999999993</v>
      </c>
      <c r="S584" s="21">
        <v>4</v>
      </c>
      <c r="T584" s="148" t="s">
        <v>13891</v>
      </c>
      <c r="U584" s="218"/>
      <c r="V584" s="218"/>
    </row>
    <row r="585" spans="1:22" s="7" customFormat="1" ht="75" x14ac:dyDescent="0.3">
      <c r="A585" s="16">
        <v>580</v>
      </c>
      <c r="B585" s="21" t="s">
        <v>2634</v>
      </c>
      <c r="C585" s="16" t="s">
        <v>2635</v>
      </c>
      <c r="D585" s="16" t="s">
        <v>2636</v>
      </c>
      <c r="E585" s="16" t="s">
        <v>2637</v>
      </c>
      <c r="F585" s="16"/>
      <c r="G585" s="16" t="s">
        <v>33</v>
      </c>
      <c r="H585" s="251">
        <v>12320000</v>
      </c>
      <c r="I585" s="251">
        <v>20</v>
      </c>
      <c r="J585" s="16">
        <v>9900000</v>
      </c>
      <c r="K585" s="16">
        <v>18</v>
      </c>
      <c r="L585" s="16">
        <v>9900000</v>
      </c>
      <c r="M585" s="16">
        <v>18</v>
      </c>
      <c r="N585" s="16">
        <v>9900000</v>
      </c>
      <c r="O585" s="16">
        <v>18</v>
      </c>
      <c r="P585" s="16">
        <v>9900000</v>
      </c>
      <c r="Q585" s="16">
        <v>18</v>
      </c>
      <c r="R585" s="16">
        <v>51920000</v>
      </c>
      <c r="S585" s="16">
        <v>92</v>
      </c>
      <c r="T585" s="16" t="s">
        <v>1113</v>
      </c>
      <c r="U585" s="16" t="s">
        <v>1097</v>
      </c>
      <c r="V585" s="16"/>
    </row>
    <row r="586" spans="1:22" s="7" customFormat="1" ht="75" x14ac:dyDescent="0.3">
      <c r="A586" s="16">
        <v>581</v>
      </c>
      <c r="B586" s="16" t="s">
        <v>921</v>
      </c>
      <c r="C586" s="16" t="s">
        <v>12924</v>
      </c>
      <c r="D586" s="16" t="s">
        <v>12925</v>
      </c>
      <c r="E586" s="16" t="s">
        <v>12926</v>
      </c>
      <c r="F586" s="16"/>
      <c r="G586" s="151" t="s">
        <v>9115</v>
      </c>
      <c r="H586" s="166">
        <v>51632558.880000003</v>
      </c>
      <c r="I586" s="166" t="s">
        <v>9127</v>
      </c>
      <c r="J586" s="166">
        <v>0</v>
      </c>
      <c r="K586" s="166">
        <v>0</v>
      </c>
      <c r="L586" s="166">
        <v>0</v>
      </c>
      <c r="M586" s="166">
        <v>0</v>
      </c>
      <c r="N586" s="166">
        <v>0</v>
      </c>
      <c r="O586" s="166">
        <v>0</v>
      </c>
      <c r="P586" s="166">
        <v>0</v>
      </c>
      <c r="Q586" s="166">
        <v>0</v>
      </c>
      <c r="R586" s="16">
        <v>51632558.880000003</v>
      </c>
      <c r="S586" s="275">
        <v>15</v>
      </c>
      <c r="T586" s="20" t="s">
        <v>12910</v>
      </c>
      <c r="U586" s="118" t="s">
        <v>2567</v>
      </c>
      <c r="V586" s="118"/>
    </row>
    <row r="587" spans="1:22" s="7" customFormat="1" ht="93.75" x14ac:dyDescent="0.3">
      <c r="A587" s="16">
        <v>582</v>
      </c>
      <c r="B587" s="51" t="s">
        <v>7007</v>
      </c>
      <c r="C587" s="51" t="s">
        <v>14662</v>
      </c>
      <c r="D587" s="51" t="s">
        <v>14663</v>
      </c>
      <c r="E587" s="51" t="s">
        <v>14685</v>
      </c>
      <c r="F587" s="51"/>
      <c r="G587" s="51" t="s">
        <v>9115</v>
      </c>
      <c r="H587" s="437">
        <v>51542400</v>
      </c>
      <c r="I587" s="251" t="s">
        <v>9120</v>
      </c>
      <c r="J587" s="17"/>
      <c r="K587" s="17"/>
      <c r="L587" s="17"/>
      <c r="M587" s="17"/>
      <c r="N587" s="17"/>
      <c r="O587" s="17"/>
      <c r="P587" s="17"/>
      <c r="Q587" s="17"/>
      <c r="R587" s="16">
        <v>51542400</v>
      </c>
      <c r="S587" s="16">
        <v>2</v>
      </c>
      <c r="T587" s="51" t="s">
        <v>14655</v>
      </c>
      <c r="U587" s="51" t="s">
        <v>35</v>
      </c>
      <c r="V587" s="17"/>
    </row>
    <row r="588" spans="1:22" s="7" customFormat="1" ht="56.25" x14ac:dyDescent="0.3">
      <c r="A588" s="16">
        <v>583</v>
      </c>
      <c r="B588" s="21" t="s">
        <v>7274</v>
      </c>
      <c r="C588" s="16" t="s">
        <v>3964</v>
      </c>
      <c r="D588" s="16" t="s">
        <v>2119</v>
      </c>
      <c r="E588" s="16" t="s">
        <v>7275</v>
      </c>
      <c r="F588" s="16"/>
      <c r="G588" s="16" t="s">
        <v>1493</v>
      </c>
      <c r="H588" s="251">
        <v>10304000</v>
      </c>
      <c r="I588" s="251">
        <v>8</v>
      </c>
      <c r="J588" s="16">
        <v>10304000</v>
      </c>
      <c r="K588" s="16">
        <v>8</v>
      </c>
      <c r="L588" s="16">
        <v>10304000</v>
      </c>
      <c r="M588" s="16">
        <v>8</v>
      </c>
      <c r="N588" s="16">
        <v>10304000</v>
      </c>
      <c r="O588" s="16">
        <v>8</v>
      </c>
      <c r="P588" s="16">
        <v>10304000</v>
      </c>
      <c r="Q588" s="16">
        <v>8</v>
      </c>
      <c r="R588" s="16">
        <v>51520000</v>
      </c>
      <c r="S588" s="16">
        <v>40</v>
      </c>
      <c r="T588" s="16" t="s">
        <v>213</v>
      </c>
      <c r="U588" s="16" t="s">
        <v>7048</v>
      </c>
      <c r="V588" s="16" t="s">
        <v>7048</v>
      </c>
    </row>
    <row r="589" spans="1:22" s="7" customFormat="1" ht="56.25" x14ac:dyDescent="0.3">
      <c r="A589" s="16">
        <v>584</v>
      </c>
      <c r="B589" s="51" t="s">
        <v>1519</v>
      </c>
      <c r="C589" s="51" t="s">
        <v>14495</v>
      </c>
      <c r="D589" s="51" t="s">
        <v>14496</v>
      </c>
      <c r="E589" s="51" t="s">
        <v>14678</v>
      </c>
      <c r="F589" s="51"/>
      <c r="G589" s="51" t="s">
        <v>9115</v>
      </c>
      <c r="H589" s="437">
        <v>51329600</v>
      </c>
      <c r="I589" s="251" t="s">
        <v>9113</v>
      </c>
      <c r="J589" s="17"/>
      <c r="K589" s="17"/>
      <c r="L589" s="17"/>
      <c r="M589" s="17"/>
      <c r="N589" s="17"/>
      <c r="O589" s="17"/>
      <c r="P589" s="17"/>
      <c r="Q589" s="17"/>
      <c r="R589" s="16">
        <v>51329600</v>
      </c>
      <c r="S589" s="16">
        <v>1</v>
      </c>
      <c r="T589" s="51" t="s">
        <v>14655</v>
      </c>
      <c r="U589" s="51" t="s">
        <v>35</v>
      </c>
      <c r="V589" s="17"/>
    </row>
    <row r="590" spans="1:22" s="7" customFormat="1" ht="409.5" x14ac:dyDescent="0.3">
      <c r="A590" s="16">
        <v>585</v>
      </c>
      <c r="B590" s="21" t="s">
        <v>6187</v>
      </c>
      <c r="C590" s="16" t="s">
        <v>6188</v>
      </c>
      <c r="D590" s="16" t="s">
        <v>6189</v>
      </c>
      <c r="E590" s="16" t="s">
        <v>6190</v>
      </c>
      <c r="F590" s="16"/>
      <c r="G590" s="16" t="s">
        <v>1493</v>
      </c>
      <c r="H590" s="251">
        <v>51187500</v>
      </c>
      <c r="I590" s="251">
        <v>6</v>
      </c>
      <c r="J590" s="16">
        <v>0</v>
      </c>
      <c r="K590" s="16">
        <v>0</v>
      </c>
      <c r="L590" s="16">
        <v>0</v>
      </c>
      <c r="M590" s="16">
        <v>0</v>
      </c>
      <c r="N590" s="16">
        <v>0</v>
      </c>
      <c r="O590" s="16">
        <v>0</v>
      </c>
      <c r="P590" s="16">
        <v>0</v>
      </c>
      <c r="Q590" s="16">
        <v>0</v>
      </c>
      <c r="R590" s="16">
        <v>51187500</v>
      </c>
      <c r="S590" s="16">
        <v>6</v>
      </c>
      <c r="T590" s="16" t="s">
        <v>76</v>
      </c>
      <c r="U590" s="16"/>
      <c r="V590" s="16"/>
    </row>
    <row r="591" spans="1:22" s="7" customFormat="1" ht="37.5" x14ac:dyDescent="0.3">
      <c r="A591" s="16">
        <v>586</v>
      </c>
      <c r="B591" s="21" t="s">
        <v>7593</v>
      </c>
      <c r="C591" s="16" t="s">
        <v>6750</v>
      </c>
      <c r="D591" s="16" t="s">
        <v>1550</v>
      </c>
      <c r="E591" s="16" t="s">
        <v>6751</v>
      </c>
      <c r="F591" s="16"/>
      <c r="G591" s="16" t="s">
        <v>33</v>
      </c>
      <c r="H591" s="251">
        <v>17044482</v>
      </c>
      <c r="I591" s="251">
        <v>217</v>
      </c>
      <c r="J591" s="16">
        <v>0</v>
      </c>
      <c r="K591" s="16">
        <v>0</v>
      </c>
      <c r="L591" s="16">
        <v>17044482</v>
      </c>
      <c r="M591" s="16">
        <v>217</v>
      </c>
      <c r="N591" s="16">
        <v>17044482</v>
      </c>
      <c r="O591" s="16">
        <v>0</v>
      </c>
      <c r="P591" s="16">
        <v>0</v>
      </c>
      <c r="Q591" s="16">
        <v>0</v>
      </c>
      <c r="R591" s="16">
        <v>51133446</v>
      </c>
      <c r="S591" s="16">
        <v>434</v>
      </c>
      <c r="T591" s="16" t="s">
        <v>213</v>
      </c>
      <c r="U591" s="16" t="s">
        <v>7594</v>
      </c>
      <c r="V591" s="16" t="s">
        <v>7595</v>
      </c>
    </row>
    <row r="592" spans="1:22" s="7" customFormat="1" ht="112.5" x14ac:dyDescent="0.3">
      <c r="A592" s="16">
        <v>587</v>
      </c>
      <c r="B592" s="20" t="s">
        <v>15416</v>
      </c>
      <c r="C592" s="20" t="s">
        <v>15417</v>
      </c>
      <c r="D592" s="20" t="s">
        <v>16011</v>
      </c>
      <c r="E592" s="20" t="s">
        <v>16012</v>
      </c>
      <c r="F592" s="116" t="s">
        <v>16013</v>
      </c>
      <c r="G592" s="21" t="s">
        <v>33</v>
      </c>
      <c r="H592" s="115">
        <v>51120000</v>
      </c>
      <c r="I592" s="115">
        <v>9</v>
      </c>
      <c r="J592" s="171"/>
      <c r="K592" s="171"/>
      <c r="L592" s="171"/>
      <c r="M592" s="171"/>
      <c r="N592" s="174"/>
      <c r="O592" s="174"/>
      <c r="P592" s="174"/>
      <c r="Q592" s="174"/>
      <c r="R592" s="16">
        <v>51120000</v>
      </c>
      <c r="S592" s="171">
        <v>9</v>
      </c>
      <c r="T592" s="20" t="s">
        <v>15928</v>
      </c>
      <c r="U592" s="16" t="s">
        <v>16014</v>
      </c>
      <c r="V592" s="16" t="s">
        <v>16015</v>
      </c>
    </row>
    <row r="593" spans="1:22" s="7" customFormat="1" ht="409.5" x14ac:dyDescent="0.3">
      <c r="A593" s="16">
        <v>588</v>
      </c>
      <c r="B593" s="21" t="s">
        <v>2973</v>
      </c>
      <c r="C593" s="16" t="s">
        <v>2974</v>
      </c>
      <c r="D593" s="16" t="s">
        <v>532</v>
      </c>
      <c r="E593" s="16" t="s">
        <v>2975</v>
      </c>
      <c r="F593" s="17"/>
      <c r="G593" s="16" t="s">
        <v>33</v>
      </c>
      <c r="H593" s="251">
        <v>10134756.75</v>
      </c>
      <c r="I593" s="251">
        <v>57</v>
      </c>
      <c r="J593" s="16">
        <v>10134756.75</v>
      </c>
      <c r="K593" s="16">
        <v>57</v>
      </c>
      <c r="L593" s="16">
        <v>10134756.75</v>
      </c>
      <c r="M593" s="16">
        <v>57</v>
      </c>
      <c r="N593" s="16">
        <v>10134756.75</v>
      </c>
      <c r="O593" s="16">
        <v>57</v>
      </c>
      <c r="P593" s="16">
        <v>10134756.75</v>
      </c>
      <c r="Q593" s="16">
        <v>57</v>
      </c>
      <c r="R593" s="16">
        <v>50673783.75</v>
      </c>
      <c r="S593" s="16">
        <v>285</v>
      </c>
      <c r="T593" s="16" t="s">
        <v>213</v>
      </c>
      <c r="U593" s="16"/>
      <c r="V593" s="16"/>
    </row>
    <row r="594" spans="1:22" s="7" customFormat="1" ht="375" x14ac:dyDescent="0.3">
      <c r="A594" s="16">
        <v>589</v>
      </c>
      <c r="B594" s="21" t="s">
        <v>1900</v>
      </c>
      <c r="C594" s="16" t="s">
        <v>1901</v>
      </c>
      <c r="D594" s="16" t="s">
        <v>1902</v>
      </c>
      <c r="E594" s="16" t="s">
        <v>1903</v>
      </c>
      <c r="F594" s="16"/>
      <c r="G594" s="16" t="s">
        <v>2320</v>
      </c>
      <c r="H594" s="251">
        <v>4575375</v>
      </c>
      <c r="I594" s="251">
        <v>8.3000000000000007</v>
      </c>
      <c r="J594" s="16">
        <v>11523144.039999999</v>
      </c>
      <c r="K594" s="16">
        <v>20.93</v>
      </c>
      <c r="L594" s="16">
        <v>11523144.039999999</v>
      </c>
      <c r="M594" s="16">
        <v>20.93</v>
      </c>
      <c r="N594" s="16">
        <v>11523144.039999999</v>
      </c>
      <c r="O594" s="16">
        <v>20.93</v>
      </c>
      <c r="P594" s="16">
        <v>11523144.039999999</v>
      </c>
      <c r="Q594" s="16">
        <v>20.93</v>
      </c>
      <c r="R594" s="16">
        <v>50667951.159999996</v>
      </c>
      <c r="S594" s="16">
        <v>92.02000000000001</v>
      </c>
      <c r="T594" s="16" t="s">
        <v>25</v>
      </c>
      <c r="U594" s="16" t="s">
        <v>1702</v>
      </c>
      <c r="V594" s="16" t="s">
        <v>1904</v>
      </c>
    </row>
    <row r="595" spans="1:22" s="7" customFormat="1" ht="150" x14ac:dyDescent="0.3">
      <c r="A595" s="16">
        <v>590</v>
      </c>
      <c r="B595" s="21" t="s">
        <v>1873</v>
      </c>
      <c r="C595" s="16" t="s">
        <v>2799</v>
      </c>
      <c r="D595" s="16" t="s">
        <v>2800</v>
      </c>
      <c r="E595" s="46" t="s">
        <v>2801</v>
      </c>
      <c r="F595" s="16"/>
      <c r="G595" s="16" t="s">
        <v>33</v>
      </c>
      <c r="H595" s="251">
        <v>50658240</v>
      </c>
      <c r="I595" s="251">
        <v>3</v>
      </c>
      <c r="J595" s="16">
        <v>0</v>
      </c>
      <c r="K595" s="16">
        <v>0</v>
      </c>
      <c r="L595" s="16">
        <v>0</v>
      </c>
      <c r="M595" s="16">
        <v>0</v>
      </c>
      <c r="N595" s="16">
        <v>0</v>
      </c>
      <c r="O595" s="16">
        <v>0</v>
      </c>
      <c r="P595" s="16">
        <v>0</v>
      </c>
      <c r="Q595" s="16">
        <v>0</v>
      </c>
      <c r="R595" s="16">
        <v>50658240</v>
      </c>
      <c r="S595" s="16">
        <v>3</v>
      </c>
      <c r="T595" s="16" t="s">
        <v>1516</v>
      </c>
      <c r="U595" s="16" t="s">
        <v>2567</v>
      </c>
      <c r="V595" s="16" t="s">
        <v>199</v>
      </c>
    </row>
    <row r="596" spans="1:22" s="7" customFormat="1" ht="56.25" x14ac:dyDescent="0.3">
      <c r="A596" s="16">
        <v>591</v>
      </c>
      <c r="B596" s="51" t="s">
        <v>7020</v>
      </c>
      <c r="C596" s="51" t="s">
        <v>14658</v>
      </c>
      <c r="D596" s="51" t="s">
        <v>14659</v>
      </c>
      <c r="E596" s="51" t="s">
        <v>14679</v>
      </c>
      <c r="F596" s="51"/>
      <c r="G596" s="51" t="s">
        <v>7084</v>
      </c>
      <c r="H596" s="437">
        <v>50436960</v>
      </c>
      <c r="I596" s="251" t="s">
        <v>14680</v>
      </c>
      <c r="J596" s="17"/>
      <c r="K596" s="17"/>
      <c r="L596" s="17"/>
      <c r="M596" s="17"/>
      <c r="N596" s="17"/>
      <c r="O596" s="17"/>
      <c r="P596" s="17"/>
      <c r="Q596" s="17"/>
      <c r="R596" s="16">
        <v>50436960</v>
      </c>
      <c r="S596" s="16">
        <v>883</v>
      </c>
      <c r="T596" s="51" t="s">
        <v>14655</v>
      </c>
      <c r="U596" s="51" t="s">
        <v>35</v>
      </c>
      <c r="V596" s="17"/>
    </row>
    <row r="597" spans="1:22" s="7" customFormat="1" ht="131.25" x14ac:dyDescent="0.3">
      <c r="A597" s="16">
        <v>592</v>
      </c>
      <c r="B597" s="51" t="s">
        <v>14681</v>
      </c>
      <c r="C597" s="51" t="s">
        <v>14682</v>
      </c>
      <c r="D597" s="51" t="s">
        <v>14683</v>
      </c>
      <c r="E597" s="51" t="s">
        <v>14681</v>
      </c>
      <c r="F597" s="51"/>
      <c r="G597" s="51" t="s">
        <v>9115</v>
      </c>
      <c r="H597" s="437">
        <v>50400000</v>
      </c>
      <c r="I597" s="251" t="s">
        <v>9113</v>
      </c>
      <c r="J597" s="17"/>
      <c r="K597" s="17"/>
      <c r="L597" s="17"/>
      <c r="M597" s="17"/>
      <c r="N597" s="17"/>
      <c r="O597" s="17"/>
      <c r="P597" s="17"/>
      <c r="Q597" s="17"/>
      <c r="R597" s="16">
        <v>50400000</v>
      </c>
      <c r="S597" s="16">
        <v>1</v>
      </c>
      <c r="T597" s="51" t="s">
        <v>14655</v>
      </c>
      <c r="U597" s="51" t="s">
        <v>35</v>
      </c>
      <c r="V597" s="17"/>
    </row>
    <row r="598" spans="1:22" s="7" customFormat="1" ht="56.25" x14ac:dyDescent="0.3">
      <c r="A598" s="16">
        <v>593</v>
      </c>
      <c r="B598" s="113" t="s">
        <v>7018</v>
      </c>
      <c r="C598" s="113" t="s">
        <v>15966</v>
      </c>
      <c r="D598" s="113" t="s">
        <v>15967</v>
      </c>
      <c r="E598" s="113" t="s">
        <v>16016</v>
      </c>
      <c r="F598" s="17">
        <v>626</v>
      </c>
      <c r="G598" s="21" t="s">
        <v>33</v>
      </c>
      <c r="H598" s="115">
        <v>50295209.640000001</v>
      </c>
      <c r="I598" s="115">
        <v>156</v>
      </c>
      <c r="J598" s="171"/>
      <c r="K598" s="171"/>
      <c r="L598" s="171"/>
      <c r="M598" s="171"/>
      <c r="N598" s="171"/>
      <c r="O598" s="171"/>
      <c r="P598" s="174"/>
      <c r="Q598" s="174"/>
      <c r="R598" s="16">
        <v>50295209.640000001</v>
      </c>
      <c r="S598" s="171">
        <v>156</v>
      </c>
      <c r="T598" s="114" t="s">
        <v>15928</v>
      </c>
      <c r="U598" s="112" t="s">
        <v>199</v>
      </c>
      <c r="V598" s="112" t="s">
        <v>199</v>
      </c>
    </row>
    <row r="599" spans="1:22" s="7" customFormat="1" ht="93.75" x14ac:dyDescent="0.3">
      <c r="A599" s="16">
        <v>594</v>
      </c>
      <c r="B599" s="21" t="s">
        <v>514</v>
      </c>
      <c r="C599" s="16" t="s">
        <v>2281</v>
      </c>
      <c r="D599" s="16" t="s">
        <v>2282</v>
      </c>
      <c r="E599" s="16" t="s">
        <v>2407</v>
      </c>
      <c r="F599" s="16"/>
      <c r="G599" s="16" t="s">
        <v>1493</v>
      </c>
      <c r="H599" s="251">
        <v>1933900</v>
      </c>
      <c r="I599" s="251">
        <v>5</v>
      </c>
      <c r="J599" s="16">
        <v>1933900</v>
      </c>
      <c r="K599" s="16">
        <v>5</v>
      </c>
      <c r="L599" s="16">
        <v>15471200</v>
      </c>
      <c r="M599" s="16">
        <v>40</v>
      </c>
      <c r="N599" s="16">
        <v>15471200</v>
      </c>
      <c r="O599" s="16">
        <v>40</v>
      </c>
      <c r="P599" s="16">
        <v>15471200</v>
      </c>
      <c r="Q599" s="16">
        <v>40</v>
      </c>
      <c r="R599" s="16">
        <v>50281400</v>
      </c>
      <c r="S599" s="16">
        <v>130</v>
      </c>
      <c r="T599" s="16" t="s">
        <v>1457</v>
      </c>
      <c r="U599" s="16" t="s">
        <v>35</v>
      </c>
      <c r="V599" s="16" t="s">
        <v>199</v>
      </c>
    </row>
    <row r="600" spans="1:22" s="7" customFormat="1" ht="112.5" x14ac:dyDescent="0.3">
      <c r="A600" s="16">
        <v>595</v>
      </c>
      <c r="B600" s="21" t="s">
        <v>514</v>
      </c>
      <c r="C600" s="16" t="s">
        <v>2281</v>
      </c>
      <c r="D600" s="16" t="s">
        <v>2282</v>
      </c>
      <c r="E600" s="16" t="s">
        <v>2449</v>
      </c>
      <c r="F600" s="16"/>
      <c r="G600" s="16" t="s">
        <v>1493</v>
      </c>
      <c r="H600" s="251">
        <v>1933900</v>
      </c>
      <c r="I600" s="251">
        <v>5</v>
      </c>
      <c r="J600" s="16">
        <v>1933900</v>
      </c>
      <c r="K600" s="16">
        <v>5</v>
      </c>
      <c r="L600" s="16">
        <v>15471200</v>
      </c>
      <c r="M600" s="16">
        <v>40</v>
      </c>
      <c r="N600" s="16">
        <v>15471200</v>
      </c>
      <c r="O600" s="16">
        <v>40</v>
      </c>
      <c r="P600" s="16">
        <v>15471200</v>
      </c>
      <c r="Q600" s="16">
        <v>40</v>
      </c>
      <c r="R600" s="16">
        <v>50281400</v>
      </c>
      <c r="S600" s="16">
        <v>130</v>
      </c>
      <c r="T600" s="16" t="s">
        <v>1457</v>
      </c>
      <c r="U600" s="16" t="s">
        <v>83</v>
      </c>
      <c r="V600" s="16" t="s">
        <v>199</v>
      </c>
    </row>
    <row r="601" spans="1:22" s="7" customFormat="1" ht="93.75" x14ac:dyDescent="0.3">
      <c r="A601" s="16">
        <v>596</v>
      </c>
      <c r="B601" s="21" t="s">
        <v>326</v>
      </c>
      <c r="C601" s="16" t="s">
        <v>2408</v>
      </c>
      <c r="D601" s="16" t="s">
        <v>2409</v>
      </c>
      <c r="E601" s="16" t="s">
        <v>2410</v>
      </c>
      <c r="F601" s="16"/>
      <c r="G601" s="16" t="s">
        <v>24</v>
      </c>
      <c r="H601" s="251">
        <v>2946430</v>
      </c>
      <c r="I601" s="251">
        <v>1000</v>
      </c>
      <c r="J601" s="16">
        <v>2946430</v>
      </c>
      <c r="K601" s="16">
        <v>1000</v>
      </c>
      <c r="L601" s="16">
        <v>14732150</v>
      </c>
      <c r="M601" s="16">
        <v>5000</v>
      </c>
      <c r="N601" s="16">
        <v>14732150</v>
      </c>
      <c r="O601" s="16">
        <v>5000</v>
      </c>
      <c r="P601" s="16">
        <v>14732150</v>
      </c>
      <c r="Q601" s="16">
        <v>5000</v>
      </c>
      <c r="R601" s="16">
        <v>50089310</v>
      </c>
      <c r="S601" s="16">
        <v>17000</v>
      </c>
      <c r="T601" s="16" t="s">
        <v>1457</v>
      </c>
      <c r="U601" s="16" t="s">
        <v>35</v>
      </c>
      <c r="V601" s="16" t="s">
        <v>199</v>
      </c>
    </row>
    <row r="602" spans="1:22" s="7" customFormat="1" x14ac:dyDescent="0.3">
      <c r="A602" s="16">
        <v>597</v>
      </c>
      <c r="B602" s="21" t="s">
        <v>1270</v>
      </c>
      <c r="C602" s="16" t="s">
        <v>1286</v>
      </c>
      <c r="D602" s="16" t="s">
        <v>1287</v>
      </c>
      <c r="E602" s="16" t="s">
        <v>10378</v>
      </c>
      <c r="F602" s="16"/>
      <c r="G602" s="16" t="s">
        <v>9115</v>
      </c>
      <c r="H602" s="251">
        <v>50038702.560000002</v>
      </c>
      <c r="I602" s="251" t="s">
        <v>9113</v>
      </c>
      <c r="J602" s="16"/>
      <c r="K602" s="16"/>
      <c r="L602" s="16"/>
      <c r="M602" s="16"/>
      <c r="N602" s="16"/>
      <c r="O602" s="16"/>
      <c r="P602" s="16"/>
      <c r="Q602" s="16"/>
      <c r="R602" s="16">
        <v>50038702.560000002</v>
      </c>
      <c r="S602" s="16">
        <v>1</v>
      </c>
      <c r="T602" s="16" t="s">
        <v>76</v>
      </c>
      <c r="U602" s="16" t="s">
        <v>294</v>
      </c>
      <c r="V602" s="16" t="s">
        <v>10388</v>
      </c>
    </row>
    <row r="603" spans="1:22" s="7" customFormat="1" ht="93.75" x14ac:dyDescent="0.3">
      <c r="A603" s="16">
        <v>598</v>
      </c>
      <c r="B603" s="16" t="s">
        <v>417</v>
      </c>
      <c r="C603" s="16" t="s">
        <v>1766</v>
      </c>
      <c r="D603" s="16" t="s">
        <v>1767</v>
      </c>
      <c r="E603" s="16" t="s">
        <v>11915</v>
      </c>
      <c r="F603" s="16"/>
      <c r="G603" s="151" t="s">
        <v>9115</v>
      </c>
      <c r="H603" s="275">
        <v>10000560</v>
      </c>
      <c r="I603" s="275" t="s">
        <v>9127</v>
      </c>
      <c r="J603" s="275">
        <v>10000560</v>
      </c>
      <c r="K603" s="275" t="s">
        <v>9127</v>
      </c>
      <c r="L603" s="275">
        <v>10000560</v>
      </c>
      <c r="M603" s="275" t="s">
        <v>9127</v>
      </c>
      <c r="N603" s="275">
        <v>10000560</v>
      </c>
      <c r="O603" s="275" t="s">
        <v>9127</v>
      </c>
      <c r="P603" s="275">
        <v>10000560</v>
      </c>
      <c r="Q603" s="275" t="s">
        <v>9127</v>
      </c>
      <c r="R603" s="16">
        <v>50002800</v>
      </c>
      <c r="S603" s="275">
        <v>75</v>
      </c>
      <c r="T603" s="38" t="s">
        <v>11752</v>
      </c>
      <c r="U603" s="279"/>
      <c r="V603" s="279"/>
    </row>
    <row r="604" spans="1:22" s="7" customFormat="1" ht="131.25" x14ac:dyDescent="0.3">
      <c r="A604" s="16">
        <v>599</v>
      </c>
      <c r="B604" s="21" t="s">
        <v>2988</v>
      </c>
      <c r="C604" s="16" t="s">
        <v>1286</v>
      </c>
      <c r="D604" s="16" t="s">
        <v>1270</v>
      </c>
      <c r="E604" s="16" t="s">
        <v>1287</v>
      </c>
      <c r="F604" s="17"/>
      <c r="G604" s="16" t="s">
        <v>33</v>
      </c>
      <c r="H604" s="251">
        <v>10000000</v>
      </c>
      <c r="I604" s="251">
        <v>2</v>
      </c>
      <c r="J604" s="16">
        <v>10000000</v>
      </c>
      <c r="K604" s="16">
        <v>2</v>
      </c>
      <c r="L604" s="16">
        <v>10000000</v>
      </c>
      <c r="M604" s="16">
        <v>2</v>
      </c>
      <c r="N604" s="16">
        <v>10000000</v>
      </c>
      <c r="O604" s="16">
        <v>2</v>
      </c>
      <c r="P604" s="16">
        <v>10000000</v>
      </c>
      <c r="Q604" s="16">
        <v>2</v>
      </c>
      <c r="R604" s="16">
        <v>50000000</v>
      </c>
      <c r="S604" s="16">
        <v>10</v>
      </c>
      <c r="T604" s="16" t="s">
        <v>213</v>
      </c>
      <c r="U604" s="16" t="s">
        <v>2567</v>
      </c>
      <c r="V604" s="16" t="s">
        <v>199</v>
      </c>
    </row>
    <row r="605" spans="1:22" s="7" customFormat="1" ht="409.5" x14ac:dyDescent="0.3">
      <c r="A605" s="16">
        <v>600</v>
      </c>
      <c r="B605" s="21" t="s">
        <v>3344</v>
      </c>
      <c r="C605" s="16" t="s">
        <v>201</v>
      </c>
      <c r="D605" s="16" t="s">
        <v>202</v>
      </c>
      <c r="E605" s="16" t="s">
        <v>3345</v>
      </c>
      <c r="F605" s="16"/>
      <c r="G605" s="16" t="s">
        <v>33</v>
      </c>
      <c r="H605" s="251">
        <v>2470267.54</v>
      </c>
      <c r="I605" s="251">
        <v>26</v>
      </c>
      <c r="J605" s="16">
        <v>11856499.200000001</v>
      </c>
      <c r="K605" s="16">
        <v>72</v>
      </c>
      <c r="L605" s="16">
        <v>11856499.200000001</v>
      </c>
      <c r="M605" s="16">
        <v>72</v>
      </c>
      <c r="N605" s="16">
        <v>11856499.200000001</v>
      </c>
      <c r="O605" s="16">
        <v>72</v>
      </c>
      <c r="P605" s="16">
        <v>11856499.200000001</v>
      </c>
      <c r="Q605" s="16">
        <v>72</v>
      </c>
      <c r="R605" s="16">
        <v>49896264.340000011</v>
      </c>
      <c r="S605" s="16">
        <v>314</v>
      </c>
      <c r="T605" s="16" t="s">
        <v>25</v>
      </c>
      <c r="U605" s="16" t="s">
        <v>1320</v>
      </c>
      <c r="V605" s="16" t="s">
        <v>3310</v>
      </c>
    </row>
    <row r="606" spans="1:22" s="7" customFormat="1" ht="75" x14ac:dyDescent="0.3">
      <c r="A606" s="16">
        <v>601</v>
      </c>
      <c r="B606" s="21" t="s">
        <v>645</v>
      </c>
      <c r="C606" s="16" t="s">
        <v>11047</v>
      </c>
      <c r="D606" s="16" t="s">
        <v>11048</v>
      </c>
      <c r="E606" s="16" t="s">
        <v>11049</v>
      </c>
      <c r="F606" s="16"/>
      <c r="G606" s="16" t="s">
        <v>1493</v>
      </c>
      <c r="H606" s="251">
        <v>9960313.2200000007</v>
      </c>
      <c r="I606" s="251">
        <v>80</v>
      </c>
      <c r="J606" s="16">
        <v>9960313.2200000007</v>
      </c>
      <c r="K606" s="16">
        <v>80</v>
      </c>
      <c r="L606" s="16">
        <v>9960313.2200000007</v>
      </c>
      <c r="M606" s="16">
        <v>80</v>
      </c>
      <c r="N606" s="16">
        <v>9960313.2200000007</v>
      </c>
      <c r="O606" s="16">
        <v>80</v>
      </c>
      <c r="P606" s="16">
        <v>9960313.2200000007</v>
      </c>
      <c r="Q606" s="16">
        <v>80</v>
      </c>
      <c r="R606" s="16">
        <v>49801566.100000001</v>
      </c>
      <c r="S606" s="16">
        <v>400</v>
      </c>
      <c r="T606" s="16" t="s">
        <v>1113</v>
      </c>
      <c r="U606" s="16" t="s">
        <v>1097</v>
      </c>
      <c r="V606" s="35" t="s">
        <v>199</v>
      </c>
    </row>
    <row r="607" spans="1:22" s="7" customFormat="1" ht="75" x14ac:dyDescent="0.3">
      <c r="A607" s="16">
        <v>602</v>
      </c>
      <c r="B607" s="16" t="s">
        <v>2694</v>
      </c>
      <c r="C607" s="16" t="s">
        <v>12927</v>
      </c>
      <c r="D607" s="16" t="s">
        <v>12928</v>
      </c>
      <c r="E607" s="16" t="s">
        <v>12929</v>
      </c>
      <c r="F607" s="16"/>
      <c r="G607" s="151" t="s">
        <v>33</v>
      </c>
      <c r="H607" s="166">
        <v>0</v>
      </c>
      <c r="I607" s="166">
        <v>0</v>
      </c>
      <c r="J607" s="166">
        <v>49775000</v>
      </c>
      <c r="K607" s="166">
        <v>1</v>
      </c>
      <c r="L607" s="166">
        <v>0</v>
      </c>
      <c r="M607" s="166">
        <v>0</v>
      </c>
      <c r="N607" s="166">
        <v>0</v>
      </c>
      <c r="O607" s="166">
        <v>0</v>
      </c>
      <c r="P607" s="166">
        <v>0</v>
      </c>
      <c r="Q607" s="166">
        <v>0</v>
      </c>
      <c r="R607" s="16">
        <v>49775000</v>
      </c>
      <c r="S607" s="275">
        <v>1</v>
      </c>
      <c r="T607" s="20" t="s">
        <v>12910</v>
      </c>
      <c r="U607" s="166" t="s">
        <v>2567</v>
      </c>
      <c r="V607" s="166" t="s">
        <v>12930</v>
      </c>
    </row>
    <row r="608" spans="1:22" s="7" customFormat="1" ht="409.5" x14ac:dyDescent="0.3">
      <c r="A608" s="16">
        <v>603</v>
      </c>
      <c r="B608" s="21" t="s">
        <v>9852</v>
      </c>
      <c r="C608" s="16" t="s">
        <v>9853</v>
      </c>
      <c r="D608" s="16" t="s">
        <v>9854</v>
      </c>
      <c r="E608" s="16" t="s">
        <v>9855</v>
      </c>
      <c r="F608" s="16" t="s">
        <v>9856</v>
      </c>
      <c r="G608" s="16" t="s">
        <v>9769</v>
      </c>
      <c r="H608" s="251">
        <v>10402000</v>
      </c>
      <c r="I608" s="251">
        <v>34</v>
      </c>
      <c r="J608" s="16">
        <v>9178235</v>
      </c>
      <c r="K608" s="16">
        <v>30</v>
      </c>
      <c r="L608" s="16">
        <v>10402000</v>
      </c>
      <c r="M608" s="16">
        <v>34</v>
      </c>
      <c r="N608" s="16">
        <v>9178235</v>
      </c>
      <c r="O608" s="16">
        <v>30</v>
      </c>
      <c r="P608" s="16">
        <v>10402000</v>
      </c>
      <c r="Q608" s="16">
        <v>34</v>
      </c>
      <c r="R608" s="16">
        <v>49562470</v>
      </c>
      <c r="S608" s="16">
        <v>162</v>
      </c>
      <c r="T608" s="16" t="s">
        <v>25</v>
      </c>
      <c r="U608" s="16"/>
      <c r="V608" s="16"/>
    </row>
    <row r="609" spans="1:22" s="7" customFormat="1" ht="56.25" x14ac:dyDescent="0.3">
      <c r="A609" s="16">
        <v>604</v>
      </c>
      <c r="B609" s="21" t="s">
        <v>4626</v>
      </c>
      <c r="C609" s="16" t="s">
        <v>9931</v>
      </c>
      <c r="D609" s="16" t="s">
        <v>9932</v>
      </c>
      <c r="E609" s="16" t="s">
        <v>9933</v>
      </c>
      <c r="F609" s="16" t="s">
        <v>9933</v>
      </c>
      <c r="G609" s="16" t="s">
        <v>9115</v>
      </c>
      <c r="H609" s="251">
        <v>9901994.0500000007</v>
      </c>
      <c r="I609" s="251" t="s">
        <v>9196</v>
      </c>
      <c r="J609" s="16">
        <v>9901994.0500000007</v>
      </c>
      <c r="K609" s="16" t="s">
        <v>9196</v>
      </c>
      <c r="L609" s="16">
        <v>9901994.0500000007</v>
      </c>
      <c r="M609" s="16" t="s">
        <v>9196</v>
      </c>
      <c r="N609" s="16">
        <v>9901994.0500000007</v>
      </c>
      <c r="O609" s="16" t="s">
        <v>9196</v>
      </c>
      <c r="P609" s="16">
        <v>9901994.0500000007</v>
      </c>
      <c r="Q609" s="16" t="s">
        <v>9196</v>
      </c>
      <c r="R609" s="16">
        <v>49509970.25</v>
      </c>
      <c r="S609" s="16">
        <v>60</v>
      </c>
      <c r="T609" s="16" t="s">
        <v>34</v>
      </c>
      <c r="U609" s="16"/>
      <c r="V609" s="16"/>
    </row>
    <row r="610" spans="1:22" s="7" customFormat="1" ht="37.5" x14ac:dyDescent="0.3">
      <c r="A610" s="16">
        <v>605</v>
      </c>
      <c r="B610" s="20" t="s">
        <v>6916</v>
      </c>
      <c r="C610" s="17" t="s">
        <v>6917</v>
      </c>
      <c r="D610" s="16" t="s">
        <v>6918</v>
      </c>
      <c r="E610" s="17" t="s">
        <v>6919</v>
      </c>
      <c r="F610" s="17"/>
      <c r="G610" s="16" t="s">
        <v>24</v>
      </c>
      <c r="H610" s="251">
        <v>8236564.8767999988</v>
      </c>
      <c r="I610" s="251">
        <v>8636.1600000000017</v>
      </c>
      <c r="J610" s="16">
        <v>10169443.841356801</v>
      </c>
      <c r="K610" s="16">
        <v>9110.4</v>
      </c>
      <c r="L610" s="16">
        <v>9462458.533207681</v>
      </c>
      <c r="M610" s="16">
        <v>8112</v>
      </c>
      <c r="N610" s="16">
        <v>10496778.039029799</v>
      </c>
      <c r="O610" s="16">
        <v>8611.2000000000007</v>
      </c>
      <c r="P610" s="16">
        <v>11000927.639339199</v>
      </c>
      <c r="Q610" s="16">
        <v>8636.16</v>
      </c>
      <c r="R610" s="16">
        <v>49366172.929733478</v>
      </c>
      <c r="S610" s="16">
        <v>43105.919999999998</v>
      </c>
      <c r="T610" s="17" t="s">
        <v>6868</v>
      </c>
      <c r="U610" s="17" t="s">
        <v>35</v>
      </c>
      <c r="V610" s="16" t="s">
        <v>6920</v>
      </c>
    </row>
    <row r="611" spans="1:22" s="7" customFormat="1" ht="409.5" x14ac:dyDescent="0.3">
      <c r="A611" s="16">
        <v>606</v>
      </c>
      <c r="B611" s="21" t="s">
        <v>7451</v>
      </c>
      <c r="C611" s="16" t="s">
        <v>7006</v>
      </c>
      <c r="D611" s="16" t="s">
        <v>3043</v>
      </c>
      <c r="E611" s="16" t="s">
        <v>7452</v>
      </c>
      <c r="F611" s="16"/>
      <c r="G611" s="16" t="s">
        <v>1493</v>
      </c>
      <c r="H611" s="251">
        <v>9872401.0600000005</v>
      </c>
      <c r="I611" s="251">
        <v>2</v>
      </c>
      <c r="J611" s="16">
        <v>9872401.0600000005</v>
      </c>
      <c r="K611" s="16">
        <v>2</v>
      </c>
      <c r="L611" s="16">
        <v>9872401.0600000005</v>
      </c>
      <c r="M611" s="16">
        <v>2</v>
      </c>
      <c r="N611" s="16">
        <v>9872401.0600000005</v>
      </c>
      <c r="O611" s="16">
        <v>2</v>
      </c>
      <c r="P611" s="16">
        <v>9872401.0600000005</v>
      </c>
      <c r="Q611" s="16">
        <v>2</v>
      </c>
      <c r="R611" s="16">
        <v>49362005.300000004</v>
      </c>
      <c r="S611" s="16">
        <v>10</v>
      </c>
      <c r="T611" s="16" t="s">
        <v>213</v>
      </c>
      <c r="U611" s="16" t="s">
        <v>7048</v>
      </c>
      <c r="V611" s="16" t="s">
        <v>7048</v>
      </c>
    </row>
    <row r="612" spans="1:22" s="7" customFormat="1" ht="150" x14ac:dyDescent="0.3">
      <c r="A612" s="16">
        <v>607</v>
      </c>
      <c r="B612" s="21" t="s">
        <v>7923</v>
      </c>
      <c r="C612" s="21" t="s">
        <v>12810</v>
      </c>
      <c r="D612" s="21" t="s">
        <v>12811</v>
      </c>
      <c r="E612" s="21" t="s">
        <v>13979</v>
      </c>
      <c r="F612" s="155"/>
      <c r="G612" s="21">
        <v>55</v>
      </c>
      <c r="H612" s="115">
        <v>9841843.6500000004</v>
      </c>
      <c r="I612" s="115">
        <v>1460</v>
      </c>
      <c r="J612" s="21">
        <v>9841843.6500000004</v>
      </c>
      <c r="K612" s="21">
        <v>1460</v>
      </c>
      <c r="L612" s="21">
        <v>9841843.6500000004</v>
      </c>
      <c r="M612" s="21">
        <v>1460</v>
      </c>
      <c r="N612" s="21">
        <v>9841843.6500000004</v>
      </c>
      <c r="O612" s="21">
        <v>1460</v>
      </c>
      <c r="P612" s="21">
        <v>9841843.6500000004</v>
      </c>
      <c r="Q612" s="21">
        <v>1460</v>
      </c>
      <c r="R612" s="16">
        <v>49209218.25</v>
      </c>
      <c r="S612" s="21">
        <v>7300</v>
      </c>
      <c r="T612" s="21" t="s">
        <v>13882</v>
      </c>
      <c r="U612" s="16" t="s">
        <v>13883</v>
      </c>
      <c r="V612" s="16"/>
    </row>
    <row r="613" spans="1:22" s="7" customFormat="1" ht="131.25" x14ac:dyDescent="0.3">
      <c r="A613" s="16">
        <v>608</v>
      </c>
      <c r="B613" s="21" t="s">
        <v>7482</v>
      </c>
      <c r="C613" s="16" t="s">
        <v>6992</v>
      </c>
      <c r="D613" s="16" t="s">
        <v>373</v>
      </c>
      <c r="E613" s="16" t="s">
        <v>7483</v>
      </c>
      <c r="F613" s="16"/>
      <c r="G613" s="16" t="s">
        <v>1493</v>
      </c>
      <c r="H613" s="251">
        <v>9839997.4399999995</v>
      </c>
      <c r="I613" s="251">
        <v>8</v>
      </c>
      <c r="J613" s="16">
        <v>9839997.4399999995</v>
      </c>
      <c r="K613" s="16">
        <v>8</v>
      </c>
      <c r="L613" s="16">
        <v>9839997.4399999995</v>
      </c>
      <c r="M613" s="16">
        <v>8</v>
      </c>
      <c r="N613" s="16">
        <v>9839997.4399999995</v>
      </c>
      <c r="O613" s="16">
        <v>8</v>
      </c>
      <c r="P613" s="16">
        <v>9839997.4399999995</v>
      </c>
      <c r="Q613" s="16">
        <v>8</v>
      </c>
      <c r="R613" s="16">
        <v>49199987.199999996</v>
      </c>
      <c r="S613" s="16">
        <v>40</v>
      </c>
      <c r="T613" s="16" t="s">
        <v>213</v>
      </c>
      <c r="U613" s="16" t="s">
        <v>7048</v>
      </c>
      <c r="V613" s="16" t="s">
        <v>7048</v>
      </c>
    </row>
    <row r="614" spans="1:22" s="7" customFormat="1" ht="393.75" x14ac:dyDescent="0.3">
      <c r="A614" s="16">
        <v>609</v>
      </c>
      <c r="B614" s="21" t="s">
        <v>7596</v>
      </c>
      <c r="C614" s="16" t="s">
        <v>290</v>
      </c>
      <c r="D614" s="16" t="s">
        <v>289</v>
      </c>
      <c r="E614" s="16" t="s">
        <v>291</v>
      </c>
      <c r="F614" s="16"/>
      <c r="G614" s="16" t="s">
        <v>33</v>
      </c>
      <c r="H614" s="251">
        <v>12290000</v>
      </c>
      <c r="I614" s="251">
        <v>2</v>
      </c>
      <c r="J614" s="16">
        <v>0</v>
      </c>
      <c r="K614" s="16">
        <v>0</v>
      </c>
      <c r="L614" s="16">
        <v>12290000</v>
      </c>
      <c r="M614" s="16">
        <v>2</v>
      </c>
      <c r="N614" s="16">
        <v>12290000</v>
      </c>
      <c r="O614" s="16">
        <v>2</v>
      </c>
      <c r="P614" s="16">
        <v>12290000</v>
      </c>
      <c r="Q614" s="16">
        <v>2</v>
      </c>
      <c r="R614" s="16">
        <v>49160000</v>
      </c>
      <c r="S614" s="16">
        <v>8</v>
      </c>
      <c r="T614" s="16" t="s">
        <v>213</v>
      </c>
      <c r="U614" s="16" t="s">
        <v>294</v>
      </c>
      <c r="V614" s="16" t="s">
        <v>7597</v>
      </c>
    </row>
    <row r="615" spans="1:22" s="7" customFormat="1" ht="112.5" x14ac:dyDescent="0.3">
      <c r="A615" s="16">
        <v>610</v>
      </c>
      <c r="B615" s="21" t="s">
        <v>7295</v>
      </c>
      <c r="C615" s="16" t="s">
        <v>2197</v>
      </c>
      <c r="D615" s="16" t="s">
        <v>3965</v>
      </c>
      <c r="E615" s="16" t="s">
        <v>7296</v>
      </c>
      <c r="F615" s="16"/>
      <c r="G615" s="16" t="s">
        <v>1493</v>
      </c>
      <c r="H615" s="251">
        <v>9824640</v>
      </c>
      <c r="I615" s="251">
        <v>2</v>
      </c>
      <c r="J615" s="16">
        <v>9824640</v>
      </c>
      <c r="K615" s="16">
        <v>2</v>
      </c>
      <c r="L615" s="16">
        <v>9824640</v>
      </c>
      <c r="M615" s="16">
        <v>2</v>
      </c>
      <c r="N615" s="16">
        <v>9824640</v>
      </c>
      <c r="O615" s="16">
        <v>2</v>
      </c>
      <c r="P615" s="16">
        <v>9824640</v>
      </c>
      <c r="Q615" s="16">
        <v>2</v>
      </c>
      <c r="R615" s="16">
        <v>49123200</v>
      </c>
      <c r="S615" s="16">
        <v>10</v>
      </c>
      <c r="T615" s="16" t="s">
        <v>213</v>
      </c>
      <c r="U615" s="16" t="s">
        <v>7048</v>
      </c>
      <c r="V615" s="16" t="s">
        <v>7048</v>
      </c>
    </row>
    <row r="616" spans="1:22" s="7" customFormat="1" ht="75" x14ac:dyDescent="0.3">
      <c r="A616" s="16">
        <v>611</v>
      </c>
      <c r="B616" s="20" t="s">
        <v>16017</v>
      </c>
      <c r="C616" s="20" t="s">
        <v>13859</v>
      </c>
      <c r="D616" s="20" t="s">
        <v>16018</v>
      </c>
      <c r="E616" s="20" t="s">
        <v>16019</v>
      </c>
      <c r="F616" s="116" t="s">
        <v>16020</v>
      </c>
      <c r="G616" s="21" t="s">
        <v>33</v>
      </c>
      <c r="H616" s="115">
        <v>48769500</v>
      </c>
      <c r="I616" s="115">
        <v>15990</v>
      </c>
      <c r="J616" s="171"/>
      <c r="K616" s="171"/>
      <c r="L616" s="171"/>
      <c r="M616" s="171"/>
      <c r="N616" s="174"/>
      <c r="O616" s="174"/>
      <c r="P616" s="174"/>
      <c r="Q616" s="174"/>
      <c r="R616" s="16">
        <v>48769500</v>
      </c>
      <c r="S616" s="171">
        <v>15990</v>
      </c>
      <c r="T616" s="20" t="s">
        <v>15928</v>
      </c>
      <c r="U616" s="16" t="s">
        <v>35</v>
      </c>
      <c r="V616" s="16" t="s">
        <v>15973</v>
      </c>
    </row>
    <row r="617" spans="1:22" s="7" customFormat="1" ht="56.25" x14ac:dyDescent="0.3">
      <c r="A617" s="16">
        <v>612</v>
      </c>
      <c r="B617" s="21" t="s">
        <v>3005</v>
      </c>
      <c r="C617" s="16" t="s">
        <v>3006</v>
      </c>
      <c r="D617" s="16" t="s">
        <v>3007</v>
      </c>
      <c r="E617" s="16" t="s">
        <v>3008</v>
      </c>
      <c r="F617" s="17"/>
      <c r="G617" s="16" t="s">
        <v>33</v>
      </c>
      <c r="H617" s="251">
        <v>9724600</v>
      </c>
      <c r="I617" s="251">
        <v>1</v>
      </c>
      <c r="J617" s="16">
        <v>9724600</v>
      </c>
      <c r="K617" s="16">
        <v>1</v>
      </c>
      <c r="L617" s="16">
        <v>9724600</v>
      </c>
      <c r="M617" s="16">
        <v>1</v>
      </c>
      <c r="N617" s="16">
        <v>9724600</v>
      </c>
      <c r="O617" s="16">
        <v>1</v>
      </c>
      <c r="P617" s="16">
        <v>9724600</v>
      </c>
      <c r="Q617" s="16">
        <v>1</v>
      </c>
      <c r="R617" s="16">
        <v>48623000</v>
      </c>
      <c r="S617" s="16">
        <v>5</v>
      </c>
      <c r="T617" s="16" t="s">
        <v>213</v>
      </c>
      <c r="U617" s="16" t="s">
        <v>2567</v>
      </c>
      <c r="V617" s="16" t="s">
        <v>3004</v>
      </c>
    </row>
    <row r="618" spans="1:22" s="7" customFormat="1" ht="56.25" x14ac:dyDescent="0.3">
      <c r="A618" s="16">
        <v>613</v>
      </c>
      <c r="B618" s="21" t="s">
        <v>417</v>
      </c>
      <c r="C618" s="16" t="s">
        <v>685</v>
      </c>
      <c r="D618" s="16" t="s">
        <v>686</v>
      </c>
      <c r="E618" s="16" t="s">
        <v>11076</v>
      </c>
      <c r="F618" s="16"/>
      <c r="G618" s="16" t="s">
        <v>1493</v>
      </c>
      <c r="H618" s="251">
        <v>9680593.2699999996</v>
      </c>
      <c r="I618" s="251">
        <v>735</v>
      </c>
      <c r="J618" s="16">
        <v>9680593.2699999996</v>
      </c>
      <c r="K618" s="16">
        <v>735</v>
      </c>
      <c r="L618" s="16">
        <v>9680593.2699999996</v>
      </c>
      <c r="M618" s="16">
        <v>735</v>
      </c>
      <c r="N618" s="16">
        <v>9680593.2699999996</v>
      </c>
      <c r="O618" s="16">
        <v>735</v>
      </c>
      <c r="P618" s="16">
        <v>9680593.2699999996</v>
      </c>
      <c r="Q618" s="16">
        <v>735</v>
      </c>
      <c r="R618" s="16">
        <v>48402966.349999994</v>
      </c>
      <c r="S618" s="16">
        <v>3675</v>
      </c>
      <c r="T618" s="16" t="s">
        <v>1113</v>
      </c>
      <c r="U618" s="16" t="s">
        <v>1210</v>
      </c>
      <c r="V618" s="35" t="s">
        <v>199</v>
      </c>
    </row>
    <row r="619" spans="1:22" s="7" customFormat="1" ht="75" x14ac:dyDescent="0.3">
      <c r="A619" s="16">
        <v>614</v>
      </c>
      <c r="B619" s="16" t="s">
        <v>239</v>
      </c>
      <c r="C619" s="16" t="s">
        <v>240</v>
      </c>
      <c r="D619" s="16" t="s">
        <v>241</v>
      </c>
      <c r="E619" s="16" t="s">
        <v>12931</v>
      </c>
      <c r="F619" s="16"/>
      <c r="G619" s="151" t="s">
        <v>33</v>
      </c>
      <c r="H619" s="166">
        <v>11145280.5</v>
      </c>
      <c r="I619" s="166">
        <v>3</v>
      </c>
      <c r="J619" s="166">
        <v>3975150.05</v>
      </c>
      <c r="K619" s="166">
        <v>3</v>
      </c>
      <c r="L619" s="166">
        <v>7089017.5800000001</v>
      </c>
      <c r="M619" s="166">
        <v>5</v>
      </c>
      <c r="N619" s="166">
        <v>12642081.35</v>
      </c>
      <c r="O619" s="166">
        <v>5</v>
      </c>
      <c r="P619" s="166">
        <v>13527027.050000001</v>
      </c>
      <c r="Q619" s="166">
        <v>5</v>
      </c>
      <c r="R619" s="16">
        <v>48378556.530000001</v>
      </c>
      <c r="S619" s="275">
        <v>21</v>
      </c>
      <c r="T619" s="20" t="s">
        <v>12910</v>
      </c>
      <c r="U619" s="166" t="s">
        <v>12932</v>
      </c>
      <c r="V619" s="166"/>
    </row>
    <row r="620" spans="1:22" s="7" customFormat="1" ht="93.75" x14ac:dyDescent="0.3">
      <c r="A620" s="16">
        <v>615</v>
      </c>
      <c r="B620" s="16" t="s">
        <v>514</v>
      </c>
      <c r="C620" s="16" t="s">
        <v>2514</v>
      </c>
      <c r="D620" s="16" t="s">
        <v>2515</v>
      </c>
      <c r="E620" s="16" t="s">
        <v>13230</v>
      </c>
      <c r="F620" s="16"/>
      <c r="G620" s="151" t="s">
        <v>9115</v>
      </c>
      <c r="H620" s="168">
        <v>48348160</v>
      </c>
      <c r="I620" s="166" t="s">
        <v>9120</v>
      </c>
      <c r="J620" s="166">
        <v>0</v>
      </c>
      <c r="K620" s="166">
        <v>0</v>
      </c>
      <c r="L620" s="166">
        <v>0</v>
      </c>
      <c r="M620" s="166">
        <v>0</v>
      </c>
      <c r="N620" s="166">
        <v>0</v>
      </c>
      <c r="O620" s="166">
        <v>0</v>
      </c>
      <c r="P620" s="166">
        <v>0</v>
      </c>
      <c r="Q620" s="166">
        <v>0</v>
      </c>
      <c r="R620" s="16">
        <v>48348160</v>
      </c>
      <c r="S620" s="275">
        <v>2</v>
      </c>
      <c r="T620" s="20" t="s">
        <v>13227</v>
      </c>
      <c r="U620" s="118"/>
      <c r="V620" s="118"/>
    </row>
    <row r="621" spans="1:22" s="7" customFormat="1" ht="93.75" x14ac:dyDescent="0.3">
      <c r="A621" s="16">
        <v>616</v>
      </c>
      <c r="B621" s="21" t="s">
        <v>3917</v>
      </c>
      <c r="C621" s="16" t="s">
        <v>10086</v>
      </c>
      <c r="D621" s="16" t="s">
        <v>848</v>
      </c>
      <c r="E621" s="16" t="s">
        <v>10087</v>
      </c>
      <c r="F621" s="16" t="s">
        <v>10087</v>
      </c>
      <c r="G621" s="16" t="s">
        <v>9115</v>
      </c>
      <c r="H621" s="251">
        <v>9643570.7200000007</v>
      </c>
      <c r="I621" s="251" t="s">
        <v>9113</v>
      </c>
      <c r="J621" s="16">
        <v>9643570.7200000007</v>
      </c>
      <c r="K621" s="16" t="s">
        <v>9113</v>
      </c>
      <c r="L621" s="16">
        <v>9643570.7200000007</v>
      </c>
      <c r="M621" s="16" t="s">
        <v>9113</v>
      </c>
      <c r="N621" s="16">
        <v>9643570.7200000007</v>
      </c>
      <c r="O621" s="16" t="s">
        <v>9113</v>
      </c>
      <c r="P621" s="16">
        <v>9643570.7200000007</v>
      </c>
      <c r="Q621" s="16" t="s">
        <v>9113</v>
      </c>
      <c r="R621" s="16">
        <v>48217853.600000001</v>
      </c>
      <c r="S621" s="16">
        <v>5</v>
      </c>
      <c r="T621" s="16" t="s">
        <v>34</v>
      </c>
      <c r="U621" s="16"/>
      <c r="V621" s="16"/>
    </row>
    <row r="622" spans="1:22" s="7" customFormat="1" ht="56.25" x14ac:dyDescent="0.3">
      <c r="A622" s="16">
        <v>617</v>
      </c>
      <c r="B622" s="16" t="s">
        <v>1912</v>
      </c>
      <c r="C622" s="16" t="s">
        <v>11916</v>
      </c>
      <c r="D622" s="16" t="s">
        <v>5479</v>
      </c>
      <c r="E622" s="16" t="s">
        <v>11917</v>
      </c>
      <c r="F622" s="16" t="s">
        <v>11918</v>
      </c>
      <c r="G622" s="151" t="s">
        <v>33</v>
      </c>
      <c r="H622" s="275">
        <v>12048000</v>
      </c>
      <c r="I622" s="275">
        <v>2</v>
      </c>
      <c r="J622" s="275">
        <v>12048000</v>
      </c>
      <c r="K622" s="275">
        <v>2</v>
      </c>
      <c r="L622" s="275">
        <v>12048000</v>
      </c>
      <c r="M622" s="275">
        <v>2</v>
      </c>
      <c r="N622" s="275">
        <v>12048000</v>
      </c>
      <c r="O622" s="275">
        <v>2</v>
      </c>
      <c r="P622" s="275">
        <v>0</v>
      </c>
      <c r="Q622" s="275">
        <v>0</v>
      </c>
      <c r="R622" s="16">
        <v>48192000</v>
      </c>
      <c r="S622" s="275">
        <v>8</v>
      </c>
      <c r="T622" s="243" t="s">
        <v>11752</v>
      </c>
      <c r="U622" s="279" t="s">
        <v>35</v>
      </c>
      <c r="V622" s="279" t="s">
        <v>11919</v>
      </c>
    </row>
    <row r="623" spans="1:22" s="7" customFormat="1" ht="112.5" x14ac:dyDescent="0.3">
      <c r="A623" s="16">
        <v>618</v>
      </c>
      <c r="B623" s="21" t="s">
        <v>645</v>
      </c>
      <c r="C623" s="16" t="s">
        <v>1371</v>
      </c>
      <c r="D623" s="16" t="s">
        <v>1372</v>
      </c>
      <c r="E623" s="16" t="s">
        <v>1373</v>
      </c>
      <c r="F623" s="16"/>
      <c r="G623" s="16" t="s">
        <v>33</v>
      </c>
      <c r="H623" s="462">
        <v>11152968.75</v>
      </c>
      <c r="I623" s="462">
        <v>12</v>
      </c>
      <c r="J623" s="16">
        <v>11710617.1875</v>
      </c>
      <c r="K623" s="29">
        <v>12</v>
      </c>
      <c r="L623" s="29">
        <v>12296148.046875</v>
      </c>
      <c r="M623" s="29">
        <v>12</v>
      </c>
      <c r="N623" s="29">
        <v>12910955.44921875</v>
      </c>
      <c r="O623" s="29">
        <v>12</v>
      </c>
      <c r="P623" s="16">
        <v>0</v>
      </c>
      <c r="Q623" s="16">
        <v>0</v>
      </c>
      <c r="R623" s="16">
        <v>48070689.43359375</v>
      </c>
      <c r="S623" s="16">
        <v>48</v>
      </c>
      <c r="T623" s="16" t="s">
        <v>243</v>
      </c>
      <c r="U623" s="16" t="s">
        <v>83</v>
      </c>
      <c r="V623" s="16" t="s">
        <v>1374</v>
      </c>
    </row>
    <row r="624" spans="1:22" s="7" customFormat="1" ht="112.5" x14ac:dyDescent="0.3">
      <c r="A624" s="16">
        <v>619</v>
      </c>
      <c r="B624" s="21" t="s">
        <v>2315</v>
      </c>
      <c r="C624" s="16" t="s">
        <v>2314</v>
      </c>
      <c r="D624" s="16" t="s">
        <v>2316</v>
      </c>
      <c r="E624" s="16" t="s">
        <v>9966</v>
      </c>
      <c r="F624" s="16" t="s">
        <v>9966</v>
      </c>
      <c r="G624" s="16" t="s">
        <v>9114</v>
      </c>
      <c r="H624" s="251">
        <v>9583141.1199999992</v>
      </c>
      <c r="I624" s="251" t="s">
        <v>9113</v>
      </c>
      <c r="J624" s="16">
        <v>9583141.1199999992</v>
      </c>
      <c r="K624" s="16" t="s">
        <v>9113</v>
      </c>
      <c r="L624" s="16">
        <v>9583141.1199999992</v>
      </c>
      <c r="M624" s="16" t="s">
        <v>9113</v>
      </c>
      <c r="N624" s="16">
        <v>9583141.1199999992</v>
      </c>
      <c r="O624" s="16" t="s">
        <v>9113</v>
      </c>
      <c r="P624" s="16">
        <v>9583141.1199999992</v>
      </c>
      <c r="Q624" s="16" t="s">
        <v>9113</v>
      </c>
      <c r="R624" s="16">
        <v>47915705.599999994</v>
      </c>
      <c r="S624" s="16">
        <v>5</v>
      </c>
      <c r="T624" s="16" t="s">
        <v>34</v>
      </c>
      <c r="U624" s="16"/>
      <c r="V624" s="16"/>
    </row>
    <row r="625" spans="1:22" s="7" customFormat="1" ht="75" x14ac:dyDescent="0.3">
      <c r="A625" s="16">
        <v>620</v>
      </c>
      <c r="B625" s="20" t="s">
        <v>16021</v>
      </c>
      <c r="C625" s="20" t="s">
        <v>16022</v>
      </c>
      <c r="D625" s="20" t="s">
        <v>1760</v>
      </c>
      <c r="E625" s="20" t="s">
        <v>16023</v>
      </c>
      <c r="F625" s="116" t="s">
        <v>16024</v>
      </c>
      <c r="G625" s="21" t="s">
        <v>33</v>
      </c>
      <c r="H625" s="115">
        <v>47867297.892000005</v>
      </c>
      <c r="I625" s="115">
        <v>22.8</v>
      </c>
      <c r="J625" s="171"/>
      <c r="K625" s="171"/>
      <c r="L625" s="171"/>
      <c r="M625" s="171"/>
      <c r="N625" s="174"/>
      <c r="O625" s="174"/>
      <c r="P625" s="174"/>
      <c r="Q625" s="174"/>
      <c r="R625" s="16">
        <v>47867297.892000005</v>
      </c>
      <c r="S625" s="171">
        <v>22.8</v>
      </c>
      <c r="T625" s="20" t="s">
        <v>15928</v>
      </c>
      <c r="U625" s="16" t="s">
        <v>16025</v>
      </c>
      <c r="V625" s="16" t="s">
        <v>199</v>
      </c>
    </row>
    <row r="626" spans="1:22" s="7" customFormat="1" ht="37.5" x14ac:dyDescent="0.3">
      <c r="A626" s="16">
        <v>621</v>
      </c>
      <c r="B626" s="21" t="s">
        <v>6187</v>
      </c>
      <c r="C626" s="16" t="s">
        <v>6188</v>
      </c>
      <c r="D626" s="16" t="s">
        <v>6189</v>
      </c>
      <c r="E626" s="16" t="s">
        <v>10383</v>
      </c>
      <c r="F626" s="16"/>
      <c r="G626" s="16" t="s">
        <v>9115</v>
      </c>
      <c r="H626" s="251">
        <v>47775000</v>
      </c>
      <c r="I626" s="251" t="s">
        <v>9201</v>
      </c>
      <c r="J626" s="16"/>
      <c r="K626" s="16"/>
      <c r="L626" s="16"/>
      <c r="M626" s="16"/>
      <c r="N626" s="16"/>
      <c r="O626" s="16"/>
      <c r="P626" s="16"/>
      <c r="Q626" s="16"/>
      <c r="R626" s="16">
        <v>47775000</v>
      </c>
      <c r="S626" s="16">
        <v>5</v>
      </c>
      <c r="T626" s="16" t="s">
        <v>76</v>
      </c>
      <c r="U626" s="16" t="s">
        <v>10384</v>
      </c>
      <c r="V626" s="16" t="s">
        <v>10385</v>
      </c>
    </row>
    <row r="627" spans="1:22" s="7" customFormat="1" ht="168.75" x14ac:dyDescent="0.3">
      <c r="A627" s="16">
        <v>622</v>
      </c>
      <c r="B627" s="21" t="s">
        <v>645</v>
      </c>
      <c r="C627" s="16" t="s">
        <v>1375</v>
      </c>
      <c r="D627" s="16" t="s">
        <v>1376</v>
      </c>
      <c r="E627" s="16" t="s">
        <v>6842</v>
      </c>
      <c r="F627" s="16"/>
      <c r="G627" s="16" t="s">
        <v>1493</v>
      </c>
      <c r="H627" s="251">
        <v>0</v>
      </c>
      <c r="I627" s="251">
        <v>0</v>
      </c>
      <c r="J627" s="16">
        <v>11056500</v>
      </c>
      <c r="K627" s="16">
        <v>135</v>
      </c>
      <c r="L627" s="16">
        <v>11609325</v>
      </c>
      <c r="M627" s="16">
        <v>135</v>
      </c>
      <c r="N627" s="16">
        <v>12189791.25</v>
      </c>
      <c r="O627" s="16">
        <v>135</v>
      </c>
      <c r="P627" s="16">
        <v>12799280.8125</v>
      </c>
      <c r="Q627" s="16">
        <v>135</v>
      </c>
      <c r="R627" s="16">
        <v>47654897.0625</v>
      </c>
      <c r="S627" s="16">
        <v>540</v>
      </c>
      <c r="T627" s="16" t="s">
        <v>243</v>
      </c>
      <c r="U627" s="16" t="s">
        <v>6843</v>
      </c>
      <c r="V627" s="16" t="s">
        <v>6844</v>
      </c>
    </row>
    <row r="628" spans="1:22" s="7" customFormat="1" ht="56.25" x14ac:dyDescent="0.3">
      <c r="A628" s="16">
        <v>623</v>
      </c>
      <c r="B628" s="21" t="s">
        <v>6015</v>
      </c>
      <c r="C628" s="16" t="s">
        <v>6016</v>
      </c>
      <c r="D628" s="16" t="s">
        <v>6017</v>
      </c>
      <c r="E628" s="16" t="s">
        <v>10658</v>
      </c>
      <c r="F628" s="16"/>
      <c r="G628" s="16" t="s">
        <v>9115</v>
      </c>
      <c r="H628" s="251">
        <v>47600000</v>
      </c>
      <c r="I628" s="251" t="s">
        <v>9113</v>
      </c>
      <c r="J628" s="16"/>
      <c r="K628" s="16"/>
      <c r="L628" s="16"/>
      <c r="M628" s="16"/>
      <c r="N628" s="16"/>
      <c r="O628" s="16"/>
      <c r="P628" s="16"/>
      <c r="Q628" s="16"/>
      <c r="R628" s="16">
        <v>47600000</v>
      </c>
      <c r="S628" s="16">
        <v>1</v>
      </c>
      <c r="T628" s="16" t="s">
        <v>76</v>
      </c>
      <c r="U628" s="16" t="s">
        <v>2665</v>
      </c>
      <c r="V628" s="16" t="s">
        <v>10659</v>
      </c>
    </row>
    <row r="629" spans="1:22" s="7" customFormat="1" ht="37.5" x14ac:dyDescent="0.3">
      <c r="A629" s="16">
        <v>624</v>
      </c>
      <c r="B629" s="21" t="s">
        <v>797</v>
      </c>
      <c r="C629" s="16" t="s">
        <v>2663</v>
      </c>
      <c r="D629" s="16" t="s">
        <v>1501</v>
      </c>
      <c r="E629" s="16" t="s">
        <v>2664</v>
      </c>
      <c r="F629" s="16"/>
      <c r="G629" s="16" t="s">
        <v>33</v>
      </c>
      <c r="H629" s="251">
        <v>9738309.5</v>
      </c>
      <c r="I629" s="251">
        <v>1968</v>
      </c>
      <c r="J629" s="16">
        <v>9444935.8080000002</v>
      </c>
      <c r="K629" s="16">
        <v>1968</v>
      </c>
      <c r="L629" s="16">
        <v>9444935.8080000002</v>
      </c>
      <c r="M629" s="16">
        <v>1968</v>
      </c>
      <c r="N629" s="16">
        <v>9444935.8080000002</v>
      </c>
      <c r="O629" s="16">
        <v>1968</v>
      </c>
      <c r="P629" s="16">
        <v>9444935.8080000002</v>
      </c>
      <c r="Q629" s="16">
        <v>1968</v>
      </c>
      <c r="R629" s="16">
        <v>47518052.731999993</v>
      </c>
      <c r="S629" s="16">
        <v>9840</v>
      </c>
      <c r="T629" s="16" t="s">
        <v>1113</v>
      </c>
      <c r="U629" s="16" t="s">
        <v>1097</v>
      </c>
      <c r="V629" s="16"/>
    </row>
    <row r="630" spans="1:22" s="7" customFormat="1" ht="75" x14ac:dyDescent="0.3">
      <c r="A630" s="16">
        <v>625</v>
      </c>
      <c r="B630" s="21" t="s">
        <v>326</v>
      </c>
      <c r="C630" s="16" t="s">
        <v>2589</v>
      </c>
      <c r="D630" s="16" t="s">
        <v>2590</v>
      </c>
      <c r="E630" s="16" t="s">
        <v>3166</v>
      </c>
      <c r="F630" s="16"/>
      <c r="G630" s="16" t="s">
        <v>1861</v>
      </c>
      <c r="H630" s="251">
        <v>6710835.29</v>
      </c>
      <c r="I630" s="251">
        <v>16.02</v>
      </c>
      <c r="J630" s="16">
        <v>10185777.821600001</v>
      </c>
      <c r="K630" s="16">
        <v>21200</v>
      </c>
      <c r="L630" s="16">
        <v>10185777.821600001</v>
      </c>
      <c r="M630" s="16">
        <v>21200</v>
      </c>
      <c r="N630" s="16">
        <v>10185777.821600001</v>
      </c>
      <c r="O630" s="16">
        <v>21200</v>
      </c>
      <c r="P630" s="16">
        <v>10185777.821600001</v>
      </c>
      <c r="Q630" s="16">
        <v>21200</v>
      </c>
      <c r="R630" s="16">
        <v>47453946.576400012</v>
      </c>
      <c r="S630" s="16">
        <v>84816.02</v>
      </c>
      <c r="T630" s="16" t="s">
        <v>1113</v>
      </c>
      <c r="U630" s="16" t="s">
        <v>1097</v>
      </c>
      <c r="V630" s="16"/>
    </row>
    <row r="631" spans="1:22" s="7" customFormat="1" ht="37.5" x14ac:dyDescent="0.3">
      <c r="A631" s="16">
        <v>626</v>
      </c>
      <c r="B631" s="21" t="s">
        <v>5480</v>
      </c>
      <c r="C631" s="16" t="s">
        <v>5481</v>
      </c>
      <c r="D631" s="16" t="s">
        <v>5482</v>
      </c>
      <c r="E631" s="16" t="s">
        <v>11185</v>
      </c>
      <c r="F631" s="16"/>
      <c r="G631" s="16" t="s">
        <v>1493</v>
      </c>
      <c r="H631" s="251">
        <v>9486400</v>
      </c>
      <c r="I631" s="251">
        <v>4</v>
      </c>
      <c r="J631" s="16">
        <v>9486400</v>
      </c>
      <c r="K631" s="16">
        <v>4</v>
      </c>
      <c r="L631" s="16">
        <v>9486400</v>
      </c>
      <c r="M631" s="16">
        <v>4</v>
      </c>
      <c r="N631" s="16">
        <v>9486400</v>
      </c>
      <c r="O631" s="16">
        <v>4</v>
      </c>
      <c r="P631" s="16">
        <v>9486400</v>
      </c>
      <c r="Q631" s="16">
        <v>4</v>
      </c>
      <c r="R631" s="16">
        <v>47432000</v>
      </c>
      <c r="S631" s="16">
        <v>20</v>
      </c>
      <c r="T631" s="16" t="s">
        <v>1113</v>
      </c>
      <c r="U631" s="16" t="s">
        <v>7544</v>
      </c>
      <c r="V631" s="35" t="s">
        <v>199</v>
      </c>
    </row>
    <row r="632" spans="1:22" s="7" customFormat="1" ht="409.5" x14ac:dyDescent="0.3">
      <c r="A632" s="16">
        <v>627</v>
      </c>
      <c r="B632" s="21" t="s">
        <v>6161</v>
      </c>
      <c r="C632" s="16" t="s">
        <v>6162</v>
      </c>
      <c r="D632" s="16" t="s">
        <v>6163</v>
      </c>
      <c r="E632" s="16" t="s">
        <v>6406</v>
      </c>
      <c r="F632" s="16"/>
      <c r="G632" s="16" t="s">
        <v>1493</v>
      </c>
      <c r="H632" s="251">
        <v>47250000</v>
      </c>
      <c r="I632" s="251">
        <v>3</v>
      </c>
      <c r="J632" s="16">
        <v>0</v>
      </c>
      <c r="K632" s="16">
        <v>0</v>
      </c>
      <c r="L632" s="16">
        <v>0</v>
      </c>
      <c r="M632" s="16">
        <v>0</v>
      </c>
      <c r="N632" s="16">
        <v>0</v>
      </c>
      <c r="O632" s="16">
        <v>0</v>
      </c>
      <c r="P632" s="16">
        <v>0</v>
      </c>
      <c r="Q632" s="16">
        <v>0</v>
      </c>
      <c r="R632" s="16">
        <v>47250000</v>
      </c>
      <c r="S632" s="16">
        <v>3</v>
      </c>
      <c r="T632" s="16" t="s">
        <v>76</v>
      </c>
      <c r="U632" s="16"/>
      <c r="V632" s="16"/>
    </row>
    <row r="633" spans="1:22" s="7" customFormat="1" ht="56.25" x14ac:dyDescent="0.3">
      <c r="A633" s="16">
        <v>628</v>
      </c>
      <c r="B633" s="21" t="s">
        <v>7254</v>
      </c>
      <c r="C633" s="16" t="s">
        <v>726</v>
      </c>
      <c r="D633" s="16" t="s">
        <v>7255</v>
      </c>
      <c r="E633" s="16" t="s">
        <v>7256</v>
      </c>
      <c r="F633" s="16"/>
      <c r="G633" s="16" t="s">
        <v>1493</v>
      </c>
      <c r="H633" s="251">
        <v>9436500.2599999998</v>
      </c>
      <c r="I633" s="251">
        <v>3</v>
      </c>
      <c r="J633" s="16">
        <v>9436500.2599999998</v>
      </c>
      <c r="K633" s="16">
        <v>3</v>
      </c>
      <c r="L633" s="16">
        <v>9436500.2599999998</v>
      </c>
      <c r="M633" s="16">
        <v>3</v>
      </c>
      <c r="N633" s="16">
        <v>9436500.2599999998</v>
      </c>
      <c r="O633" s="16">
        <v>3</v>
      </c>
      <c r="P633" s="16">
        <v>9436500.2599999998</v>
      </c>
      <c r="Q633" s="16">
        <v>3</v>
      </c>
      <c r="R633" s="16">
        <v>47182501.299999997</v>
      </c>
      <c r="S633" s="16">
        <v>15</v>
      </c>
      <c r="T633" s="16" t="s">
        <v>213</v>
      </c>
      <c r="U633" s="16" t="s">
        <v>7048</v>
      </c>
      <c r="V633" s="16" t="s">
        <v>7048</v>
      </c>
    </row>
    <row r="634" spans="1:22" s="7" customFormat="1" ht="56.25" x14ac:dyDescent="0.3">
      <c r="A634" s="16">
        <v>629</v>
      </c>
      <c r="B634" s="21" t="s">
        <v>7598</v>
      </c>
      <c r="C634" s="16" t="s">
        <v>7599</v>
      </c>
      <c r="D634" s="16" t="s">
        <v>4662</v>
      </c>
      <c r="E634" s="16" t="s">
        <v>7600</v>
      </c>
      <c r="F634" s="16"/>
      <c r="G634" s="16" t="s">
        <v>33</v>
      </c>
      <c r="H634" s="251">
        <v>11782199.999999998</v>
      </c>
      <c r="I634" s="251">
        <v>25</v>
      </c>
      <c r="J634" s="16">
        <v>0</v>
      </c>
      <c r="K634" s="16">
        <v>0</v>
      </c>
      <c r="L634" s="16">
        <v>11782199.999999998</v>
      </c>
      <c r="M634" s="16">
        <v>25</v>
      </c>
      <c r="N634" s="16">
        <v>11782199.999999998</v>
      </c>
      <c r="O634" s="16">
        <v>25</v>
      </c>
      <c r="P634" s="16">
        <v>11782199.999999998</v>
      </c>
      <c r="Q634" s="16">
        <v>25</v>
      </c>
      <c r="R634" s="16">
        <v>47128799.999999993</v>
      </c>
      <c r="S634" s="16">
        <v>100</v>
      </c>
      <c r="T634" s="16" t="s">
        <v>213</v>
      </c>
      <c r="U634" s="16" t="s">
        <v>7048</v>
      </c>
      <c r="V634" s="16" t="s">
        <v>7048</v>
      </c>
    </row>
    <row r="635" spans="1:22" s="7" customFormat="1" ht="75" x14ac:dyDescent="0.3">
      <c r="A635" s="16">
        <v>630</v>
      </c>
      <c r="B635" s="16" t="s">
        <v>12933</v>
      </c>
      <c r="C635" s="16" t="s">
        <v>12934</v>
      </c>
      <c r="D635" s="16" t="s">
        <v>12935</v>
      </c>
      <c r="E635" s="16" t="s">
        <v>12936</v>
      </c>
      <c r="F635" s="16"/>
      <c r="G635" s="151" t="s">
        <v>9115</v>
      </c>
      <c r="H635" s="166">
        <v>47040916.659999996</v>
      </c>
      <c r="I635" s="166" t="s">
        <v>9201</v>
      </c>
      <c r="J635" s="166"/>
      <c r="K635" s="166"/>
      <c r="L635" s="166"/>
      <c r="M635" s="166"/>
      <c r="N635" s="166"/>
      <c r="O635" s="166"/>
      <c r="P635" s="166"/>
      <c r="Q635" s="166"/>
      <c r="R635" s="16">
        <v>47040916.659999996</v>
      </c>
      <c r="S635" s="275">
        <v>5</v>
      </c>
      <c r="T635" s="20" t="s">
        <v>12910</v>
      </c>
      <c r="U635" s="118" t="s">
        <v>2567</v>
      </c>
      <c r="V635" s="118"/>
    </row>
    <row r="636" spans="1:22" s="7" customFormat="1" ht="75" x14ac:dyDescent="0.3">
      <c r="A636" s="16">
        <v>631</v>
      </c>
      <c r="B636" s="21" t="s">
        <v>1731</v>
      </c>
      <c r="C636" s="16" t="s">
        <v>2586</v>
      </c>
      <c r="D636" s="16" t="s">
        <v>2587</v>
      </c>
      <c r="E636" s="16" t="s">
        <v>11068</v>
      </c>
      <c r="F636" s="16"/>
      <c r="G636" s="16" t="s">
        <v>1493</v>
      </c>
      <c r="H636" s="251">
        <v>9408000</v>
      </c>
      <c r="I636" s="251">
        <v>2</v>
      </c>
      <c r="J636" s="16">
        <v>9408000</v>
      </c>
      <c r="K636" s="16">
        <v>2</v>
      </c>
      <c r="L636" s="16">
        <v>9408000</v>
      </c>
      <c r="M636" s="16">
        <v>2</v>
      </c>
      <c r="N636" s="16">
        <v>9408000</v>
      </c>
      <c r="O636" s="16">
        <v>2</v>
      </c>
      <c r="P636" s="16">
        <v>9408000</v>
      </c>
      <c r="Q636" s="16">
        <v>2</v>
      </c>
      <c r="R636" s="16">
        <v>47040000</v>
      </c>
      <c r="S636" s="16">
        <v>10</v>
      </c>
      <c r="T636" s="16" t="s">
        <v>1113</v>
      </c>
      <c r="U636" s="16" t="s">
        <v>1097</v>
      </c>
      <c r="V636" s="35" t="s">
        <v>199</v>
      </c>
    </row>
    <row r="637" spans="1:22" s="7" customFormat="1" ht="150" x14ac:dyDescent="0.3">
      <c r="A637" s="16">
        <v>632</v>
      </c>
      <c r="B637" s="21" t="s">
        <v>7182</v>
      </c>
      <c r="C637" s="16" t="s">
        <v>956</v>
      </c>
      <c r="D637" s="16" t="s">
        <v>2282</v>
      </c>
      <c r="E637" s="16" t="s">
        <v>7183</v>
      </c>
      <c r="F637" s="16"/>
      <c r="G637" s="16" t="s">
        <v>1493</v>
      </c>
      <c r="H637" s="251">
        <v>9406930.7699999996</v>
      </c>
      <c r="I637" s="251">
        <v>17</v>
      </c>
      <c r="J637" s="16">
        <v>9406930.7699999996</v>
      </c>
      <c r="K637" s="16">
        <v>17</v>
      </c>
      <c r="L637" s="16">
        <v>9406930.7699999996</v>
      </c>
      <c r="M637" s="16">
        <v>17</v>
      </c>
      <c r="N637" s="16">
        <v>9406930.7699999996</v>
      </c>
      <c r="O637" s="16">
        <v>17</v>
      </c>
      <c r="P637" s="16">
        <v>9406930.7699999996</v>
      </c>
      <c r="Q637" s="16">
        <v>17</v>
      </c>
      <c r="R637" s="16">
        <v>47034653.849999994</v>
      </c>
      <c r="S637" s="16">
        <v>85</v>
      </c>
      <c r="T637" s="16" t="s">
        <v>213</v>
      </c>
      <c r="U637" s="16" t="s">
        <v>7048</v>
      </c>
      <c r="V637" s="16" t="s">
        <v>7048</v>
      </c>
    </row>
    <row r="638" spans="1:22" s="7" customFormat="1" ht="75" x14ac:dyDescent="0.3">
      <c r="A638" s="16">
        <v>633</v>
      </c>
      <c r="B638" s="20" t="s">
        <v>16006</v>
      </c>
      <c r="C638" s="20" t="s">
        <v>16007</v>
      </c>
      <c r="D638" s="20" t="s">
        <v>16008</v>
      </c>
      <c r="E638" s="20" t="s">
        <v>16009</v>
      </c>
      <c r="F638" s="116" t="s">
        <v>16010</v>
      </c>
      <c r="G638" s="21" t="s">
        <v>33</v>
      </c>
      <c r="H638" s="115">
        <v>46998336</v>
      </c>
      <c r="I638" s="115">
        <v>19040</v>
      </c>
      <c r="J638" s="171"/>
      <c r="K638" s="171"/>
      <c r="L638" s="171"/>
      <c r="M638" s="171"/>
      <c r="N638" s="174"/>
      <c r="O638" s="174"/>
      <c r="P638" s="174"/>
      <c r="Q638" s="174"/>
      <c r="R638" s="16">
        <v>46998336</v>
      </c>
      <c r="S638" s="171">
        <v>19040</v>
      </c>
      <c r="T638" s="20" t="s">
        <v>15928</v>
      </c>
      <c r="U638" s="16" t="s">
        <v>35</v>
      </c>
      <c r="V638" s="16" t="s">
        <v>15973</v>
      </c>
    </row>
    <row r="639" spans="1:22" s="7" customFormat="1" ht="56.25" x14ac:dyDescent="0.3">
      <c r="A639" s="16">
        <v>634</v>
      </c>
      <c r="B639" s="21" t="s">
        <v>1669</v>
      </c>
      <c r="C639" s="16" t="s">
        <v>1670</v>
      </c>
      <c r="D639" s="16" t="s">
        <v>1671</v>
      </c>
      <c r="E639" s="16" t="s">
        <v>2150</v>
      </c>
      <c r="F639" s="16"/>
      <c r="G639" s="16" t="s">
        <v>49</v>
      </c>
      <c r="H639" s="251">
        <v>0</v>
      </c>
      <c r="I639" s="437">
        <v>0</v>
      </c>
      <c r="J639" s="16">
        <v>15225000</v>
      </c>
      <c r="K639" s="26">
        <v>1</v>
      </c>
      <c r="L639" s="16">
        <v>15487500</v>
      </c>
      <c r="M639" s="26">
        <v>1</v>
      </c>
      <c r="N639" s="16">
        <v>16275000</v>
      </c>
      <c r="O639" s="26">
        <v>1</v>
      </c>
      <c r="P639" s="16">
        <v>0</v>
      </c>
      <c r="Q639" s="16">
        <v>0</v>
      </c>
      <c r="R639" s="16">
        <v>46987500</v>
      </c>
      <c r="S639" s="16">
        <v>3</v>
      </c>
      <c r="T639" s="16" t="s">
        <v>1522</v>
      </c>
      <c r="U639" s="16" t="s">
        <v>35</v>
      </c>
      <c r="V639" s="16" t="s">
        <v>199</v>
      </c>
    </row>
    <row r="640" spans="1:22" s="7" customFormat="1" ht="409.5" x14ac:dyDescent="0.3">
      <c r="A640" s="16">
        <v>635</v>
      </c>
      <c r="B640" s="21" t="s">
        <v>7601</v>
      </c>
      <c r="C640" s="16" t="s">
        <v>807</v>
      </c>
      <c r="D640" s="16" t="s">
        <v>320</v>
      </c>
      <c r="E640" s="16" t="s">
        <v>808</v>
      </c>
      <c r="F640" s="16"/>
      <c r="G640" s="16" t="s">
        <v>33</v>
      </c>
      <c r="H640" s="251">
        <v>12658172</v>
      </c>
      <c r="I640" s="251">
        <v>356</v>
      </c>
      <c r="J640" s="16">
        <v>8577360</v>
      </c>
      <c r="K640" s="16">
        <v>209</v>
      </c>
      <c r="L640" s="16">
        <v>8577360</v>
      </c>
      <c r="M640" s="16">
        <v>209</v>
      </c>
      <c r="N640" s="16">
        <v>8577360</v>
      </c>
      <c r="O640" s="16">
        <v>209</v>
      </c>
      <c r="P640" s="16">
        <v>8577360</v>
      </c>
      <c r="Q640" s="16">
        <v>209</v>
      </c>
      <c r="R640" s="16">
        <v>46967612</v>
      </c>
      <c r="S640" s="16">
        <v>1192</v>
      </c>
      <c r="T640" s="16" t="s">
        <v>213</v>
      </c>
      <c r="U640" s="16" t="s">
        <v>294</v>
      </c>
      <c r="V640" s="16" t="s">
        <v>7602</v>
      </c>
    </row>
    <row r="641" spans="1:22" s="7" customFormat="1" ht="56.25" x14ac:dyDescent="0.3">
      <c r="A641" s="16">
        <v>636</v>
      </c>
      <c r="B641" s="113" t="s">
        <v>16002</v>
      </c>
      <c r="C641" s="113" t="s">
        <v>16003</v>
      </c>
      <c r="D641" s="113" t="s">
        <v>16004</v>
      </c>
      <c r="E641" s="113" t="s">
        <v>16005</v>
      </c>
      <c r="F641" s="17">
        <v>540</v>
      </c>
      <c r="G641" s="113" t="s">
        <v>33</v>
      </c>
      <c r="H641" s="115">
        <v>46962500</v>
      </c>
      <c r="I641" s="115">
        <v>25000</v>
      </c>
      <c r="J641" s="174"/>
      <c r="K641" s="174"/>
      <c r="L641" s="174"/>
      <c r="M641" s="174"/>
      <c r="N641" s="174"/>
      <c r="O641" s="174"/>
      <c r="P641" s="174"/>
      <c r="Q641" s="174"/>
      <c r="R641" s="16">
        <v>46962500</v>
      </c>
      <c r="S641" s="171">
        <v>25000</v>
      </c>
      <c r="T641" s="113" t="s">
        <v>15928</v>
      </c>
      <c r="U641" s="112" t="s">
        <v>199</v>
      </c>
      <c r="V641" s="112" t="s">
        <v>199</v>
      </c>
    </row>
    <row r="642" spans="1:22" s="7" customFormat="1" ht="409.5" x14ac:dyDescent="0.3">
      <c r="A642" s="16">
        <v>637</v>
      </c>
      <c r="B642" s="16" t="s">
        <v>296</v>
      </c>
      <c r="C642" s="16" t="s">
        <v>11920</v>
      </c>
      <c r="D642" s="16" t="s">
        <v>11921</v>
      </c>
      <c r="E642" s="16" t="s">
        <v>11922</v>
      </c>
      <c r="F642" s="16" t="s">
        <v>11923</v>
      </c>
      <c r="G642" s="151" t="s">
        <v>33</v>
      </c>
      <c r="H642" s="275">
        <v>11723218</v>
      </c>
      <c r="I642" s="275">
        <v>1300</v>
      </c>
      <c r="J642" s="275">
        <v>11723218</v>
      </c>
      <c r="K642" s="275">
        <v>1300</v>
      </c>
      <c r="L642" s="275">
        <v>11723218</v>
      </c>
      <c r="M642" s="275">
        <v>1300</v>
      </c>
      <c r="N642" s="275">
        <v>11723218</v>
      </c>
      <c r="O642" s="275">
        <v>1300</v>
      </c>
      <c r="P642" s="275">
        <v>0</v>
      </c>
      <c r="Q642" s="275">
        <v>0</v>
      </c>
      <c r="R642" s="16">
        <v>46892872</v>
      </c>
      <c r="S642" s="275">
        <v>5200</v>
      </c>
      <c r="T642" s="243" t="s">
        <v>11752</v>
      </c>
      <c r="U642" s="279" t="s">
        <v>35</v>
      </c>
      <c r="V642" s="279" t="s">
        <v>11924</v>
      </c>
    </row>
    <row r="643" spans="1:22" s="7" customFormat="1" ht="318.75" x14ac:dyDescent="0.3">
      <c r="A643" s="16">
        <v>638</v>
      </c>
      <c r="B643" s="21" t="s">
        <v>7405</v>
      </c>
      <c r="C643" s="16" t="s">
        <v>2281</v>
      </c>
      <c r="D643" s="16" t="s">
        <v>1414</v>
      </c>
      <c r="E643" s="16" t="s">
        <v>7406</v>
      </c>
      <c r="F643" s="16"/>
      <c r="G643" s="16" t="s">
        <v>1493</v>
      </c>
      <c r="H643" s="251">
        <v>9374724.8000000007</v>
      </c>
      <c r="I643" s="251">
        <v>1</v>
      </c>
      <c r="J643" s="16">
        <v>9374724.8000000007</v>
      </c>
      <c r="K643" s="16">
        <v>1</v>
      </c>
      <c r="L643" s="16">
        <v>9374724.8000000007</v>
      </c>
      <c r="M643" s="16">
        <v>1</v>
      </c>
      <c r="N643" s="16">
        <v>9374724.8000000007</v>
      </c>
      <c r="O643" s="16">
        <v>1</v>
      </c>
      <c r="P643" s="16">
        <v>9374724.8000000007</v>
      </c>
      <c r="Q643" s="16">
        <v>1</v>
      </c>
      <c r="R643" s="16">
        <v>46873624</v>
      </c>
      <c r="S643" s="16">
        <v>5</v>
      </c>
      <c r="T643" s="16" t="s">
        <v>213</v>
      </c>
      <c r="U643" s="16"/>
      <c r="V643" s="16"/>
    </row>
    <row r="644" spans="1:22" s="7" customFormat="1" ht="168.75" x14ac:dyDescent="0.3">
      <c r="A644" s="16">
        <v>639</v>
      </c>
      <c r="B644" s="21" t="s">
        <v>104</v>
      </c>
      <c r="C644" s="16" t="s">
        <v>105</v>
      </c>
      <c r="D644" s="16" t="s">
        <v>106</v>
      </c>
      <c r="E644" s="16" t="s">
        <v>22</v>
      </c>
      <c r="F644" s="40" t="s">
        <v>107</v>
      </c>
      <c r="G644" s="16" t="s">
        <v>33</v>
      </c>
      <c r="H644" s="251">
        <v>11703865.279999999</v>
      </c>
      <c r="I644" s="251">
        <v>18</v>
      </c>
      <c r="J644" s="16">
        <v>11703865.279999999</v>
      </c>
      <c r="K644" s="16">
        <v>18</v>
      </c>
      <c r="L644" s="16">
        <v>11703865.279999999</v>
      </c>
      <c r="M644" s="16">
        <v>18</v>
      </c>
      <c r="N644" s="16">
        <v>11703865.279999999</v>
      </c>
      <c r="O644" s="16">
        <v>18</v>
      </c>
      <c r="P644" s="16">
        <v>0</v>
      </c>
      <c r="Q644" s="16">
        <v>0</v>
      </c>
      <c r="R644" s="16">
        <v>46815461.119999997</v>
      </c>
      <c r="S644" s="16">
        <v>72</v>
      </c>
      <c r="T644" s="16" t="s">
        <v>25</v>
      </c>
      <c r="U644" s="16" t="s">
        <v>89</v>
      </c>
      <c r="V644" s="16" t="s">
        <v>90</v>
      </c>
    </row>
    <row r="645" spans="1:22" s="7" customFormat="1" ht="75" x14ac:dyDescent="0.3">
      <c r="A645" s="16">
        <v>640</v>
      </c>
      <c r="B645" s="16" t="s">
        <v>11925</v>
      </c>
      <c r="C645" s="16" t="s">
        <v>11926</v>
      </c>
      <c r="D645" s="16" t="s">
        <v>798</v>
      </c>
      <c r="E645" s="16" t="s">
        <v>11927</v>
      </c>
      <c r="F645" s="16"/>
      <c r="G645" s="151" t="s">
        <v>9115</v>
      </c>
      <c r="H645" s="275">
        <v>46771200</v>
      </c>
      <c r="I645" s="275" t="s">
        <v>9190</v>
      </c>
      <c r="J645" s="275"/>
      <c r="K645" s="275"/>
      <c r="L645" s="275"/>
      <c r="M645" s="275"/>
      <c r="N645" s="275"/>
      <c r="O645" s="275"/>
      <c r="P645" s="275"/>
      <c r="Q645" s="275"/>
      <c r="R645" s="16">
        <v>46771200</v>
      </c>
      <c r="S645" s="275">
        <v>64</v>
      </c>
      <c r="T645" s="38" t="s">
        <v>11788</v>
      </c>
      <c r="U645" s="279"/>
      <c r="V645" s="279"/>
    </row>
    <row r="646" spans="1:22" s="7" customFormat="1" ht="112.5" x14ac:dyDescent="0.3">
      <c r="A646" s="16">
        <v>641</v>
      </c>
      <c r="B646" s="21" t="s">
        <v>645</v>
      </c>
      <c r="C646" s="16" t="s">
        <v>86</v>
      </c>
      <c r="D646" s="16" t="s">
        <v>87</v>
      </c>
      <c r="E646" s="16" t="s">
        <v>85</v>
      </c>
      <c r="F646" s="16"/>
      <c r="G646" s="16" t="s">
        <v>33</v>
      </c>
      <c r="H646" s="251">
        <v>18113235.73</v>
      </c>
      <c r="I646" s="251">
        <v>70</v>
      </c>
      <c r="J646" s="16">
        <v>7099620.0000000009</v>
      </c>
      <c r="K646" s="16">
        <v>30</v>
      </c>
      <c r="L646" s="16">
        <v>7099620.0000000009</v>
      </c>
      <c r="M646" s="16">
        <v>30</v>
      </c>
      <c r="N646" s="16">
        <v>7099620.0000000009</v>
      </c>
      <c r="O646" s="16">
        <v>30</v>
      </c>
      <c r="P646" s="16">
        <v>7099620.0000000009</v>
      </c>
      <c r="Q646" s="16">
        <v>30</v>
      </c>
      <c r="R646" s="16">
        <v>46511715.730000004</v>
      </c>
      <c r="S646" s="16">
        <v>190</v>
      </c>
      <c r="T646" s="16" t="s">
        <v>1113</v>
      </c>
      <c r="U646" s="16" t="s">
        <v>1097</v>
      </c>
      <c r="V646" s="16"/>
    </row>
    <row r="647" spans="1:22" s="7" customFormat="1" ht="409.5" customHeight="1" x14ac:dyDescent="0.3">
      <c r="A647" s="16">
        <v>642</v>
      </c>
      <c r="B647" s="113" t="s">
        <v>11828</v>
      </c>
      <c r="C647" s="113" t="s">
        <v>13198</v>
      </c>
      <c r="D647" s="113" t="s">
        <v>13199</v>
      </c>
      <c r="E647" s="113" t="s">
        <v>11865</v>
      </c>
      <c r="F647" s="113" t="s">
        <v>14449</v>
      </c>
      <c r="G647" s="113" t="s">
        <v>9115</v>
      </c>
      <c r="H647" s="189">
        <v>46417264.32</v>
      </c>
      <c r="I647" s="189" t="s">
        <v>15625</v>
      </c>
      <c r="J647" s="20"/>
      <c r="K647" s="20"/>
      <c r="L647" s="20"/>
      <c r="M647" s="20"/>
      <c r="N647" s="20"/>
      <c r="O647" s="20"/>
      <c r="P647" s="20"/>
      <c r="Q647" s="20"/>
      <c r="R647" s="16">
        <v>46417264.32</v>
      </c>
      <c r="S647" s="21">
        <v>24590</v>
      </c>
      <c r="T647" s="113" t="s">
        <v>15626</v>
      </c>
      <c r="U647" s="238"/>
      <c r="V647" s="112"/>
    </row>
    <row r="648" spans="1:22" s="7" customFormat="1" ht="93.75" x14ac:dyDescent="0.3">
      <c r="A648" s="16">
        <v>643</v>
      </c>
      <c r="B648" s="21" t="s">
        <v>7018</v>
      </c>
      <c r="C648" s="16" t="s">
        <v>9638</v>
      </c>
      <c r="D648" s="16" t="s">
        <v>9639</v>
      </c>
      <c r="E648" s="16" t="s">
        <v>5</v>
      </c>
      <c r="F648" s="16" t="s">
        <v>9640</v>
      </c>
      <c r="G648" s="16" t="s">
        <v>1493</v>
      </c>
      <c r="H648" s="251">
        <v>9280000</v>
      </c>
      <c r="I648" s="251">
        <v>160</v>
      </c>
      <c r="J648" s="16">
        <v>9280000</v>
      </c>
      <c r="K648" s="16">
        <v>160</v>
      </c>
      <c r="L648" s="16">
        <v>9280000</v>
      </c>
      <c r="M648" s="16">
        <v>160</v>
      </c>
      <c r="N648" s="16">
        <v>9280000</v>
      </c>
      <c r="O648" s="16">
        <v>160</v>
      </c>
      <c r="P648" s="16">
        <v>9280000</v>
      </c>
      <c r="Q648" s="16">
        <v>160</v>
      </c>
      <c r="R648" s="16">
        <v>46400000</v>
      </c>
      <c r="S648" s="16">
        <v>800</v>
      </c>
      <c r="T648" s="16" t="s">
        <v>1457</v>
      </c>
      <c r="U648" s="16"/>
      <c r="V648" s="16"/>
    </row>
    <row r="649" spans="1:22" s="7" customFormat="1" ht="56.25" x14ac:dyDescent="0.3">
      <c r="A649" s="16">
        <v>644</v>
      </c>
      <c r="B649" s="21" t="s">
        <v>7603</v>
      </c>
      <c r="C649" s="16" t="s">
        <v>7604</v>
      </c>
      <c r="D649" s="16" t="s">
        <v>7574</v>
      </c>
      <c r="E649" s="16" t="s">
        <v>7605</v>
      </c>
      <c r="F649" s="16"/>
      <c r="G649" s="16" t="s">
        <v>33</v>
      </c>
      <c r="H649" s="251">
        <v>11598587.598214284</v>
      </c>
      <c r="I649" s="251">
        <v>40</v>
      </c>
      <c r="J649" s="16">
        <v>0</v>
      </c>
      <c r="K649" s="16">
        <v>0</v>
      </c>
      <c r="L649" s="16">
        <v>11598587.598214284</v>
      </c>
      <c r="M649" s="16">
        <v>40</v>
      </c>
      <c r="N649" s="16">
        <v>11598587.598214284</v>
      </c>
      <c r="O649" s="16">
        <v>40</v>
      </c>
      <c r="P649" s="16">
        <v>11598587.598214284</v>
      </c>
      <c r="Q649" s="16">
        <v>40</v>
      </c>
      <c r="R649" s="16">
        <v>46394350.392857134</v>
      </c>
      <c r="S649" s="16">
        <v>160</v>
      </c>
      <c r="T649" s="16" t="s">
        <v>213</v>
      </c>
      <c r="U649" s="16" t="s">
        <v>7048</v>
      </c>
      <c r="V649" s="16" t="s">
        <v>7048</v>
      </c>
    </row>
    <row r="650" spans="1:22" s="7" customFormat="1" ht="131.25" x14ac:dyDescent="0.3">
      <c r="A650" s="16">
        <v>645</v>
      </c>
      <c r="B650" s="21" t="s">
        <v>645</v>
      </c>
      <c r="C650" s="16" t="s">
        <v>231</v>
      </c>
      <c r="D650" s="16" t="s">
        <v>232</v>
      </c>
      <c r="E650" s="16" t="s">
        <v>2204</v>
      </c>
      <c r="F650" s="16"/>
      <c r="G650" s="16" t="s">
        <v>33</v>
      </c>
      <c r="H650" s="251">
        <v>8863680</v>
      </c>
      <c r="I650" s="251">
        <v>60</v>
      </c>
      <c r="J650" s="16">
        <v>9368839.7965999991</v>
      </c>
      <c r="K650" s="16">
        <v>67</v>
      </c>
      <c r="L650" s="16">
        <v>9368839.7965999991</v>
      </c>
      <c r="M650" s="16">
        <v>67</v>
      </c>
      <c r="N650" s="16">
        <v>9368839.7965999991</v>
      </c>
      <c r="O650" s="16">
        <v>67</v>
      </c>
      <c r="P650" s="16">
        <v>9368839.7965999991</v>
      </c>
      <c r="Q650" s="16">
        <v>67</v>
      </c>
      <c r="R650" s="16">
        <v>46339039.186399996</v>
      </c>
      <c r="S650" s="16">
        <v>328</v>
      </c>
      <c r="T650" s="16" t="s">
        <v>1113</v>
      </c>
      <c r="U650" s="16" t="s">
        <v>1210</v>
      </c>
      <c r="V650" s="16"/>
    </row>
    <row r="651" spans="1:22" s="7" customFormat="1" ht="337.5" x14ac:dyDescent="0.3">
      <c r="A651" s="16">
        <v>646</v>
      </c>
      <c r="B651" s="21" t="s">
        <v>3119</v>
      </c>
      <c r="C651" s="16" t="s">
        <v>3120</v>
      </c>
      <c r="D651" s="16" t="s">
        <v>3121</v>
      </c>
      <c r="E651" s="16" t="s">
        <v>3122</v>
      </c>
      <c r="F651" s="16"/>
      <c r="G651" s="16" t="s">
        <v>2320</v>
      </c>
      <c r="H651" s="251">
        <v>10564400</v>
      </c>
      <c r="I651" s="251">
        <v>19.600000000000001</v>
      </c>
      <c r="J651" s="16">
        <v>8910000</v>
      </c>
      <c r="K651" s="16">
        <v>18</v>
      </c>
      <c r="L651" s="16">
        <v>8910000</v>
      </c>
      <c r="M651" s="16">
        <v>18</v>
      </c>
      <c r="N651" s="16">
        <v>8910000</v>
      </c>
      <c r="O651" s="16">
        <v>18</v>
      </c>
      <c r="P651" s="16">
        <v>8910000</v>
      </c>
      <c r="Q651" s="16">
        <v>18</v>
      </c>
      <c r="R651" s="16">
        <v>46204400</v>
      </c>
      <c r="S651" s="16">
        <v>91.6</v>
      </c>
      <c r="T651" s="16" t="s">
        <v>25</v>
      </c>
      <c r="U651" s="16" t="s">
        <v>876</v>
      </c>
      <c r="V651" s="16" t="s">
        <v>3123</v>
      </c>
    </row>
    <row r="652" spans="1:22" s="7" customFormat="1" ht="168.75" x14ac:dyDescent="0.3">
      <c r="A652" s="16">
        <v>647</v>
      </c>
      <c r="B652" s="20" t="s">
        <v>1076</v>
      </c>
      <c r="C652" s="20" t="s">
        <v>16036</v>
      </c>
      <c r="D652" s="20" t="s">
        <v>16037</v>
      </c>
      <c r="E652" s="20" t="s">
        <v>16037</v>
      </c>
      <c r="F652" s="40">
        <v>762</v>
      </c>
      <c r="G652" s="20" t="s">
        <v>24</v>
      </c>
      <c r="H652" s="115">
        <v>46165966</v>
      </c>
      <c r="I652" s="115">
        <v>65951.38</v>
      </c>
      <c r="J652" s="171"/>
      <c r="K652" s="171"/>
      <c r="L652" s="171"/>
      <c r="M652" s="171"/>
      <c r="N652" s="174"/>
      <c r="O652" s="174"/>
      <c r="P652" s="174"/>
      <c r="Q652" s="174"/>
      <c r="R652" s="16">
        <v>46165966</v>
      </c>
      <c r="S652" s="171">
        <v>65951.38</v>
      </c>
      <c r="T652" s="20" t="s">
        <v>15928</v>
      </c>
      <c r="U652" s="16" t="s">
        <v>199</v>
      </c>
      <c r="V652" s="16" t="s">
        <v>199</v>
      </c>
    </row>
    <row r="653" spans="1:22" s="7" customFormat="1" ht="150" x14ac:dyDescent="0.3">
      <c r="A653" s="16">
        <v>648</v>
      </c>
      <c r="B653" s="276" t="s">
        <v>11255</v>
      </c>
      <c r="C653" s="99" t="s">
        <v>1348</v>
      </c>
      <c r="D653" s="99" t="s">
        <v>11256</v>
      </c>
      <c r="E653" s="99" t="s">
        <v>11258</v>
      </c>
      <c r="F653" s="16"/>
      <c r="G653" s="99" t="s">
        <v>9684</v>
      </c>
      <c r="H653" s="184">
        <v>0</v>
      </c>
      <c r="I653" s="184">
        <v>0</v>
      </c>
      <c r="J653" s="99">
        <v>46000000</v>
      </c>
      <c r="K653" s="99">
        <v>2000</v>
      </c>
      <c r="L653" s="99">
        <v>0</v>
      </c>
      <c r="M653" s="99">
        <v>0</v>
      </c>
      <c r="N653" s="99">
        <v>0</v>
      </c>
      <c r="O653" s="99">
        <v>0</v>
      </c>
      <c r="P653" s="99">
        <v>0</v>
      </c>
      <c r="Q653" s="99">
        <v>0</v>
      </c>
      <c r="R653" s="16">
        <v>46000000</v>
      </c>
      <c r="S653" s="99">
        <v>0</v>
      </c>
      <c r="T653" s="16" t="s">
        <v>1000</v>
      </c>
      <c r="U653" s="16" t="s">
        <v>1097</v>
      </c>
      <c r="V653" s="35" t="s">
        <v>199</v>
      </c>
    </row>
    <row r="654" spans="1:22" s="7" customFormat="1" ht="168.75" x14ac:dyDescent="0.3">
      <c r="A654" s="16">
        <v>649</v>
      </c>
      <c r="B654" s="21" t="s">
        <v>3025</v>
      </c>
      <c r="C654" s="16" t="s">
        <v>2514</v>
      </c>
      <c r="D654" s="16" t="s">
        <v>514</v>
      </c>
      <c r="E654" s="16" t="s">
        <v>2515</v>
      </c>
      <c r="F654" s="17"/>
      <c r="G654" s="16" t="s">
        <v>33</v>
      </c>
      <c r="H654" s="251">
        <v>9184339.4199999999</v>
      </c>
      <c r="I654" s="251">
        <v>1</v>
      </c>
      <c r="J654" s="16">
        <v>9184339.4199999999</v>
      </c>
      <c r="K654" s="16">
        <v>1</v>
      </c>
      <c r="L654" s="16">
        <v>9184339.4199999999</v>
      </c>
      <c r="M654" s="16">
        <v>1</v>
      </c>
      <c r="N654" s="16">
        <v>9184339.4199999999</v>
      </c>
      <c r="O654" s="16">
        <v>1</v>
      </c>
      <c r="P654" s="16">
        <v>9184339.4199999999</v>
      </c>
      <c r="Q654" s="16">
        <v>1</v>
      </c>
      <c r="R654" s="16">
        <v>45921697.100000001</v>
      </c>
      <c r="S654" s="16">
        <v>5</v>
      </c>
      <c r="T654" s="16" t="s">
        <v>213</v>
      </c>
      <c r="U654" s="16" t="s">
        <v>2567</v>
      </c>
      <c r="V654" s="16" t="s">
        <v>199</v>
      </c>
    </row>
    <row r="655" spans="1:22" s="7" customFormat="1" ht="56.25" x14ac:dyDescent="0.3">
      <c r="A655" s="16">
        <v>650</v>
      </c>
      <c r="B655" s="21" t="s">
        <v>532</v>
      </c>
      <c r="C655" s="16" t="s">
        <v>2974</v>
      </c>
      <c r="D655" s="16" t="s">
        <v>2975</v>
      </c>
      <c r="E655" s="16" t="s">
        <v>11096</v>
      </c>
      <c r="F655" s="16"/>
      <c r="G655" s="16" t="s">
        <v>1493</v>
      </c>
      <c r="H655" s="251">
        <v>9175132.5</v>
      </c>
      <c r="I655" s="251">
        <v>250</v>
      </c>
      <c r="J655" s="16">
        <v>9175132.5</v>
      </c>
      <c r="K655" s="16">
        <v>250</v>
      </c>
      <c r="L655" s="16">
        <v>9175132.5</v>
      </c>
      <c r="M655" s="16">
        <v>250</v>
      </c>
      <c r="N655" s="16">
        <v>9175132.5</v>
      </c>
      <c r="O655" s="16">
        <v>250</v>
      </c>
      <c r="P655" s="16">
        <v>9175132.5</v>
      </c>
      <c r="Q655" s="16">
        <v>250</v>
      </c>
      <c r="R655" s="16">
        <v>45875662.5</v>
      </c>
      <c r="S655" s="16">
        <v>1250</v>
      </c>
      <c r="T655" s="16" t="s">
        <v>1113</v>
      </c>
      <c r="U655" s="16" t="s">
        <v>1210</v>
      </c>
      <c r="V655" s="35" t="s">
        <v>199</v>
      </c>
    </row>
    <row r="656" spans="1:22" s="7" customFormat="1" ht="75" x14ac:dyDescent="0.3">
      <c r="A656" s="16">
        <v>651</v>
      </c>
      <c r="B656" s="21" t="s">
        <v>326</v>
      </c>
      <c r="C656" s="16" t="s">
        <v>327</v>
      </c>
      <c r="D656" s="16" t="s">
        <v>328</v>
      </c>
      <c r="E656" s="16" t="s">
        <v>11079</v>
      </c>
      <c r="F656" s="16"/>
      <c r="G656" s="16" t="s">
        <v>24</v>
      </c>
      <c r="H656" s="251">
        <v>9112066.8800000008</v>
      </c>
      <c r="I656" s="251">
        <v>22600</v>
      </c>
      <c r="J656" s="16">
        <v>9112066.8800000008</v>
      </c>
      <c r="K656" s="16">
        <v>22600</v>
      </c>
      <c r="L656" s="16">
        <v>9112066.8800000008</v>
      </c>
      <c r="M656" s="16">
        <v>22600</v>
      </c>
      <c r="N656" s="16">
        <v>9112066.8800000008</v>
      </c>
      <c r="O656" s="16">
        <v>22600</v>
      </c>
      <c r="P656" s="16">
        <v>9112066.8800000008</v>
      </c>
      <c r="Q656" s="16">
        <v>22600</v>
      </c>
      <c r="R656" s="16">
        <v>45560334.400000006</v>
      </c>
      <c r="S656" s="16">
        <v>113000</v>
      </c>
      <c r="T656" s="16" t="s">
        <v>1113</v>
      </c>
      <c r="U656" s="16" t="s">
        <v>1097</v>
      </c>
      <c r="V656" s="35" t="s">
        <v>199</v>
      </c>
    </row>
    <row r="657" spans="1:22" s="7" customFormat="1" x14ac:dyDescent="0.3">
      <c r="A657" s="16">
        <v>652</v>
      </c>
      <c r="B657" s="21" t="s">
        <v>345</v>
      </c>
      <c r="C657" s="16" t="s">
        <v>346</v>
      </c>
      <c r="D657" s="16" t="s">
        <v>347</v>
      </c>
      <c r="E657" s="16" t="s">
        <v>2905</v>
      </c>
      <c r="F657" s="16"/>
      <c r="G657" s="16" t="s">
        <v>33</v>
      </c>
      <c r="H657" s="251">
        <v>4888882.08</v>
      </c>
      <c r="I657" s="251">
        <v>18</v>
      </c>
      <c r="J657" s="16">
        <v>10157475.440000001</v>
      </c>
      <c r="K657" s="16">
        <v>20</v>
      </c>
      <c r="L657" s="16">
        <v>10157475.440000001</v>
      </c>
      <c r="M657" s="16">
        <v>20</v>
      </c>
      <c r="N657" s="16">
        <v>10157475.440000001</v>
      </c>
      <c r="O657" s="16">
        <v>20</v>
      </c>
      <c r="P657" s="16">
        <v>10157475.440000001</v>
      </c>
      <c r="Q657" s="16">
        <v>20</v>
      </c>
      <c r="R657" s="16">
        <v>45518783.840000004</v>
      </c>
      <c r="S657" s="16">
        <v>98</v>
      </c>
      <c r="T657" s="16" t="s">
        <v>1113</v>
      </c>
      <c r="U657" s="16" t="s">
        <v>9901</v>
      </c>
      <c r="V657" s="16"/>
    </row>
    <row r="658" spans="1:22" s="7" customFormat="1" ht="150" x14ac:dyDescent="0.3">
      <c r="A658" s="16">
        <v>653</v>
      </c>
      <c r="B658" s="21" t="s">
        <v>6902</v>
      </c>
      <c r="C658" s="16" t="s">
        <v>6903</v>
      </c>
      <c r="D658" s="17" t="s">
        <v>6904</v>
      </c>
      <c r="E658" s="17" t="s">
        <v>6905</v>
      </c>
      <c r="F658" s="17"/>
      <c r="G658" s="16" t="s">
        <v>24</v>
      </c>
      <c r="H658" s="251">
        <v>7502876.0614678403</v>
      </c>
      <c r="I658" s="251">
        <v>2988.3245356799998</v>
      </c>
      <c r="J658" s="16">
        <v>9249179.8318071794</v>
      </c>
      <c r="K658" s="16">
        <v>3147.5228999999999</v>
      </c>
      <c r="L658" s="16">
        <v>8859478.2118972316</v>
      </c>
      <c r="M658" s="16">
        <v>2885.0778</v>
      </c>
      <c r="N658" s="16">
        <v>10228995.7772018</v>
      </c>
      <c r="O658" s="16">
        <v>3187.6167000000005</v>
      </c>
      <c r="P658" s="16">
        <v>9674771.6943470687</v>
      </c>
      <c r="Q658" s="16">
        <v>2885.0778</v>
      </c>
      <c r="R658" s="16">
        <v>45515301.576721117</v>
      </c>
      <c r="S658" s="16">
        <v>15093.61973568</v>
      </c>
      <c r="T658" s="17" t="s">
        <v>6868</v>
      </c>
      <c r="U658" s="17" t="s">
        <v>35</v>
      </c>
      <c r="V658" s="17" t="s">
        <v>6906</v>
      </c>
    </row>
    <row r="659" spans="1:22" s="7" customFormat="1" ht="75" x14ac:dyDescent="0.3">
      <c r="A659" s="16">
        <v>654</v>
      </c>
      <c r="B659" s="21" t="s">
        <v>7283</v>
      </c>
      <c r="C659" s="16" t="s">
        <v>7185</v>
      </c>
      <c r="D659" s="16" t="s">
        <v>7606</v>
      </c>
      <c r="E659" s="16" t="s">
        <v>7281</v>
      </c>
      <c r="F659" s="16"/>
      <c r="G659" s="16" t="s">
        <v>33</v>
      </c>
      <c r="H659" s="251">
        <v>4326000</v>
      </c>
      <c r="I659" s="251">
        <v>186</v>
      </c>
      <c r="J659" s="16">
        <v>10279979.639999999</v>
      </c>
      <c r="K659" s="16">
        <v>171</v>
      </c>
      <c r="L659" s="16">
        <v>10279979.639999999</v>
      </c>
      <c r="M659" s="16">
        <v>171</v>
      </c>
      <c r="N659" s="16">
        <v>10279979.639999999</v>
      </c>
      <c r="O659" s="16">
        <v>171</v>
      </c>
      <c r="P659" s="16">
        <v>10279979.639999999</v>
      </c>
      <c r="Q659" s="16">
        <v>171</v>
      </c>
      <c r="R659" s="16">
        <v>45445918.559999995</v>
      </c>
      <c r="S659" s="16">
        <v>870</v>
      </c>
      <c r="T659" s="16" t="s">
        <v>213</v>
      </c>
      <c r="U659" s="16" t="s">
        <v>294</v>
      </c>
      <c r="V659" s="16" t="s">
        <v>549</v>
      </c>
    </row>
    <row r="660" spans="1:22" s="7" customFormat="1" ht="409.5" x14ac:dyDescent="0.3">
      <c r="A660" s="16">
        <v>655</v>
      </c>
      <c r="B660" s="16" t="s">
        <v>11928</v>
      </c>
      <c r="C660" s="16" t="s">
        <v>11929</v>
      </c>
      <c r="D660" s="16" t="s">
        <v>6685</v>
      </c>
      <c r="E660" s="16" t="s">
        <v>11930</v>
      </c>
      <c r="F660" s="16" t="s">
        <v>11931</v>
      </c>
      <c r="G660" s="151" t="s">
        <v>33</v>
      </c>
      <c r="H660" s="275">
        <v>0</v>
      </c>
      <c r="I660" s="275">
        <v>0</v>
      </c>
      <c r="J660" s="275">
        <v>15130000</v>
      </c>
      <c r="K660" s="275">
        <v>85</v>
      </c>
      <c r="L660" s="275">
        <v>15130000</v>
      </c>
      <c r="M660" s="275">
        <v>85</v>
      </c>
      <c r="N660" s="275">
        <v>15130000</v>
      </c>
      <c r="O660" s="275">
        <v>85</v>
      </c>
      <c r="P660" s="275">
        <v>0</v>
      </c>
      <c r="Q660" s="275">
        <v>0</v>
      </c>
      <c r="R660" s="16">
        <v>45390000</v>
      </c>
      <c r="S660" s="275">
        <v>255</v>
      </c>
      <c r="T660" s="243" t="s">
        <v>11752</v>
      </c>
      <c r="U660" s="279" t="s">
        <v>35</v>
      </c>
      <c r="V660" s="279" t="s">
        <v>11932</v>
      </c>
    </row>
    <row r="661" spans="1:22" s="7" customFormat="1" ht="168.75" x14ac:dyDescent="0.3">
      <c r="A661" s="16">
        <v>656</v>
      </c>
      <c r="B661" s="21" t="s">
        <v>46</v>
      </c>
      <c r="C661" s="16" t="s">
        <v>63</v>
      </c>
      <c r="D661" s="16" t="s">
        <v>64</v>
      </c>
      <c r="E661" s="16" t="s">
        <v>22</v>
      </c>
      <c r="F661" s="40" t="s">
        <v>65</v>
      </c>
      <c r="G661" s="16" t="s">
        <v>49</v>
      </c>
      <c r="H661" s="251">
        <v>11347356</v>
      </c>
      <c r="I661" s="251">
        <v>1</v>
      </c>
      <c r="J661" s="16">
        <v>11347356</v>
      </c>
      <c r="K661" s="16">
        <v>1</v>
      </c>
      <c r="L661" s="16">
        <v>11347356</v>
      </c>
      <c r="M661" s="16">
        <v>1</v>
      </c>
      <c r="N661" s="16">
        <v>11347356</v>
      </c>
      <c r="O661" s="16">
        <v>1</v>
      </c>
      <c r="P661" s="16">
        <v>0</v>
      </c>
      <c r="Q661" s="16">
        <v>0</v>
      </c>
      <c r="R661" s="16">
        <v>45389424</v>
      </c>
      <c r="S661" s="16">
        <v>4</v>
      </c>
      <c r="T661" s="16" t="s">
        <v>50</v>
      </c>
      <c r="U661" s="16" t="s">
        <v>26</v>
      </c>
      <c r="V661" s="16" t="s">
        <v>51</v>
      </c>
    </row>
    <row r="662" spans="1:22" s="7" customFormat="1" ht="131.25" x14ac:dyDescent="0.3">
      <c r="A662" s="16">
        <v>657</v>
      </c>
      <c r="B662" s="21" t="s">
        <v>10177</v>
      </c>
      <c r="C662" s="16" t="s">
        <v>10178</v>
      </c>
      <c r="D662" s="16" t="s">
        <v>10179</v>
      </c>
      <c r="E662" s="16" t="s">
        <v>10180</v>
      </c>
      <c r="F662" s="16" t="s">
        <v>10180</v>
      </c>
      <c r="G662" s="16" t="s">
        <v>9115</v>
      </c>
      <c r="H662" s="251">
        <v>9030168</v>
      </c>
      <c r="I662" s="251" t="s">
        <v>10181</v>
      </c>
      <c r="J662" s="16">
        <v>9030168</v>
      </c>
      <c r="K662" s="16" t="s">
        <v>10181</v>
      </c>
      <c r="L662" s="16">
        <v>9030168</v>
      </c>
      <c r="M662" s="16" t="s">
        <v>10181</v>
      </c>
      <c r="N662" s="16">
        <v>9030168</v>
      </c>
      <c r="O662" s="16" t="s">
        <v>10181</v>
      </c>
      <c r="P662" s="16">
        <v>9030168</v>
      </c>
      <c r="Q662" s="16" t="s">
        <v>10181</v>
      </c>
      <c r="R662" s="16">
        <v>45150840</v>
      </c>
      <c r="S662" s="16">
        <v>6555</v>
      </c>
      <c r="T662" s="16" t="s">
        <v>34</v>
      </c>
      <c r="U662" s="16"/>
      <c r="V662" s="16"/>
    </row>
    <row r="663" spans="1:22" s="7" customFormat="1" ht="75" x14ac:dyDescent="0.3">
      <c r="A663" s="16">
        <v>658</v>
      </c>
      <c r="B663" s="21" t="s">
        <v>326</v>
      </c>
      <c r="C663" s="16" t="s">
        <v>327</v>
      </c>
      <c r="D663" s="16" t="s">
        <v>328</v>
      </c>
      <c r="E663" s="16" t="s">
        <v>2429</v>
      </c>
      <c r="F663" s="16"/>
      <c r="G663" s="16" t="s">
        <v>24</v>
      </c>
      <c r="H663" s="251">
        <v>3075000</v>
      </c>
      <c r="I663" s="251">
        <v>5000</v>
      </c>
      <c r="J663" s="16">
        <v>3075000</v>
      </c>
      <c r="K663" s="16">
        <v>5000</v>
      </c>
      <c r="L663" s="16">
        <v>12915000</v>
      </c>
      <c r="M663" s="16">
        <v>21000</v>
      </c>
      <c r="N663" s="16">
        <v>12915000</v>
      </c>
      <c r="O663" s="16">
        <v>21000</v>
      </c>
      <c r="P663" s="16">
        <v>12915000</v>
      </c>
      <c r="Q663" s="16">
        <v>21000</v>
      </c>
      <c r="R663" s="16">
        <v>44895000</v>
      </c>
      <c r="S663" s="16">
        <v>73000</v>
      </c>
      <c r="T663" s="16" t="s">
        <v>1457</v>
      </c>
      <c r="U663" s="16" t="s">
        <v>35</v>
      </c>
      <c r="V663" s="16" t="s">
        <v>199</v>
      </c>
    </row>
    <row r="664" spans="1:22" s="7" customFormat="1" ht="37.5" x14ac:dyDescent="0.3">
      <c r="A664" s="16">
        <v>659</v>
      </c>
      <c r="B664" s="21" t="s">
        <v>1270</v>
      </c>
      <c r="C664" s="16" t="s">
        <v>1286</v>
      </c>
      <c r="D664" s="16" t="s">
        <v>1287</v>
      </c>
      <c r="E664" s="16" t="s">
        <v>3350</v>
      </c>
      <c r="F664" s="16"/>
      <c r="G664" s="16" t="s">
        <v>33</v>
      </c>
      <c r="H664" s="251">
        <v>15568000</v>
      </c>
      <c r="I664" s="251">
        <v>2</v>
      </c>
      <c r="J664" s="16">
        <v>7213250.2400000002</v>
      </c>
      <c r="K664" s="16">
        <v>1</v>
      </c>
      <c r="L664" s="16">
        <v>7213250.2400000002</v>
      </c>
      <c r="M664" s="16">
        <v>1</v>
      </c>
      <c r="N664" s="16">
        <v>7213250.2400000002</v>
      </c>
      <c r="O664" s="16">
        <v>1</v>
      </c>
      <c r="P664" s="16">
        <v>7213250.2400000002</v>
      </c>
      <c r="Q664" s="16">
        <v>1</v>
      </c>
      <c r="R664" s="16">
        <v>44421000.960000008</v>
      </c>
      <c r="S664" s="16">
        <v>6</v>
      </c>
      <c r="T664" s="16" t="s">
        <v>1113</v>
      </c>
      <c r="U664" s="16" t="s">
        <v>9518</v>
      </c>
      <c r="V664" s="16"/>
    </row>
    <row r="665" spans="1:22" s="7" customFormat="1" ht="112.5" x14ac:dyDescent="0.3">
      <c r="A665" s="16">
        <v>660</v>
      </c>
      <c r="B665" s="20" t="s">
        <v>194</v>
      </c>
      <c r="C665" s="141" t="s">
        <v>13980</v>
      </c>
      <c r="D665" s="140" t="s">
        <v>13981</v>
      </c>
      <c r="E665" s="140" t="s">
        <v>13982</v>
      </c>
      <c r="F665" s="159"/>
      <c r="G665" s="142" t="s">
        <v>7079</v>
      </c>
      <c r="H665" s="144">
        <v>8859561.4800000004</v>
      </c>
      <c r="I665" s="144">
        <v>16.5</v>
      </c>
      <c r="J665" s="142">
        <v>8859561.4800000004</v>
      </c>
      <c r="K665" s="142">
        <v>16.5</v>
      </c>
      <c r="L665" s="142">
        <v>8859561.4800000004</v>
      </c>
      <c r="M665" s="142">
        <v>16.5</v>
      </c>
      <c r="N665" s="142">
        <v>8859561.4800000004</v>
      </c>
      <c r="O665" s="142">
        <v>16.5</v>
      </c>
      <c r="P665" s="142">
        <v>8859561.4800000004</v>
      </c>
      <c r="Q665" s="142">
        <v>16.5</v>
      </c>
      <c r="R665" s="16">
        <v>44297807.400000006</v>
      </c>
      <c r="S665" s="142">
        <v>82.5</v>
      </c>
      <c r="T665" s="142" t="s">
        <v>13882</v>
      </c>
      <c r="U665" s="223" t="s">
        <v>13883</v>
      </c>
      <c r="V665" s="223"/>
    </row>
    <row r="666" spans="1:22" s="7" customFormat="1" x14ac:dyDescent="0.3">
      <c r="A666" s="16">
        <v>661</v>
      </c>
      <c r="B666" s="283" t="s">
        <v>11537</v>
      </c>
      <c r="C666" s="283" t="s">
        <v>1828</v>
      </c>
      <c r="D666" s="283" t="s">
        <v>11538</v>
      </c>
      <c r="E666" s="283" t="s">
        <v>11539</v>
      </c>
      <c r="F666" s="283"/>
      <c r="G666" s="283" t="s">
        <v>49</v>
      </c>
      <c r="H666" s="471">
        <v>44200700</v>
      </c>
      <c r="I666" s="471">
        <v>1</v>
      </c>
      <c r="J666" s="283"/>
      <c r="K666" s="283"/>
      <c r="L666" s="283"/>
      <c r="M666" s="283"/>
      <c r="N666" s="283"/>
      <c r="O666" s="283"/>
      <c r="P666" s="283"/>
      <c r="Q666" s="283"/>
      <c r="R666" s="16">
        <v>44200700</v>
      </c>
      <c r="S666" s="283"/>
      <c r="T666" s="127"/>
      <c r="U666" s="283" t="s">
        <v>83</v>
      </c>
      <c r="V666" s="283" t="s">
        <v>11540</v>
      </c>
    </row>
    <row r="667" spans="1:22" s="7" customFormat="1" ht="75" x14ac:dyDescent="0.3">
      <c r="A667" s="16">
        <v>662</v>
      </c>
      <c r="B667" s="21" t="s">
        <v>5258</v>
      </c>
      <c r="C667" s="16" t="s">
        <v>9653</v>
      </c>
      <c r="D667" s="16" t="s">
        <v>9654</v>
      </c>
      <c r="E667" s="16" t="s">
        <v>5</v>
      </c>
      <c r="F667" s="16" t="s">
        <v>9655</v>
      </c>
      <c r="G667" s="16" t="s">
        <v>281</v>
      </c>
      <c r="H667" s="251">
        <v>8820000</v>
      </c>
      <c r="I667" s="251">
        <v>490</v>
      </c>
      <c r="J667" s="16">
        <v>8820000</v>
      </c>
      <c r="K667" s="16">
        <v>490</v>
      </c>
      <c r="L667" s="16">
        <v>8820000</v>
      </c>
      <c r="M667" s="16">
        <v>490</v>
      </c>
      <c r="N667" s="16">
        <v>8820000</v>
      </c>
      <c r="O667" s="16">
        <v>490</v>
      </c>
      <c r="P667" s="16">
        <v>8820000</v>
      </c>
      <c r="Q667" s="16">
        <v>490</v>
      </c>
      <c r="R667" s="16">
        <v>44100000</v>
      </c>
      <c r="S667" s="16">
        <v>2450</v>
      </c>
      <c r="T667" s="16" t="s">
        <v>1457</v>
      </c>
      <c r="U667" s="16"/>
      <c r="V667" s="16"/>
    </row>
    <row r="668" spans="1:22" s="7" customFormat="1" ht="409.5" x14ac:dyDescent="0.3">
      <c r="A668" s="16">
        <v>663</v>
      </c>
      <c r="B668" s="21" t="s">
        <v>3041</v>
      </c>
      <c r="C668" s="16" t="s">
        <v>3042</v>
      </c>
      <c r="D668" s="16" t="s">
        <v>1270</v>
      </c>
      <c r="E668" s="16" t="s">
        <v>3043</v>
      </c>
      <c r="F668" s="17"/>
      <c r="G668" s="16" t="s">
        <v>33</v>
      </c>
      <c r="H668" s="251">
        <v>8814643.8000000007</v>
      </c>
      <c r="I668" s="251">
        <v>2</v>
      </c>
      <c r="J668" s="16">
        <v>8814643.8000000007</v>
      </c>
      <c r="K668" s="16">
        <v>2</v>
      </c>
      <c r="L668" s="16">
        <v>8814643.8000000007</v>
      </c>
      <c r="M668" s="16">
        <v>2</v>
      </c>
      <c r="N668" s="16">
        <v>8814643.8000000007</v>
      </c>
      <c r="O668" s="16">
        <v>2</v>
      </c>
      <c r="P668" s="16">
        <v>8814643.8000000007</v>
      </c>
      <c r="Q668" s="16">
        <v>2</v>
      </c>
      <c r="R668" s="16">
        <v>44073219</v>
      </c>
      <c r="S668" s="16">
        <v>10</v>
      </c>
      <c r="T668" s="16" t="s">
        <v>213</v>
      </c>
      <c r="U668" s="16" t="s">
        <v>2567</v>
      </c>
      <c r="V668" s="16" t="s">
        <v>199</v>
      </c>
    </row>
    <row r="669" spans="1:22" s="7" customFormat="1" ht="75" x14ac:dyDescent="0.3">
      <c r="A669" s="16">
        <v>664</v>
      </c>
      <c r="B669" s="21" t="s">
        <v>955</v>
      </c>
      <c r="C669" s="16" t="s">
        <v>956</v>
      </c>
      <c r="D669" s="16" t="s">
        <v>957</v>
      </c>
      <c r="E669" s="16" t="s">
        <v>11017</v>
      </c>
      <c r="F669" s="16"/>
      <c r="G669" s="16" t="s">
        <v>24</v>
      </c>
      <c r="H669" s="251">
        <v>8808240</v>
      </c>
      <c r="I669" s="251">
        <v>25000</v>
      </c>
      <c r="J669" s="16">
        <v>8808240</v>
      </c>
      <c r="K669" s="16">
        <v>25000</v>
      </c>
      <c r="L669" s="16">
        <v>8808240</v>
      </c>
      <c r="M669" s="16">
        <v>25000</v>
      </c>
      <c r="N669" s="16">
        <v>8808240</v>
      </c>
      <c r="O669" s="16">
        <v>25000</v>
      </c>
      <c r="P669" s="16">
        <v>8808240</v>
      </c>
      <c r="Q669" s="16">
        <v>25000</v>
      </c>
      <c r="R669" s="16">
        <v>44041200</v>
      </c>
      <c r="S669" s="16">
        <v>125000</v>
      </c>
      <c r="T669" s="16" t="s">
        <v>1113</v>
      </c>
      <c r="U669" s="16" t="s">
        <v>1097</v>
      </c>
      <c r="V669" s="35" t="s">
        <v>199</v>
      </c>
    </row>
    <row r="670" spans="1:22" s="7" customFormat="1" ht="56.25" x14ac:dyDescent="0.3">
      <c r="A670" s="16">
        <v>665</v>
      </c>
      <c r="B670" s="121" t="s">
        <v>13983</v>
      </c>
      <c r="C670" s="113" t="s">
        <v>13984</v>
      </c>
      <c r="D670" s="148" t="s">
        <v>5479</v>
      </c>
      <c r="E670" s="148" t="s">
        <v>22</v>
      </c>
      <c r="F670" s="20"/>
      <c r="G670" s="21" t="s">
        <v>33</v>
      </c>
      <c r="H670" s="470">
        <v>22017622.48</v>
      </c>
      <c r="I670" s="470">
        <v>21602</v>
      </c>
      <c r="J670" s="170">
        <v>22017622.48</v>
      </c>
      <c r="K670" s="170">
        <v>21602</v>
      </c>
      <c r="L670" s="170"/>
      <c r="M670" s="170"/>
      <c r="N670" s="170"/>
      <c r="O670" s="170"/>
      <c r="P670" s="170"/>
      <c r="Q670" s="170"/>
      <c r="R670" s="16">
        <v>44035244.960000001</v>
      </c>
      <c r="S670" s="21">
        <v>43204</v>
      </c>
      <c r="T670" s="121" t="s">
        <v>13962</v>
      </c>
      <c r="U670" s="222" t="s">
        <v>35</v>
      </c>
      <c r="V670" s="222" t="s">
        <v>13963</v>
      </c>
    </row>
    <row r="671" spans="1:22" s="7" customFormat="1" ht="243.75" x14ac:dyDescent="0.3">
      <c r="A671" s="16">
        <v>666</v>
      </c>
      <c r="B671" s="21" t="s">
        <v>3056</v>
      </c>
      <c r="C671" s="16" t="s">
        <v>1551</v>
      </c>
      <c r="D671" s="16" t="s">
        <v>1550</v>
      </c>
      <c r="E671" s="16" t="s">
        <v>1552</v>
      </c>
      <c r="F671" s="17"/>
      <c r="G671" s="16" t="s">
        <v>33</v>
      </c>
      <c r="H671" s="251">
        <v>8806882.040000001</v>
      </c>
      <c r="I671" s="251">
        <v>11</v>
      </c>
      <c r="J671" s="16">
        <v>8806882.040000001</v>
      </c>
      <c r="K671" s="16">
        <v>11</v>
      </c>
      <c r="L671" s="16">
        <v>8806882.040000001</v>
      </c>
      <c r="M671" s="16">
        <v>11</v>
      </c>
      <c r="N671" s="16">
        <v>8806882.040000001</v>
      </c>
      <c r="O671" s="16">
        <v>11</v>
      </c>
      <c r="P671" s="16">
        <v>8806882.040000001</v>
      </c>
      <c r="Q671" s="16">
        <v>11</v>
      </c>
      <c r="R671" s="16">
        <v>44034410.200000003</v>
      </c>
      <c r="S671" s="16">
        <v>55</v>
      </c>
      <c r="T671" s="16" t="s">
        <v>213</v>
      </c>
      <c r="U671" s="16" t="s">
        <v>2567</v>
      </c>
      <c r="V671" s="16" t="s">
        <v>2922</v>
      </c>
    </row>
    <row r="672" spans="1:22" s="7" customFormat="1" ht="75" x14ac:dyDescent="0.3">
      <c r="A672" s="16">
        <v>667</v>
      </c>
      <c r="B672" s="21" t="s">
        <v>326</v>
      </c>
      <c r="C672" s="16" t="s">
        <v>1858</v>
      </c>
      <c r="D672" s="16" t="s">
        <v>1859</v>
      </c>
      <c r="E672" s="16" t="s">
        <v>1860</v>
      </c>
      <c r="F672" s="16"/>
      <c r="G672" s="16" t="s">
        <v>1861</v>
      </c>
      <c r="H672" s="251">
        <v>7577745.6299999999</v>
      </c>
      <c r="I672" s="251">
        <v>15.1</v>
      </c>
      <c r="J672" s="16">
        <v>9105474.5858400017</v>
      </c>
      <c r="K672" s="16">
        <v>18.600000000000001</v>
      </c>
      <c r="L672" s="16">
        <v>9105474.5858400017</v>
      </c>
      <c r="M672" s="16">
        <v>18.600000000000001</v>
      </c>
      <c r="N672" s="16">
        <v>9105474.5858400017</v>
      </c>
      <c r="O672" s="16">
        <v>18.600000000000001</v>
      </c>
      <c r="P672" s="16">
        <v>9105474.5858400017</v>
      </c>
      <c r="Q672" s="16">
        <v>18.600000000000001</v>
      </c>
      <c r="R672" s="16">
        <v>43999643.973360002</v>
      </c>
      <c r="S672" s="16">
        <v>89.5</v>
      </c>
      <c r="T672" s="16" t="s">
        <v>1113</v>
      </c>
      <c r="U672" s="16" t="s">
        <v>1097</v>
      </c>
      <c r="V672" s="16"/>
    </row>
    <row r="673" spans="1:22" s="7" customFormat="1" ht="75" x14ac:dyDescent="0.3">
      <c r="A673" s="16">
        <v>668</v>
      </c>
      <c r="B673" s="16" t="s">
        <v>6506</v>
      </c>
      <c r="C673" s="16" t="s">
        <v>6507</v>
      </c>
      <c r="D673" s="16" t="s">
        <v>6508</v>
      </c>
      <c r="E673" s="16" t="s">
        <v>11933</v>
      </c>
      <c r="F673" s="16"/>
      <c r="G673" s="151" t="s">
        <v>9322</v>
      </c>
      <c r="H673" s="275">
        <v>8799919.3499999996</v>
      </c>
      <c r="I673" s="275" t="s">
        <v>11934</v>
      </c>
      <c r="J673" s="275">
        <v>8799919.3499999996</v>
      </c>
      <c r="K673" s="275" t="s">
        <v>11934</v>
      </c>
      <c r="L673" s="275">
        <v>8799919.3499999996</v>
      </c>
      <c r="M673" s="275" t="s">
        <v>11934</v>
      </c>
      <c r="N673" s="275">
        <v>8799919.3499999996</v>
      </c>
      <c r="O673" s="275" t="s">
        <v>11934</v>
      </c>
      <c r="P673" s="275">
        <v>8799919.3499999996</v>
      </c>
      <c r="Q673" s="275" t="s">
        <v>11934</v>
      </c>
      <c r="R673" s="16">
        <v>43999596.75</v>
      </c>
      <c r="S673" s="275">
        <v>43735</v>
      </c>
      <c r="T673" s="38" t="s">
        <v>11752</v>
      </c>
      <c r="U673" s="279"/>
      <c r="V673" s="279"/>
    </row>
    <row r="674" spans="1:22" s="7" customFormat="1" ht="37.5" x14ac:dyDescent="0.3">
      <c r="A674" s="16">
        <v>669</v>
      </c>
      <c r="B674" s="20" t="s">
        <v>6946</v>
      </c>
      <c r="C674" s="17" t="s">
        <v>6947</v>
      </c>
      <c r="D674" s="16" t="s">
        <v>6948</v>
      </c>
      <c r="E674" s="17" t="s">
        <v>6949</v>
      </c>
      <c r="F674" s="17"/>
      <c r="G674" s="16" t="s">
        <v>24</v>
      </c>
      <c r="H674" s="251">
        <v>7309210.7999999998</v>
      </c>
      <c r="I674" s="251">
        <v>3396</v>
      </c>
      <c r="J674" s="16">
        <v>8554700.3203200009</v>
      </c>
      <c r="K674" s="16">
        <v>3396</v>
      </c>
      <c r="L674" s="16">
        <v>8939661.8347343989</v>
      </c>
      <c r="M674" s="16">
        <v>3396</v>
      </c>
      <c r="N674" s="16">
        <v>9341946.6172974501</v>
      </c>
      <c r="O674" s="16">
        <v>3396</v>
      </c>
      <c r="P674" s="16">
        <v>9762334.21507583</v>
      </c>
      <c r="Q674" s="16">
        <v>3396</v>
      </c>
      <c r="R674" s="16">
        <v>43907853.787427679</v>
      </c>
      <c r="S674" s="16">
        <v>16980</v>
      </c>
      <c r="T674" s="17" t="s">
        <v>6868</v>
      </c>
      <c r="U674" s="17" t="s">
        <v>359</v>
      </c>
      <c r="V674" s="16" t="s">
        <v>6950</v>
      </c>
    </row>
    <row r="675" spans="1:22" s="7" customFormat="1" ht="56.25" x14ac:dyDescent="0.3">
      <c r="A675" s="16">
        <v>670</v>
      </c>
      <c r="B675" s="113" t="s">
        <v>263</v>
      </c>
      <c r="C675" s="113" t="s">
        <v>16026</v>
      </c>
      <c r="D675" s="113" t="s">
        <v>16027</v>
      </c>
      <c r="E675" s="113" t="s">
        <v>16028</v>
      </c>
      <c r="F675" s="17">
        <v>710</v>
      </c>
      <c r="G675" s="21" t="s">
        <v>33</v>
      </c>
      <c r="H675" s="115">
        <v>43874468</v>
      </c>
      <c r="I675" s="115">
        <v>200</v>
      </c>
      <c r="J675" s="171"/>
      <c r="K675" s="171"/>
      <c r="L675" s="171"/>
      <c r="M675" s="171"/>
      <c r="N675" s="171"/>
      <c r="O675" s="171"/>
      <c r="P675" s="174"/>
      <c r="Q675" s="174"/>
      <c r="R675" s="16">
        <v>43874468</v>
      </c>
      <c r="S675" s="171">
        <v>200</v>
      </c>
      <c r="T675" s="114" t="s">
        <v>15928</v>
      </c>
      <c r="U675" s="112" t="s">
        <v>199</v>
      </c>
      <c r="V675" s="112" t="s">
        <v>199</v>
      </c>
    </row>
    <row r="676" spans="1:22" s="7" customFormat="1" x14ac:dyDescent="0.3">
      <c r="A676" s="16">
        <v>671</v>
      </c>
      <c r="B676" s="118" t="s">
        <v>856</v>
      </c>
      <c r="C676" s="118" t="s">
        <v>4362</v>
      </c>
      <c r="D676" s="118" t="s">
        <v>4363</v>
      </c>
      <c r="E676" s="118" t="s">
        <v>15418</v>
      </c>
      <c r="F676" s="118" t="s">
        <v>14449</v>
      </c>
      <c r="G676" s="118" t="s">
        <v>9115</v>
      </c>
      <c r="H676" s="166">
        <v>8770500</v>
      </c>
      <c r="I676" s="166">
        <v>9</v>
      </c>
      <c r="J676" s="118">
        <v>8770500</v>
      </c>
      <c r="K676" s="118">
        <v>9</v>
      </c>
      <c r="L676" s="118">
        <v>8770500</v>
      </c>
      <c r="M676" s="118">
        <v>9</v>
      </c>
      <c r="N676" s="118">
        <v>8770500</v>
      </c>
      <c r="O676" s="118">
        <v>9</v>
      </c>
      <c r="P676" s="118">
        <v>8770500</v>
      </c>
      <c r="Q676" s="118">
        <v>9</v>
      </c>
      <c r="R676" s="16">
        <v>43852500</v>
      </c>
      <c r="S676" s="118">
        <v>45</v>
      </c>
      <c r="T676" s="20" t="s">
        <v>15403</v>
      </c>
      <c r="U676" s="118" t="s">
        <v>294</v>
      </c>
      <c r="V676" s="118" t="s">
        <v>15419</v>
      </c>
    </row>
    <row r="677" spans="1:22" s="7" customFormat="1" ht="409.5" x14ac:dyDescent="0.3">
      <c r="A677" s="16">
        <v>672</v>
      </c>
      <c r="B677" s="21" t="s">
        <v>7266</v>
      </c>
      <c r="C677" s="16" t="s">
        <v>333</v>
      </c>
      <c r="D677" s="16" t="s">
        <v>332</v>
      </c>
      <c r="E677" s="16" t="s">
        <v>334</v>
      </c>
      <c r="F677" s="16"/>
      <c r="G677" s="16" t="s">
        <v>1664</v>
      </c>
      <c r="H677" s="251">
        <v>21120000</v>
      </c>
      <c r="I677" s="251">
        <v>4400</v>
      </c>
      <c r="J677" s="16">
        <v>8208000</v>
      </c>
      <c r="K677" s="16">
        <v>1710</v>
      </c>
      <c r="L677" s="16">
        <v>4800000</v>
      </c>
      <c r="M677" s="16">
        <v>1000</v>
      </c>
      <c r="N677" s="16">
        <v>4800000</v>
      </c>
      <c r="O677" s="16">
        <v>1000</v>
      </c>
      <c r="P677" s="16">
        <v>4800000</v>
      </c>
      <c r="Q677" s="16">
        <v>1000</v>
      </c>
      <c r="R677" s="16">
        <v>43728000</v>
      </c>
      <c r="S677" s="16">
        <v>9110</v>
      </c>
      <c r="T677" s="16" t="s">
        <v>213</v>
      </c>
      <c r="U677" s="16" t="s">
        <v>83</v>
      </c>
      <c r="V677" s="16" t="s">
        <v>83</v>
      </c>
    </row>
    <row r="678" spans="1:22" s="7" customFormat="1" ht="318.75" x14ac:dyDescent="0.3">
      <c r="A678" s="16">
        <v>673</v>
      </c>
      <c r="B678" s="21" t="s">
        <v>7418</v>
      </c>
      <c r="C678" s="16" t="s">
        <v>7185</v>
      </c>
      <c r="D678" s="16" t="s">
        <v>2316</v>
      </c>
      <c r="E678" s="16" t="s">
        <v>7419</v>
      </c>
      <c r="F678" s="16"/>
      <c r="G678" s="16" t="s">
        <v>1493</v>
      </c>
      <c r="H678" s="251">
        <v>8736000</v>
      </c>
      <c r="I678" s="251">
        <v>2</v>
      </c>
      <c r="J678" s="16">
        <v>8736000</v>
      </c>
      <c r="K678" s="16">
        <v>2</v>
      </c>
      <c r="L678" s="16">
        <v>8736000</v>
      </c>
      <c r="M678" s="16">
        <v>2</v>
      </c>
      <c r="N678" s="16">
        <v>8736000</v>
      </c>
      <c r="O678" s="16">
        <v>2</v>
      </c>
      <c r="P678" s="16">
        <v>8736000</v>
      </c>
      <c r="Q678" s="16">
        <v>2</v>
      </c>
      <c r="R678" s="16">
        <v>43680000</v>
      </c>
      <c r="S678" s="16">
        <v>10</v>
      </c>
      <c r="T678" s="16" t="s">
        <v>213</v>
      </c>
      <c r="U678" s="16" t="s">
        <v>7048</v>
      </c>
      <c r="V678" s="16" t="s">
        <v>7048</v>
      </c>
    </row>
    <row r="679" spans="1:22" s="7" customFormat="1" ht="262.5" x14ac:dyDescent="0.3">
      <c r="A679" s="16">
        <v>674</v>
      </c>
      <c r="B679" s="21" t="s">
        <v>3067</v>
      </c>
      <c r="C679" s="16" t="s">
        <v>2969</v>
      </c>
      <c r="D679" s="16" t="s">
        <v>55</v>
      </c>
      <c r="E679" s="16" t="s">
        <v>3068</v>
      </c>
      <c r="F679" s="17"/>
      <c r="G679" s="16" t="s">
        <v>49</v>
      </c>
      <c r="H679" s="251">
        <v>8730813.3399999999</v>
      </c>
      <c r="I679" s="251">
        <v>46</v>
      </c>
      <c r="J679" s="16">
        <v>8730813.3399999999</v>
      </c>
      <c r="K679" s="16">
        <v>46</v>
      </c>
      <c r="L679" s="16">
        <v>8730813.3399999999</v>
      </c>
      <c r="M679" s="16">
        <v>46</v>
      </c>
      <c r="N679" s="16">
        <v>8730813.3399999999</v>
      </c>
      <c r="O679" s="16">
        <v>46</v>
      </c>
      <c r="P679" s="16">
        <v>8730813.3399999999</v>
      </c>
      <c r="Q679" s="16">
        <v>46</v>
      </c>
      <c r="R679" s="16">
        <v>43654066.700000003</v>
      </c>
      <c r="S679" s="16">
        <v>230</v>
      </c>
      <c r="T679" s="16" t="s">
        <v>213</v>
      </c>
      <c r="U679" s="16" t="s">
        <v>204</v>
      </c>
      <c r="V679" s="16" t="s">
        <v>3069</v>
      </c>
    </row>
    <row r="680" spans="1:22" s="7" customFormat="1" ht="75" x14ac:dyDescent="0.3">
      <c r="A680" s="16">
        <v>675</v>
      </c>
      <c r="B680" s="120" t="s">
        <v>6987</v>
      </c>
      <c r="C680" s="113" t="s">
        <v>13985</v>
      </c>
      <c r="D680" s="120" t="s">
        <v>13986</v>
      </c>
      <c r="E680" s="120" t="s">
        <v>13987</v>
      </c>
      <c r="F680" s="20"/>
      <c r="G680" s="21" t="s">
        <v>33</v>
      </c>
      <c r="H680" s="470">
        <v>10910791.999999998</v>
      </c>
      <c r="I680" s="470">
        <v>4</v>
      </c>
      <c r="J680" s="170">
        <v>10910791.999999998</v>
      </c>
      <c r="K680" s="170">
        <v>4</v>
      </c>
      <c r="L680" s="170">
        <v>10910791.999999998</v>
      </c>
      <c r="M680" s="170">
        <v>4</v>
      </c>
      <c r="N680" s="170">
        <v>10910791.999999998</v>
      </c>
      <c r="O680" s="170">
        <v>4</v>
      </c>
      <c r="P680" s="170"/>
      <c r="Q680" s="170"/>
      <c r="R680" s="16">
        <v>43643167.999999993</v>
      </c>
      <c r="S680" s="21">
        <v>16</v>
      </c>
      <c r="T680" s="148" t="s">
        <v>13891</v>
      </c>
      <c r="U680" s="218"/>
      <c r="V680" s="218"/>
    </row>
    <row r="681" spans="1:22" s="7" customFormat="1" ht="262.5" x14ac:dyDescent="0.3">
      <c r="A681" s="16">
        <v>676</v>
      </c>
      <c r="B681" s="21" t="s">
        <v>7237</v>
      </c>
      <c r="C681" s="16" t="s">
        <v>817</v>
      </c>
      <c r="D681" s="16" t="s">
        <v>816</v>
      </c>
      <c r="E681" s="16" t="s">
        <v>818</v>
      </c>
      <c r="F681" s="16"/>
      <c r="G681" s="16" t="s">
        <v>24</v>
      </c>
      <c r="H681" s="251">
        <v>4668539.9999999991</v>
      </c>
      <c r="I681" s="251">
        <v>597</v>
      </c>
      <c r="J681" s="16">
        <v>12189816</v>
      </c>
      <c r="K681" s="16">
        <v>1299</v>
      </c>
      <c r="L681" s="16">
        <v>8914800</v>
      </c>
      <c r="M681" s="16">
        <v>950</v>
      </c>
      <c r="N681" s="16">
        <v>8914800</v>
      </c>
      <c r="O681" s="16">
        <v>950</v>
      </c>
      <c r="P681" s="16">
        <v>8914800</v>
      </c>
      <c r="Q681" s="16">
        <v>950</v>
      </c>
      <c r="R681" s="16">
        <v>43602756</v>
      </c>
      <c r="S681" s="16">
        <v>4746</v>
      </c>
      <c r="T681" s="16" t="s">
        <v>213</v>
      </c>
      <c r="U681" s="16" t="s">
        <v>1097</v>
      </c>
      <c r="V681" s="16" t="s">
        <v>7607</v>
      </c>
    </row>
    <row r="682" spans="1:22" s="7" customFormat="1" x14ac:dyDescent="0.3">
      <c r="A682" s="16">
        <v>677</v>
      </c>
      <c r="B682" s="118" t="s">
        <v>9377</v>
      </c>
      <c r="C682" s="118" t="s">
        <v>9378</v>
      </c>
      <c r="D682" s="118" t="s">
        <v>9379</v>
      </c>
      <c r="E682" s="118" t="s">
        <v>14666</v>
      </c>
      <c r="F682" s="118" t="s">
        <v>14449</v>
      </c>
      <c r="G682" s="118" t="s">
        <v>9115</v>
      </c>
      <c r="H682" s="166">
        <v>0</v>
      </c>
      <c r="I682" s="166">
        <v>0</v>
      </c>
      <c r="J682" s="118">
        <v>18645000</v>
      </c>
      <c r="K682" s="118">
        <v>3</v>
      </c>
      <c r="L682" s="118">
        <v>0</v>
      </c>
      <c r="M682" s="118">
        <v>0</v>
      </c>
      <c r="N682" s="118">
        <v>24860000</v>
      </c>
      <c r="O682" s="118">
        <v>4</v>
      </c>
      <c r="P682" s="118">
        <v>0</v>
      </c>
      <c r="Q682" s="118">
        <v>0</v>
      </c>
      <c r="R682" s="16">
        <v>43505000</v>
      </c>
      <c r="S682" s="118">
        <v>7</v>
      </c>
      <c r="T682" s="20" t="s">
        <v>15403</v>
      </c>
      <c r="U682" s="118" t="s">
        <v>14400</v>
      </c>
      <c r="V682" s="118" t="s">
        <v>15411</v>
      </c>
    </row>
    <row r="683" spans="1:22" s="7" customFormat="1" ht="93.75" x14ac:dyDescent="0.3">
      <c r="A683" s="16">
        <v>678</v>
      </c>
      <c r="B683" s="21" t="s">
        <v>662</v>
      </c>
      <c r="C683" s="16" t="s">
        <v>1142</v>
      </c>
      <c r="D683" s="16" t="s">
        <v>611</v>
      </c>
      <c r="E683" s="16" t="s">
        <v>11032</v>
      </c>
      <c r="F683" s="16"/>
      <c r="G683" s="16" t="s">
        <v>1493</v>
      </c>
      <c r="H683" s="251">
        <v>8691200</v>
      </c>
      <c r="I683" s="251">
        <v>40</v>
      </c>
      <c r="J683" s="16">
        <v>8691200</v>
      </c>
      <c r="K683" s="16">
        <v>40</v>
      </c>
      <c r="L683" s="16">
        <v>8691200</v>
      </c>
      <c r="M683" s="16">
        <v>40</v>
      </c>
      <c r="N683" s="16">
        <v>8691200</v>
      </c>
      <c r="O683" s="16">
        <v>40</v>
      </c>
      <c r="P683" s="16">
        <v>8691200</v>
      </c>
      <c r="Q683" s="16">
        <v>40</v>
      </c>
      <c r="R683" s="16">
        <v>43456000</v>
      </c>
      <c r="S683" s="16">
        <v>200</v>
      </c>
      <c r="T683" s="16" t="s">
        <v>1113</v>
      </c>
      <c r="U683" s="16" t="s">
        <v>1097</v>
      </c>
      <c r="V683" s="35" t="s">
        <v>199</v>
      </c>
    </row>
    <row r="684" spans="1:22" s="7" customFormat="1" ht="112.5" x14ac:dyDescent="0.3">
      <c r="A684" s="16">
        <v>679</v>
      </c>
      <c r="B684" s="16" t="s">
        <v>2694</v>
      </c>
      <c r="C684" s="16" t="s">
        <v>13231</v>
      </c>
      <c r="D684" s="16" t="s">
        <v>13232</v>
      </c>
      <c r="E684" s="16" t="s">
        <v>13233</v>
      </c>
      <c r="F684" s="16"/>
      <c r="G684" s="151" t="s">
        <v>9115</v>
      </c>
      <c r="H684" s="168">
        <v>43209600</v>
      </c>
      <c r="I684" s="166" t="s">
        <v>9120</v>
      </c>
      <c r="J684" s="166">
        <v>0</v>
      </c>
      <c r="K684" s="166">
        <v>0</v>
      </c>
      <c r="L684" s="166">
        <v>0</v>
      </c>
      <c r="M684" s="166">
        <v>0</v>
      </c>
      <c r="N684" s="166">
        <v>0</v>
      </c>
      <c r="O684" s="166">
        <v>0</v>
      </c>
      <c r="P684" s="166">
        <v>0</v>
      </c>
      <c r="Q684" s="166">
        <v>0</v>
      </c>
      <c r="R684" s="16">
        <v>43209600</v>
      </c>
      <c r="S684" s="275">
        <v>2</v>
      </c>
      <c r="T684" s="20" t="s">
        <v>13227</v>
      </c>
      <c r="U684" s="118"/>
      <c r="V684" s="118"/>
    </row>
    <row r="685" spans="1:22" s="7" customFormat="1" ht="56.25" x14ac:dyDescent="0.3">
      <c r="A685" s="16">
        <v>680</v>
      </c>
      <c r="B685" s="21" t="s">
        <v>219</v>
      </c>
      <c r="C685" s="16" t="s">
        <v>2683</v>
      </c>
      <c r="D685" s="16" t="s">
        <v>2684</v>
      </c>
      <c r="E685" s="16" t="s">
        <v>2685</v>
      </c>
      <c r="F685" s="16"/>
      <c r="G685" s="16" t="s">
        <v>337</v>
      </c>
      <c r="H685" s="251">
        <v>6583080</v>
      </c>
      <c r="I685" s="251">
        <v>2550</v>
      </c>
      <c r="J685" s="16">
        <v>9137200</v>
      </c>
      <c r="K685" s="16">
        <v>3200</v>
      </c>
      <c r="L685" s="16">
        <v>9137200</v>
      </c>
      <c r="M685" s="16">
        <v>3200</v>
      </c>
      <c r="N685" s="16">
        <v>9137200</v>
      </c>
      <c r="O685" s="16">
        <v>3200</v>
      </c>
      <c r="P685" s="16">
        <v>9137200</v>
      </c>
      <c r="Q685" s="16">
        <v>3200</v>
      </c>
      <c r="R685" s="16">
        <v>43131880</v>
      </c>
      <c r="S685" s="16">
        <v>15350</v>
      </c>
      <c r="T685" s="16" t="s">
        <v>1113</v>
      </c>
      <c r="U685" s="16" t="s">
        <v>1097</v>
      </c>
      <c r="V685" s="16"/>
    </row>
    <row r="686" spans="1:22" s="7" customFormat="1" ht="56.25" x14ac:dyDescent="0.3">
      <c r="A686" s="16">
        <v>681</v>
      </c>
      <c r="B686" s="20" t="s">
        <v>16029</v>
      </c>
      <c r="C686" s="20" t="s">
        <v>16030</v>
      </c>
      <c r="D686" s="20" t="s">
        <v>16031</v>
      </c>
      <c r="E686" s="20" t="s">
        <v>16032</v>
      </c>
      <c r="F686" s="17">
        <v>726</v>
      </c>
      <c r="G686" s="21" t="s">
        <v>33</v>
      </c>
      <c r="H686" s="115">
        <v>43040436</v>
      </c>
      <c r="I686" s="115">
        <v>400</v>
      </c>
      <c r="J686" s="171"/>
      <c r="K686" s="171"/>
      <c r="L686" s="171"/>
      <c r="M686" s="171"/>
      <c r="N686" s="174"/>
      <c r="O686" s="174"/>
      <c r="P686" s="174"/>
      <c r="Q686" s="174"/>
      <c r="R686" s="16">
        <v>43040436</v>
      </c>
      <c r="S686" s="171">
        <v>400</v>
      </c>
      <c r="T686" s="20" t="s">
        <v>15928</v>
      </c>
      <c r="U686" s="16" t="s">
        <v>35</v>
      </c>
      <c r="V686" s="16" t="s">
        <v>199</v>
      </c>
    </row>
    <row r="687" spans="1:22" s="7" customFormat="1" ht="56.25" x14ac:dyDescent="0.3">
      <c r="A687" s="16">
        <v>682</v>
      </c>
      <c r="B687" s="21" t="s">
        <v>55</v>
      </c>
      <c r="C687" s="16" t="s">
        <v>1103</v>
      </c>
      <c r="D687" s="16" t="s">
        <v>9925</v>
      </c>
      <c r="E687" s="16" t="s">
        <v>10007</v>
      </c>
      <c r="F687" s="16" t="s">
        <v>10007</v>
      </c>
      <c r="G687" s="16" t="s">
        <v>9114</v>
      </c>
      <c r="H687" s="251">
        <v>8598223.8699999992</v>
      </c>
      <c r="I687" s="251" t="s">
        <v>9196</v>
      </c>
      <c r="J687" s="16">
        <v>8598223.8699999992</v>
      </c>
      <c r="K687" s="16" t="s">
        <v>9196</v>
      </c>
      <c r="L687" s="16">
        <v>8598223.8699999992</v>
      </c>
      <c r="M687" s="16" t="s">
        <v>9196</v>
      </c>
      <c r="N687" s="16">
        <v>8598223.8699999992</v>
      </c>
      <c r="O687" s="16" t="s">
        <v>9196</v>
      </c>
      <c r="P687" s="16">
        <v>8598223.8699999992</v>
      </c>
      <c r="Q687" s="16" t="s">
        <v>9196</v>
      </c>
      <c r="R687" s="16">
        <v>42991119.349999994</v>
      </c>
      <c r="S687" s="16">
        <v>60</v>
      </c>
      <c r="T687" s="16" t="s">
        <v>34</v>
      </c>
      <c r="U687" s="16"/>
      <c r="V687" s="16"/>
    </row>
    <row r="688" spans="1:22" s="7" customFormat="1" ht="37.5" x14ac:dyDescent="0.3">
      <c r="A688" s="16">
        <v>683</v>
      </c>
      <c r="B688" s="21" t="s">
        <v>486</v>
      </c>
      <c r="C688" s="16" t="s">
        <v>211</v>
      </c>
      <c r="D688" s="16" t="s">
        <v>212</v>
      </c>
      <c r="E688" s="16" t="s">
        <v>2770</v>
      </c>
      <c r="F688" s="16"/>
      <c r="G688" s="16" t="s">
        <v>1571</v>
      </c>
      <c r="H688" s="251">
        <v>6072776</v>
      </c>
      <c r="I688" s="251">
        <v>188</v>
      </c>
      <c r="J688" s="16">
        <v>9210794.7294000015</v>
      </c>
      <c r="K688" s="16">
        <v>269</v>
      </c>
      <c r="L688" s="16">
        <v>9210794.7294000015</v>
      </c>
      <c r="M688" s="16">
        <v>269</v>
      </c>
      <c r="N688" s="16">
        <v>9210794.7294000015</v>
      </c>
      <c r="O688" s="16">
        <v>269</v>
      </c>
      <c r="P688" s="16">
        <v>9210794.7294000015</v>
      </c>
      <c r="Q688" s="16">
        <v>269</v>
      </c>
      <c r="R688" s="16">
        <v>42915954.917600006</v>
      </c>
      <c r="S688" s="16">
        <v>1264</v>
      </c>
      <c r="T688" s="16" t="s">
        <v>1113</v>
      </c>
      <c r="U688" s="16" t="s">
        <v>1210</v>
      </c>
      <c r="V688" s="16"/>
    </row>
    <row r="689" spans="1:22" s="7" customFormat="1" ht="37.5" x14ac:dyDescent="0.3">
      <c r="A689" s="16">
        <v>684</v>
      </c>
      <c r="B689" s="21" t="s">
        <v>3074</v>
      </c>
      <c r="C689" s="16" t="s">
        <v>3075</v>
      </c>
      <c r="D689" s="16" t="s">
        <v>635</v>
      </c>
      <c r="E689" s="16" t="s">
        <v>3228</v>
      </c>
      <c r="F689" s="16"/>
      <c r="G689" s="16" t="s">
        <v>33</v>
      </c>
      <c r="H689" s="251">
        <v>4027497.6</v>
      </c>
      <c r="I689" s="251">
        <v>12</v>
      </c>
      <c r="J689" s="16">
        <v>9690000</v>
      </c>
      <c r="K689" s="16">
        <v>17</v>
      </c>
      <c r="L689" s="16">
        <v>9690000</v>
      </c>
      <c r="M689" s="16">
        <v>17</v>
      </c>
      <c r="N689" s="16">
        <v>9690000</v>
      </c>
      <c r="O689" s="16">
        <v>17</v>
      </c>
      <c r="P689" s="16">
        <v>9690000</v>
      </c>
      <c r="Q689" s="16">
        <v>17</v>
      </c>
      <c r="R689" s="16">
        <v>42787497.600000001</v>
      </c>
      <c r="S689" s="16">
        <v>80</v>
      </c>
      <c r="T689" s="16" t="s">
        <v>1113</v>
      </c>
      <c r="U689" s="16" t="s">
        <v>1097</v>
      </c>
      <c r="V689" s="16"/>
    </row>
    <row r="690" spans="1:22" s="7" customFormat="1" ht="168.75" x14ac:dyDescent="0.3">
      <c r="A690" s="16">
        <v>685</v>
      </c>
      <c r="B690" s="21" t="s">
        <v>645</v>
      </c>
      <c r="C690" s="16" t="s">
        <v>1382</v>
      </c>
      <c r="D690" s="16" t="s">
        <v>1383</v>
      </c>
      <c r="E690" s="16" t="s">
        <v>6845</v>
      </c>
      <c r="F690" s="16"/>
      <c r="G690" s="16" t="s">
        <v>1493</v>
      </c>
      <c r="H690" s="251">
        <v>0</v>
      </c>
      <c r="I690" s="251">
        <v>0</v>
      </c>
      <c r="J690" s="16">
        <v>9922500</v>
      </c>
      <c r="K690" s="16">
        <v>135</v>
      </c>
      <c r="L690" s="16">
        <v>10418625</v>
      </c>
      <c r="M690" s="16">
        <v>135</v>
      </c>
      <c r="N690" s="16">
        <v>10939556.25</v>
      </c>
      <c r="O690" s="16">
        <v>135</v>
      </c>
      <c r="P690" s="16">
        <v>11486534.0625</v>
      </c>
      <c r="Q690" s="16">
        <v>135</v>
      </c>
      <c r="R690" s="16">
        <v>42767215.3125</v>
      </c>
      <c r="S690" s="16">
        <v>540</v>
      </c>
      <c r="T690" s="16" t="s">
        <v>243</v>
      </c>
      <c r="U690" s="16" t="s">
        <v>6843</v>
      </c>
      <c r="V690" s="16" t="s">
        <v>6844</v>
      </c>
    </row>
    <row r="691" spans="1:22" s="7" customFormat="1" ht="75" x14ac:dyDescent="0.3">
      <c r="A691" s="16">
        <v>686</v>
      </c>
      <c r="B691" s="51" t="s">
        <v>194</v>
      </c>
      <c r="C691" s="51" t="s">
        <v>1564</v>
      </c>
      <c r="D691" s="51" t="s">
        <v>1565</v>
      </c>
      <c r="E691" s="51" t="s">
        <v>14686</v>
      </c>
      <c r="F691" s="40" t="s">
        <v>14449</v>
      </c>
      <c r="G691" s="51" t="s">
        <v>7079</v>
      </c>
      <c r="H691" s="437">
        <v>42688800</v>
      </c>
      <c r="I691" s="251" t="s">
        <v>10487</v>
      </c>
      <c r="J691" s="17"/>
      <c r="K691" s="17"/>
      <c r="L691" s="17"/>
      <c r="M691" s="17"/>
      <c r="N691" s="17"/>
      <c r="O691" s="17"/>
      <c r="P691" s="17"/>
      <c r="Q691" s="17"/>
      <c r="R691" s="16">
        <v>42688800</v>
      </c>
      <c r="S691" s="16">
        <v>63</v>
      </c>
      <c r="T691" s="51" t="s">
        <v>14655</v>
      </c>
      <c r="U691" s="51" t="s">
        <v>35</v>
      </c>
      <c r="V691" s="17"/>
    </row>
    <row r="692" spans="1:22" s="7" customFormat="1" ht="409.5" x14ac:dyDescent="0.3">
      <c r="A692" s="16">
        <v>687</v>
      </c>
      <c r="B692" s="21" t="s">
        <v>7608</v>
      </c>
      <c r="C692" s="16" t="s">
        <v>3741</v>
      </c>
      <c r="D692" s="16" t="s">
        <v>514</v>
      </c>
      <c r="E692" s="16" t="s">
        <v>3742</v>
      </c>
      <c r="F692" s="16"/>
      <c r="G692" s="16" t="s">
        <v>33</v>
      </c>
      <c r="H692" s="251">
        <v>42679228.142857142</v>
      </c>
      <c r="I692" s="251">
        <v>2</v>
      </c>
      <c r="J692" s="16">
        <v>0</v>
      </c>
      <c r="K692" s="16">
        <v>0</v>
      </c>
      <c r="L692" s="16">
        <v>0</v>
      </c>
      <c r="M692" s="16">
        <v>0</v>
      </c>
      <c r="N692" s="16">
        <v>0</v>
      </c>
      <c r="O692" s="16">
        <v>0</v>
      </c>
      <c r="P692" s="16">
        <v>0</v>
      </c>
      <c r="Q692" s="16">
        <v>0</v>
      </c>
      <c r="R692" s="16">
        <v>42679228.142857142</v>
      </c>
      <c r="S692" s="16">
        <v>2</v>
      </c>
      <c r="T692" s="16" t="s">
        <v>213</v>
      </c>
      <c r="U692" s="16" t="s">
        <v>1210</v>
      </c>
      <c r="V692" s="16" t="s">
        <v>7551</v>
      </c>
    </row>
    <row r="693" spans="1:22" s="7" customFormat="1" ht="112.5" x14ac:dyDescent="0.3">
      <c r="A693" s="16">
        <v>688</v>
      </c>
      <c r="B693" s="21" t="s">
        <v>645</v>
      </c>
      <c r="C693" s="16" t="s">
        <v>11039</v>
      </c>
      <c r="D693" s="16" t="s">
        <v>11040</v>
      </c>
      <c r="E693" s="16" t="s">
        <v>11041</v>
      </c>
      <c r="F693" s="16"/>
      <c r="G693" s="16" t="s">
        <v>1493</v>
      </c>
      <c r="H693" s="251">
        <v>8533946.8000000007</v>
      </c>
      <c r="I693" s="251">
        <v>12</v>
      </c>
      <c r="J693" s="16">
        <v>8533946.8000000007</v>
      </c>
      <c r="K693" s="16">
        <v>12</v>
      </c>
      <c r="L693" s="16">
        <v>8533946.8000000007</v>
      </c>
      <c r="M693" s="16">
        <v>12</v>
      </c>
      <c r="N693" s="16">
        <v>8533946.8000000007</v>
      </c>
      <c r="O693" s="16">
        <v>12</v>
      </c>
      <c r="P693" s="16">
        <v>8533946.8000000007</v>
      </c>
      <c r="Q693" s="16">
        <v>12</v>
      </c>
      <c r="R693" s="16">
        <v>42669734</v>
      </c>
      <c r="S693" s="16">
        <v>60</v>
      </c>
      <c r="T693" s="16" t="s">
        <v>1113</v>
      </c>
      <c r="U693" s="16" t="s">
        <v>7544</v>
      </c>
      <c r="V693" s="35" t="s">
        <v>199</v>
      </c>
    </row>
    <row r="694" spans="1:22" s="7" customFormat="1" ht="93.75" x14ac:dyDescent="0.3">
      <c r="A694" s="16">
        <v>689</v>
      </c>
      <c r="B694" s="21" t="s">
        <v>645</v>
      </c>
      <c r="C694" s="16" t="s">
        <v>9882</v>
      </c>
      <c r="D694" s="16" t="s">
        <v>9883</v>
      </c>
      <c r="E694" s="35" t="s">
        <v>9884</v>
      </c>
      <c r="F694" s="16"/>
      <c r="G694" s="16"/>
      <c r="H694" s="251">
        <v>8526672.0000000019</v>
      </c>
      <c r="I694" s="251">
        <v>42</v>
      </c>
      <c r="J694" s="16">
        <v>8526672.0000000019</v>
      </c>
      <c r="K694" s="16">
        <v>42</v>
      </c>
      <c r="L694" s="16">
        <v>8526672.0000000019</v>
      </c>
      <c r="M694" s="16">
        <v>42</v>
      </c>
      <c r="N694" s="16">
        <v>8526672.0000000019</v>
      </c>
      <c r="O694" s="16">
        <v>42</v>
      </c>
      <c r="P694" s="16">
        <v>8526672.0000000019</v>
      </c>
      <c r="Q694" s="16">
        <v>42</v>
      </c>
      <c r="R694" s="16">
        <v>42633360.000000007</v>
      </c>
      <c r="S694" s="16">
        <v>210</v>
      </c>
      <c r="T694" s="16" t="s">
        <v>1113</v>
      </c>
      <c r="U694" s="16" t="s">
        <v>83</v>
      </c>
      <c r="V694" s="16"/>
    </row>
    <row r="695" spans="1:22" s="7" customFormat="1" ht="187.5" x14ac:dyDescent="0.3">
      <c r="A695" s="16">
        <v>690</v>
      </c>
      <c r="B695" s="16" t="s">
        <v>6989</v>
      </c>
      <c r="C695" s="16" t="s">
        <v>6990</v>
      </c>
      <c r="D695" s="16" t="s">
        <v>1501</v>
      </c>
      <c r="E695" s="16" t="s">
        <v>11935</v>
      </c>
      <c r="F695" s="16" t="s">
        <v>11936</v>
      </c>
      <c r="G695" s="151" t="s">
        <v>33</v>
      </c>
      <c r="H695" s="275">
        <v>0</v>
      </c>
      <c r="I695" s="275">
        <v>0</v>
      </c>
      <c r="J695" s="275">
        <v>14079312</v>
      </c>
      <c r="K695" s="275">
        <v>13</v>
      </c>
      <c r="L695" s="275">
        <v>14079312</v>
      </c>
      <c r="M695" s="275">
        <v>13</v>
      </c>
      <c r="N695" s="275">
        <v>14417863.199999999</v>
      </c>
      <c r="O695" s="275">
        <v>13</v>
      </c>
      <c r="P695" s="275">
        <v>0</v>
      </c>
      <c r="Q695" s="275">
        <v>0</v>
      </c>
      <c r="R695" s="16">
        <v>42576487.200000003</v>
      </c>
      <c r="S695" s="275">
        <v>39</v>
      </c>
      <c r="T695" s="243" t="s">
        <v>11752</v>
      </c>
      <c r="U695" s="279" t="s">
        <v>274</v>
      </c>
      <c r="V695" s="279" t="s">
        <v>11753</v>
      </c>
    </row>
    <row r="696" spans="1:22" s="7" customFormat="1" ht="168.75" x14ac:dyDescent="0.3">
      <c r="A696" s="16">
        <v>691</v>
      </c>
      <c r="B696" s="21" t="s">
        <v>384</v>
      </c>
      <c r="C696" s="16" t="s">
        <v>6242</v>
      </c>
      <c r="D696" s="16" t="s">
        <v>6243</v>
      </c>
      <c r="E696" s="16" t="s">
        <v>10870</v>
      </c>
      <c r="F696" s="16"/>
      <c r="G696" s="16" t="s">
        <v>9115</v>
      </c>
      <c r="H696" s="251">
        <v>42560000</v>
      </c>
      <c r="I696" s="251" t="s">
        <v>9113</v>
      </c>
      <c r="J696" s="16"/>
      <c r="K696" s="16"/>
      <c r="L696" s="16"/>
      <c r="M696" s="16"/>
      <c r="N696" s="16"/>
      <c r="O696" s="16"/>
      <c r="P696" s="16"/>
      <c r="Q696" s="16"/>
      <c r="R696" s="16">
        <v>42560000</v>
      </c>
      <c r="S696" s="16">
        <v>1</v>
      </c>
      <c r="T696" s="16" t="s">
        <v>76</v>
      </c>
      <c r="U696" s="16" t="s">
        <v>2567</v>
      </c>
      <c r="V696" s="16" t="s">
        <v>10871</v>
      </c>
    </row>
    <row r="697" spans="1:22" s="7" customFormat="1" ht="409.5" x14ac:dyDescent="0.3">
      <c r="A697" s="16">
        <v>692</v>
      </c>
      <c r="B697" s="21" t="s">
        <v>6015</v>
      </c>
      <c r="C697" s="16" t="s">
        <v>6016</v>
      </c>
      <c r="D697" s="16" t="s">
        <v>6017</v>
      </c>
      <c r="E697" s="16" t="s">
        <v>6018</v>
      </c>
      <c r="F697" s="16"/>
      <c r="G697" s="16" t="s">
        <v>1493</v>
      </c>
      <c r="H697" s="251">
        <v>42500000</v>
      </c>
      <c r="I697" s="251">
        <v>1</v>
      </c>
      <c r="J697" s="16">
        <v>0</v>
      </c>
      <c r="K697" s="16">
        <v>0</v>
      </c>
      <c r="L697" s="16">
        <v>0</v>
      </c>
      <c r="M697" s="16">
        <v>0</v>
      </c>
      <c r="N697" s="16">
        <v>0</v>
      </c>
      <c r="O697" s="16">
        <v>0</v>
      </c>
      <c r="P697" s="16">
        <v>0</v>
      </c>
      <c r="Q697" s="16">
        <v>0</v>
      </c>
      <c r="R697" s="16">
        <v>42500000</v>
      </c>
      <c r="S697" s="16">
        <v>1</v>
      </c>
      <c r="T697" s="16" t="s">
        <v>76</v>
      </c>
      <c r="U697" s="16"/>
      <c r="V697" s="16" t="s">
        <v>6005</v>
      </c>
    </row>
    <row r="698" spans="1:22" s="7" customFormat="1" ht="168.75" x14ac:dyDescent="0.3">
      <c r="A698" s="16">
        <v>693</v>
      </c>
      <c r="B698" s="16" t="s">
        <v>11937</v>
      </c>
      <c r="C698" s="16" t="s">
        <v>11938</v>
      </c>
      <c r="D698" s="16" t="s">
        <v>1501</v>
      </c>
      <c r="E698" s="16" t="s">
        <v>11939</v>
      </c>
      <c r="F698" s="16" t="s">
        <v>11940</v>
      </c>
      <c r="G698" s="151" t="s">
        <v>33</v>
      </c>
      <c r="H698" s="275">
        <v>0</v>
      </c>
      <c r="I698" s="275">
        <v>0</v>
      </c>
      <c r="J698" s="275">
        <v>14103804</v>
      </c>
      <c r="K698" s="275">
        <v>13</v>
      </c>
      <c r="L698" s="275">
        <v>14103804</v>
      </c>
      <c r="M698" s="275">
        <v>13</v>
      </c>
      <c r="N698" s="275">
        <v>14103804</v>
      </c>
      <c r="O698" s="275">
        <v>13</v>
      </c>
      <c r="P698" s="275">
        <v>0</v>
      </c>
      <c r="Q698" s="275">
        <v>0</v>
      </c>
      <c r="R698" s="16">
        <v>42311412</v>
      </c>
      <c r="S698" s="275">
        <v>39</v>
      </c>
      <c r="T698" s="243" t="s">
        <v>11752</v>
      </c>
      <c r="U698" s="279" t="s">
        <v>274</v>
      </c>
      <c r="V698" s="279" t="s">
        <v>11753</v>
      </c>
    </row>
    <row r="699" spans="1:22" s="7" customFormat="1" ht="243.75" x14ac:dyDescent="0.3">
      <c r="A699" s="16">
        <v>694</v>
      </c>
      <c r="B699" s="21" t="s">
        <v>7609</v>
      </c>
      <c r="C699" s="16" t="s">
        <v>4236</v>
      </c>
      <c r="D699" s="16" t="s">
        <v>4237</v>
      </c>
      <c r="E699" s="16" t="s">
        <v>4238</v>
      </c>
      <c r="F699" s="16"/>
      <c r="G699" s="16" t="s">
        <v>33</v>
      </c>
      <c r="H699" s="251">
        <v>8909504.9999999981</v>
      </c>
      <c r="I699" s="251">
        <v>99</v>
      </c>
      <c r="J699" s="16">
        <v>2303400</v>
      </c>
      <c r="K699" s="16">
        <v>22</v>
      </c>
      <c r="L699" s="16">
        <v>10365300</v>
      </c>
      <c r="M699" s="16">
        <v>99</v>
      </c>
      <c r="N699" s="16">
        <v>10365300</v>
      </c>
      <c r="O699" s="16">
        <v>99</v>
      </c>
      <c r="P699" s="16">
        <v>10365300</v>
      </c>
      <c r="Q699" s="16">
        <v>99</v>
      </c>
      <c r="R699" s="16">
        <v>42308805</v>
      </c>
      <c r="S699" s="16">
        <v>418</v>
      </c>
      <c r="T699" s="16" t="s">
        <v>213</v>
      </c>
      <c r="U699" s="16" t="s">
        <v>35</v>
      </c>
      <c r="V699" s="16" t="s">
        <v>7610</v>
      </c>
    </row>
    <row r="700" spans="1:22" s="7" customFormat="1" ht="112.5" x14ac:dyDescent="0.3">
      <c r="A700" s="16">
        <v>695</v>
      </c>
      <c r="B700" s="21" t="s">
        <v>645</v>
      </c>
      <c r="C700" s="16" t="s">
        <v>1375</v>
      </c>
      <c r="D700" s="16" t="s">
        <v>1376</v>
      </c>
      <c r="E700" s="16" t="s">
        <v>1377</v>
      </c>
      <c r="F700" s="16"/>
      <c r="G700" s="16" t="s">
        <v>33</v>
      </c>
      <c r="H700" s="462">
        <v>9757170.0765000004</v>
      </c>
      <c r="I700" s="462">
        <v>6</v>
      </c>
      <c r="J700" s="16">
        <v>10245028.580325</v>
      </c>
      <c r="K700" s="29">
        <v>6</v>
      </c>
      <c r="L700" s="29">
        <v>10757280.009341251</v>
      </c>
      <c r="M700" s="29">
        <v>6</v>
      </c>
      <c r="N700" s="29">
        <v>11295144.009808315</v>
      </c>
      <c r="O700" s="29">
        <v>6</v>
      </c>
      <c r="P700" s="16">
        <v>0</v>
      </c>
      <c r="Q700" s="16">
        <v>0</v>
      </c>
      <c r="R700" s="16">
        <v>42054622.675974563</v>
      </c>
      <c r="S700" s="16">
        <v>24</v>
      </c>
      <c r="T700" s="16" t="s">
        <v>243</v>
      </c>
      <c r="U700" s="16" t="s">
        <v>83</v>
      </c>
      <c r="V700" s="16" t="s">
        <v>1374</v>
      </c>
    </row>
    <row r="701" spans="1:22" s="7" customFormat="1" ht="243.75" x14ac:dyDescent="0.3">
      <c r="A701" s="16">
        <v>696</v>
      </c>
      <c r="B701" s="21" t="s">
        <v>7381</v>
      </c>
      <c r="C701" s="16" t="s">
        <v>7287</v>
      </c>
      <c r="D701" s="16" t="s">
        <v>7376</v>
      </c>
      <c r="E701" s="16" t="s">
        <v>7382</v>
      </c>
      <c r="F701" s="16"/>
      <c r="G701" s="16" t="s">
        <v>1493</v>
      </c>
      <c r="H701" s="251">
        <v>8400000</v>
      </c>
      <c r="I701" s="251">
        <v>50</v>
      </c>
      <c r="J701" s="16">
        <v>8400000</v>
      </c>
      <c r="K701" s="16">
        <v>50</v>
      </c>
      <c r="L701" s="16">
        <v>8400000</v>
      </c>
      <c r="M701" s="16">
        <v>50</v>
      </c>
      <c r="N701" s="16">
        <v>8400000</v>
      </c>
      <c r="O701" s="16">
        <v>50</v>
      </c>
      <c r="P701" s="16">
        <v>8400000</v>
      </c>
      <c r="Q701" s="16">
        <v>50</v>
      </c>
      <c r="R701" s="16">
        <v>42000000</v>
      </c>
      <c r="S701" s="16">
        <v>250</v>
      </c>
      <c r="T701" s="16" t="s">
        <v>213</v>
      </c>
      <c r="U701" s="16" t="s">
        <v>7048</v>
      </c>
      <c r="V701" s="16" t="s">
        <v>7048</v>
      </c>
    </row>
    <row r="702" spans="1:22" s="7" customFormat="1" ht="112.5" x14ac:dyDescent="0.3">
      <c r="A702" s="16">
        <v>697</v>
      </c>
      <c r="B702" s="276" t="s">
        <v>332</v>
      </c>
      <c r="C702" s="99" t="s">
        <v>3513</v>
      </c>
      <c r="D702" s="99" t="s">
        <v>3514</v>
      </c>
      <c r="E702" s="99" t="s">
        <v>11250</v>
      </c>
      <c r="F702" s="16"/>
      <c r="G702" s="99" t="s">
        <v>9684</v>
      </c>
      <c r="H702" s="184">
        <v>0</v>
      </c>
      <c r="I702" s="184">
        <v>0</v>
      </c>
      <c r="J702" s="99">
        <v>42000000</v>
      </c>
      <c r="K702" s="99">
        <v>2000</v>
      </c>
      <c r="L702" s="99">
        <v>0</v>
      </c>
      <c r="M702" s="99">
        <v>0</v>
      </c>
      <c r="N702" s="99">
        <v>0</v>
      </c>
      <c r="O702" s="99">
        <v>0</v>
      </c>
      <c r="P702" s="99">
        <v>0</v>
      </c>
      <c r="Q702" s="99">
        <v>0</v>
      </c>
      <c r="R702" s="16">
        <v>42000000</v>
      </c>
      <c r="S702" s="99">
        <v>0</v>
      </c>
      <c r="T702" s="16" t="s">
        <v>1000</v>
      </c>
      <c r="U702" s="16" t="s">
        <v>1097</v>
      </c>
      <c r="V702" s="35" t="s">
        <v>199</v>
      </c>
    </row>
    <row r="703" spans="1:22" s="7" customFormat="1" ht="150" x14ac:dyDescent="0.3">
      <c r="A703" s="16">
        <v>698</v>
      </c>
      <c r="B703" s="21" t="s">
        <v>3088</v>
      </c>
      <c r="C703" s="16" t="s">
        <v>2281</v>
      </c>
      <c r="D703" s="16" t="s">
        <v>514</v>
      </c>
      <c r="E703" s="16" t="s">
        <v>2282</v>
      </c>
      <c r="F703" s="17"/>
      <c r="G703" s="16" t="s">
        <v>33</v>
      </c>
      <c r="H703" s="251">
        <v>8399045.3300000001</v>
      </c>
      <c r="I703" s="251">
        <v>17</v>
      </c>
      <c r="J703" s="16">
        <v>8399045.3300000001</v>
      </c>
      <c r="K703" s="16">
        <v>17</v>
      </c>
      <c r="L703" s="16">
        <v>8399045.3300000001</v>
      </c>
      <c r="M703" s="16">
        <v>17</v>
      </c>
      <c r="N703" s="16">
        <v>8399045.3300000001</v>
      </c>
      <c r="O703" s="16">
        <v>17</v>
      </c>
      <c r="P703" s="16">
        <v>8399045.3300000001</v>
      </c>
      <c r="Q703" s="16">
        <v>17</v>
      </c>
      <c r="R703" s="16">
        <v>41995226.649999999</v>
      </c>
      <c r="S703" s="16">
        <v>85</v>
      </c>
      <c r="T703" s="16" t="s">
        <v>213</v>
      </c>
      <c r="U703" s="16" t="s">
        <v>2567</v>
      </c>
      <c r="V703" s="16" t="s">
        <v>3089</v>
      </c>
    </row>
    <row r="704" spans="1:22" s="7" customFormat="1" ht="75" x14ac:dyDescent="0.3">
      <c r="A704" s="16">
        <v>699</v>
      </c>
      <c r="B704" s="120" t="s">
        <v>13988</v>
      </c>
      <c r="C704" s="113" t="s">
        <v>13989</v>
      </c>
      <c r="D704" s="120" t="s">
        <v>13990</v>
      </c>
      <c r="E704" s="120" t="s">
        <v>13991</v>
      </c>
      <c r="F704" s="20"/>
      <c r="G704" s="21" t="s">
        <v>33</v>
      </c>
      <c r="H704" s="115">
        <v>0</v>
      </c>
      <c r="I704" s="470"/>
      <c r="J704" s="170">
        <v>20956929</v>
      </c>
      <c r="K704" s="170">
        <v>7</v>
      </c>
      <c r="L704" s="170"/>
      <c r="M704" s="170"/>
      <c r="N704" s="170">
        <v>20956929</v>
      </c>
      <c r="O704" s="170">
        <v>7</v>
      </c>
      <c r="P704" s="170"/>
      <c r="Q704" s="170"/>
      <c r="R704" s="16">
        <v>41913858</v>
      </c>
      <c r="S704" s="21">
        <v>14</v>
      </c>
      <c r="T704" s="148" t="s">
        <v>13891</v>
      </c>
      <c r="U704" s="218"/>
      <c r="V704" s="218"/>
    </row>
    <row r="705" spans="1:22" s="7" customFormat="1" ht="409.5" x14ac:dyDescent="0.3">
      <c r="A705" s="16">
        <v>700</v>
      </c>
      <c r="B705" s="21" t="s">
        <v>7423</v>
      </c>
      <c r="C705" s="16" t="s">
        <v>726</v>
      </c>
      <c r="D705" s="16" t="s">
        <v>1665</v>
      </c>
      <c r="E705" s="16" t="s">
        <v>7424</v>
      </c>
      <c r="F705" s="16"/>
      <c r="G705" s="16" t="s">
        <v>1493</v>
      </c>
      <c r="H705" s="251">
        <v>8338650</v>
      </c>
      <c r="I705" s="251">
        <v>3</v>
      </c>
      <c r="J705" s="16">
        <v>8338650</v>
      </c>
      <c r="K705" s="16">
        <v>3</v>
      </c>
      <c r="L705" s="16">
        <v>8338650</v>
      </c>
      <c r="M705" s="16">
        <v>3</v>
      </c>
      <c r="N705" s="16">
        <v>8338650</v>
      </c>
      <c r="O705" s="16">
        <v>3</v>
      </c>
      <c r="P705" s="16">
        <v>8338650</v>
      </c>
      <c r="Q705" s="16">
        <v>3</v>
      </c>
      <c r="R705" s="16">
        <v>41693250</v>
      </c>
      <c r="S705" s="16">
        <v>15</v>
      </c>
      <c r="T705" s="16" t="s">
        <v>213</v>
      </c>
      <c r="U705" s="16" t="s">
        <v>7048</v>
      </c>
      <c r="V705" s="16" t="s">
        <v>7048</v>
      </c>
    </row>
    <row r="706" spans="1:22" s="7" customFormat="1" ht="187.5" x14ac:dyDescent="0.3">
      <c r="A706" s="16">
        <v>701</v>
      </c>
      <c r="B706" s="21" t="s">
        <v>10196</v>
      </c>
      <c r="C706" s="16" t="s">
        <v>10197</v>
      </c>
      <c r="D706" s="16" t="s">
        <v>10198</v>
      </c>
      <c r="E706" s="16" t="s">
        <v>10199</v>
      </c>
      <c r="F706" s="16" t="s">
        <v>10199</v>
      </c>
      <c r="G706" s="16" t="s">
        <v>9115</v>
      </c>
      <c r="H706" s="251">
        <v>8280000.96</v>
      </c>
      <c r="I706" s="251" t="s">
        <v>9130</v>
      </c>
      <c r="J706" s="16">
        <v>8280000.96</v>
      </c>
      <c r="K706" s="16" t="s">
        <v>9130</v>
      </c>
      <c r="L706" s="16">
        <v>8280000.96</v>
      </c>
      <c r="M706" s="16" t="s">
        <v>9130</v>
      </c>
      <c r="N706" s="16">
        <v>8280000.96</v>
      </c>
      <c r="O706" s="16" t="s">
        <v>9130</v>
      </c>
      <c r="P706" s="16">
        <v>8280000.96</v>
      </c>
      <c r="Q706" s="16" t="s">
        <v>9130</v>
      </c>
      <c r="R706" s="16">
        <v>41400004.799999997</v>
      </c>
      <c r="S706" s="16">
        <v>15</v>
      </c>
      <c r="T706" s="16" t="s">
        <v>34</v>
      </c>
      <c r="U706" s="16"/>
      <c r="V706" s="16"/>
    </row>
    <row r="707" spans="1:22" s="7" customFormat="1" ht="56.25" x14ac:dyDescent="0.3">
      <c r="A707" s="16">
        <v>702</v>
      </c>
      <c r="B707" s="21" t="s">
        <v>773</v>
      </c>
      <c r="C707" s="16" t="s">
        <v>7151</v>
      </c>
      <c r="D707" s="16" t="s">
        <v>7152</v>
      </c>
      <c r="E707" s="16" t="s">
        <v>7129</v>
      </c>
      <c r="F707" s="16"/>
      <c r="G707" s="16" t="s">
        <v>7079</v>
      </c>
      <c r="H707" s="251">
        <v>8255520</v>
      </c>
      <c r="I707" s="251" t="s">
        <v>7130</v>
      </c>
      <c r="J707" s="16">
        <v>8255520</v>
      </c>
      <c r="K707" s="16" t="s">
        <v>7130</v>
      </c>
      <c r="L707" s="16">
        <v>8255520</v>
      </c>
      <c r="M707" s="16" t="s">
        <v>7130</v>
      </c>
      <c r="N707" s="16">
        <v>8255520</v>
      </c>
      <c r="O707" s="16" t="s">
        <v>7130</v>
      </c>
      <c r="P707" s="16">
        <v>8255520</v>
      </c>
      <c r="Q707" s="16" t="s">
        <v>7130</v>
      </c>
      <c r="R707" s="16">
        <v>41277600</v>
      </c>
      <c r="S707" s="16">
        <v>227375</v>
      </c>
      <c r="T707" s="16" t="s">
        <v>819</v>
      </c>
      <c r="U707" s="16"/>
      <c r="V707" s="16"/>
    </row>
    <row r="708" spans="1:22" s="7" customFormat="1" ht="75" x14ac:dyDescent="0.3">
      <c r="A708" s="16">
        <v>703</v>
      </c>
      <c r="B708" s="21" t="s">
        <v>219</v>
      </c>
      <c r="C708" s="16" t="s">
        <v>1625</v>
      </c>
      <c r="D708" s="16" t="s">
        <v>1626</v>
      </c>
      <c r="E708" s="16" t="s">
        <v>1699</v>
      </c>
      <c r="F708" s="16"/>
      <c r="G708" s="16" t="s">
        <v>337</v>
      </c>
      <c r="H708" s="251">
        <v>7929600</v>
      </c>
      <c r="I708" s="251">
        <v>4000</v>
      </c>
      <c r="J708" s="16">
        <v>8320249.5200000005</v>
      </c>
      <c r="K708" s="16">
        <v>4400</v>
      </c>
      <c r="L708" s="16">
        <v>8320249.5200000005</v>
      </c>
      <c r="M708" s="16">
        <v>4400</v>
      </c>
      <c r="N708" s="16">
        <v>8320249.5200000005</v>
      </c>
      <c r="O708" s="16">
        <v>4400</v>
      </c>
      <c r="P708" s="16">
        <v>8320249.5200000005</v>
      </c>
      <c r="Q708" s="16">
        <v>4400</v>
      </c>
      <c r="R708" s="16">
        <v>41210598.079999998</v>
      </c>
      <c r="S708" s="16">
        <v>21600</v>
      </c>
      <c r="T708" s="16" t="s">
        <v>1113</v>
      </c>
      <c r="U708" s="16" t="s">
        <v>1097</v>
      </c>
      <c r="V708" s="16"/>
    </row>
    <row r="709" spans="1:22" s="7" customFormat="1" ht="75" x14ac:dyDescent="0.3">
      <c r="A709" s="16">
        <v>704</v>
      </c>
      <c r="B709" s="120" t="s">
        <v>13992</v>
      </c>
      <c r="C709" s="113" t="s">
        <v>13993</v>
      </c>
      <c r="D709" s="120" t="s">
        <v>5479</v>
      </c>
      <c r="E709" s="120" t="s">
        <v>13994</v>
      </c>
      <c r="F709" s="20"/>
      <c r="G709" s="21" t="s">
        <v>33</v>
      </c>
      <c r="H709" s="470">
        <v>10296866</v>
      </c>
      <c r="I709" s="470">
        <v>2</v>
      </c>
      <c r="J709" s="170">
        <v>10296866</v>
      </c>
      <c r="K709" s="170">
        <v>2</v>
      </c>
      <c r="L709" s="170">
        <v>10296866</v>
      </c>
      <c r="M709" s="170">
        <v>2</v>
      </c>
      <c r="N709" s="170">
        <v>10296866</v>
      </c>
      <c r="O709" s="170">
        <v>2</v>
      </c>
      <c r="P709" s="170"/>
      <c r="Q709" s="170"/>
      <c r="R709" s="16">
        <v>41187464</v>
      </c>
      <c r="S709" s="21">
        <v>8</v>
      </c>
      <c r="T709" s="148" t="s">
        <v>13891</v>
      </c>
      <c r="U709" s="218"/>
      <c r="V709" s="218"/>
    </row>
    <row r="710" spans="1:22" s="7" customFormat="1" ht="409.5" x14ac:dyDescent="0.3">
      <c r="A710" s="16">
        <v>705</v>
      </c>
      <c r="B710" s="16" t="s">
        <v>6987</v>
      </c>
      <c r="C710" s="16" t="s">
        <v>11820</v>
      </c>
      <c r="D710" s="16" t="s">
        <v>11821</v>
      </c>
      <c r="E710" s="16" t="s">
        <v>11941</v>
      </c>
      <c r="F710" s="16" t="s">
        <v>11942</v>
      </c>
      <c r="G710" s="151" t="s">
        <v>33</v>
      </c>
      <c r="H710" s="275">
        <v>0</v>
      </c>
      <c r="I710" s="275">
        <v>0</v>
      </c>
      <c r="J710" s="275">
        <v>10281600</v>
      </c>
      <c r="K710" s="275">
        <v>12</v>
      </c>
      <c r="L710" s="275">
        <v>10281600</v>
      </c>
      <c r="M710" s="275">
        <v>12</v>
      </c>
      <c r="N710" s="275">
        <v>10281600</v>
      </c>
      <c r="O710" s="275">
        <v>12</v>
      </c>
      <c r="P710" s="275">
        <v>10281600</v>
      </c>
      <c r="Q710" s="275">
        <v>12</v>
      </c>
      <c r="R710" s="16">
        <v>41126400</v>
      </c>
      <c r="S710" s="275">
        <v>48</v>
      </c>
      <c r="T710" s="243" t="s">
        <v>11752</v>
      </c>
      <c r="U710" s="279" t="s">
        <v>353</v>
      </c>
      <c r="V710" s="279" t="s">
        <v>11824</v>
      </c>
    </row>
    <row r="711" spans="1:22" s="7" customFormat="1" ht="56.25" x14ac:dyDescent="0.3">
      <c r="A711" s="16">
        <v>706</v>
      </c>
      <c r="B711" s="121" t="s">
        <v>11928</v>
      </c>
      <c r="C711" s="113" t="s">
        <v>11929</v>
      </c>
      <c r="D711" s="148" t="s">
        <v>6685</v>
      </c>
      <c r="E711" s="148" t="s">
        <v>22</v>
      </c>
      <c r="F711" s="20"/>
      <c r="G711" s="21" t="s">
        <v>33</v>
      </c>
      <c r="H711" s="470">
        <v>20554220.609999999</v>
      </c>
      <c r="I711" s="470">
        <v>420</v>
      </c>
      <c r="J711" s="170">
        <v>20554220.609999999</v>
      </c>
      <c r="K711" s="170">
        <v>420</v>
      </c>
      <c r="L711" s="170"/>
      <c r="M711" s="170"/>
      <c r="N711" s="170"/>
      <c r="O711" s="170"/>
      <c r="P711" s="170"/>
      <c r="Q711" s="170"/>
      <c r="R711" s="16">
        <v>41108441.219999999</v>
      </c>
      <c r="S711" s="21">
        <v>840</v>
      </c>
      <c r="T711" s="121" t="s">
        <v>13962</v>
      </c>
      <c r="U711" s="222" t="s">
        <v>35</v>
      </c>
      <c r="V711" s="222" t="s">
        <v>13995</v>
      </c>
    </row>
    <row r="712" spans="1:22" s="7" customFormat="1" ht="262.5" x14ac:dyDescent="0.3">
      <c r="A712" s="16">
        <v>707</v>
      </c>
      <c r="B712" s="21" t="s">
        <v>7611</v>
      </c>
      <c r="C712" s="16" t="s">
        <v>1551</v>
      </c>
      <c r="D712" s="16" t="s">
        <v>1550</v>
      </c>
      <c r="E712" s="16" t="s">
        <v>1552</v>
      </c>
      <c r="F712" s="16"/>
      <c r="G712" s="16" t="s">
        <v>33</v>
      </c>
      <c r="H712" s="251">
        <v>8166381.5982142854</v>
      </c>
      <c r="I712" s="251">
        <v>12</v>
      </c>
      <c r="J712" s="16">
        <v>8806882.040000001</v>
      </c>
      <c r="K712" s="16">
        <v>11</v>
      </c>
      <c r="L712" s="16">
        <v>8006256.4000000013</v>
      </c>
      <c r="M712" s="16">
        <v>10</v>
      </c>
      <c r="N712" s="16">
        <v>8006256.4000000013</v>
      </c>
      <c r="O712" s="16">
        <v>10</v>
      </c>
      <c r="P712" s="16">
        <v>8006256.4000000013</v>
      </c>
      <c r="Q712" s="16">
        <v>10</v>
      </c>
      <c r="R712" s="16">
        <v>40992032.838214293</v>
      </c>
      <c r="S712" s="16">
        <v>53</v>
      </c>
      <c r="T712" s="16" t="s">
        <v>213</v>
      </c>
      <c r="U712" s="16" t="s">
        <v>7048</v>
      </c>
      <c r="V712" s="16" t="s">
        <v>7048</v>
      </c>
    </row>
    <row r="713" spans="1:22" s="7" customFormat="1" ht="75" x14ac:dyDescent="0.3">
      <c r="A713" s="16">
        <v>708</v>
      </c>
      <c r="B713" s="20" t="s">
        <v>1643</v>
      </c>
      <c r="C713" s="20" t="s">
        <v>2077</v>
      </c>
      <c r="D713" s="20" t="s">
        <v>2078</v>
      </c>
      <c r="E713" s="20" t="s">
        <v>13798</v>
      </c>
      <c r="F713" s="20" t="s">
        <v>13781</v>
      </c>
      <c r="G713" s="20" t="s">
        <v>9115</v>
      </c>
      <c r="H713" s="115">
        <v>8960000</v>
      </c>
      <c r="I713" s="115" t="s">
        <v>9201</v>
      </c>
      <c r="J713" s="21">
        <v>8000000</v>
      </c>
      <c r="K713" s="114">
        <v>5</v>
      </c>
      <c r="L713" s="21">
        <v>8000000</v>
      </c>
      <c r="M713" s="114">
        <v>5</v>
      </c>
      <c r="N713" s="21">
        <v>8000000</v>
      </c>
      <c r="O713" s="114">
        <v>5</v>
      </c>
      <c r="P713" s="21">
        <v>8000000</v>
      </c>
      <c r="Q713" s="114">
        <v>5</v>
      </c>
      <c r="R713" s="16">
        <v>40960000</v>
      </c>
      <c r="S713" s="21">
        <v>25</v>
      </c>
      <c r="T713" s="113" t="s">
        <v>13783</v>
      </c>
      <c r="U713" s="112"/>
      <c r="V713" s="221"/>
    </row>
    <row r="714" spans="1:22" s="7" customFormat="1" ht="75" x14ac:dyDescent="0.3">
      <c r="A714" s="16">
        <v>709</v>
      </c>
      <c r="B714" s="21" t="s">
        <v>3109</v>
      </c>
      <c r="C714" s="16" t="s">
        <v>3110</v>
      </c>
      <c r="D714" s="16" t="s">
        <v>2266</v>
      </c>
      <c r="E714" s="16" t="s">
        <v>3111</v>
      </c>
      <c r="F714" s="17"/>
      <c r="G714" s="16" t="s">
        <v>33</v>
      </c>
      <c r="H714" s="251">
        <v>8191368</v>
      </c>
      <c r="I714" s="251">
        <v>1</v>
      </c>
      <c r="J714" s="16">
        <v>8191368</v>
      </c>
      <c r="K714" s="16">
        <v>1</v>
      </c>
      <c r="L714" s="16">
        <v>8191368</v>
      </c>
      <c r="M714" s="16">
        <v>1</v>
      </c>
      <c r="N714" s="16">
        <v>8191368</v>
      </c>
      <c r="O714" s="16">
        <v>1</v>
      </c>
      <c r="P714" s="16">
        <v>8191368</v>
      </c>
      <c r="Q714" s="16">
        <v>1</v>
      </c>
      <c r="R714" s="16">
        <v>40956840</v>
      </c>
      <c r="S714" s="16">
        <v>5</v>
      </c>
      <c r="T714" s="16" t="s">
        <v>213</v>
      </c>
      <c r="U714" s="16" t="s">
        <v>2567</v>
      </c>
      <c r="V714" s="16" t="s">
        <v>3112</v>
      </c>
    </row>
    <row r="715" spans="1:22" s="7" customFormat="1" ht="37.5" x14ac:dyDescent="0.3">
      <c r="A715" s="16">
        <v>710</v>
      </c>
      <c r="B715" s="21" t="s">
        <v>7612</v>
      </c>
      <c r="C715" s="16" t="s">
        <v>7613</v>
      </c>
      <c r="D715" s="16" t="s">
        <v>1316</v>
      </c>
      <c r="E715" s="16" t="s">
        <v>7614</v>
      </c>
      <c r="F715" s="16"/>
      <c r="G715" s="16" t="s">
        <v>33</v>
      </c>
      <c r="H715" s="251">
        <v>1392299.9999999998</v>
      </c>
      <c r="I715" s="251">
        <v>4</v>
      </c>
      <c r="J715" s="16">
        <v>9860000</v>
      </c>
      <c r="K715" s="16">
        <v>10</v>
      </c>
      <c r="L715" s="16">
        <v>9860000</v>
      </c>
      <c r="M715" s="16">
        <v>10</v>
      </c>
      <c r="N715" s="16">
        <v>9860000</v>
      </c>
      <c r="O715" s="16">
        <v>10</v>
      </c>
      <c r="P715" s="16">
        <v>9860000</v>
      </c>
      <c r="Q715" s="16">
        <v>10</v>
      </c>
      <c r="R715" s="16">
        <v>40832300</v>
      </c>
      <c r="S715" s="16">
        <v>44</v>
      </c>
      <c r="T715" s="16" t="s">
        <v>213</v>
      </c>
      <c r="U715" s="16" t="s">
        <v>7048</v>
      </c>
      <c r="V715" s="16" t="s">
        <v>7048</v>
      </c>
    </row>
    <row r="716" spans="1:22" s="7" customFormat="1" ht="409.5" x14ac:dyDescent="0.3">
      <c r="A716" s="16">
        <v>711</v>
      </c>
      <c r="B716" s="16" t="s">
        <v>11943</v>
      </c>
      <c r="C716" s="16" t="s">
        <v>11944</v>
      </c>
      <c r="D716" s="16" t="s">
        <v>11945</v>
      </c>
      <c r="E716" s="16" t="s">
        <v>11946</v>
      </c>
      <c r="F716" s="16" t="s">
        <v>11947</v>
      </c>
      <c r="G716" s="151" t="s">
        <v>33</v>
      </c>
      <c r="H716" s="275">
        <v>8142482.4000000004</v>
      </c>
      <c r="I716" s="275">
        <v>60</v>
      </c>
      <c r="J716" s="275">
        <v>8142482.4000000004</v>
      </c>
      <c r="K716" s="275">
        <v>60</v>
      </c>
      <c r="L716" s="275">
        <v>8142482.4000000004</v>
      </c>
      <c r="M716" s="275">
        <v>60</v>
      </c>
      <c r="N716" s="275">
        <v>8142482.4000000004</v>
      </c>
      <c r="O716" s="275">
        <v>60</v>
      </c>
      <c r="P716" s="275">
        <v>8142482.4000000004</v>
      </c>
      <c r="Q716" s="275">
        <v>60</v>
      </c>
      <c r="R716" s="16">
        <v>40712412</v>
      </c>
      <c r="S716" s="275">
        <v>300</v>
      </c>
      <c r="T716" s="243" t="s">
        <v>11752</v>
      </c>
      <c r="U716" s="279" t="s">
        <v>35</v>
      </c>
      <c r="V716" s="279" t="s">
        <v>11948</v>
      </c>
    </row>
    <row r="717" spans="1:22" s="7" customFormat="1" ht="131.25" x14ac:dyDescent="0.3">
      <c r="A717" s="16">
        <v>712</v>
      </c>
      <c r="B717" s="21" t="s">
        <v>7312</v>
      </c>
      <c r="C717" s="16" t="s">
        <v>2747</v>
      </c>
      <c r="D717" s="16" t="s">
        <v>3247</v>
      </c>
      <c r="E717" s="16" t="s">
        <v>7313</v>
      </c>
      <c r="F717" s="16"/>
      <c r="G717" s="16" t="s">
        <v>1493</v>
      </c>
      <c r="H717" s="251">
        <v>8065120.9199999999</v>
      </c>
      <c r="I717" s="251">
        <v>1</v>
      </c>
      <c r="J717" s="16">
        <v>8065120.9199999999</v>
      </c>
      <c r="K717" s="16">
        <v>1</v>
      </c>
      <c r="L717" s="16">
        <v>8065120.9199999999</v>
      </c>
      <c r="M717" s="16">
        <v>1</v>
      </c>
      <c r="N717" s="16">
        <v>8065120.9199999999</v>
      </c>
      <c r="O717" s="16">
        <v>1</v>
      </c>
      <c r="P717" s="16">
        <v>8065120.9199999999</v>
      </c>
      <c r="Q717" s="16">
        <v>1</v>
      </c>
      <c r="R717" s="16">
        <v>40325604.600000001</v>
      </c>
      <c r="S717" s="16">
        <v>5</v>
      </c>
      <c r="T717" s="16" t="s">
        <v>213</v>
      </c>
      <c r="U717" s="16" t="s">
        <v>7048</v>
      </c>
      <c r="V717" s="16" t="s">
        <v>7048</v>
      </c>
    </row>
    <row r="718" spans="1:22" s="7" customFormat="1" ht="409.5" x14ac:dyDescent="0.3">
      <c r="A718" s="16">
        <v>713</v>
      </c>
      <c r="B718" s="114" t="s">
        <v>2482</v>
      </c>
      <c r="C718" s="114" t="s">
        <v>13996</v>
      </c>
      <c r="D718" s="114" t="s">
        <v>13997</v>
      </c>
      <c r="E718" s="114" t="s">
        <v>13998</v>
      </c>
      <c r="F718" s="114"/>
      <c r="G718" s="20" t="s">
        <v>33</v>
      </c>
      <c r="H718" s="115">
        <v>8179000</v>
      </c>
      <c r="I718" s="172">
        <v>226</v>
      </c>
      <c r="J718" s="114">
        <v>7238053.0973451324</v>
      </c>
      <c r="K718" s="114">
        <v>200</v>
      </c>
      <c r="L718" s="114">
        <v>7744716.8141592918</v>
      </c>
      <c r="M718" s="114">
        <v>200</v>
      </c>
      <c r="N718" s="114">
        <v>8286846.9911504425</v>
      </c>
      <c r="O718" s="114">
        <v>200</v>
      </c>
      <c r="P718" s="114">
        <v>8866926.2805309743</v>
      </c>
      <c r="Q718" s="114">
        <v>200</v>
      </c>
      <c r="R718" s="16">
        <v>40315543.183185846</v>
      </c>
      <c r="S718" s="114">
        <v>1026</v>
      </c>
      <c r="T718" s="114" t="s">
        <v>13999</v>
      </c>
      <c r="U718" s="221" t="s">
        <v>722</v>
      </c>
      <c r="V718" s="221"/>
    </row>
    <row r="719" spans="1:22" s="7" customFormat="1" ht="409.5" x14ac:dyDescent="0.3">
      <c r="A719" s="16">
        <v>714</v>
      </c>
      <c r="B719" s="21" t="s">
        <v>3991</v>
      </c>
      <c r="C719" s="16" t="s">
        <v>86</v>
      </c>
      <c r="D719" s="16" t="s">
        <v>87</v>
      </c>
      <c r="E719" s="16" t="s">
        <v>3992</v>
      </c>
      <c r="F719" s="16"/>
      <c r="G719" s="16" t="s">
        <v>33</v>
      </c>
      <c r="H719" s="251">
        <v>9507488.3800000008</v>
      </c>
      <c r="I719" s="251">
        <v>46</v>
      </c>
      <c r="J719" s="16">
        <v>7696000</v>
      </c>
      <c r="K719" s="16">
        <v>52</v>
      </c>
      <c r="L719" s="16">
        <v>7696000</v>
      </c>
      <c r="M719" s="16">
        <v>52</v>
      </c>
      <c r="N719" s="16">
        <v>7696000</v>
      </c>
      <c r="O719" s="16">
        <v>52</v>
      </c>
      <c r="P719" s="16">
        <v>7696000</v>
      </c>
      <c r="Q719" s="16">
        <v>52</v>
      </c>
      <c r="R719" s="16">
        <v>40291488.380000003</v>
      </c>
      <c r="S719" s="16">
        <v>254</v>
      </c>
      <c r="T719" s="16" t="s">
        <v>25</v>
      </c>
      <c r="U719" s="16" t="s">
        <v>2567</v>
      </c>
      <c r="V719" s="16" t="s">
        <v>3993</v>
      </c>
    </row>
    <row r="720" spans="1:22" s="7" customFormat="1" ht="131.25" x14ac:dyDescent="0.3">
      <c r="A720" s="16">
        <v>715</v>
      </c>
      <c r="B720" s="21" t="s">
        <v>7678</v>
      </c>
      <c r="C720" s="16" t="s">
        <v>4164</v>
      </c>
      <c r="D720" s="16" t="s">
        <v>4165</v>
      </c>
      <c r="E720" s="16" t="s">
        <v>9987</v>
      </c>
      <c r="F720" s="16" t="s">
        <v>9987</v>
      </c>
      <c r="G720" s="16" t="s">
        <v>9115</v>
      </c>
      <c r="H720" s="251">
        <v>8050000</v>
      </c>
      <c r="I720" s="251" t="s">
        <v>9201</v>
      </c>
      <c r="J720" s="16">
        <v>8050000</v>
      </c>
      <c r="K720" s="16" t="s">
        <v>9201</v>
      </c>
      <c r="L720" s="16">
        <v>8050000</v>
      </c>
      <c r="M720" s="16" t="s">
        <v>9201</v>
      </c>
      <c r="N720" s="16">
        <v>8050000</v>
      </c>
      <c r="O720" s="16" t="s">
        <v>9201</v>
      </c>
      <c r="P720" s="16">
        <v>8050000</v>
      </c>
      <c r="Q720" s="16" t="s">
        <v>9201</v>
      </c>
      <c r="R720" s="16">
        <v>40250000</v>
      </c>
      <c r="S720" s="16">
        <v>25</v>
      </c>
      <c r="T720" s="16" t="s">
        <v>34</v>
      </c>
      <c r="U720" s="16" t="s">
        <v>83</v>
      </c>
      <c r="V720" s="16" t="s">
        <v>9988</v>
      </c>
    </row>
    <row r="721" spans="1:22" s="7" customFormat="1" ht="112.5" x14ac:dyDescent="0.3">
      <c r="A721" s="16">
        <v>716</v>
      </c>
      <c r="B721" s="21" t="s">
        <v>3804</v>
      </c>
      <c r="C721" s="16" t="s">
        <v>3803</v>
      </c>
      <c r="D721" s="16" t="s">
        <v>798</v>
      </c>
      <c r="E721" s="16" t="s">
        <v>10042</v>
      </c>
      <c r="F721" s="16" t="s">
        <v>10042</v>
      </c>
      <c r="G721" s="16" t="s">
        <v>9115</v>
      </c>
      <c r="H721" s="251">
        <v>8050000</v>
      </c>
      <c r="I721" s="251" t="s">
        <v>9201</v>
      </c>
      <c r="J721" s="16">
        <v>8050000</v>
      </c>
      <c r="K721" s="16" t="s">
        <v>9201</v>
      </c>
      <c r="L721" s="16">
        <v>8050000</v>
      </c>
      <c r="M721" s="16" t="s">
        <v>9201</v>
      </c>
      <c r="N721" s="16">
        <v>8050000</v>
      </c>
      <c r="O721" s="16" t="s">
        <v>9201</v>
      </c>
      <c r="P721" s="16">
        <v>8050000</v>
      </c>
      <c r="Q721" s="16" t="s">
        <v>9201</v>
      </c>
      <c r="R721" s="16">
        <v>40250000</v>
      </c>
      <c r="S721" s="16">
        <v>25</v>
      </c>
      <c r="T721" s="16" t="s">
        <v>34</v>
      </c>
      <c r="U721" s="16" t="s">
        <v>294</v>
      </c>
      <c r="V721" s="16" t="s">
        <v>9986</v>
      </c>
    </row>
    <row r="722" spans="1:22" s="7" customFormat="1" ht="56.25" x14ac:dyDescent="0.3">
      <c r="A722" s="16">
        <v>717</v>
      </c>
      <c r="B722" s="21" t="s">
        <v>1651</v>
      </c>
      <c r="C722" s="16" t="s">
        <v>1650</v>
      </c>
      <c r="D722" s="16" t="s">
        <v>1652</v>
      </c>
      <c r="E722" s="16" t="s">
        <v>10640</v>
      </c>
      <c r="F722" s="16"/>
      <c r="G722" s="16" t="s">
        <v>9115</v>
      </c>
      <c r="H722" s="251">
        <v>39984000</v>
      </c>
      <c r="I722" s="251" t="s">
        <v>9113</v>
      </c>
      <c r="J722" s="16"/>
      <c r="K722" s="16"/>
      <c r="L722" s="16"/>
      <c r="M722" s="16"/>
      <c r="N722" s="16"/>
      <c r="O722" s="16"/>
      <c r="P722" s="16"/>
      <c r="Q722" s="16"/>
      <c r="R722" s="16">
        <v>39984000</v>
      </c>
      <c r="S722" s="16">
        <v>1</v>
      </c>
      <c r="T722" s="16" t="s">
        <v>76</v>
      </c>
      <c r="U722" s="16" t="s">
        <v>83</v>
      </c>
      <c r="V722" s="16" t="s">
        <v>10641</v>
      </c>
    </row>
    <row r="723" spans="1:22" s="7" customFormat="1" ht="56.25" x14ac:dyDescent="0.3">
      <c r="A723" s="16">
        <v>718</v>
      </c>
      <c r="B723" s="21" t="s">
        <v>1651</v>
      </c>
      <c r="C723" s="16" t="s">
        <v>1650</v>
      </c>
      <c r="D723" s="16" t="s">
        <v>1652</v>
      </c>
      <c r="E723" s="16" t="s">
        <v>10640</v>
      </c>
      <c r="F723" s="16"/>
      <c r="G723" s="16" t="s">
        <v>9115</v>
      </c>
      <c r="H723" s="251">
        <v>39984000</v>
      </c>
      <c r="I723" s="251" t="s">
        <v>9113</v>
      </c>
      <c r="J723" s="16"/>
      <c r="K723" s="16"/>
      <c r="L723" s="16"/>
      <c r="M723" s="16"/>
      <c r="N723" s="16"/>
      <c r="O723" s="16"/>
      <c r="P723" s="16"/>
      <c r="Q723" s="16"/>
      <c r="R723" s="16">
        <v>39984000</v>
      </c>
      <c r="S723" s="16">
        <v>1</v>
      </c>
      <c r="T723" s="16" t="s">
        <v>76</v>
      </c>
      <c r="U723" s="16" t="s">
        <v>83</v>
      </c>
      <c r="V723" s="16" t="s">
        <v>10641</v>
      </c>
    </row>
    <row r="724" spans="1:22" s="7" customFormat="1" x14ac:dyDescent="0.3">
      <c r="A724" s="16">
        <v>719</v>
      </c>
      <c r="B724" s="21" t="s">
        <v>3366</v>
      </c>
      <c r="C724" s="16" t="s">
        <v>3367</v>
      </c>
      <c r="D724" s="16" t="s">
        <v>3368</v>
      </c>
      <c r="E724" s="16" t="s">
        <v>3369</v>
      </c>
      <c r="F724" s="16"/>
      <c r="G724" s="16" t="s">
        <v>33</v>
      </c>
      <c r="H724" s="251">
        <v>11916800</v>
      </c>
      <c r="I724" s="251">
        <v>8</v>
      </c>
      <c r="J724" s="16">
        <v>7016308.629999999</v>
      </c>
      <c r="K724" s="16">
        <v>5</v>
      </c>
      <c r="L724" s="16">
        <v>7016308.629999999</v>
      </c>
      <c r="M724" s="16">
        <v>5</v>
      </c>
      <c r="N724" s="16">
        <v>7016308.629999999</v>
      </c>
      <c r="O724" s="16">
        <v>5</v>
      </c>
      <c r="P724" s="16">
        <v>7016308.629999999</v>
      </c>
      <c r="Q724" s="16">
        <v>5</v>
      </c>
      <c r="R724" s="16">
        <v>39982034.519999996</v>
      </c>
      <c r="S724" s="16">
        <v>28</v>
      </c>
      <c r="T724" s="16" t="s">
        <v>1113</v>
      </c>
      <c r="U724" s="16" t="s">
        <v>1097</v>
      </c>
      <c r="V724" s="16"/>
    </row>
    <row r="725" spans="1:22" s="7" customFormat="1" ht="112.5" x14ac:dyDescent="0.3">
      <c r="A725" s="16">
        <v>720</v>
      </c>
      <c r="B725" s="21" t="s">
        <v>7615</v>
      </c>
      <c r="C725" s="16" t="s">
        <v>1290</v>
      </c>
      <c r="D725" s="16" t="s">
        <v>326</v>
      </c>
      <c r="E725" s="16" t="s">
        <v>1291</v>
      </c>
      <c r="F725" s="16"/>
      <c r="G725" s="16" t="s">
        <v>281</v>
      </c>
      <c r="H725" s="251">
        <v>7325441.9999999981</v>
      </c>
      <c r="I725" s="251">
        <v>647</v>
      </c>
      <c r="J725" s="16">
        <v>8139984.5699999994</v>
      </c>
      <c r="K725" s="16">
        <v>639</v>
      </c>
      <c r="L725" s="16">
        <v>8152723.1999999993</v>
      </c>
      <c r="M725" s="16">
        <v>640</v>
      </c>
      <c r="N725" s="16">
        <v>8152723.1999999993</v>
      </c>
      <c r="O725" s="16">
        <v>640</v>
      </c>
      <c r="P725" s="16">
        <v>8152723.1999999993</v>
      </c>
      <c r="Q725" s="16">
        <v>640</v>
      </c>
      <c r="R725" s="16">
        <v>39923596.169999994</v>
      </c>
      <c r="S725" s="16">
        <v>3206</v>
      </c>
      <c r="T725" s="16" t="s">
        <v>213</v>
      </c>
      <c r="U725" s="16" t="s">
        <v>35</v>
      </c>
      <c r="V725" s="16" t="s">
        <v>7616</v>
      </c>
    </row>
    <row r="726" spans="1:22" s="7" customFormat="1" ht="409.5" x14ac:dyDescent="0.3">
      <c r="A726" s="16">
        <v>721</v>
      </c>
      <c r="B726" s="16" t="s">
        <v>5526</v>
      </c>
      <c r="C726" s="16" t="s">
        <v>11949</v>
      </c>
      <c r="D726" s="16" t="s">
        <v>11950</v>
      </c>
      <c r="E726" s="16" t="s">
        <v>11951</v>
      </c>
      <c r="F726" s="16" t="s">
        <v>11952</v>
      </c>
      <c r="G726" s="151" t="s">
        <v>49</v>
      </c>
      <c r="H726" s="275">
        <v>9929700</v>
      </c>
      <c r="I726" s="275">
        <v>3366</v>
      </c>
      <c r="J726" s="275">
        <v>9929700</v>
      </c>
      <c r="K726" s="275">
        <v>3366</v>
      </c>
      <c r="L726" s="275">
        <v>9929700</v>
      </c>
      <c r="M726" s="275">
        <v>3366</v>
      </c>
      <c r="N726" s="275">
        <v>9929700</v>
      </c>
      <c r="O726" s="275">
        <v>3366</v>
      </c>
      <c r="P726" s="275">
        <v>0</v>
      </c>
      <c r="Q726" s="275">
        <v>0</v>
      </c>
      <c r="R726" s="16">
        <v>39718800</v>
      </c>
      <c r="S726" s="275">
        <v>13464</v>
      </c>
      <c r="T726" s="243" t="s">
        <v>11752</v>
      </c>
      <c r="U726" s="279" t="s">
        <v>83</v>
      </c>
      <c r="V726" s="279" t="s">
        <v>11953</v>
      </c>
    </row>
    <row r="727" spans="1:22" s="7" customFormat="1" ht="37.5" x14ac:dyDescent="0.3">
      <c r="A727" s="16">
        <v>722</v>
      </c>
      <c r="B727" s="21" t="s">
        <v>1270</v>
      </c>
      <c r="C727" s="16" t="s">
        <v>1271</v>
      </c>
      <c r="D727" s="16" t="s">
        <v>3038</v>
      </c>
      <c r="E727" s="16" t="s">
        <v>3039</v>
      </c>
      <c r="F727" s="16" t="s">
        <v>3040</v>
      </c>
      <c r="G727" s="16" t="s">
        <v>33</v>
      </c>
      <c r="H727" s="251">
        <v>7183245.8299999991</v>
      </c>
      <c r="I727" s="251">
        <v>1</v>
      </c>
      <c r="J727" s="16">
        <v>7614240.5797999995</v>
      </c>
      <c r="K727" s="16">
        <v>0</v>
      </c>
      <c r="L727" s="16">
        <v>7918810.2029919997</v>
      </c>
      <c r="M727" s="16">
        <v>1</v>
      </c>
      <c r="N727" s="16">
        <v>8235562.61111168</v>
      </c>
      <c r="O727" s="16">
        <v>0</v>
      </c>
      <c r="P727" s="16">
        <v>8564985.1155561469</v>
      </c>
      <c r="Q727" s="16">
        <v>1</v>
      </c>
      <c r="R727" s="16">
        <v>39516844.339459822</v>
      </c>
      <c r="S727" s="16">
        <v>3</v>
      </c>
      <c r="T727" s="16" t="s">
        <v>9759</v>
      </c>
      <c r="U727" s="16" t="s">
        <v>2567</v>
      </c>
      <c r="V727" s="16" t="s">
        <v>3026</v>
      </c>
    </row>
    <row r="728" spans="1:22" s="7" customFormat="1" ht="56.25" x14ac:dyDescent="0.3">
      <c r="A728" s="16">
        <v>723</v>
      </c>
      <c r="B728" s="21" t="s">
        <v>7617</v>
      </c>
      <c r="C728" s="16" t="s">
        <v>6170</v>
      </c>
      <c r="D728" s="16" t="s">
        <v>1038</v>
      </c>
      <c r="E728" s="16" t="s">
        <v>6171</v>
      </c>
      <c r="F728" s="16"/>
      <c r="G728" s="16" t="s">
        <v>33</v>
      </c>
      <c r="H728" s="251">
        <v>8908220</v>
      </c>
      <c r="I728" s="251">
        <v>193</v>
      </c>
      <c r="J728" s="16">
        <v>1789200</v>
      </c>
      <c r="K728" s="16">
        <v>36</v>
      </c>
      <c r="L728" s="16">
        <v>9592100</v>
      </c>
      <c r="M728" s="16">
        <v>193</v>
      </c>
      <c r="N728" s="16">
        <v>9592100</v>
      </c>
      <c r="O728" s="16">
        <v>193</v>
      </c>
      <c r="P728" s="16">
        <v>9592100</v>
      </c>
      <c r="Q728" s="16">
        <v>193</v>
      </c>
      <c r="R728" s="16">
        <v>39473720</v>
      </c>
      <c r="S728" s="16">
        <v>808</v>
      </c>
      <c r="T728" s="16" t="s">
        <v>213</v>
      </c>
      <c r="U728" s="16" t="s">
        <v>35</v>
      </c>
      <c r="V728" s="16" t="s">
        <v>7618</v>
      </c>
    </row>
    <row r="729" spans="1:22" s="7" customFormat="1" ht="75" x14ac:dyDescent="0.3">
      <c r="A729" s="16">
        <v>724</v>
      </c>
      <c r="B729" s="51" t="s">
        <v>194</v>
      </c>
      <c r="C729" s="51" t="s">
        <v>1564</v>
      </c>
      <c r="D729" s="51" t="s">
        <v>1565</v>
      </c>
      <c r="E729" s="51" t="s">
        <v>14687</v>
      </c>
      <c r="F729" s="40" t="s">
        <v>14449</v>
      </c>
      <c r="G729" s="51" t="s">
        <v>7079</v>
      </c>
      <c r="H729" s="437">
        <v>39300800</v>
      </c>
      <c r="I729" s="251" t="s">
        <v>14688</v>
      </c>
      <c r="J729" s="17"/>
      <c r="K729" s="17"/>
      <c r="L729" s="17"/>
      <c r="M729" s="17"/>
      <c r="N729" s="17"/>
      <c r="O729" s="17"/>
      <c r="P729" s="17"/>
      <c r="Q729" s="17"/>
      <c r="R729" s="16">
        <v>39300800</v>
      </c>
      <c r="S729" s="16">
        <v>58</v>
      </c>
      <c r="T729" s="51" t="s">
        <v>14655</v>
      </c>
      <c r="U729" s="51" t="s">
        <v>35</v>
      </c>
      <c r="V729" s="17"/>
    </row>
    <row r="730" spans="1:22" s="7" customFormat="1" ht="187.5" x14ac:dyDescent="0.3">
      <c r="A730" s="16">
        <v>725</v>
      </c>
      <c r="B730" s="21" t="s">
        <v>7619</v>
      </c>
      <c r="C730" s="16" t="s">
        <v>327</v>
      </c>
      <c r="D730" s="16" t="s">
        <v>326</v>
      </c>
      <c r="E730" s="16" t="s">
        <v>328</v>
      </c>
      <c r="F730" s="16"/>
      <c r="G730" s="16" t="s">
        <v>281</v>
      </c>
      <c r="H730" s="251">
        <v>5990757.4821428563</v>
      </c>
      <c r="I730" s="251">
        <v>636</v>
      </c>
      <c r="J730" s="16">
        <v>10120958.568</v>
      </c>
      <c r="K730" s="16">
        <v>917.25199999999995</v>
      </c>
      <c r="L730" s="16">
        <v>7723800</v>
      </c>
      <c r="M730" s="16">
        <v>700</v>
      </c>
      <c r="N730" s="16">
        <v>7723800</v>
      </c>
      <c r="O730" s="16">
        <v>700</v>
      </c>
      <c r="P730" s="16">
        <v>7723800</v>
      </c>
      <c r="Q730" s="16">
        <v>700</v>
      </c>
      <c r="R730" s="16">
        <v>39283116.050142854</v>
      </c>
      <c r="S730" s="16">
        <v>3653.252</v>
      </c>
      <c r="T730" s="16" t="s">
        <v>213</v>
      </c>
      <c r="U730" s="16" t="s">
        <v>35</v>
      </c>
      <c r="V730" s="16" t="s">
        <v>7620</v>
      </c>
    </row>
    <row r="731" spans="1:22" s="7" customFormat="1" ht="37.5" x14ac:dyDescent="0.3">
      <c r="A731" s="16">
        <v>726</v>
      </c>
      <c r="B731" s="21" t="s">
        <v>320</v>
      </c>
      <c r="C731" s="16" t="s">
        <v>807</v>
      </c>
      <c r="D731" s="16" t="s">
        <v>808</v>
      </c>
      <c r="E731" s="16" t="s">
        <v>809</v>
      </c>
      <c r="F731" s="16"/>
      <c r="G731" s="16" t="s">
        <v>33</v>
      </c>
      <c r="H731" s="251">
        <v>7848960</v>
      </c>
      <c r="I731" s="251">
        <v>64</v>
      </c>
      <c r="J731" s="16">
        <v>7848960</v>
      </c>
      <c r="K731" s="16">
        <v>64</v>
      </c>
      <c r="L731" s="16">
        <v>7848960</v>
      </c>
      <c r="M731" s="16">
        <v>64</v>
      </c>
      <c r="N731" s="16">
        <v>7848960</v>
      </c>
      <c r="O731" s="16">
        <v>64</v>
      </c>
      <c r="P731" s="16">
        <v>7848960</v>
      </c>
      <c r="Q731" s="16">
        <v>64</v>
      </c>
      <c r="R731" s="16">
        <v>39244800</v>
      </c>
      <c r="S731" s="16">
        <v>320</v>
      </c>
      <c r="T731" s="16" t="s">
        <v>34</v>
      </c>
      <c r="U731" s="16" t="s">
        <v>83</v>
      </c>
      <c r="V731" s="16" t="s">
        <v>810</v>
      </c>
    </row>
    <row r="732" spans="1:22" s="7" customFormat="1" ht="56.25" x14ac:dyDescent="0.3">
      <c r="A732" s="16">
        <v>727</v>
      </c>
      <c r="B732" s="21" t="s">
        <v>5916</v>
      </c>
      <c r="C732" s="16" t="s">
        <v>5917</v>
      </c>
      <c r="D732" s="16" t="s">
        <v>5918</v>
      </c>
      <c r="E732" s="16" t="s">
        <v>10626</v>
      </c>
      <c r="F732" s="16"/>
      <c r="G732" s="16" t="s">
        <v>9115</v>
      </c>
      <c r="H732" s="251">
        <v>39200000</v>
      </c>
      <c r="I732" s="251" t="s">
        <v>9266</v>
      </c>
      <c r="J732" s="16"/>
      <c r="K732" s="16"/>
      <c r="L732" s="16"/>
      <c r="M732" s="16"/>
      <c r="N732" s="16"/>
      <c r="O732" s="16"/>
      <c r="P732" s="16"/>
      <c r="Q732" s="16"/>
      <c r="R732" s="16">
        <v>39200000</v>
      </c>
      <c r="S732" s="16">
        <v>4</v>
      </c>
      <c r="T732" s="16" t="s">
        <v>76</v>
      </c>
      <c r="U732" s="16" t="s">
        <v>2567</v>
      </c>
      <c r="V732" s="16" t="s">
        <v>10627</v>
      </c>
    </row>
    <row r="733" spans="1:22" s="7" customFormat="1" ht="318.75" x14ac:dyDescent="0.3">
      <c r="A733" s="16">
        <v>728</v>
      </c>
      <c r="B733" s="21" t="s">
        <v>3141</v>
      </c>
      <c r="C733" s="16" t="s">
        <v>2314</v>
      </c>
      <c r="D733" s="16" t="s">
        <v>2315</v>
      </c>
      <c r="E733" s="16" t="s">
        <v>2316</v>
      </c>
      <c r="F733" s="17"/>
      <c r="G733" s="16" t="s">
        <v>33</v>
      </c>
      <c r="H733" s="251">
        <v>7800000</v>
      </c>
      <c r="I733" s="251">
        <v>2</v>
      </c>
      <c r="J733" s="16">
        <v>7800000</v>
      </c>
      <c r="K733" s="16">
        <v>2</v>
      </c>
      <c r="L733" s="16">
        <v>7800000</v>
      </c>
      <c r="M733" s="16">
        <v>2</v>
      </c>
      <c r="N733" s="16">
        <v>7800000</v>
      </c>
      <c r="O733" s="16">
        <v>2</v>
      </c>
      <c r="P733" s="16">
        <v>7800000</v>
      </c>
      <c r="Q733" s="16">
        <v>2</v>
      </c>
      <c r="R733" s="16">
        <v>39000000</v>
      </c>
      <c r="S733" s="16">
        <v>10</v>
      </c>
      <c r="T733" s="16" t="s">
        <v>213</v>
      </c>
      <c r="U733" s="16" t="s">
        <v>2567</v>
      </c>
      <c r="V733" s="16" t="s">
        <v>199</v>
      </c>
    </row>
    <row r="734" spans="1:22" s="7" customFormat="1" ht="112.5" x14ac:dyDescent="0.3">
      <c r="A734" s="16">
        <v>729</v>
      </c>
      <c r="B734" s="276" t="s">
        <v>332</v>
      </c>
      <c r="C734" s="99" t="s">
        <v>333</v>
      </c>
      <c r="D734" s="99" t="s">
        <v>334</v>
      </c>
      <c r="E734" s="99" t="s">
        <v>11251</v>
      </c>
      <c r="F734" s="16"/>
      <c r="G734" s="99" t="s">
        <v>9684</v>
      </c>
      <c r="H734" s="184">
        <v>0</v>
      </c>
      <c r="I734" s="184">
        <v>0</v>
      </c>
      <c r="J734" s="99">
        <v>39000000</v>
      </c>
      <c r="K734" s="99">
        <v>2000</v>
      </c>
      <c r="L734" s="99">
        <v>0</v>
      </c>
      <c r="M734" s="99">
        <v>0</v>
      </c>
      <c r="N734" s="99">
        <v>0</v>
      </c>
      <c r="O734" s="99">
        <v>0</v>
      </c>
      <c r="P734" s="99">
        <v>0</v>
      </c>
      <c r="Q734" s="99">
        <v>0</v>
      </c>
      <c r="R734" s="16">
        <v>39000000</v>
      </c>
      <c r="S734" s="99">
        <v>0</v>
      </c>
      <c r="T734" s="16" t="s">
        <v>1000</v>
      </c>
      <c r="U734" s="16" t="s">
        <v>1097</v>
      </c>
      <c r="V734" s="35" t="s">
        <v>199</v>
      </c>
    </row>
    <row r="735" spans="1:22" s="7" customFormat="1" ht="56.25" x14ac:dyDescent="0.3">
      <c r="A735" s="16">
        <v>730</v>
      </c>
      <c r="B735" s="21" t="s">
        <v>544</v>
      </c>
      <c r="C735" s="16" t="s">
        <v>5980</v>
      </c>
      <c r="D735" s="16" t="s">
        <v>5981</v>
      </c>
      <c r="E735" s="16" t="s">
        <v>10427</v>
      </c>
      <c r="F735" s="16"/>
      <c r="G735" s="16" t="s">
        <v>9115</v>
      </c>
      <c r="H735" s="251">
        <v>38984400</v>
      </c>
      <c r="I735" s="251" t="s">
        <v>9113</v>
      </c>
      <c r="J735" s="16"/>
      <c r="K735" s="16"/>
      <c r="L735" s="16"/>
      <c r="M735" s="16"/>
      <c r="N735" s="16"/>
      <c r="O735" s="16"/>
      <c r="P735" s="16"/>
      <c r="Q735" s="16"/>
      <c r="R735" s="16">
        <v>38984400</v>
      </c>
      <c r="S735" s="16">
        <v>1</v>
      </c>
      <c r="T735" s="16" t="s">
        <v>76</v>
      </c>
      <c r="U735" s="16" t="s">
        <v>61</v>
      </c>
      <c r="V735" s="16" t="s">
        <v>10428</v>
      </c>
    </row>
    <row r="736" spans="1:22" s="7" customFormat="1" ht="56.25" x14ac:dyDescent="0.3">
      <c r="A736" s="16">
        <v>731</v>
      </c>
      <c r="B736" s="21" t="s">
        <v>544</v>
      </c>
      <c r="C736" s="16" t="s">
        <v>5980</v>
      </c>
      <c r="D736" s="16" t="s">
        <v>5981</v>
      </c>
      <c r="E736" s="16" t="s">
        <v>10427</v>
      </c>
      <c r="F736" s="16"/>
      <c r="G736" s="16" t="s">
        <v>9115</v>
      </c>
      <c r="H736" s="251">
        <v>38984400</v>
      </c>
      <c r="I736" s="251" t="s">
        <v>9113</v>
      </c>
      <c r="J736" s="16"/>
      <c r="K736" s="16"/>
      <c r="L736" s="16"/>
      <c r="M736" s="16"/>
      <c r="N736" s="16"/>
      <c r="O736" s="16"/>
      <c r="P736" s="16"/>
      <c r="Q736" s="16"/>
      <c r="R736" s="16">
        <v>38984400</v>
      </c>
      <c r="S736" s="16">
        <v>1</v>
      </c>
      <c r="T736" s="16" t="s">
        <v>76</v>
      </c>
      <c r="U736" s="16" t="s">
        <v>61</v>
      </c>
      <c r="V736" s="16" t="s">
        <v>10428</v>
      </c>
    </row>
    <row r="737" spans="1:22" s="7" customFormat="1" ht="56.25" x14ac:dyDescent="0.3">
      <c r="A737" s="16">
        <v>732</v>
      </c>
      <c r="B737" s="21" t="s">
        <v>544</v>
      </c>
      <c r="C737" s="16" t="s">
        <v>5980</v>
      </c>
      <c r="D737" s="16" t="s">
        <v>5981</v>
      </c>
      <c r="E737" s="16" t="s">
        <v>10427</v>
      </c>
      <c r="F737" s="16"/>
      <c r="G737" s="16" t="s">
        <v>9115</v>
      </c>
      <c r="H737" s="251">
        <v>38984400</v>
      </c>
      <c r="I737" s="251" t="s">
        <v>9113</v>
      </c>
      <c r="J737" s="16"/>
      <c r="K737" s="16"/>
      <c r="L737" s="16"/>
      <c r="M737" s="16"/>
      <c r="N737" s="16"/>
      <c r="O737" s="16"/>
      <c r="P737" s="16"/>
      <c r="Q737" s="16"/>
      <c r="R737" s="16">
        <v>38984400</v>
      </c>
      <c r="S737" s="16">
        <v>1</v>
      </c>
      <c r="T737" s="16" t="s">
        <v>76</v>
      </c>
      <c r="U737" s="16" t="s">
        <v>61</v>
      </c>
      <c r="V737" s="16" t="s">
        <v>10428</v>
      </c>
    </row>
    <row r="738" spans="1:22" s="7" customFormat="1" ht="93.75" x14ac:dyDescent="0.3">
      <c r="A738" s="16">
        <v>733</v>
      </c>
      <c r="B738" s="21" t="s">
        <v>1550</v>
      </c>
      <c r="C738" s="16" t="s">
        <v>1551</v>
      </c>
      <c r="D738" s="16" t="s">
        <v>1552</v>
      </c>
      <c r="E738" s="16" t="s">
        <v>9588</v>
      </c>
      <c r="F738" s="16" t="s">
        <v>9588</v>
      </c>
      <c r="G738" s="16" t="s">
        <v>9115</v>
      </c>
      <c r="H738" s="251">
        <v>7757220.71</v>
      </c>
      <c r="I738" s="251" t="s">
        <v>9252</v>
      </c>
      <c r="J738" s="16">
        <v>7757220.71</v>
      </c>
      <c r="K738" s="16" t="s">
        <v>9252</v>
      </c>
      <c r="L738" s="16">
        <v>7757220.71</v>
      </c>
      <c r="M738" s="16" t="s">
        <v>9252</v>
      </c>
      <c r="N738" s="16">
        <v>7757220.71</v>
      </c>
      <c r="O738" s="16" t="s">
        <v>9252</v>
      </c>
      <c r="P738" s="16">
        <v>7757220.71</v>
      </c>
      <c r="Q738" s="16" t="s">
        <v>9252</v>
      </c>
      <c r="R738" s="16">
        <v>38786103.549999997</v>
      </c>
      <c r="S738" s="16">
        <v>80</v>
      </c>
      <c r="T738" s="16" t="s">
        <v>34</v>
      </c>
      <c r="U738" s="16"/>
      <c r="V738" s="16"/>
    </row>
    <row r="739" spans="1:22" s="7" customFormat="1" ht="93.75" x14ac:dyDescent="0.3">
      <c r="A739" s="16">
        <v>734</v>
      </c>
      <c r="B739" s="21" t="s">
        <v>1550</v>
      </c>
      <c r="C739" s="16" t="s">
        <v>1551</v>
      </c>
      <c r="D739" s="16" t="s">
        <v>1552</v>
      </c>
      <c r="E739" s="16" t="s">
        <v>9588</v>
      </c>
      <c r="F739" s="16" t="s">
        <v>9588</v>
      </c>
      <c r="G739" s="16" t="s">
        <v>9115</v>
      </c>
      <c r="H739" s="251">
        <v>7757220.71</v>
      </c>
      <c r="I739" s="251" t="s">
        <v>9252</v>
      </c>
      <c r="J739" s="16">
        <v>7757220.71</v>
      </c>
      <c r="K739" s="16" t="s">
        <v>9252</v>
      </c>
      <c r="L739" s="16">
        <v>7757220.71</v>
      </c>
      <c r="M739" s="16" t="s">
        <v>9252</v>
      </c>
      <c r="N739" s="16">
        <v>7757220.71</v>
      </c>
      <c r="O739" s="16" t="s">
        <v>9252</v>
      </c>
      <c r="P739" s="16">
        <v>7757220.71</v>
      </c>
      <c r="Q739" s="16" t="s">
        <v>9252</v>
      </c>
      <c r="R739" s="16">
        <v>38786103.549999997</v>
      </c>
      <c r="S739" s="16">
        <v>80</v>
      </c>
      <c r="T739" s="16" t="s">
        <v>34</v>
      </c>
      <c r="U739" s="16"/>
      <c r="V739" s="16"/>
    </row>
    <row r="740" spans="1:22" s="7" customFormat="1" ht="318.75" x14ac:dyDescent="0.3">
      <c r="A740" s="16">
        <v>735</v>
      </c>
      <c r="B740" s="21" t="s">
        <v>7418</v>
      </c>
      <c r="C740" s="16" t="s">
        <v>2314</v>
      </c>
      <c r="D740" s="16" t="s">
        <v>2315</v>
      </c>
      <c r="E740" s="16" t="s">
        <v>2316</v>
      </c>
      <c r="F740" s="16"/>
      <c r="G740" s="16" t="s">
        <v>33</v>
      </c>
      <c r="H740" s="251">
        <v>7567559.9999999991</v>
      </c>
      <c r="I740" s="251">
        <v>2</v>
      </c>
      <c r="J740" s="16">
        <v>7800000</v>
      </c>
      <c r="K740" s="16">
        <v>2</v>
      </c>
      <c r="L740" s="16">
        <v>7800000</v>
      </c>
      <c r="M740" s="16">
        <v>2</v>
      </c>
      <c r="N740" s="16">
        <v>7800000</v>
      </c>
      <c r="O740" s="16">
        <v>2</v>
      </c>
      <c r="P740" s="16">
        <v>7800000</v>
      </c>
      <c r="Q740" s="16">
        <v>2</v>
      </c>
      <c r="R740" s="16">
        <v>38767560</v>
      </c>
      <c r="S740" s="16">
        <v>10</v>
      </c>
      <c r="T740" s="16" t="s">
        <v>213</v>
      </c>
      <c r="U740" s="16" t="s">
        <v>294</v>
      </c>
      <c r="V740" s="16" t="s">
        <v>7621</v>
      </c>
    </row>
    <row r="741" spans="1:22" s="7" customFormat="1" ht="56.25" x14ac:dyDescent="0.3">
      <c r="A741" s="16">
        <v>736</v>
      </c>
      <c r="B741" s="16" t="s">
        <v>2657</v>
      </c>
      <c r="C741" s="16" t="s">
        <v>2656</v>
      </c>
      <c r="D741" s="16" t="s">
        <v>2658</v>
      </c>
      <c r="E741" s="16" t="s">
        <v>13251</v>
      </c>
      <c r="F741" s="16"/>
      <c r="G741" s="151" t="s">
        <v>10454</v>
      </c>
      <c r="H741" s="168">
        <v>19305813.359999999</v>
      </c>
      <c r="I741" s="166" t="s">
        <v>9421</v>
      </c>
      <c r="J741" s="168">
        <v>19305813.359999999</v>
      </c>
      <c r="K741" s="166" t="s">
        <v>9421</v>
      </c>
      <c r="L741" s="166">
        <v>0</v>
      </c>
      <c r="M741" s="166">
        <v>0</v>
      </c>
      <c r="N741" s="166">
        <v>0</v>
      </c>
      <c r="O741" s="166">
        <v>0</v>
      </c>
      <c r="P741" s="166">
        <v>0</v>
      </c>
      <c r="Q741" s="166">
        <v>0</v>
      </c>
      <c r="R741" s="16">
        <v>38611626.719999999</v>
      </c>
      <c r="S741" s="275">
        <v>16</v>
      </c>
      <c r="T741" s="20" t="s">
        <v>13227</v>
      </c>
      <c r="U741" s="118" t="s">
        <v>61</v>
      </c>
      <c r="V741" s="118" t="s">
        <v>13239</v>
      </c>
    </row>
    <row r="742" spans="1:22" s="7" customFormat="1" ht="93.75" x14ac:dyDescent="0.3">
      <c r="A742" s="16">
        <v>737</v>
      </c>
      <c r="B742" s="21" t="s">
        <v>645</v>
      </c>
      <c r="C742" s="16" t="s">
        <v>1371</v>
      </c>
      <c r="D742" s="16" t="s">
        <v>1376</v>
      </c>
      <c r="E742" s="16" t="s">
        <v>1378</v>
      </c>
      <c r="F742" s="16"/>
      <c r="G742" s="16" t="s">
        <v>33</v>
      </c>
      <c r="H742" s="462">
        <v>8922188.0580000021</v>
      </c>
      <c r="I742" s="462">
        <v>206</v>
      </c>
      <c r="J742" s="16">
        <v>9368297.4609000031</v>
      </c>
      <c r="K742" s="29">
        <v>206</v>
      </c>
      <c r="L742" s="29">
        <v>9836712.3339450043</v>
      </c>
      <c r="M742" s="29">
        <v>206</v>
      </c>
      <c r="N742" s="29">
        <v>10328547.950642254</v>
      </c>
      <c r="O742" s="29">
        <v>206</v>
      </c>
      <c r="P742" s="16">
        <v>0</v>
      </c>
      <c r="Q742" s="16">
        <v>0</v>
      </c>
      <c r="R742" s="16">
        <v>38455745.803487271</v>
      </c>
      <c r="S742" s="16">
        <v>824</v>
      </c>
      <c r="T742" s="16" t="s">
        <v>243</v>
      </c>
      <c r="U742" s="16" t="s">
        <v>1379</v>
      </c>
      <c r="V742" s="16" t="s">
        <v>1380</v>
      </c>
    </row>
    <row r="743" spans="1:22" s="7" customFormat="1" ht="75" x14ac:dyDescent="0.3">
      <c r="A743" s="16">
        <v>738</v>
      </c>
      <c r="B743" s="21" t="s">
        <v>326</v>
      </c>
      <c r="C743" s="16" t="s">
        <v>327</v>
      </c>
      <c r="D743" s="16" t="s">
        <v>328</v>
      </c>
      <c r="E743" s="16" t="s">
        <v>11016</v>
      </c>
      <c r="F743" s="16"/>
      <c r="G743" s="16" t="s">
        <v>24</v>
      </c>
      <c r="H743" s="251">
        <v>7687008</v>
      </c>
      <c r="I743" s="251">
        <v>18600</v>
      </c>
      <c r="J743" s="16">
        <v>7687008</v>
      </c>
      <c r="K743" s="16">
        <v>18600</v>
      </c>
      <c r="L743" s="16">
        <v>7687008</v>
      </c>
      <c r="M743" s="16">
        <v>18600</v>
      </c>
      <c r="N743" s="16">
        <v>7687008</v>
      </c>
      <c r="O743" s="16">
        <v>18600</v>
      </c>
      <c r="P743" s="16">
        <v>7687008</v>
      </c>
      <c r="Q743" s="16">
        <v>18600</v>
      </c>
      <c r="R743" s="16">
        <v>38435040</v>
      </c>
      <c r="S743" s="16">
        <v>93000</v>
      </c>
      <c r="T743" s="16" t="s">
        <v>1113</v>
      </c>
      <c r="U743" s="16" t="s">
        <v>1097</v>
      </c>
      <c r="V743" s="35" t="s">
        <v>199</v>
      </c>
    </row>
    <row r="744" spans="1:22" s="7" customFormat="1" ht="37.5" x14ac:dyDescent="0.3">
      <c r="A744" s="16">
        <v>739</v>
      </c>
      <c r="B744" s="21" t="s">
        <v>7232</v>
      </c>
      <c r="C744" s="16" t="s">
        <v>685</v>
      </c>
      <c r="D744" s="16" t="s">
        <v>7233</v>
      </c>
      <c r="E744" s="16" t="s">
        <v>7234</v>
      </c>
      <c r="F744" s="16"/>
      <c r="G744" s="16" t="s">
        <v>1493</v>
      </c>
      <c r="H744" s="251">
        <v>7683200</v>
      </c>
      <c r="I744" s="251">
        <v>245</v>
      </c>
      <c r="J744" s="16">
        <v>7683200</v>
      </c>
      <c r="K744" s="16">
        <v>245</v>
      </c>
      <c r="L744" s="16">
        <v>7683200</v>
      </c>
      <c r="M744" s="16">
        <v>245</v>
      </c>
      <c r="N744" s="16">
        <v>7683200</v>
      </c>
      <c r="O744" s="16">
        <v>245</v>
      </c>
      <c r="P744" s="16">
        <v>7683200</v>
      </c>
      <c r="Q744" s="16">
        <v>245</v>
      </c>
      <c r="R744" s="16">
        <v>38416000</v>
      </c>
      <c r="S744" s="16">
        <v>1225</v>
      </c>
      <c r="T744" s="16" t="s">
        <v>213</v>
      </c>
      <c r="U744" s="16"/>
      <c r="V744" s="16"/>
    </row>
    <row r="745" spans="1:22" s="7" customFormat="1" ht="409.5" x14ac:dyDescent="0.3">
      <c r="A745" s="16">
        <v>740</v>
      </c>
      <c r="B745" s="16" t="s">
        <v>859</v>
      </c>
      <c r="C745" s="16" t="s">
        <v>11954</v>
      </c>
      <c r="D745" s="16" t="s">
        <v>11955</v>
      </c>
      <c r="E745" s="16" t="s">
        <v>11956</v>
      </c>
      <c r="F745" s="16" t="s">
        <v>11957</v>
      </c>
      <c r="G745" s="151" t="s">
        <v>33</v>
      </c>
      <c r="H745" s="275">
        <v>0</v>
      </c>
      <c r="I745" s="275">
        <v>0</v>
      </c>
      <c r="J745" s="275">
        <v>0</v>
      </c>
      <c r="K745" s="275">
        <v>0</v>
      </c>
      <c r="L745" s="275">
        <v>38400000</v>
      </c>
      <c r="M745" s="275">
        <v>8</v>
      </c>
      <c r="N745" s="275">
        <v>0</v>
      </c>
      <c r="O745" s="275">
        <v>0</v>
      </c>
      <c r="P745" s="275">
        <v>0</v>
      </c>
      <c r="Q745" s="275">
        <v>0</v>
      </c>
      <c r="R745" s="16">
        <v>38400000</v>
      </c>
      <c r="S745" s="275">
        <v>8</v>
      </c>
      <c r="T745" s="243" t="s">
        <v>11752</v>
      </c>
      <c r="U745" s="279" t="s">
        <v>353</v>
      </c>
      <c r="V745" s="279" t="s">
        <v>11874</v>
      </c>
    </row>
    <row r="746" spans="1:22" s="7" customFormat="1" ht="56.25" x14ac:dyDescent="0.3">
      <c r="A746" s="16">
        <v>741</v>
      </c>
      <c r="B746" s="21" t="s">
        <v>66</v>
      </c>
      <c r="C746" s="16" t="s">
        <v>67</v>
      </c>
      <c r="D746" s="16" t="s">
        <v>91</v>
      </c>
      <c r="E746" s="16" t="s">
        <v>2552</v>
      </c>
      <c r="F746" s="16" t="s">
        <v>2553</v>
      </c>
      <c r="G746" s="16" t="s">
        <v>33</v>
      </c>
      <c r="H746" s="251">
        <v>6979580</v>
      </c>
      <c r="I746" s="251">
        <v>4</v>
      </c>
      <c r="J746" s="16">
        <v>7398354.8000000007</v>
      </c>
      <c r="K746" s="16">
        <v>3</v>
      </c>
      <c r="L746" s="16">
        <v>7694288.9920000015</v>
      </c>
      <c r="M746" s="16">
        <v>5</v>
      </c>
      <c r="N746" s="16">
        <v>8002060.5516800014</v>
      </c>
      <c r="O746" s="16">
        <v>2</v>
      </c>
      <c r="P746" s="16">
        <v>8322142.9737472022</v>
      </c>
      <c r="Q746" s="16">
        <v>2</v>
      </c>
      <c r="R746" s="16">
        <v>38396427.317427211</v>
      </c>
      <c r="S746" s="16">
        <v>16</v>
      </c>
      <c r="T746" s="16" t="s">
        <v>9759</v>
      </c>
      <c r="U746" s="16" t="s">
        <v>204</v>
      </c>
      <c r="V746" s="16" t="s">
        <v>2900</v>
      </c>
    </row>
    <row r="747" spans="1:22" s="7" customFormat="1" ht="131.25" x14ac:dyDescent="0.3">
      <c r="A747" s="16">
        <v>742</v>
      </c>
      <c r="B747" s="21" t="s">
        <v>645</v>
      </c>
      <c r="C747" s="16" t="s">
        <v>231</v>
      </c>
      <c r="D747" s="16" t="s">
        <v>232</v>
      </c>
      <c r="E747" s="16" t="s">
        <v>11042</v>
      </c>
      <c r="F747" s="16"/>
      <c r="G747" s="16" t="s">
        <v>1493</v>
      </c>
      <c r="H747" s="251">
        <v>7671983.04</v>
      </c>
      <c r="I747" s="251">
        <v>67</v>
      </c>
      <c r="J747" s="16">
        <v>7671983.04</v>
      </c>
      <c r="K747" s="16">
        <v>67</v>
      </c>
      <c r="L747" s="16">
        <v>7671983.04</v>
      </c>
      <c r="M747" s="16">
        <v>67</v>
      </c>
      <c r="N747" s="16">
        <v>7671983.04</v>
      </c>
      <c r="O747" s="16">
        <v>67</v>
      </c>
      <c r="P747" s="16">
        <v>7671983.04</v>
      </c>
      <c r="Q747" s="16">
        <v>67</v>
      </c>
      <c r="R747" s="16">
        <v>38359915.200000003</v>
      </c>
      <c r="S747" s="16">
        <v>335</v>
      </c>
      <c r="T747" s="16" t="s">
        <v>1113</v>
      </c>
      <c r="U747" s="16" t="s">
        <v>1210</v>
      </c>
      <c r="V747" s="35" t="s">
        <v>199</v>
      </c>
    </row>
    <row r="748" spans="1:22" s="7" customFormat="1" ht="281.25" x14ac:dyDescent="0.3">
      <c r="A748" s="16">
        <v>743</v>
      </c>
      <c r="B748" s="21" t="s">
        <v>7207</v>
      </c>
      <c r="C748" s="16" t="s">
        <v>5653</v>
      </c>
      <c r="D748" s="16" t="s">
        <v>818</v>
      </c>
      <c r="E748" s="16" t="s">
        <v>7208</v>
      </c>
      <c r="F748" s="16"/>
      <c r="G748" s="16" t="s">
        <v>24</v>
      </c>
      <c r="H748" s="251">
        <v>7669990.1799999997</v>
      </c>
      <c r="I748" s="251">
        <v>3068</v>
      </c>
      <c r="J748" s="16">
        <v>7669990.1799999997</v>
      </c>
      <c r="K748" s="16">
        <v>3068</v>
      </c>
      <c r="L748" s="16">
        <v>7669990.1799999997</v>
      </c>
      <c r="M748" s="16">
        <v>3068</v>
      </c>
      <c r="N748" s="16">
        <v>7669990.1799999997</v>
      </c>
      <c r="O748" s="16">
        <v>3068</v>
      </c>
      <c r="P748" s="16">
        <v>7669990.1799999997</v>
      </c>
      <c r="Q748" s="16">
        <v>3068</v>
      </c>
      <c r="R748" s="16">
        <v>38349950.899999999</v>
      </c>
      <c r="S748" s="16">
        <v>15340</v>
      </c>
      <c r="T748" s="16" t="s">
        <v>213</v>
      </c>
      <c r="U748" s="16" t="s">
        <v>7048</v>
      </c>
      <c r="V748" s="16" t="s">
        <v>7048</v>
      </c>
    </row>
    <row r="749" spans="1:22" s="7" customFormat="1" ht="131.25" x14ac:dyDescent="0.3">
      <c r="A749" s="16">
        <v>744</v>
      </c>
      <c r="B749" s="21" t="s">
        <v>3160</v>
      </c>
      <c r="C749" s="16" t="s">
        <v>3161</v>
      </c>
      <c r="D749" s="16" t="s">
        <v>3162</v>
      </c>
      <c r="E749" s="16" t="s">
        <v>3163</v>
      </c>
      <c r="F749" s="17"/>
      <c r="G749" s="16" t="s">
        <v>33</v>
      </c>
      <c r="H749" s="251">
        <v>7653750</v>
      </c>
      <c r="I749" s="251">
        <v>1250</v>
      </c>
      <c r="J749" s="16">
        <v>7653750</v>
      </c>
      <c r="K749" s="16">
        <v>1250</v>
      </c>
      <c r="L749" s="16">
        <v>7653750</v>
      </c>
      <c r="M749" s="16">
        <v>1250</v>
      </c>
      <c r="N749" s="16">
        <v>7653750</v>
      </c>
      <c r="O749" s="16">
        <v>1250</v>
      </c>
      <c r="P749" s="16">
        <v>7653750</v>
      </c>
      <c r="Q749" s="16">
        <v>1250</v>
      </c>
      <c r="R749" s="16">
        <v>38268750</v>
      </c>
      <c r="S749" s="16">
        <v>6250</v>
      </c>
      <c r="T749" s="16" t="s">
        <v>213</v>
      </c>
      <c r="U749" s="16" t="s">
        <v>61</v>
      </c>
      <c r="V749" s="16" t="s">
        <v>3164</v>
      </c>
    </row>
    <row r="750" spans="1:22" s="7" customFormat="1" ht="131.25" x14ac:dyDescent="0.3">
      <c r="A750" s="16">
        <v>745</v>
      </c>
      <c r="B750" s="21" t="s">
        <v>645</v>
      </c>
      <c r="C750" s="16" t="s">
        <v>231</v>
      </c>
      <c r="D750" s="16" t="s">
        <v>232</v>
      </c>
      <c r="E750" s="16" t="s">
        <v>11066</v>
      </c>
      <c r="F750" s="16"/>
      <c r="G750" s="16" t="s">
        <v>1493</v>
      </c>
      <c r="H750" s="251">
        <v>7651989.6299999999</v>
      </c>
      <c r="I750" s="251">
        <v>80</v>
      </c>
      <c r="J750" s="16">
        <v>7651989.6299999999</v>
      </c>
      <c r="K750" s="16">
        <v>80</v>
      </c>
      <c r="L750" s="16">
        <v>7651989.6299999999</v>
      </c>
      <c r="M750" s="16">
        <v>80</v>
      </c>
      <c r="N750" s="16">
        <v>7651989.6299999999</v>
      </c>
      <c r="O750" s="16">
        <v>80</v>
      </c>
      <c r="P750" s="16">
        <v>7651989.6299999999</v>
      </c>
      <c r="Q750" s="16">
        <v>80</v>
      </c>
      <c r="R750" s="16">
        <v>38259948.149999999</v>
      </c>
      <c r="S750" s="16">
        <v>400</v>
      </c>
      <c r="T750" s="16" t="s">
        <v>1113</v>
      </c>
      <c r="U750" s="16" t="s">
        <v>1210</v>
      </c>
      <c r="V750" s="35" t="s">
        <v>199</v>
      </c>
    </row>
    <row r="751" spans="1:22" s="7" customFormat="1" ht="75" x14ac:dyDescent="0.3">
      <c r="A751" s="16">
        <v>746</v>
      </c>
      <c r="B751" s="16" t="s">
        <v>13574</v>
      </c>
      <c r="C751" s="16" t="s">
        <v>13575</v>
      </c>
      <c r="D751" s="16" t="s">
        <v>13576</v>
      </c>
      <c r="E751" s="16" t="s">
        <v>13576</v>
      </c>
      <c r="F751" s="16"/>
      <c r="G751" s="151" t="s">
        <v>9114</v>
      </c>
      <c r="H751" s="166">
        <v>38208764.560000002</v>
      </c>
      <c r="I751" s="166" t="s">
        <v>10267</v>
      </c>
      <c r="J751" s="166"/>
      <c r="K751" s="166"/>
      <c r="L751" s="166"/>
      <c r="M751" s="166"/>
      <c r="N751" s="166"/>
      <c r="O751" s="166"/>
      <c r="P751" s="166"/>
      <c r="Q751" s="166"/>
      <c r="R751" s="16">
        <v>38208764.560000002</v>
      </c>
      <c r="S751" s="275">
        <v>33</v>
      </c>
      <c r="T751" s="123" t="s">
        <v>13573</v>
      </c>
      <c r="U751" s="118"/>
      <c r="V751" s="118" t="s">
        <v>13577</v>
      </c>
    </row>
    <row r="752" spans="1:22" s="7" customFormat="1" ht="409.5" x14ac:dyDescent="0.3">
      <c r="A752" s="16">
        <v>747</v>
      </c>
      <c r="B752" s="16" t="s">
        <v>11958</v>
      </c>
      <c r="C752" s="16" t="s">
        <v>11959</v>
      </c>
      <c r="D752" s="16" t="s">
        <v>11960</v>
      </c>
      <c r="E752" s="16" t="s">
        <v>11961</v>
      </c>
      <c r="F752" s="16" t="s">
        <v>11962</v>
      </c>
      <c r="G752" s="151" t="s">
        <v>33</v>
      </c>
      <c r="H752" s="275">
        <v>0</v>
      </c>
      <c r="I752" s="275">
        <v>0</v>
      </c>
      <c r="J752" s="275">
        <v>12721750</v>
      </c>
      <c r="K752" s="275">
        <v>5</v>
      </c>
      <c r="L752" s="275">
        <v>12721750</v>
      </c>
      <c r="M752" s="275">
        <v>5</v>
      </c>
      <c r="N752" s="275">
        <v>12721750</v>
      </c>
      <c r="O752" s="275">
        <v>5</v>
      </c>
      <c r="P752" s="275">
        <v>0</v>
      </c>
      <c r="Q752" s="275">
        <v>0</v>
      </c>
      <c r="R752" s="16">
        <v>38165250</v>
      </c>
      <c r="S752" s="275">
        <v>15</v>
      </c>
      <c r="T752" s="243" t="s">
        <v>11752</v>
      </c>
      <c r="U752" s="279" t="s">
        <v>35</v>
      </c>
      <c r="V752" s="279" t="s">
        <v>11963</v>
      </c>
    </row>
    <row r="753" spans="1:22" s="7" customFormat="1" ht="409.5" x14ac:dyDescent="0.3">
      <c r="A753" s="16">
        <v>748</v>
      </c>
      <c r="B753" s="16" t="s">
        <v>11958</v>
      </c>
      <c r="C753" s="16" t="s">
        <v>11959</v>
      </c>
      <c r="D753" s="16" t="s">
        <v>11960</v>
      </c>
      <c r="E753" s="16" t="s">
        <v>11964</v>
      </c>
      <c r="F753" s="16" t="s">
        <v>11965</v>
      </c>
      <c r="G753" s="151" t="s">
        <v>33</v>
      </c>
      <c r="H753" s="275">
        <v>0</v>
      </c>
      <c r="I753" s="275">
        <v>0</v>
      </c>
      <c r="J753" s="275">
        <v>12721750</v>
      </c>
      <c r="K753" s="275">
        <v>5</v>
      </c>
      <c r="L753" s="275">
        <v>12721750</v>
      </c>
      <c r="M753" s="275">
        <v>5</v>
      </c>
      <c r="N753" s="275">
        <v>12721750</v>
      </c>
      <c r="O753" s="275">
        <v>5</v>
      </c>
      <c r="P753" s="275">
        <v>0</v>
      </c>
      <c r="Q753" s="275">
        <v>0</v>
      </c>
      <c r="R753" s="16">
        <v>38165250</v>
      </c>
      <c r="S753" s="275">
        <v>15</v>
      </c>
      <c r="T753" s="243" t="s">
        <v>11752</v>
      </c>
      <c r="U753" s="279" t="s">
        <v>35</v>
      </c>
      <c r="V753" s="279" t="s">
        <v>11963</v>
      </c>
    </row>
    <row r="754" spans="1:22" s="7" customFormat="1" ht="409.5" x14ac:dyDescent="0.3">
      <c r="A754" s="16">
        <v>749</v>
      </c>
      <c r="B754" s="21" t="s">
        <v>384</v>
      </c>
      <c r="C754" s="16" t="s">
        <v>6242</v>
      </c>
      <c r="D754" s="16" t="s">
        <v>6243</v>
      </c>
      <c r="E754" s="16" t="s">
        <v>6244</v>
      </c>
      <c r="F754" s="16"/>
      <c r="G754" s="16" t="s">
        <v>49</v>
      </c>
      <c r="H754" s="251">
        <v>38000000</v>
      </c>
      <c r="I754" s="251">
        <v>1</v>
      </c>
      <c r="J754" s="16">
        <v>0</v>
      </c>
      <c r="K754" s="16">
        <v>0</v>
      </c>
      <c r="L754" s="16">
        <v>0</v>
      </c>
      <c r="M754" s="16">
        <v>0</v>
      </c>
      <c r="N754" s="16">
        <v>0</v>
      </c>
      <c r="O754" s="16">
        <v>0</v>
      </c>
      <c r="P754" s="16">
        <v>0</v>
      </c>
      <c r="Q754" s="16">
        <v>0</v>
      </c>
      <c r="R754" s="16">
        <v>38000000</v>
      </c>
      <c r="S754" s="16">
        <v>1</v>
      </c>
      <c r="T754" s="16" t="s">
        <v>76</v>
      </c>
      <c r="U754" s="16"/>
      <c r="V754" s="16"/>
    </row>
    <row r="755" spans="1:22" s="7" customFormat="1" ht="131.25" x14ac:dyDescent="0.3">
      <c r="A755" s="16">
        <v>750</v>
      </c>
      <c r="B755" s="276" t="s">
        <v>11255</v>
      </c>
      <c r="C755" s="99" t="s">
        <v>1343</v>
      </c>
      <c r="D755" s="99" t="s">
        <v>11256</v>
      </c>
      <c r="E755" s="99" t="s">
        <v>11257</v>
      </c>
      <c r="F755" s="16"/>
      <c r="G755" s="99" t="s">
        <v>9684</v>
      </c>
      <c r="H755" s="184">
        <v>0</v>
      </c>
      <c r="I755" s="184">
        <v>0</v>
      </c>
      <c r="J755" s="99">
        <v>38000000</v>
      </c>
      <c r="K755" s="99">
        <v>2000</v>
      </c>
      <c r="L755" s="99">
        <v>0</v>
      </c>
      <c r="M755" s="99">
        <v>0</v>
      </c>
      <c r="N755" s="99">
        <v>0</v>
      </c>
      <c r="O755" s="99">
        <v>0</v>
      </c>
      <c r="P755" s="99">
        <v>0</v>
      </c>
      <c r="Q755" s="99">
        <v>0</v>
      </c>
      <c r="R755" s="16">
        <v>38000000</v>
      </c>
      <c r="S755" s="99">
        <v>0</v>
      </c>
      <c r="T755" s="16" t="s">
        <v>1000</v>
      </c>
      <c r="U755" s="16" t="s">
        <v>1097</v>
      </c>
      <c r="V755" s="35" t="s">
        <v>199</v>
      </c>
    </row>
    <row r="756" spans="1:22" s="7" customFormat="1" ht="187.5" x14ac:dyDescent="0.3">
      <c r="A756" s="16">
        <v>751</v>
      </c>
      <c r="B756" s="16" t="s">
        <v>6989</v>
      </c>
      <c r="C756" s="16" t="s">
        <v>6990</v>
      </c>
      <c r="D756" s="16" t="s">
        <v>1501</v>
      </c>
      <c r="E756" s="16" t="s">
        <v>11966</v>
      </c>
      <c r="F756" s="16" t="s">
        <v>11967</v>
      </c>
      <c r="G756" s="151" t="s">
        <v>33</v>
      </c>
      <c r="H756" s="275">
        <v>0</v>
      </c>
      <c r="I756" s="275">
        <v>0</v>
      </c>
      <c r="J756" s="275">
        <v>9493848</v>
      </c>
      <c r="K756" s="275">
        <v>14</v>
      </c>
      <c r="L756" s="275">
        <v>9493848</v>
      </c>
      <c r="M756" s="275">
        <v>14</v>
      </c>
      <c r="N756" s="275">
        <v>9493848</v>
      </c>
      <c r="O756" s="275">
        <v>14</v>
      </c>
      <c r="P756" s="275">
        <v>9493848</v>
      </c>
      <c r="Q756" s="275">
        <v>14</v>
      </c>
      <c r="R756" s="16">
        <v>37975392</v>
      </c>
      <c r="S756" s="275">
        <v>56</v>
      </c>
      <c r="T756" s="243" t="s">
        <v>11752</v>
      </c>
      <c r="U756" s="279" t="s">
        <v>274</v>
      </c>
      <c r="V756" s="279" t="s">
        <v>11753</v>
      </c>
    </row>
    <row r="757" spans="1:22" s="7" customFormat="1" ht="409.5" x14ac:dyDescent="0.3">
      <c r="A757" s="16">
        <v>752</v>
      </c>
      <c r="B757" s="21" t="s">
        <v>1413</v>
      </c>
      <c r="C757" s="16" t="s">
        <v>1110</v>
      </c>
      <c r="D757" s="16" t="s">
        <v>1414</v>
      </c>
      <c r="E757" s="16" t="s">
        <v>1415</v>
      </c>
      <c r="F757" s="16"/>
      <c r="G757" s="16" t="s">
        <v>33</v>
      </c>
      <c r="H757" s="251">
        <v>0</v>
      </c>
      <c r="I757" s="251">
        <v>0</v>
      </c>
      <c r="J757" s="16">
        <v>12630000</v>
      </c>
      <c r="K757" s="16">
        <v>2</v>
      </c>
      <c r="L757" s="16">
        <v>12630000</v>
      </c>
      <c r="M757" s="16">
        <v>2</v>
      </c>
      <c r="N757" s="16">
        <v>12630000</v>
      </c>
      <c r="O757" s="16">
        <v>2</v>
      </c>
      <c r="P757" s="16">
        <v>0</v>
      </c>
      <c r="Q757" s="16">
        <v>0</v>
      </c>
      <c r="R757" s="16">
        <v>37890000</v>
      </c>
      <c r="S757" s="16">
        <v>6</v>
      </c>
      <c r="T757" s="16" t="s">
        <v>25</v>
      </c>
      <c r="U757" s="16" t="s">
        <v>83</v>
      </c>
      <c r="V757" s="16" t="s">
        <v>1410</v>
      </c>
    </row>
    <row r="758" spans="1:22" s="7" customFormat="1" ht="409.5" x14ac:dyDescent="0.3">
      <c r="A758" s="16">
        <v>753</v>
      </c>
      <c r="B758" s="21" t="s">
        <v>1413</v>
      </c>
      <c r="C758" s="16" t="s">
        <v>1110</v>
      </c>
      <c r="D758" s="16" t="s">
        <v>1414</v>
      </c>
      <c r="E758" s="16" t="s">
        <v>1415</v>
      </c>
      <c r="F758" s="16"/>
      <c r="G758" s="16" t="s">
        <v>33</v>
      </c>
      <c r="H758" s="251">
        <v>0</v>
      </c>
      <c r="I758" s="251">
        <v>0</v>
      </c>
      <c r="J758" s="16">
        <v>12630000</v>
      </c>
      <c r="K758" s="16">
        <v>2</v>
      </c>
      <c r="L758" s="16">
        <v>12630000</v>
      </c>
      <c r="M758" s="16">
        <v>2</v>
      </c>
      <c r="N758" s="16">
        <v>12630000</v>
      </c>
      <c r="O758" s="16">
        <v>2</v>
      </c>
      <c r="P758" s="16">
        <v>0</v>
      </c>
      <c r="Q758" s="16">
        <v>0</v>
      </c>
      <c r="R758" s="16">
        <v>37890000</v>
      </c>
      <c r="S758" s="16">
        <v>6</v>
      </c>
      <c r="T758" s="16" t="s">
        <v>25</v>
      </c>
      <c r="U758" s="16" t="s">
        <v>83</v>
      </c>
      <c r="V758" s="16" t="s">
        <v>1410</v>
      </c>
    </row>
    <row r="759" spans="1:22" s="7" customFormat="1" ht="262.5" x14ac:dyDescent="0.3">
      <c r="A759" s="16">
        <v>754</v>
      </c>
      <c r="B759" s="20" t="s">
        <v>5234</v>
      </c>
      <c r="C759" s="20" t="s">
        <v>14000</v>
      </c>
      <c r="D759" s="20" t="s">
        <v>14001</v>
      </c>
      <c r="E759" s="20" t="s">
        <v>14002</v>
      </c>
      <c r="F759" s="20"/>
      <c r="G759" s="21" t="s">
        <v>33</v>
      </c>
      <c r="H759" s="115">
        <v>9454858.1099999994</v>
      </c>
      <c r="I759" s="115">
        <v>660</v>
      </c>
      <c r="J759" s="115">
        <v>9454858.1099999994</v>
      </c>
      <c r="K759" s="115">
        <v>660</v>
      </c>
      <c r="L759" s="115">
        <v>9454858.1099999994</v>
      </c>
      <c r="M759" s="115">
        <v>660</v>
      </c>
      <c r="N759" s="115">
        <v>9454858.1099999994</v>
      </c>
      <c r="O759" s="115">
        <v>660</v>
      </c>
      <c r="P759" s="115"/>
      <c r="Q759" s="115"/>
      <c r="R759" s="16">
        <v>37819432.439999998</v>
      </c>
      <c r="S759" s="21">
        <v>2640</v>
      </c>
      <c r="T759" s="20" t="s">
        <v>13875</v>
      </c>
      <c r="U759" s="17" t="s">
        <v>35</v>
      </c>
      <c r="V759" s="17" t="s">
        <v>13876</v>
      </c>
    </row>
    <row r="760" spans="1:22" s="7" customFormat="1" ht="262.5" x14ac:dyDescent="0.3">
      <c r="A760" s="16">
        <v>755</v>
      </c>
      <c r="B760" s="20" t="s">
        <v>5234</v>
      </c>
      <c r="C760" s="140" t="s">
        <v>14000</v>
      </c>
      <c r="D760" s="140" t="s">
        <v>14001</v>
      </c>
      <c r="E760" s="140" t="s">
        <v>14002</v>
      </c>
      <c r="F760" s="159"/>
      <c r="G760" s="142" t="s">
        <v>33</v>
      </c>
      <c r="H760" s="144">
        <v>9454858.1099999994</v>
      </c>
      <c r="I760" s="144">
        <v>660</v>
      </c>
      <c r="J760" s="142">
        <v>9454858.1099999994</v>
      </c>
      <c r="K760" s="142">
        <v>660</v>
      </c>
      <c r="L760" s="142">
        <v>9454858.1099999994</v>
      </c>
      <c r="M760" s="142">
        <v>660</v>
      </c>
      <c r="N760" s="142">
        <v>9454858.1099999994</v>
      </c>
      <c r="O760" s="142">
        <v>660</v>
      </c>
      <c r="P760" s="142"/>
      <c r="Q760" s="142"/>
      <c r="R760" s="16">
        <v>37819432.439999998</v>
      </c>
      <c r="S760" s="142">
        <v>2640</v>
      </c>
      <c r="T760" s="142" t="s">
        <v>13875</v>
      </c>
      <c r="U760" s="223" t="s">
        <v>35</v>
      </c>
      <c r="V760" s="223" t="s">
        <v>13876</v>
      </c>
    </row>
    <row r="761" spans="1:22" s="7" customFormat="1" ht="56.25" x14ac:dyDescent="0.3">
      <c r="A761" s="16">
        <v>756</v>
      </c>
      <c r="B761" s="16" t="s">
        <v>11886</v>
      </c>
      <c r="C761" s="16" t="s">
        <v>11887</v>
      </c>
      <c r="D761" s="16" t="s">
        <v>11888</v>
      </c>
      <c r="E761" s="16" t="s">
        <v>11968</v>
      </c>
      <c r="F761" s="16"/>
      <c r="G761" s="151" t="s">
        <v>7079</v>
      </c>
      <c r="H761" s="275">
        <v>12600000</v>
      </c>
      <c r="I761" s="275">
        <v>2.1</v>
      </c>
      <c r="J761" s="275">
        <v>0</v>
      </c>
      <c r="K761" s="275">
        <v>0</v>
      </c>
      <c r="L761" s="275">
        <v>12600000</v>
      </c>
      <c r="M761" s="275">
        <v>2.1</v>
      </c>
      <c r="N761" s="275">
        <v>0</v>
      </c>
      <c r="O761" s="275">
        <v>0</v>
      </c>
      <c r="P761" s="275">
        <v>12600000</v>
      </c>
      <c r="Q761" s="275">
        <v>2.1</v>
      </c>
      <c r="R761" s="16">
        <v>37800000</v>
      </c>
      <c r="S761" s="275">
        <v>6.3000000000000007</v>
      </c>
      <c r="T761" s="38" t="s">
        <v>11752</v>
      </c>
      <c r="U761" s="279"/>
      <c r="V761" s="279"/>
    </row>
    <row r="762" spans="1:22" s="7" customFormat="1" ht="112.5" x14ac:dyDescent="0.3">
      <c r="A762" s="16">
        <v>757</v>
      </c>
      <c r="B762" s="20" t="s">
        <v>2029</v>
      </c>
      <c r="C762" s="141" t="s">
        <v>14003</v>
      </c>
      <c r="D762" s="140" t="s">
        <v>14004</v>
      </c>
      <c r="E762" s="140" t="s">
        <v>14005</v>
      </c>
      <c r="F762" s="159"/>
      <c r="G762" s="142" t="s">
        <v>7084</v>
      </c>
      <c r="H762" s="144">
        <v>7560000</v>
      </c>
      <c r="I762" s="144">
        <v>10000</v>
      </c>
      <c r="J762" s="142">
        <v>7560000</v>
      </c>
      <c r="K762" s="142">
        <v>10000</v>
      </c>
      <c r="L762" s="142">
        <v>7560000</v>
      </c>
      <c r="M762" s="142">
        <v>10000</v>
      </c>
      <c r="N762" s="142">
        <v>7560000</v>
      </c>
      <c r="O762" s="142">
        <v>10000</v>
      </c>
      <c r="P762" s="142">
        <v>7560000</v>
      </c>
      <c r="Q762" s="142">
        <v>10000</v>
      </c>
      <c r="R762" s="16">
        <v>37800000</v>
      </c>
      <c r="S762" s="142">
        <v>50000</v>
      </c>
      <c r="T762" s="142" t="s">
        <v>13882</v>
      </c>
      <c r="U762" s="223" t="s">
        <v>13883</v>
      </c>
      <c r="V762" s="223"/>
    </row>
    <row r="763" spans="1:22" s="7" customFormat="1" ht="75" x14ac:dyDescent="0.3">
      <c r="A763" s="16">
        <v>758</v>
      </c>
      <c r="B763" s="20" t="s">
        <v>13787</v>
      </c>
      <c r="C763" s="20" t="s">
        <v>13788</v>
      </c>
      <c r="D763" s="20" t="s">
        <v>13789</v>
      </c>
      <c r="E763" s="20" t="s">
        <v>13790</v>
      </c>
      <c r="F763" s="20" t="s">
        <v>13781</v>
      </c>
      <c r="G763" s="20" t="s">
        <v>33</v>
      </c>
      <c r="H763" s="115">
        <v>0</v>
      </c>
      <c r="I763" s="115"/>
      <c r="J763" s="21"/>
      <c r="K763" s="21"/>
      <c r="L763" s="21">
        <v>18876000</v>
      </c>
      <c r="M763" s="21">
        <v>120</v>
      </c>
      <c r="N763" s="20"/>
      <c r="O763" s="20"/>
      <c r="P763" s="114">
        <v>18876000</v>
      </c>
      <c r="Q763" s="114">
        <v>120</v>
      </c>
      <c r="R763" s="16">
        <v>37752000</v>
      </c>
      <c r="S763" s="21">
        <v>360</v>
      </c>
      <c r="T763" s="21" t="s">
        <v>13791</v>
      </c>
      <c r="U763" s="17" t="s">
        <v>61</v>
      </c>
      <c r="V763" s="17" t="s">
        <v>13792</v>
      </c>
    </row>
    <row r="764" spans="1:22" s="7" customFormat="1" ht="93.75" x14ac:dyDescent="0.3">
      <c r="A764" s="16">
        <v>759</v>
      </c>
      <c r="B764" s="21" t="s">
        <v>2949</v>
      </c>
      <c r="C764" s="16" t="s">
        <v>2950</v>
      </c>
      <c r="D764" s="16" t="s">
        <v>2951</v>
      </c>
      <c r="E764" s="16" t="s">
        <v>2952</v>
      </c>
      <c r="F764" s="16"/>
      <c r="G764" s="16" t="s">
        <v>33</v>
      </c>
      <c r="H764" s="251">
        <v>6135136</v>
      </c>
      <c r="I764" s="251">
        <v>20</v>
      </c>
      <c r="J764" s="16">
        <v>7860608.2920000004</v>
      </c>
      <c r="K764" s="16">
        <v>20</v>
      </c>
      <c r="L764" s="16">
        <v>7860608.2920000004</v>
      </c>
      <c r="M764" s="16">
        <v>20</v>
      </c>
      <c r="N764" s="16">
        <v>7860608.2920000004</v>
      </c>
      <c r="O764" s="16">
        <v>20</v>
      </c>
      <c r="P764" s="16">
        <v>7860608.2920000004</v>
      </c>
      <c r="Q764" s="16">
        <v>20</v>
      </c>
      <c r="R764" s="16">
        <v>37577569.167999998</v>
      </c>
      <c r="S764" s="16">
        <v>100</v>
      </c>
      <c r="T764" s="16" t="s">
        <v>1113</v>
      </c>
      <c r="U764" s="16" t="s">
        <v>9526</v>
      </c>
      <c r="V764" s="16"/>
    </row>
    <row r="765" spans="1:22" s="7" customFormat="1" ht="75" x14ac:dyDescent="0.3">
      <c r="A765" s="16">
        <v>760</v>
      </c>
      <c r="B765" s="21" t="s">
        <v>6907</v>
      </c>
      <c r="C765" s="16"/>
      <c r="D765" s="17" t="s">
        <v>6908</v>
      </c>
      <c r="E765" s="17" t="s">
        <v>6909</v>
      </c>
      <c r="F765" s="17"/>
      <c r="G765" s="16" t="s">
        <v>24</v>
      </c>
      <c r="H765" s="251">
        <v>6254900</v>
      </c>
      <c r="I765" s="251">
        <v>10000</v>
      </c>
      <c r="J765" s="16">
        <v>7320734.96</v>
      </c>
      <c r="K765" s="16">
        <v>10000</v>
      </c>
      <c r="L765" s="16">
        <v>7650168.0331999995</v>
      </c>
      <c r="M765" s="16">
        <v>10000</v>
      </c>
      <c r="N765" s="16">
        <v>7994425.5946940007</v>
      </c>
      <c r="O765" s="16">
        <v>10000</v>
      </c>
      <c r="P765" s="16">
        <v>8354174.7464552298</v>
      </c>
      <c r="Q765" s="16">
        <v>10000</v>
      </c>
      <c r="R765" s="16">
        <v>37574403.33434923</v>
      </c>
      <c r="S765" s="16">
        <v>50000</v>
      </c>
      <c r="T765" s="17" t="s">
        <v>6868</v>
      </c>
      <c r="U765" s="17" t="s">
        <v>35</v>
      </c>
      <c r="V765" s="17" t="s">
        <v>6910</v>
      </c>
    </row>
    <row r="766" spans="1:22" s="7" customFormat="1" ht="409.5" x14ac:dyDescent="0.3">
      <c r="A766" s="16">
        <v>761</v>
      </c>
      <c r="B766" s="21" t="s">
        <v>1595</v>
      </c>
      <c r="C766" s="16" t="s">
        <v>1596</v>
      </c>
      <c r="D766" s="16" t="s">
        <v>1597</v>
      </c>
      <c r="E766" s="16" t="s">
        <v>1598</v>
      </c>
      <c r="F766" s="16"/>
      <c r="G766" s="16" t="s">
        <v>33</v>
      </c>
      <c r="H766" s="251">
        <v>5666850</v>
      </c>
      <c r="I766" s="251">
        <v>210</v>
      </c>
      <c r="J766" s="16">
        <v>0</v>
      </c>
      <c r="K766" s="16">
        <v>0</v>
      </c>
      <c r="L766" s="16">
        <v>0</v>
      </c>
      <c r="M766" s="16">
        <v>0</v>
      </c>
      <c r="N766" s="16">
        <v>0</v>
      </c>
      <c r="O766" s="16">
        <v>0</v>
      </c>
      <c r="P766" s="16">
        <v>31872177.75</v>
      </c>
      <c r="Q766" s="16">
        <v>1050</v>
      </c>
      <c r="R766" s="16">
        <v>37539027.75</v>
      </c>
      <c r="S766" s="16">
        <v>1260</v>
      </c>
      <c r="T766" s="16" t="s">
        <v>1000</v>
      </c>
      <c r="U766" s="16" t="s">
        <v>1097</v>
      </c>
      <c r="V766" s="16" t="s">
        <v>1562</v>
      </c>
    </row>
    <row r="767" spans="1:22" s="7" customFormat="1" ht="409.5" x14ac:dyDescent="0.3">
      <c r="A767" s="16">
        <v>762</v>
      </c>
      <c r="B767" s="102" t="s">
        <v>14413</v>
      </c>
      <c r="C767" s="102" t="s">
        <v>14414</v>
      </c>
      <c r="D767" s="102" t="s">
        <v>14415</v>
      </c>
      <c r="E767" s="102" t="s">
        <v>14416</v>
      </c>
      <c r="F767" s="36"/>
      <c r="G767" s="102" t="s">
        <v>49</v>
      </c>
      <c r="H767" s="184">
        <v>0</v>
      </c>
      <c r="I767" s="184">
        <v>0</v>
      </c>
      <c r="J767" s="286">
        <v>37518200</v>
      </c>
      <c r="K767" s="102">
        <v>50</v>
      </c>
      <c r="L767" s="102">
        <v>0</v>
      </c>
      <c r="M767" s="102">
        <v>0</v>
      </c>
      <c r="N767" s="102">
        <v>0</v>
      </c>
      <c r="O767" s="102">
        <v>0</v>
      </c>
      <c r="P767" s="102">
        <v>0</v>
      </c>
      <c r="Q767" s="102">
        <v>0</v>
      </c>
      <c r="R767" s="16">
        <v>37518200</v>
      </c>
      <c r="S767" s="102">
        <v>50</v>
      </c>
      <c r="T767" s="102" t="s">
        <v>14376</v>
      </c>
      <c r="U767" s="215" t="s">
        <v>2567</v>
      </c>
      <c r="V767" s="215" t="s">
        <v>14377</v>
      </c>
    </row>
    <row r="768" spans="1:22" s="7" customFormat="1" ht="75" x14ac:dyDescent="0.3">
      <c r="A768" s="16">
        <v>763</v>
      </c>
      <c r="B768" s="16" t="s">
        <v>4053</v>
      </c>
      <c r="C768" s="16" t="s">
        <v>4052</v>
      </c>
      <c r="D768" s="16" t="s">
        <v>798</v>
      </c>
      <c r="E768" s="16" t="s">
        <v>11969</v>
      </c>
      <c r="F768" s="16"/>
      <c r="G768" s="151" t="s">
        <v>9115</v>
      </c>
      <c r="H768" s="275">
        <v>0</v>
      </c>
      <c r="I768" s="275">
        <v>0</v>
      </c>
      <c r="J768" s="275">
        <v>9375161.3900000006</v>
      </c>
      <c r="K768" s="275" t="s">
        <v>10454</v>
      </c>
      <c r="L768" s="275">
        <v>9375161.3900000006</v>
      </c>
      <c r="M768" s="275" t="s">
        <v>10454</v>
      </c>
      <c r="N768" s="275">
        <v>9375161.3900000006</v>
      </c>
      <c r="O768" s="275" t="s">
        <v>10454</v>
      </c>
      <c r="P768" s="275">
        <v>9375161.3900000006</v>
      </c>
      <c r="Q768" s="275" t="s">
        <v>10454</v>
      </c>
      <c r="R768" s="16">
        <v>37500645.560000002</v>
      </c>
      <c r="S768" s="275">
        <v>452</v>
      </c>
      <c r="T768" s="38" t="s">
        <v>11752</v>
      </c>
      <c r="U768" s="279"/>
      <c r="V768" s="279"/>
    </row>
    <row r="769" spans="1:22" s="7" customFormat="1" ht="262.5" x14ac:dyDescent="0.3">
      <c r="A769" s="16">
        <v>764</v>
      </c>
      <c r="B769" s="21" t="s">
        <v>3182</v>
      </c>
      <c r="C769" s="16" t="s">
        <v>3183</v>
      </c>
      <c r="D769" s="16" t="s">
        <v>1930</v>
      </c>
      <c r="E769" s="16" t="s">
        <v>3184</v>
      </c>
      <c r="F769" s="17"/>
      <c r="G769" s="16" t="s">
        <v>3128</v>
      </c>
      <c r="H769" s="251">
        <v>7500096</v>
      </c>
      <c r="I769" s="251">
        <v>4</v>
      </c>
      <c r="J769" s="16">
        <v>7500096</v>
      </c>
      <c r="K769" s="16">
        <v>4</v>
      </c>
      <c r="L769" s="16">
        <v>7500096</v>
      </c>
      <c r="M769" s="16">
        <v>4</v>
      </c>
      <c r="N769" s="16">
        <v>7500096</v>
      </c>
      <c r="O769" s="16">
        <v>4</v>
      </c>
      <c r="P769" s="16">
        <v>7500096</v>
      </c>
      <c r="Q769" s="16">
        <v>4</v>
      </c>
      <c r="R769" s="16">
        <v>37500480</v>
      </c>
      <c r="S769" s="16">
        <v>20</v>
      </c>
      <c r="T769" s="16" t="s">
        <v>213</v>
      </c>
      <c r="U769" s="16" t="s">
        <v>2567</v>
      </c>
      <c r="V769" s="16" t="s">
        <v>199</v>
      </c>
    </row>
    <row r="770" spans="1:22" s="7" customFormat="1" ht="56.25" x14ac:dyDescent="0.3">
      <c r="A770" s="16">
        <v>765</v>
      </c>
      <c r="B770" s="51" t="s">
        <v>14689</v>
      </c>
      <c r="C770" s="51" t="s">
        <v>14690</v>
      </c>
      <c r="D770" s="51" t="s">
        <v>80</v>
      </c>
      <c r="E770" s="51" t="s">
        <v>14691</v>
      </c>
      <c r="F770" s="40" t="s">
        <v>14449</v>
      </c>
      <c r="G770" s="51" t="s">
        <v>7079</v>
      </c>
      <c r="H770" s="437">
        <v>37452800</v>
      </c>
      <c r="I770" s="251" t="s">
        <v>7128</v>
      </c>
      <c r="J770" s="17"/>
      <c r="K770" s="17"/>
      <c r="L770" s="17"/>
      <c r="M770" s="17"/>
      <c r="N770" s="17"/>
      <c r="O770" s="17"/>
      <c r="P770" s="17"/>
      <c r="Q770" s="17"/>
      <c r="R770" s="16">
        <v>37452800</v>
      </c>
      <c r="S770" s="16">
        <v>20</v>
      </c>
      <c r="T770" s="51" t="s">
        <v>14655</v>
      </c>
      <c r="U770" s="51"/>
      <c r="V770" s="17"/>
    </row>
    <row r="771" spans="1:22" s="7" customFormat="1" ht="168.75" x14ac:dyDescent="0.3">
      <c r="A771" s="16">
        <v>766</v>
      </c>
      <c r="B771" s="21" t="s">
        <v>57</v>
      </c>
      <c r="C771" s="16" t="s">
        <v>58</v>
      </c>
      <c r="D771" s="16" t="s">
        <v>59</v>
      </c>
      <c r="E771" s="16" t="s">
        <v>22</v>
      </c>
      <c r="F771" s="40" t="s">
        <v>60</v>
      </c>
      <c r="G771" s="16" t="s">
        <v>33</v>
      </c>
      <c r="H771" s="251">
        <v>20831250</v>
      </c>
      <c r="I771" s="251">
        <v>125</v>
      </c>
      <c r="J771" s="16">
        <v>16575000</v>
      </c>
      <c r="K771" s="16">
        <v>85</v>
      </c>
      <c r="L771" s="16">
        <v>0</v>
      </c>
      <c r="M771" s="16">
        <v>0</v>
      </c>
      <c r="N771" s="16">
        <v>0</v>
      </c>
      <c r="O771" s="16">
        <v>0</v>
      </c>
      <c r="P771" s="16">
        <v>0</v>
      </c>
      <c r="Q771" s="16">
        <v>0</v>
      </c>
      <c r="R771" s="16">
        <v>37406250</v>
      </c>
      <c r="S771" s="16">
        <v>210</v>
      </c>
      <c r="T771" s="16" t="s">
        <v>50</v>
      </c>
      <c r="U771" s="16" t="s">
        <v>61</v>
      </c>
      <c r="V771" s="16" t="s">
        <v>62</v>
      </c>
    </row>
    <row r="772" spans="1:22" s="7" customFormat="1" ht="75" x14ac:dyDescent="0.3">
      <c r="A772" s="16">
        <v>767</v>
      </c>
      <c r="B772" s="51" t="s">
        <v>194</v>
      </c>
      <c r="C772" s="51" t="s">
        <v>8520</v>
      </c>
      <c r="D772" s="51" t="s">
        <v>8521</v>
      </c>
      <c r="E772" s="51" t="s">
        <v>14692</v>
      </c>
      <c r="F772" s="51"/>
      <c r="G772" s="51" t="s">
        <v>7079</v>
      </c>
      <c r="H772" s="437">
        <v>37273600</v>
      </c>
      <c r="I772" s="251" t="s">
        <v>10462</v>
      </c>
      <c r="J772" s="17"/>
      <c r="K772" s="17"/>
      <c r="L772" s="17"/>
      <c r="M772" s="17"/>
      <c r="N772" s="17"/>
      <c r="O772" s="17"/>
      <c r="P772" s="17"/>
      <c r="Q772" s="17"/>
      <c r="R772" s="16">
        <v>37273600</v>
      </c>
      <c r="S772" s="16">
        <v>52</v>
      </c>
      <c r="T772" s="51" t="s">
        <v>14655</v>
      </c>
      <c r="U772" s="51" t="s">
        <v>35</v>
      </c>
      <c r="V772" s="17"/>
    </row>
    <row r="773" spans="1:22" s="7" customFormat="1" ht="409.5" x14ac:dyDescent="0.3">
      <c r="A773" s="16">
        <v>768</v>
      </c>
      <c r="B773" s="21" t="s">
        <v>3207</v>
      </c>
      <c r="C773" s="16" t="s">
        <v>1211</v>
      </c>
      <c r="D773" s="16" t="s">
        <v>672</v>
      </c>
      <c r="E773" s="16" t="s">
        <v>1665</v>
      </c>
      <c r="F773" s="17"/>
      <c r="G773" s="16" t="s">
        <v>33</v>
      </c>
      <c r="H773" s="251">
        <v>7445223.209999999</v>
      </c>
      <c r="I773" s="251">
        <v>3</v>
      </c>
      <c r="J773" s="16">
        <v>7445223.209999999</v>
      </c>
      <c r="K773" s="16">
        <v>3</v>
      </c>
      <c r="L773" s="16">
        <v>7445223.209999999</v>
      </c>
      <c r="M773" s="16">
        <v>3</v>
      </c>
      <c r="N773" s="16">
        <v>7445223.209999999</v>
      </c>
      <c r="O773" s="16">
        <v>3</v>
      </c>
      <c r="P773" s="16">
        <v>7445223.209999999</v>
      </c>
      <c r="Q773" s="16">
        <v>3</v>
      </c>
      <c r="R773" s="16">
        <v>37226116.049999997</v>
      </c>
      <c r="S773" s="16">
        <v>15</v>
      </c>
      <c r="T773" s="16" t="s">
        <v>213</v>
      </c>
      <c r="U773" s="16" t="s">
        <v>2567</v>
      </c>
      <c r="V773" s="16" t="s">
        <v>199</v>
      </c>
    </row>
    <row r="774" spans="1:22" s="7" customFormat="1" ht="75" x14ac:dyDescent="0.3">
      <c r="A774" s="16">
        <v>769</v>
      </c>
      <c r="B774" s="21" t="s">
        <v>7363</v>
      </c>
      <c r="C774" s="16" t="s">
        <v>7359</v>
      </c>
      <c r="D774" s="16" t="s">
        <v>798</v>
      </c>
      <c r="E774" s="16" t="s">
        <v>7362</v>
      </c>
      <c r="F774" s="16"/>
      <c r="G774" s="16" t="s">
        <v>1493</v>
      </c>
      <c r="H774" s="251">
        <v>7424032</v>
      </c>
      <c r="I774" s="251">
        <v>22</v>
      </c>
      <c r="J774" s="16">
        <v>7424032</v>
      </c>
      <c r="K774" s="16">
        <v>22</v>
      </c>
      <c r="L774" s="16">
        <v>7424032</v>
      </c>
      <c r="M774" s="16">
        <v>22</v>
      </c>
      <c r="N774" s="16">
        <v>7424032</v>
      </c>
      <c r="O774" s="16">
        <v>22</v>
      </c>
      <c r="P774" s="16">
        <v>7424032</v>
      </c>
      <c r="Q774" s="16">
        <v>22</v>
      </c>
      <c r="R774" s="16">
        <v>37120160</v>
      </c>
      <c r="S774" s="16">
        <v>110</v>
      </c>
      <c r="T774" s="16" t="s">
        <v>213</v>
      </c>
      <c r="U774" s="16" t="s">
        <v>7048</v>
      </c>
      <c r="V774" s="16" t="s">
        <v>7048</v>
      </c>
    </row>
    <row r="775" spans="1:22" s="7" customFormat="1" ht="37.5" x14ac:dyDescent="0.3">
      <c r="A775" s="16">
        <v>770</v>
      </c>
      <c r="B775" s="287" t="s">
        <v>14562</v>
      </c>
      <c r="C775" s="287" t="s">
        <v>14563</v>
      </c>
      <c r="D775" s="287" t="s">
        <v>14564</v>
      </c>
      <c r="E775" s="287" t="s">
        <v>1051</v>
      </c>
      <c r="F775" s="20" t="s">
        <v>14449</v>
      </c>
      <c r="G775" s="287" t="s">
        <v>9115</v>
      </c>
      <c r="H775" s="475">
        <v>37100000</v>
      </c>
      <c r="I775" s="475">
        <v>1</v>
      </c>
      <c r="J775" s="221"/>
      <c r="K775" s="221"/>
      <c r="L775" s="221"/>
      <c r="M775" s="221"/>
      <c r="N775" s="221"/>
      <c r="O775" s="221"/>
      <c r="P775" s="221"/>
      <c r="Q775" s="221"/>
      <c r="R775" s="16">
        <v>37100000</v>
      </c>
      <c r="S775" s="221"/>
      <c r="T775" s="113" t="s">
        <v>14450</v>
      </c>
      <c r="U775" s="288">
        <v>398</v>
      </c>
      <c r="V775" s="289" t="s">
        <v>14565</v>
      </c>
    </row>
    <row r="776" spans="1:22" s="7" customFormat="1" ht="37.5" x14ac:dyDescent="0.3">
      <c r="A776" s="16">
        <v>771</v>
      </c>
      <c r="B776" s="21" t="s">
        <v>2375</v>
      </c>
      <c r="C776" s="16" t="s">
        <v>2376</v>
      </c>
      <c r="D776" s="16" t="s">
        <v>2377</v>
      </c>
      <c r="E776" s="16" t="s">
        <v>3430</v>
      </c>
      <c r="F776" s="16"/>
      <c r="G776" s="16" t="s">
        <v>33</v>
      </c>
      <c r="H776" s="251">
        <v>3904185.6</v>
      </c>
      <c r="I776" s="251">
        <v>138</v>
      </c>
      <c r="J776" s="16">
        <v>8287500</v>
      </c>
      <c r="K776" s="16">
        <v>195</v>
      </c>
      <c r="L776" s="16">
        <v>8287500</v>
      </c>
      <c r="M776" s="16">
        <v>195</v>
      </c>
      <c r="N776" s="16">
        <v>8287500</v>
      </c>
      <c r="O776" s="16">
        <v>195</v>
      </c>
      <c r="P776" s="16">
        <v>8287500</v>
      </c>
      <c r="Q776" s="16">
        <v>195</v>
      </c>
      <c r="R776" s="16">
        <v>37054185.600000001</v>
      </c>
      <c r="S776" s="16">
        <v>918</v>
      </c>
      <c r="T776" s="16" t="s">
        <v>1113</v>
      </c>
      <c r="U776" s="16" t="s">
        <v>1097</v>
      </c>
      <c r="V776" s="16"/>
    </row>
    <row r="777" spans="1:22" s="7" customFormat="1" ht="168.75" x14ac:dyDescent="0.3">
      <c r="A777" s="16">
        <v>772</v>
      </c>
      <c r="B777" s="20" t="s">
        <v>11348</v>
      </c>
      <c r="C777" s="20" t="s">
        <v>11349</v>
      </c>
      <c r="D777" s="20" t="s">
        <v>11343</v>
      </c>
      <c r="E777" s="20" t="s">
        <v>22</v>
      </c>
      <c r="F777" s="20" t="s">
        <v>13794</v>
      </c>
      <c r="G777" s="20" t="s">
        <v>24</v>
      </c>
      <c r="H777" s="115">
        <v>18058950</v>
      </c>
      <c r="I777" s="115">
        <v>28500</v>
      </c>
      <c r="J777" s="21">
        <v>18961897.5</v>
      </c>
      <c r="K777" s="21">
        <v>28500</v>
      </c>
      <c r="L777" s="21"/>
      <c r="M777" s="21"/>
      <c r="N777" s="20"/>
      <c r="O777" s="20"/>
      <c r="P777" s="114"/>
      <c r="Q777" s="114"/>
      <c r="R777" s="16">
        <v>37020847.5</v>
      </c>
      <c r="S777" s="21">
        <v>57000</v>
      </c>
      <c r="T777" s="21" t="s">
        <v>13791</v>
      </c>
      <c r="U777" s="16" t="s">
        <v>89</v>
      </c>
      <c r="V777" s="16" t="s">
        <v>13795</v>
      </c>
    </row>
    <row r="778" spans="1:22" s="7" customFormat="1" ht="168.75" x14ac:dyDescent="0.3">
      <c r="A778" s="16">
        <v>773</v>
      </c>
      <c r="B778" s="20" t="s">
        <v>11348</v>
      </c>
      <c r="C778" s="113" t="s">
        <v>11349</v>
      </c>
      <c r="D778" s="20" t="s">
        <v>11343</v>
      </c>
      <c r="E778" s="21" t="s">
        <v>22</v>
      </c>
      <c r="F778" s="116" t="s">
        <v>13794</v>
      </c>
      <c r="G778" s="21" t="s">
        <v>24</v>
      </c>
      <c r="H778" s="115">
        <v>18058950</v>
      </c>
      <c r="I778" s="115">
        <v>28500</v>
      </c>
      <c r="J778" s="21">
        <v>18961897.5</v>
      </c>
      <c r="K778" s="21">
        <v>28500</v>
      </c>
      <c r="L778" s="21"/>
      <c r="M778" s="21"/>
      <c r="N778" s="20"/>
      <c r="O778" s="20"/>
      <c r="P778" s="114"/>
      <c r="Q778" s="114"/>
      <c r="R778" s="16">
        <v>37020847.5</v>
      </c>
      <c r="S778" s="21">
        <v>85500</v>
      </c>
      <c r="T778" s="21" t="s">
        <v>13791</v>
      </c>
      <c r="U778" s="16" t="s">
        <v>89</v>
      </c>
      <c r="V778" s="16" t="s">
        <v>13795</v>
      </c>
    </row>
    <row r="779" spans="1:22" s="7" customFormat="1" ht="409.5" x14ac:dyDescent="0.3">
      <c r="A779" s="16">
        <v>774</v>
      </c>
      <c r="B779" s="21" t="s">
        <v>672</v>
      </c>
      <c r="C779" s="16" t="s">
        <v>1093</v>
      </c>
      <c r="D779" s="16" t="s">
        <v>1094</v>
      </c>
      <c r="E779" s="18" t="s">
        <v>384</v>
      </c>
      <c r="F779" s="16"/>
      <c r="G779" s="16" t="s">
        <v>33</v>
      </c>
      <c r="H779" s="251">
        <v>18500000</v>
      </c>
      <c r="I779" s="251">
        <v>1</v>
      </c>
      <c r="J779" s="16">
        <v>0</v>
      </c>
      <c r="K779" s="16">
        <v>0</v>
      </c>
      <c r="L779" s="16">
        <v>0</v>
      </c>
      <c r="M779" s="16">
        <v>0</v>
      </c>
      <c r="N779" s="16">
        <v>18500000</v>
      </c>
      <c r="O779" s="16">
        <v>1</v>
      </c>
      <c r="P779" s="16">
        <v>0</v>
      </c>
      <c r="Q779" s="16">
        <v>0</v>
      </c>
      <c r="R779" s="16">
        <v>37000000</v>
      </c>
      <c r="S779" s="16">
        <v>2</v>
      </c>
      <c r="T779" s="16" t="s">
        <v>819</v>
      </c>
      <c r="U779" s="16" t="s">
        <v>1095</v>
      </c>
      <c r="V779" s="16" t="s">
        <v>1095</v>
      </c>
    </row>
    <row r="780" spans="1:22" s="7" customFormat="1" ht="75" x14ac:dyDescent="0.3">
      <c r="A780" s="16">
        <v>775</v>
      </c>
      <c r="B780" s="21" t="s">
        <v>1643</v>
      </c>
      <c r="C780" s="16" t="s">
        <v>1417</v>
      </c>
      <c r="D780" s="16" t="s">
        <v>1418</v>
      </c>
      <c r="E780" s="16" t="s">
        <v>1644</v>
      </c>
      <c r="F780" s="16"/>
      <c r="G780" s="16" t="s">
        <v>33</v>
      </c>
      <c r="H780" s="251">
        <v>18463900</v>
      </c>
      <c r="I780" s="251">
        <v>1</v>
      </c>
      <c r="J780" s="16">
        <v>18463900</v>
      </c>
      <c r="K780" s="16">
        <v>1</v>
      </c>
      <c r="L780" s="16">
        <v>0</v>
      </c>
      <c r="M780" s="16">
        <v>0</v>
      </c>
      <c r="N780" s="16">
        <v>0</v>
      </c>
      <c r="O780" s="16">
        <v>0</v>
      </c>
      <c r="P780" s="16">
        <v>0</v>
      </c>
      <c r="Q780" s="16">
        <v>0</v>
      </c>
      <c r="R780" s="16">
        <v>36927800</v>
      </c>
      <c r="S780" s="16">
        <v>2</v>
      </c>
      <c r="T780" s="16" t="s">
        <v>1000</v>
      </c>
      <c r="U780" s="16" t="s">
        <v>35</v>
      </c>
      <c r="V780" s="16" t="s">
        <v>199</v>
      </c>
    </row>
    <row r="781" spans="1:22" s="7" customFormat="1" ht="75" x14ac:dyDescent="0.3">
      <c r="A781" s="16">
        <v>776</v>
      </c>
      <c r="B781" s="21" t="s">
        <v>417</v>
      </c>
      <c r="C781" s="16" t="s">
        <v>1449</v>
      </c>
      <c r="D781" s="16" t="s">
        <v>1450</v>
      </c>
      <c r="E781" s="16" t="s">
        <v>9997</v>
      </c>
      <c r="F781" s="16" t="s">
        <v>9997</v>
      </c>
      <c r="G781" s="16" t="s">
        <v>9115</v>
      </c>
      <c r="H781" s="251">
        <v>7360001.5999999996</v>
      </c>
      <c r="I781" s="251" t="s">
        <v>9126</v>
      </c>
      <c r="J781" s="16">
        <v>7360001.5999999996</v>
      </c>
      <c r="K781" s="16" t="s">
        <v>9126</v>
      </c>
      <c r="L781" s="16">
        <v>7360001.5999999996</v>
      </c>
      <c r="M781" s="16" t="s">
        <v>9126</v>
      </c>
      <c r="N781" s="16">
        <v>7360001.5999999996</v>
      </c>
      <c r="O781" s="16" t="s">
        <v>9126</v>
      </c>
      <c r="P781" s="16">
        <v>7360001.5999999996</v>
      </c>
      <c r="Q781" s="16" t="s">
        <v>9126</v>
      </c>
      <c r="R781" s="16">
        <v>36800008</v>
      </c>
      <c r="S781" s="16">
        <v>50</v>
      </c>
      <c r="T781" s="16" t="s">
        <v>34</v>
      </c>
      <c r="U781" s="16"/>
      <c r="V781" s="16"/>
    </row>
    <row r="782" spans="1:22" s="7" customFormat="1" ht="93.75" x14ac:dyDescent="0.3">
      <c r="A782" s="16">
        <v>777</v>
      </c>
      <c r="B782" s="21" t="s">
        <v>417</v>
      </c>
      <c r="C782" s="16" t="s">
        <v>1449</v>
      </c>
      <c r="D782" s="16" t="s">
        <v>1450</v>
      </c>
      <c r="E782" s="16" t="s">
        <v>9975</v>
      </c>
      <c r="F782" s="16" t="s">
        <v>9975</v>
      </c>
      <c r="G782" s="16" t="s">
        <v>9115</v>
      </c>
      <c r="H782" s="251">
        <v>7359999.3600000003</v>
      </c>
      <c r="I782" s="251" t="s">
        <v>9266</v>
      </c>
      <c r="J782" s="16">
        <v>7359999.3600000003</v>
      </c>
      <c r="K782" s="16" t="s">
        <v>9266</v>
      </c>
      <c r="L782" s="16">
        <v>7359999.3600000003</v>
      </c>
      <c r="M782" s="16" t="s">
        <v>9266</v>
      </c>
      <c r="N782" s="16">
        <v>7359999.3600000003</v>
      </c>
      <c r="O782" s="16" t="s">
        <v>9266</v>
      </c>
      <c r="P782" s="16">
        <v>7359999.3600000003</v>
      </c>
      <c r="Q782" s="16" t="s">
        <v>9266</v>
      </c>
      <c r="R782" s="16">
        <v>36799996.800000004</v>
      </c>
      <c r="S782" s="16">
        <v>20</v>
      </c>
      <c r="T782" s="16" t="s">
        <v>34</v>
      </c>
      <c r="U782" s="16"/>
      <c r="V782" s="16"/>
    </row>
    <row r="783" spans="1:22" s="7" customFormat="1" ht="187.5" x14ac:dyDescent="0.3">
      <c r="A783" s="16">
        <v>778</v>
      </c>
      <c r="B783" s="21" t="s">
        <v>119</v>
      </c>
      <c r="C783" s="16" t="s">
        <v>120</v>
      </c>
      <c r="D783" s="16" t="s">
        <v>121</v>
      </c>
      <c r="E783" s="16" t="s">
        <v>22</v>
      </c>
      <c r="F783" s="40" t="s">
        <v>122</v>
      </c>
      <c r="G783" s="16" t="s">
        <v>49</v>
      </c>
      <c r="H783" s="251">
        <v>8726338.4832000006</v>
      </c>
      <c r="I783" s="251">
        <v>7</v>
      </c>
      <c r="J783" s="16">
        <v>9031760.3301120009</v>
      </c>
      <c r="K783" s="16">
        <v>7</v>
      </c>
      <c r="L783" s="16">
        <v>9347871.9416659195</v>
      </c>
      <c r="M783" s="16">
        <v>7</v>
      </c>
      <c r="N783" s="16">
        <v>9675047.4596242271</v>
      </c>
      <c r="O783" s="16">
        <v>7</v>
      </c>
      <c r="P783" s="16">
        <v>0</v>
      </c>
      <c r="Q783" s="16">
        <v>0</v>
      </c>
      <c r="R783" s="16">
        <v>36781018.214602143</v>
      </c>
      <c r="S783" s="16">
        <v>28</v>
      </c>
      <c r="T783" s="16" t="s">
        <v>25</v>
      </c>
      <c r="U783" s="16" t="s">
        <v>35</v>
      </c>
      <c r="V783" s="16" t="s">
        <v>123</v>
      </c>
    </row>
    <row r="784" spans="1:22" s="7" customFormat="1" ht="112.5" x14ac:dyDescent="0.3">
      <c r="A784" s="16">
        <v>779</v>
      </c>
      <c r="B784" s="276" t="s">
        <v>332</v>
      </c>
      <c r="C784" s="99" t="s">
        <v>1343</v>
      </c>
      <c r="D784" s="99" t="s">
        <v>3594</v>
      </c>
      <c r="E784" s="99" t="s">
        <v>11249</v>
      </c>
      <c r="F784" s="16"/>
      <c r="G784" s="99" t="s">
        <v>9684</v>
      </c>
      <c r="H784" s="184">
        <v>0</v>
      </c>
      <c r="I784" s="184">
        <v>0</v>
      </c>
      <c r="J784" s="99">
        <v>36750000</v>
      </c>
      <c r="K784" s="99">
        <v>1500</v>
      </c>
      <c r="L784" s="99">
        <v>0</v>
      </c>
      <c r="M784" s="99">
        <v>0</v>
      </c>
      <c r="N784" s="99">
        <v>0</v>
      </c>
      <c r="O784" s="99">
        <v>0</v>
      </c>
      <c r="P784" s="99">
        <v>0</v>
      </c>
      <c r="Q784" s="99">
        <v>0</v>
      </c>
      <c r="R784" s="16">
        <v>36750000</v>
      </c>
      <c r="S784" s="99">
        <v>0</v>
      </c>
      <c r="T784" s="16" t="s">
        <v>1000</v>
      </c>
      <c r="U784" s="16" t="s">
        <v>1097</v>
      </c>
      <c r="V784" s="35" t="s">
        <v>199</v>
      </c>
    </row>
    <row r="785" spans="1:22" s="7" customFormat="1" ht="300" x14ac:dyDescent="0.3">
      <c r="A785" s="16">
        <v>780</v>
      </c>
      <c r="B785" s="276" t="s">
        <v>332</v>
      </c>
      <c r="C785" s="99" t="s">
        <v>1351</v>
      </c>
      <c r="D785" s="99" t="s">
        <v>1352</v>
      </c>
      <c r="E785" s="99" t="s">
        <v>11260</v>
      </c>
      <c r="F785" s="16"/>
      <c r="G785" s="99" t="s">
        <v>9684</v>
      </c>
      <c r="H785" s="184">
        <v>0</v>
      </c>
      <c r="I785" s="184">
        <v>0</v>
      </c>
      <c r="J785" s="99">
        <v>36750000</v>
      </c>
      <c r="K785" s="99">
        <v>1500</v>
      </c>
      <c r="L785" s="99">
        <v>0</v>
      </c>
      <c r="M785" s="99">
        <v>0</v>
      </c>
      <c r="N785" s="99">
        <v>0</v>
      </c>
      <c r="O785" s="99">
        <v>0</v>
      </c>
      <c r="P785" s="99">
        <v>0</v>
      </c>
      <c r="Q785" s="99">
        <v>0</v>
      </c>
      <c r="R785" s="16">
        <v>36750000</v>
      </c>
      <c r="S785" s="99">
        <v>0</v>
      </c>
      <c r="T785" s="16" t="s">
        <v>1000</v>
      </c>
      <c r="U785" s="16" t="s">
        <v>1097</v>
      </c>
      <c r="V785" s="35" t="s">
        <v>199</v>
      </c>
    </row>
    <row r="786" spans="1:22" s="7" customFormat="1" ht="300" x14ac:dyDescent="0.3">
      <c r="A786" s="16">
        <v>781</v>
      </c>
      <c r="B786" s="21" t="s">
        <v>7622</v>
      </c>
      <c r="C786" s="16" t="s">
        <v>7623</v>
      </c>
      <c r="D786" s="16" t="s">
        <v>7624</v>
      </c>
      <c r="E786" s="16" t="s">
        <v>7625</v>
      </c>
      <c r="F786" s="16"/>
      <c r="G786" s="16" t="s">
        <v>33</v>
      </c>
      <c r="H786" s="251">
        <v>9176900</v>
      </c>
      <c r="I786" s="251">
        <v>13</v>
      </c>
      <c r="J786" s="16">
        <v>0</v>
      </c>
      <c r="K786" s="16">
        <v>0</v>
      </c>
      <c r="L786" s="16">
        <v>9176900</v>
      </c>
      <c r="M786" s="16">
        <v>13</v>
      </c>
      <c r="N786" s="16">
        <v>9176900</v>
      </c>
      <c r="O786" s="16">
        <v>13</v>
      </c>
      <c r="P786" s="16">
        <v>9176900</v>
      </c>
      <c r="Q786" s="16">
        <v>13</v>
      </c>
      <c r="R786" s="16">
        <v>36707600</v>
      </c>
      <c r="S786" s="16">
        <v>52</v>
      </c>
      <c r="T786" s="16" t="s">
        <v>213</v>
      </c>
      <c r="U786" s="16" t="s">
        <v>7048</v>
      </c>
      <c r="V786" s="16" t="s">
        <v>7048</v>
      </c>
    </row>
    <row r="787" spans="1:22" s="7" customFormat="1" ht="37.5" x14ac:dyDescent="0.3">
      <c r="A787" s="16">
        <v>782</v>
      </c>
      <c r="B787" s="21" t="s">
        <v>3222</v>
      </c>
      <c r="C787" s="16" t="s">
        <v>3223</v>
      </c>
      <c r="D787" s="16" t="s">
        <v>842</v>
      </c>
      <c r="E787" s="16" t="s">
        <v>3224</v>
      </c>
      <c r="F787" s="17"/>
      <c r="G787" s="16" t="s">
        <v>33</v>
      </c>
      <c r="H787" s="251">
        <v>7337232</v>
      </c>
      <c r="I787" s="251">
        <v>1</v>
      </c>
      <c r="J787" s="16">
        <v>7337232</v>
      </c>
      <c r="K787" s="16">
        <v>1</v>
      </c>
      <c r="L787" s="16">
        <v>7337232</v>
      </c>
      <c r="M787" s="16">
        <v>1</v>
      </c>
      <c r="N787" s="16">
        <v>7337232</v>
      </c>
      <c r="O787" s="16">
        <v>1</v>
      </c>
      <c r="P787" s="16">
        <v>7337232</v>
      </c>
      <c r="Q787" s="16">
        <v>1</v>
      </c>
      <c r="R787" s="16">
        <v>36686160</v>
      </c>
      <c r="S787" s="16">
        <v>5</v>
      </c>
      <c r="T787" s="16" t="s">
        <v>213</v>
      </c>
      <c r="U787" s="16" t="s">
        <v>2567</v>
      </c>
      <c r="V787" s="16" t="s">
        <v>3225</v>
      </c>
    </row>
    <row r="788" spans="1:22" s="7" customFormat="1" ht="75" x14ac:dyDescent="0.3">
      <c r="A788" s="16">
        <v>783</v>
      </c>
      <c r="B788" s="51" t="s">
        <v>194</v>
      </c>
      <c r="C788" s="51" t="s">
        <v>8520</v>
      </c>
      <c r="D788" s="51" t="s">
        <v>8521</v>
      </c>
      <c r="E788" s="51" t="s">
        <v>14693</v>
      </c>
      <c r="F788" s="40" t="s">
        <v>14449</v>
      </c>
      <c r="G788" s="51" t="s">
        <v>7079</v>
      </c>
      <c r="H788" s="437">
        <v>36556800</v>
      </c>
      <c r="I788" s="251" t="s">
        <v>13720</v>
      </c>
      <c r="J788" s="17"/>
      <c r="K788" s="17"/>
      <c r="L788" s="17"/>
      <c r="M788" s="17"/>
      <c r="N788" s="17"/>
      <c r="O788" s="17"/>
      <c r="P788" s="17"/>
      <c r="Q788" s="17"/>
      <c r="R788" s="16">
        <v>36556800</v>
      </c>
      <c r="S788" s="16">
        <v>51</v>
      </c>
      <c r="T788" s="51" t="s">
        <v>14655</v>
      </c>
      <c r="U788" s="51" t="s">
        <v>35</v>
      </c>
      <c r="V788" s="17"/>
    </row>
    <row r="789" spans="1:22" s="7" customFormat="1" ht="409.5" x14ac:dyDescent="0.3">
      <c r="A789" s="16">
        <v>784</v>
      </c>
      <c r="B789" s="21" t="s">
        <v>672</v>
      </c>
      <c r="C789" s="16" t="s">
        <v>1105</v>
      </c>
      <c r="D789" s="16" t="s">
        <v>1106</v>
      </c>
      <c r="E789" s="16" t="s">
        <v>1106</v>
      </c>
      <c r="F789" s="16"/>
      <c r="G789" s="16" t="s">
        <v>33</v>
      </c>
      <c r="H789" s="251">
        <v>36346264.5</v>
      </c>
      <c r="I789" s="251">
        <v>0</v>
      </c>
      <c r="J789" s="16">
        <v>0</v>
      </c>
      <c r="K789" s="16">
        <v>0</v>
      </c>
      <c r="L789" s="16">
        <v>0</v>
      </c>
      <c r="M789" s="16">
        <v>0</v>
      </c>
      <c r="N789" s="16">
        <v>0</v>
      </c>
      <c r="O789" s="16">
        <v>0</v>
      </c>
      <c r="P789" s="16">
        <v>0</v>
      </c>
      <c r="Q789" s="16">
        <v>0</v>
      </c>
      <c r="R789" s="16">
        <v>36346264.5</v>
      </c>
      <c r="S789" s="16">
        <v>0</v>
      </c>
      <c r="T789" s="16" t="s">
        <v>25</v>
      </c>
      <c r="U789" s="16" t="s">
        <v>1107</v>
      </c>
      <c r="V789" s="16" t="s">
        <v>1108</v>
      </c>
    </row>
    <row r="790" spans="1:22" s="7" customFormat="1" ht="131.25" x14ac:dyDescent="0.3">
      <c r="A790" s="16">
        <v>785</v>
      </c>
      <c r="B790" s="21" t="s">
        <v>1118</v>
      </c>
      <c r="C790" s="16" t="s">
        <v>1119</v>
      </c>
      <c r="D790" s="16" t="s">
        <v>1120</v>
      </c>
      <c r="E790" s="16" t="s">
        <v>1120</v>
      </c>
      <c r="F790" s="16"/>
      <c r="G790" s="16" t="s">
        <v>82</v>
      </c>
      <c r="H790" s="437">
        <v>3629000</v>
      </c>
      <c r="I790" s="251">
        <v>1</v>
      </c>
      <c r="J790" s="26">
        <v>10887000</v>
      </c>
      <c r="K790" s="16">
        <v>3</v>
      </c>
      <c r="L790" s="26">
        <v>10887000</v>
      </c>
      <c r="M790" s="16">
        <v>3</v>
      </c>
      <c r="N790" s="26">
        <v>10887000</v>
      </c>
      <c r="O790" s="16">
        <v>3</v>
      </c>
      <c r="P790" s="16">
        <v>0</v>
      </c>
      <c r="Q790" s="16">
        <v>0</v>
      </c>
      <c r="R790" s="16">
        <v>36290000</v>
      </c>
      <c r="S790" s="16">
        <v>10</v>
      </c>
      <c r="T790" s="16" t="s">
        <v>34</v>
      </c>
      <c r="U790" s="16" t="s">
        <v>1121</v>
      </c>
      <c r="V790" s="16" t="s">
        <v>1122</v>
      </c>
    </row>
    <row r="791" spans="1:22" s="7" customFormat="1" ht="75" x14ac:dyDescent="0.3">
      <c r="A791" s="16">
        <v>786</v>
      </c>
      <c r="B791" s="21" t="s">
        <v>55</v>
      </c>
      <c r="C791" s="16" t="s">
        <v>1103</v>
      </c>
      <c r="D791" s="16" t="s">
        <v>9925</v>
      </c>
      <c r="E791" s="16" t="s">
        <v>10009</v>
      </c>
      <c r="F791" s="16" t="s">
        <v>10009</v>
      </c>
      <c r="G791" s="16" t="s">
        <v>9114</v>
      </c>
      <c r="H791" s="251">
        <v>7239733.6699999999</v>
      </c>
      <c r="I791" s="251" t="s">
        <v>9196</v>
      </c>
      <c r="J791" s="16">
        <v>7239733.6699999999</v>
      </c>
      <c r="K791" s="16" t="s">
        <v>9196</v>
      </c>
      <c r="L791" s="16">
        <v>7239733.6699999999</v>
      </c>
      <c r="M791" s="16" t="s">
        <v>9196</v>
      </c>
      <c r="N791" s="16">
        <v>7239733.6699999999</v>
      </c>
      <c r="O791" s="16" t="s">
        <v>9196</v>
      </c>
      <c r="P791" s="16">
        <v>7239733.6699999999</v>
      </c>
      <c r="Q791" s="16" t="s">
        <v>9196</v>
      </c>
      <c r="R791" s="16">
        <v>36198668.350000001</v>
      </c>
      <c r="S791" s="16">
        <v>60</v>
      </c>
      <c r="T791" s="16" t="s">
        <v>34</v>
      </c>
      <c r="U791" s="16"/>
      <c r="V791" s="16"/>
    </row>
    <row r="792" spans="1:22" s="7" customFormat="1" ht="150" x14ac:dyDescent="0.3">
      <c r="A792" s="16">
        <v>787</v>
      </c>
      <c r="B792" s="21" t="s">
        <v>332</v>
      </c>
      <c r="C792" s="16" t="s">
        <v>1343</v>
      </c>
      <c r="D792" s="16" t="s">
        <v>1344</v>
      </c>
      <c r="E792" s="16" t="s">
        <v>3480</v>
      </c>
      <c r="F792" s="16" t="s">
        <v>3481</v>
      </c>
      <c r="G792" s="16" t="s">
        <v>337</v>
      </c>
      <c r="H792" s="251">
        <v>6552880.9523809524</v>
      </c>
      <c r="I792" s="251">
        <v>200</v>
      </c>
      <c r="J792" s="16">
        <v>6946053.8095238097</v>
      </c>
      <c r="K792" s="16">
        <v>200</v>
      </c>
      <c r="L792" s="16">
        <v>7223895.9619047605</v>
      </c>
      <c r="M792" s="16">
        <v>200</v>
      </c>
      <c r="N792" s="16">
        <v>7512851.8003809499</v>
      </c>
      <c r="O792" s="16">
        <v>200</v>
      </c>
      <c r="P792" s="16">
        <v>7813365.8723961897</v>
      </c>
      <c r="Q792" s="16">
        <v>200</v>
      </c>
      <c r="R792" s="16">
        <v>36049048.396586657</v>
      </c>
      <c r="S792" s="16">
        <v>1000</v>
      </c>
      <c r="T792" s="16" t="s">
        <v>9759</v>
      </c>
      <c r="U792" s="16" t="s">
        <v>294</v>
      </c>
      <c r="V792" s="16" t="s">
        <v>3017</v>
      </c>
    </row>
    <row r="793" spans="1:22" s="7" customFormat="1" ht="262.5" x14ac:dyDescent="0.3">
      <c r="A793" s="16">
        <v>788</v>
      </c>
      <c r="B793" s="21" t="s">
        <v>7626</v>
      </c>
      <c r="C793" s="16" t="s">
        <v>5319</v>
      </c>
      <c r="D793" s="16" t="s">
        <v>831</v>
      </c>
      <c r="E793" s="16" t="s">
        <v>5320</v>
      </c>
      <c r="F793" s="16"/>
      <c r="G793" s="16" t="s">
        <v>33</v>
      </c>
      <c r="H793" s="251">
        <v>5149599.9999999991</v>
      </c>
      <c r="I793" s="251">
        <v>8</v>
      </c>
      <c r="J793" s="16">
        <v>7724400</v>
      </c>
      <c r="K793" s="16">
        <v>12</v>
      </c>
      <c r="L793" s="16">
        <v>7724400</v>
      </c>
      <c r="M793" s="16">
        <v>12</v>
      </c>
      <c r="N793" s="16">
        <v>7724400</v>
      </c>
      <c r="O793" s="16">
        <v>12</v>
      </c>
      <c r="P793" s="16">
        <v>7724400</v>
      </c>
      <c r="Q793" s="16">
        <v>12</v>
      </c>
      <c r="R793" s="16">
        <v>36047200</v>
      </c>
      <c r="S793" s="16">
        <v>56</v>
      </c>
      <c r="T793" s="16" t="s">
        <v>213</v>
      </c>
      <c r="U793" s="16" t="s">
        <v>83</v>
      </c>
      <c r="V793" s="16" t="s">
        <v>7627</v>
      </c>
    </row>
    <row r="794" spans="1:22" s="7" customFormat="1" ht="112.5" x14ac:dyDescent="0.3">
      <c r="A794" s="16">
        <v>789</v>
      </c>
      <c r="B794" s="21" t="s">
        <v>3246</v>
      </c>
      <c r="C794" s="16" t="s">
        <v>1115</v>
      </c>
      <c r="D794" s="16" t="s">
        <v>1114</v>
      </c>
      <c r="E794" s="16" t="s">
        <v>3247</v>
      </c>
      <c r="F794" s="17"/>
      <c r="G794" s="16" t="s">
        <v>33</v>
      </c>
      <c r="H794" s="251">
        <v>7201000.8200000003</v>
      </c>
      <c r="I794" s="251">
        <v>1</v>
      </c>
      <c r="J794" s="16">
        <v>7201000.8200000003</v>
      </c>
      <c r="K794" s="16">
        <v>1</v>
      </c>
      <c r="L794" s="16">
        <v>7201000.8200000003</v>
      </c>
      <c r="M794" s="16">
        <v>1</v>
      </c>
      <c r="N794" s="16">
        <v>7201000.8200000003</v>
      </c>
      <c r="O794" s="16">
        <v>1</v>
      </c>
      <c r="P794" s="16">
        <v>7201000.8200000003</v>
      </c>
      <c r="Q794" s="16">
        <v>1</v>
      </c>
      <c r="R794" s="16">
        <v>36005004.100000001</v>
      </c>
      <c r="S794" s="16">
        <v>5</v>
      </c>
      <c r="T794" s="16" t="s">
        <v>213</v>
      </c>
      <c r="U794" s="16" t="s">
        <v>2567</v>
      </c>
      <c r="V794" s="16" t="s">
        <v>3248</v>
      </c>
    </row>
    <row r="795" spans="1:22" s="7" customFormat="1" ht="409.5" x14ac:dyDescent="0.3">
      <c r="A795" s="16">
        <v>790</v>
      </c>
      <c r="B795" s="21" t="s">
        <v>3265</v>
      </c>
      <c r="C795" s="16" t="s">
        <v>67</v>
      </c>
      <c r="D795" s="16" t="s">
        <v>66</v>
      </c>
      <c r="E795" s="16" t="s">
        <v>91</v>
      </c>
      <c r="F795" s="17"/>
      <c r="G795" s="16" t="s">
        <v>33</v>
      </c>
      <c r="H795" s="251">
        <v>7200000</v>
      </c>
      <c r="I795" s="251">
        <v>4</v>
      </c>
      <c r="J795" s="16">
        <v>7200000</v>
      </c>
      <c r="K795" s="16">
        <v>4</v>
      </c>
      <c r="L795" s="16">
        <v>7200000</v>
      </c>
      <c r="M795" s="16">
        <v>4</v>
      </c>
      <c r="N795" s="16">
        <v>7200000</v>
      </c>
      <c r="O795" s="16">
        <v>4</v>
      </c>
      <c r="P795" s="16">
        <v>7200000</v>
      </c>
      <c r="Q795" s="16">
        <v>4</v>
      </c>
      <c r="R795" s="16">
        <v>36000000</v>
      </c>
      <c r="S795" s="16">
        <v>20</v>
      </c>
      <c r="T795" s="16" t="s">
        <v>213</v>
      </c>
      <c r="U795" s="16" t="s">
        <v>2567</v>
      </c>
      <c r="V795" s="16" t="s">
        <v>3266</v>
      </c>
    </row>
    <row r="796" spans="1:22" s="7" customFormat="1" ht="409.5" x14ac:dyDescent="0.3">
      <c r="A796" s="16">
        <v>791</v>
      </c>
      <c r="B796" s="21" t="s">
        <v>1099</v>
      </c>
      <c r="C796" s="16" t="s">
        <v>5936</v>
      </c>
      <c r="D796" s="16" t="s">
        <v>5937</v>
      </c>
      <c r="E796" s="16" t="s">
        <v>5938</v>
      </c>
      <c r="F796" s="16"/>
      <c r="G796" s="16" t="s">
        <v>1493</v>
      </c>
      <c r="H796" s="251">
        <v>36000000</v>
      </c>
      <c r="I796" s="251">
        <v>3</v>
      </c>
      <c r="J796" s="16">
        <v>0</v>
      </c>
      <c r="K796" s="16">
        <v>0</v>
      </c>
      <c r="L796" s="16">
        <v>0</v>
      </c>
      <c r="M796" s="16">
        <v>0</v>
      </c>
      <c r="N796" s="16">
        <v>0</v>
      </c>
      <c r="O796" s="16">
        <v>0</v>
      </c>
      <c r="P796" s="16">
        <v>0</v>
      </c>
      <c r="Q796" s="16">
        <v>0</v>
      </c>
      <c r="R796" s="16">
        <v>36000000</v>
      </c>
      <c r="S796" s="16">
        <v>3</v>
      </c>
      <c r="T796" s="16" t="s">
        <v>76</v>
      </c>
      <c r="U796" s="16"/>
      <c r="V796" s="16" t="s">
        <v>455</v>
      </c>
    </row>
    <row r="797" spans="1:22" s="7" customFormat="1" ht="93.75" x14ac:dyDescent="0.3">
      <c r="A797" s="16">
        <v>792</v>
      </c>
      <c r="B797" s="276" t="s">
        <v>332</v>
      </c>
      <c r="C797" s="99" t="s">
        <v>1351</v>
      </c>
      <c r="D797" s="99" t="s">
        <v>1352</v>
      </c>
      <c r="E797" s="99" t="s">
        <v>11252</v>
      </c>
      <c r="F797" s="16"/>
      <c r="G797" s="99" t="s">
        <v>9684</v>
      </c>
      <c r="H797" s="184">
        <v>0</v>
      </c>
      <c r="I797" s="184">
        <v>0</v>
      </c>
      <c r="J797" s="99">
        <v>36000000</v>
      </c>
      <c r="K797" s="99">
        <v>2000</v>
      </c>
      <c r="L797" s="99">
        <v>0</v>
      </c>
      <c r="M797" s="99">
        <v>0</v>
      </c>
      <c r="N797" s="99">
        <v>0</v>
      </c>
      <c r="O797" s="99">
        <v>0</v>
      </c>
      <c r="P797" s="99">
        <v>0</v>
      </c>
      <c r="Q797" s="99">
        <v>0</v>
      </c>
      <c r="R797" s="16">
        <v>36000000</v>
      </c>
      <c r="S797" s="99">
        <v>0</v>
      </c>
      <c r="T797" s="16" t="s">
        <v>1000</v>
      </c>
      <c r="U797" s="16" t="s">
        <v>1097</v>
      </c>
      <c r="V797" s="35" t="s">
        <v>199</v>
      </c>
    </row>
    <row r="798" spans="1:22" s="7" customFormat="1" ht="225" x14ac:dyDescent="0.3">
      <c r="A798" s="16">
        <v>793</v>
      </c>
      <c r="B798" s="276" t="s">
        <v>11255</v>
      </c>
      <c r="C798" s="99" t="s">
        <v>1348</v>
      </c>
      <c r="D798" s="99" t="s">
        <v>11256</v>
      </c>
      <c r="E798" s="99" t="s">
        <v>11259</v>
      </c>
      <c r="F798" s="16"/>
      <c r="G798" s="99" t="s">
        <v>9684</v>
      </c>
      <c r="H798" s="184">
        <v>0</v>
      </c>
      <c r="I798" s="184">
        <v>0</v>
      </c>
      <c r="J798" s="99">
        <v>36000000</v>
      </c>
      <c r="K798" s="99">
        <v>1500</v>
      </c>
      <c r="L798" s="99">
        <v>0</v>
      </c>
      <c r="M798" s="99">
        <v>0</v>
      </c>
      <c r="N798" s="99">
        <v>0</v>
      </c>
      <c r="O798" s="99">
        <v>0</v>
      </c>
      <c r="P798" s="99">
        <v>0</v>
      </c>
      <c r="Q798" s="99">
        <v>0</v>
      </c>
      <c r="R798" s="16">
        <v>36000000</v>
      </c>
      <c r="S798" s="99">
        <v>0</v>
      </c>
      <c r="T798" s="16" t="s">
        <v>1000</v>
      </c>
      <c r="U798" s="16" t="s">
        <v>1097</v>
      </c>
      <c r="V798" s="35" t="s">
        <v>199</v>
      </c>
    </row>
    <row r="799" spans="1:22" s="7" customFormat="1" ht="75" x14ac:dyDescent="0.3">
      <c r="A799" s="16">
        <v>794</v>
      </c>
      <c r="B799" s="113" t="s">
        <v>14451</v>
      </c>
      <c r="C799" s="113" t="s">
        <v>14452</v>
      </c>
      <c r="D799" s="113" t="s">
        <v>14453</v>
      </c>
      <c r="E799" s="113" t="s">
        <v>14454</v>
      </c>
      <c r="F799" s="20" t="s">
        <v>14449</v>
      </c>
      <c r="G799" s="113" t="s">
        <v>9115</v>
      </c>
      <c r="H799" s="189">
        <v>36000000</v>
      </c>
      <c r="I799" s="172" t="s">
        <v>9113</v>
      </c>
      <c r="J799" s="20"/>
      <c r="K799" s="20"/>
      <c r="L799" s="20"/>
      <c r="M799" s="20"/>
      <c r="N799" s="20"/>
      <c r="O799" s="20"/>
      <c r="P799" s="20"/>
      <c r="Q799" s="20"/>
      <c r="R799" s="16">
        <v>36000000</v>
      </c>
      <c r="S799" s="21">
        <v>1</v>
      </c>
      <c r="T799" s="113" t="s">
        <v>14450</v>
      </c>
      <c r="U799" s="16"/>
      <c r="V799" s="112"/>
    </row>
    <row r="800" spans="1:22" s="7" customFormat="1" ht="37.5" x14ac:dyDescent="0.3">
      <c r="A800" s="16">
        <v>795</v>
      </c>
      <c r="B800" s="16" t="s">
        <v>11828</v>
      </c>
      <c r="C800" s="16" t="s">
        <v>11829</v>
      </c>
      <c r="D800" s="16" t="s">
        <v>11830</v>
      </c>
      <c r="E800" s="16" t="s">
        <v>11831</v>
      </c>
      <c r="F800" s="16"/>
      <c r="G800" s="151" t="s">
        <v>7079</v>
      </c>
      <c r="H800" s="275">
        <v>35989800</v>
      </c>
      <c r="I800" s="275" t="s">
        <v>10267</v>
      </c>
      <c r="J800" s="275">
        <v>0</v>
      </c>
      <c r="K800" s="275">
        <v>0</v>
      </c>
      <c r="L800" s="275">
        <v>0</v>
      </c>
      <c r="M800" s="275">
        <v>0</v>
      </c>
      <c r="N800" s="275">
        <v>0</v>
      </c>
      <c r="O800" s="275">
        <v>0</v>
      </c>
      <c r="P800" s="275">
        <v>0</v>
      </c>
      <c r="Q800" s="275">
        <v>0</v>
      </c>
      <c r="R800" s="16">
        <v>35989800</v>
      </c>
      <c r="S800" s="275">
        <v>33</v>
      </c>
      <c r="T800" s="38" t="s">
        <v>11752</v>
      </c>
      <c r="U800" s="279"/>
      <c r="V800" s="279"/>
    </row>
    <row r="801" spans="1:22" s="7" customFormat="1" ht="112.5" x14ac:dyDescent="0.3">
      <c r="A801" s="16">
        <v>796</v>
      </c>
      <c r="B801" s="20" t="s">
        <v>194</v>
      </c>
      <c r="C801" s="141" t="s">
        <v>14006</v>
      </c>
      <c r="D801" s="140" t="s">
        <v>14007</v>
      </c>
      <c r="E801" s="140" t="s">
        <v>14008</v>
      </c>
      <c r="F801" s="159"/>
      <c r="G801" s="142" t="s">
        <v>7079</v>
      </c>
      <c r="H801" s="144">
        <v>7191180</v>
      </c>
      <c r="I801" s="144">
        <v>15</v>
      </c>
      <c r="J801" s="142">
        <v>7191180</v>
      </c>
      <c r="K801" s="142">
        <v>15</v>
      </c>
      <c r="L801" s="142">
        <v>7191180</v>
      </c>
      <c r="M801" s="142">
        <v>15</v>
      </c>
      <c r="N801" s="142">
        <v>7191180</v>
      </c>
      <c r="O801" s="142">
        <v>15</v>
      </c>
      <c r="P801" s="142">
        <v>7191180</v>
      </c>
      <c r="Q801" s="142">
        <v>15</v>
      </c>
      <c r="R801" s="16">
        <v>35955900</v>
      </c>
      <c r="S801" s="142">
        <v>75</v>
      </c>
      <c r="T801" s="142" t="s">
        <v>13882</v>
      </c>
      <c r="U801" s="223" t="s">
        <v>13883</v>
      </c>
      <c r="V801" s="223"/>
    </row>
    <row r="802" spans="1:22" s="7" customFormat="1" ht="409.5" x14ac:dyDescent="0.3">
      <c r="A802" s="16">
        <v>797</v>
      </c>
      <c r="B802" s="21" t="s">
        <v>5504</v>
      </c>
      <c r="C802" s="16" t="s">
        <v>5505</v>
      </c>
      <c r="D802" s="16" t="s">
        <v>5506</v>
      </c>
      <c r="E802" s="16" t="s">
        <v>5507</v>
      </c>
      <c r="F802" s="16"/>
      <c r="G802" s="16" t="s">
        <v>1493</v>
      </c>
      <c r="H802" s="251">
        <v>35910000</v>
      </c>
      <c r="I802" s="251">
        <v>19</v>
      </c>
      <c r="J802" s="16">
        <v>0</v>
      </c>
      <c r="K802" s="16">
        <v>0</v>
      </c>
      <c r="L802" s="16">
        <v>0</v>
      </c>
      <c r="M802" s="16">
        <v>0</v>
      </c>
      <c r="N802" s="16">
        <v>0</v>
      </c>
      <c r="O802" s="16">
        <v>0</v>
      </c>
      <c r="P802" s="16">
        <v>0</v>
      </c>
      <c r="Q802" s="16">
        <v>0</v>
      </c>
      <c r="R802" s="16">
        <v>35910000</v>
      </c>
      <c r="S802" s="16">
        <v>19</v>
      </c>
      <c r="T802" s="16" t="s">
        <v>76</v>
      </c>
      <c r="U802" s="16" t="s">
        <v>2567</v>
      </c>
      <c r="V802" s="16" t="s">
        <v>5508</v>
      </c>
    </row>
    <row r="803" spans="1:22" s="7" customFormat="1" ht="409.5" x14ac:dyDescent="0.3">
      <c r="A803" s="16">
        <v>798</v>
      </c>
      <c r="B803" s="16" t="s">
        <v>751</v>
      </c>
      <c r="C803" s="16" t="s">
        <v>11811</v>
      </c>
      <c r="D803" s="16" t="s">
        <v>5479</v>
      </c>
      <c r="E803" s="16" t="s">
        <v>12392</v>
      </c>
      <c r="F803" s="16" t="s">
        <v>12393</v>
      </c>
      <c r="G803" s="151" t="s">
        <v>33</v>
      </c>
      <c r="H803" s="275">
        <v>29619223.559999999</v>
      </c>
      <c r="I803" s="275">
        <v>36</v>
      </c>
      <c r="J803" s="275">
        <v>1566045.6</v>
      </c>
      <c r="K803" s="275">
        <v>120</v>
      </c>
      <c r="L803" s="275">
        <v>1566045.6</v>
      </c>
      <c r="M803" s="275">
        <v>120</v>
      </c>
      <c r="N803" s="275">
        <v>1566045.6</v>
      </c>
      <c r="O803" s="275">
        <v>120</v>
      </c>
      <c r="P803" s="275">
        <v>1566045.6</v>
      </c>
      <c r="Q803" s="275">
        <v>120</v>
      </c>
      <c r="R803" s="16">
        <v>35883405.960000001</v>
      </c>
      <c r="S803" s="275">
        <v>516</v>
      </c>
      <c r="T803" s="243" t="s">
        <v>11752</v>
      </c>
      <c r="U803" s="279" t="s">
        <v>35</v>
      </c>
      <c r="V803" s="279" t="s">
        <v>11814</v>
      </c>
    </row>
    <row r="804" spans="1:22" s="7" customFormat="1" ht="150" x14ac:dyDescent="0.3">
      <c r="A804" s="16">
        <v>799</v>
      </c>
      <c r="B804" s="51" t="s">
        <v>384</v>
      </c>
      <c r="C804" s="51" t="s">
        <v>14694</v>
      </c>
      <c r="D804" s="51" t="s">
        <v>14695</v>
      </c>
      <c r="E804" s="51" t="s">
        <v>14696</v>
      </c>
      <c r="F804" s="51"/>
      <c r="G804" s="51" t="s">
        <v>9115</v>
      </c>
      <c r="H804" s="437">
        <v>35840000</v>
      </c>
      <c r="I804" s="251" t="s">
        <v>9266</v>
      </c>
      <c r="J804" s="17"/>
      <c r="K804" s="17"/>
      <c r="L804" s="17"/>
      <c r="M804" s="17"/>
      <c r="N804" s="17"/>
      <c r="O804" s="17"/>
      <c r="P804" s="17"/>
      <c r="Q804" s="17"/>
      <c r="R804" s="16">
        <v>35840000</v>
      </c>
      <c r="S804" s="16">
        <v>4</v>
      </c>
      <c r="T804" s="51" t="s">
        <v>14655</v>
      </c>
      <c r="U804" s="51" t="s">
        <v>83</v>
      </c>
      <c r="V804" s="17"/>
    </row>
    <row r="805" spans="1:22" s="7" customFormat="1" ht="150" x14ac:dyDescent="0.3">
      <c r="A805" s="16">
        <v>800</v>
      </c>
      <c r="B805" s="51" t="s">
        <v>384</v>
      </c>
      <c r="C805" s="51" t="s">
        <v>14694</v>
      </c>
      <c r="D805" s="51" t="s">
        <v>14695</v>
      </c>
      <c r="E805" s="51" t="s">
        <v>14697</v>
      </c>
      <c r="F805" s="40" t="s">
        <v>14449</v>
      </c>
      <c r="G805" s="51" t="s">
        <v>9115</v>
      </c>
      <c r="H805" s="437">
        <v>35840000</v>
      </c>
      <c r="I805" s="251" t="s">
        <v>9266</v>
      </c>
      <c r="J805" s="17"/>
      <c r="K805" s="17"/>
      <c r="L805" s="17"/>
      <c r="M805" s="17"/>
      <c r="N805" s="17"/>
      <c r="O805" s="17"/>
      <c r="P805" s="17"/>
      <c r="Q805" s="17"/>
      <c r="R805" s="16">
        <v>35840000</v>
      </c>
      <c r="S805" s="16">
        <v>4</v>
      </c>
      <c r="T805" s="51" t="s">
        <v>14655</v>
      </c>
      <c r="U805" s="51" t="s">
        <v>83</v>
      </c>
      <c r="V805" s="17"/>
    </row>
    <row r="806" spans="1:22" s="7" customFormat="1" ht="56.25" x14ac:dyDescent="0.3">
      <c r="A806" s="16">
        <v>801</v>
      </c>
      <c r="B806" s="21" t="s">
        <v>2418</v>
      </c>
      <c r="C806" s="16" t="s">
        <v>2419</v>
      </c>
      <c r="D806" s="16" t="s">
        <v>2420</v>
      </c>
      <c r="E806" s="16" t="s">
        <v>2421</v>
      </c>
      <c r="F806" s="16"/>
      <c r="G806" s="16" t="s">
        <v>1493</v>
      </c>
      <c r="H806" s="251">
        <v>0</v>
      </c>
      <c r="I806" s="437">
        <v>0</v>
      </c>
      <c r="J806" s="16">
        <v>10942167.039999999</v>
      </c>
      <c r="K806" s="26">
        <v>1</v>
      </c>
      <c r="L806" s="16">
        <v>12435853.720000001</v>
      </c>
      <c r="M806" s="26">
        <v>1</v>
      </c>
      <c r="N806" s="16">
        <v>12421287.880000001</v>
      </c>
      <c r="O806" s="26">
        <v>1</v>
      </c>
      <c r="P806" s="16">
        <v>0</v>
      </c>
      <c r="Q806" s="16">
        <v>0</v>
      </c>
      <c r="R806" s="16">
        <v>35799308.640000001</v>
      </c>
      <c r="S806" s="16">
        <v>3</v>
      </c>
      <c r="T806" s="16" t="s">
        <v>1522</v>
      </c>
      <c r="U806" s="16" t="s">
        <v>35</v>
      </c>
      <c r="V806" s="16" t="s">
        <v>199</v>
      </c>
    </row>
    <row r="807" spans="1:22" s="7" customFormat="1" ht="93.75" x14ac:dyDescent="0.3">
      <c r="A807" s="16">
        <v>802</v>
      </c>
      <c r="B807" s="21" t="s">
        <v>1233</v>
      </c>
      <c r="C807" s="16" t="s">
        <v>1234</v>
      </c>
      <c r="D807" s="16" t="s">
        <v>1235</v>
      </c>
      <c r="E807" s="16" t="s">
        <v>1236</v>
      </c>
      <c r="F807" s="16"/>
      <c r="G807" s="16" t="s">
        <v>33</v>
      </c>
      <c r="H807" s="251">
        <v>8424000</v>
      </c>
      <c r="I807" s="251">
        <v>15</v>
      </c>
      <c r="J807" s="16">
        <v>8760960</v>
      </c>
      <c r="K807" s="16">
        <v>15</v>
      </c>
      <c r="L807" s="16">
        <v>9111398.4000000004</v>
      </c>
      <c r="M807" s="16">
        <v>15</v>
      </c>
      <c r="N807" s="16">
        <v>9475854.3399999999</v>
      </c>
      <c r="O807" s="16">
        <v>15</v>
      </c>
      <c r="P807" s="16">
        <v>0</v>
      </c>
      <c r="Q807" s="16">
        <v>0</v>
      </c>
      <c r="R807" s="16">
        <v>35772212.739999995</v>
      </c>
      <c r="S807" s="16">
        <v>60</v>
      </c>
      <c r="T807" s="16" t="s">
        <v>267</v>
      </c>
      <c r="U807" s="16" t="s">
        <v>83</v>
      </c>
      <c r="V807" s="16" t="s">
        <v>199</v>
      </c>
    </row>
    <row r="808" spans="1:22" s="7" customFormat="1" ht="56.25" x14ac:dyDescent="0.3">
      <c r="A808" s="16">
        <v>803</v>
      </c>
      <c r="B808" s="21" t="s">
        <v>417</v>
      </c>
      <c r="C808" s="16" t="s">
        <v>685</v>
      </c>
      <c r="D808" s="16" t="s">
        <v>686</v>
      </c>
      <c r="E808" s="16" t="s">
        <v>11074</v>
      </c>
      <c r="F808" s="16"/>
      <c r="G808" s="16" t="s">
        <v>1493</v>
      </c>
      <c r="H808" s="251">
        <v>7133827.8099999996</v>
      </c>
      <c r="I808" s="251">
        <v>848</v>
      </c>
      <c r="J808" s="16">
        <v>7133827.8099999996</v>
      </c>
      <c r="K808" s="16">
        <v>848</v>
      </c>
      <c r="L808" s="16">
        <v>7133827.8099999996</v>
      </c>
      <c r="M808" s="16">
        <v>848</v>
      </c>
      <c r="N808" s="16">
        <v>7133827.8099999996</v>
      </c>
      <c r="O808" s="16">
        <v>848</v>
      </c>
      <c r="P808" s="16">
        <v>7133827.8099999996</v>
      </c>
      <c r="Q808" s="16">
        <v>848</v>
      </c>
      <c r="R808" s="16">
        <v>35669139.049999997</v>
      </c>
      <c r="S808" s="16">
        <v>4240</v>
      </c>
      <c r="T808" s="16" t="s">
        <v>1113</v>
      </c>
      <c r="U808" s="16" t="s">
        <v>1210</v>
      </c>
      <c r="V808" s="35" t="s">
        <v>199</v>
      </c>
    </row>
    <row r="809" spans="1:22" s="7" customFormat="1" ht="187.5" x14ac:dyDescent="0.3">
      <c r="A809" s="16">
        <v>804</v>
      </c>
      <c r="B809" s="21" t="s">
        <v>167</v>
      </c>
      <c r="C809" s="16" t="s">
        <v>168</v>
      </c>
      <c r="D809" s="16" t="s">
        <v>169</v>
      </c>
      <c r="E809" s="16" t="s">
        <v>22</v>
      </c>
      <c r="F809" s="40" t="s">
        <v>170</v>
      </c>
      <c r="G809" s="16" t="s">
        <v>33</v>
      </c>
      <c r="H809" s="251">
        <v>8898214.2699999996</v>
      </c>
      <c r="I809" s="251">
        <v>11</v>
      </c>
      <c r="J809" s="16">
        <v>8898214.2699999996</v>
      </c>
      <c r="K809" s="16">
        <v>11</v>
      </c>
      <c r="L809" s="16">
        <v>8898214.2699999996</v>
      </c>
      <c r="M809" s="16">
        <v>11</v>
      </c>
      <c r="N809" s="16">
        <v>8898214.2699999996</v>
      </c>
      <c r="O809" s="16">
        <v>11</v>
      </c>
      <c r="P809" s="16">
        <v>0</v>
      </c>
      <c r="Q809" s="16">
        <v>0</v>
      </c>
      <c r="R809" s="16">
        <v>35592857.079999998</v>
      </c>
      <c r="S809" s="16">
        <v>44</v>
      </c>
      <c r="T809" s="16" t="s">
        <v>25</v>
      </c>
      <c r="U809" s="16" t="s">
        <v>35</v>
      </c>
      <c r="V809" s="16" t="s">
        <v>171</v>
      </c>
    </row>
    <row r="810" spans="1:22" s="7" customFormat="1" ht="112.5" x14ac:dyDescent="0.3">
      <c r="A810" s="16">
        <v>805</v>
      </c>
      <c r="B810" s="21" t="s">
        <v>2548</v>
      </c>
      <c r="C810" s="16" t="s">
        <v>3315</v>
      </c>
      <c r="D810" s="16" t="s">
        <v>1601</v>
      </c>
      <c r="E810" s="16" t="s">
        <v>9505</v>
      </c>
      <c r="F810" s="16"/>
      <c r="G810" s="16" t="s">
        <v>9115</v>
      </c>
      <c r="H810" s="251">
        <v>35541520</v>
      </c>
      <c r="I810" s="251" t="s">
        <v>9385</v>
      </c>
      <c r="J810" s="16"/>
      <c r="K810" s="16"/>
      <c r="L810" s="16"/>
      <c r="M810" s="16"/>
      <c r="N810" s="16"/>
      <c r="O810" s="16"/>
      <c r="P810" s="16"/>
      <c r="Q810" s="16"/>
      <c r="R810" s="16">
        <v>35541520</v>
      </c>
      <c r="S810" s="16">
        <v>50</v>
      </c>
      <c r="T810" s="16" t="s">
        <v>1326</v>
      </c>
      <c r="U810" s="16"/>
      <c r="V810" s="16"/>
    </row>
    <row r="811" spans="1:22" s="7" customFormat="1" ht="37.5" x14ac:dyDescent="0.3">
      <c r="A811" s="16">
        <v>806</v>
      </c>
      <c r="B811" s="21" t="s">
        <v>1519</v>
      </c>
      <c r="C811" s="16" t="s">
        <v>1520</v>
      </c>
      <c r="D811" s="16" t="s">
        <v>1521</v>
      </c>
      <c r="E811" s="16" t="s">
        <v>10830</v>
      </c>
      <c r="F811" s="16"/>
      <c r="G811" s="16" t="s">
        <v>9115</v>
      </c>
      <c r="H811" s="251">
        <v>35499999.359999999</v>
      </c>
      <c r="I811" s="251" t="s">
        <v>9113</v>
      </c>
      <c r="J811" s="16"/>
      <c r="K811" s="16"/>
      <c r="L811" s="16"/>
      <c r="M811" s="16"/>
      <c r="N811" s="16"/>
      <c r="O811" s="16"/>
      <c r="P811" s="16"/>
      <c r="Q811" s="16"/>
      <c r="R811" s="16">
        <v>35499999.359999999</v>
      </c>
      <c r="S811" s="16">
        <v>1</v>
      </c>
      <c r="T811" s="16" t="s">
        <v>76</v>
      </c>
      <c r="U811" s="16" t="s">
        <v>10831</v>
      </c>
      <c r="V811" s="16" t="s">
        <v>10832</v>
      </c>
    </row>
    <row r="812" spans="1:22" s="7" customFormat="1" ht="112.5" x14ac:dyDescent="0.3">
      <c r="A812" s="16">
        <v>807</v>
      </c>
      <c r="B812" s="21" t="s">
        <v>645</v>
      </c>
      <c r="C812" s="16" t="s">
        <v>2750</v>
      </c>
      <c r="D812" s="16" t="s">
        <v>2751</v>
      </c>
      <c r="E812" s="16" t="s">
        <v>2752</v>
      </c>
      <c r="F812" s="16"/>
      <c r="G812" s="16" t="s">
        <v>33</v>
      </c>
      <c r="H812" s="251">
        <v>7054641.5499999998</v>
      </c>
      <c r="I812" s="251">
        <v>30</v>
      </c>
      <c r="J812" s="16">
        <v>7099620.0000000009</v>
      </c>
      <c r="K812" s="16">
        <v>30</v>
      </c>
      <c r="L812" s="16">
        <v>7099620.0000000009</v>
      </c>
      <c r="M812" s="16">
        <v>30</v>
      </c>
      <c r="N812" s="16">
        <v>7099620.0000000009</v>
      </c>
      <c r="O812" s="16">
        <v>30</v>
      </c>
      <c r="P812" s="16">
        <v>7099620.0000000009</v>
      </c>
      <c r="Q812" s="16">
        <v>30</v>
      </c>
      <c r="R812" s="16">
        <v>35453121.550000004</v>
      </c>
      <c r="S812" s="16">
        <v>150</v>
      </c>
      <c r="T812" s="16" t="s">
        <v>1113</v>
      </c>
      <c r="U812" s="16" t="s">
        <v>603</v>
      </c>
      <c r="V812" s="16" t="s">
        <v>199</v>
      </c>
    </row>
    <row r="813" spans="1:22" s="7" customFormat="1" ht="75" x14ac:dyDescent="0.3">
      <c r="A813" s="16">
        <v>808</v>
      </c>
      <c r="B813" s="20" t="s">
        <v>3475</v>
      </c>
      <c r="C813" s="17" t="s">
        <v>3476</v>
      </c>
      <c r="D813" s="17" t="s">
        <v>3477</v>
      </c>
      <c r="E813" s="45" t="s">
        <v>3478</v>
      </c>
      <c r="F813" s="16"/>
      <c r="G813" s="16" t="s">
        <v>33</v>
      </c>
      <c r="H813" s="251">
        <v>35400000</v>
      </c>
      <c r="I813" s="251">
        <v>30</v>
      </c>
      <c r="J813" s="16">
        <v>0</v>
      </c>
      <c r="K813" s="16">
        <v>0</v>
      </c>
      <c r="L813" s="16">
        <v>0</v>
      </c>
      <c r="M813" s="16">
        <v>0</v>
      </c>
      <c r="N813" s="16">
        <v>0</v>
      </c>
      <c r="O813" s="16">
        <v>0</v>
      </c>
      <c r="P813" s="16">
        <v>0</v>
      </c>
      <c r="Q813" s="16">
        <v>0</v>
      </c>
      <c r="R813" s="16">
        <v>35400000</v>
      </c>
      <c r="S813" s="16">
        <v>30</v>
      </c>
      <c r="T813" s="16" t="s">
        <v>1516</v>
      </c>
      <c r="U813" s="16" t="s">
        <v>204</v>
      </c>
      <c r="V813" s="16" t="s">
        <v>3403</v>
      </c>
    </row>
    <row r="814" spans="1:22" s="7" customFormat="1" ht="37.5" x14ac:dyDescent="0.3">
      <c r="A814" s="16">
        <v>809</v>
      </c>
      <c r="B814" s="16" t="s">
        <v>3340</v>
      </c>
      <c r="C814" s="16" t="s">
        <v>11833</v>
      </c>
      <c r="D814" s="16" t="s">
        <v>5479</v>
      </c>
      <c r="E814" s="16" t="s">
        <v>11970</v>
      </c>
      <c r="F814" s="16"/>
      <c r="G814" s="151" t="s">
        <v>9115</v>
      </c>
      <c r="H814" s="275">
        <v>7080000</v>
      </c>
      <c r="I814" s="275" t="s">
        <v>9196</v>
      </c>
      <c r="J814" s="275">
        <v>7080000</v>
      </c>
      <c r="K814" s="275" t="s">
        <v>9196</v>
      </c>
      <c r="L814" s="275">
        <v>7080000</v>
      </c>
      <c r="M814" s="275" t="s">
        <v>9196</v>
      </c>
      <c r="N814" s="275">
        <v>7080000</v>
      </c>
      <c r="O814" s="275" t="s">
        <v>9196</v>
      </c>
      <c r="P814" s="275">
        <v>7080000</v>
      </c>
      <c r="Q814" s="275" t="s">
        <v>9196</v>
      </c>
      <c r="R814" s="16">
        <v>35400000</v>
      </c>
      <c r="S814" s="275">
        <v>60</v>
      </c>
      <c r="T814" s="38" t="s">
        <v>11752</v>
      </c>
      <c r="U814" s="279"/>
      <c r="V814" s="279"/>
    </row>
    <row r="815" spans="1:22" s="7" customFormat="1" ht="187.5" x14ac:dyDescent="0.3">
      <c r="A815" s="16">
        <v>810</v>
      </c>
      <c r="B815" s="21" t="s">
        <v>7257</v>
      </c>
      <c r="C815" s="16" t="s">
        <v>726</v>
      </c>
      <c r="D815" s="16" t="s">
        <v>7258</v>
      </c>
      <c r="E815" s="16" t="s">
        <v>7259</v>
      </c>
      <c r="F815" s="16"/>
      <c r="G815" s="16" t="s">
        <v>1493</v>
      </c>
      <c r="H815" s="251">
        <v>7062957.7599999998</v>
      </c>
      <c r="I815" s="251">
        <v>133</v>
      </c>
      <c r="J815" s="16">
        <v>7062957.7599999998</v>
      </c>
      <c r="K815" s="16">
        <v>133</v>
      </c>
      <c r="L815" s="16">
        <v>7062957.7599999998</v>
      </c>
      <c r="M815" s="16">
        <v>133</v>
      </c>
      <c r="N815" s="16">
        <v>7062957.7599999998</v>
      </c>
      <c r="O815" s="16">
        <v>133</v>
      </c>
      <c r="P815" s="16">
        <v>7062957.7599999998</v>
      </c>
      <c r="Q815" s="16">
        <v>133</v>
      </c>
      <c r="R815" s="16">
        <v>35314788.799999997</v>
      </c>
      <c r="S815" s="16">
        <v>665</v>
      </c>
      <c r="T815" s="16" t="s">
        <v>213</v>
      </c>
      <c r="U815" s="16"/>
      <c r="V815" s="16"/>
    </row>
    <row r="816" spans="1:22" s="7" customFormat="1" ht="56.25" x14ac:dyDescent="0.3">
      <c r="A816" s="16">
        <v>811</v>
      </c>
      <c r="B816" s="21" t="s">
        <v>7358</v>
      </c>
      <c r="C816" s="16" t="s">
        <v>7359</v>
      </c>
      <c r="D816" s="16" t="s">
        <v>373</v>
      </c>
      <c r="E816" s="16" t="s">
        <v>7360</v>
      </c>
      <c r="F816" s="16"/>
      <c r="G816" s="16" t="s">
        <v>1493</v>
      </c>
      <c r="H816" s="251">
        <v>7056000</v>
      </c>
      <c r="I816" s="251">
        <v>7</v>
      </c>
      <c r="J816" s="16">
        <v>7056000</v>
      </c>
      <c r="K816" s="16">
        <v>7</v>
      </c>
      <c r="L816" s="16">
        <v>7056000</v>
      </c>
      <c r="M816" s="16">
        <v>7</v>
      </c>
      <c r="N816" s="16">
        <v>7056000</v>
      </c>
      <c r="O816" s="16">
        <v>7</v>
      </c>
      <c r="P816" s="16">
        <v>7056000</v>
      </c>
      <c r="Q816" s="16">
        <v>7</v>
      </c>
      <c r="R816" s="16">
        <v>35280000</v>
      </c>
      <c r="S816" s="16">
        <v>35</v>
      </c>
      <c r="T816" s="16" t="s">
        <v>213</v>
      </c>
      <c r="U816" s="16" t="s">
        <v>7048</v>
      </c>
      <c r="V816" s="16" t="s">
        <v>7048</v>
      </c>
    </row>
    <row r="817" spans="1:22" s="7" customFormat="1" x14ac:dyDescent="0.3">
      <c r="A817" s="16">
        <v>812</v>
      </c>
      <c r="B817" s="21" t="s">
        <v>5976</v>
      </c>
      <c r="C817" s="16" t="s">
        <v>5977</v>
      </c>
      <c r="D817" s="16" t="s">
        <v>5978</v>
      </c>
      <c r="E817" s="16" t="s">
        <v>10391</v>
      </c>
      <c r="F817" s="16"/>
      <c r="G817" s="16" t="s">
        <v>9115</v>
      </c>
      <c r="H817" s="251">
        <v>35280000</v>
      </c>
      <c r="I817" s="251" t="s">
        <v>9201</v>
      </c>
      <c r="J817" s="16"/>
      <c r="K817" s="16"/>
      <c r="L817" s="16"/>
      <c r="M817" s="16"/>
      <c r="N817" s="16"/>
      <c r="O817" s="16"/>
      <c r="P817" s="16"/>
      <c r="Q817" s="16"/>
      <c r="R817" s="16">
        <v>35280000</v>
      </c>
      <c r="S817" s="16">
        <v>5</v>
      </c>
      <c r="T817" s="16" t="s">
        <v>76</v>
      </c>
      <c r="U817" s="16" t="s">
        <v>294</v>
      </c>
      <c r="V817" s="16" t="s">
        <v>7667</v>
      </c>
    </row>
    <row r="818" spans="1:22" s="7" customFormat="1" ht="112.5" x14ac:dyDescent="0.3">
      <c r="A818" s="16">
        <v>813</v>
      </c>
      <c r="B818" s="21" t="s">
        <v>7312</v>
      </c>
      <c r="C818" s="16" t="s">
        <v>1115</v>
      </c>
      <c r="D818" s="16" t="s">
        <v>1114</v>
      </c>
      <c r="E818" s="16" t="s">
        <v>3247</v>
      </c>
      <c r="F818" s="16"/>
      <c r="G818" s="16" t="s">
        <v>33</v>
      </c>
      <c r="H818" s="251">
        <v>6437937</v>
      </c>
      <c r="I818" s="251">
        <v>1</v>
      </c>
      <c r="J818" s="16">
        <v>7201000.8200000003</v>
      </c>
      <c r="K818" s="16">
        <v>1</v>
      </c>
      <c r="L818" s="16">
        <v>7201000.8200000003</v>
      </c>
      <c r="M818" s="16">
        <v>1</v>
      </c>
      <c r="N818" s="16">
        <v>7201000.8200000003</v>
      </c>
      <c r="O818" s="16">
        <v>1</v>
      </c>
      <c r="P818" s="16">
        <v>7201000.8200000003</v>
      </c>
      <c r="Q818" s="16">
        <v>1</v>
      </c>
      <c r="R818" s="16">
        <v>35241940.280000001</v>
      </c>
      <c r="S818" s="16">
        <v>5</v>
      </c>
      <c r="T818" s="16" t="s">
        <v>213</v>
      </c>
      <c r="U818" s="16" t="s">
        <v>7048</v>
      </c>
      <c r="V818" s="16" t="s">
        <v>7048</v>
      </c>
    </row>
    <row r="819" spans="1:22" s="7" customFormat="1" ht="168.75" x14ac:dyDescent="0.3">
      <c r="A819" s="16">
        <v>814</v>
      </c>
      <c r="B819" s="21" t="s">
        <v>384</v>
      </c>
      <c r="C819" s="16" t="s">
        <v>2293</v>
      </c>
      <c r="D819" s="16" t="s">
        <v>9375</v>
      </c>
      <c r="E819" s="16" t="s">
        <v>9426</v>
      </c>
      <c r="F819" s="16"/>
      <c r="G819" s="16" t="s">
        <v>9115</v>
      </c>
      <c r="H819" s="251">
        <v>35212800</v>
      </c>
      <c r="I819" s="251" t="s">
        <v>9120</v>
      </c>
      <c r="J819" s="16"/>
      <c r="K819" s="16"/>
      <c r="L819" s="16"/>
      <c r="M819" s="16"/>
      <c r="N819" s="16"/>
      <c r="O819" s="16"/>
      <c r="P819" s="16"/>
      <c r="Q819" s="16"/>
      <c r="R819" s="16">
        <v>35212800</v>
      </c>
      <c r="S819" s="16">
        <v>2</v>
      </c>
      <c r="T819" s="16" t="s">
        <v>1326</v>
      </c>
      <c r="U819" s="16"/>
      <c r="V819" s="16"/>
    </row>
    <row r="820" spans="1:22" s="7" customFormat="1" ht="93.75" x14ac:dyDescent="0.3">
      <c r="A820" s="16">
        <v>815</v>
      </c>
      <c r="B820" s="16" t="s">
        <v>11899</v>
      </c>
      <c r="C820" s="16" t="s">
        <v>11900</v>
      </c>
      <c r="D820" s="16" t="s">
        <v>11841</v>
      </c>
      <c r="E820" s="16" t="s">
        <v>11971</v>
      </c>
      <c r="F820" s="16" t="s">
        <v>11972</v>
      </c>
      <c r="G820" s="151" t="s">
        <v>33</v>
      </c>
      <c r="H820" s="275">
        <v>0</v>
      </c>
      <c r="I820" s="275">
        <v>0</v>
      </c>
      <c r="J820" s="275">
        <v>11725812</v>
      </c>
      <c r="K820" s="275">
        <v>6</v>
      </c>
      <c r="L820" s="275">
        <v>11725812</v>
      </c>
      <c r="M820" s="275">
        <v>6</v>
      </c>
      <c r="N820" s="275">
        <v>11725812</v>
      </c>
      <c r="O820" s="275">
        <v>6</v>
      </c>
      <c r="P820" s="275">
        <v>0</v>
      </c>
      <c r="Q820" s="275">
        <v>0</v>
      </c>
      <c r="R820" s="16">
        <v>35177436</v>
      </c>
      <c r="S820" s="275">
        <v>18</v>
      </c>
      <c r="T820" s="243" t="s">
        <v>11752</v>
      </c>
      <c r="U820" s="279" t="s">
        <v>61</v>
      </c>
      <c r="V820" s="279" t="s">
        <v>11903</v>
      </c>
    </row>
    <row r="821" spans="1:22" s="7" customFormat="1" ht="225" x14ac:dyDescent="0.3">
      <c r="A821" s="16">
        <v>816</v>
      </c>
      <c r="B821" s="21" t="s">
        <v>3304</v>
      </c>
      <c r="C821" s="16" t="s">
        <v>1332</v>
      </c>
      <c r="D821" s="16" t="s">
        <v>66</v>
      </c>
      <c r="E821" s="16" t="s">
        <v>1333</v>
      </c>
      <c r="F821" s="17"/>
      <c r="G821" s="16" t="s">
        <v>33</v>
      </c>
      <c r="H821" s="251">
        <v>7000000</v>
      </c>
      <c r="I821" s="251">
        <v>4</v>
      </c>
      <c r="J821" s="16">
        <v>7000000</v>
      </c>
      <c r="K821" s="16">
        <v>4</v>
      </c>
      <c r="L821" s="16">
        <v>7000000</v>
      </c>
      <c r="M821" s="16">
        <v>4</v>
      </c>
      <c r="N821" s="16">
        <v>7000000</v>
      </c>
      <c r="O821" s="16">
        <v>4</v>
      </c>
      <c r="P821" s="16">
        <v>7000000</v>
      </c>
      <c r="Q821" s="16">
        <v>4</v>
      </c>
      <c r="R821" s="16">
        <v>35000000</v>
      </c>
      <c r="S821" s="16">
        <v>20</v>
      </c>
      <c r="T821" s="16" t="s">
        <v>213</v>
      </c>
      <c r="U821" s="16" t="s">
        <v>2567</v>
      </c>
      <c r="V821" s="16" t="s">
        <v>199</v>
      </c>
    </row>
    <row r="822" spans="1:22" s="7" customFormat="1" ht="93.75" x14ac:dyDescent="0.3">
      <c r="A822" s="16">
        <v>817</v>
      </c>
      <c r="B822" s="21" t="s">
        <v>417</v>
      </c>
      <c r="C822" s="16" t="s">
        <v>1449</v>
      </c>
      <c r="D822" s="16" t="s">
        <v>1450</v>
      </c>
      <c r="E822" s="16" t="s">
        <v>9974</v>
      </c>
      <c r="F822" s="16" t="s">
        <v>9974</v>
      </c>
      <c r="G822" s="16" t="s">
        <v>9115</v>
      </c>
      <c r="H822" s="251">
        <v>6991998.7199999997</v>
      </c>
      <c r="I822" s="251" t="s">
        <v>9266</v>
      </c>
      <c r="J822" s="16">
        <v>6991998.7199999997</v>
      </c>
      <c r="K822" s="16" t="s">
        <v>9266</v>
      </c>
      <c r="L822" s="16">
        <v>6991998.7199999997</v>
      </c>
      <c r="M822" s="16" t="s">
        <v>9266</v>
      </c>
      <c r="N822" s="16">
        <v>6991998.7199999997</v>
      </c>
      <c r="O822" s="16" t="s">
        <v>9266</v>
      </c>
      <c r="P822" s="16">
        <v>6991998.7199999997</v>
      </c>
      <c r="Q822" s="16" t="s">
        <v>9266</v>
      </c>
      <c r="R822" s="16">
        <v>34959993.600000001</v>
      </c>
      <c r="S822" s="16">
        <v>20</v>
      </c>
      <c r="T822" s="16" t="s">
        <v>34</v>
      </c>
      <c r="U822" s="16"/>
      <c r="V822" s="16"/>
    </row>
    <row r="823" spans="1:22" s="7" customFormat="1" ht="112.5" x14ac:dyDescent="0.3">
      <c r="A823" s="16">
        <v>818</v>
      </c>
      <c r="B823" s="21" t="s">
        <v>9392</v>
      </c>
      <c r="C823" s="16" t="s">
        <v>9393</v>
      </c>
      <c r="D823" s="16" t="s">
        <v>9394</v>
      </c>
      <c r="E823" s="16" t="s">
        <v>9395</v>
      </c>
      <c r="F823" s="16"/>
      <c r="G823" s="16" t="s">
        <v>9115</v>
      </c>
      <c r="H823" s="251">
        <v>34911800.280000001</v>
      </c>
      <c r="I823" s="251" t="s">
        <v>9113</v>
      </c>
      <c r="J823" s="16"/>
      <c r="K823" s="16"/>
      <c r="L823" s="16"/>
      <c r="M823" s="16"/>
      <c r="N823" s="16"/>
      <c r="O823" s="16"/>
      <c r="P823" s="16"/>
      <c r="Q823" s="16"/>
      <c r="R823" s="16">
        <v>34911800.280000001</v>
      </c>
      <c r="S823" s="16">
        <v>1</v>
      </c>
      <c r="T823" s="16" t="s">
        <v>1326</v>
      </c>
      <c r="U823" s="16"/>
      <c r="V823" s="16"/>
    </row>
    <row r="824" spans="1:22" s="7" customFormat="1" ht="168.75" x14ac:dyDescent="0.3">
      <c r="A824" s="16">
        <v>819</v>
      </c>
      <c r="B824" s="21" t="s">
        <v>7407</v>
      </c>
      <c r="C824" s="16" t="s">
        <v>2281</v>
      </c>
      <c r="D824" s="16" t="s">
        <v>1414</v>
      </c>
      <c r="E824" s="16" t="s">
        <v>7408</v>
      </c>
      <c r="F824" s="16"/>
      <c r="G824" s="16" t="s">
        <v>1493</v>
      </c>
      <c r="H824" s="251">
        <v>6973737.8799999999</v>
      </c>
      <c r="I824" s="251">
        <v>4</v>
      </c>
      <c r="J824" s="16">
        <v>6973737.8799999999</v>
      </c>
      <c r="K824" s="16">
        <v>4</v>
      </c>
      <c r="L824" s="16">
        <v>6973737.8799999999</v>
      </c>
      <c r="M824" s="16">
        <v>4</v>
      </c>
      <c r="N824" s="16">
        <v>6973737.8799999999</v>
      </c>
      <c r="O824" s="16">
        <v>4</v>
      </c>
      <c r="P824" s="16">
        <v>6973737.8799999999</v>
      </c>
      <c r="Q824" s="16">
        <v>4</v>
      </c>
      <c r="R824" s="16">
        <v>34868689.399999999</v>
      </c>
      <c r="S824" s="16">
        <v>20</v>
      </c>
      <c r="T824" s="16" t="s">
        <v>213</v>
      </c>
      <c r="U824" s="16" t="s">
        <v>83</v>
      </c>
      <c r="V824" s="16" t="s">
        <v>7335</v>
      </c>
    </row>
    <row r="825" spans="1:22" s="7" customFormat="1" ht="131.25" x14ac:dyDescent="0.3">
      <c r="A825" s="16">
        <v>820</v>
      </c>
      <c r="B825" s="20" t="s">
        <v>1161</v>
      </c>
      <c r="C825" s="114" t="s">
        <v>14009</v>
      </c>
      <c r="D825" s="20" t="s">
        <v>14010</v>
      </c>
      <c r="E825" s="20" t="s">
        <v>14011</v>
      </c>
      <c r="F825" s="155"/>
      <c r="G825" s="21">
        <v>796</v>
      </c>
      <c r="H825" s="115">
        <v>6971022.2400000002</v>
      </c>
      <c r="I825" s="115">
        <v>14700</v>
      </c>
      <c r="J825" s="21">
        <v>6971022.2400000002</v>
      </c>
      <c r="K825" s="21">
        <v>14700</v>
      </c>
      <c r="L825" s="21">
        <v>6971022.2400000002</v>
      </c>
      <c r="M825" s="21">
        <v>14700</v>
      </c>
      <c r="N825" s="21">
        <v>6971022.2400000002</v>
      </c>
      <c r="O825" s="21">
        <v>14700</v>
      </c>
      <c r="P825" s="21">
        <v>6971022.2400000002</v>
      </c>
      <c r="Q825" s="21">
        <v>14700</v>
      </c>
      <c r="R825" s="16">
        <v>34855111.200000003</v>
      </c>
      <c r="S825" s="21">
        <v>73500</v>
      </c>
      <c r="T825" s="21" t="s">
        <v>13882</v>
      </c>
      <c r="U825" s="16"/>
      <c r="V825" s="16"/>
    </row>
    <row r="826" spans="1:22" s="7" customFormat="1" ht="409.5" x14ac:dyDescent="0.3">
      <c r="A826" s="16">
        <v>821</v>
      </c>
      <c r="B826" s="21" t="s">
        <v>7423</v>
      </c>
      <c r="C826" s="16" t="s">
        <v>1211</v>
      </c>
      <c r="D826" s="16" t="s">
        <v>672</v>
      </c>
      <c r="E826" s="16" t="s">
        <v>1665</v>
      </c>
      <c r="F826" s="16"/>
      <c r="G826" s="16" t="s">
        <v>33</v>
      </c>
      <c r="H826" s="251">
        <v>4939999.9999999991</v>
      </c>
      <c r="I826" s="251">
        <v>2</v>
      </c>
      <c r="J826" s="16">
        <v>7445223.209999999</v>
      </c>
      <c r="K826" s="16">
        <v>3</v>
      </c>
      <c r="L826" s="16">
        <v>7445223.209999999</v>
      </c>
      <c r="M826" s="16">
        <v>3</v>
      </c>
      <c r="N826" s="16">
        <v>7445223.209999999</v>
      </c>
      <c r="O826" s="16">
        <v>3</v>
      </c>
      <c r="P826" s="16">
        <v>7445223.209999999</v>
      </c>
      <c r="Q826" s="16">
        <v>3</v>
      </c>
      <c r="R826" s="16">
        <v>34720892.839999996</v>
      </c>
      <c r="S826" s="16">
        <v>14</v>
      </c>
      <c r="T826" s="16" t="s">
        <v>213</v>
      </c>
      <c r="U826" s="16" t="s">
        <v>61</v>
      </c>
      <c r="V826" s="16" t="s">
        <v>7628</v>
      </c>
    </row>
    <row r="827" spans="1:22" s="7" customFormat="1" ht="75" x14ac:dyDescent="0.3">
      <c r="A827" s="16">
        <v>822</v>
      </c>
      <c r="B827" s="16" t="s">
        <v>1758</v>
      </c>
      <c r="C827" s="16" t="s">
        <v>1759</v>
      </c>
      <c r="D827" s="16" t="s">
        <v>1760</v>
      </c>
      <c r="E827" s="16" t="s">
        <v>12937</v>
      </c>
      <c r="F827" s="16"/>
      <c r="G827" s="151" t="s">
        <v>82</v>
      </c>
      <c r="H827" s="166">
        <v>6934883.9616</v>
      </c>
      <c r="I827" s="166">
        <v>30</v>
      </c>
      <c r="J827" s="166">
        <v>6934883.9616</v>
      </c>
      <c r="K827" s="166">
        <v>30</v>
      </c>
      <c r="L827" s="166">
        <v>6934883.9616</v>
      </c>
      <c r="M827" s="166">
        <v>30</v>
      </c>
      <c r="N827" s="166">
        <v>6934883.9616</v>
      </c>
      <c r="O827" s="166">
        <v>30</v>
      </c>
      <c r="P827" s="166">
        <v>6934883.9616</v>
      </c>
      <c r="Q827" s="166">
        <v>30</v>
      </c>
      <c r="R827" s="16">
        <v>34674419.807999998</v>
      </c>
      <c r="S827" s="275">
        <v>150</v>
      </c>
      <c r="T827" s="20" t="s">
        <v>12910</v>
      </c>
      <c r="U827" s="118" t="s">
        <v>2567</v>
      </c>
      <c r="V827" s="118"/>
    </row>
    <row r="828" spans="1:22" s="7" customFormat="1" ht="75" x14ac:dyDescent="0.3">
      <c r="A828" s="16">
        <v>823</v>
      </c>
      <c r="B828" s="21" t="s">
        <v>7015</v>
      </c>
      <c r="C828" s="16" t="s">
        <v>10127</v>
      </c>
      <c r="D828" s="16" t="s">
        <v>848</v>
      </c>
      <c r="E828" s="16" t="s">
        <v>10128</v>
      </c>
      <c r="F828" s="16" t="s">
        <v>10128</v>
      </c>
      <c r="G828" s="16" t="s">
        <v>9115</v>
      </c>
      <c r="H828" s="251">
        <v>6302819.5999999996</v>
      </c>
      <c r="I828" s="251">
        <v>3080</v>
      </c>
      <c r="J828" s="16">
        <v>6680988.7759999996</v>
      </c>
      <c r="K828" s="16">
        <v>3080</v>
      </c>
      <c r="L828" s="16">
        <v>6948228.3270399999</v>
      </c>
      <c r="M828" s="16">
        <v>3080</v>
      </c>
      <c r="N828" s="16">
        <v>7226157.460121599</v>
      </c>
      <c r="O828" s="16">
        <v>3080</v>
      </c>
      <c r="P828" s="16">
        <v>7515203.758526464</v>
      </c>
      <c r="Q828" s="16">
        <v>3080</v>
      </c>
      <c r="R828" s="16">
        <v>34673397.921688057</v>
      </c>
      <c r="S828" s="16">
        <v>15400</v>
      </c>
      <c r="T828" s="16" t="s">
        <v>34</v>
      </c>
      <c r="U828" s="16"/>
      <c r="V828" s="16"/>
    </row>
    <row r="829" spans="1:22" s="7" customFormat="1" ht="112.5" x14ac:dyDescent="0.3">
      <c r="A829" s="16">
        <v>824</v>
      </c>
      <c r="B829" s="21" t="s">
        <v>645</v>
      </c>
      <c r="C829" s="16" t="s">
        <v>86</v>
      </c>
      <c r="D829" s="16" t="s">
        <v>87</v>
      </c>
      <c r="E829" s="16" t="s">
        <v>2452</v>
      </c>
      <c r="F829" s="16"/>
      <c r="G829" s="16" t="s">
        <v>33</v>
      </c>
      <c r="H829" s="251">
        <v>7627200</v>
      </c>
      <c r="I829" s="251">
        <v>50</v>
      </c>
      <c r="J829" s="16">
        <v>6749599.5</v>
      </c>
      <c r="K829" s="16">
        <v>42</v>
      </c>
      <c r="L829" s="16">
        <v>6749599.5</v>
      </c>
      <c r="M829" s="16">
        <v>42</v>
      </c>
      <c r="N829" s="16">
        <v>6749599.5</v>
      </c>
      <c r="O829" s="16">
        <v>42</v>
      </c>
      <c r="P829" s="16">
        <v>6749599.5</v>
      </c>
      <c r="Q829" s="16">
        <v>42</v>
      </c>
      <c r="R829" s="16">
        <v>34625598</v>
      </c>
      <c r="S829" s="16">
        <v>218</v>
      </c>
      <c r="T829" s="16" t="s">
        <v>1113</v>
      </c>
      <c r="U829" s="16" t="s">
        <v>35</v>
      </c>
      <c r="V829" s="16" t="s">
        <v>199</v>
      </c>
    </row>
    <row r="830" spans="1:22" s="7" customFormat="1" ht="131.25" x14ac:dyDescent="0.3">
      <c r="A830" s="16">
        <v>825</v>
      </c>
      <c r="B830" s="21" t="s">
        <v>194</v>
      </c>
      <c r="C830" s="16" t="s">
        <v>1495</v>
      </c>
      <c r="D830" s="16" t="s">
        <v>1496</v>
      </c>
      <c r="E830" s="16" t="s">
        <v>1497</v>
      </c>
      <c r="F830" s="16"/>
      <c r="G830" s="16" t="s">
        <v>24</v>
      </c>
      <c r="H830" s="251">
        <v>6900000</v>
      </c>
      <c r="I830" s="251">
        <v>1000</v>
      </c>
      <c r="J830" s="16">
        <v>6900000</v>
      </c>
      <c r="K830" s="16">
        <v>1000</v>
      </c>
      <c r="L830" s="16">
        <v>6900000</v>
      </c>
      <c r="M830" s="16">
        <v>1000</v>
      </c>
      <c r="N830" s="16">
        <v>6900000</v>
      </c>
      <c r="O830" s="16">
        <v>1000</v>
      </c>
      <c r="P830" s="16">
        <v>6900000</v>
      </c>
      <c r="Q830" s="16">
        <v>1000</v>
      </c>
      <c r="R830" s="16">
        <v>34500000</v>
      </c>
      <c r="S830" s="16">
        <v>5000</v>
      </c>
      <c r="T830" s="16" t="s">
        <v>1457</v>
      </c>
      <c r="U830" s="16" t="s">
        <v>1097</v>
      </c>
      <c r="V830" s="16" t="s">
        <v>1498</v>
      </c>
    </row>
    <row r="831" spans="1:22" s="7" customFormat="1" ht="131.25" x14ac:dyDescent="0.3">
      <c r="A831" s="16">
        <v>826</v>
      </c>
      <c r="B831" s="21" t="s">
        <v>10177</v>
      </c>
      <c r="C831" s="16" t="s">
        <v>10178</v>
      </c>
      <c r="D831" s="16" t="s">
        <v>10179</v>
      </c>
      <c r="E831" s="16" t="s">
        <v>10180</v>
      </c>
      <c r="F831" s="16" t="s">
        <v>10180</v>
      </c>
      <c r="G831" s="16" t="s">
        <v>9115</v>
      </c>
      <c r="H831" s="251">
        <v>6888000</v>
      </c>
      <c r="I831" s="251" t="s">
        <v>10182</v>
      </c>
      <c r="J831" s="16">
        <v>6888000</v>
      </c>
      <c r="K831" s="16" t="s">
        <v>10182</v>
      </c>
      <c r="L831" s="16">
        <v>6888000</v>
      </c>
      <c r="M831" s="16" t="s">
        <v>10182</v>
      </c>
      <c r="N831" s="16">
        <v>6888000</v>
      </c>
      <c r="O831" s="16" t="s">
        <v>10182</v>
      </c>
      <c r="P831" s="16">
        <v>6888000</v>
      </c>
      <c r="Q831" s="16" t="s">
        <v>10182</v>
      </c>
      <c r="R831" s="16">
        <v>34440000</v>
      </c>
      <c r="S831" s="16">
        <v>5000</v>
      </c>
      <c r="T831" s="16" t="s">
        <v>34</v>
      </c>
      <c r="U831" s="16"/>
      <c r="V831" s="16"/>
    </row>
    <row r="832" spans="1:22" s="7" customFormat="1" ht="393.75" x14ac:dyDescent="0.3">
      <c r="A832" s="16">
        <v>827</v>
      </c>
      <c r="B832" s="20" t="s">
        <v>13983</v>
      </c>
      <c r="C832" s="20" t="s">
        <v>13984</v>
      </c>
      <c r="D832" s="114" t="s">
        <v>5479</v>
      </c>
      <c r="E832" s="20" t="s">
        <v>14012</v>
      </c>
      <c r="F832" s="20"/>
      <c r="G832" s="21" t="s">
        <v>33</v>
      </c>
      <c r="H832" s="115">
        <v>8597136.2200000007</v>
      </c>
      <c r="I832" s="115">
        <v>10306</v>
      </c>
      <c r="J832" s="115">
        <v>8597136.2200000007</v>
      </c>
      <c r="K832" s="115">
        <v>10306</v>
      </c>
      <c r="L832" s="115">
        <v>8597136.2200000007</v>
      </c>
      <c r="M832" s="115">
        <v>10306</v>
      </c>
      <c r="N832" s="115">
        <v>8597136.2200000007</v>
      </c>
      <c r="O832" s="115">
        <v>10306</v>
      </c>
      <c r="P832" s="115"/>
      <c r="Q832" s="115"/>
      <c r="R832" s="16">
        <v>34388544.880000003</v>
      </c>
      <c r="S832" s="21">
        <v>41224</v>
      </c>
      <c r="T832" s="20" t="s">
        <v>13875</v>
      </c>
      <c r="U832" s="17" t="s">
        <v>35</v>
      </c>
      <c r="V832" s="17" t="s">
        <v>13876</v>
      </c>
    </row>
    <row r="833" spans="1:22" s="7" customFormat="1" ht="393.75" x14ac:dyDescent="0.3">
      <c r="A833" s="16">
        <v>828</v>
      </c>
      <c r="B833" s="20" t="s">
        <v>13983</v>
      </c>
      <c r="C833" s="140" t="s">
        <v>13984</v>
      </c>
      <c r="D833" s="140" t="s">
        <v>5479</v>
      </c>
      <c r="E833" s="140" t="s">
        <v>14012</v>
      </c>
      <c r="F833" s="159"/>
      <c r="G833" s="142" t="s">
        <v>33</v>
      </c>
      <c r="H833" s="144">
        <v>8597136.2200000007</v>
      </c>
      <c r="I833" s="144">
        <v>10306</v>
      </c>
      <c r="J833" s="142">
        <v>8597136.2200000007</v>
      </c>
      <c r="K833" s="142">
        <v>10306</v>
      </c>
      <c r="L833" s="142">
        <v>8597136.2200000007</v>
      </c>
      <c r="M833" s="142">
        <v>10306</v>
      </c>
      <c r="N833" s="142">
        <v>8597136.2200000007</v>
      </c>
      <c r="O833" s="142">
        <v>10306</v>
      </c>
      <c r="P833" s="142"/>
      <c r="Q833" s="142"/>
      <c r="R833" s="16">
        <v>34388544.880000003</v>
      </c>
      <c r="S833" s="142">
        <v>41224</v>
      </c>
      <c r="T833" s="142" t="s">
        <v>13875</v>
      </c>
      <c r="U833" s="223" t="s">
        <v>35</v>
      </c>
      <c r="V833" s="223" t="s">
        <v>13876</v>
      </c>
    </row>
    <row r="834" spans="1:22" s="7" customFormat="1" ht="375" x14ac:dyDescent="0.3">
      <c r="A834" s="16">
        <v>829</v>
      </c>
      <c r="B834" s="21" t="s">
        <v>2004</v>
      </c>
      <c r="C834" s="16" t="s">
        <v>2005</v>
      </c>
      <c r="D834" s="16" t="s">
        <v>2006</v>
      </c>
      <c r="E834" s="16" t="s">
        <v>2007</v>
      </c>
      <c r="F834" s="16"/>
      <c r="G834" s="16" t="s">
        <v>2320</v>
      </c>
      <c r="H834" s="251">
        <v>4118400</v>
      </c>
      <c r="I834" s="251">
        <v>8</v>
      </c>
      <c r="J834" s="16">
        <v>7553802.4000000004</v>
      </c>
      <c r="K834" s="16">
        <v>13.73</v>
      </c>
      <c r="L834" s="16">
        <v>7553802.4000000004</v>
      </c>
      <c r="M834" s="16">
        <v>13.73</v>
      </c>
      <c r="N834" s="16">
        <v>7553802.4000000004</v>
      </c>
      <c r="O834" s="16">
        <v>13.73</v>
      </c>
      <c r="P834" s="16">
        <v>7553802.4000000004</v>
      </c>
      <c r="Q834" s="16">
        <v>13.73</v>
      </c>
      <c r="R834" s="16">
        <v>34333609.600000001</v>
      </c>
      <c r="S834" s="16">
        <v>62.92</v>
      </c>
      <c r="T834" s="16" t="s">
        <v>25</v>
      </c>
      <c r="U834" s="16" t="s">
        <v>89</v>
      </c>
      <c r="V834" s="16" t="s">
        <v>2008</v>
      </c>
    </row>
    <row r="835" spans="1:22" s="7" customFormat="1" ht="37.5" x14ac:dyDescent="0.3">
      <c r="A835" s="16">
        <v>830</v>
      </c>
      <c r="B835" s="21" t="s">
        <v>2375</v>
      </c>
      <c r="C835" s="16" t="s">
        <v>2376</v>
      </c>
      <c r="D835" s="16" t="s">
        <v>2377</v>
      </c>
      <c r="E835" s="16" t="s">
        <v>2378</v>
      </c>
      <c r="F835" s="16"/>
      <c r="G835" s="16" t="s">
        <v>33</v>
      </c>
      <c r="H835" s="251">
        <v>1994496</v>
      </c>
      <c r="I835" s="251">
        <v>70</v>
      </c>
      <c r="J835" s="16">
        <v>8075000</v>
      </c>
      <c r="K835" s="16">
        <v>190</v>
      </c>
      <c r="L835" s="16">
        <v>8075000</v>
      </c>
      <c r="M835" s="16">
        <v>190</v>
      </c>
      <c r="N835" s="16">
        <v>8075000</v>
      </c>
      <c r="O835" s="16">
        <v>190</v>
      </c>
      <c r="P835" s="16">
        <v>8075000</v>
      </c>
      <c r="Q835" s="16">
        <v>190</v>
      </c>
      <c r="R835" s="16">
        <v>34294496</v>
      </c>
      <c r="S835" s="16">
        <v>830</v>
      </c>
      <c r="T835" s="16" t="s">
        <v>1113</v>
      </c>
      <c r="U835" s="16" t="s">
        <v>1097</v>
      </c>
      <c r="V835" s="16"/>
    </row>
    <row r="836" spans="1:22" s="7" customFormat="1" ht="75" x14ac:dyDescent="0.3">
      <c r="A836" s="16">
        <v>831</v>
      </c>
      <c r="B836" s="21" t="s">
        <v>219</v>
      </c>
      <c r="C836" s="16" t="s">
        <v>1625</v>
      </c>
      <c r="D836" s="16" t="s">
        <v>1626</v>
      </c>
      <c r="E836" s="16" t="s">
        <v>1627</v>
      </c>
      <c r="F836" s="16"/>
      <c r="G836" s="16" t="s">
        <v>337</v>
      </c>
      <c r="H836" s="251">
        <v>8960000</v>
      </c>
      <c r="I836" s="251">
        <v>5000</v>
      </c>
      <c r="J836" s="16">
        <v>6329480.4799999995</v>
      </c>
      <c r="K836" s="16">
        <v>3700</v>
      </c>
      <c r="L836" s="16">
        <v>6329480.4799999995</v>
      </c>
      <c r="M836" s="16">
        <v>3700</v>
      </c>
      <c r="N836" s="16">
        <v>6329480.4799999995</v>
      </c>
      <c r="O836" s="16">
        <v>3700</v>
      </c>
      <c r="P836" s="16">
        <v>6329480.4799999995</v>
      </c>
      <c r="Q836" s="16">
        <v>3700</v>
      </c>
      <c r="R836" s="16">
        <v>34277921.920000002</v>
      </c>
      <c r="S836" s="16">
        <v>19800</v>
      </c>
      <c r="T836" s="16" t="s">
        <v>1113</v>
      </c>
      <c r="U836" s="16" t="s">
        <v>1097</v>
      </c>
      <c r="V836" s="16"/>
    </row>
    <row r="837" spans="1:22" s="7" customFormat="1" ht="56.25" x14ac:dyDescent="0.3">
      <c r="A837" s="16">
        <v>832</v>
      </c>
      <c r="B837" s="21" t="s">
        <v>55</v>
      </c>
      <c r="C837" s="16" t="s">
        <v>1103</v>
      </c>
      <c r="D837" s="16" t="s">
        <v>9925</v>
      </c>
      <c r="E837" s="16" t="s">
        <v>10008</v>
      </c>
      <c r="F837" s="16" t="s">
        <v>10008</v>
      </c>
      <c r="G837" s="16" t="s">
        <v>9114</v>
      </c>
      <c r="H837" s="251">
        <v>6849432.5800000001</v>
      </c>
      <c r="I837" s="251" t="s">
        <v>9196</v>
      </c>
      <c r="J837" s="16">
        <v>6849432.5800000001</v>
      </c>
      <c r="K837" s="16" t="s">
        <v>9196</v>
      </c>
      <c r="L837" s="16">
        <v>6849432.5800000001</v>
      </c>
      <c r="M837" s="16" t="s">
        <v>9196</v>
      </c>
      <c r="N837" s="16">
        <v>6849432.5800000001</v>
      </c>
      <c r="O837" s="16" t="s">
        <v>9196</v>
      </c>
      <c r="P837" s="16">
        <v>6849432.5800000001</v>
      </c>
      <c r="Q837" s="16" t="s">
        <v>9196</v>
      </c>
      <c r="R837" s="16">
        <v>34247162.899999999</v>
      </c>
      <c r="S837" s="16">
        <v>60</v>
      </c>
      <c r="T837" s="16" t="s">
        <v>34</v>
      </c>
      <c r="U837" s="16"/>
      <c r="V837" s="16"/>
    </row>
    <row r="838" spans="1:22" s="7" customFormat="1" ht="281.25" x14ac:dyDescent="0.3">
      <c r="A838" s="16">
        <v>833</v>
      </c>
      <c r="B838" s="21" t="s">
        <v>3320</v>
      </c>
      <c r="C838" s="16" t="s">
        <v>817</v>
      </c>
      <c r="D838" s="16" t="s">
        <v>816</v>
      </c>
      <c r="E838" s="16" t="s">
        <v>818</v>
      </c>
      <c r="F838" s="17"/>
      <c r="G838" s="16" t="s">
        <v>24</v>
      </c>
      <c r="H838" s="251">
        <v>6848205.5199999996</v>
      </c>
      <c r="I838" s="251">
        <v>3068</v>
      </c>
      <c r="J838" s="16">
        <v>6848205.5199999996</v>
      </c>
      <c r="K838" s="16">
        <v>3068</v>
      </c>
      <c r="L838" s="16">
        <v>6848205.5199999996</v>
      </c>
      <c r="M838" s="16">
        <v>3068</v>
      </c>
      <c r="N838" s="16">
        <v>6848205.5199999996</v>
      </c>
      <c r="O838" s="16">
        <v>3068</v>
      </c>
      <c r="P838" s="16">
        <v>6848205.5199999996</v>
      </c>
      <c r="Q838" s="16">
        <v>3068</v>
      </c>
      <c r="R838" s="16">
        <v>34241027.599999994</v>
      </c>
      <c r="S838" s="16">
        <v>15340</v>
      </c>
      <c r="T838" s="16" t="s">
        <v>213</v>
      </c>
      <c r="U838" s="16" t="s">
        <v>1320</v>
      </c>
      <c r="V838" s="16" t="s">
        <v>3310</v>
      </c>
    </row>
    <row r="839" spans="1:22" s="7" customFormat="1" ht="56.25" x14ac:dyDescent="0.3">
      <c r="A839" s="16">
        <v>834</v>
      </c>
      <c r="B839" s="16" t="s">
        <v>2657</v>
      </c>
      <c r="C839" s="16" t="s">
        <v>13236</v>
      </c>
      <c r="D839" s="16" t="s">
        <v>13237</v>
      </c>
      <c r="E839" s="16" t="s">
        <v>13238</v>
      </c>
      <c r="F839" s="16"/>
      <c r="G839" s="151" t="s">
        <v>10454</v>
      </c>
      <c r="H839" s="168">
        <v>3790640</v>
      </c>
      <c r="I839" s="166" t="s">
        <v>9421</v>
      </c>
      <c r="J839" s="168">
        <v>30325120</v>
      </c>
      <c r="K839" s="166" t="s">
        <v>9421</v>
      </c>
      <c r="L839" s="166">
        <v>0</v>
      </c>
      <c r="M839" s="166">
        <v>0</v>
      </c>
      <c r="N839" s="166">
        <v>0</v>
      </c>
      <c r="O839" s="166">
        <v>0</v>
      </c>
      <c r="P839" s="166">
        <v>0</v>
      </c>
      <c r="Q839" s="166">
        <v>0</v>
      </c>
      <c r="R839" s="16">
        <v>34115760</v>
      </c>
      <c r="S839" s="275">
        <v>16</v>
      </c>
      <c r="T839" s="20" t="s">
        <v>13227</v>
      </c>
      <c r="U839" s="118" t="s">
        <v>61</v>
      </c>
      <c r="V839" s="118" t="s">
        <v>13239</v>
      </c>
    </row>
    <row r="840" spans="1:22" s="7" customFormat="1" ht="393.75" x14ac:dyDescent="0.3">
      <c r="A840" s="16">
        <v>835</v>
      </c>
      <c r="B840" s="21" t="s">
        <v>3330</v>
      </c>
      <c r="C840" s="16" t="s">
        <v>3331</v>
      </c>
      <c r="D840" s="16" t="s">
        <v>842</v>
      </c>
      <c r="E840" s="16" t="s">
        <v>3332</v>
      </c>
      <c r="F840" s="17"/>
      <c r="G840" s="16" t="s">
        <v>33</v>
      </c>
      <c r="H840" s="251">
        <v>6807818.6999999993</v>
      </c>
      <c r="I840" s="251">
        <v>222</v>
      </c>
      <c r="J840" s="16">
        <v>6807818.6999999993</v>
      </c>
      <c r="K840" s="16">
        <v>222</v>
      </c>
      <c r="L840" s="16">
        <v>6807818.6999999993</v>
      </c>
      <c r="M840" s="16">
        <v>222</v>
      </c>
      <c r="N840" s="16">
        <v>6807818.6999999993</v>
      </c>
      <c r="O840" s="16">
        <v>222</v>
      </c>
      <c r="P840" s="16">
        <v>6807818.6999999993</v>
      </c>
      <c r="Q840" s="16">
        <v>222</v>
      </c>
      <c r="R840" s="16">
        <v>34039093.5</v>
      </c>
      <c r="S840" s="16">
        <v>1110</v>
      </c>
      <c r="T840" s="16" t="s">
        <v>213</v>
      </c>
      <c r="U840" s="16" t="s">
        <v>1320</v>
      </c>
      <c r="V840" s="16" t="s">
        <v>3310</v>
      </c>
    </row>
    <row r="841" spans="1:22" s="7" customFormat="1" ht="56.25" x14ac:dyDescent="0.3">
      <c r="A841" s="16">
        <v>836</v>
      </c>
      <c r="B841" s="16" t="s">
        <v>6230</v>
      </c>
      <c r="C841" s="16" t="s">
        <v>11973</v>
      </c>
      <c r="D841" s="16" t="s">
        <v>11841</v>
      </c>
      <c r="E841" s="16" t="s">
        <v>11974</v>
      </c>
      <c r="F841" s="16"/>
      <c r="G841" s="151" t="s">
        <v>9115</v>
      </c>
      <c r="H841" s="275">
        <v>11342273.66</v>
      </c>
      <c r="I841" s="275" t="s">
        <v>9120</v>
      </c>
      <c r="J841" s="275">
        <v>0</v>
      </c>
      <c r="K841" s="275">
        <v>0</v>
      </c>
      <c r="L841" s="275">
        <v>11342273.66</v>
      </c>
      <c r="M841" s="275" t="s">
        <v>9120</v>
      </c>
      <c r="N841" s="275">
        <v>0</v>
      </c>
      <c r="O841" s="275">
        <v>0</v>
      </c>
      <c r="P841" s="275">
        <v>11342273.66</v>
      </c>
      <c r="Q841" s="275" t="s">
        <v>9120</v>
      </c>
      <c r="R841" s="16">
        <v>34026820.980000004</v>
      </c>
      <c r="S841" s="275">
        <v>6</v>
      </c>
      <c r="T841" s="38" t="s">
        <v>11752</v>
      </c>
      <c r="U841" s="279"/>
      <c r="V841" s="279"/>
    </row>
    <row r="842" spans="1:22" s="7" customFormat="1" ht="56.25" x14ac:dyDescent="0.3">
      <c r="A842" s="16">
        <v>837</v>
      </c>
      <c r="B842" s="102" t="s">
        <v>14362</v>
      </c>
      <c r="C842" s="36" t="s">
        <v>14358</v>
      </c>
      <c r="D842" s="36" t="s">
        <v>14359</v>
      </c>
      <c r="E842" s="152" t="s">
        <v>14360</v>
      </c>
      <c r="F842" s="36"/>
      <c r="G842" s="102" t="s">
        <v>33</v>
      </c>
      <c r="H842" s="184">
        <v>3330000</v>
      </c>
      <c r="I842" s="184">
        <v>111</v>
      </c>
      <c r="J842" s="184">
        <v>6600000</v>
      </c>
      <c r="K842" s="184">
        <v>200</v>
      </c>
      <c r="L842" s="184">
        <v>7260000</v>
      </c>
      <c r="M842" s="184">
        <v>200</v>
      </c>
      <c r="N842" s="184">
        <v>7986000</v>
      </c>
      <c r="O842" s="184">
        <v>200</v>
      </c>
      <c r="P842" s="184">
        <v>8790000</v>
      </c>
      <c r="Q842" s="184">
        <v>200</v>
      </c>
      <c r="R842" s="16">
        <v>33966000</v>
      </c>
      <c r="S842" s="103">
        <v>911</v>
      </c>
      <c r="T842" s="102" t="s">
        <v>13873</v>
      </c>
      <c r="U842" s="37"/>
      <c r="V842" s="37"/>
    </row>
    <row r="843" spans="1:22" s="7" customFormat="1" ht="93.75" x14ac:dyDescent="0.3">
      <c r="A843" s="16">
        <v>838</v>
      </c>
      <c r="B843" s="16" t="s">
        <v>514</v>
      </c>
      <c r="C843" s="16" t="s">
        <v>7740</v>
      </c>
      <c r="D843" s="16" t="s">
        <v>7741</v>
      </c>
      <c r="E843" s="16" t="s">
        <v>13234</v>
      </c>
      <c r="F843" s="16"/>
      <c r="G843" s="151" t="s">
        <v>9115</v>
      </c>
      <c r="H843" s="168">
        <v>33885017.600000001</v>
      </c>
      <c r="I843" s="166" t="s">
        <v>9113</v>
      </c>
      <c r="J843" s="166">
        <v>0</v>
      </c>
      <c r="K843" s="166">
        <v>20</v>
      </c>
      <c r="L843" s="166">
        <v>0</v>
      </c>
      <c r="M843" s="166">
        <v>0</v>
      </c>
      <c r="N843" s="166">
        <v>0</v>
      </c>
      <c r="O843" s="166">
        <v>0</v>
      </c>
      <c r="P843" s="166">
        <v>0</v>
      </c>
      <c r="Q843" s="166">
        <v>0</v>
      </c>
      <c r="R843" s="16">
        <v>33885017.600000001</v>
      </c>
      <c r="S843" s="275">
        <v>21</v>
      </c>
      <c r="T843" s="20" t="s">
        <v>13227</v>
      </c>
      <c r="U843" s="118"/>
      <c r="V843" s="118"/>
    </row>
    <row r="844" spans="1:22" s="7" customFormat="1" ht="75" x14ac:dyDescent="0.3">
      <c r="A844" s="16">
        <v>839</v>
      </c>
      <c r="B844" s="21" t="s">
        <v>955</v>
      </c>
      <c r="C844" s="16" t="s">
        <v>2747</v>
      </c>
      <c r="D844" s="16" t="s">
        <v>2748</v>
      </c>
      <c r="E844" s="16" t="s">
        <v>2749</v>
      </c>
      <c r="F844" s="16"/>
      <c r="G844" s="16" t="s">
        <v>24</v>
      </c>
      <c r="H844" s="251">
        <v>6765000</v>
      </c>
      <c r="I844" s="251">
        <v>11</v>
      </c>
      <c r="J844" s="16">
        <v>6765000</v>
      </c>
      <c r="K844" s="16">
        <v>11</v>
      </c>
      <c r="L844" s="16">
        <v>6765000</v>
      </c>
      <c r="M844" s="16">
        <v>11</v>
      </c>
      <c r="N844" s="16">
        <v>6765000</v>
      </c>
      <c r="O844" s="16">
        <v>11</v>
      </c>
      <c r="P844" s="16">
        <v>6765000</v>
      </c>
      <c r="Q844" s="16">
        <v>11</v>
      </c>
      <c r="R844" s="16">
        <v>33825000</v>
      </c>
      <c r="S844" s="16">
        <v>55</v>
      </c>
      <c r="T844" s="16" t="s">
        <v>1457</v>
      </c>
      <c r="U844" s="16" t="s">
        <v>2567</v>
      </c>
      <c r="V844" s="16" t="s">
        <v>199</v>
      </c>
    </row>
    <row r="845" spans="1:22" s="7" customFormat="1" ht="37.5" x14ac:dyDescent="0.3">
      <c r="A845" s="16">
        <v>840</v>
      </c>
      <c r="B845" s="21" t="s">
        <v>3338</v>
      </c>
      <c r="C845" s="16" t="s">
        <v>3339</v>
      </c>
      <c r="D845" s="16" t="s">
        <v>3340</v>
      </c>
      <c r="E845" s="16" t="s">
        <v>1764</v>
      </c>
      <c r="F845" s="17"/>
      <c r="G845" s="16" t="s">
        <v>33</v>
      </c>
      <c r="H845" s="251">
        <v>6764000</v>
      </c>
      <c r="I845" s="251">
        <v>19</v>
      </c>
      <c r="J845" s="16">
        <v>6764000</v>
      </c>
      <c r="K845" s="16">
        <v>19</v>
      </c>
      <c r="L845" s="16">
        <v>6764000</v>
      </c>
      <c r="M845" s="16">
        <v>19</v>
      </c>
      <c r="N845" s="16">
        <v>6764000</v>
      </c>
      <c r="O845" s="16">
        <v>19</v>
      </c>
      <c r="P845" s="16">
        <v>6764000</v>
      </c>
      <c r="Q845" s="16">
        <v>19</v>
      </c>
      <c r="R845" s="16">
        <v>33820000</v>
      </c>
      <c r="S845" s="16">
        <v>95</v>
      </c>
      <c r="T845" s="16" t="s">
        <v>213</v>
      </c>
      <c r="U845" s="16" t="s">
        <v>1320</v>
      </c>
      <c r="V845" s="16" t="s">
        <v>3310</v>
      </c>
    </row>
    <row r="846" spans="1:22" s="7" customFormat="1" ht="409.5" x14ac:dyDescent="0.3">
      <c r="A846" s="16">
        <v>841</v>
      </c>
      <c r="B846" s="21" t="s">
        <v>7340</v>
      </c>
      <c r="C846" s="16" t="s">
        <v>2252</v>
      </c>
      <c r="D846" s="16" t="s">
        <v>3043</v>
      </c>
      <c r="E846" s="16" t="s">
        <v>7341</v>
      </c>
      <c r="F846" s="16"/>
      <c r="G846" s="16" t="s">
        <v>49</v>
      </c>
      <c r="H846" s="251">
        <v>6720000</v>
      </c>
      <c r="I846" s="251">
        <v>1</v>
      </c>
      <c r="J846" s="16">
        <v>6720000</v>
      </c>
      <c r="K846" s="16">
        <v>1</v>
      </c>
      <c r="L846" s="16">
        <v>6720000</v>
      </c>
      <c r="M846" s="16">
        <v>1</v>
      </c>
      <c r="N846" s="16">
        <v>6720000</v>
      </c>
      <c r="O846" s="16">
        <v>1</v>
      </c>
      <c r="P846" s="16">
        <v>6720000</v>
      </c>
      <c r="Q846" s="16">
        <v>1</v>
      </c>
      <c r="R846" s="16">
        <v>33600000</v>
      </c>
      <c r="S846" s="16">
        <v>5</v>
      </c>
      <c r="T846" s="16" t="s">
        <v>213</v>
      </c>
      <c r="U846" s="16" t="s">
        <v>7342</v>
      </c>
      <c r="V846" s="16" t="s">
        <v>7343</v>
      </c>
    </row>
    <row r="847" spans="1:22" s="7" customFormat="1" ht="37.5" x14ac:dyDescent="0.3">
      <c r="A847" s="16">
        <v>842</v>
      </c>
      <c r="B847" s="114" t="s">
        <v>15832</v>
      </c>
      <c r="C847" s="114" t="s">
        <v>15833</v>
      </c>
      <c r="D847" s="114" t="s">
        <v>15834</v>
      </c>
      <c r="E847" s="114" t="s">
        <v>1051</v>
      </c>
      <c r="F847" s="114" t="s">
        <v>14449</v>
      </c>
      <c r="G847" s="114" t="s">
        <v>9115</v>
      </c>
      <c r="H847" s="189">
        <v>33600000</v>
      </c>
      <c r="I847" s="172" t="s">
        <v>9113</v>
      </c>
      <c r="J847" s="20"/>
      <c r="K847" s="20"/>
      <c r="L847" s="20"/>
      <c r="M847" s="20"/>
      <c r="N847" s="20"/>
      <c r="O847" s="20"/>
      <c r="P847" s="20"/>
      <c r="Q847" s="20"/>
      <c r="R847" s="16">
        <v>33600000</v>
      </c>
      <c r="S847" s="21">
        <v>1</v>
      </c>
      <c r="T847" s="20" t="s">
        <v>15828</v>
      </c>
      <c r="U847" s="112"/>
      <c r="V847" s="37"/>
    </row>
    <row r="848" spans="1:22" s="7" customFormat="1" ht="37.5" x14ac:dyDescent="0.3">
      <c r="A848" s="16">
        <v>843</v>
      </c>
      <c r="B848" s="21" t="s">
        <v>7351</v>
      </c>
      <c r="C848" s="16" t="s">
        <v>7349</v>
      </c>
      <c r="D848" s="16" t="s">
        <v>347</v>
      </c>
      <c r="E848" s="16" t="s">
        <v>7352</v>
      </c>
      <c r="F848" s="16"/>
      <c r="G848" s="16" t="s">
        <v>1493</v>
      </c>
      <c r="H848" s="251">
        <v>6704984.8300000001</v>
      </c>
      <c r="I848" s="251">
        <v>2</v>
      </c>
      <c r="J848" s="16">
        <v>6704984.8300000001</v>
      </c>
      <c r="K848" s="16">
        <v>2</v>
      </c>
      <c r="L848" s="16">
        <v>6704984.8300000001</v>
      </c>
      <c r="M848" s="16">
        <v>2</v>
      </c>
      <c r="N848" s="16">
        <v>6704984.8300000001</v>
      </c>
      <c r="O848" s="16">
        <v>2</v>
      </c>
      <c r="P848" s="16">
        <v>6704984.8300000001</v>
      </c>
      <c r="Q848" s="16">
        <v>2</v>
      </c>
      <c r="R848" s="16">
        <v>33524924.149999999</v>
      </c>
      <c r="S848" s="16">
        <v>10</v>
      </c>
      <c r="T848" s="16" t="s">
        <v>213</v>
      </c>
      <c r="U848" s="16" t="s">
        <v>7048</v>
      </c>
      <c r="V848" s="16" t="s">
        <v>7048</v>
      </c>
    </row>
    <row r="849" spans="1:22" s="7" customFormat="1" ht="56.25" x14ac:dyDescent="0.3">
      <c r="A849" s="16">
        <v>844</v>
      </c>
      <c r="B849" s="21" t="s">
        <v>7629</v>
      </c>
      <c r="C849" s="16" t="s">
        <v>3339</v>
      </c>
      <c r="D849" s="16" t="s">
        <v>3340</v>
      </c>
      <c r="E849" s="16" t="s">
        <v>1764</v>
      </c>
      <c r="F849" s="16"/>
      <c r="G849" s="16" t="s">
        <v>33</v>
      </c>
      <c r="H849" s="251">
        <v>5399999.9999999991</v>
      </c>
      <c r="I849" s="251">
        <v>20</v>
      </c>
      <c r="J849" s="16">
        <v>6764000</v>
      </c>
      <c r="K849" s="16">
        <v>19</v>
      </c>
      <c r="L849" s="16">
        <v>7120000</v>
      </c>
      <c r="M849" s="16">
        <v>20</v>
      </c>
      <c r="N849" s="16">
        <v>7120000</v>
      </c>
      <c r="O849" s="16">
        <v>20</v>
      </c>
      <c r="P849" s="16">
        <v>7120000</v>
      </c>
      <c r="Q849" s="16">
        <v>20</v>
      </c>
      <c r="R849" s="16">
        <v>33524000</v>
      </c>
      <c r="S849" s="16">
        <v>99</v>
      </c>
      <c r="T849" s="16" t="s">
        <v>213</v>
      </c>
      <c r="U849" s="16" t="s">
        <v>1085</v>
      </c>
      <c r="V849" s="16" t="s">
        <v>1085</v>
      </c>
    </row>
    <row r="850" spans="1:22" s="7" customFormat="1" ht="112.5" x14ac:dyDescent="0.3">
      <c r="A850" s="16">
        <v>845</v>
      </c>
      <c r="B850" s="21" t="s">
        <v>6723</v>
      </c>
      <c r="C850" s="16" t="s">
        <v>6724</v>
      </c>
      <c r="D850" s="16" t="s">
        <v>6725</v>
      </c>
      <c r="E850" s="16" t="s">
        <v>10732</v>
      </c>
      <c r="F850" s="16"/>
      <c r="G850" s="16" t="s">
        <v>9115</v>
      </c>
      <c r="H850" s="251">
        <v>33516000</v>
      </c>
      <c r="I850" s="251" t="s">
        <v>9113</v>
      </c>
      <c r="J850" s="16"/>
      <c r="K850" s="16"/>
      <c r="L850" s="16"/>
      <c r="M850" s="16"/>
      <c r="N850" s="16"/>
      <c r="O850" s="16"/>
      <c r="P850" s="16"/>
      <c r="Q850" s="16"/>
      <c r="R850" s="16">
        <v>33516000</v>
      </c>
      <c r="S850" s="16">
        <v>1</v>
      </c>
      <c r="T850" s="16" t="s">
        <v>76</v>
      </c>
      <c r="U850" s="16" t="s">
        <v>2567</v>
      </c>
      <c r="V850" s="16" t="s">
        <v>10733</v>
      </c>
    </row>
    <row r="851" spans="1:22" s="7" customFormat="1" ht="409.5" x14ac:dyDescent="0.3">
      <c r="A851" s="16">
        <v>846</v>
      </c>
      <c r="B851" s="16" t="s">
        <v>1993</v>
      </c>
      <c r="C851" s="16" t="s">
        <v>11975</v>
      </c>
      <c r="D851" s="16" t="s">
        <v>6991</v>
      </c>
      <c r="E851" s="16" t="s">
        <v>11976</v>
      </c>
      <c r="F851" s="16" t="s">
        <v>11977</v>
      </c>
      <c r="G851" s="151" t="s">
        <v>33</v>
      </c>
      <c r="H851" s="275">
        <v>6699000</v>
      </c>
      <c r="I851" s="275">
        <v>80</v>
      </c>
      <c r="J851" s="275">
        <v>6699000</v>
      </c>
      <c r="K851" s="275">
        <v>80</v>
      </c>
      <c r="L851" s="275">
        <v>6699000</v>
      </c>
      <c r="M851" s="275">
        <v>80</v>
      </c>
      <c r="N851" s="275">
        <v>6699000</v>
      </c>
      <c r="O851" s="275">
        <v>80</v>
      </c>
      <c r="P851" s="275">
        <v>6699000</v>
      </c>
      <c r="Q851" s="275">
        <v>80</v>
      </c>
      <c r="R851" s="16">
        <v>33495000</v>
      </c>
      <c r="S851" s="275">
        <v>400</v>
      </c>
      <c r="T851" s="243" t="s">
        <v>11752</v>
      </c>
      <c r="U851" s="279" t="s">
        <v>83</v>
      </c>
      <c r="V851" s="279" t="s">
        <v>11978</v>
      </c>
    </row>
    <row r="852" spans="1:22" s="7" customFormat="1" ht="112.5" x14ac:dyDescent="0.3">
      <c r="A852" s="16">
        <v>847</v>
      </c>
      <c r="B852" s="21" t="s">
        <v>7630</v>
      </c>
      <c r="C852" s="16" t="s">
        <v>6503</v>
      </c>
      <c r="D852" s="16" t="s">
        <v>6502</v>
      </c>
      <c r="E852" s="16" t="s">
        <v>6504</v>
      </c>
      <c r="F852" s="16"/>
      <c r="G852" s="16" t="s">
        <v>49</v>
      </c>
      <c r="H852" s="251">
        <v>11149604</v>
      </c>
      <c r="I852" s="251">
        <v>2</v>
      </c>
      <c r="J852" s="16">
        <v>5583611.5199999996</v>
      </c>
      <c r="K852" s="16">
        <v>1</v>
      </c>
      <c r="L852" s="16">
        <v>5583611.5199999996</v>
      </c>
      <c r="M852" s="16">
        <v>1</v>
      </c>
      <c r="N852" s="16">
        <v>5583611.5199999996</v>
      </c>
      <c r="O852" s="16">
        <v>1</v>
      </c>
      <c r="P852" s="16">
        <v>5583611.5199999996</v>
      </c>
      <c r="Q852" s="16">
        <v>1</v>
      </c>
      <c r="R852" s="16">
        <v>33484050.079999998</v>
      </c>
      <c r="S852" s="16">
        <v>6</v>
      </c>
      <c r="T852" s="16" t="s">
        <v>213</v>
      </c>
      <c r="U852" s="16" t="s">
        <v>35</v>
      </c>
      <c r="V852" s="16" t="s">
        <v>35</v>
      </c>
    </row>
    <row r="853" spans="1:22" s="7" customFormat="1" ht="168.75" x14ac:dyDescent="0.3">
      <c r="A853" s="16">
        <v>848</v>
      </c>
      <c r="B853" s="21" t="s">
        <v>206</v>
      </c>
      <c r="C853" s="16" t="s">
        <v>207</v>
      </c>
      <c r="D853" s="16" t="s">
        <v>208</v>
      </c>
      <c r="E853" s="16" t="s">
        <v>22</v>
      </c>
      <c r="F853" s="40" t="s">
        <v>209</v>
      </c>
      <c r="G853" s="16" t="s">
        <v>33</v>
      </c>
      <c r="H853" s="251">
        <v>7939832.5760000004</v>
      </c>
      <c r="I853" s="251">
        <v>7</v>
      </c>
      <c r="J853" s="16">
        <v>8217726.7161600003</v>
      </c>
      <c r="K853" s="16">
        <v>7</v>
      </c>
      <c r="L853" s="16">
        <v>8505347.1512256004</v>
      </c>
      <c r="M853" s="16">
        <v>7</v>
      </c>
      <c r="N853" s="16">
        <v>8803034.3015184943</v>
      </c>
      <c r="O853" s="16">
        <v>7</v>
      </c>
      <c r="P853" s="16">
        <v>0</v>
      </c>
      <c r="Q853" s="16">
        <v>0</v>
      </c>
      <c r="R853" s="16">
        <v>33465940.744904093</v>
      </c>
      <c r="S853" s="16">
        <v>28</v>
      </c>
      <c r="T853" s="16" t="s">
        <v>25</v>
      </c>
      <c r="U853" s="16" t="s">
        <v>35</v>
      </c>
      <c r="V853" s="16" t="s">
        <v>210</v>
      </c>
    </row>
    <row r="854" spans="1:22" s="7" customFormat="1" ht="112.5" x14ac:dyDescent="0.3">
      <c r="A854" s="16">
        <v>849</v>
      </c>
      <c r="B854" s="20" t="s">
        <v>194</v>
      </c>
      <c r="C854" s="141" t="s">
        <v>14006</v>
      </c>
      <c r="D854" s="140" t="s">
        <v>14007</v>
      </c>
      <c r="E854" s="140" t="s">
        <v>14013</v>
      </c>
      <c r="F854" s="159"/>
      <c r="G854" s="142" t="s">
        <v>7079</v>
      </c>
      <c r="H854" s="144">
        <v>6692122.5</v>
      </c>
      <c r="I854" s="144">
        <v>15</v>
      </c>
      <c r="J854" s="142">
        <v>6692122.5</v>
      </c>
      <c r="K854" s="142">
        <v>15</v>
      </c>
      <c r="L854" s="142">
        <v>6692122.5</v>
      </c>
      <c r="M854" s="142">
        <v>15</v>
      </c>
      <c r="N854" s="142">
        <v>6692122.5</v>
      </c>
      <c r="O854" s="142">
        <v>15</v>
      </c>
      <c r="P854" s="142">
        <v>6692122.5</v>
      </c>
      <c r="Q854" s="142">
        <v>15</v>
      </c>
      <c r="R854" s="16">
        <v>33460612.5</v>
      </c>
      <c r="S854" s="142">
        <v>75</v>
      </c>
      <c r="T854" s="142" t="s">
        <v>13882</v>
      </c>
      <c r="U854" s="223" t="s">
        <v>13883</v>
      </c>
      <c r="V854" s="223"/>
    </row>
    <row r="855" spans="1:22" s="7" customFormat="1" ht="112.5" x14ac:dyDescent="0.3">
      <c r="A855" s="16">
        <v>850</v>
      </c>
      <c r="B855" s="21" t="s">
        <v>672</v>
      </c>
      <c r="C855" s="16" t="s">
        <v>1252</v>
      </c>
      <c r="D855" s="16" t="s">
        <v>1253</v>
      </c>
      <c r="E855" s="16" t="s">
        <v>1254</v>
      </c>
      <c r="F855" s="16"/>
      <c r="G855" s="16" t="s">
        <v>49</v>
      </c>
      <c r="H855" s="251">
        <v>0</v>
      </c>
      <c r="I855" s="251">
        <v>0</v>
      </c>
      <c r="J855" s="16">
        <v>16049998</v>
      </c>
      <c r="K855" s="16">
        <v>1</v>
      </c>
      <c r="L855" s="16">
        <v>0</v>
      </c>
      <c r="M855" s="16">
        <v>0</v>
      </c>
      <c r="N855" s="16">
        <v>17359667</v>
      </c>
      <c r="O855" s="16">
        <v>1</v>
      </c>
      <c r="P855" s="16">
        <v>0</v>
      </c>
      <c r="Q855" s="16">
        <v>0</v>
      </c>
      <c r="R855" s="16">
        <v>33409665</v>
      </c>
      <c r="S855" s="16">
        <v>2</v>
      </c>
      <c r="T855" s="16" t="s">
        <v>9759</v>
      </c>
      <c r="U855" s="16"/>
      <c r="V855" s="16"/>
    </row>
    <row r="856" spans="1:22" s="7" customFormat="1" ht="56.25" x14ac:dyDescent="0.3">
      <c r="A856" s="16">
        <v>851</v>
      </c>
      <c r="B856" s="21" t="s">
        <v>4372</v>
      </c>
      <c r="C856" s="16" t="s">
        <v>4371</v>
      </c>
      <c r="D856" s="16" t="s">
        <v>3918</v>
      </c>
      <c r="E856" s="16" t="s">
        <v>11191</v>
      </c>
      <c r="F856" s="16"/>
      <c r="G856" s="16" t="s">
        <v>1493</v>
      </c>
      <c r="H856" s="251">
        <v>6652800</v>
      </c>
      <c r="I856" s="251">
        <v>44</v>
      </c>
      <c r="J856" s="16">
        <v>6652800</v>
      </c>
      <c r="K856" s="16">
        <v>44</v>
      </c>
      <c r="L856" s="16">
        <v>6652800</v>
      </c>
      <c r="M856" s="16">
        <v>44</v>
      </c>
      <c r="N856" s="16">
        <v>6652800</v>
      </c>
      <c r="O856" s="16">
        <v>44</v>
      </c>
      <c r="P856" s="16">
        <v>6652800</v>
      </c>
      <c r="Q856" s="16">
        <v>44</v>
      </c>
      <c r="R856" s="16">
        <v>33264000</v>
      </c>
      <c r="S856" s="16">
        <v>220</v>
      </c>
      <c r="T856" s="16" t="s">
        <v>1113</v>
      </c>
      <c r="U856" s="16" t="s">
        <v>1097</v>
      </c>
      <c r="V856" s="35" t="s">
        <v>199</v>
      </c>
    </row>
    <row r="857" spans="1:22" s="7" customFormat="1" ht="409.5" x14ac:dyDescent="0.3">
      <c r="A857" s="16">
        <v>852</v>
      </c>
      <c r="B857" s="21" t="s">
        <v>55</v>
      </c>
      <c r="C857" s="16" t="s">
        <v>6539</v>
      </c>
      <c r="D857" s="16" t="s">
        <v>6540</v>
      </c>
      <c r="E857" s="16" t="s">
        <v>6541</v>
      </c>
      <c r="F857" s="16"/>
      <c r="G857" s="16" t="s">
        <v>49</v>
      </c>
      <c r="H857" s="251">
        <v>33174000</v>
      </c>
      <c r="I857" s="251">
        <v>1</v>
      </c>
      <c r="J857" s="16">
        <v>0</v>
      </c>
      <c r="K857" s="16">
        <v>0</v>
      </c>
      <c r="L857" s="16">
        <v>0</v>
      </c>
      <c r="M857" s="16">
        <v>0</v>
      </c>
      <c r="N857" s="16">
        <v>0</v>
      </c>
      <c r="O857" s="16">
        <v>0</v>
      </c>
      <c r="P857" s="16">
        <v>0</v>
      </c>
      <c r="Q857" s="16">
        <v>0</v>
      </c>
      <c r="R857" s="16">
        <v>33174000</v>
      </c>
      <c r="S857" s="16">
        <v>1</v>
      </c>
      <c r="T857" s="16" t="s">
        <v>76</v>
      </c>
      <c r="U857" s="16"/>
      <c r="V857" s="16"/>
    </row>
    <row r="858" spans="1:22" s="7" customFormat="1" ht="37.5" x14ac:dyDescent="0.3">
      <c r="A858" s="16">
        <v>853</v>
      </c>
      <c r="B858" s="21" t="s">
        <v>3349</v>
      </c>
      <c r="C858" s="16" t="s">
        <v>1762</v>
      </c>
      <c r="D858" s="16" t="s">
        <v>1763</v>
      </c>
      <c r="E858" s="16" t="s">
        <v>798</v>
      </c>
      <c r="F858" s="17"/>
      <c r="G858" s="16" t="s">
        <v>33</v>
      </c>
      <c r="H858" s="251">
        <v>6628600</v>
      </c>
      <c r="I858" s="251">
        <v>22</v>
      </c>
      <c r="J858" s="16">
        <v>6628600</v>
      </c>
      <c r="K858" s="16">
        <v>22</v>
      </c>
      <c r="L858" s="16">
        <v>6628600</v>
      </c>
      <c r="M858" s="16">
        <v>22</v>
      </c>
      <c r="N858" s="16">
        <v>6628600</v>
      </c>
      <c r="O858" s="16">
        <v>22</v>
      </c>
      <c r="P858" s="16">
        <v>6628600</v>
      </c>
      <c r="Q858" s="16">
        <v>22</v>
      </c>
      <c r="R858" s="16">
        <v>33143000</v>
      </c>
      <c r="S858" s="16">
        <v>110</v>
      </c>
      <c r="T858" s="16" t="s">
        <v>213</v>
      </c>
      <c r="U858" s="16" t="s">
        <v>2567</v>
      </c>
      <c r="V858" s="16" t="s">
        <v>199</v>
      </c>
    </row>
    <row r="859" spans="1:22" s="7" customFormat="1" ht="75" x14ac:dyDescent="0.3">
      <c r="A859" s="16">
        <v>854</v>
      </c>
      <c r="B859" s="20" t="s">
        <v>16033</v>
      </c>
      <c r="C859" s="20" t="s">
        <v>16007</v>
      </c>
      <c r="D859" s="20" t="s">
        <v>16008</v>
      </c>
      <c r="E859" s="20" t="s">
        <v>16034</v>
      </c>
      <c r="F859" s="116" t="s">
        <v>16035</v>
      </c>
      <c r="G859" s="21" t="s">
        <v>33</v>
      </c>
      <c r="H859" s="115">
        <v>33127624.5</v>
      </c>
      <c r="I859" s="115">
        <v>13350</v>
      </c>
      <c r="J859" s="171"/>
      <c r="K859" s="171"/>
      <c r="L859" s="171"/>
      <c r="M859" s="171"/>
      <c r="N859" s="174"/>
      <c r="O859" s="174"/>
      <c r="P859" s="174"/>
      <c r="Q859" s="174"/>
      <c r="R859" s="16">
        <v>33127624.5</v>
      </c>
      <c r="S859" s="171">
        <v>13350</v>
      </c>
      <c r="T859" s="20" t="s">
        <v>15928</v>
      </c>
      <c r="U859" s="16" t="s">
        <v>35</v>
      </c>
      <c r="V859" s="16" t="s">
        <v>15973</v>
      </c>
    </row>
    <row r="860" spans="1:22" s="7" customFormat="1" ht="37.5" x14ac:dyDescent="0.3">
      <c r="A860" s="16">
        <v>855</v>
      </c>
      <c r="B860" s="21" t="s">
        <v>3049</v>
      </c>
      <c r="C860" s="16" t="s">
        <v>1332</v>
      </c>
      <c r="D860" s="16" t="s">
        <v>3081</v>
      </c>
      <c r="E860" s="16" t="s">
        <v>3064</v>
      </c>
      <c r="F860" s="16" t="s">
        <v>3082</v>
      </c>
      <c r="G860" s="16" t="s">
        <v>33</v>
      </c>
      <c r="H860" s="251">
        <v>5973478.333333333</v>
      </c>
      <c r="I860" s="251">
        <v>1</v>
      </c>
      <c r="J860" s="16">
        <v>6331887.0333333332</v>
      </c>
      <c r="K860" s="16">
        <v>0</v>
      </c>
      <c r="L860" s="16">
        <v>6585162.5146666672</v>
      </c>
      <c r="M860" s="16">
        <v>1</v>
      </c>
      <c r="N860" s="16">
        <v>6848569.0152533343</v>
      </c>
      <c r="O860" s="16">
        <v>0</v>
      </c>
      <c r="P860" s="16">
        <v>7122511.7758634677</v>
      </c>
      <c r="Q860" s="16">
        <v>1</v>
      </c>
      <c r="R860" s="16">
        <v>32861608.67245014</v>
      </c>
      <c r="S860" s="16">
        <v>3</v>
      </c>
      <c r="T860" s="16" t="s">
        <v>9759</v>
      </c>
      <c r="U860" s="16" t="s">
        <v>2567</v>
      </c>
      <c r="V860" s="16" t="s">
        <v>3083</v>
      </c>
    </row>
    <row r="861" spans="1:22" s="7" customFormat="1" ht="93.75" x14ac:dyDescent="0.3">
      <c r="A861" s="16">
        <v>856</v>
      </c>
      <c r="B861" s="121" t="s">
        <v>384</v>
      </c>
      <c r="C861" s="113" t="s">
        <v>13121</v>
      </c>
      <c r="D861" s="121" t="s">
        <v>13122</v>
      </c>
      <c r="E861" s="121" t="s">
        <v>14014</v>
      </c>
      <c r="F861" s="20"/>
      <c r="G861" s="21" t="s">
        <v>33</v>
      </c>
      <c r="H861" s="470">
        <v>8160070</v>
      </c>
      <c r="I861" s="472">
        <v>10</v>
      </c>
      <c r="J861" s="175">
        <v>8160070</v>
      </c>
      <c r="K861" s="121">
        <v>10</v>
      </c>
      <c r="L861" s="175">
        <v>8160070</v>
      </c>
      <c r="M861" s="121">
        <v>10</v>
      </c>
      <c r="N861" s="175">
        <v>8160070</v>
      </c>
      <c r="O861" s="121">
        <v>10</v>
      </c>
      <c r="P861" s="121"/>
      <c r="Q861" s="121"/>
      <c r="R861" s="16">
        <v>32640280</v>
      </c>
      <c r="S861" s="21">
        <v>40</v>
      </c>
      <c r="T861" s="121" t="s">
        <v>13905</v>
      </c>
      <c r="U861" s="224" t="s">
        <v>35</v>
      </c>
      <c r="V861" s="232" t="s">
        <v>14015</v>
      </c>
    </row>
    <row r="862" spans="1:22" s="7" customFormat="1" ht="409.5" x14ac:dyDescent="0.3">
      <c r="A862" s="16">
        <v>857</v>
      </c>
      <c r="B862" s="21" t="s">
        <v>5127</v>
      </c>
      <c r="C862" s="16" t="s">
        <v>5121</v>
      </c>
      <c r="D862" s="16" t="s">
        <v>5122</v>
      </c>
      <c r="E862" s="16" t="s">
        <v>5128</v>
      </c>
      <c r="F862" s="16"/>
      <c r="G862" s="16" t="s">
        <v>33</v>
      </c>
      <c r="H862" s="251">
        <v>1774399.9999999998</v>
      </c>
      <c r="I862" s="251">
        <v>20</v>
      </c>
      <c r="J862" s="16">
        <v>7703500</v>
      </c>
      <c r="K862" s="16">
        <v>20</v>
      </c>
      <c r="L862" s="16">
        <v>7703500</v>
      </c>
      <c r="M862" s="16">
        <v>20</v>
      </c>
      <c r="N862" s="16">
        <v>7703500</v>
      </c>
      <c r="O862" s="16">
        <v>20</v>
      </c>
      <c r="P862" s="16">
        <v>7703500</v>
      </c>
      <c r="Q862" s="16">
        <v>20</v>
      </c>
      <c r="R862" s="16">
        <v>32588400</v>
      </c>
      <c r="S862" s="16">
        <v>100</v>
      </c>
      <c r="T862" s="16" t="s">
        <v>25</v>
      </c>
      <c r="U862" s="16" t="s">
        <v>294</v>
      </c>
      <c r="V862" s="16" t="s">
        <v>5129</v>
      </c>
    </row>
    <row r="863" spans="1:22" s="7" customFormat="1" ht="75" x14ac:dyDescent="0.3">
      <c r="A863" s="16">
        <v>858</v>
      </c>
      <c r="B863" s="21" t="s">
        <v>361</v>
      </c>
      <c r="C863" s="16" t="s">
        <v>362</v>
      </c>
      <c r="D863" s="16" t="s">
        <v>363</v>
      </c>
      <c r="E863" s="16" t="s">
        <v>890</v>
      </c>
      <c r="F863" s="40" t="s">
        <v>891</v>
      </c>
      <c r="G863" s="16" t="s">
        <v>49</v>
      </c>
      <c r="H863" s="437">
        <v>10857000</v>
      </c>
      <c r="I863" s="437">
        <v>470</v>
      </c>
      <c r="J863" s="26">
        <v>10857000</v>
      </c>
      <c r="K863" s="26">
        <v>470</v>
      </c>
      <c r="L863" s="26">
        <v>10857000</v>
      </c>
      <c r="M863" s="26">
        <v>470</v>
      </c>
      <c r="N863" s="16">
        <v>0</v>
      </c>
      <c r="O863" s="16">
        <v>0</v>
      </c>
      <c r="P863" s="16">
        <v>0</v>
      </c>
      <c r="Q863" s="16">
        <v>0</v>
      </c>
      <c r="R863" s="16">
        <v>32571000</v>
      </c>
      <c r="S863" s="16">
        <v>1410</v>
      </c>
      <c r="T863" s="16" t="s">
        <v>883</v>
      </c>
      <c r="U863" s="16" t="s">
        <v>35</v>
      </c>
      <c r="V863" s="16" t="s">
        <v>892</v>
      </c>
    </row>
    <row r="864" spans="1:22" s="7" customFormat="1" ht="131.25" x14ac:dyDescent="0.3">
      <c r="A864" s="16">
        <v>859</v>
      </c>
      <c r="B864" s="21" t="s">
        <v>2848</v>
      </c>
      <c r="C864" s="16" t="s">
        <v>2849</v>
      </c>
      <c r="D864" s="16" t="s">
        <v>2850</v>
      </c>
      <c r="E864" s="16" t="s">
        <v>2851</v>
      </c>
      <c r="F864" s="16"/>
      <c r="G864" s="16" t="s">
        <v>2320</v>
      </c>
      <c r="H864" s="251">
        <v>6500000</v>
      </c>
      <c r="I864" s="251">
        <v>13</v>
      </c>
      <c r="J864" s="16">
        <v>6500000</v>
      </c>
      <c r="K864" s="16">
        <v>13</v>
      </c>
      <c r="L864" s="16">
        <v>6500000</v>
      </c>
      <c r="M864" s="16">
        <v>13</v>
      </c>
      <c r="N864" s="16">
        <v>6500000</v>
      </c>
      <c r="O864" s="16">
        <v>13</v>
      </c>
      <c r="P864" s="16">
        <v>6500000</v>
      </c>
      <c r="Q864" s="16">
        <v>13</v>
      </c>
      <c r="R864" s="16">
        <v>32500000</v>
      </c>
      <c r="S864" s="16">
        <v>65</v>
      </c>
      <c r="T864" s="16" t="s">
        <v>1457</v>
      </c>
      <c r="U864" s="16" t="s">
        <v>2567</v>
      </c>
      <c r="V864" s="16" t="s">
        <v>2852</v>
      </c>
    </row>
    <row r="865" spans="1:22" s="7" customFormat="1" ht="409.5" x14ac:dyDescent="0.3">
      <c r="A865" s="16">
        <v>860</v>
      </c>
      <c r="B865" s="22" t="s">
        <v>2601</v>
      </c>
      <c r="C865" s="16" t="s">
        <v>2602</v>
      </c>
      <c r="D865" s="16" t="s">
        <v>2603</v>
      </c>
      <c r="E865" s="46" t="s">
        <v>2604</v>
      </c>
      <c r="F865" s="16"/>
      <c r="G865" s="16" t="s">
        <v>1571</v>
      </c>
      <c r="H865" s="251">
        <v>32497500</v>
      </c>
      <c r="I865" s="476">
        <v>10</v>
      </c>
      <c r="J865" s="16">
        <v>0</v>
      </c>
      <c r="K865" s="16">
        <v>0</v>
      </c>
      <c r="L865" s="16">
        <v>0</v>
      </c>
      <c r="M865" s="16">
        <v>0</v>
      </c>
      <c r="N865" s="16">
        <v>0</v>
      </c>
      <c r="O865" s="16">
        <v>0</v>
      </c>
      <c r="P865" s="16">
        <v>0</v>
      </c>
      <c r="Q865" s="16">
        <v>0</v>
      </c>
      <c r="R865" s="16">
        <v>32497500</v>
      </c>
      <c r="S865" s="16">
        <v>10</v>
      </c>
      <c r="T865" s="16" t="s">
        <v>1516</v>
      </c>
      <c r="U865" s="16" t="s">
        <v>294</v>
      </c>
      <c r="V865" s="16" t="s">
        <v>11413</v>
      </c>
    </row>
    <row r="866" spans="1:22" s="7" customFormat="1" ht="56.25" x14ac:dyDescent="0.3">
      <c r="A866" s="16">
        <v>861</v>
      </c>
      <c r="B866" s="21" t="s">
        <v>66</v>
      </c>
      <c r="C866" s="16" t="s">
        <v>67</v>
      </c>
      <c r="D866" s="16" t="s">
        <v>91</v>
      </c>
      <c r="E866" s="16" t="s">
        <v>10297</v>
      </c>
      <c r="F866" s="16"/>
      <c r="G866" s="16" t="s">
        <v>9114</v>
      </c>
      <c r="H866" s="251">
        <v>15288000</v>
      </c>
      <c r="I866" s="251" t="s">
        <v>9201</v>
      </c>
      <c r="J866" s="16">
        <v>0</v>
      </c>
      <c r="K866" s="16">
        <v>0</v>
      </c>
      <c r="L866" s="16">
        <v>0</v>
      </c>
      <c r="M866" s="16">
        <v>0</v>
      </c>
      <c r="N866" s="16">
        <v>17196920.16</v>
      </c>
      <c r="O866" s="16">
        <v>5</v>
      </c>
      <c r="P866" s="16">
        <v>0</v>
      </c>
      <c r="Q866" s="16">
        <v>0</v>
      </c>
      <c r="R866" s="16">
        <v>32484920.16</v>
      </c>
      <c r="S866" s="16">
        <v>10</v>
      </c>
      <c r="T866" s="16" t="s">
        <v>867</v>
      </c>
      <c r="U866" s="16"/>
      <c r="V866" s="16"/>
    </row>
    <row r="867" spans="1:22" s="7" customFormat="1" ht="409.5" x14ac:dyDescent="0.3">
      <c r="A867" s="16">
        <v>862</v>
      </c>
      <c r="B867" s="21" t="s">
        <v>2204</v>
      </c>
      <c r="C867" s="16" t="s">
        <v>231</v>
      </c>
      <c r="D867" s="16" t="s">
        <v>232</v>
      </c>
      <c r="E867" s="16" t="s">
        <v>3985</v>
      </c>
      <c r="F867" s="16"/>
      <c r="G867" s="16" t="s">
        <v>33</v>
      </c>
      <c r="H867" s="251">
        <v>916501.59821428568</v>
      </c>
      <c r="I867" s="251">
        <v>7</v>
      </c>
      <c r="J867" s="16">
        <v>7875000</v>
      </c>
      <c r="K867" s="16">
        <v>28</v>
      </c>
      <c r="L867" s="16">
        <v>7875000</v>
      </c>
      <c r="M867" s="16">
        <v>28</v>
      </c>
      <c r="N867" s="16">
        <v>7875000</v>
      </c>
      <c r="O867" s="16">
        <v>28</v>
      </c>
      <c r="P867" s="16">
        <v>7875000</v>
      </c>
      <c r="Q867" s="16">
        <v>28</v>
      </c>
      <c r="R867" s="16">
        <v>32416501.598214284</v>
      </c>
      <c r="S867" s="16">
        <v>119</v>
      </c>
      <c r="T867" s="16" t="s">
        <v>25</v>
      </c>
      <c r="U867" s="16" t="s">
        <v>2567</v>
      </c>
      <c r="V867" s="16" t="s">
        <v>199</v>
      </c>
    </row>
    <row r="868" spans="1:22" s="7" customFormat="1" ht="300" x14ac:dyDescent="0.3">
      <c r="A868" s="16">
        <v>863</v>
      </c>
      <c r="B868" s="21" t="s">
        <v>7392</v>
      </c>
      <c r="C868" s="16" t="s">
        <v>4434</v>
      </c>
      <c r="D868" s="16" t="s">
        <v>368</v>
      </c>
      <c r="E868" s="16" t="s">
        <v>7393</v>
      </c>
      <c r="F868" s="16"/>
      <c r="G868" s="16" t="s">
        <v>1493</v>
      </c>
      <c r="H868" s="251">
        <v>6472807.7999999998</v>
      </c>
      <c r="I868" s="251">
        <v>28</v>
      </c>
      <c r="J868" s="16">
        <v>6472807.7999999998</v>
      </c>
      <c r="K868" s="16">
        <v>28</v>
      </c>
      <c r="L868" s="16">
        <v>6472807.7999999998</v>
      </c>
      <c r="M868" s="16">
        <v>28</v>
      </c>
      <c r="N868" s="16">
        <v>6472807.7999999998</v>
      </c>
      <c r="O868" s="16">
        <v>28</v>
      </c>
      <c r="P868" s="16">
        <v>6472807.7999999998</v>
      </c>
      <c r="Q868" s="16">
        <v>28</v>
      </c>
      <c r="R868" s="16">
        <v>32364039</v>
      </c>
      <c r="S868" s="16">
        <v>140</v>
      </c>
      <c r="T868" s="16" t="s">
        <v>213</v>
      </c>
      <c r="U868" s="16" t="s">
        <v>7048</v>
      </c>
      <c r="V868" s="16" t="s">
        <v>7048</v>
      </c>
    </row>
    <row r="869" spans="1:22" s="7" customFormat="1" ht="150" x14ac:dyDescent="0.3">
      <c r="A869" s="16">
        <v>864</v>
      </c>
      <c r="B869" s="16" t="s">
        <v>263</v>
      </c>
      <c r="C869" s="16" t="s">
        <v>11979</v>
      </c>
      <c r="D869" s="16" t="s">
        <v>11980</v>
      </c>
      <c r="E869" s="16" t="s">
        <v>11981</v>
      </c>
      <c r="F869" s="16" t="s">
        <v>11982</v>
      </c>
      <c r="G869" s="151" t="s">
        <v>33</v>
      </c>
      <c r="H869" s="275">
        <v>8087490.7400000002</v>
      </c>
      <c r="I869" s="275">
        <v>14</v>
      </c>
      <c r="J869" s="275">
        <v>8087490.7400000002</v>
      </c>
      <c r="K869" s="275">
        <v>14</v>
      </c>
      <c r="L869" s="275">
        <v>8087490.7400000002</v>
      </c>
      <c r="M869" s="275">
        <v>14</v>
      </c>
      <c r="N869" s="275">
        <v>8087490.7400000002</v>
      </c>
      <c r="O869" s="275">
        <v>14</v>
      </c>
      <c r="P869" s="275"/>
      <c r="Q869" s="275"/>
      <c r="R869" s="16">
        <v>32349962.960000001</v>
      </c>
      <c r="S869" s="275">
        <v>56</v>
      </c>
      <c r="T869" s="243" t="s">
        <v>11752</v>
      </c>
      <c r="U869" s="279" t="s">
        <v>61</v>
      </c>
      <c r="V869" s="279" t="s">
        <v>11983</v>
      </c>
    </row>
    <row r="870" spans="1:22" s="7" customFormat="1" ht="409.5" x14ac:dyDescent="0.3">
      <c r="A870" s="16">
        <v>865</v>
      </c>
      <c r="B870" s="16" t="s">
        <v>11984</v>
      </c>
      <c r="C870" s="16" t="s">
        <v>11985</v>
      </c>
      <c r="D870" s="16" t="s">
        <v>11986</v>
      </c>
      <c r="E870" s="16" t="s">
        <v>11987</v>
      </c>
      <c r="F870" s="16" t="s">
        <v>11988</v>
      </c>
      <c r="G870" s="151" t="s">
        <v>49</v>
      </c>
      <c r="H870" s="275">
        <v>0</v>
      </c>
      <c r="I870" s="275">
        <v>0</v>
      </c>
      <c r="J870" s="275">
        <v>10773000</v>
      </c>
      <c r="K870" s="275">
        <v>3</v>
      </c>
      <c r="L870" s="275">
        <v>10773000</v>
      </c>
      <c r="M870" s="275">
        <v>3</v>
      </c>
      <c r="N870" s="275">
        <v>10773000</v>
      </c>
      <c r="O870" s="275">
        <v>3</v>
      </c>
      <c r="P870" s="275">
        <v>0</v>
      </c>
      <c r="Q870" s="275">
        <v>0</v>
      </c>
      <c r="R870" s="16">
        <v>32319000</v>
      </c>
      <c r="S870" s="275">
        <v>9</v>
      </c>
      <c r="T870" s="243" t="s">
        <v>11752</v>
      </c>
      <c r="U870" s="279" t="s">
        <v>35</v>
      </c>
      <c r="V870" s="279" t="s">
        <v>11989</v>
      </c>
    </row>
    <row r="871" spans="1:22" s="7" customFormat="1" ht="56.25" x14ac:dyDescent="0.3">
      <c r="A871" s="16">
        <v>866</v>
      </c>
      <c r="B871" s="21" t="s">
        <v>3363</v>
      </c>
      <c r="C871" s="16" t="s">
        <v>3364</v>
      </c>
      <c r="D871" s="16" t="s">
        <v>568</v>
      </c>
      <c r="E871" s="16" t="s">
        <v>3365</v>
      </c>
      <c r="F871" s="17"/>
      <c r="G871" s="16" t="s">
        <v>33</v>
      </c>
      <c r="H871" s="251">
        <v>6457500</v>
      </c>
      <c r="I871" s="251">
        <v>9</v>
      </c>
      <c r="J871" s="16">
        <v>6457500</v>
      </c>
      <c r="K871" s="16">
        <v>9</v>
      </c>
      <c r="L871" s="16">
        <v>6457500</v>
      </c>
      <c r="M871" s="16">
        <v>9</v>
      </c>
      <c r="N871" s="16">
        <v>6457500</v>
      </c>
      <c r="O871" s="16">
        <v>9</v>
      </c>
      <c r="P871" s="16">
        <v>6457500</v>
      </c>
      <c r="Q871" s="16">
        <v>9</v>
      </c>
      <c r="R871" s="16">
        <v>32287500</v>
      </c>
      <c r="S871" s="16">
        <v>45</v>
      </c>
      <c r="T871" s="16" t="s">
        <v>213</v>
      </c>
      <c r="U871" s="16" t="s">
        <v>2567</v>
      </c>
      <c r="V871" s="16" t="s">
        <v>199</v>
      </c>
    </row>
    <row r="872" spans="1:22" s="7" customFormat="1" ht="409.5" x14ac:dyDescent="0.3">
      <c r="A872" s="16">
        <v>867</v>
      </c>
      <c r="B872" s="21" t="s">
        <v>7266</v>
      </c>
      <c r="C872" s="16" t="s">
        <v>7267</v>
      </c>
      <c r="D872" s="16" t="s">
        <v>334</v>
      </c>
      <c r="E872" s="16" t="s">
        <v>7268</v>
      </c>
      <c r="F872" s="16"/>
      <c r="G872" s="16" t="s">
        <v>1664</v>
      </c>
      <c r="H872" s="251">
        <v>6451200</v>
      </c>
      <c r="I872" s="251">
        <v>1200</v>
      </c>
      <c r="J872" s="16">
        <v>6451200</v>
      </c>
      <c r="K872" s="16">
        <v>1200</v>
      </c>
      <c r="L872" s="16">
        <v>6451200</v>
      </c>
      <c r="M872" s="16">
        <v>1200</v>
      </c>
      <c r="N872" s="16">
        <v>6451200</v>
      </c>
      <c r="O872" s="16">
        <v>1200</v>
      </c>
      <c r="P872" s="16">
        <v>6451200</v>
      </c>
      <c r="Q872" s="16">
        <v>1200</v>
      </c>
      <c r="R872" s="16">
        <v>32256000</v>
      </c>
      <c r="S872" s="16">
        <v>6000</v>
      </c>
      <c r="T872" s="16" t="s">
        <v>213</v>
      </c>
      <c r="U872" s="16" t="s">
        <v>83</v>
      </c>
      <c r="V872" s="16" t="s">
        <v>7269</v>
      </c>
    </row>
    <row r="873" spans="1:22" s="7" customFormat="1" ht="37.5" x14ac:dyDescent="0.3">
      <c r="A873" s="16">
        <v>868</v>
      </c>
      <c r="B873" s="113" t="s">
        <v>4942</v>
      </c>
      <c r="C873" s="113" t="s">
        <v>15724</v>
      </c>
      <c r="D873" s="113" t="s">
        <v>15725</v>
      </c>
      <c r="E873" s="113" t="s">
        <v>15726</v>
      </c>
      <c r="F873" s="114" t="s">
        <v>14449</v>
      </c>
      <c r="G873" s="113" t="s">
        <v>33</v>
      </c>
      <c r="H873" s="172">
        <v>32250000</v>
      </c>
      <c r="I873" s="172">
        <v>500</v>
      </c>
      <c r="J873" s="114"/>
      <c r="K873" s="114"/>
      <c r="L873" s="114"/>
      <c r="M873" s="114"/>
      <c r="N873" s="114"/>
      <c r="O873" s="114"/>
      <c r="P873" s="114"/>
      <c r="Q873" s="114"/>
      <c r="R873" s="16">
        <v>32250000</v>
      </c>
      <c r="S873" s="114"/>
      <c r="T873" s="113" t="s">
        <v>15722</v>
      </c>
      <c r="U873" s="112"/>
      <c r="V873" s="112"/>
    </row>
    <row r="874" spans="1:22" s="7" customFormat="1" ht="93.75" x14ac:dyDescent="0.3">
      <c r="A874" s="16">
        <v>869</v>
      </c>
      <c r="B874" s="21" t="s">
        <v>3377</v>
      </c>
      <c r="C874" s="16" t="s">
        <v>3378</v>
      </c>
      <c r="D874" s="16" t="s">
        <v>3379</v>
      </c>
      <c r="E874" s="16" t="s">
        <v>3380</v>
      </c>
      <c r="F874" s="17"/>
      <c r="G874" s="16" t="s">
        <v>33</v>
      </c>
      <c r="H874" s="251">
        <v>6431327.040000001</v>
      </c>
      <c r="I874" s="251">
        <v>24</v>
      </c>
      <c r="J874" s="16">
        <v>6431327.040000001</v>
      </c>
      <c r="K874" s="16">
        <v>24</v>
      </c>
      <c r="L874" s="16">
        <v>6431327.040000001</v>
      </c>
      <c r="M874" s="16">
        <v>24</v>
      </c>
      <c r="N874" s="16">
        <v>6431327.040000001</v>
      </c>
      <c r="O874" s="16">
        <v>24</v>
      </c>
      <c r="P874" s="16">
        <v>6431327.040000001</v>
      </c>
      <c r="Q874" s="16">
        <v>24</v>
      </c>
      <c r="R874" s="16">
        <v>32156635.200000003</v>
      </c>
      <c r="S874" s="16">
        <v>120</v>
      </c>
      <c r="T874" s="16" t="s">
        <v>213</v>
      </c>
      <c r="U874" s="16" t="s">
        <v>2567</v>
      </c>
      <c r="V874" s="16" t="s">
        <v>199</v>
      </c>
    </row>
    <row r="875" spans="1:22" s="7" customFormat="1" ht="409.5" x14ac:dyDescent="0.3">
      <c r="A875" s="16">
        <v>870</v>
      </c>
      <c r="B875" s="21" t="s">
        <v>7366</v>
      </c>
      <c r="C875" s="16" t="s">
        <v>2822</v>
      </c>
      <c r="D875" s="16" t="s">
        <v>2515</v>
      </c>
      <c r="E875" s="16" t="s">
        <v>7367</v>
      </c>
      <c r="F875" s="16"/>
      <c r="G875" s="16" t="s">
        <v>1493</v>
      </c>
      <c r="H875" s="251">
        <v>6428882.8799999999</v>
      </c>
      <c r="I875" s="251">
        <v>5</v>
      </c>
      <c r="J875" s="16">
        <v>6428882.8799999999</v>
      </c>
      <c r="K875" s="16">
        <v>5</v>
      </c>
      <c r="L875" s="16">
        <v>6428882.8799999999</v>
      </c>
      <c r="M875" s="16">
        <v>5</v>
      </c>
      <c r="N875" s="16">
        <v>6428882.8799999999</v>
      </c>
      <c r="O875" s="16">
        <v>5</v>
      </c>
      <c r="P875" s="16">
        <v>6428882.8799999999</v>
      </c>
      <c r="Q875" s="16">
        <v>5</v>
      </c>
      <c r="R875" s="16">
        <v>32144414.399999999</v>
      </c>
      <c r="S875" s="16">
        <v>25</v>
      </c>
      <c r="T875" s="16" t="s">
        <v>213</v>
      </c>
      <c r="U875" s="16" t="s">
        <v>7048</v>
      </c>
      <c r="V875" s="16" t="s">
        <v>7048</v>
      </c>
    </row>
    <row r="876" spans="1:22" s="7" customFormat="1" ht="112.5" x14ac:dyDescent="0.3">
      <c r="A876" s="16">
        <v>871</v>
      </c>
      <c r="B876" s="113" t="s">
        <v>2343</v>
      </c>
      <c r="C876" s="113" t="s">
        <v>15727</v>
      </c>
      <c r="D876" s="113" t="s">
        <v>15728</v>
      </c>
      <c r="E876" s="113" t="s">
        <v>15729</v>
      </c>
      <c r="F876" s="114" t="s">
        <v>14449</v>
      </c>
      <c r="G876" s="113" t="s">
        <v>33</v>
      </c>
      <c r="H876" s="172">
        <v>32011650</v>
      </c>
      <c r="I876" s="172">
        <v>1</v>
      </c>
      <c r="J876" s="114"/>
      <c r="K876" s="114"/>
      <c r="L876" s="114"/>
      <c r="M876" s="114"/>
      <c r="N876" s="114"/>
      <c r="O876" s="114"/>
      <c r="P876" s="114"/>
      <c r="Q876" s="114"/>
      <c r="R876" s="16">
        <v>32011650</v>
      </c>
      <c r="S876" s="114"/>
      <c r="T876" s="113" t="s">
        <v>15722</v>
      </c>
      <c r="U876" s="112"/>
      <c r="V876" s="112"/>
    </row>
    <row r="877" spans="1:22" s="7" customFormat="1" ht="131.25" x14ac:dyDescent="0.3">
      <c r="A877" s="16">
        <v>872</v>
      </c>
      <c r="B877" s="276" t="s">
        <v>332</v>
      </c>
      <c r="C877" s="99" t="s">
        <v>333</v>
      </c>
      <c r="D877" s="99" t="s">
        <v>334</v>
      </c>
      <c r="E877" s="99" t="s">
        <v>11254</v>
      </c>
      <c r="F877" s="16"/>
      <c r="G877" s="99" t="s">
        <v>9684</v>
      </c>
      <c r="H877" s="184">
        <v>0</v>
      </c>
      <c r="I877" s="184">
        <v>0</v>
      </c>
      <c r="J877" s="99">
        <v>32000000</v>
      </c>
      <c r="K877" s="99">
        <v>2000</v>
      </c>
      <c r="L877" s="99">
        <v>0</v>
      </c>
      <c r="M877" s="99">
        <v>0</v>
      </c>
      <c r="N877" s="99">
        <v>0</v>
      </c>
      <c r="O877" s="99">
        <v>0</v>
      </c>
      <c r="P877" s="99">
        <v>0</v>
      </c>
      <c r="Q877" s="99">
        <v>0</v>
      </c>
      <c r="R877" s="16">
        <v>32000000</v>
      </c>
      <c r="S877" s="99">
        <v>0</v>
      </c>
      <c r="T877" s="16" t="s">
        <v>1000</v>
      </c>
      <c r="U877" s="16" t="s">
        <v>1097</v>
      </c>
      <c r="V877" s="35" t="s">
        <v>199</v>
      </c>
    </row>
    <row r="878" spans="1:22" s="7" customFormat="1" ht="75" x14ac:dyDescent="0.3">
      <c r="A878" s="16">
        <v>873</v>
      </c>
      <c r="B878" s="276" t="s">
        <v>332</v>
      </c>
      <c r="C878" s="99" t="s">
        <v>333</v>
      </c>
      <c r="D878" s="99" t="s">
        <v>334</v>
      </c>
      <c r="E878" s="99" t="s">
        <v>11261</v>
      </c>
      <c r="F878" s="16"/>
      <c r="G878" s="99" t="s">
        <v>9684</v>
      </c>
      <c r="H878" s="184">
        <v>0</v>
      </c>
      <c r="I878" s="184">
        <v>0</v>
      </c>
      <c r="J878" s="99">
        <v>32000000</v>
      </c>
      <c r="K878" s="99">
        <v>2000</v>
      </c>
      <c r="L878" s="99">
        <v>0</v>
      </c>
      <c r="M878" s="99">
        <v>0</v>
      </c>
      <c r="N878" s="99">
        <v>0</v>
      </c>
      <c r="O878" s="99">
        <v>0</v>
      </c>
      <c r="P878" s="99">
        <v>0</v>
      </c>
      <c r="Q878" s="99">
        <v>0</v>
      </c>
      <c r="R878" s="16">
        <v>32000000</v>
      </c>
      <c r="S878" s="99">
        <v>0</v>
      </c>
      <c r="T878" s="16" t="s">
        <v>1000</v>
      </c>
      <c r="U878" s="16" t="s">
        <v>1097</v>
      </c>
      <c r="V878" s="35" t="s">
        <v>199</v>
      </c>
    </row>
    <row r="879" spans="1:22" s="7" customFormat="1" ht="409.5" x14ac:dyDescent="0.3">
      <c r="A879" s="16">
        <v>874</v>
      </c>
      <c r="B879" s="21" t="s">
        <v>2548</v>
      </c>
      <c r="C879" s="16" t="s">
        <v>3315</v>
      </c>
      <c r="D879" s="16" t="s">
        <v>1601</v>
      </c>
      <c r="E879" s="16" t="s">
        <v>3336</v>
      </c>
      <c r="F879" s="16" t="s">
        <v>3336</v>
      </c>
      <c r="G879" s="16" t="s">
        <v>1493</v>
      </c>
      <c r="H879" s="251">
        <v>15973825</v>
      </c>
      <c r="I879" s="251">
        <v>37</v>
      </c>
      <c r="J879" s="16">
        <v>0</v>
      </c>
      <c r="K879" s="16">
        <v>0</v>
      </c>
      <c r="L879" s="16">
        <v>15973825</v>
      </c>
      <c r="M879" s="16">
        <v>37</v>
      </c>
      <c r="N879" s="16">
        <v>0</v>
      </c>
      <c r="O879" s="16">
        <v>0</v>
      </c>
      <c r="P879" s="16">
        <v>0</v>
      </c>
      <c r="Q879" s="16">
        <v>0</v>
      </c>
      <c r="R879" s="16">
        <v>31947650</v>
      </c>
      <c r="S879" s="16">
        <v>74</v>
      </c>
      <c r="T879" s="16" t="s">
        <v>1326</v>
      </c>
      <c r="U879" s="16" t="s">
        <v>2567</v>
      </c>
      <c r="V879" s="16" t="s">
        <v>199</v>
      </c>
    </row>
    <row r="880" spans="1:22" s="7" customFormat="1" ht="131.25" x14ac:dyDescent="0.3">
      <c r="A880" s="16">
        <v>875</v>
      </c>
      <c r="B880" s="21" t="s">
        <v>7631</v>
      </c>
      <c r="C880" s="16" t="s">
        <v>3832</v>
      </c>
      <c r="D880" s="16" t="s">
        <v>3833</v>
      </c>
      <c r="E880" s="16" t="s">
        <v>3834</v>
      </c>
      <c r="F880" s="16"/>
      <c r="G880" s="16" t="s">
        <v>33</v>
      </c>
      <c r="H880" s="251">
        <v>558425</v>
      </c>
      <c r="I880" s="251">
        <v>25</v>
      </c>
      <c r="J880" s="16">
        <v>7844742</v>
      </c>
      <c r="K880" s="16">
        <v>300</v>
      </c>
      <c r="L880" s="16">
        <v>7844742</v>
      </c>
      <c r="M880" s="16">
        <v>300</v>
      </c>
      <c r="N880" s="16">
        <v>7844742</v>
      </c>
      <c r="O880" s="16">
        <v>300</v>
      </c>
      <c r="P880" s="16">
        <v>7844742</v>
      </c>
      <c r="Q880" s="16">
        <v>300</v>
      </c>
      <c r="R880" s="16">
        <v>31937393</v>
      </c>
      <c r="S880" s="16">
        <v>1225</v>
      </c>
      <c r="T880" s="16" t="s">
        <v>213</v>
      </c>
      <c r="U880" s="16" t="s">
        <v>7048</v>
      </c>
      <c r="V880" s="16" t="s">
        <v>7048</v>
      </c>
    </row>
    <row r="881" spans="1:22" s="7" customFormat="1" ht="150" x14ac:dyDescent="0.3">
      <c r="A881" s="16">
        <v>876</v>
      </c>
      <c r="B881" s="21" t="s">
        <v>7632</v>
      </c>
      <c r="C881" s="16" t="s">
        <v>7633</v>
      </c>
      <c r="D881" s="16" t="s">
        <v>3957</v>
      </c>
      <c r="E881" s="16" t="s">
        <v>7634</v>
      </c>
      <c r="F881" s="16"/>
      <c r="G881" s="16" t="s">
        <v>3128</v>
      </c>
      <c r="H881" s="251">
        <v>11224024.960000001</v>
      </c>
      <c r="I881" s="251">
        <v>624.32000000000005</v>
      </c>
      <c r="J881" s="16">
        <v>5171551.4799999995</v>
      </c>
      <c r="K881" s="16">
        <v>287.65999999999997</v>
      </c>
      <c r="L881" s="16">
        <v>5171551.4799999995</v>
      </c>
      <c r="M881" s="16">
        <v>287.65999999999997</v>
      </c>
      <c r="N881" s="16">
        <v>5171551.4799999995</v>
      </c>
      <c r="O881" s="16">
        <v>287.65999999999997</v>
      </c>
      <c r="P881" s="16">
        <v>5171551.4799999995</v>
      </c>
      <c r="Q881" s="16">
        <v>287.65999999999997</v>
      </c>
      <c r="R881" s="16">
        <v>31910230.880000003</v>
      </c>
      <c r="S881" s="16">
        <v>1774.9599999999996</v>
      </c>
      <c r="T881" s="16" t="s">
        <v>213</v>
      </c>
      <c r="U881" s="16" t="s">
        <v>35</v>
      </c>
      <c r="V881" s="16" t="s">
        <v>7635</v>
      </c>
    </row>
    <row r="882" spans="1:22" s="7" customFormat="1" ht="75" x14ac:dyDescent="0.3">
      <c r="A882" s="16">
        <v>877</v>
      </c>
      <c r="B882" s="21" t="s">
        <v>7363</v>
      </c>
      <c r="C882" s="16" t="s">
        <v>2822</v>
      </c>
      <c r="D882" s="16" t="s">
        <v>798</v>
      </c>
      <c r="E882" s="16" t="s">
        <v>7362</v>
      </c>
      <c r="F882" s="16"/>
      <c r="G882" s="16" t="s">
        <v>1493</v>
      </c>
      <c r="H882" s="251">
        <v>6381760</v>
      </c>
      <c r="I882" s="251">
        <v>22</v>
      </c>
      <c r="J882" s="16">
        <v>6381760</v>
      </c>
      <c r="K882" s="16">
        <v>22</v>
      </c>
      <c r="L882" s="16">
        <v>6381760</v>
      </c>
      <c r="M882" s="16">
        <v>22</v>
      </c>
      <c r="N882" s="16">
        <v>6381760</v>
      </c>
      <c r="O882" s="16">
        <v>22</v>
      </c>
      <c r="P882" s="16">
        <v>6381760</v>
      </c>
      <c r="Q882" s="16">
        <v>22</v>
      </c>
      <c r="R882" s="16">
        <v>31908800</v>
      </c>
      <c r="S882" s="16">
        <v>110</v>
      </c>
      <c r="T882" s="16" t="s">
        <v>213</v>
      </c>
      <c r="U882" s="16" t="s">
        <v>7048</v>
      </c>
      <c r="V882" s="16" t="s">
        <v>7048</v>
      </c>
    </row>
    <row r="883" spans="1:22" s="7" customFormat="1" ht="37.5" x14ac:dyDescent="0.3">
      <c r="A883" s="16">
        <v>878</v>
      </c>
      <c r="B883" s="21" t="s">
        <v>532</v>
      </c>
      <c r="C883" s="16" t="s">
        <v>8379</v>
      </c>
      <c r="D883" s="16" t="s">
        <v>11105</v>
      </c>
      <c r="E883" s="16" t="s">
        <v>11106</v>
      </c>
      <c r="F883" s="16"/>
      <c r="G883" s="16" t="s">
        <v>1493</v>
      </c>
      <c r="H883" s="251">
        <v>6380556.96</v>
      </c>
      <c r="I883" s="251">
        <v>68</v>
      </c>
      <c r="J883" s="16">
        <v>6380556.96</v>
      </c>
      <c r="K883" s="16">
        <v>68</v>
      </c>
      <c r="L883" s="16">
        <v>6380556.96</v>
      </c>
      <c r="M883" s="16">
        <v>68</v>
      </c>
      <c r="N883" s="16">
        <v>6380556.96</v>
      </c>
      <c r="O883" s="16">
        <v>68</v>
      </c>
      <c r="P883" s="16">
        <v>6380556.96</v>
      </c>
      <c r="Q883" s="16">
        <v>68</v>
      </c>
      <c r="R883" s="16">
        <v>31902784.800000001</v>
      </c>
      <c r="S883" s="16">
        <v>340</v>
      </c>
      <c r="T883" s="16" t="s">
        <v>1113</v>
      </c>
      <c r="U883" s="16" t="s">
        <v>1097</v>
      </c>
      <c r="V883" s="35" t="s">
        <v>199</v>
      </c>
    </row>
    <row r="884" spans="1:22" s="7" customFormat="1" ht="37.5" x14ac:dyDescent="0.3">
      <c r="A884" s="16">
        <v>879</v>
      </c>
      <c r="B884" s="21" t="s">
        <v>296</v>
      </c>
      <c r="C884" s="16" t="s">
        <v>297</v>
      </c>
      <c r="D884" s="16" t="s">
        <v>298</v>
      </c>
      <c r="E884" s="16" t="s">
        <v>11085</v>
      </c>
      <c r="F884" s="16"/>
      <c r="G884" s="16" t="s">
        <v>1493</v>
      </c>
      <c r="H884" s="251">
        <v>6375600</v>
      </c>
      <c r="I884" s="251">
        <v>1500</v>
      </c>
      <c r="J884" s="16">
        <v>6375600</v>
      </c>
      <c r="K884" s="16">
        <v>1500</v>
      </c>
      <c r="L884" s="16">
        <v>6375600</v>
      </c>
      <c r="M884" s="16">
        <v>1500</v>
      </c>
      <c r="N884" s="16">
        <v>6375600</v>
      </c>
      <c r="O884" s="16">
        <v>1500</v>
      </c>
      <c r="P884" s="16">
        <v>6375600</v>
      </c>
      <c r="Q884" s="16">
        <v>1500</v>
      </c>
      <c r="R884" s="16">
        <v>31878000</v>
      </c>
      <c r="S884" s="16">
        <v>7500</v>
      </c>
      <c r="T884" s="16" t="s">
        <v>1113</v>
      </c>
      <c r="U884" s="16" t="s">
        <v>1097</v>
      </c>
      <c r="V884" s="35" t="s">
        <v>199</v>
      </c>
    </row>
    <row r="885" spans="1:22" s="7" customFormat="1" ht="37.5" x14ac:dyDescent="0.3">
      <c r="A885" s="16">
        <v>880</v>
      </c>
      <c r="B885" s="21" t="s">
        <v>3387</v>
      </c>
      <c r="C885" s="16" t="s">
        <v>2718</v>
      </c>
      <c r="D885" s="16" t="s">
        <v>2719</v>
      </c>
      <c r="E885" s="16" t="s">
        <v>1037</v>
      </c>
      <c r="F885" s="17"/>
      <c r="G885" s="16" t="s">
        <v>33</v>
      </c>
      <c r="H885" s="251">
        <v>6364796.9700000007</v>
      </c>
      <c r="I885" s="251">
        <v>3</v>
      </c>
      <c r="J885" s="16">
        <v>6364796.9700000007</v>
      </c>
      <c r="K885" s="16">
        <v>3</v>
      </c>
      <c r="L885" s="16">
        <v>6364796.9700000007</v>
      </c>
      <c r="M885" s="16">
        <v>3</v>
      </c>
      <c r="N885" s="16">
        <v>6364796.9700000007</v>
      </c>
      <c r="O885" s="16">
        <v>3</v>
      </c>
      <c r="P885" s="16">
        <v>6364796.9700000007</v>
      </c>
      <c r="Q885" s="16">
        <v>3</v>
      </c>
      <c r="R885" s="16">
        <v>31823984.850000001</v>
      </c>
      <c r="S885" s="16">
        <v>15</v>
      </c>
      <c r="T885" s="16" t="s">
        <v>213</v>
      </c>
      <c r="U885" s="16" t="s">
        <v>61</v>
      </c>
      <c r="V885" s="16" t="s">
        <v>1960</v>
      </c>
    </row>
    <row r="886" spans="1:22" s="7" customFormat="1" ht="112.5" x14ac:dyDescent="0.3">
      <c r="A886" s="16">
        <v>881</v>
      </c>
      <c r="B886" s="113" t="s">
        <v>16042</v>
      </c>
      <c r="C886" s="113" t="s">
        <v>16043</v>
      </c>
      <c r="D886" s="113" t="s">
        <v>16044</v>
      </c>
      <c r="E886" s="113" t="s">
        <v>16045</v>
      </c>
      <c r="F886" s="40">
        <v>959</v>
      </c>
      <c r="G886" s="113" t="s">
        <v>337</v>
      </c>
      <c r="H886" s="172">
        <v>31818039</v>
      </c>
      <c r="I886" s="172">
        <v>8510</v>
      </c>
      <c r="J886" s="174"/>
      <c r="K886" s="174"/>
      <c r="L886" s="174"/>
      <c r="M886" s="174"/>
      <c r="N886" s="174"/>
      <c r="O886" s="174"/>
      <c r="P886" s="174"/>
      <c r="Q886" s="174"/>
      <c r="R886" s="16">
        <v>31818039</v>
      </c>
      <c r="S886" s="171">
        <v>8510</v>
      </c>
      <c r="T886" s="113" t="s">
        <v>15928</v>
      </c>
      <c r="U886" s="16" t="s">
        <v>199</v>
      </c>
      <c r="V886" s="16" t="s">
        <v>199</v>
      </c>
    </row>
    <row r="887" spans="1:22" s="7" customFormat="1" ht="56.25" x14ac:dyDescent="0.3">
      <c r="A887" s="16">
        <v>882</v>
      </c>
      <c r="B887" s="21" t="s">
        <v>878</v>
      </c>
      <c r="C887" s="16" t="s">
        <v>893</v>
      </c>
      <c r="D887" s="16" t="s">
        <v>894</v>
      </c>
      <c r="E887" s="16" t="s">
        <v>3213</v>
      </c>
      <c r="F887" s="16"/>
      <c r="G887" s="16" t="s">
        <v>2320</v>
      </c>
      <c r="H887" s="251">
        <v>6361600</v>
      </c>
      <c r="I887" s="251">
        <v>16</v>
      </c>
      <c r="J887" s="16">
        <v>6361600</v>
      </c>
      <c r="K887" s="16">
        <v>16</v>
      </c>
      <c r="L887" s="16">
        <v>6361600</v>
      </c>
      <c r="M887" s="16">
        <v>16</v>
      </c>
      <c r="N887" s="16">
        <v>6361600</v>
      </c>
      <c r="O887" s="16">
        <v>16</v>
      </c>
      <c r="P887" s="16">
        <v>6361600</v>
      </c>
      <c r="Q887" s="16">
        <v>16</v>
      </c>
      <c r="R887" s="16">
        <v>31808000</v>
      </c>
      <c r="S887" s="16">
        <v>80</v>
      </c>
      <c r="T887" s="16" t="s">
        <v>198</v>
      </c>
      <c r="U887" s="16" t="s">
        <v>876</v>
      </c>
      <c r="V887" s="16" t="s">
        <v>3214</v>
      </c>
    </row>
    <row r="888" spans="1:22" s="7" customFormat="1" ht="37.5" x14ac:dyDescent="0.3">
      <c r="A888" s="16">
        <v>883</v>
      </c>
      <c r="B888" s="21" t="s">
        <v>5504</v>
      </c>
      <c r="C888" s="16" t="s">
        <v>5505</v>
      </c>
      <c r="D888" s="16" t="s">
        <v>5506</v>
      </c>
      <c r="E888" s="16" t="s">
        <v>10619</v>
      </c>
      <c r="F888" s="16"/>
      <c r="G888" s="16" t="s">
        <v>9115</v>
      </c>
      <c r="H888" s="251">
        <v>31752000</v>
      </c>
      <c r="I888" s="251" t="s">
        <v>9127</v>
      </c>
      <c r="J888" s="16"/>
      <c r="K888" s="16"/>
      <c r="L888" s="16"/>
      <c r="M888" s="16"/>
      <c r="N888" s="16"/>
      <c r="O888" s="16"/>
      <c r="P888" s="16"/>
      <c r="Q888" s="16"/>
      <c r="R888" s="16">
        <v>31752000</v>
      </c>
      <c r="S888" s="16">
        <v>15</v>
      </c>
      <c r="T888" s="16" t="s">
        <v>76</v>
      </c>
      <c r="U888" s="16" t="s">
        <v>2567</v>
      </c>
      <c r="V888" s="16" t="s">
        <v>10620</v>
      </c>
    </row>
    <row r="889" spans="1:22" s="7" customFormat="1" ht="131.25" x14ac:dyDescent="0.3">
      <c r="A889" s="16">
        <v>884</v>
      </c>
      <c r="B889" s="21" t="s">
        <v>7636</v>
      </c>
      <c r="C889" s="16" t="s">
        <v>7637</v>
      </c>
      <c r="D889" s="16" t="s">
        <v>5526</v>
      </c>
      <c r="E889" s="16" t="s">
        <v>7638</v>
      </c>
      <c r="F889" s="16"/>
      <c r="G889" s="16" t="s">
        <v>33</v>
      </c>
      <c r="H889" s="251">
        <v>6800000.6607142854</v>
      </c>
      <c r="I889" s="251">
        <v>62</v>
      </c>
      <c r="J889" s="16">
        <v>5950214.1000000006</v>
      </c>
      <c r="K889" s="16">
        <v>47</v>
      </c>
      <c r="L889" s="16">
        <v>6330015.0000000009</v>
      </c>
      <c r="M889" s="16">
        <v>50</v>
      </c>
      <c r="N889" s="16">
        <v>6330015.0000000009</v>
      </c>
      <c r="O889" s="16">
        <v>50</v>
      </c>
      <c r="P889" s="16">
        <v>6330015.0000000009</v>
      </c>
      <c r="Q889" s="16">
        <v>50</v>
      </c>
      <c r="R889" s="16">
        <v>31740259.760714285</v>
      </c>
      <c r="S889" s="16">
        <v>259</v>
      </c>
      <c r="T889" s="16" t="s">
        <v>213</v>
      </c>
      <c r="U889" s="16" t="s">
        <v>7048</v>
      </c>
      <c r="V889" s="16" t="s">
        <v>7048</v>
      </c>
    </row>
    <row r="890" spans="1:22" s="7" customFormat="1" ht="112.5" x14ac:dyDescent="0.3">
      <c r="A890" s="16">
        <v>885</v>
      </c>
      <c r="B890" s="21" t="s">
        <v>1248</v>
      </c>
      <c r="C890" s="16" t="s">
        <v>1249</v>
      </c>
      <c r="D890" s="16" t="s">
        <v>1250</v>
      </c>
      <c r="E890" s="16" t="s">
        <v>1251</v>
      </c>
      <c r="F890" s="16"/>
      <c r="G890" s="16" t="s">
        <v>49</v>
      </c>
      <c r="H890" s="251">
        <v>0</v>
      </c>
      <c r="I890" s="251">
        <v>0</v>
      </c>
      <c r="J890" s="16">
        <v>15254268</v>
      </c>
      <c r="K890" s="16">
        <v>1</v>
      </c>
      <c r="L890" s="16">
        <v>0</v>
      </c>
      <c r="M890" s="16">
        <v>0</v>
      </c>
      <c r="N890" s="16">
        <v>16449016</v>
      </c>
      <c r="O890" s="16">
        <v>1</v>
      </c>
      <c r="P890" s="16">
        <v>0</v>
      </c>
      <c r="Q890" s="16">
        <v>0</v>
      </c>
      <c r="R890" s="16">
        <v>31703284</v>
      </c>
      <c r="S890" s="16">
        <v>2</v>
      </c>
      <c r="T890" s="16" t="s">
        <v>9759</v>
      </c>
      <c r="U890" s="16"/>
      <c r="V890" s="16"/>
    </row>
    <row r="891" spans="1:22" s="7" customFormat="1" ht="112.5" x14ac:dyDescent="0.3">
      <c r="A891" s="16">
        <v>886</v>
      </c>
      <c r="B891" s="21" t="s">
        <v>2422</v>
      </c>
      <c r="C891" s="16" t="s">
        <v>680</v>
      </c>
      <c r="D891" s="16" t="s">
        <v>2423</v>
      </c>
      <c r="E891" s="16" t="s">
        <v>2440</v>
      </c>
      <c r="F891" s="16"/>
      <c r="G891" s="16" t="s">
        <v>1493</v>
      </c>
      <c r="H891" s="251">
        <v>5750000</v>
      </c>
      <c r="I891" s="251">
        <v>250</v>
      </c>
      <c r="J891" s="16">
        <v>6095000</v>
      </c>
      <c r="K891" s="16">
        <v>250</v>
      </c>
      <c r="L891" s="16">
        <v>6338800</v>
      </c>
      <c r="M891" s="16">
        <v>250</v>
      </c>
      <c r="N891" s="16">
        <v>6592352.0000000009</v>
      </c>
      <c r="O891" s="16">
        <v>250</v>
      </c>
      <c r="P891" s="16">
        <v>6856046.080000001</v>
      </c>
      <c r="Q891" s="16">
        <v>250</v>
      </c>
      <c r="R891" s="16">
        <v>31632198.080000002</v>
      </c>
      <c r="S891" s="16">
        <v>1250</v>
      </c>
      <c r="T891" s="16" t="s">
        <v>913</v>
      </c>
      <c r="U891" s="16" t="s">
        <v>35</v>
      </c>
      <c r="V891" s="16" t="s">
        <v>1524</v>
      </c>
    </row>
    <row r="892" spans="1:22" s="7" customFormat="1" ht="243.75" x14ac:dyDescent="0.3">
      <c r="A892" s="16">
        <v>887</v>
      </c>
      <c r="B892" s="21" t="s">
        <v>7639</v>
      </c>
      <c r="C892" s="16" t="s">
        <v>2511</v>
      </c>
      <c r="D892" s="16" t="s">
        <v>2512</v>
      </c>
      <c r="E892" s="16" t="s">
        <v>2513</v>
      </c>
      <c r="F892" s="16"/>
      <c r="G892" s="16" t="s">
        <v>33</v>
      </c>
      <c r="H892" s="251">
        <v>7896999</v>
      </c>
      <c r="I892" s="251">
        <v>1</v>
      </c>
      <c r="J892" s="16">
        <v>0</v>
      </c>
      <c r="K892" s="16">
        <v>0</v>
      </c>
      <c r="L892" s="16">
        <v>7896999</v>
      </c>
      <c r="M892" s="16">
        <v>1</v>
      </c>
      <c r="N892" s="16">
        <v>7896999</v>
      </c>
      <c r="O892" s="16">
        <v>1</v>
      </c>
      <c r="P892" s="16">
        <v>7896999</v>
      </c>
      <c r="Q892" s="16">
        <v>1</v>
      </c>
      <c r="R892" s="16">
        <v>31587996</v>
      </c>
      <c r="S892" s="16">
        <v>4</v>
      </c>
      <c r="T892" s="16" t="s">
        <v>213</v>
      </c>
      <c r="U892" s="16" t="s">
        <v>7640</v>
      </c>
      <c r="V892" s="16" t="s">
        <v>7566</v>
      </c>
    </row>
    <row r="893" spans="1:22" s="5" customFormat="1" ht="75" customHeight="1" x14ac:dyDescent="0.3">
      <c r="A893" s="16">
        <v>888</v>
      </c>
      <c r="B893" s="120" t="s">
        <v>14016</v>
      </c>
      <c r="C893" s="113" t="s">
        <v>14017</v>
      </c>
      <c r="D893" s="120" t="s">
        <v>13211</v>
      </c>
      <c r="E893" s="120" t="s">
        <v>14018</v>
      </c>
      <c r="F893" s="20"/>
      <c r="G893" s="21" t="s">
        <v>33</v>
      </c>
      <c r="H893" s="470">
        <v>7894610</v>
      </c>
      <c r="I893" s="470">
        <v>2</v>
      </c>
      <c r="J893" s="170">
        <v>7894610</v>
      </c>
      <c r="K893" s="170">
        <v>2</v>
      </c>
      <c r="L893" s="170">
        <v>7894610</v>
      </c>
      <c r="M893" s="170">
        <v>2</v>
      </c>
      <c r="N893" s="170">
        <v>7894610</v>
      </c>
      <c r="O893" s="170">
        <v>2</v>
      </c>
      <c r="P893" s="170"/>
      <c r="Q893" s="170"/>
      <c r="R893" s="16">
        <v>31578440</v>
      </c>
      <c r="S893" s="21">
        <v>8</v>
      </c>
      <c r="T893" s="148" t="s">
        <v>13891</v>
      </c>
      <c r="U893" s="218"/>
      <c r="V893" s="218"/>
    </row>
    <row r="894" spans="1:22" s="7" customFormat="1" ht="409.5" x14ac:dyDescent="0.3">
      <c r="A894" s="16">
        <v>889</v>
      </c>
      <c r="B894" s="16" t="s">
        <v>11990</v>
      </c>
      <c r="C894" s="16" t="s">
        <v>11991</v>
      </c>
      <c r="D894" s="16" t="s">
        <v>2504</v>
      </c>
      <c r="E894" s="16" t="s">
        <v>11992</v>
      </c>
      <c r="F894" s="16" t="s">
        <v>11993</v>
      </c>
      <c r="G894" s="151" t="s">
        <v>24</v>
      </c>
      <c r="H894" s="275">
        <v>0</v>
      </c>
      <c r="I894" s="275">
        <v>0</v>
      </c>
      <c r="J894" s="275">
        <v>10508783.439999999</v>
      </c>
      <c r="K894" s="275">
        <v>3884</v>
      </c>
      <c r="L894" s="275">
        <v>10508783.439999999</v>
      </c>
      <c r="M894" s="275">
        <v>3884</v>
      </c>
      <c r="N894" s="275">
        <v>10508783.439999999</v>
      </c>
      <c r="O894" s="275">
        <v>3884</v>
      </c>
      <c r="P894" s="275">
        <v>0</v>
      </c>
      <c r="Q894" s="275">
        <v>0</v>
      </c>
      <c r="R894" s="16">
        <v>31526350.32</v>
      </c>
      <c r="S894" s="275">
        <v>11652</v>
      </c>
      <c r="T894" s="243" t="s">
        <v>11752</v>
      </c>
      <c r="U894" s="279" t="s">
        <v>83</v>
      </c>
      <c r="V894" s="279" t="s">
        <v>11994</v>
      </c>
    </row>
    <row r="895" spans="1:22" s="7" customFormat="1" ht="56.25" x14ac:dyDescent="0.3">
      <c r="A895" s="16">
        <v>890</v>
      </c>
      <c r="B895" s="21" t="s">
        <v>3393</v>
      </c>
      <c r="C895" s="16" t="s">
        <v>3394</v>
      </c>
      <c r="D895" s="16" t="s">
        <v>3395</v>
      </c>
      <c r="E895" s="16" t="s">
        <v>373</v>
      </c>
      <c r="F895" s="17"/>
      <c r="G895" s="16" t="s">
        <v>33</v>
      </c>
      <c r="H895" s="251">
        <v>6300000</v>
      </c>
      <c r="I895" s="251">
        <v>7</v>
      </c>
      <c r="J895" s="16">
        <v>6300000</v>
      </c>
      <c r="K895" s="16">
        <v>7</v>
      </c>
      <c r="L895" s="16">
        <v>6300000</v>
      </c>
      <c r="M895" s="16">
        <v>7</v>
      </c>
      <c r="N895" s="16">
        <v>6300000</v>
      </c>
      <c r="O895" s="16">
        <v>7</v>
      </c>
      <c r="P895" s="16">
        <v>6300000</v>
      </c>
      <c r="Q895" s="16">
        <v>7</v>
      </c>
      <c r="R895" s="16">
        <v>31500000</v>
      </c>
      <c r="S895" s="16">
        <v>35</v>
      </c>
      <c r="T895" s="16" t="s">
        <v>213</v>
      </c>
      <c r="U895" s="16" t="s">
        <v>61</v>
      </c>
      <c r="V895" s="16" t="s">
        <v>2830</v>
      </c>
    </row>
    <row r="896" spans="1:22" s="7" customFormat="1" ht="409.5" x14ac:dyDescent="0.3">
      <c r="A896" s="16">
        <v>891</v>
      </c>
      <c r="B896" s="21" t="s">
        <v>6446</v>
      </c>
      <c r="C896" s="16" t="s">
        <v>6447</v>
      </c>
      <c r="D896" s="16" t="s">
        <v>6448</v>
      </c>
      <c r="E896" s="16" t="s">
        <v>6449</v>
      </c>
      <c r="F896" s="16"/>
      <c r="G896" s="16" t="s">
        <v>1493</v>
      </c>
      <c r="H896" s="251">
        <v>31500000</v>
      </c>
      <c r="I896" s="251">
        <v>5</v>
      </c>
      <c r="J896" s="16">
        <v>0</v>
      </c>
      <c r="K896" s="16">
        <v>0</v>
      </c>
      <c r="L896" s="16">
        <v>0</v>
      </c>
      <c r="M896" s="16">
        <v>0</v>
      </c>
      <c r="N896" s="16">
        <v>0</v>
      </c>
      <c r="O896" s="16">
        <v>0</v>
      </c>
      <c r="P896" s="16">
        <v>0</v>
      </c>
      <c r="Q896" s="16">
        <v>0</v>
      </c>
      <c r="R896" s="16">
        <v>31500000</v>
      </c>
      <c r="S896" s="16">
        <v>5</v>
      </c>
      <c r="T896" s="16" t="s">
        <v>76</v>
      </c>
      <c r="U896" s="16"/>
      <c r="V896" s="16"/>
    </row>
    <row r="897" spans="1:22" s="7" customFormat="1" ht="409.5" x14ac:dyDescent="0.3">
      <c r="A897" s="16">
        <v>892</v>
      </c>
      <c r="B897" s="20" t="s">
        <v>2482</v>
      </c>
      <c r="C897" s="20" t="s">
        <v>13996</v>
      </c>
      <c r="D897" s="20" t="s">
        <v>13997</v>
      </c>
      <c r="E897" s="20" t="s">
        <v>13998</v>
      </c>
      <c r="F897" s="20"/>
      <c r="G897" s="21" t="s">
        <v>33</v>
      </c>
      <c r="H897" s="115">
        <v>8179000</v>
      </c>
      <c r="I897" s="115">
        <v>226</v>
      </c>
      <c r="J897" s="115">
        <v>7238053.0973451324</v>
      </c>
      <c r="K897" s="20">
        <v>200</v>
      </c>
      <c r="L897" s="115">
        <v>7744716.8141592918</v>
      </c>
      <c r="M897" s="20">
        <v>200</v>
      </c>
      <c r="N897" s="115">
        <v>8286846.9911504425</v>
      </c>
      <c r="O897" s="20">
        <v>200</v>
      </c>
      <c r="P897" s="20"/>
      <c r="Q897" s="20"/>
      <c r="R897" s="16">
        <v>31448616.902654868</v>
      </c>
      <c r="S897" s="21">
        <v>826</v>
      </c>
      <c r="T897" s="20" t="s">
        <v>14019</v>
      </c>
      <c r="U897" s="17" t="s">
        <v>722</v>
      </c>
      <c r="V897" s="17"/>
    </row>
    <row r="898" spans="1:22" s="7" customFormat="1" ht="93.75" x14ac:dyDescent="0.3">
      <c r="A898" s="16">
        <v>893</v>
      </c>
      <c r="B898" s="16" t="s">
        <v>514</v>
      </c>
      <c r="C898" s="16" t="s">
        <v>7740</v>
      </c>
      <c r="D898" s="16" t="s">
        <v>7741</v>
      </c>
      <c r="E898" s="16" t="s">
        <v>13235</v>
      </c>
      <c r="F898" s="16"/>
      <c r="G898" s="151" t="s">
        <v>9115</v>
      </c>
      <c r="H898" s="168">
        <v>31391733.329999998</v>
      </c>
      <c r="I898" s="166" t="s">
        <v>9113</v>
      </c>
      <c r="J898" s="166">
        <v>0</v>
      </c>
      <c r="K898" s="166">
        <v>0</v>
      </c>
      <c r="L898" s="166">
        <v>0</v>
      </c>
      <c r="M898" s="166">
        <v>0</v>
      </c>
      <c r="N898" s="166">
        <v>0</v>
      </c>
      <c r="O898" s="166">
        <v>0</v>
      </c>
      <c r="P898" s="166">
        <v>0</v>
      </c>
      <c r="Q898" s="166">
        <v>0</v>
      </c>
      <c r="R898" s="16">
        <v>31391733.329999998</v>
      </c>
      <c r="S898" s="275">
        <v>1</v>
      </c>
      <c r="T898" s="20" t="s">
        <v>13227</v>
      </c>
      <c r="U898" s="118"/>
      <c r="V898" s="118"/>
    </row>
    <row r="899" spans="1:22" s="7" customFormat="1" ht="37.5" x14ac:dyDescent="0.3">
      <c r="A899" s="16">
        <v>894</v>
      </c>
      <c r="B899" s="16" t="s">
        <v>7017</v>
      </c>
      <c r="C899" s="16" t="s">
        <v>11995</v>
      </c>
      <c r="D899" s="16" t="s">
        <v>11996</v>
      </c>
      <c r="E899" s="16" t="s">
        <v>11997</v>
      </c>
      <c r="F899" s="16"/>
      <c r="G899" s="151" t="s">
        <v>7084</v>
      </c>
      <c r="H899" s="275">
        <v>0</v>
      </c>
      <c r="I899" s="275">
        <v>0</v>
      </c>
      <c r="J899" s="275">
        <v>7846720</v>
      </c>
      <c r="K899" s="275" t="s">
        <v>11998</v>
      </c>
      <c r="L899" s="275">
        <v>7846720</v>
      </c>
      <c r="M899" s="275" t="s">
        <v>11998</v>
      </c>
      <c r="N899" s="275">
        <v>7846720</v>
      </c>
      <c r="O899" s="275" t="s">
        <v>11998</v>
      </c>
      <c r="P899" s="275">
        <v>7846720</v>
      </c>
      <c r="Q899" s="275" t="s">
        <v>11998</v>
      </c>
      <c r="R899" s="16">
        <v>31386880</v>
      </c>
      <c r="S899" s="275">
        <v>49600</v>
      </c>
      <c r="T899" s="38" t="s">
        <v>11752</v>
      </c>
      <c r="U899" s="279"/>
      <c r="V899" s="279"/>
    </row>
    <row r="900" spans="1:22" s="7" customFormat="1" ht="93.75" x14ac:dyDescent="0.3">
      <c r="A900" s="16">
        <v>895</v>
      </c>
      <c r="B900" s="21" t="s">
        <v>2694</v>
      </c>
      <c r="C900" s="16" t="s">
        <v>2695</v>
      </c>
      <c r="D900" s="16" t="s">
        <v>2696</v>
      </c>
      <c r="E900" s="16" t="s">
        <v>10836</v>
      </c>
      <c r="F900" s="16"/>
      <c r="G900" s="16" t="s">
        <v>9115</v>
      </c>
      <c r="H900" s="251">
        <v>31360000</v>
      </c>
      <c r="I900" s="251" t="s">
        <v>9113</v>
      </c>
      <c r="J900" s="16"/>
      <c r="K900" s="16"/>
      <c r="L900" s="16"/>
      <c r="M900" s="16"/>
      <c r="N900" s="16"/>
      <c r="O900" s="16"/>
      <c r="P900" s="16"/>
      <c r="Q900" s="16"/>
      <c r="R900" s="16">
        <v>31360000</v>
      </c>
      <c r="S900" s="16">
        <v>1</v>
      </c>
      <c r="T900" s="16" t="s">
        <v>76</v>
      </c>
      <c r="U900" s="16" t="s">
        <v>2567</v>
      </c>
      <c r="V900" s="16" t="s">
        <v>10563</v>
      </c>
    </row>
    <row r="901" spans="1:22" s="7" customFormat="1" ht="168.75" x14ac:dyDescent="0.3">
      <c r="A901" s="16">
        <v>896</v>
      </c>
      <c r="B901" s="21" t="s">
        <v>129</v>
      </c>
      <c r="C901" s="16" t="s">
        <v>130</v>
      </c>
      <c r="D901" s="16" t="s">
        <v>131</v>
      </c>
      <c r="E901" s="16" t="s">
        <v>22</v>
      </c>
      <c r="F901" s="40" t="s">
        <v>132</v>
      </c>
      <c r="G901" s="16" t="s">
        <v>33</v>
      </c>
      <c r="H901" s="251">
        <v>7837500</v>
      </c>
      <c r="I901" s="251">
        <v>22</v>
      </c>
      <c r="J901" s="16">
        <v>7837500</v>
      </c>
      <c r="K901" s="16">
        <v>22</v>
      </c>
      <c r="L901" s="16">
        <v>7837500</v>
      </c>
      <c r="M901" s="16">
        <v>22</v>
      </c>
      <c r="N901" s="16">
        <v>7837500</v>
      </c>
      <c r="O901" s="16">
        <v>22</v>
      </c>
      <c r="P901" s="16">
        <v>0</v>
      </c>
      <c r="Q901" s="16">
        <v>0</v>
      </c>
      <c r="R901" s="16">
        <v>31350000</v>
      </c>
      <c r="S901" s="16">
        <v>88</v>
      </c>
      <c r="T901" s="16" t="s">
        <v>25</v>
      </c>
      <c r="U901" s="16" t="s">
        <v>89</v>
      </c>
      <c r="V901" s="16" t="s">
        <v>90</v>
      </c>
    </row>
    <row r="902" spans="1:22" s="7" customFormat="1" ht="131.25" x14ac:dyDescent="0.3">
      <c r="A902" s="16">
        <v>897</v>
      </c>
      <c r="B902" s="21" t="s">
        <v>645</v>
      </c>
      <c r="C902" s="16" t="s">
        <v>3027</v>
      </c>
      <c r="D902" s="16" t="s">
        <v>3028</v>
      </c>
      <c r="E902" s="16" t="s">
        <v>3029</v>
      </c>
      <c r="F902" s="16"/>
      <c r="G902" s="16" t="s">
        <v>33</v>
      </c>
      <c r="H902" s="251">
        <v>5990093.7599999998</v>
      </c>
      <c r="I902" s="251">
        <v>60</v>
      </c>
      <c r="J902" s="16">
        <v>6337422</v>
      </c>
      <c r="K902" s="16">
        <v>42</v>
      </c>
      <c r="L902" s="16">
        <v>6337422</v>
      </c>
      <c r="M902" s="16">
        <v>42</v>
      </c>
      <c r="N902" s="16">
        <v>6337422</v>
      </c>
      <c r="O902" s="16">
        <v>42</v>
      </c>
      <c r="P902" s="16">
        <v>6337422</v>
      </c>
      <c r="Q902" s="16">
        <v>42</v>
      </c>
      <c r="R902" s="16">
        <v>31339781.759999998</v>
      </c>
      <c r="S902" s="16">
        <v>228</v>
      </c>
      <c r="T902" s="16" t="s">
        <v>1113</v>
      </c>
      <c r="U902" s="16" t="s">
        <v>1097</v>
      </c>
      <c r="V902" s="16"/>
    </row>
    <row r="903" spans="1:22" s="7" customFormat="1" ht="56.25" x14ac:dyDescent="0.3">
      <c r="A903" s="16">
        <v>898</v>
      </c>
      <c r="B903" s="16" t="s">
        <v>4702</v>
      </c>
      <c r="C903" s="16" t="s">
        <v>4703</v>
      </c>
      <c r="D903" s="16" t="s">
        <v>4704</v>
      </c>
      <c r="E903" s="16" t="s">
        <v>11999</v>
      </c>
      <c r="F903" s="16"/>
      <c r="G903" s="151" t="s">
        <v>9115</v>
      </c>
      <c r="H903" s="275">
        <v>6255800</v>
      </c>
      <c r="I903" s="275" t="s">
        <v>12000</v>
      </c>
      <c r="J903" s="275">
        <v>6255800</v>
      </c>
      <c r="K903" s="275" t="s">
        <v>12000</v>
      </c>
      <c r="L903" s="275">
        <v>6255800</v>
      </c>
      <c r="M903" s="275" t="s">
        <v>12000</v>
      </c>
      <c r="N903" s="275">
        <v>6255800</v>
      </c>
      <c r="O903" s="275" t="s">
        <v>12000</v>
      </c>
      <c r="P903" s="275">
        <v>6255800</v>
      </c>
      <c r="Q903" s="275" t="s">
        <v>12000</v>
      </c>
      <c r="R903" s="16">
        <v>31279000</v>
      </c>
      <c r="S903" s="275">
        <v>10090</v>
      </c>
      <c r="T903" s="38" t="s">
        <v>11752</v>
      </c>
      <c r="U903" s="279"/>
      <c r="V903" s="279"/>
    </row>
    <row r="904" spans="1:22" s="7" customFormat="1" ht="409.5" x14ac:dyDescent="0.3">
      <c r="A904" s="16">
        <v>899</v>
      </c>
      <c r="B904" s="102" t="s">
        <v>14405</v>
      </c>
      <c r="C904" s="102" t="s">
        <v>14406</v>
      </c>
      <c r="D904" s="290" t="s">
        <v>14407</v>
      </c>
      <c r="E904" s="290" t="s">
        <v>14408</v>
      </c>
      <c r="F904" s="36"/>
      <c r="G904" s="102" t="s">
        <v>33</v>
      </c>
      <c r="H904" s="184">
        <v>0</v>
      </c>
      <c r="I904" s="184">
        <v>0</v>
      </c>
      <c r="J904" s="286">
        <v>18233054</v>
      </c>
      <c r="K904" s="102">
        <v>14</v>
      </c>
      <c r="L904" s="102">
        <v>0</v>
      </c>
      <c r="M904" s="102">
        <v>0</v>
      </c>
      <c r="N904" s="286">
        <v>13023610</v>
      </c>
      <c r="O904" s="102">
        <v>10</v>
      </c>
      <c r="P904" s="102">
        <v>0</v>
      </c>
      <c r="Q904" s="102">
        <v>0</v>
      </c>
      <c r="R904" s="16">
        <v>31256664</v>
      </c>
      <c r="S904" s="102">
        <v>24</v>
      </c>
      <c r="T904" s="102" t="s">
        <v>14376</v>
      </c>
      <c r="U904" s="215" t="s">
        <v>2567</v>
      </c>
      <c r="V904" s="215" t="s">
        <v>14377</v>
      </c>
    </row>
    <row r="905" spans="1:22" s="7" customFormat="1" ht="75" x14ac:dyDescent="0.3">
      <c r="A905" s="16">
        <v>900</v>
      </c>
      <c r="B905" s="16" t="s">
        <v>3804</v>
      </c>
      <c r="C905" s="16" t="s">
        <v>3803</v>
      </c>
      <c r="D905" s="16" t="s">
        <v>798</v>
      </c>
      <c r="E905" s="16" t="s">
        <v>12001</v>
      </c>
      <c r="F905" s="16"/>
      <c r="G905" s="151" t="s">
        <v>9115</v>
      </c>
      <c r="H905" s="275">
        <v>31218012.190000001</v>
      </c>
      <c r="I905" s="275" t="s">
        <v>9969</v>
      </c>
      <c r="J905" s="275">
        <v>0</v>
      </c>
      <c r="K905" s="275">
        <v>0</v>
      </c>
      <c r="L905" s="275">
        <v>0</v>
      </c>
      <c r="M905" s="275">
        <v>0</v>
      </c>
      <c r="N905" s="275">
        <v>0</v>
      </c>
      <c r="O905" s="275">
        <v>0</v>
      </c>
      <c r="P905" s="275">
        <v>0</v>
      </c>
      <c r="Q905" s="275">
        <v>0</v>
      </c>
      <c r="R905" s="16">
        <v>31218012.190000001</v>
      </c>
      <c r="S905" s="275">
        <v>7</v>
      </c>
      <c r="T905" s="38" t="s">
        <v>11752</v>
      </c>
      <c r="U905" s="279"/>
      <c r="V905" s="279"/>
    </row>
    <row r="906" spans="1:22" s="7" customFormat="1" ht="409.5" x14ac:dyDescent="0.3">
      <c r="A906" s="16">
        <v>901</v>
      </c>
      <c r="B906" s="16" t="s">
        <v>12002</v>
      </c>
      <c r="C906" s="16" t="s">
        <v>12003</v>
      </c>
      <c r="D906" s="16" t="s">
        <v>11841</v>
      </c>
      <c r="E906" s="16" t="s">
        <v>12004</v>
      </c>
      <c r="F906" s="16" t="s">
        <v>12005</v>
      </c>
      <c r="G906" s="151" t="s">
        <v>33</v>
      </c>
      <c r="H906" s="275">
        <v>0</v>
      </c>
      <c r="I906" s="275">
        <v>0</v>
      </c>
      <c r="J906" s="275">
        <v>10374000</v>
      </c>
      <c r="K906" s="275">
        <v>2</v>
      </c>
      <c r="L906" s="275">
        <v>10374000</v>
      </c>
      <c r="M906" s="275">
        <v>2</v>
      </c>
      <c r="N906" s="275">
        <v>10374000</v>
      </c>
      <c r="O906" s="275">
        <v>2</v>
      </c>
      <c r="P906" s="275">
        <v>0</v>
      </c>
      <c r="Q906" s="275">
        <v>0</v>
      </c>
      <c r="R906" s="16">
        <v>31122000</v>
      </c>
      <c r="S906" s="275">
        <v>6</v>
      </c>
      <c r="T906" s="243" t="s">
        <v>11752</v>
      </c>
      <c r="U906" s="279" t="s">
        <v>35</v>
      </c>
      <c r="V906" s="279" t="s">
        <v>12006</v>
      </c>
    </row>
    <row r="907" spans="1:22" s="7" customFormat="1" ht="56.25" x14ac:dyDescent="0.3">
      <c r="A907" s="16">
        <v>902</v>
      </c>
      <c r="B907" s="21" t="s">
        <v>417</v>
      </c>
      <c r="C907" s="16" t="s">
        <v>1577</v>
      </c>
      <c r="D907" s="16" t="s">
        <v>1578</v>
      </c>
      <c r="E907" s="16" t="s">
        <v>11208</v>
      </c>
      <c r="F907" s="16"/>
      <c r="G907" s="16" t="s">
        <v>49</v>
      </c>
      <c r="H907" s="251">
        <v>6224280</v>
      </c>
      <c r="I907" s="251">
        <v>6</v>
      </c>
      <c r="J907" s="16">
        <v>6224280</v>
      </c>
      <c r="K907" s="16">
        <v>6</v>
      </c>
      <c r="L907" s="16">
        <v>6224280</v>
      </c>
      <c r="M907" s="16">
        <v>6</v>
      </c>
      <c r="N907" s="16">
        <v>6224280</v>
      </c>
      <c r="O907" s="16">
        <v>6</v>
      </c>
      <c r="P907" s="16">
        <v>6224280</v>
      </c>
      <c r="Q907" s="16">
        <v>6</v>
      </c>
      <c r="R907" s="16">
        <v>31121400</v>
      </c>
      <c r="S907" s="16">
        <v>30</v>
      </c>
      <c r="T907" s="16" t="s">
        <v>1113</v>
      </c>
      <c r="U907" s="16" t="s">
        <v>1210</v>
      </c>
      <c r="V907" s="35" t="s">
        <v>199</v>
      </c>
    </row>
    <row r="908" spans="1:22" s="7" customFormat="1" ht="409.5" x14ac:dyDescent="0.3">
      <c r="A908" s="16">
        <v>903</v>
      </c>
      <c r="B908" s="21" t="s">
        <v>7435</v>
      </c>
      <c r="C908" s="16" t="s">
        <v>4690</v>
      </c>
      <c r="D908" s="16" t="s">
        <v>3600</v>
      </c>
      <c r="E908" s="16" t="s">
        <v>7436</v>
      </c>
      <c r="F908" s="16"/>
      <c r="G908" s="16" t="s">
        <v>1493</v>
      </c>
      <c r="H908" s="251">
        <v>6214656</v>
      </c>
      <c r="I908" s="251">
        <v>2</v>
      </c>
      <c r="J908" s="16">
        <v>6214656</v>
      </c>
      <c r="K908" s="16">
        <v>2</v>
      </c>
      <c r="L908" s="16">
        <v>6214656</v>
      </c>
      <c r="M908" s="16">
        <v>2</v>
      </c>
      <c r="N908" s="16">
        <v>6214656</v>
      </c>
      <c r="O908" s="16">
        <v>2</v>
      </c>
      <c r="P908" s="16">
        <v>6214656</v>
      </c>
      <c r="Q908" s="16">
        <v>2</v>
      </c>
      <c r="R908" s="16">
        <v>31073280</v>
      </c>
      <c r="S908" s="16">
        <v>10</v>
      </c>
      <c r="T908" s="16" t="s">
        <v>213</v>
      </c>
      <c r="U908" s="16" t="s">
        <v>7048</v>
      </c>
      <c r="V908" s="16" t="s">
        <v>7048</v>
      </c>
    </row>
    <row r="909" spans="1:22" s="7" customFormat="1" ht="187.5" x14ac:dyDescent="0.3">
      <c r="A909" s="16">
        <v>904</v>
      </c>
      <c r="B909" s="21" t="s">
        <v>3407</v>
      </c>
      <c r="C909" s="16" t="s">
        <v>3149</v>
      </c>
      <c r="D909" s="16" t="s">
        <v>3408</v>
      </c>
      <c r="E909" s="16" t="s">
        <v>3409</v>
      </c>
      <c r="F909" s="17"/>
      <c r="G909" s="16" t="s">
        <v>33</v>
      </c>
      <c r="H909" s="251">
        <v>6169627</v>
      </c>
      <c r="I909" s="251">
        <v>1</v>
      </c>
      <c r="J909" s="16">
        <v>6169627</v>
      </c>
      <c r="K909" s="16">
        <v>1</v>
      </c>
      <c r="L909" s="16">
        <v>6169627</v>
      </c>
      <c r="M909" s="16">
        <v>1</v>
      </c>
      <c r="N909" s="16">
        <v>6169627</v>
      </c>
      <c r="O909" s="16">
        <v>1</v>
      </c>
      <c r="P909" s="16">
        <v>6169627</v>
      </c>
      <c r="Q909" s="16">
        <v>1</v>
      </c>
      <c r="R909" s="16">
        <v>30848135</v>
      </c>
      <c r="S909" s="16">
        <v>5</v>
      </c>
      <c r="T909" s="16" t="s">
        <v>213</v>
      </c>
      <c r="U909" s="16" t="s">
        <v>294</v>
      </c>
      <c r="V909" s="16" t="s">
        <v>3017</v>
      </c>
    </row>
    <row r="910" spans="1:22" s="7" customFormat="1" ht="37.5" x14ac:dyDescent="0.3">
      <c r="A910" s="16">
        <v>905</v>
      </c>
      <c r="B910" s="21" t="s">
        <v>3420</v>
      </c>
      <c r="C910" s="16" t="s">
        <v>3421</v>
      </c>
      <c r="D910" s="16" t="s">
        <v>1731</v>
      </c>
      <c r="E910" s="16" t="s">
        <v>3422</v>
      </c>
      <c r="F910" s="17"/>
      <c r="G910" s="16" t="s">
        <v>33</v>
      </c>
      <c r="H910" s="251">
        <v>6149376</v>
      </c>
      <c r="I910" s="251">
        <v>17</v>
      </c>
      <c r="J910" s="16">
        <v>6149376</v>
      </c>
      <c r="K910" s="16">
        <v>17</v>
      </c>
      <c r="L910" s="16">
        <v>6149376</v>
      </c>
      <c r="M910" s="16">
        <v>17</v>
      </c>
      <c r="N910" s="16">
        <v>6149376</v>
      </c>
      <c r="O910" s="16">
        <v>17</v>
      </c>
      <c r="P910" s="16">
        <v>6149376</v>
      </c>
      <c r="Q910" s="16">
        <v>17</v>
      </c>
      <c r="R910" s="16">
        <v>30746880</v>
      </c>
      <c r="S910" s="16">
        <v>85</v>
      </c>
      <c r="T910" s="16" t="s">
        <v>213</v>
      </c>
      <c r="U910" s="16" t="s">
        <v>244</v>
      </c>
      <c r="V910" s="16" t="s">
        <v>3423</v>
      </c>
    </row>
    <row r="911" spans="1:22" s="7" customFormat="1" x14ac:dyDescent="0.3">
      <c r="A911" s="16">
        <v>906</v>
      </c>
      <c r="B911" s="21" t="s">
        <v>486</v>
      </c>
      <c r="C911" s="16" t="s">
        <v>211</v>
      </c>
      <c r="D911" s="16" t="s">
        <v>212</v>
      </c>
      <c r="E911" s="16" t="s">
        <v>11098</v>
      </c>
      <c r="F911" s="16"/>
      <c r="G911" s="16" t="s">
        <v>1493</v>
      </c>
      <c r="H911" s="251">
        <v>6128294.0499999998</v>
      </c>
      <c r="I911" s="251">
        <v>188</v>
      </c>
      <c r="J911" s="16">
        <v>6128294.0499999998</v>
      </c>
      <c r="K911" s="16">
        <v>188</v>
      </c>
      <c r="L911" s="16">
        <v>6128294.0499999998</v>
      </c>
      <c r="M911" s="16">
        <v>188</v>
      </c>
      <c r="N911" s="16">
        <v>6128294.0499999998</v>
      </c>
      <c r="O911" s="16">
        <v>188</v>
      </c>
      <c r="P911" s="16">
        <v>6128294.0499999998</v>
      </c>
      <c r="Q911" s="16">
        <v>188</v>
      </c>
      <c r="R911" s="16">
        <v>30641470.25</v>
      </c>
      <c r="S911" s="16">
        <v>940</v>
      </c>
      <c r="T911" s="16" t="s">
        <v>1113</v>
      </c>
      <c r="U911" s="16" t="s">
        <v>1210</v>
      </c>
      <c r="V911" s="35" t="s">
        <v>199</v>
      </c>
    </row>
    <row r="912" spans="1:22" s="7" customFormat="1" ht="56.25" x14ac:dyDescent="0.3">
      <c r="A912" s="16">
        <v>907</v>
      </c>
      <c r="B912" s="113" t="s">
        <v>16038</v>
      </c>
      <c r="C912" s="123" t="s">
        <v>16039</v>
      </c>
      <c r="D912" s="123" t="s">
        <v>16040</v>
      </c>
      <c r="E912" s="113" t="s">
        <v>16041</v>
      </c>
      <c r="F912" s="40">
        <v>825</v>
      </c>
      <c r="G912" s="164" t="s">
        <v>24</v>
      </c>
      <c r="H912" s="115">
        <v>30608612.239999998</v>
      </c>
      <c r="I912" s="115">
        <v>14284</v>
      </c>
      <c r="J912" s="171"/>
      <c r="K912" s="171"/>
      <c r="L912" s="171"/>
      <c r="M912" s="171"/>
      <c r="N912" s="171"/>
      <c r="O912" s="171"/>
      <c r="P912" s="174"/>
      <c r="Q912" s="174"/>
      <c r="R912" s="16">
        <v>30608612.239999998</v>
      </c>
      <c r="S912" s="171">
        <v>14284</v>
      </c>
      <c r="T912" s="114" t="s">
        <v>15928</v>
      </c>
      <c r="U912" s="43" t="s">
        <v>199</v>
      </c>
      <c r="V912" s="43" t="s">
        <v>199</v>
      </c>
    </row>
    <row r="913" spans="1:22" s="7" customFormat="1" ht="56.25" x14ac:dyDescent="0.3">
      <c r="A913" s="16">
        <v>908</v>
      </c>
      <c r="B913" s="21" t="s">
        <v>6175</v>
      </c>
      <c r="C913" s="16" t="s">
        <v>6176</v>
      </c>
      <c r="D913" s="16" t="s">
        <v>6177</v>
      </c>
      <c r="E913" s="16" t="s">
        <v>10599</v>
      </c>
      <c r="F913" s="16"/>
      <c r="G913" s="16" t="s">
        <v>9115</v>
      </c>
      <c r="H913" s="251">
        <v>30576000</v>
      </c>
      <c r="I913" s="251" t="s">
        <v>9113</v>
      </c>
      <c r="J913" s="16"/>
      <c r="K913" s="16"/>
      <c r="L913" s="16"/>
      <c r="M913" s="16"/>
      <c r="N913" s="16"/>
      <c r="O913" s="16"/>
      <c r="P913" s="16"/>
      <c r="Q913" s="16"/>
      <c r="R913" s="16">
        <v>30576000</v>
      </c>
      <c r="S913" s="16">
        <v>1</v>
      </c>
      <c r="T913" s="16" t="s">
        <v>76</v>
      </c>
      <c r="U913" s="16" t="s">
        <v>61</v>
      </c>
      <c r="V913" s="16" t="s">
        <v>10600</v>
      </c>
    </row>
    <row r="914" spans="1:22" s="7" customFormat="1" ht="37.5" x14ac:dyDescent="0.3">
      <c r="A914" s="16">
        <v>909</v>
      </c>
      <c r="B914" s="21" t="s">
        <v>3429</v>
      </c>
      <c r="C914" s="16" t="s">
        <v>2718</v>
      </c>
      <c r="D914" s="16" t="s">
        <v>2719</v>
      </c>
      <c r="E914" s="16" t="s">
        <v>1037</v>
      </c>
      <c r="F914" s="17"/>
      <c r="G914" s="16" t="s">
        <v>33</v>
      </c>
      <c r="H914" s="251">
        <v>6115197.1200000001</v>
      </c>
      <c r="I914" s="251">
        <v>3</v>
      </c>
      <c r="J914" s="16">
        <v>6115197.1200000001</v>
      </c>
      <c r="K914" s="16">
        <v>3</v>
      </c>
      <c r="L914" s="16">
        <v>6115197.1200000001</v>
      </c>
      <c r="M914" s="16">
        <v>3</v>
      </c>
      <c r="N914" s="16">
        <v>6115197.1200000001</v>
      </c>
      <c r="O914" s="16">
        <v>3</v>
      </c>
      <c r="P914" s="16">
        <v>6115197.1200000001</v>
      </c>
      <c r="Q914" s="16">
        <v>3</v>
      </c>
      <c r="R914" s="16">
        <v>30575985.600000001</v>
      </c>
      <c r="S914" s="16">
        <v>15</v>
      </c>
      <c r="T914" s="16" t="s">
        <v>213</v>
      </c>
      <c r="U914" s="16" t="s">
        <v>61</v>
      </c>
      <c r="V914" s="16" t="s">
        <v>954</v>
      </c>
    </row>
    <row r="915" spans="1:22" s="7" customFormat="1" ht="409.5" x14ac:dyDescent="0.3">
      <c r="A915" s="16">
        <v>910</v>
      </c>
      <c r="B915" s="21" t="s">
        <v>3447</v>
      </c>
      <c r="C915" s="16" t="s">
        <v>3448</v>
      </c>
      <c r="D915" s="16" t="s">
        <v>339</v>
      </c>
      <c r="E915" s="16" t="s">
        <v>3449</v>
      </c>
      <c r="F915" s="17"/>
      <c r="G915" s="16" t="s">
        <v>49</v>
      </c>
      <c r="H915" s="251">
        <v>6113118.7800000003</v>
      </c>
      <c r="I915" s="251">
        <v>2</v>
      </c>
      <c r="J915" s="16">
        <v>6113118.7800000003</v>
      </c>
      <c r="K915" s="16">
        <v>2</v>
      </c>
      <c r="L915" s="16">
        <v>6113118.7800000003</v>
      </c>
      <c r="M915" s="16">
        <v>2</v>
      </c>
      <c r="N915" s="16">
        <v>6113118.7800000003</v>
      </c>
      <c r="O915" s="16">
        <v>2</v>
      </c>
      <c r="P915" s="16">
        <v>6113118.7800000003</v>
      </c>
      <c r="Q915" s="16">
        <v>2</v>
      </c>
      <c r="R915" s="16">
        <v>30565593.900000002</v>
      </c>
      <c r="S915" s="16">
        <v>10</v>
      </c>
      <c r="T915" s="16" t="s">
        <v>213</v>
      </c>
      <c r="U915" s="16" t="s">
        <v>204</v>
      </c>
      <c r="V915" s="16" t="s">
        <v>3450</v>
      </c>
    </row>
    <row r="916" spans="1:22" s="7" customFormat="1" ht="37.5" x14ac:dyDescent="0.3">
      <c r="A916" s="16">
        <v>911</v>
      </c>
      <c r="B916" s="21" t="s">
        <v>66</v>
      </c>
      <c r="C916" s="16" t="s">
        <v>67</v>
      </c>
      <c r="D916" s="16" t="s">
        <v>91</v>
      </c>
      <c r="E916" s="16" t="s">
        <v>1613</v>
      </c>
      <c r="F916" s="16"/>
      <c r="G916" s="16" t="s">
        <v>1493</v>
      </c>
      <c r="H916" s="251">
        <v>30524781</v>
      </c>
      <c r="I916" s="251">
        <v>7</v>
      </c>
      <c r="J916" s="16">
        <v>0</v>
      </c>
      <c r="K916" s="16">
        <v>0</v>
      </c>
      <c r="L916" s="16">
        <v>0</v>
      </c>
      <c r="M916" s="16">
        <v>0</v>
      </c>
      <c r="N916" s="16">
        <v>0</v>
      </c>
      <c r="O916" s="16">
        <v>0</v>
      </c>
      <c r="P916" s="16">
        <v>0</v>
      </c>
      <c r="Q916" s="16">
        <v>0</v>
      </c>
      <c r="R916" s="16">
        <v>30524781</v>
      </c>
      <c r="S916" s="16">
        <v>7</v>
      </c>
      <c r="T916" s="16" t="s">
        <v>50</v>
      </c>
      <c r="U916" s="16"/>
      <c r="V916" s="16" t="s">
        <v>3103</v>
      </c>
    </row>
    <row r="917" spans="1:22" s="7" customFormat="1" ht="75" x14ac:dyDescent="0.3">
      <c r="A917" s="16">
        <v>912</v>
      </c>
      <c r="B917" s="20" t="s">
        <v>2755</v>
      </c>
      <c r="C917" s="20" t="s">
        <v>2756</v>
      </c>
      <c r="D917" s="20" t="s">
        <v>1760</v>
      </c>
      <c r="E917" s="20" t="s">
        <v>13796</v>
      </c>
      <c r="F917" s="20" t="s">
        <v>13781</v>
      </c>
      <c r="G917" s="20" t="s">
        <v>7084</v>
      </c>
      <c r="H917" s="115">
        <v>7280000</v>
      </c>
      <c r="I917" s="115" t="s">
        <v>13797</v>
      </c>
      <c r="J917" s="21">
        <v>5805000</v>
      </c>
      <c r="K917" s="21">
        <v>43000</v>
      </c>
      <c r="L917" s="21">
        <v>5805000</v>
      </c>
      <c r="M917" s="21">
        <v>43000</v>
      </c>
      <c r="N917" s="21">
        <v>5805000</v>
      </c>
      <c r="O917" s="21">
        <v>43000</v>
      </c>
      <c r="P917" s="21">
        <v>5805000</v>
      </c>
      <c r="Q917" s="21">
        <v>43000</v>
      </c>
      <c r="R917" s="16">
        <v>30500000</v>
      </c>
      <c r="S917" s="21">
        <v>222000</v>
      </c>
      <c r="T917" s="113" t="s">
        <v>13783</v>
      </c>
      <c r="U917" s="112"/>
      <c r="V917" s="221"/>
    </row>
    <row r="918" spans="1:22" s="7" customFormat="1" ht="56.25" x14ac:dyDescent="0.3">
      <c r="A918" s="16">
        <v>913</v>
      </c>
      <c r="B918" s="21" t="s">
        <v>7641</v>
      </c>
      <c r="C918" s="16" t="s">
        <v>2750</v>
      </c>
      <c r="D918" s="16" t="s">
        <v>645</v>
      </c>
      <c r="E918" s="16" t="s">
        <v>2751</v>
      </c>
      <c r="F918" s="16"/>
      <c r="G918" s="16" t="s">
        <v>33</v>
      </c>
      <c r="H918" s="251">
        <v>15249999.999999998</v>
      </c>
      <c r="I918" s="251">
        <v>100</v>
      </c>
      <c r="J918" s="16">
        <v>0</v>
      </c>
      <c r="K918" s="16">
        <v>0</v>
      </c>
      <c r="L918" s="16">
        <v>15249999.999999996</v>
      </c>
      <c r="M918" s="16">
        <v>0</v>
      </c>
      <c r="N918" s="16">
        <v>0</v>
      </c>
      <c r="O918" s="16">
        <v>0</v>
      </c>
      <c r="P918" s="16">
        <v>0</v>
      </c>
      <c r="Q918" s="16">
        <v>0</v>
      </c>
      <c r="R918" s="16">
        <v>30499999.999999993</v>
      </c>
      <c r="S918" s="16">
        <v>100</v>
      </c>
      <c r="T918" s="16" t="s">
        <v>213</v>
      </c>
      <c r="U918" s="16" t="s">
        <v>7048</v>
      </c>
      <c r="V918" s="16" t="s">
        <v>7048</v>
      </c>
    </row>
    <row r="919" spans="1:22" s="7" customFormat="1" ht="56.25" x14ac:dyDescent="0.3">
      <c r="A919" s="16">
        <v>914</v>
      </c>
      <c r="B919" s="21" t="s">
        <v>3467</v>
      </c>
      <c r="C919" s="16" t="s">
        <v>3093</v>
      </c>
      <c r="D919" s="16" t="s">
        <v>3092</v>
      </c>
      <c r="E919" s="16" t="s">
        <v>3094</v>
      </c>
      <c r="F919" s="17"/>
      <c r="G919" s="16" t="s">
        <v>33</v>
      </c>
      <c r="H919" s="251">
        <v>6099483.4900000002</v>
      </c>
      <c r="I919" s="251">
        <v>1</v>
      </c>
      <c r="J919" s="16">
        <v>6099483.4900000002</v>
      </c>
      <c r="K919" s="16">
        <v>1</v>
      </c>
      <c r="L919" s="16">
        <v>6099483.4900000002</v>
      </c>
      <c r="M919" s="16">
        <v>1</v>
      </c>
      <c r="N919" s="16">
        <v>6099483.4900000002</v>
      </c>
      <c r="O919" s="16">
        <v>1</v>
      </c>
      <c r="P919" s="16">
        <v>6099483.4900000002</v>
      </c>
      <c r="Q919" s="16">
        <v>1</v>
      </c>
      <c r="R919" s="16">
        <v>30497417.450000003</v>
      </c>
      <c r="S919" s="16">
        <v>5</v>
      </c>
      <c r="T919" s="16" t="s">
        <v>213</v>
      </c>
      <c r="U919" s="16" t="s">
        <v>204</v>
      </c>
      <c r="V919" s="16" t="s">
        <v>3468</v>
      </c>
    </row>
    <row r="920" spans="1:22" s="7" customFormat="1" ht="93.75" x14ac:dyDescent="0.3">
      <c r="A920" s="16">
        <v>915</v>
      </c>
      <c r="B920" s="21" t="s">
        <v>7497</v>
      </c>
      <c r="C920" s="16" t="s">
        <v>7498</v>
      </c>
      <c r="D920" s="16" t="s">
        <v>7499</v>
      </c>
      <c r="E920" s="16" t="s">
        <v>7500</v>
      </c>
      <c r="F920" s="16"/>
      <c r="G920" s="16" t="s">
        <v>1493</v>
      </c>
      <c r="H920" s="251">
        <v>6087238.0800000001</v>
      </c>
      <c r="I920" s="251">
        <v>2</v>
      </c>
      <c r="J920" s="16">
        <v>6087238.0800000001</v>
      </c>
      <c r="K920" s="16">
        <v>2</v>
      </c>
      <c r="L920" s="16">
        <v>6087238.0800000001</v>
      </c>
      <c r="M920" s="16">
        <v>2</v>
      </c>
      <c r="N920" s="16">
        <v>6087238.0800000001</v>
      </c>
      <c r="O920" s="16">
        <v>2</v>
      </c>
      <c r="P920" s="16">
        <v>6087238.0800000001</v>
      </c>
      <c r="Q920" s="16">
        <v>2</v>
      </c>
      <c r="R920" s="16">
        <v>30436190.399999999</v>
      </c>
      <c r="S920" s="16">
        <v>10</v>
      </c>
      <c r="T920" s="16" t="s">
        <v>213</v>
      </c>
      <c r="U920" s="16" t="s">
        <v>7048</v>
      </c>
      <c r="V920" s="16" t="s">
        <v>7048</v>
      </c>
    </row>
    <row r="921" spans="1:22" s="7" customFormat="1" ht="131.25" x14ac:dyDescent="0.3">
      <c r="A921" s="16">
        <v>916</v>
      </c>
      <c r="B921" s="16" t="s">
        <v>1114</v>
      </c>
      <c r="C921" s="16" t="s">
        <v>13240</v>
      </c>
      <c r="D921" s="16" t="s">
        <v>13241</v>
      </c>
      <c r="E921" s="16" t="s">
        <v>13242</v>
      </c>
      <c r="F921" s="16"/>
      <c r="G921" s="151" t="s">
        <v>9115</v>
      </c>
      <c r="H921" s="168">
        <v>30319520</v>
      </c>
      <c r="I921" s="166" t="s">
        <v>9113</v>
      </c>
      <c r="J921" s="166">
        <v>0</v>
      </c>
      <c r="K921" s="166">
        <v>0</v>
      </c>
      <c r="L921" s="166">
        <v>0</v>
      </c>
      <c r="M921" s="166">
        <v>0</v>
      </c>
      <c r="N921" s="166">
        <v>0</v>
      </c>
      <c r="O921" s="166">
        <v>0</v>
      </c>
      <c r="P921" s="166">
        <v>0</v>
      </c>
      <c r="Q921" s="166">
        <v>0</v>
      </c>
      <c r="R921" s="16">
        <v>30319520</v>
      </c>
      <c r="S921" s="275">
        <v>1</v>
      </c>
      <c r="T921" s="20" t="s">
        <v>13227</v>
      </c>
      <c r="U921" s="118"/>
      <c r="V921" s="118"/>
    </row>
    <row r="922" spans="1:22" s="7" customFormat="1" ht="37.5" x14ac:dyDescent="0.3">
      <c r="A922" s="16">
        <v>917</v>
      </c>
      <c r="B922" s="113" t="s">
        <v>14455</v>
      </c>
      <c r="C922" s="113" t="s">
        <v>14456</v>
      </c>
      <c r="D922" s="113" t="s">
        <v>5775</v>
      </c>
      <c r="E922" s="113" t="s">
        <v>14457</v>
      </c>
      <c r="F922" s="20" t="s">
        <v>14449</v>
      </c>
      <c r="G922" s="113" t="s">
        <v>9114</v>
      </c>
      <c r="H922" s="189">
        <v>30222000</v>
      </c>
      <c r="I922" s="172" t="s">
        <v>9454</v>
      </c>
      <c r="J922" s="20"/>
      <c r="K922" s="20"/>
      <c r="L922" s="20"/>
      <c r="M922" s="20"/>
      <c r="N922" s="20"/>
      <c r="O922" s="20"/>
      <c r="P922" s="20"/>
      <c r="Q922" s="20"/>
      <c r="R922" s="16">
        <v>30222000</v>
      </c>
      <c r="S922" s="21">
        <v>9</v>
      </c>
      <c r="T922" s="113" t="s">
        <v>14450</v>
      </c>
      <c r="U922" s="16"/>
      <c r="V922" s="112"/>
    </row>
    <row r="923" spans="1:22" s="7" customFormat="1" ht="409.5" x14ac:dyDescent="0.3">
      <c r="A923" s="16">
        <v>918</v>
      </c>
      <c r="B923" s="21" t="s">
        <v>1550</v>
      </c>
      <c r="C923" s="16" t="s">
        <v>1551</v>
      </c>
      <c r="D923" s="16" t="s">
        <v>9588</v>
      </c>
      <c r="E923" s="16" t="s">
        <v>9589</v>
      </c>
      <c r="F923" s="16" t="s">
        <v>9590</v>
      </c>
      <c r="G923" s="16" t="s">
        <v>9591</v>
      </c>
      <c r="H923" s="251">
        <v>30203464.199999999</v>
      </c>
      <c r="I923" s="251">
        <v>75</v>
      </c>
      <c r="J923" s="16"/>
      <c r="K923" s="16"/>
      <c r="L923" s="16"/>
      <c r="M923" s="16"/>
      <c r="N923" s="16"/>
      <c r="O923" s="16"/>
      <c r="P923" s="16"/>
      <c r="Q923" s="16"/>
      <c r="R923" s="16">
        <v>30203464.199999999</v>
      </c>
      <c r="S923" s="16">
        <v>75</v>
      </c>
      <c r="T923" s="17" t="s">
        <v>6868</v>
      </c>
      <c r="U923" s="16" t="s">
        <v>350</v>
      </c>
      <c r="V923" s="16" t="s">
        <v>9592</v>
      </c>
    </row>
    <row r="924" spans="1:22" s="7" customFormat="1" ht="56.25" x14ac:dyDescent="0.3">
      <c r="A924" s="16">
        <v>919</v>
      </c>
      <c r="B924" s="21" t="s">
        <v>66</v>
      </c>
      <c r="C924" s="16" t="s">
        <v>67</v>
      </c>
      <c r="D924" s="16" t="s">
        <v>91</v>
      </c>
      <c r="E924" s="16" t="s">
        <v>2552</v>
      </c>
      <c r="F924" s="16" t="s">
        <v>2553</v>
      </c>
      <c r="G924" s="16" t="s">
        <v>33</v>
      </c>
      <c r="H924" s="251">
        <v>0</v>
      </c>
      <c r="I924" s="251">
        <v>0</v>
      </c>
      <c r="J924" s="16">
        <v>6979580.04</v>
      </c>
      <c r="K924" s="16">
        <v>4</v>
      </c>
      <c r="L924" s="16">
        <v>7398354.8424000004</v>
      </c>
      <c r="M924" s="16">
        <v>3</v>
      </c>
      <c r="N924" s="16">
        <v>7694289.036096001</v>
      </c>
      <c r="O924" s="16">
        <v>5</v>
      </c>
      <c r="P924" s="16">
        <v>8002060.5975398412</v>
      </c>
      <c r="Q924" s="16">
        <v>2</v>
      </c>
      <c r="R924" s="16">
        <v>30074284.516035844</v>
      </c>
      <c r="S924" s="16">
        <v>14</v>
      </c>
      <c r="T924" s="16" t="s">
        <v>9759</v>
      </c>
      <c r="U924" s="16" t="s">
        <v>1523</v>
      </c>
      <c r="V924" s="16" t="s">
        <v>1886</v>
      </c>
    </row>
    <row r="925" spans="1:22" s="7" customFormat="1" ht="409.5" x14ac:dyDescent="0.3">
      <c r="A925" s="16">
        <v>920</v>
      </c>
      <c r="B925" s="21" t="s">
        <v>1656</v>
      </c>
      <c r="C925" s="16" t="s">
        <v>1657</v>
      </c>
      <c r="D925" s="16" t="s">
        <v>1658</v>
      </c>
      <c r="E925" s="16" t="s">
        <v>1659</v>
      </c>
      <c r="F925" s="16"/>
      <c r="G925" s="16" t="s">
        <v>33</v>
      </c>
      <c r="H925" s="251">
        <v>8419090.4000000004</v>
      </c>
      <c r="I925" s="251">
        <v>140</v>
      </c>
      <c r="J925" s="16">
        <v>5412272.4000000004</v>
      </c>
      <c r="K925" s="16">
        <v>90</v>
      </c>
      <c r="L925" s="16">
        <v>5412272.4000000004</v>
      </c>
      <c r="M925" s="16">
        <v>90</v>
      </c>
      <c r="N925" s="16">
        <v>5412272.4000000004</v>
      </c>
      <c r="O925" s="16">
        <v>90</v>
      </c>
      <c r="P925" s="16">
        <v>5412272.4000000004</v>
      </c>
      <c r="Q925" s="16">
        <v>90</v>
      </c>
      <c r="R925" s="16">
        <v>30068180</v>
      </c>
      <c r="S925" s="16">
        <v>500</v>
      </c>
      <c r="T925" s="16" t="s">
        <v>25</v>
      </c>
      <c r="U925" s="16" t="s">
        <v>83</v>
      </c>
      <c r="V925" s="16" t="s">
        <v>1660</v>
      </c>
    </row>
    <row r="926" spans="1:22" s="7" customFormat="1" ht="225" x14ac:dyDescent="0.3">
      <c r="A926" s="16">
        <v>921</v>
      </c>
      <c r="B926" s="33" t="s">
        <v>1550</v>
      </c>
      <c r="C926" s="47" t="s">
        <v>3172</v>
      </c>
      <c r="D926" s="47" t="s">
        <v>3173</v>
      </c>
      <c r="E926" s="45" t="s">
        <v>3174</v>
      </c>
      <c r="F926" s="16"/>
      <c r="G926" s="16" t="s">
        <v>33</v>
      </c>
      <c r="H926" s="251">
        <v>30000000</v>
      </c>
      <c r="I926" s="251">
        <v>6</v>
      </c>
      <c r="J926" s="16">
        <v>0</v>
      </c>
      <c r="K926" s="16">
        <v>0</v>
      </c>
      <c r="L926" s="16">
        <v>0</v>
      </c>
      <c r="M926" s="16">
        <v>0</v>
      </c>
      <c r="N926" s="16">
        <v>0</v>
      </c>
      <c r="O926" s="16">
        <v>0</v>
      </c>
      <c r="P926" s="16">
        <v>0</v>
      </c>
      <c r="Q926" s="16">
        <v>0</v>
      </c>
      <c r="R926" s="16">
        <v>30000000</v>
      </c>
      <c r="S926" s="16">
        <v>6</v>
      </c>
      <c r="T926" s="16" t="s">
        <v>1516</v>
      </c>
      <c r="U926" s="16" t="s">
        <v>2567</v>
      </c>
      <c r="V926" s="16" t="s">
        <v>3175</v>
      </c>
    </row>
    <row r="927" spans="1:22" s="7" customFormat="1" ht="150" x14ac:dyDescent="0.3">
      <c r="A927" s="16">
        <v>922</v>
      </c>
      <c r="B927" s="21" t="s">
        <v>3482</v>
      </c>
      <c r="C927" s="16" t="s">
        <v>67</v>
      </c>
      <c r="D927" s="16" t="s">
        <v>66</v>
      </c>
      <c r="E927" s="16" t="s">
        <v>91</v>
      </c>
      <c r="F927" s="17"/>
      <c r="G927" s="16" t="s">
        <v>33</v>
      </c>
      <c r="H927" s="251">
        <v>6000000</v>
      </c>
      <c r="I927" s="251">
        <v>3</v>
      </c>
      <c r="J927" s="16">
        <v>6000000</v>
      </c>
      <c r="K927" s="16">
        <v>3</v>
      </c>
      <c r="L927" s="16">
        <v>6000000</v>
      </c>
      <c r="M927" s="16">
        <v>3</v>
      </c>
      <c r="N927" s="16">
        <v>6000000</v>
      </c>
      <c r="O927" s="16">
        <v>3</v>
      </c>
      <c r="P927" s="16">
        <v>6000000</v>
      </c>
      <c r="Q927" s="16">
        <v>3</v>
      </c>
      <c r="R927" s="16">
        <v>30000000</v>
      </c>
      <c r="S927" s="16">
        <v>15</v>
      </c>
      <c r="T927" s="16" t="s">
        <v>213</v>
      </c>
      <c r="U927" s="16" t="s">
        <v>1320</v>
      </c>
      <c r="V927" s="16" t="s">
        <v>3310</v>
      </c>
    </row>
    <row r="928" spans="1:22" s="7" customFormat="1" ht="409.5" x14ac:dyDescent="0.3">
      <c r="A928" s="16">
        <v>923</v>
      </c>
      <c r="B928" s="21" t="s">
        <v>3505</v>
      </c>
      <c r="C928" s="16" t="s">
        <v>3042</v>
      </c>
      <c r="D928" s="16" t="s">
        <v>1270</v>
      </c>
      <c r="E928" s="16" t="s">
        <v>3043</v>
      </c>
      <c r="F928" s="17"/>
      <c r="G928" s="16" t="s">
        <v>49</v>
      </c>
      <c r="H928" s="251">
        <v>6000000</v>
      </c>
      <c r="I928" s="251">
        <v>1</v>
      </c>
      <c r="J928" s="16">
        <v>6000000</v>
      </c>
      <c r="K928" s="16">
        <v>1</v>
      </c>
      <c r="L928" s="16">
        <v>6000000</v>
      </c>
      <c r="M928" s="16">
        <v>1</v>
      </c>
      <c r="N928" s="16">
        <v>6000000</v>
      </c>
      <c r="O928" s="16">
        <v>1</v>
      </c>
      <c r="P928" s="16">
        <v>6000000</v>
      </c>
      <c r="Q928" s="16">
        <v>1</v>
      </c>
      <c r="R928" s="16">
        <v>30000000</v>
      </c>
      <c r="S928" s="16">
        <v>5</v>
      </c>
      <c r="T928" s="16" t="s">
        <v>213</v>
      </c>
      <c r="U928" s="16"/>
      <c r="V928" s="16"/>
    </row>
    <row r="929" spans="1:22" s="7" customFormat="1" ht="409.5" x14ac:dyDescent="0.3">
      <c r="A929" s="16">
        <v>924</v>
      </c>
      <c r="B929" s="21" t="s">
        <v>7642</v>
      </c>
      <c r="C929" s="16" t="s">
        <v>2489</v>
      </c>
      <c r="D929" s="16" t="s">
        <v>514</v>
      </c>
      <c r="E929" s="16" t="s">
        <v>2490</v>
      </c>
      <c r="F929" s="16"/>
      <c r="G929" s="16" t="s">
        <v>33</v>
      </c>
      <c r="H929" s="251">
        <v>7499999.9999999991</v>
      </c>
      <c r="I929" s="251">
        <v>4</v>
      </c>
      <c r="J929" s="16">
        <v>5625000</v>
      </c>
      <c r="K929" s="16">
        <v>3</v>
      </c>
      <c r="L929" s="16">
        <v>5625000</v>
      </c>
      <c r="M929" s="16">
        <v>3</v>
      </c>
      <c r="N929" s="16">
        <v>5625000</v>
      </c>
      <c r="O929" s="16">
        <v>3</v>
      </c>
      <c r="P929" s="16">
        <v>5625000</v>
      </c>
      <c r="Q929" s="16">
        <v>3</v>
      </c>
      <c r="R929" s="16">
        <v>30000000</v>
      </c>
      <c r="S929" s="16">
        <v>16</v>
      </c>
      <c r="T929" s="16" t="s">
        <v>213</v>
      </c>
      <c r="U929" s="16" t="s">
        <v>7048</v>
      </c>
      <c r="V929" s="16" t="s">
        <v>7048</v>
      </c>
    </row>
    <row r="930" spans="1:22" s="7" customFormat="1" ht="112.5" x14ac:dyDescent="0.3">
      <c r="A930" s="16">
        <v>925</v>
      </c>
      <c r="B930" s="16" t="s">
        <v>2694</v>
      </c>
      <c r="C930" s="16" t="s">
        <v>12007</v>
      </c>
      <c r="D930" s="16" t="s">
        <v>12008</v>
      </c>
      <c r="E930" s="16" t="s">
        <v>12009</v>
      </c>
      <c r="F930" s="16"/>
      <c r="G930" s="151" t="s">
        <v>9115</v>
      </c>
      <c r="H930" s="291">
        <v>29949999.52</v>
      </c>
      <c r="I930" s="275" t="s">
        <v>9113</v>
      </c>
      <c r="J930" s="275"/>
      <c r="K930" s="275"/>
      <c r="L930" s="275"/>
      <c r="M930" s="275"/>
      <c r="N930" s="275"/>
      <c r="O930" s="275"/>
      <c r="P930" s="275"/>
      <c r="Q930" s="275"/>
      <c r="R930" s="16">
        <v>29949999.52</v>
      </c>
      <c r="S930" s="275">
        <v>1</v>
      </c>
      <c r="T930" s="38" t="s">
        <v>12010</v>
      </c>
      <c r="U930" s="279"/>
      <c r="V930" s="279"/>
    </row>
    <row r="931" spans="1:22" s="7" customFormat="1" ht="37.5" x14ac:dyDescent="0.3">
      <c r="A931" s="16">
        <v>926</v>
      </c>
      <c r="B931" s="21" t="s">
        <v>3519</v>
      </c>
      <c r="C931" s="16" t="s">
        <v>346</v>
      </c>
      <c r="D931" s="16" t="s">
        <v>345</v>
      </c>
      <c r="E931" s="16" t="s">
        <v>347</v>
      </c>
      <c r="F931" s="17"/>
      <c r="G931" s="16" t="s">
        <v>33</v>
      </c>
      <c r="H931" s="251">
        <v>5986593.5999999996</v>
      </c>
      <c r="I931" s="251">
        <v>2</v>
      </c>
      <c r="J931" s="16">
        <v>5986593.5999999996</v>
      </c>
      <c r="K931" s="16">
        <v>2</v>
      </c>
      <c r="L931" s="16">
        <v>5986593.5999999996</v>
      </c>
      <c r="M931" s="16">
        <v>2</v>
      </c>
      <c r="N931" s="16">
        <v>5986593.5999999996</v>
      </c>
      <c r="O931" s="16">
        <v>2</v>
      </c>
      <c r="P931" s="16">
        <v>5986593.5999999996</v>
      </c>
      <c r="Q931" s="16">
        <v>2</v>
      </c>
      <c r="R931" s="16">
        <v>29932968</v>
      </c>
      <c r="S931" s="16">
        <v>10</v>
      </c>
      <c r="T931" s="16" t="s">
        <v>213</v>
      </c>
      <c r="U931" s="16" t="s">
        <v>455</v>
      </c>
      <c r="V931" s="16" t="s">
        <v>3520</v>
      </c>
    </row>
    <row r="932" spans="1:22" s="7" customFormat="1" ht="409.5" x14ac:dyDescent="0.3">
      <c r="A932" s="16">
        <v>927</v>
      </c>
      <c r="B932" s="21" t="s">
        <v>6723</v>
      </c>
      <c r="C932" s="16" t="s">
        <v>6724</v>
      </c>
      <c r="D932" s="16" t="s">
        <v>6725</v>
      </c>
      <c r="E932" s="16" t="s">
        <v>6726</v>
      </c>
      <c r="F932" s="16"/>
      <c r="G932" s="16" t="s">
        <v>49</v>
      </c>
      <c r="H932" s="251">
        <v>29925000</v>
      </c>
      <c r="I932" s="251">
        <v>1</v>
      </c>
      <c r="J932" s="16">
        <v>0</v>
      </c>
      <c r="K932" s="16">
        <v>0</v>
      </c>
      <c r="L932" s="16">
        <v>0</v>
      </c>
      <c r="M932" s="16">
        <v>0</v>
      </c>
      <c r="N932" s="16">
        <v>0</v>
      </c>
      <c r="O932" s="16">
        <v>0</v>
      </c>
      <c r="P932" s="16">
        <v>0</v>
      </c>
      <c r="Q932" s="16">
        <v>0</v>
      </c>
      <c r="R932" s="16">
        <v>29925000</v>
      </c>
      <c r="S932" s="16">
        <v>1</v>
      </c>
      <c r="T932" s="16" t="s">
        <v>76</v>
      </c>
      <c r="U932" s="16"/>
      <c r="V932" s="16" t="s">
        <v>6727</v>
      </c>
    </row>
    <row r="933" spans="1:22" s="7" customFormat="1" ht="75" x14ac:dyDescent="0.3">
      <c r="A933" s="16">
        <v>928</v>
      </c>
      <c r="B933" s="20" t="s">
        <v>5658</v>
      </c>
      <c r="C933" s="20" t="s">
        <v>16046</v>
      </c>
      <c r="D933" s="20" t="s">
        <v>16047</v>
      </c>
      <c r="E933" s="20" t="s">
        <v>16048</v>
      </c>
      <c r="F933" s="116" t="s">
        <v>16049</v>
      </c>
      <c r="G933" s="21" t="s">
        <v>33</v>
      </c>
      <c r="H933" s="115">
        <v>29872281.600000001</v>
      </c>
      <c r="I933" s="115">
        <v>3136</v>
      </c>
      <c r="J933" s="171"/>
      <c r="K933" s="171"/>
      <c r="L933" s="171"/>
      <c r="M933" s="171"/>
      <c r="N933" s="174"/>
      <c r="O933" s="174"/>
      <c r="P933" s="174"/>
      <c r="Q933" s="174"/>
      <c r="R933" s="16">
        <v>29872281.600000001</v>
      </c>
      <c r="S933" s="171">
        <v>3136</v>
      </c>
      <c r="T933" s="20" t="s">
        <v>15928</v>
      </c>
      <c r="U933" s="16" t="s">
        <v>35</v>
      </c>
      <c r="V933" s="16" t="s">
        <v>199</v>
      </c>
    </row>
    <row r="934" spans="1:22" s="7" customFormat="1" ht="75" x14ac:dyDescent="0.3">
      <c r="A934" s="16">
        <v>929</v>
      </c>
      <c r="B934" s="21" t="s">
        <v>7260</v>
      </c>
      <c r="C934" s="16" t="s">
        <v>1317</v>
      </c>
      <c r="D934" s="16" t="s">
        <v>1316</v>
      </c>
      <c r="E934" s="16" t="s">
        <v>1318</v>
      </c>
      <c r="F934" s="16"/>
      <c r="G934" s="16" t="s">
        <v>33</v>
      </c>
      <c r="H934" s="251">
        <v>2864950</v>
      </c>
      <c r="I934" s="251">
        <v>20</v>
      </c>
      <c r="J934" s="16">
        <v>4745979.8999999994</v>
      </c>
      <c r="K934" s="16">
        <v>9</v>
      </c>
      <c r="L934" s="16">
        <v>7382635.3999999994</v>
      </c>
      <c r="M934" s="16">
        <v>14</v>
      </c>
      <c r="N934" s="16">
        <v>7382635.3999999994</v>
      </c>
      <c r="O934" s="16">
        <v>14</v>
      </c>
      <c r="P934" s="16">
        <v>7382635.3999999994</v>
      </c>
      <c r="Q934" s="16">
        <v>14</v>
      </c>
      <c r="R934" s="16">
        <v>29758836.099999998</v>
      </c>
      <c r="S934" s="16">
        <v>71</v>
      </c>
      <c r="T934" s="16" t="s">
        <v>213</v>
      </c>
      <c r="U934" s="16" t="s">
        <v>7048</v>
      </c>
      <c r="V934" s="16" t="s">
        <v>7048</v>
      </c>
    </row>
    <row r="935" spans="1:22" s="7" customFormat="1" ht="112.5" x14ac:dyDescent="0.3">
      <c r="A935" s="16">
        <v>930</v>
      </c>
      <c r="B935" s="21" t="s">
        <v>645</v>
      </c>
      <c r="C935" s="16" t="s">
        <v>86</v>
      </c>
      <c r="D935" s="16" t="s">
        <v>87</v>
      </c>
      <c r="E935" s="16" t="s">
        <v>11033</v>
      </c>
      <c r="F935" s="16"/>
      <c r="G935" s="16" t="s">
        <v>1493</v>
      </c>
      <c r="H935" s="251">
        <v>5938746.04</v>
      </c>
      <c r="I935" s="251">
        <v>71</v>
      </c>
      <c r="J935" s="16">
        <v>5938746.04</v>
      </c>
      <c r="K935" s="16">
        <v>71</v>
      </c>
      <c r="L935" s="16">
        <v>5938746.04</v>
      </c>
      <c r="M935" s="16">
        <v>71</v>
      </c>
      <c r="N935" s="16">
        <v>5938746.04</v>
      </c>
      <c r="O935" s="16">
        <v>71</v>
      </c>
      <c r="P935" s="16">
        <v>5938746.04</v>
      </c>
      <c r="Q935" s="16">
        <v>71</v>
      </c>
      <c r="R935" s="16">
        <v>29693730.199999999</v>
      </c>
      <c r="S935" s="16">
        <v>355</v>
      </c>
      <c r="T935" s="16" t="s">
        <v>1113</v>
      </c>
      <c r="U935" s="16" t="s">
        <v>1097</v>
      </c>
      <c r="V935" s="35" t="s">
        <v>199</v>
      </c>
    </row>
    <row r="936" spans="1:22" s="7" customFormat="1" ht="37.5" x14ac:dyDescent="0.3">
      <c r="A936" s="16">
        <v>931</v>
      </c>
      <c r="B936" s="21" t="s">
        <v>7643</v>
      </c>
      <c r="C936" s="16" t="s">
        <v>5403</v>
      </c>
      <c r="D936" s="16" t="s">
        <v>5402</v>
      </c>
      <c r="E936" s="16" t="s">
        <v>5404</v>
      </c>
      <c r="F936" s="16"/>
      <c r="G936" s="16" t="s">
        <v>33</v>
      </c>
      <c r="H936" s="251">
        <v>4692012</v>
      </c>
      <c r="I936" s="251">
        <v>52</v>
      </c>
      <c r="J936" s="16">
        <v>4351760</v>
      </c>
      <c r="K936" s="16">
        <v>19</v>
      </c>
      <c r="L936" s="16">
        <v>6871200</v>
      </c>
      <c r="M936" s="16">
        <v>30</v>
      </c>
      <c r="N936" s="16">
        <v>6871200</v>
      </c>
      <c r="O936" s="16">
        <v>30</v>
      </c>
      <c r="P936" s="16">
        <v>6871200</v>
      </c>
      <c r="Q936" s="16">
        <v>30</v>
      </c>
      <c r="R936" s="16">
        <v>29657372</v>
      </c>
      <c r="S936" s="16">
        <v>161</v>
      </c>
      <c r="T936" s="16" t="s">
        <v>213</v>
      </c>
      <c r="U936" s="16" t="s">
        <v>7048</v>
      </c>
      <c r="V936" s="16" t="s">
        <v>7048</v>
      </c>
    </row>
    <row r="937" spans="1:22" s="7" customFormat="1" ht="56.25" x14ac:dyDescent="0.3">
      <c r="A937" s="16">
        <v>932</v>
      </c>
      <c r="B937" s="16" t="s">
        <v>2694</v>
      </c>
      <c r="C937" s="16" t="s">
        <v>13243</v>
      </c>
      <c r="D937" s="16" t="s">
        <v>13244</v>
      </c>
      <c r="E937" s="16" t="s">
        <v>13245</v>
      </c>
      <c r="F937" s="16"/>
      <c r="G937" s="151" t="s">
        <v>9115</v>
      </c>
      <c r="H937" s="168">
        <v>29556800</v>
      </c>
      <c r="I937" s="166" t="s">
        <v>9113</v>
      </c>
      <c r="J937" s="166">
        <v>0</v>
      </c>
      <c r="K937" s="166">
        <v>0</v>
      </c>
      <c r="L937" s="166">
        <v>0</v>
      </c>
      <c r="M937" s="166">
        <v>0</v>
      </c>
      <c r="N937" s="166">
        <v>0</v>
      </c>
      <c r="O937" s="166">
        <v>0</v>
      </c>
      <c r="P937" s="166">
        <v>0</v>
      </c>
      <c r="Q937" s="166">
        <v>0</v>
      </c>
      <c r="R937" s="16">
        <v>29556800</v>
      </c>
      <c r="S937" s="275">
        <v>1</v>
      </c>
      <c r="T937" s="20" t="s">
        <v>13227</v>
      </c>
      <c r="U937" s="118"/>
      <c r="V937" s="118"/>
    </row>
    <row r="938" spans="1:22" s="7" customFormat="1" ht="75" x14ac:dyDescent="0.3">
      <c r="A938" s="16">
        <v>933</v>
      </c>
      <c r="B938" s="21" t="s">
        <v>955</v>
      </c>
      <c r="C938" s="16" t="s">
        <v>956</v>
      </c>
      <c r="D938" s="16" t="s">
        <v>957</v>
      </c>
      <c r="E938" s="16" t="s">
        <v>3100</v>
      </c>
      <c r="F938" s="16"/>
      <c r="G938" s="16" t="s">
        <v>2320</v>
      </c>
      <c r="H938" s="251">
        <v>5902400</v>
      </c>
      <c r="I938" s="251">
        <v>10</v>
      </c>
      <c r="J938" s="16">
        <v>5902400</v>
      </c>
      <c r="K938" s="16">
        <v>10</v>
      </c>
      <c r="L938" s="16">
        <v>5902400</v>
      </c>
      <c r="M938" s="16">
        <v>10</v>
      </c>
      <c r="N938" s="16">
        <v>5902400</v>
      </c>
      <c r="O938" s="16">
        <v>10</v>
      </c>
      <c r="P938" s="16">
        <v>5902400</v>
      </c>
      <c r="Q938" s="16">
        <v>10</v>
      </c>
      <c r="R938" s="16">
        <v>29512000</v>
      </c>
      <c r="S938" s="16">
        <v>50</v>
      </c>
      <c r="T938" s="16" t="s">
        <v>198</v>
      </c>
      <c r="U938" s="16" t="s">
        <v>1702</v>
      </c>
      <c r="V938" s="16" t="s">
        <v>3101</v>
      </c>
    </row>
    <row r="939" spans="1:22" s="7" customFormat="1" ht="409.5" x14ac:dyDescent="0.3">
      <c r="A939" s="16">
        <v>934</v>
      </c>
      <c r="B939" s="21" t="s">
        <v>3507</v>
      </c>
      <c r="C939" s="16" t="s">
        <v>115</v>
      </c>
      <c r="D939" s="16" t="s">
        <v>116</v>
      </c>
      <c r="E939" s="16" t="s">
        <v>3508</v>
      </c>
      <c r="F939" s="16"/>
      <c r="G939" s="16" t="s">
        <v>24</v>
      </c>
      <c r="H939" s="251">
        <v>2961000</v>
      </c>
      <c r="I939" s="251">
        <v>282</v>
      </c>
      <c r="J939" s="16">
        <v>6626464.6068000002</v>
      </c>
      <c r="K939" s="16">
        <v>525.24</v>
      </c>
      <c r="L939" s="16">
        <v>6626464.6068000002</v>
      </c>
      <c r="M939" s="16">
        <v>525.24</v>
      </c>
      <c r="N939" s="16">
        <v>6626464.6068000002</v>
      </c>
      <c r="O939" s="16">
        <v>525.24</v>
      </c>
      <c r="P939" s="16">
        <v>6626464.6068000002</v>
      </c>
      <c r="Q939" s="16">
        <v>525.24</v>
      </c>
      <c r="R939" s="16">
        <v>29466858.427200004</v>
      </c>
      <c r="S939" s="16">
        <v>2382.96</v>
      </c>
      <c r="T939" s="16" t="s">
        <v>25</v>
      </c>
      <c r="U939" s="16" t="s">
        <v>1320</v>
      </c>
      <c r="V939" s="16" t="s">
        <v>3310</v>
      </c>
    </row>
    <row r="940" spans="1:22" s="7" customFormat="1" ht="409.5" x14ac:dyDescent="0.3">
      <c r="A940" s="16">
        <v>935</v>
      </c>
      <c r="B940" s="21" t="s">
        <v>3411</v>
      </c>
      <c r="C940" s="16" t="s">
        <v>3412</v>
      </c>
      <c r="D940" s="16" t="s">
        <v>3413</v>
      </c>
      <c r="E940" s="16" t="s">
        <v>3414</v>
      </c>
      <c r="F940" s="16"/>
      <c r="G940" s="16" t="s">
        <v>33</v>
      </c>
      <c r="H940" s="251">
        <v>1076521.95</v>
      </c>
      <c r="I940" s="251">
        <v>855</v>
      </c>
      <c r="J940" s="16">
        <v>7096498.5</v>
      </c>
      <c r="K940" s="16">
        <v>1061</v>
      </c>
      <c r="L940" s="16">
        <v>7096498.5</v>
      </c>
      <c r="M940" s="16">
        <v>1061</v>
      </c>
      <c r="N940" s="16">
        <v>7096498.5</v>
      </c>
      <c r="O940" s="16">
        <v>1061</v>
      </c>
      <c r="P940" s="16">
        <v>7096498.5</v>
      </c>
      <c r="Q940" s="16">
        <v>1061</v>
      </c>
      <c r="R940" s="16">
        <v>29462515.949999999</v>
      </c>
      <c r="S940" s="16">
        <v>5099</v>
      </c>
      <c r="T940" s="16" t="s">
        <v>25</v>
      </c>
      <c r="U940" s="16" t="s">
        <v>1320</v>
      </c>
      <c r="V940" s="16" t="s">
        <v>3310</v>
      </c>
    </row>
    <row r="941" spans="1:22" s="7" customFormat="1" ht="243.75" x14ac:dyDescent="0.3">
      <c r="A941" s="16">
        <v>936</v>
      </c>
      <c r="B941" s="21" t="s">
        <v>645</v>
      </c>
      <c r="C941" s="16" t="s">
        <v>646</v>
      </c>
      <c r="D941" s="16" t="s">
        <v>647</v>
      </c>
      <c r="E941" s="16" t="s">
        <v>1440</v>
      </c>
      <c r="F941" s="16"/>
      <c r="G941" s="16" t="s">
        <v>33</v>
      </c>
      <c r="H941" s="251">
        <v>6925000</v>
      </c>
      <c r="I941" s="251">
        <v>20</v>
      </c>
      <c r="J941" s="16">
        <v>7202000</v>
      </c>
      <c r="K941" s="16">
        <v>20</v>
      </c>
      <c r="L941" s="16">
        <v>7490080</v>
      </c>
      <c r="M941" s="16">
        <v>20</v>
      </c>
      <c r="N941" s="16">
        <v>7789683.2000000002</v>
      </c>
      <c r="O941" s="16">
        <v>20</v>
      </c>
      <c r="P941" s="16">
        <v>0</v>
      </c>
      <c r="Q941" s="16">
        <v>0</v>
      </c>
      <c r="R941" s="16">
        <v>29406763.199999999</v>
      </c>
      <c r="S941" s="16">
        <v>80</v>
      </c>
      <c r="T941" s="16" t="s">
        <v>1421</v>
      </c>
      <c r="U941" s="16" t="s">
        <v>35</v>
      </c>
      <c r="V941" s="16" t="s">
        <v>1441</v>
      </c>
    </row>
    <row r="942" spans="1:22" s="5" customFormat="1" ht="131.25" x14ac:dyDescent="0.2">
      <c r="A942" s="16">
        <v>937</v>
      </c>
      <c r="B942" s="21" t="s">
        <v>7493</v>
      </c>
      <c r="C942" s="16" t="s">
        <v>7494</v>
      </c>
      <c r="D942" s="16" t="s">
        <v>7495</v>
      </c>
      <c r="E942" s="16" t="s">
        <v>7496</v>
      </c>
      <c r="F942" s="16"/>
      <c r="G942" s="16" t="s">
        <v>1493</v>
      </c>
      <c r="H942" s="251">
        <v>5880000</v>
      </c>
      <c r="I942" s="251">
        <v>3</v>
      </c>
      <c r="J942" s="16">
        <v>5880000</v>
      </c>
      <c r="K942" s="16">
        <v>3</v>
      </c>
      <c r="L942" s="16">
        <v>5880000</v>
      </c>
      <c r="M942" s="16">
        <v>3</v>
      </c>
      <c r="N942" s="16">
        <v>5880000</v>
      </c>
      <c r="O942" s="16">
        <v>3</v>
      </c>
      <c r="P942" s="16">
        <v>5880000</v>
      </c>
      <c r="Q942" s="16">
        <v>3</v>
      </c>
      <c r="R942" s="16">
        <v>29400000</v>
      </c>
      <c r="S942" s="16">
        <v>15</v>
      </c>
      <c r="T942" s="16" t="s">
        <v>213</v>
      </c>
      <c r="U942" s="16" t="s">
        <v>7048</v>
      </c>
      <c r="V942" s="16" t="s">
        <v>7048</v>
      </c>
    </row>
    <row r="943" spans="1:22" s="5" customFormat="1" ht="56.25" x14ac:dyDescent="0.2">
      <c r="A943" s="16">
        <v>938</v>
      </c>
      <c r="B943" s="21" t="s">
        <v>5916</v>
      </c>
      <c r="C943" s="16" t="s">
        <v>5917</v>
      </c>
      <c r="D943" s="16" t="s">
        <v>5918</v>
      </c>
      <c r="E943" s="16" t="s">
        <v>10626</v>
      </c>
      <c r="F943" s="16"/>
      <c r="G943" s="16" t="s">
        <v>9115</v>
      </c>
      <c r="H943" s="251">
        <v>29400000</v>
      </c>
      <c r="I943" s="251" t="s">
        <v>9130</v>
      </c>
      <c r="J943" s="16"/>
      <c r="K943" s="16"/>
      <c r="L943" s="16"/>
      <c r="M943" s="16"/>
      <c r="N943" s="16"/>
      <c r="O943" s="16"/>
      <c r="P943" s="16"/>
      <c r="Q943" s="16"/>
      <c r="R943" s="16">
        <v>29400000</v>
      </c>
      <c r="S943" s="16">
        <v>3</v>
      </c>
      <c r="T943" s="16" t="s">
        <v>76</v>
      </c>
      <c r="U943" s="16" t="s">
        <v>2567</v>
      </c>
      <c r="V943" s="16" t="s">
        <v>10627</v>
      </c>
    </row>
    <row r="944" spans="1:22" s="5" customFormat="1" ht="56.25" x14ac:dyDescent="0.2">
      <c r="A944" s="16">
        <v>939</v>
      </c>
      <c r="B944" s="16" t="s">
        <v>11373</v>
      </c>
      <c r="C944" s="16" t="s">
        <v>12011</v>
      </c>
      <c r="D944" s="16" t="s">
        <v>12012</v>
      </c>
      <c r="E944" s="16" t="s">
        <v>12013</v>
      </c>
      <c r="F944" s="16"/>
      <c r="G944" s="151" t="s">
        <v>7084</v>
      </c>
      <c r="H944" s="275">
        <v>0</v>
      </c>
      <c r="I944" s="275">
        <v>0</v>
      </c>
      <c r="J944" s="275">
        <v>7344220</v>
      </c>
      <c r="K944" s="275">
        <v>1129.8800000000001</v>
      </c>
      <c r="L944" s="275">
        <v>7344220</v>
      </c>
      <c r="M944" s="275">
        <v>1129.8800000000001</v>
      </c>
      <c r="N944" s="275">
        <v>7344220</v>
      </c>
      <c r="O944" s="275">
        <v>1129.8800000000001</v>
      </c>
      <c r="P944" s="275">
        <v>7344220</v>
      </c>
      <c r="Q944" s="275">
        <v>1129.8800000000001</v>
      </c>
      <c r="R944" s="16">
        <v>29376880</v>
      </c>
      <c r="S944" s="275">
        <v>4519.5200000000004</v>
      </c>
      <c r="T944" s="38" t="s">
        <v>11752</v>
      </c>
      <c r="U944" s="279"/>
      <c r="V944" s="279"/>
    </row>
    <row r="945" spans="1:22" s="5" customFormat="1" ht="409.5" x14ac:dyDescent="0.2">
      <c r="A945" s="16">
        <v>940</v>
      </c>
      <c r="B945" s="21" t="s">
        <v>7644</v>
      </c>
      <c r="C945" s="16" t="s">
        <v>1100</v>
      </c>
      <c r="D945" s="16" t="s">
        <v>1099</v>
      </c>
      <c r="E945" s="16" t="s">
        <v>7645</v>
      </c>
      <c r="F945" s="16"/>
      <c r="G945" s="16" t="s">
        <v>33</v>
      </c>
      <c r="H945" s="251">
        <v>7978999.9999999991</v>
      </c>
      <c r="I945" s="251">
        <v>2</v>
      </c>
      <c r="J945" s="16">
        <v>6273000</v>
      </c>
      <c r="K945" s="16">
        <v>5</v>
      </c>
      <c r="L945" s="16">
        <v>5018400</v>
      </c>
      <c r="M945" s="16">
        <v>4</v>
      </c>
      <c r="N945" s="16">
        <v>5018400</v>
      </c>
      <c r="O945" s="16">
        <v>4</v>
      </c>
      <c r="P945" s="16">
        <v>5018400</v>
      </c>
      <c r="Q945" s="16">
        <v>4</v>
      </c>
      <c r="R945" s="16">
        <v>29307200</v>
      </c>
      <c r="S945" s="16">
        <v>19</v>
      </c>
      <c r="T945" s="16" t="s">
        <v>213</v>
      </c>
      <c r="U945" s="16" t="s">
        <v>294</v>
      </c>
      <c r="V945" s="16" t="s">
        <v>7646</v>
      </c>
    </row>
    <row r="946" spans="1:22" s="5" customFormat="1" ht="131.25" x14ac:dyDescent="0.2">
      <c r="A946" s="16">
        <v>941</v>
      </c>
      <c r="B946" s="21" t="s">
        <v>7647</v>
      </c>
      <c r="C946" s="16" t="s">
        <v>853</v>
      </c>
      <c r="D946" s="16" t="s">
        <v>831</v>
      </c>
      <c r="E946" s="16" t="s">
        <v>854</v>
      </c>
      <c r="F946" s="16"/>
      <c r="G946" s="16" t="s">
        <v>33</v>
      </c>
      <c r="H946" s="251">
        <v>4893400</v>
      </c>
      <c r="I946" s="251">
        <v>43</v>
      </c>
      <c r="J946" s="16">
        <v>6095552.8500000006</v>
      </c>
      <c r="K946" s="16">
        <v>45</v>
      </c>
      <c r="L946" s="16">
        <v>6095552.8500000006</v>
      </c>
      <c r="M946" s="16">
        <v>45</v>
      </c>
      <c r="N946" s="16">
        <v>6095552.8500000006</v>
      </c>
      <c r="O946" s="16">
        <v>45</v>
      </c>
      <c r="P946" s="16">
        <v>6095552.8500000006</v>
      </c>
      <c r="Q946" s="16">
        <v>45</v>
      </c>
      <c r="R946" s="16">
        <v>29275611.400000006</v>
      </c>
      <c r="S946" s="16">
        <v>223</v>
      </c>
      <c r="T946" s="16" t="s">
        <v>213</v>
      </c>
      <c r="U946" s="16" t="s">
        <v>83</v>
      </c>
      <c r="V946" s="16" t="s">
        <v>7648</v>
      </c>
    </row>
    <row r="947" spans="1:22" s="7" customFormat="1" ht="75" x14ac:dyDescent="0.3">
      <c r="A947" s="16">
        <v>942</v>
      </c>
      <c r="B947" s="16" t="s">
        <v>915</v>
      </c>
      <c r="C947" s="16" t="s">
        <v>916</v>
      </c>
      <c r="D947" s="16" t="s">
        <v>917</v>
      </c>
      <c r="E947" s="16" t="s">
        <v>12014</v>
      </c>
      <c r="F947" s="16"/>
      <c r="G947" s="151" t="s">
        <v>9115</v>
      </c>
      <c r="H947" s="275">
        <v>29261250.010000002</v>
      </c>
      <c r="I947" s="275" t="s">
        <v>9120</v>
      </c>
      <c r="J947" s="275"/>
      <c r="K947" s="275"/>
      <c r="L947" s="275"/>
      <c r="M947" s="275"/>
      <c r="N947" s="275"/>
      <c r="O947" s="275"/>
      <c r="P947" s="275"/>
      <c r="Q947" s="275"/>
      <c r="R947" s="16">
        <v>29261250.010000002</v>
      </c>
      <c r="S947" s="275">
        <v>2</v>
      </c>
      <c r="T947" s="38" t="s">
        <v>11788</v>
      </c>
      <c r="U947" s="279"/>
      <c r="V947" s="279"/>
    </row>
    <row r="948" spans="1:22" s="7" customFormat="1" ht="37.5" x14ac:dyDescent="0.3">
      <c r="A948" s="16">
        <v>943</v>
      </c>
      <c r="B948" s="16" t="s">
        <v>897</v>
      </c>
      <c r="C948" s="16" t="s">
        <v>898</v>
      </c>
      <c r="D948" s="16" t="s">
        <v>1056</v>
      </c>
      <c r="E948" s="16" t="s">
        <v>12015</v>
      </c>
      <c r="F948" s="16"/>
      <c r="G948" s="151" t="s">
        <v>9115</v>
      </c>
      <c r="H948" s="275">
        <v>0</v>
      </c>
      <c r="I948" s="275">
        <v>0</v>
      </c>
      <c r="J948" s="275">
        <v>7309344</v>
      </c>
      <c r="K948" s="275" t="s">
        <v>12016</v>
      </c>
      <c r="L948" s="275">
        <v>7309344</v>
      </c>
      <c r="M948" s="275" t="s">
        <v>12016</v>
      </c>
      <c r="N948" s="275">
        <v>7309344</v>
      </c>
      <c r="O948" s="275" t="s">
        <v>12016</v>
      </c>
      <c r="P948" s="275">
        <v>7309344</v>
      </c>
      <c r="Q948" s="275" t="s">
        <v>12016</v>
      </c>
      <c r="R948" s="16">
        <v>29237376</v>
      </c>
      <c r="S948" s="275">
        <v>1752</v>
      </c>
      <c r="T948" s="38" t="s">
        <v>11752</v>
      </c>
      <c r="U948" s="279"/>
      <c r="V948" s="279"/>
    </row>
    <row r="949" spans="1:22" s="7" customFormat="1" ht="56.25" x14ac:dyDescent="0.3">
      <c r="A949" s="16">
        <v>944</v>
      </c>
      <c r="B949" s="21" t="s">
        <v>3529</v>
      </c>
      <c r="C949" s="16" t="s">
        <v>2036</v>
      </c>
      <c r="D949" s="16" t="s">
        <v>1233</v>
      </c>
      <c r="E949" s="16" t="s">
        <v>2037</v>
      </c>
      <c r="F949" s="17"/>
      <c r="G949" s="16" t="s">
        <v>33</v>
      </c>
      <c r="H949" s="251">
        <v>5831071.4000000004</v>
      </c>
      <c r="I949" s="251">
        <v>10</v>
      </c>
      <c r="J949" s="16">
        <v>5831071.4000000004</v>
      </c>
      <c r="K949" s="16">
        <v>10</v>
      </c>
      <c r="L949" s="16">
        <v>5831071.4000000004</v>
      </c>
      <c r="M949" s="16">
        <v>10</v>
      </c>
      <c r="N949" s="16">
        <v>5831071.4000000004</v>
      </c>
      <c r="O949" s="16">
        <v>10</v>
      </c>
      <c r="P949" s="16">
        <v>5831071.4000000004</v>
      </c>
      <c r="Q949" s="16">
        <v>10</v>
      </c>
      <c r="R949" s="16">
        <v>29155357</v>
      </c>
      <c r="S949" s="16">
        <v>50</v>
      </c>
      <c r="T949" s="16" t="s">
        <v>213</v>
      </c>
      <c r="U949" s="16" t="s">
        <v>2567</v>
      </c>
      <c r="V949" s="16" t="s">
        <v>3530</v>
      </c>
    </row>
    <row r="950" spans="1:22" s="7" customFormat="1" ht="131.25" x14ac:dyDescent="0.3">
      <c r="A950" s="16">
        <v>945</v>
      </c>
      <c r="B950" s="16" t="s">
        <v>2694</v>
      </c>
      <c r="C950" s="16" t="s">
        <v>12938</v>
      </c>
      <c r="D950" s="16" t="s">
        <v>12939</v>
      </c>
      <c r="E950" s="16" t="s">
        <v>12940</v>
      </c>
      <c r="F950" s="16"/>
      <c r="G950" s="151" t="s">
        <v>33</v>
      </c>
      <c r="H950" s="166">
        <v>0</v>
      </c>
      <c r="I950" s="166">
        <v>0</v>
      </c>
      <c r="J950" s="166">
        <v>29145535.719999999</v>
      </c>
      <c r="K950" s="166">
        <v>1</v>
      </c>
      <c r="L950" s="166">
        <v>0</v>
      </c>
      <c r="M950" s="166">
        <v>0</v>
      </c>
      <c r="N950" s="166">
        <v>0</v>
      </c>
      <c r="O950" s="166">
        <v>0</v>
      </c>
      <c r="P950" s="166">
        <v>0</v>
      </c>
      <c r="Q950" s="166">
        <v>0</v>
      </c>
      <c r="R950" s="16">
        <v>29145535.719999999</v>
      </c>
      <c r="S950" s="275">
        <v>1</v>
      </c>
      <c r="T950" s="20" t="s">
        <v>12910</v>
      </c>
      <c r="U950" s="166" t="s">
        <v>2567</v>
      </c>
      <c r="V950" s="166" t="s">
        <v>12941</v>
      </c>
    </row>
    <row r="951" spans="1:22" s="7" customFormat="1" ht="409.5" x14ac:dyDescent="0.3">
      <c r="A951" s="16">
        <v>946</v>
      </c>
      <c r="B951" s="21" t="s">
        <v>6670</v>
      </c>
      <c r="C951" s="16" t="s">
        <v>6671</v>
      </c>
      <c r="D951" s="16" t="s">
        <v>6672</v>
      </c>
      <c r="E951" s="16" t="s">
        <v>6673</v>
      </c>
      <c r="F951" s="16"/>
      <c r="G951" s="16" t="s">
        <v>49</v>
      </c>
      <c r="H951" s="251">
        <v>29120000</v>
      </c>
      <c r="I951" s="251">
        <v>2</v>
      </c>
      <c r="J951" s="16">
        <v>0</v>
      </c>
      <c r="K951" s="16">
        <v>0</v>
      </c>
      <c r="L951" s="16">
        <v>0</v>
      </c>
      <c r="M951" s="16">
        <v>0</v>
      </c>
      <c r="N951" s="16">
        <v>0</v>
      </c>
      <c r="O951" s="16">
        <v>0</v>
      </c>
      <c r="P951" s="16">
        <v>0</v>
      </c>
      <c r="Q951" s="16">
        <v>0</v>
      </c>
      <c r="R951" s="16">
        <v>29120000</v>
      </c>
      <c r="S951" s="16">
        <v>2</v>
      </c>
      <c r="T951" s="16" t="s">
        <v>76</v>
      </c>
      <c r="U951" s="16"/>
      <c r="V951" s="16"/>
    </row>
    <row r="952" spans="1:22" s="7" customFormat="1" ht="37.5" x14ac:dyDescent="0.3">
      <c r="A952" s="16">
        <v>947</v>
      </c>
      <c r="B952" s="21" t="s">
        <v>1850</v>
      </c>
      <c r="C952" s="16" t="s">
        <v>1851</v>
      </c>
      <c r="D952" s="16" t="s">
        <v>9210</v>
      </c>
      <c r="E952" s="16" t="s">
        <v>9350</v>
      </c>
      <c r="F952" s="16"/>
      <c r="G952" s="16" t="s">
        <v>9322</v>
      </c>
      <c r="H952" s="251">
        <v>29120000</v>
      </c>
      <c r="I952" s="251" t="s">
        <v>9351</v>
      </c>
      <c r="J952" s="16"/>
      <c r="K952" s="16"/>
      <c r="L952" s="16"/>
      <c r="M952" s="16"/>
      <c r="N952" s="16"/>
      <c r="O952" s="16"/>
      <c r="P952" s="16"/>
      <c r="Q952" s="16"/>
      <c r="R952" s="16">
        <v>29120000</v>
      </c>
      <c r="S952" s="16">
        <v>2000</v>
      </c>
      <c r="T952" s="16" t="s">
        <v>1326</v>
      </c>
      <c r="U952" s="16"/>
      <c r="V952" s="16"/>
    </row>
    <row r="953" spans="1:22" s="7" customFormat="1" ht="150" x14ac:dyDescent="0.3">
      <c r="A953" s="16">
        <v>948</v>
      </c>
      <c r="B953" s="16" t="s">
        <v>13034</v>
      </c>
      <c r="C953" s="16" t="s">
        <v>13035</v>
      </c>
      <c r="D953" s="16" t="s">
        <v>13036</v>
      </c>
      <c r="E953" s="16" t="s">
        <v>13271</v>
      </c>
      <c r="F953" s="16"/>
      <c r="G953" s="151" t="s">
        <v>9115</v>
      </c>
      <c r="H953" s="292">
        <v>13160000</v>
      </c>
      <c r="I953" s="293" t="s">
        <v>9201</v>
      </c>
      <c r="J953" s="293">
        <v>5264000</v>
      </c>
      <c r="K953" s="293">
        <v>2</v>
      </c>
      <c r="L953" s="293">
        <v>5264000</v>
      </c>
      <c r="M953" s="293">
        <v>2</v>
      </c>
      <c r="N953" s="293">
        <v>2632000</v>
      </c>
      <c r="O953" s="293">
        <v>1</v>
      </c>
      <c r="P953" s="293">
        <v>2632000</v>
      </c>
      <c r="Q953" s="293">
        <v>1</v>
      </c>
      <c r="R953" s="16">
        <v>28952000</v>
      </c>
      <c r="S953" s="275">
        <v>11</v>
      </c>
      <c r="T953" s="243" t="s">
        <v>13227</v>
      </c>
      <c r="U953" s="118"/>
      <c r="V953" s="118"/>
    </row>
    <row r="954" spans="1:22" s="7" customFormat="1" ht="300" x14ac:dyDescent="0.3">
      <c r="A954" s="16">
        <v>949</v>
      </c>
      <c r="B954" s="21" t="s">
        <v>3537</v>
      </c>
      <c r="C954" s="16" t="s">
        <v>164</v>
      </c>
      <c r="D954" s="16" t="s">
        <v>163</v>
      </c>
      <c r="E954" s="16" t="s">
        <v>368</v>
      </c>
      <c r="F954" s="17"/>
      <c r="G954" s="16" t="s">
        <v>33</v>
      </c>
      <c r="H954" s="251">
        <v>5779292.6799999997</v>
      </c>
      <c r="I954" s="251">
        <v>28</v>
      </c>
      <c r="J954" s="16">
        <v>5779292.6799999997</v>
      </c>
      <c r="K954" s="16">
        <v>28</v>
      </c>
      <c r="L954" s="16">
        <v>5779292.6799999997</v>
      </c>
      <c r="M954" s="16">
        <v>28</v>
      </c>
      <c r="N954" s="16">
        <v>5779292.6799999997</v>
      </c>
      <c r="O954" s="16">
        <v>28</v>
      </c>
      <c r="P954" s="16">
        <v>5779292.6799999997</v>
      </c>
      <c r="Q954" s="16">
        <v>28</v>
      </c>
      <c r="R954" s="16">
        <v>28896463.399999999</v>
      </c>
      <c r="S954" s="16">
        <v>140</v>
      </c>
      <c r="T954" s="16" t="s">
        <v>213</v>
      </c>
      <c r="U954" s="16" t="s">
        <v>1320</v>
      </c>
      <c r="V954" s="16" t="s">
        <v>3310</v>
      </c>
    </row>
    <row r="955" spans="1:22" s="7" customFormat="1" ht="56.25" x14ac:dyDescent="0.3">
      <c r="A955" s="16">
        <v>950</v>
      </c>
      <c r="B955" s="21" t="s">
        <v>7189</v>
      </c>
      <c r="C955" s="16" t="s">
        <v>7267</v>
      </c>
      <c r="D955" s="16" t="s">
        <v>7649</v>
      </c>
      <c r="E955" s="16" t="s">
        <v>7190</v>
      </c>
      <c r="F955" s="16"/>
      <c r="G955" s="16" t="s">
        <v>24</v>
      </c>
      <c r="H955" s="251">
        <v>6262279.2053571418</v>
      </c>
      <c r="I955" s="251">
        <v>1356</v>
      </c>
      <c r="J955" s="16">
        <v>1485026.4</v>
      </c>
      <c r="K955" s="16">
        <v>286</v>
      </c>
      <c r="L955" s="16">
        <v>7040894.3999999994</v>
      </c>
      <c r="M955" s="16">
        <v>1356</v>
      </c>
      <c r="N955" s="16">
        <v>7040894.3999999994</v>
      </c>
      <c r="O955" s="16">
        <v>1356</v>
      </c>
      <c r="P955" s="16">
        <v>7040894.3999999994</v>
      </c>
      <c r="Q955" s="16">
        <v>1356</v>
      </c>
      <c r="R955" s="16">
        <v>28869988.80535714</v>
      </c>
      <c r="S955" s="16">
        <v>5710</v>
      </c>
      <c r="T955" s="16" t="s">
        <v>213</v>
      </c>
      <c r="U955" s="16" t="s">
        <v>83</v>
      </c>
      <c r="V955" s="16" t="s">
        <v>83</v>
      </c>
    </row>
    <row r="956" spans="1:22" s="5" customFormat="1" ht="75" x14ac:dyDescent="0.2">
      <c r="A956" s="16">
        <v>951</v>
      </c>
      <c r="B956" s="16" t="s">
        <v>7069</v>
      </c>
      <c r="C956" s="16" t="s">
        <v>12942</v>
      </c>
      <c r="D956" s="16" t="s">
        <v>12943</v>
      </c>
      <c r="E956" s="16" t="s">
        <v>12944</v>
      </c>
      <c r="F956" s="16"/>
      <c r="G956" s="151" t="s">
        <v>9115</v>
      </c>
      <c r="H956" s="166">
        <v>28761600</v>
      </c>
      <c r="I956" s="166" t="s">
        <v>9130</v>
      </c>
      <c r="J956" s="166"/>
      <c r="K956" s="166"/>
      <c r="L956" s="166"/>
      <c r="M956" s="166"/>
      <c r="N956" s="166"/>
      <c r="O956" s="166"/>
      <c r="P956" s="166"/>
      <c r="Q956" s="166"/>
      <c r="R956" s="16">
        <v>28761600</v>
      </c>
      <c r="S956" s="275">
        <v>3</v>
      </c>
      <c r="T956" s="20" t="s">
        <v>12910</v>
      </c>
      <c r="U956" s="118" t="s">
        <v>2567</v>
      </c>
      <c r="V956" s="118"/>
    </row>
    <row r="957" spans="1:22" s="6" customFormat="1" ht="409.5" x14ac:dyDescent="0.2">
      <c r="A957" s="16">
        <v>952</v>
      </c>
      <c r="B957" s="21" t="s">
        <v>3542</v>
      </c>
      <c r="C957" s="16" t="s">
        <v>2514</v>
      </c>
      <c r="D957" s="16" t="s">
        <v>514</v>
      </c>
      <c r="E957" s="16" t="s">
        <v>2515</v>
      </c>
      <c r="F957" s="17"/>
      <c r="G957" s="16" t="s">
        <v>33</v>
      </c>
      <c r="H957" s="251">
        <v>5740074</v>
      </c>
      <c r="I957" s="251">
        <v>5</v>
      </c>
      <c r="J957" s="16">
        <v>5740074</v>
      </c>
      <c r="K957" s="16">
        <v>5</v>
      </c>
      <c r="L957" s="16">
        <v>5740074</v>
      </c>
      <c r="M957" s="16">
        <v>5</v>
      </c>
      <c r="N957" s="16">
        <v>5740074</v>
      </c>
      <c r="O957" s="16">
        <v>5</v>
      </c>
      <c r="P957" s="16">
        <v>5740074</v>
      </c>
      <c r="Q957" s="16">
        <v>5</v>
      </c>
      <c r="R957" s="16">
        <v>28700370</v>
      </c>
      <c r="S957" s="16">
        <v>25</v>
      </c>
      <c r="T957" s="16" t="s">
        <v>213</v>
      </c>
      <c r="U957" s="16"/>
      <c r="V957" s="16"/>
    </row>
    <row r="958" spans="1:22" s="6" customFormat="1" ht="281.25" x14ac:dyDescent="0.2">
      <c r="A958" s="16">
        <v>953</v>
      </c>
      <c r="B958" s="21" t="s">
        <v>2432</v>
      </c>
      <c r="C958" s="16" t="s">
        <v>551</v>
      </c>
      <c r="D958" s="16" t="s">
        <v>552</v>
      </c>
      <c r="E958" s="16" t="s">
        <v>2433</v>
      </c>
      <c r="F958" s="16"/>
      <c r="G958" s="16" t="s">
        <v>49</v>
      </c>
      <c r="H958" s="251">
        <v>2989000</v>
      </c>
      <c r="I958" s="251">
        <v>28</v>
      </c>
      <c r="J958" s="16">
        <v>6416124</v>
      </c>
      <c r="K958" s="16">
        <v>30</v>
      </c>
      <c r="L958" s="16">
        <v>6416124</v>
      </c>
      <c r="M958" s="16">
        <v>30</v>
      </c>
      <c r="N958" s="16">
        <v>6416124</v>
      </c>
      <c r="O958" s="16">
        <v>30</v>
      </c>
      <c r="P958" s="16">
        <v>6416124</v>
      </c>
      <c r="Q958" s="16">
        <v>30</v>
      </c>
      <c r="R958" s="16">
        <v>28653496</v>
      </c>
      <c r="S958" s="16">
        <v>148</v>
      </c>
      <c r="T958" s="16" t="s">
        <v>25</v>
      </c>
      <c r="U958" s="16" t="s">
        <v>35</v>
      </c>
      <c r="V958" s="16" t="s">
        <v>199</v>
      </c>
    </row>
    <row r="959" spans="1:22" s="6" customFormat="1" ht="37.5" x14ac:dyDescent="0.2">
      <c r="A959" s="16">
        <v>954</v>
      </c>
      <c r="B959" s="16" t="s">
        <v>5207</v>
      </c>
      <c r="C959" s="16" t="s">
        <v>7287</v>
      </c>
      <c r="D959" s="16" t="s">
        <v>7323</v>
      </c>
      <c r="E959" s="16" t="s">
        <v>12017</v>
      </c>
      <c r="F959" s="16"/>
      <c r="G959" s="151" t="s">
        <v>9115</v>
      </c>
      <c r="H959" s="275">
        <v>5724992.5199999996</v>
      </c>
      <c r="I959" s="275" t="s">
        <v>12018</v>
      </c>
      <c r="J959" s="275">
        <v>5724992.5199999996</v>
      </c>
      <c r="K959" s="275" t="s">
        <v>12018</v>
      </c>
      <c r="L959" s="275">
        <v>5724992.5199999996</v>
      </c>
      <c r="M959" s="275" t="s">
        <v>12018</v>
      </c>
      <c r="N959" s="275">
        <v>5724992.5199999996</v>
      </c>
      <c r="O959" s="275" t="s">
        <v>12018</v>
      </c>
      <c r="P959" s="275">
        <v>5724992.5199999996</v>
      </c>
      <c r="Q959" s="275" t="s">
        <v>12018</v>
      </c>
      <c r="R959" s="16">
        <v>28624962.599999998</v>
      </c>
      <c r="S959" s="275">
        <v>4860</v>
      </c>
      <c r="T959" s="38" t="s">
        <v>11752</v>
      </c>
      <c r="U959" s="279"/>
      <c r="V959" s="279"/>
    </row>
    <row r="960" spans="1:22" s="6" customFormat="1" ht="56.25" x14ac:dyDescent="0.2">
      <c r="A960" s="16">
        <v>955</v>
      </c>
      <c r="B960" s="21" t="s">
        <v>9377</v>
      </c>
      <c r="C960" s="16" t="s">
        <v>9378</v>
      </c>
      <c r="D960" s="16" t="s">
        <v>9379</v>
      </c>
      <c r="E960" s="16" t="s">
        <v>9380</v>
      </c>
      <c r="F960" s="16"/>
      <c r="G960" s="16" t="s">
        <v>9115</v>
      </c>
      <c r="H960" s="251">
        <v>28560954.239999998</v>
      </c>
      <c r="I960" s="251" t="s">
        <v>9113</v>
      </c>
      <c r="J960" s="16"/>
      <c r="K960" s="16"/>
      <c r="L960" s="16"/>
      <c r="M960" s="16"/>
      <c r="N960" s="16"/>
      <c r="O960" s="16"/>
      <c r="P960" s="16"/>
      <c r="Q960" s="16"/>
      <c r="R960" s="16">
        <v>28560954.239999998</v>
      </c>
      <c r="S960" s="16">
        <v>1</v>
      </c>
      <c r="T960" s="16" t="s">
        <v>1326</v>
      </c>
      <c r="U960" s="16"/>
      <c r="V960" s="16"/>
    </row>
    <row r="961" spans="1:22" s="6" customFormat="1" ht="75" x14ac:dyDescent="0.2">
      <c r="A961" s="16">
        <v>956</v>
      </c>
      <c r="B961" s="21" t="s">
        <v>429</v>
      </c>
      <c r="C961" s="16" t="s">
        <v>430</v>
      </c>
      <c r="D961" s="16" t="s">
        <v>431</v>
      </c>
      <c r="E961" s="16" t="s">
        <v>432</v>
      </c>
      <c r="F961" s="40" t="s">
        <v>433</v>
      </c>
      <c r="G961" s="16" t="s">
        <v>337</v>
      </c>
      <c r="H961" s="251">
        <v>14252120</v>
      </c>
      <c r="I961" s="251">
        <v>500</v>
      </c>
      <c r="J961" s="29">
        <v>14252120</v>
      </c>
      <c r="K961" s="16">
        <v>500</v>
      </c>
      <c r="L961" s="16">
        <v>0</v>
      </c>
      <c r="M961" s="16">
        <v>0</v>
      </c>
      <c r="N961" s="16">
        <v>0</v>
      </c>
      <c r="O961" s="16">
        <v>0</v>
      </c>
      <c r="P961" s="16">
        <v>0</v>
      </c>
      <c r="Q961" s="16">
        <v>0</v>
      </c>
      <c r="R961" s="16">
        <v>28504240</v>
      </c>
      <c r="S961" s="16">
        <v>1000</v>
      </c>
      <c r="T961" s="16" t="s">
        <v>213</v>
      </c>
      <c r="U961" s="16" t="s">
        <v>35</v>
      </c>
      <c r="V961" s="16" t="s">
        <v>434</v>
      </c>
    </row>
    <row r="962" spans="1:22" s="7" customFormat="1" ht="37.5" x14ac:dyDescent="0.3">
      <c r="A962" s="16">
        <v>957</v>
      </c>
      <c r="B962" s="21" t="s">
        <v>3546</v>
      </c>
      <c r="C962" s="16" t="s">
        <v>1762</v>
      </c>
      <c r="D962" s="16" t="s">
        <v>1763</v>
      </c>
      <c r="E962" s="16" t="s">
        <v>798</v>
      </c>
      <c r="F962" s="17"/>
      <c r="G962" s="16" t="s">
        <v>33</v>
      </c>
      <c r="H962" s="251">
        <v>5698000</v>
      </c>
      <c r="I962" s="251">
        <v>22</v>
      </c>
      <c r="J962" s="16">
        <v>5698000</v>
      </c>
      <c r="K962" s="16">
        <v>22</v>
      </c>
      <c r="L962" s="16">
        <v>5698000</v>
      </c>
      <c r="M962" s="16">
        <v>22</v>
      </c>
      <c r="N962" s="16">
        <v>5698000</v>
      </c>
      <c r="O962" s="16">
        <v>22</v>
      </c>
      <c r="P962" s="16">
        <v>5698000</v>
      </c>
      <c r="Q962" s="16">
        <v>22</v>
      </c>
      <c r="R962" s="16">
        <v>28490000</v>
      </c>
      <c r="S962" s="16">
        <v>110</v>
      </c>
      <c r="T962" s="16" t="s">
        <v>213</v>
      </c>
      <c r="U962" s="16" t="s">
        <v>2567</v>
      </c>
      <c r="V962" s="16" t="s">
        <v>199</v>
      </c>
    </row>
    <row r="963" spans="1:22" s="7" customFormat="1" ht="56.25" x14ac:dyDescent="0.3">
      <c r="A963" s="16">
        <v>958</v>
      </c>
      <c r="B963" s="21" t="s">
        <v>1144</v>
      </c>
      <c r="C963" s="16" t="s">
        <v>1145</v>
      </c>
      <c r="D963" s="16" t="s">
        <v>3145</v>
      </c>
      <c r="E963" s="16" t="s">
        <v>3146</v>
      </c>
      <c r="F963" s="16"/>
      <c r="G963" s="16" t="s">
        <v>2320</v>
      </c>
      <c r="H963" s="251">
        <v>5690216</v>
      </c>
      <c r="I963" s="251">
        <v>10</v>
      </c>
      <c r="J963" s="16">
        <v>5690216</v>
      </c>
      <c r="K963" s="16">
        <v>10</v>
      </c>
      <c r="L963" s="16">
        <v>5690216</v>
      </c>
      <c r="M963" s="16">
        <v>10</v>
      </c>
      <c r="N963" s="16">
        <v>5690216</v>
      </c>
      <c r="O963" s="16">
        <v>10</v>
      </c>
      <c r="P963" s="16">
        <v>5690216</v>
      </c>
      <c r="Q963" s="16">
        <v>10</v>
      </c>
      <c r="R963" s="16">
        <v>28451080</v>
      </c>
      <c r="S963" s="16">
        <v>50</v>
      </c>
      <c r="T963" s="16" t="s">
        <v>198</v>
      </c>
      <c r="U963" s="16" t="s">
        <v>1458</v>
      </c>
      <c r="V963" s="16" t="s">
        <v>3147</v>
      </c>
    </row>
    <row r="964" spans="1:22" s="7" customFormat="1" ht="409.5" x14ac:dyDescent="0.3">
      <c r="A964" s="16">
        <v>959</v>
      </c>
      <c r="B964" s="21" t="s">
        <v>3556</v>
      </c>
      <c r="C964" s="16" t="s">
        <v>3557</v>
      </c>
      <c r="D964" s="16" t="s">
        <v>3558</v>
      </c>
      <c r="E964" s="16" t="s">
        <v>3559</v>
      </c>
      <c r="F964" s="17"/>
      <c r="G964" s="16" t="s">
        <v>33</v>
      </c>
      <c r="H964" s="251">
        <v>5683791.7199999997</v>
      </c>
      <c r="I964" s="251">
        <v>62</v>
      </c>
      <c r="J964" s="16">
        <v>5683791.7199999997</v>
      </c>
      <c r="K964" s="16">
        <v>62</v>
      </c>
      <c r="L964" s="16">
        <v>5683791.7199999997</v>
      </c>
      <c r="M964" s="16">
        <v>62</v>
      </c>
      <c r="N964" s="16">
        <v>5683791.7199999997</v>
      </c>
      <c r="O964" s="16">
        <v>62</v>
      </c>
      <c r="P964" s="16">
        <v>5683791.7199999997</v>
      </c>
      <c r="Q964" s="16">
        <v>62</v>
      </c>
      <c r="R964" s="16">
        <v>28418958.599999998</v>
      </c>
      <c r="S964" s="16">
        <v>310</v>
      </c>
      <c r="T964" s="16" t="s">
        <v>213</v>
      </c>
      <c r="U964" s="16"/>
      <c r="V964" s="16"/>
    </row>
    <row r="965" spans="1:22" s="7" customFormat="1" ht="131.25" x14ac:dyDescent="0.3">
      <c r="A965" s="16">
        <v>960</v>
      </c>
      <c r="B965" s="21" t="s">
        <v>3002</v>
      </c>
      <c r="C965" s="16" t="s">
        <v>9110</v>
      </c>
      <c r="D965" s="16" t="s">
        <v>9111</v>
      </c>
      <c r="E965" s="16" t="s">
        <v>9200</v>
      </c>
      <c r="F965" s="16"/>
      <c r="G965" s="16" t="s">
        <v>9115</v>
      </c>
      <c r="H965" s="251">
        <v>5672240</v>
      </c>
      <c r="I965" s="251" t="s">
        <v>9201</v>
      </c>
      <c r="J965" s="16">
        <v>5672240</v>
      </c>
      <c r="K965" s="16" t="s">
        <v>9201</v>
      </c>
      <c r="L965" s="16">
        <v>5672240</v>
      </c>
      <c r="M965" s="16" t="s">
        <v>9201</v>
      </c>
      <c r="N965" s="16">
        <v>5672240</v>
      </c>
      <c r="O965" s="16" t="s">
        <v>9201</v>
      </c>
      <c r="P965" s="16">
        <v>5672240</v>
      </c>
      <c r="Q965" s="16" t="s">
        <v>9201</v>
      </c>
      <c r="R965" s="16">
        <v>28361200</v>
      </c>
      <c r="S965" s="16">
        <v>25</v>
      </c>
      <c r="T965" s="16" t="s">
        <v>1326</v>
      </c>
      <c r="U965" s="16" t="s">
        <v>9198</v>
      </c>
      <c r="V965" s="16" t="s">
        <v>9199</v>
      </c>
    </row>
    <row r="966" spans="1:22" s="7" customFormat="1" ht="150" x14ac:dyDescent="0.3">
      <c r="A966" s="16">
        <v>961</v>
      </c>
      <c r="B966" s="21" t="s">
        <v>3002</v>
      </c>
      <c r="C966" s="16" t="s">
        <v>9110</v>
      </c>
      <c r="D966" s="16" t="s">
        <v>9111</v>
      </c>
      <c r="E966" s="16" t="s">
        <v>9202</v>
      </c>
      <c r="F966" s="16"/>
      <c r="G966" s="16" t="s">
        <v>9115</v>
      </c>
      <c r="H966" s="251">
        <v>5668880</v>
      </c>
      <c r="I966" s="251" t="s">
        <v>9201</v>
      </c>
      <c r="J966" s="16">
        <v>5668880</v>
      </c>
      <c r="K966" s="16" t="s">
        <v>9201</v>
      </c>
      <c r="L966" s="16">
        <v>5668880</v>
      </c>
      <c r="M966" s="16" t="s">
        <v>9201</v>
      </c>
      <c r="N966" s="16">
        <v>5668880</v>
      </c>
      <c r="O966" s="16" t="s">
        <v>9201</v>
      </c>
      <c r="P966" s="16">
        <v>5668880</v>
      </c>
      <c r="Q966" s="16" t="s">
        <v>9201</v>
      </c>
      <c r="R966" s="16">
        <v>28344400</v>
      </c>
      <c r="S966" s="16">
        <v>25</v>
      </c>
      <c r="T966" s="16" t="s">
        <v>1326</v>
      </c>
      <c r="U966" s="16" t="s">
        <v>9198</v>
      </c>
      <c r="V966" s="16" t="s">
        <v>9199</v>
      </c>
    </row>
    <row r="967" spans="1:22" s="7" customFormat="1" ht="37.5" x14ac:dyDescent="0.3">
      <c r="A967" s="16">
        <v>962</v>
      </c>
      <c r="B967" s="21" t="s">
        <v>3570</v>
      </c>
      <c r="C967" s="16" t="s">
        <v>2718</v>
      </c>
      <c r="D967" s="16" t="s">
        <v>2719</v>
      </c>
      <c r="E967" s="16" t="s">
        <v>1037</v>
      </c>
      <c r="F967" s="17"/>
      <c r="G967" s="16" t="s">
        <v>33</v>
      </c>
      <c r="H967" s="251">
        <v>5666666.6600000001</v>
      </c>
      <c r="I967" s="251">
        <v>2</v>
      </c>
      <c r="J967" s="16">
        <v>5666666.6600000001</v>
      </c>
      <c r="K967" s="16">
        <v>2</v>
      </c>
      <c r="L967" s="16">
        <v>5666666.6600000001</v>
      </c>
      <c r="M967" s="16">
        <v>2</v>
      </c>
      <c r="N967" s="16">
        <v>5666666.6600000001</v>
      </c>
      <c r="O967" s="16">
        <v>2</v>
      </c>
      <c r="P967" s="16">
        <v>5666666.6600000001</v>
      </c>
      <c r="Q967" s="16">
        <v>2</v>
      </c>
      <c r="R967" s="16">
        <v>28333333.300000001</v>
      </c>
      <c r="S967" s="16">
        <v>10</v>
      </c>
      <c r="T967" s="16" t="s">
        <v>213</v>
      </c>
      <c r="U967" s="16" t="s">
        <v>2567</v>
      </c>
      <c r="V967" s="16" t="s">
        <v>199</v>
      </c>
    </row>
    <row r="968" spans="1:22" s="7" customFormat="1" x14ac:dyDescent="0.3">
      <c r="A968" s="16">
        <v>963</v>
      </c>
      <c r="B968" s="283" t="s">
        <v>11533</v>
      </c>
      <c r="C968" s="283" t="s">
        <v>1828</v>
      </c>
      <c r="D968" s="283" t="s">
        <v>11543</v>
      </c>
      <c r="E968" s="283" t="s">
        <v>11544</v>
      </c>
      <c r="F968" s="283"/>
      <c r="G968" s="283" t="s">
        <v>49</v>
      </c>
      <c r="H968" s="471"/>
      <c r="I968" s="471"/>
      <c r="J968" s="283">
        <v>28332740</v>
      </c>
      <c r="K968" s="283">
        <v>1</v>
      </c>
      <c r="L968" s="283"/>
      <c r="M968" s="283"/>
      <c r="N968" s="283"/>
      <c r="O968" s="283"/>
      <c r="P968" s="283"/>
      <c r="Q968" s="283"/>
      <c r="R968" s="16">
        <v>28332740</v>
      </c>
      <c r="S968" s="283"/>
      <c r="T968" s="127"/>
      <c r="U968" s="283" t="s">
        <v>35</v>
      </c>
      <c r="V968" s="283" t="s">
        <v>11536</v>
      </c>
    </row>
    <row r="969" spans="1:22" s="7" customFormat="1" ht="112.5" x14ac:dyDescent="0.3">
      <c r="A969" s="16">
        <v>964</v>
      </c>
      <c r="B969" s="16" t="s">
        <v>11899</v>
      </c>
      <c r="C969" s="16" t="s">
        <v>11900</v>
      </c>
      <c r="D969" s="16" t="s">
        <v>11841</v>
      </c>
      <c r="E969" s="16" t="s">
        <v>12019</v>
      </c>
      <c r="F969" s="16" t="s">
        <v>12020</v>
      </c>
      <c r="G969" s="151" t="s">
        <v>33</v>
      </c>
      <c r="H969" s="275">
        <v>5661612</v>
      </c>
      <c r="I969" s="275">
        <v>4</v>
      </c>
      <c r="J969" s="275">
        <v>5661612</v>
      </c>
      <c r="K969" s="275">
        <v>4</v>
      </c>
      <c r="L969" s="275">
        <v>5661612</v>
      </c>
      <c r="M969" s="275">
        <v>4</v>
      </c>
      <c r="N969" s="275">
        <v>5661612</v>
      </c>
      <c r="O969" s="275">
        <v>4</v>
      </c>
      <c r="P969" s="275">
        <v>5661612</v>
      </c>
      <c r="Q969" s="275">
        <v>4</v>
      </c>
      <c r="R969" s="16">
        <v>28308060</v>
      </c>
      <c r="S969" s="275">
        <v>20</v>
      </c>
      <c r="T969" s="243" t="s">
        <v>11752</v>
      </c>
      <c r="U969" s="279" t="s">
        <v>61</v>
      </c>
      <c r="V969" s="279" t="s">
        <v>11903</v>
      </c>
    </row>
    <row r="970" spans="1:22" s="7" customFormat="1" ht="150" x14ac:dyDescent="0.3">
      <c r="A970" s="16">
        <v>965</v>
      </c>
      <c r="B970" s="21" t="s">
        <v>326</v>
      </c>
      <c r="C970" s="16" t="s">
        <v>327</v>
      </c>
      <c r="D970" s="16" t="s">
        <v>328</v>
      </c>
      <c r="E970" s="16" t="s">
        <v>10316</v>
      </c>
      <c r="F970" s="16"/>
      <c r="G970" s="16" t="s">
        <v>24</v>
      </c>
      <c r="H970" s="251">
        <v>28282665</v>
      </c>
      <c r="I970" s="251">
        <v>34075.5</v>
      </c>
      <c r="J970" s="16">
        <v>0</v>
      </c>
      <c r="K970" s="16">
        <v>0</v>
      </c>
      <c r="L970" s="16">
        <v>0</v>
      </c>
      <c r="M970" s="16">
        <v>0</v>
      </c>
      <c r="N970" s="16">
        <v>0</v>
      </c>
      <c r="O970" s="16">
        <v>0</v>
      </c>
      <c r="P970" s="16">
        <v>0</v>
      </c>
      <c r="Q970" s="16">
        <v>0</v>
      </c>
      <c r="R970" s="16">
        <v>28282665</v>
      </c>
      <c r="S970" s="16">
        <v>34075.5</v>
      </c>
      <c r="T970" s="16" t="s">
        <v>76</v>
      </c>
      <c r="U970" s="16" t="s">
        <v>2567</v>
      </c>
      <c r="V970" s="16" t="s">
        <v>10317</v>
      </c>
    </row>
    <row r="971" spans="1:22" s="7" customFormat="1" ht="75" x14ac:dyDescent="0.3">
      <c r="A971" s="16">
        <v>966</v>
      </c>
      <c r="B971" s="21" t="s">
        <v>955</v>
      </c>
      <c r="C971" s="16" t="s">
        <v>2005</v>
      </c>
      <c r="D971" s="16" t="s">
        <v>2006</v>
      </c>
      <c r="E971" s="16" t="s">
        <v>3396</v>
      </c>
      <c r="F971" s="16"/>
      <c r="G971" s="16" t="s">
        <v>1861</v>
      </c>
      <c r="H971" s="251">
        <v>3427200</v>
      </c>
      <c r="I971" s="251">
        <v>7.5</v>
      </c>
      <c r="J971" s="16">
        <v>6206991.4285714272</v>
      </c>
      <c r="K971" s="16">
        <v>12000</v>
      </c>
      <c r="L971" s="16">
        <v>6206991.4285714272</v>
      </c>
      <c r="M971" s="16">
        <v>12000</v>
      </c>
      <c r="N971" s="16">
        <v>6206991.4285714272</v>
      </c>
      <c r="O971" s="16">
        <v>12000</v>
      </c>
      <c r="P971" s="16">
        <v>6206991.4285714272</v>
      </c>
      <c r="Q971" s="16">
        <v>12000</v>
      </c>
      <c r="R971" s="16">
        <v>28255165.714285709</v>
      </c>
      <c r="S971" s="16">
        <v>48007.5</v>
      </c>
      <c r="T971" s="16" t="s">
        <v>1113</v>
      </c>
      <c r="U971" s="16" t="s">
        <v>1097</v>
      </c>
      <c r="V971" s="16"/>
    </row>
    <row r="972" spans="1:22" s="7" customFormat="1" ht="112.5" x14ac:dyDescent="0.3">
      <c r="A972" s="16">
        <v>967</v>
      </c>
      <c r="B972" s="21" t="s">
        <v>7414</v>
      </c>
      <c r="C972" s="16" t="s">
        <v>1957</v>
      </c>
      <c r="D972" s="16" t="s">
        <v>3706</v>
      </c>
      <c r="E972" s="16" t="s">
        <v>7415</v>
      </c>
      <c r="F972" s="16"/>
      <c r="G972" s="16" t="s">
        <v>1493</v>
      </c>
      <c r="H972" s="251">
        <v>5644800</v>
      </c>
      <c r="I972" s="251">
        <v>2</v>
      </c>
      <c r="J972" s="16">
        <v>5644800</v>
      </c>
      <c r="K972" s="16">
        <v>2</v>
      </c>
      <c r="L972" s="16">
        <v>5644800</v>
      </c>
      <c r="M972" s="16">
        <v>2</v>
      </c>
      <c r="N972" s="16">
        <v>5644800</v>
      </c>
      <c r="O972" s="16">
        <v>2</v>
      </c>
      <c r="P972" s="16">
        <v>5644800</v>
      </c>
      <c r="Q972" s="16">
        <v>2</v>
      </c>
      <c r="R972" s="16">
        <v>28224000</v>
      </c>
      <c r="S972" s="16">
        <v>10</v>
      </c>
      <c r="T972" s="16" t="s">
        <v>213</v>
      </c>
      <c r="U972" s="16" t="s">
        <v>7048</v>
      </c>
      <c r="V972" s="16" t="s">
        <v>7048</v>
      </c>
    </row>
    <row r="973" spans="1:22" s="7" customFormat="1" ht="56.25" x14ac:dyDescent="0.3">
      <c r="A973" s="16">
        <v>968</v>
      </c>
      <c r="B973" s="21" t="s">
        <v>6446</v>
      </c>
      <c r="C973" s="16" t="s">
        <v>6447</v>
      </c>
      <c r="D973" s="16" t="s">
        <v>6448</v>
      </c>
      <c r="E973" s="16" t="s">
        <v>10392</v>
      </c>
      <c r="F973" s="16"/>
      <c r="G973" s="16" t="s">
        <v>9115</v>
      </c>
      <c r="H973" s="251">
        <v>28224000</v>
      </c>
      <c r="I973" s="251" t="s">
        <v>9266</v>
      </c>
      <c r="J973" s="16"/>
      <c r="K973" s="16"/>
      <c r="L973" s="16"/>
      <c r="M973" s="16"/>
      <c r="N973" s="16"/>
      <c r="O973" s="16"/>
      <c r="P973" s="16"/>
      <c r="Q973" s="16"/>
      <c r="R973" s="16">
        <v>28224000</v>
      </c>
      <c r="S973" s="16">
        <v>4</v>
      </c>
      <c r="T973" s="16" t="s">
        <v>76</v>
      </c>
      <c r="U973" s="16" t="s">
        <v>2567</v>
      </c>
      <c r="V973" s="16" t="s">
        <v>10393</v>
      </c>
    </row>
    <row r="974" spans="1:22" s="7" customFormat="1" ht="56.25" x14ac:dyDescent="0.3">
      <c r="A974" s="16">
        <v>969</v>
      </c>
      <c r="B974" s="21" t="s">
        <v>7650</v>
      </c>
      <c r="C974" s="16" t="s">
        <v>3956</v>
      </c>
      <c r="D974" s="16" t="s">
        <v>3957</v>
      </c>
      <c r="E974" s="16" t="s">
        <v>3958</v>
      </c>
      <c r="F974" s="16"/>
      <c r="G974" s="16" t="s">
        <v>281</v>
      </c>
      <c r="H974" s="251">
        <v>7476000</v>
      </c>
      <c r="I974" s="251">
        <v>445</v>
      </c>
      <c r="J974" s="16">
        <v>5174400</v>
      </c>
      <c r="K974" s="16">
        <v>308</v>
      </c>
      <c r="L974" s="16">
        <v>5174400</v>
      </c>
      <c r="M974" s="16">
        <v>308</v>
      </c>
      <c r="N974" s="16">
        <v>5174400</v>
      </c>
      <c r="O974" s="16">
        <v>308</v>
      </c>
      <c r="P974" s="16">
        <v>5174400</v>
      </c>
      <c r="Q974" s="16">
        <v>308</v>
      </c>
      <c r="R974" s="16">
        <v>28173600</v>
      </c>
      <c r="S974" s="16">
        <v>1677</v>
      </c>
      <c r="T974" s="16" t="s">
        <v>213</v>
      </c>
      <c r="U974" s="16" t="s">
        <v>83</v>
      </c>
      <c r="V974" s="16" t="s">
        <v>7651</v>
      </c>
    </row>
    <row r="975" spans="1:22" s="7" customFormat="1" ht="37.5" x14ac:dyDescent="0.3">
      <c r="A975" s="16">
        <v>970</v>
      </c>
      <c r="B975" s="21" t="s">
        <v>296</v>
      </c>
      <c r="C975" s="16" t="s">
        <v>297</v>
      </c>
      <c r="D975" s="16" t="s">
        <v>298</v>
      </c>
      <c r="E975" s="16" t="s">
        <v>2517</v>
      </c>
      <c r="F975" s="16"/>
      <c r="G975" s="16" t="s">
        <v>33</v>
      </c>
      <c r="H975" s="251">
        <v>3399200</v>
      </c>
      <c r="I975" s="251">
        <v>1000</v>
      </c>
      <c r="J975" s="16">
        <v>6190680.9000000004</v>
      </c>
      <c r="K975" s="16">
        <v>1500</v>
      </c>
      <c r="L975" s="16">
        <v>6190680.9000000004</v>
      </c>
      <c r="M975" s="16">
        <v>1500</v>
      </c>
      <c r="N975" s="16">
        <v>6190680.9000000004</v>
      </c>
      <c r="O975" s="16">
        <v>1500</v>
      </c>
      <c r="P975" s="16">
        <v>6190680.9000000004</v>
      </c>
      <c r="Q975" s="16">
        <v>1500</v>
      </c>
      <c r="R975" s="16">
        <v>28161923.600000001</v>
      </c>
      <c r="S975" s="16">
        <v>7000</v>
      </c>
      <c r="T975" s="16" t="s">
        <v>1113</v>
      </c>
      <c r="U975" s="16" t="s">
        <v>1097</v>
      </c>
      <c r="V975" s="16"/>
    </row>
    <row r="976" spans="1:22" s="7" customFormat="1" ht="131.25" x14ac:dyDescent="0.3">
      <c r="A976" s="16">
        <v>971</v>
      </c>
      <c r="B976" s="21" t="s">
        <v>2848</v>
      </c>
      <c r="C976" s="16" t="s">
        <v>2901</v>
      </c>
      <c r="D976" s="16" t="s">
        <v>2902</v>
      </c>
      <c r="E976" s="16" t="s">
        <v>2903</v>
      </c>
      <c r="F976" s="16"/>
      <c r="G976" s="16" t="s">
        <v>2320</v>
      </c>
      <c r="H976" s="251">
        <v>5800000</v>
      </c>
      <c r="I976" s="251">
        <v>11.6</v>
      </c>
      <c r="J976" s="16">
        <v>5800000</v>
      </c>
      <c r="K976" s="16">
        <v>11.6</v>
      </c>
      <c r="L976" s="16">
        <v>5500000</v>
      </c>
      <c r="M976" s="16">
        <v>11</v>
      </c>
      <c r="N976" s="16">
        <v>5500000</v>
      </c>
      <c r="O976" s="16">
        <v>11</v>
      </c>
      <c r="P976" s="16">
        <v>5500000</v>
      </c>
      <c r="Q976" s="16">
        <v>11</v>
      </c>
      <c r="R976" s="16">
        <v>28100000</v>
      </c>
      <c r="S976" s="16">
        <v>56.2</v>
      </c>
      <c r="T976" s="16" t="s">
        <v>1457</v>
      </c>
      <c r="U976" s="16" t="s">
        <v>274</v>
      </c>
      <c r="V976" s="16" t="s">
        <v>2904</v>
      </c>
    </row>
    <row r="977" spans="1:22" s="7" customFormat="1" ht="409.5" x14ac:dyDescent="0.3">
      <c r="A977" s="16">
        <v>972</v>
      </c>
      <c r="B977" s="21" t="s">
        <v>2453</v>
      </c>
      <c r="C977" s="16" t="s">
        <v>254</v>
      </c>
      <c r="D977" s="16" t="s">
        <v>255</v>
      </c>
      <c r="E977" s="16" t="s">
        <v>2454</v>
      </c>
      <c r="F977" s="16"/>
      <c r="G977" s="16" t="s">
        <v>49</v>
      </c>
      <c r="H977" s="251">
        <v>3179849.49</v>
      </c>
      <c r="I977" s="251">
        <v>51</v>
      </c>
      <c r="J977" s="16">
        <v>6228528.7999999998</v>
      </c>
      <c r="K977" s="16">
        <v>52</v>
      </c>
      <c r="L977" s="16">
        <v>6228528.7999999998</v>
      </c>
      <c r="M977" s="16">
        <v>52</v>
      </c>
      <c r="N977" s="16">
        <v>6228528.7999999998</v>
      </c>
      <c r="O977" s="16">
        <v>52</v>
      </c>
      <c r="P977" s="16">
        <v>6228528.7999999998</v>
      </c>
      <c r="Q977" s="16">
        <v>52</v>
      </c>
      <c r="R977" s="16">
        <v>28093964.690000001</v>
      </c>
      <c r="S977" s="16">
        <v>259</v>
      </c>
      <c r="T977" s="16" t="s">
        <v>25</v>
      </c>
      <c r="U977" s="16" t="s">
        <v>35</v>
      </c>
      <c r="V977" s="16" t="s">
        <v>199</v>
      </c>
    </row>
    <row r="978" spans="1:22" s="7" customFormat="1" ht="187.5" x14ac:dyDescent="0.3">
      <c r="A978" s="16">
        <v>973</v>
      </c>
      <c r="B978" s="20" t="s">
        <v>1940</v>
      </c>
      <c r="C978" s="20" t="s">
        <v>14020</v>
      </c>
      <c r="D978" s="20" t="s">
        <v>14021</v>
      </c>
      <c r="E978" s="20" t="s">
        <v>14022</v>
      </c>
      <c r="F978" s="20"/>
      <c r="G978" s="21" t="s">
        <v>82</v>
      </c>
      <c r="H978" s="115">
        <v>7021489.9900000002</v>
      </c>
      <c r="I978" s="115">
        <v>7508.87</v>
      </c>
      <c r="J978" s="115">
        <v>7021489.9900000002</v>
      </c>
      <c r="K978" s="115">
        <v>7508.87</v>
      </c>
      <c r="L978" s="115">
        <v>7021489.9900000002</v>
      </c>
      <c r="M978" s="115">
        <v>7508.87</v>
      </c>
      <c r="N978" s="115">
        <v>7021489.9900000002</v>
      </c>
      <c r="O978" s="115">
        <v>7508.87</v>
      </c>
      <c r="P978" s="115"/>
      <c r="Q978" s="115"/>
      <c r="R978" s="16">
        <v>28085959.960000001</v>
      </c>
      <c r="S978" s="21">
        <v>30035.48</v>
      </c>
      <c r="T978" s="20" t="s">
        <v>13875</v>
      </c>
      <c r="U978" s="17" t="s">
        <v>35</v>
      </c>
      <c r="V978" s="17" t="s">
        <v>13876</v>
      </c>
    </row>
    <row r="979" spans="1:22" s="7" customFormat="1" ht="187.5" x14ac:dyDescent="0.3">
      <c r="A979" s="16">
        <v>974</v>
      </c>
      <c r="B979" s="20" t="s">
        <v>1940</v>
      </c>
      <c r="C979" s="140" t="s">
        <v>14020</v>
      </c>
      <c r="D979" s="140" t="s">
        <v>14021</v>
      </c>
      <c r="E979" s="140" t="s">
        <v>14022</v>
      </c>
      <c r="F979" s="159"/>
      <c r="G979" s="142" t="s">
        <v>82</v>
      </c>
      <c r="H979" s="144">
        <v>7021489.9900000002</v>
      </c>
      <c r="I979" s="144">
        <v>7508.87</v>
      </c>
      <c r="J979" s="142">
        <v>7021489.9900000002</v>
      </c>
      <c r="K979" s="142">
        <v>7508.87</v>
      </c>
      <c r="L979" s="142">
        <v>7021489.9900000002</v>
      </c>
      <c r="M979" s="142">
        <v>7508.87</v>
      </c>
      <c r="N979" s="142">
        <v>7021489.9900000002</v>
      </c>
      <c r="O979" s="142">
        <v>7508.87</v>
      </c>
      <c r="P979" s="142"/>
      <c r="Q979" s="142"/>
      <c r="R979" s="16">
        <v>28085959.960000001</v>
      </c>
      <c r="S979" s="142">
        <v>30035.48</v>
      </c>
      <c r="T979" s="142" t="s">
        <v>13875</v>
      </c>
      <c r="U979" s="223" t="s">
        <v>35</v>
      </c>
      <c r="V979" s="223" t="s">
        <v>13876</v>
      </c>
    </row>
    <row r="980" spans="1:22" s="7" customFormat="1" ht="409.5" x14ac:dyDescent="0.3">
      <c r="A980" s="16">
        <v>975</v>
      </c>
      <c r="B980" s="21" t="s">
        <v>3583</v>
      </c>
      <c r="C980" s="16" t="s">
        <v>201</v>
      </c>
      <c r="D980" s="16" t="s">
        <v>200</v>
      </c>
      <c r="E980" s="16" t="s">
        <v>202</v>
      </c>
      <c r="F980" s="17"/>
      <c r="G980" s="16" t="s">
        <v>33</v>
      </c>
      <c r="H980" s="251">
        <v>5616114.7000000002</v>
      </c>
      <c r="I980" s="251">
        <v>14</v>
      </c>
      <c r="J980" s="16">
        <v>5616114.7000000002</v>
      </c>
      <c r="K980" s="16">
        <v>14</v>
      </c>
      <c r="L980" s="16">
        <v>5616114.7000000002</v>
      </c>
      <c r="M980" s="16">
        <v>14</v>
      </c>
      <c r="N980" s="16">
        <v>5616114.7000000002</v>
      </c>
      <c r="O980" s="16">
        <v>14</v>
      </c>
      <c r="P980" s="16">
        <v>5616114.7000000002</v>
      </c>
      <c r="Q980" s="16">
        <v>14</v>
      </c>
      <c r="R980" s="16">
        <v>28080573.5</v>
      </c>
      <c r="S980" s="16">
        <v>70</v>
      </c>
      <c r="T980" s="16" t="s">
        <v>213</v>
      </c>
      <c r="U980" s="16" t="s">
        <v>2567</v>
      </c>
      <c r="V980" s="16" t="s">
        <v>199</v>
      </c>
    </row>
    <row r="981" spans="1:22" s="7" customFormat="1" ht="75" x14ac:dyDescent="0.3">
      <c r="A981" s="16">
        <v>976</v>
      </c>
      <c r="B981" s="51" t="s">
        <v>194</v>
      </c>
      <c r="C981" s="51" t="s">
        <v>1621</v>
      </c>
      <c r="D981" s="51" t="s">
        <v>1622</v>
      </c>
      <c r="E981" s="51" t="s">
        <v>14687</v>
      </c>
      <c r="F981" s="40" t="s">
        <v>14449</v>
      </c>
      <c r="G981" s="51" t="s">
        <v>7079</v>
      </c>
      <c r="H981" s="437">
        <v>28011200</v>
      </c>
      <c r="I981" s="251" t="s">
        <v>10593</v>
      </c>
      <c r="J981" s="17"/>
      <c r="K981" s="17"/>
      <c r="L981" s="17"/>
      <c r="M981" s="17"/>
      <c r="N981" s="17"/>
      <c r="O981" s="17"/>
      <c r="P981" s="17"/>
      <c r="Q981" s="17"/>
      <c r="R981" s="16">
        <v>28011200</v>
      </c>
      <c r="S981" s="16">
        <v>41</v>
      </c>
      <c r="T981" s="51" t="s">
        <v>14655</v>
      </c>
      <c r="U981" s="51" t="s">
        <v>89</v>
      </c>
      <c r="V981" s="17"/>
    </row>
    <row r="982" spans="1:22" s="7" customFormat="1" ht="409.5" x14ac:dyDescent="0.3">
      <c r="A982" s="16">
        <v>977</v>
      </c>
      <c r="B982" s="21" t="s">
        <v>2694</v>
      </c>
      <c r="C982" s="16" t="s">
        <v>2695</v>
      </c>
      <c r="D982" s="16" t="s">
        <v>2696</v>
      </c>
      <c r="E982" s="16" t="s">
        <v>6423</v>
      </c>
      <c r="F982" s="16"/>
      <c r="G982" s="16" t="s">
        <v>1493</v>
      </c>
      <c r="H982" s="251">
        <v>28000000</v>
      </c>
      <c r="I982" s="251">
        <v>1</v>
      </c>
      <c r="J982" s="16">
        <v>0</v>
      </c>
      <c r="K982" s="16">
        <v>0</v>
      </c>
      <c r="L982" s="16">
        <v>0</v>
      </c>
      <c r="M982" s="16">
        <v>0</v>
      </c>
      <c r="N982" s="16">
        <v>0</v>
      </c>
      <c r="O982" s="16">
        <v>0</v>
      </c>
      <c r="P982" s="16">
        <v>0</v>
      </c>
      <c r="Q982" s="16">
        <v>0</v>
      </c>
      <c r="R982" s="16">
        <v>28000000</v>
      </c>
      <c r="S982" s="16">
        <v>1</v>
      </c>
      <c r="T982" s="16" t="s">
        <v>76</v>
      </c>
      <c r="U982" s="16"/>
      <c r="V982" s="16"/>
    </row>
    <row r="983" spans="1:22" s="7" customFormat="1" ht="75" x14ac:dyDescent="0.3">
      <c r="A983" s="16">
        <v>978</v>
      </c>
      <c r="B983" s="25" t="s">
        <v>384</v>
      </c>
      <c r="C983" s="18" t="s">
        <v>1392</v>
      </c>
      <c r="D983" s="18" t="s">
        <v>1393</v>
      </c>
      <c r="E983" s="18" t="s">
        <v>10979</v>
      </c>
      <c r="F983" s="16"/>
      <c r="G983" s="16" t="s">
        <v>49</v>
      </c>
      <c r="H983" s="477">
        <v>5600000</v>
      </c>
      <c r="I983" s="478">
        <v>70</v>
      </c>
      <c r="J983" s="27">
        <v>5600000</v>
      </c>
      <c r="K983" s="16">
        <v>70</v>
      </c>
      <c r="L983" s="27">
        <v>5600000</v>
      </c>
      <c r="M983" s="16">
        <v>70</v>
      </c>
      <c r="N983" s="27">
        <v>5600000</v>
      </c>
      <c r="O983" s="16">
        <v>70</v>
      </c>
      <c r="P983" s="27">
        <v>5600000</v>
      </c>
      <c r="Q983" s="16">
        <v>70</v>
      </c>
      <c r="R983" s="16">
        <v>28000000</v>
      </c>
      <c r="S983" s="16">
        <v>350</v>
      </c>
      <c r="T983" s="18" t="s">
        <v>1113</v>
      </c>
      <c r="U983" s="18" t="s">
        <v>83</v>
      </c>
      <c r="V983" s="18" t="s">
        <v>1395</v>
      </c>
    </row>
    <row r="984" spans="1:22" s="7" customFormat="1" ht="93.75" x14ac:dyDescent="0.3">
      <c r="A984" s="16">
        <v>979</v>
      </c>
      <c r="B984" s="21" t="s">
        <v>326</v>
      </c>
      <c r="C984" s="16" t="s">
        <v>2408</v>
      </c>
      <c r="D984" s="16" t="s">
        <v>2409</v>
      </c>
      <c r="E984" s="16" t="s">
        <v>2450</v>
      </c>
      <c r="F984" s="16"/>
      <c r="G984" s="16" t="s">
        <v>24</v>
      </c>
      <c r="H984" s="251">
        <v>2946430</v>
      </c>
      <c r="I984" s="251">
        <v>1000</v>
      </c>
      <c r="J984" s="16">
        <v>2946430</v>
      </c>
      <c r="K984" s="16">
        <v>1000</v>
      </c>
      <c r="L984" s="16">
        <v>7366075</v>
      </c>
      <c r="M984" s="16">
        <v>2500</v>
      </c>
      <c r="N984" s="16">
        <v>7366075</v>
      </c>
      <c r="O984" s="16">
        <v>2500</v>
      </c>
      <c r="P984" s="16">
        <v>7366075</v>
      </c>
      <c r="Q984" s="16">
        <v>2500</v>
      </c>
      <c r="R984" s="16">
        <v>27991085</v>
      </c>
      <c r="S984" s="16">
        <v>9500</v>
      </c>
      <c r="T984" s="16" t="s">
        <v>1457</v>
      </c>
      <c r="U984" s="16" t="s">
        <v>35</v>
      </c>
      <c r="V984" s="16" t="s">
        <v>199</v>
      </c>
    </row>
    <row r="985" spans="1:22" s="7" customFormat="1" ht="131.25" x14ac:dyDescent="0.3">
      <c r="A985" s="16">
        <v>980</v>
      </c>
      <c r="B985" s="21" t="s">
        <v>2966</v>
      </c>
      <c r="C985" s="21" t="s">
        <v>5589</v>
      </c>
      <c r="D985" s="21" t="s">
        <v>5590</v>
      </c>
      <c r="E985" s="21" t="s">
        <v>14023</v>
      </c>
      <c r="F985" s="155"/>
      <c r="G985" s="21">
        <v>839</v>
      </c>
      <c r="H985" s="115">
        <v>5590251.5199999996</v>
      </c>
      <c r="I985" s="115">
        <v>46</v>
      </c>
      <c r="J985" s="21">
        <v>5590251.5199999996</v>
      </c>
      <c r="K985" s="21">
        <v>46</v>
      </c>
      <c r="L985" s="21">
        <v>5590251.5199999996</v>
      </c>
      <c r="M985" s="21">
        <v>46</v>
      </c>
      <c r="N985" s="21">
        <v>5590251.5199999996</v>
      </c>
      <c r="O985" s="21">
        <v>46</v>
      </c>
      <c r="P985" s="21">
        <v>5590251.5199999996</v>
      </c>
      <c r="Q985" s="21">
        <v>46</v>
      </c>
      <c r="R985" s="16">
        <v>27951257.599999998</v>
      </c>
      <c r="S985" s="21">
        <v>230</v>
      </c>
      <c r="T985" s="21" t="s">
        <v>13882</v>
      </c>
      <c r="U985" s="16" t="s">
        <v>13883</v>
      </c>
      <c r="V985" s="16"/>
    </row>
    <row r="986" spans="1:22" s="7" customFormat="1" ht="37.5" x14ac:dyDescent="0.3">
      <c r="A986" s="16">
        <v>981</v>
      </c>
      <c r="B986" s="21" t="s">
        <v>3591</v>
      </c>
      <c r="C986" s="16" t="s">
        <v>3592</v>
      </c>
      <c r="D986" s="16" t="s">
        <v>263</v>
      </c>
      <c r="E986" s="16" t="s">
        <v>3593</v>
      </c>
      <c r="F986" s="17"/>
      <c r="G986" s="16" t="s">
        <v>33</v>
      </c>
      <c r="H986" s="251">
        <v>5586850.8900000006</v>
      </c>
      <c r="I986" s="251">
        <v>333</v>
      </c>
      <c r="J986" s="16">
        <v>5586850.8900000006</v>
      </c>
      <c r="K986" s="16">
        <v>333</v>
      </c>
      <c r="L986" s="16">
        <v>5586850.8900000006</v>
      </c>
      <c r="M986" s="16">
        <v>333</v>
      </c>
      <c r="N986" s="16">
        <v>5586850.8900000006</v>
      </c>
      <c r="O986" s="16">
        <v>333</v>
      </c>
      <c r="P986" s="16">
        <v>5586850.8900000006</v>
      </c>
      <c r="Q986" s="16">
        <v>333</v>
      </c>
      <c r="R986" s="16">
        <v>27934254.450000003</v>
      </c>
      <c r="S986" s="16">
        <v>1665</v>
      </c>
      <c r="T986" s="16" t="s">
        <v>213</v>
      </c>
      <c r="U986" s="16" t="s">
        <v>2567</v>
      </c>
      <c r="V986" s="16" t="s">
        <v>199</v>
      </c>
    </row>
    <row r="987" spans="1:22" s="7" customFormat="1" ht="356.25" x14ac:dyDescent="0.3">
      <c r="A987" s="16">
        <v>982</v>
      </c>
      <c r="B987" s="21" t="s">
        <v>6733</v>
      </c>
      <c r="C987" s="16" t="s">
        <v>6738</v>
      </c>
      <c r="D987" s="16" t="s">
        <v>6739</v>
      </c>
      <c r="E987" s="16" t="s">
        <v>6740</v>
      </c>
      <c r="F987" s="16"/>
      <c r="G987" s="16" t="s">
        <v>1493</v>
      </c>
      <c r="H987" s="251">
        <v>27927000</v>
      </c>
      <c r="I987" s="251">
        <v>45</v>
      </c>
      <c r="J987" s="16">
        <v>0</v>
      </c>
      <c r="K987" s="16">
        <v>0</v>
      </c>
      <c r="L987" s="16">
        <v>0</v>
      </c>
      <c r="M987" s="16">
        <v>0</v>
      </c>
      <c r="N987" s="16">
        <v>0</v>
      </c>
      <c r="O987" s="16">
        <v>0</v>
      </c>
      <c r="P987" s="16">
        <v>0</v>
      </c>
      <c r="Q987" s="16">
        <v>0</v>
      </c>
      <c r="R987" s="16">
        <v>27927000</v>
      </c>
      <c r="S987" s="16">
        <v>45</v>
      </c>
      <c r="T987" s="16" t="s">
        <v>76</v>
      </c>
      <c r="U987" s="16"/>
      <c r="V987" s="16" t="s">
        <v>6741</v>
      </c>
    </row>
    <row r="988" spans="1:22" s="7" customFormat="1" ht="93.75" x14ac:dyDescent="0.3">
      <c r="A988" s="16">
        <v>983</v>
      </c>
      <c r="B988" s="21" t="s">
        <v>2626</v>
      </c>
      <c r="C988" s="16" t="s">
        <v>10168</v>
      </c>
      <c r="D988" s="16" t="s">
        <v>10169</v>
      </c>
      <c r="E988" s="16" t="s">
        <v>10230</v>
      </c>
      <c r="F988" s="16" t="s">
        <v>10230</v>
      </c>
      <c r="G988" s="16" t="s">
        <v>9115</v>
      </c>
      <c r="H988" s="251">
        <v>5575199.8399999999</v>
      </c>
      <c r="I988" s="251" t="s">
        <v>9113</v>
      </c>
      <c r="J988" s="16">
        <v>5575199.8399999999</v>
      </c>
      <c r="K988" s="16" t="s">
        <v>9113</v>
      </c>
      <c r="L988" s="16">
        <v>5575199.8399999999</v>
      </c>
      <c r="M988" s="16" t="s">
        <v>9113</v>
      </c>
      <c r="N988" s="16">
        <v>5575199.8399999999</v>
      </c>
      <c r="O988" s="16" t="s">
        <v>9113</v>
      </c>
      <c r="P988" s="16">
        <v>5575199.8399999999</v>
      </c>
      <c r="Q988" s="16" t="s">
        <v>9113</v>
      </c>
      <c r="R988" s="16">
        <v>27875999.199999999</v>
      </c>
      <c r="S988" s="16">
        <v>5</v>
      </c>
      <c r="T988" s="16" t="s">
        <v>34</v>
      </c>
      <c r="U988" s="16"/>
      <c r="V988" s="16"/>
    </row>
    <row r="989" spans="1:22" s="7" customFormat="1" ht="409.5" x14ac:dyDescent="0.3">
      <c r="A989" s="16">
        <v>984</v>
      </c>
      <c r="B989" s="21" t="s">
        <v>2253</v>
      </c>
      <c r="C989" s="16" t="s">
        <v>9766</v>
      </c>
      <c r="D989" s="16" t="s">
        <v>7077</v>
      </c>
      <c r="E989" s="16" t="s">
        <v>9767</v>
      </c>
      <c r="F989" s="16" t="s">
        <v>9768</v>
      </c>
      <c r="G989" s="16" t="s">
        <v>9769</v>
      </c>
      <c r="H989" s="251">
        <v>5571980</v>
      </c>
      <c r="I989" s="251">
        <v>10</v>
      </c>
      <c r="J989" s="16">
        <v>5571980</v>
      </c>
      <c r="K989" s="16">
        <v>10</v>
      </c>
      <c r="L989" s="16">
        <v>5571980</v>
      </c>
      <c r="M989" s="16">
        <v>10</v>
      </c>
      <c r="N989" s="16">
        <v>5571980</v>
      </c>
      <c r="O989" s="16">
        <v>10</v>
      </c>
      <c r="P989" s="16">
        <v>5571980</v>
      </c>
      <c r="Q989" s="16">
        <v>10</v>
      </c>
      <c r="R989" s="16">
        <v>27859900</v>
      </c>
      <c r="S989" s="16">
        <v>50</v>
      </c>
      <c r="T989" s="16" t="s">
        <v>25</v>
      </c>
      <c r="U989" s="16" t="s">
        <v>1097</v>
      </c>
      <c r="V989" s="16" t="s">
        <v>9770</v>
      </c>
    </row>
    <row r="990" spans="1:22" s="7" customFormat="1" ht="56.25" x14ac:dyDescent="0.3">
      <c r="A990" s="16">
        <v>985</v>
      </c>
      <c r="B990" s="16" t="s">
        <v>12636</v>
      </c>
      <c r="C990" s="16" t="s">
        <v>13246</v>
      </c>
      <c r="D990" s="16" t="s">
        <v>13247</v>
      </c>
      <c r="E990" s="16" t="s">
        <v>13248</v>
      </c>
      <c r="F990" s="16"/>
      <c r="G990" s="151" t="s">
        <v>9115</v>
      </c>
      <c r="H990" s="168">
        <v>27846765.41</v>
      </c>
      <c r="I990" s="166" t="s">
        <v>10082</v>
      </c>
      <c r="J990" s="166">
        <v>0</v>
      </c>
      <c r="K990" s="166">
        <v>0</v>
      </c>
      <c r="L990" s="166">
        <v>0</v>
      </c>
      <c r="M990" s="166">
        <v>0</v>
      </c>
      <c r="N990" s="166">
        <v>0</v>
      </c>
      <c r="O990" s="166">
        <v>0</v>
      </c>
      <c r="P990" s="166">
        <v>0</v>
      </c>
      <c r="Q990" s="166">
        <v>0</v>
      </c>
      <c r="R990" s="16">
        <v>27846765.41</v>
      </c>
      <c r="S990" s="275">
        <v>66</v>
      </c>
      <c r="T990" s="20" t="s">
        <v>13227</v>
      </c>
      <c r="U990" s="118"/>
      <c r="V990" s="118"/>
    </row>
    <row r="991" spans="1:22" s="7" customFormat="1" ht="356.25" x14ac:dyDescent="0.3">
      <c r="A991" s="16">
        <v>986</v>
      </c>
      <c r="B991" s="21" t="s">
        <v>1416</v>
      </c>
      <c r="C991" s="16" t="s">
        <v>1417</v>
      </c>
      <c r="D991" s="16" t="s">
        <v>1418</v>
      </c>
      <c r="E991" s="16" t="s">
        <v>1419</v>
      </c>
      <c r="F991" s="16"/>
      <c r="G991" s="16" t="s">
        <v>33</v>
      </c>
      <c r="H991" s="251">
        <v>10255000</v>
      </c>
      <c r="I991" s="251">
        <v>7</v>
      </c>
      <c r="J991" s="16">
        <v>5860000</v>
      </c>
      <c r="K991" s="16">
        <v>4</v>
      </c>
      <c r="L991" s="16">
        <v>5860000</v>
      </c>
      <c r="M991" s="16">
        <v>4</v>
      </c>
      <c r="N991" s="16">
        <v>5860000</v>
      </c>
      <c r="O991" s="16">
        <v>4</v>
      </c>
      <c r="P991" s="16">
        <v>0</v>
      </c>
      <c r="Q991" s="16">
        <v>0</v>
      </c>
      <c r="R991" s="16">
        <v>27835000</v>
      </c>
      <c r="S991" s="16">
        <v>19</v>
      </c>
      <c r="T991" s="16" t="s">
        <v>25</v>
      </c>
      <c r="U991" s="16" t="s">
        <v>83</v>
      </c>
      <c r="V991" s="16" t="s">
        <v>1410</v>
      </c>
    </row>
    <row r="992" spans="1:22" s="7" customFormat="1" ht="356.25" x14ac:dyDescent="0.3">
      <c r="A992" s="16">
        <v>987</v>
      </c>
      <c r="B992" s="21" t="s">
        <v>1416</v>
      </c>
      <c r="C992" s="16" t="s">
        <v>1417</v>
      </c>
      <c r="D992" s="16" t="s">
        <v>1418</v>
      </c>
      <c r="E992" s="16" t="s">
        <v>1419</v>
      </c>
      <c r="F992" s="16"/>
      <c r="G992" s="16" t="s">
        <v>33</v>
      </c>
      <c r="H992" s="251">
        <v>10255000</v>
      </c>
      <c r="I992" s="251">
        <v>7</v>
      </c>
      <c r="J992" s="16">
        <v>5860000</v>
      </c>
      <c r="K992" s="16">
        <v>4</v>
      </c>
      <c r="L992" s="16">
        <v>5860000</v>
      </c>
      <c r="M992" s="16">
        <v>4</v>
      </c>
      <c r="N992" s="16">
        <v>5860000</v>
      </c>
      <c r="O992" s="16">
        <v>4</v>
      </c>
      <c r="P992" s="16">
        <v>0</v>
      </c>
      <c r="Q992" s="16">
        <v>0</v>
      </c>
      <c r="R992" s="16">
        <v>27835000</v>
      </c>
      <c r="S992" s="16">
        <v>19</v>
      </c>
      <c r="T992" s="16" t="s">
        <v>25</v>
      </c>
      <c r="U992" s="16" t="s">
        <v>83</v>
      </c>
      <c r="V992" s="16" t="s">
        <v>1410</v>
      </c>
    </row>
    <row r="993" spans="1:22" s="6" customFormat="1" ht="168.75" x14ac:dyDescent="0.2">
      <c r="A993" s="16">
        <v>988</v>
      </c>
      <c r="B993" s="21" t="s">
        <v>85</v>
      </c>
      <c r="C993" s="16" t="s">
        <v>86</v>
      </c>
      <c r="D993" s="16" t="s">
        <v>87</v>
      </c>
      <c r="E993" s="16" t="s">
        <v>22</v>
      </c>
      <c r="F993" s="40" t="s">
        <v>88</v>
      </c>
      <c r="G993" s="16" t="s">
        <v>33</v>
      </c>
      <c r="H993" s="251">
        <v>6954104.2199999997</v>
      </c>
      <c r="I993" s="251">
        <v>34</v>
      </c>
      <c r="J993" s="16">
        <v>6954104.2199999997</v>
      </c>
      <c r="K993" s="16">
        <v>34</v>
      </c>
      <c r="L993" s="16">
        <v>6954104.2199999997</v>
      </c>
      <c r="M993" s="16">
        <v>34</v>
      </c>
      <c r="N993" s="16">
        <v>6954104.2199999997</v>
      </c>
      <c r="O993" s="16">
        <v>34</v>
      </c>
      <c r="P993" s="16">
        <v>0</v>
      </c>
      <c r="Q993" s="16">
        <v>0</v>
      </c>
      <c r="R993" s="16">
        <v>27816416.879999999</v>
      </c>
      <c r="S993" s="16">
        <v>136</v>
      </c>
      <c r="T993" s="16" t="s">
        <v>25</v>
      </c>
      <c r="U993" s="16" t="s">
        <v>89</v>
      </c>
      <c r="V993" s="16" t="s">
        <v>90</v>
      </c>
    </row>
    <row r="994" spans="1:22" s="6" customFormat="1" ht="409.5" x14ac:dyDescent="0.2">
      <c r="A994" s="16">
        <v>989</v>
      </c>
      <c r="B994" s="21" t="s">
        <v>3976</v>
      </c>
      <c r="C994" s="16" t="s">
        <v>3977</v>
      </c>
      <c r="D994" s="16" t="s">
        <v>3978</v>
      </c>
      <c r="E994" s="16" t="s">
        <v>3979</v>
      </c>
      <c r="F994" s="16"/>
      <c r="G994" s="16" t="s">
        <v>33</v>
      </c>
      <c r="H994" s="251">
        <v>2215000</v>
      </c>
      <c r="I994" s="251">
        <v>10</v>
      </c>
      <c r="J994" s="16">
        <v>6397664</v>
      </c>
      <c r="K994" s="16">
        <v>13</v>
      </c>
      <c r="L994" s="16">
        <v>6397664</v>
      </c>
      <c r="M994" s="16">
        <v>13</v>
      </c>
      <c r="N994" s="16">
        <v>6397664</v>
      </c>
      <c r="O994" s="16">
        <v>13</v>
      </c>
      <c r="P994" s="16">
        <v>6397664</v>
      </c>
      <c r="Q994" s="16">
        <v>13</v>
      </c>
      <c r="R994" s="16">
        <v>27805656</v>
      </c>
      <c r="S994" s="16">
        <v>62</v>
      </c>
      <c r="T994" s="16" t="s">
        <v>25</v>
      </c>
      <c r="U994" s="16" t="s">
        <v>35</v>
      </c>
      <c r="V994" s="16" t="s">
        <v>11228</v>
      </c>
    </row>
    <row r="995" spans="1:22" s="6" customFormat="1" ht="409.5" x14ac:dyDescent="0.2">
      <c r="A995" s="16">
        <v>990</v>
      </c>
      <c r="B995" s="21" t="s">
        <v>3725</v>
      </c>
      <c r="C995" s="16" t="s">
        <v>2281</v>
      </c>
      <c r="D995" s="16" t="s">
        <v>2282</v>
      </c>
      <c r="E995" s="16" t="s">
        <v>3726</v>
      </c>
      <c r="F995" s="16"/>
      <c r="G995" s="16" t="s">
        <v>33</v>
      </c>
      <c r="H995" s="251">
        <v>5551922.5</v>
      </c>
      <c r="I995" s="251">
        <v>5</v>
      </c>
      <c r="J995" s="16">
        <v>5551922.5</v>
      </c>
      <c r="K995" s="16">
        <v>5</v>
      </c>
      <c r="L995" s="16">
        <v>5551922.5</v>
      </c>
      <c r="M995" s="16">
        <v>5</v>
      </c>
      <c r="N995" s="16">
        <v>5551922.5</v>
      </c>
      <c r="O995" s="16">
        <v>5</v>
      </c>
      <c r="P995" s="16">
        <v>5551922.5</v>
      </c>
      <c r="Q995" s="16">
        <v>5</v>
      </c>
      <c r="R995" s="16">
        <v>27759612.5</v>
      </c>
      <c r="S995" s="16">
        <v>25</v>
      </c>
      <c r="T995" s="16" t="s">
        <v>25</v>
      </c>
      <c r="U995" s="16" t="s">
        <v>83</v>
      </c>
      <c r="V995" s="16" t="s">
        <v>11227</v>
      </c>
    </row>
    <row r="996" spans="1:22" s="6" customFormat="1" ht="409.5" x14ac:dyDescent="0.2">
      <c r="A996" s="16">
        <v>991</v>
      </c>
      <c r="B996" s="21" t="s">
        <v>3598</v>
      </c>
      <c r="C996" s="16" t="s">
        <v>3599</v>
      </c>
      <c r="D996" s="16" t="s">
        <v>1519</v>
      </c>
      <c r="E996" s="16" t="s">
        <v>3600</v>
      </c>
      <c r="F996" s="17"/>
      <c r="G996" s="16" t="s">
        <v>33</v>
      </c>
      <c r="H996" s="251">
        <v>5548800</v>
      </c>
      <c r="I996" s="251">
        <v>2</v>
      </c>
      <c r="J996" s="16">
        <v>5548800</v>
      </c>
      <c r="K996" s="16">
        <v>2</v>
      </c>
      <c r="L996" s="16">
        <v>5548800</v>
      </c>
      <c r="M996" s="16">
        <v>2</v>
      </c>
      <c r="N996" s="16">
        <v>5548800</v>
      </c>
      <c r="O996" s="16">
        <v>2</v>
      </c>
      <c r="P996" s="16">
        <v>5548800</v>
      </c>
      <c r="Q996" s="16">
        <v>2</v>
      </c>
      <c r="R996" s="16">
        <v>27744000</v>
      </c>
      <c r="S996" s="16">
        <v>10</v>
      </c>
      <c r="T996" s="16" t="s">
        <v>213</v>
      </c>
      <c r="U996" s="16"/>
      <c r="V996" s="16"/>
    </row>
    <row r="997" spans="1:22" s="6" customFormat="1" ht="75" x14ac:dyDescent="0.2">
      <c r="A997" s="16">
        <v>992</v>
      </c>
      <c r="B997" s="21" t="s">
        <v>955</v>
      </c>
      <c r="C997" s="16" t="s">
        <v>2767</v>
      </c>
      <c r="D997" s="16" t="s">
        <v>2768</v>
      </c>
      <c r="E997" s="16" t="s">
        <v>2769</v>
      </c>
      <c r="F997" s="16"/>
      <c r="G997" s="16" t="s">
        <v>24</v>
      </c>
      <c r="H997" s="251">
        <v>5535000</v>
      </c>
      <c r="I997" s="251">
        <v>9000</v>
      </c>
      <c r="J997" s="16">
        <v>5535000</v>
      </c>
      <c r="K997" s="16">
        <v>9000</v>
      </c>
      <c r="L997" s="16">
        <v>5535000</v>
      </c>
      <c r="M997" s="16">
        <v>9000</v>
      </c>
      <c r="N997" s="16">
        <v>5535000</v>
      </c>
      <c r="O997" s="16">
        <v>9000</v>
      </c>
      <c r="P997" s="16">
        <v>5535000</v>
      </c>
      <c r="Q997" s="16">
        <v>9000</v>
      </c>
      <c r="R997" s="16">
        <v>27675000</v>
      </c>
      <c r="S997" s="16">
        <v>45000</v>
      </c>
      <c r="T997" s="16" t="s">
        <v>1457</v>
      </c>
      <c r="U997" s="16" t="s">
        <v>2567</v>
      </c>
      <c r="V997" s="16" t="s">
        <v>199</v>
      </c>
    </row>
    <row r="998" spans="1:22" s="7" customFormat="1" ht="168.75" x14ac:dyDescent="0.3">
      <c r="A998" s="16">
        <v>993</v>
      </c>
      <c r="B998" s="21" t="s">
        <v>78</v>
      </c>
      <c r="C998" s="16" t="s">
        <v>79</v>
      </c>
      <c r="D998" s="16" t="s">
        <v>80</v>
      </c>
      <c r="E998" s="16" t="s">
        <v>22</v>
      </c>
      <c r="F998" s="40" t="s">
        <v>81</v>
      </c>
      <c r="G998" s="16" t="s">
        <v>82</v>
      </c>
      <c r="H998" s="251">
        <v>8858304</v>
      </c>
      <c r="I998" s="251">
        <v>11.25</v>
      </c>
      <c r="J998" s="16">
        <v>9212636.1600000001</v>
      </c>
      <c r="K998" s="16">
        <v>11.25</v>
      </c>
      <c r="L998" s="16">
        <v>9581141.6063999999</v>
      </c>
      <c r="M998" s="16">
        <v>11.25</v>
      </c>
      <c r="N998" s="16">
        <v>0</v>
      </c>
      <c r="O998" s="16">
        <v>0</v>
      </c>
      <c r="P998" s="16">
        <v>0</v>
      </c>
      <c r="Q998" s="16">
        <v>0</v>
      </c>
      <c r="R998" s="16">
        <v>27652081.766400002</v>
      </c>
      <c r="S998" s="16">
        <v>33.75</v>
      </c>
      <c r="T998" s="16" t="s">
        <v>34</v>
      </c>
      <c r="U998" s="16" t="s">
        <v>83</v>
      </c>
      <c r="V998" s="16" t="s">
        <v>84</v>
      </c>
    </row>
    <row r="999" spans="1:22" s="7" customFormat="1" ht="75" x14ac:dyDescent="0.3">
      <c r="A999" s="16">
        <v>994</v>
      </c>
      <c r="B999" s="120" t="s">
        <v>14024</v>
      </c>
      <c r="C999" s="113" t="s">
        <v>14025</v>
      </c>
      <c r="D999" s="120" t="s">
        <v>14026</v>
      </c>
      <c r="E999" s="120" t="s">
        <v>14027</v>
      </c>
      <c r="F999" s="20"/>
      <c r="G999" s="21" t="s">
        <v>33</v>
      </c>
      <c r="H999" s="115">
        <v>0</v>
      </c>
      <c r="I999" s="470"/>
      <c r="J999" s="170">
        <v>13798208</v>
      </c>
      <c r="K999" s="170">
        <v>4</v>
      </c>
      <c r="L999" s="170"/>
      <c r="M999" s="170"/>
      <c r="N999" s="170">
        <v>13798208</v>
      </c>
      <c r="O999" s="170">
        <v>4</v>
      </c>
      <c r="P999" s="170"/>
      <c r="Q999" s="170"/>
      <c r="R999" s="16">
        <v>27596416</v>
      </c>
      <c r="S999" s="21">
        <v>8</v>
      </c>
      <c r="T999" s="148" t="s">
        <v>13891</v>
      </c>
      <c r="U999" s="218"/>
      <c r="V999" s="218"/>
    </row>
    <row r="1000" spans="1:22" s="7" customFormat="1" ht="225" x14ac:dyDescent="0.3">
      <c r="A1000" s="16">
        <v>995</v>
      </c>
      <c r="B1000" s="20" t="s">
        <v>14028</v>
      </c>
      <c r="C1000" s="20" t="s">
        <v>14029</v>
      </c>
      <c r="D1000" s="20" t="s">
        <v>14030</v>
      </c>
      <c r="E1000" s="20" t="s">
        <v>14031</v>
      </c>
      <c r="F1000" s="20"/>
      <c r="G1000" s="21" t="s">
        <v>33</v>
      </c>
      <c r="H1000" s="115">
        <v>6893064.5600000005</v>
      </c>
      <c r="I1000" s="115">
        <v>228</v>
      </c>
      <c r="J1000" s="115">
        <v>6893064.5600000005</v>
      </c>
      <c r="K1000" s="115">
        <v>228</v>
      </c>
      <c r="L1000" s="115">
        <v>6893064.5600000005</v>
      </c>
      <c r="M1000" s="115">
        <v>228</v>
      </c>
      <c r="N1000" s="115">
        <v>6893064.5600000005</v>
      </c>
      <c r="O1000" s="115">
        <v>228</v>
      </c>
      <c r="P1000" s="115"/>
      <c r="Q1000" s="115"/>
      <c r="R1000" s="16">
        <v>27572258.240000002</v>
      </c>
      <c r="S1000" s="21">
        <v>912</v>
      </c>
      <c r="T1000" s="20" t="s">
        <v>13875</v>
      </c>
      <c r="U1000" s="17" t="s">
        <v>35</v>
      </c>
      <c r="V1000" s="17" t="s">
        <v>14032</v>
      </c>
    </row>
    <row r="1001" spans="1:22" s="7" customFormat="1" ht="225" x14ac:dyDescent="0.3">
      <c r="A1001" s="16">
        <v>996</v>
      </c>
      <c r="B1001" s="20" t="s">
        <v>14028</v>
      </c>
      <c r="C1001" s="140" t="s">
        <v>14029</v>
      </c>
      <c r="D1001" s="140" t="s">
        <v>14030</v>
      </c>
      <c r="E1001" s="140" t="s">
        <v>14031</v>
      </c>
      <c r="F1001" s="159"/>
      <c r="G1001" s="142" t="s">
        <v>33</v>
      </c>
      <c r="H1001" s="144">
        <v>6893064.5600000005</v>
      </c>
      <c r="I1001" s="144">
        <v>228</v>
      </c>
      <c r="J1001" s="142">
        <v>6893064.5600000005</v>
      </c>
      <c r="K1001" s="142">
        <v>228</v>
      </c>
      <c r="L1001" s="142">
        <v>6893064.5600000005</v>
      </c>
      <c r="M1001" s="142">
        <v>228</v>
      </c>
      <c r="N1001" s="142">
        <v>6893064.5600000005</v>
      </c>
      <c r="O1001" s="142">
        <v>228</v>
      </c>
      <c r="P1001" s="142"/>
      <c r="Q1001" s="142"/>
      <c r="R1001" s="16">
        <v>27572258.240000002</v>
      </c>
      <c r="S1001" s="142">
        <v>912</v>
      </c>
      <c r="T1001" s="142" t="s">
        <v>13875</v>
      </c>
      <c r="U1001" s="223" t="s">
        <v>35</v>
      </c>
      <c r="V1001" s="223" t="s">
        <v>14032</v>
      </c>
    </row>
    <row r="1002" spans="1:22" s="7" customFormat="1" ht="131.25" x14ac:dyDescent="0.3">
      <c r="A1002" s="16">
        <v>997</v>
      </c>
      <c r="B1002" s="21" t="s">
        <v>2966</v>
      </c>
      <c r="C1002" s="21" t="s">
        <v>2967</v>
      </c>
      <c r="D1002" s="21" t="s">
        <v>2968</v>
      </c>
      <c r="E1002" s="21" t="s">
        <v>14033</v>
      </c>
      <c r="F1002" s="155"/>
      <c r="G1002" s="21">
        <v>839</v>
      </c>
      <c r="H1002" s="115">
        <v>5508216</v>
      </c>
      <c r="I1002" s="115">
        <v>50</v>
      </c>
      <c r="J1002" s="21">
        <v>5508216</v>
      </c>
      <c r="K1002" s="21">
        <v>50</v>
      </c>
      <c r="L1002" s="21">
        <v>5508216</v>
      </c>
      <c r="M1002" s="21">
        <v>50</v>
      </c>
      <c r="N1002" s="21">
        <v>5508216</v>
      </c>
      <c r="O1002" s="21">
        <v>50</v>
      </c>
      <c r="P1002" s="21">
        <v>5508216</v>
      </c>
      <c r="Q1002" s="21">
        <v>50</v>
      </c>
      <c r="R1002" s="16">
        <v>27541080</v>
      </c>
      <c r="S1002" s="21">
        <v>250</v>
      </c>
      <c r="T1002" s="21" t="s">
        <v>13882</v>
      </c>
      <c r="U1002" s="16" t="s">
        <v>13883</v>
      </c>
      <c r="V1002" s="16"/>
    </row>
    <row r="1003" spans="1:22" s="7" customFormat="1" ht="409.5" x14ac:dyDescent="0.3">
      <c r="A1003" s="16">
        <v>998</v>
      </c>
      <c r="B1003" s="21" t="s">
        <v>3433</v>
      </c>
      <c r="C1003" s="16" t="s">
        <v>3434</v>
      </c>
      <c r="D1003" s="16" t="s">
        <v>3435</v>
      </c>
      <c r="E1003" s="16" t="s">
        <v>3436</v>
      </c>
      <c r="F1003" s="16"/>
      <c r="G1003" s="16" t="s">
        <v>24</v>
      </c>
      <c r="H1003" s="251">
        <v>27485948.140000001</v>
      </c>
      <c r="I1003" s="251">
        <v>5885.6419999999998</v>
      </c>
      <c r="J1003" s="16">
        <v>0</v>
      </c>
      <c r="K1003" s="16">
        <v>0</v>
      </c>
      <c r="L1003" s="16">
        <v>0</v>
      </c>
      <c r="M1003" s="16">
        <v>0</v>
      </c>
      <c r="N1003" s="16">
        <v>0</v>
      </c>
      <c r="O1003" s="16">
        <v>0</v>
      </c>
      <c r="P1003" s="16">
        <v>0</v>
      </c>
      <c r="Q1003" s="16">
        <v>0</v>
      </c>
      <c r="R1003" s="16">
        <v>27485948.140000001</v>
      </c>
      <c r="S1003" s="16">
        <v>5885.6419999999998</v>
      </c>
      <c r="T1003" s="16" t="s">
        <v>76</v>
      </c>
      <c r="U1003" s="16" t="s">
        <v>294</v>
      </c>
      <c r="V1003" s="16" t="s">
        <v>3017</v>
      </c>
    </row>
    <row r="1004" spans="1:22" s="7" customFormat="1" ht="409.5" x14ac:dyDescent="0.3">
      <c r="A1004" s="16">
        <v>999</v>
      </c>
      <c r="B1004" s="21" t="s">
        <v>5940</v>
      </c>
      <c r="C1004" s="16" t="s">
        <v>5941</v>
      </c>
      <c r="D1004" s="16" t="s">
        <v>5942</v>
      </c>
      <c r="E1004" s="16" t="s">
        <v>5943</v>
      </c>
      <c r="F1004" s="16"/>
      <c r="G1004" s="16" t="s">
        <v>1493</v>
      </c>
      <c r="H1004" s="251">
        <v>27450000</v>
      </c>
      <c r="I1004" s="251">
        <v>2</v>
      </c>
      <c r="J1004" s="16">
        <v>0</v>
      </c>
      <c r="K1004" s="16">
        <v>0</v>
      </c>
      <c r="L1004" s="16">
        <v>0</v>
      </c>
      <c r="M1004" s="16">
        <v>0</v>
      </c>
      <c r="N1004" s="16">
        <v>0</v>
      </c>
      <c r="O1004" s="16">
        <v>0</v>
      </c>
      <c r="P1004" s="16">
        <v>0</v>
      </c>
      <c r="Q1004" s="16">
        <v>0</v>
      </c>
      <c r="R1004" s="16">
        <v>27450000</v>
      </c>
      <c r="S1004" s="16">
        <v>2</v>
      </c>
      <c r="T1004" s="16" t="s">
        <v>76</v>
      </c>
      <c r="U1004" s="16"/>
      <c r="V1004" s="16"/>
    </row>
    <row r="1005" spans="1:22" s="7" customFormat="1" ht="37.5" x14ac:dyDescent="0.3">
      <c r="A1005" s="16">
        <v>1000</v>
      </c>
      <c r="B1005" s="21" t="s">
        <v>3451</v>
      </c>
      <c r="C1005" s="16" t="s">
        <v>3452</v>
      </c>
      <c r="D1005" s="16" t="s">
        <v>1501</v>
      </c>
      <c r="E1005" s="16" t="s">
        <v>3453</v>
      </c>
      <c r="F1005" s="16"/>
      <c r="G1005" s="16" t="s">
        <v>33</v>
      </c>
      <c r="H1005" s="251">
        <v>3293400</v>
      </c>
      <c r="I1005" s="251">
        <v>220</v>
      </c>
      <c r="J1005" s="16">
        <v>6023875</v>
      </c>
      <c r="K1005" s="16">
        <v>220</v>
      </c>
      <c r="L1005" s="16">
        <v>6023875</v>
      </c>
      <c r="M1005" s="16">
        <v>220</v>
      </c>
      <c r="N1005" s="16">
        <v>6023875</v>
      </c>
      <c r="O1005" s="16">
        <v>220</v>
      </c>
      <c r="P1005" s="16">
        <v>6023875</v>
      </c>
      <c r="Q1005" s="16">
        <v>220</v>
      </c>
      <c r="R1005" s="16">
        <v>27388900</v>
      </c>
      <c r="S1005" s="16">
        <v>1100</v>
      </c>
      <c r="T1005" s="16" t="s">
        <v>1113</v>
      </c>
      <c r="U1005" s="16" t="s">
        <v>294</v>
      </c>
      <c r="V1005" s="16" t="s">
        <v>3017</v>
      </c>
    </row>
    <row r="1006" spans="1:22" s="7" customFormat="1" ht="56.25" x14ac:dyDescent="0.3">
      <c r="A1006" s="16">
        <v>1001</v>
      </c>
      <c r="B1006" s="21" t="s">
        <v>7965</v>
      </c>
      <c r="C1006" s="16" t="s">
        <v>7964</v>
      </c>
      <c r="D1006" s="16" t="s">
        <v>3188</v>
      </c>
      <c r="E1006" s="16" t="s">
        <v>9947</v>
      </c>
      <c r="F1006" s="16" t="s">
        <v>9947</v>
      </c>
      <c r="G1006" s="16" t="s">
        <v>9114</v>
      </c>
      <c r="H1006" s="251">
        <v>4699489.54</v>
      </c>
      <c r="I1006" s="251" t="s">
        <v>9120</v>
      </c>
      <c r="J1006" s="16">
        <v>6482777.9759999998</v>
      </c>
      <c r="K1006" s="16">
        <v>3</v>
      </c>
      <c r="L1006" s="16">
        <v>6677261.3152799997</v>
      </c>
      <c r="M1006" s="16">
        <v>3</v>
      </c>
      <c r="N1006" s="16">
        <v>4629567.8452607999</v>
      </c>
      <c r="O1006" s="16">
        <v>2</v>
      </c>
      <c r="P1006" s="16">
        <v>4814750.5590712316</v>
      </c>
      <c r="Q1006" s="16">
        <v>2</v>
      </c>
      <c r="R1006" s="16">
        <v>27303847.235612031</v>
      </c>
      <c r="S1006" s="16">
        <v>12</v>
      </c>
      <c r="T1006" s="16" t="s">
        <v>34</v>
      </c>
      <c r="U1006" s="16"/>
      <c r="V1006" s="16"/>
    </row>
    <row r="1007" spans="1:22" s="7" customFormat="1" ht="409.5" x14ac:dyDescent="0.3">
      <c r="A1007" s="16">
        <v>1002</v>
      </c>
      <c r="B1007" s="21" t="s">
        <v>6175</v>
      </c>
      <c r="C1007" s="16" t="s">
        <v>6176</v>
      </c>
      <c r="D1007" s="16" t="s">
        <v>6177</v>
      </c>
      <c r="E1007" s="16" t="s">
        <v>6178</v>
      </c>
      <c r="F1007" s="16"/>
      <c r="G1007" s="16" t="s">
        <v>1493</v>
      </c>
      <c r="H1007" s="251">
        <v>27300000</v>
      </c>
      <c r="I1007" s="251">
        <v>1</v>
      </c>
      <c r="J1007" s="16">
        <v>0</v>
      </c>
      <c r="K1007" s="16">
        <v>0</v>
      </c>
      <c r="L1007" s="16">
        <v>0</v>
      </c>
      <c r="M1007" s="16">
        <v>0</v>
      </c>
      <c r="N1007" s="16">
        <v>0</v>
      </c>
      <c r="O1007" s="16">
        <v>0</v>
      </c>
      <c r="P1007" s="16">
        <v>0</v>
      </c>
      <c r="Q1007" s="16">
        <v>0</v>
      </c>
      <c r="R1007" s="16">
        <v>27300000</v>
      </c>
      <c r="S1007" s="16">
        <v>1</v>
      </c>
      <c r="T1007" s="16" t="s">
        <v>76</v>
      </c>
      <c r="U1007" s="16"/>
      <c r="V1007" s="16"/>
    </row>
    <row r="1008" spans="1:22" s="7" customFormat="1" ht="409.5" x14ac:dyDescent="0.3">
      <c r="A1008" s="16">
        <v>1003</v>
      </c>
      <c r="B1008" s="21" t="s">
        <v>9602</v>
      </c>
      <c r="C1008" s="16" t="s">
        <v>9603</v>
      </c>
      <c r="D1008" s="16" t="s">
        <v>9604</v>
      </c>
      <c r="E1008" s="16" t="s">
        <v>9605</v>
      </c>
      <c r="F1008" s="16" t="s">
        <v>9606</v>
      </c>
      <c r="G1008" s="16" t="s">
        <v>9591</v>
      </c>
      <c r="H1008" s="251">
        <v>4804800</v>
      </c>
      <c r="I1008" s="251">
        <v>100</v>
      </c>
      <c r="J1008" s="16">
        <v>22490793</v>
      </c>
      <c r="K1008" s="16">
        <v>1227.5630000000001</v>
      </c>
      <c r="L1008" s="16"/>
      <c r="M1008" s="16"/>
      <c r="N1008" s="16"/>
      <c r="O1008" s="16"/>
      <c r="P1008" s="16"/>
      <c r="Q1008" s="16"/>
      <c r="R1008" s="16">
        <v>27295593</v>
      </c>
      <c r="S1008" s="16">
        <v>1327.5630000000001</v>
      </c>
      <c r="T1008" s="17" t="s">
        <v>6868</v>
      </c>
      <c r="U1008" s="16" t="s">
        <v>83</v>
      </c>
      <c r="V1008" s="16" t="s">
        <v>9607</v>
      </c>
    </row>
    <row r="1009" spans="1:22" s="7" customFormat="1" ht="393.75" x14ac:dyDescent="0.3">
      <c r="A1009" s="16">
        <v>1004</v>
      </c>
      <c r="B1009" s="21" t="s">
        <v>7652</v>
      </c>
      <c r="C1009" s="16" t="s">
        <v>3331</v>
      </c>
      <c r="D1009" s="16" t="s">
        <v>842</v>
      </c>
      <c r="E1009" s="16" t="s">
        <v>3332</v>
      </c>
      <c r="F1009" s="16"/>
      <c r="G1009" s="16" t="s">
        <v>33</v>
      </c>
      <c r="H1009" s="251">
        <v>2073660</v>
      </c>
      <c r="I1009" s="251">
        <v>102</v>
      </c>
      <c r="J1009" s="16">
        <v>6807818.6999999993</v>
      </c>
      <c r="K1009" s="16">
        <v>222</v>
      </c>
      <c r="L1009" s="16">
        <v>6133169.9999999991</v>
      </c>
      <c r="M1009" s="16">
        <v>200</v>
      </c>
      <c r="N1009" s="16">
        <v>6133169.9999999991</v>
      </c>
      <c r="O1009" s="16">
        <v>200</v>
      </c>
      <c r="P1009" s="16">
        <v>6133169.9999999991</v>
      </c>
      <c r="Q1009" s="16">
        <v>200</v>
      </c>
      <c r="R1009" s="16">
        <v>27280988.699999999</v>
      </c>
      <c r="S1009" s="16">
        <v>924</v>
      </c>
      <c r="T1009" s="16" t="s">
        <v>213</v>
      </c>
      <c r="U1009" s="16" t="s">
        <v>35</v>
      </c>
      <c r="V1009" s="16" t="s">
        <v>7653</v>
      </c>
    </row>
    <row r="1010" spans="1:22" s="7" customFormat="1" ht="56.25" x14ac:dyDescent="0.3">
      <c r="A1010" s="16">
        <v>1005</v>
      </c>
      <c r="B1010" s="21" t="s">
        <v>7466</v>
      </c>
      <c r="C1010" s="16" t="s">
        <v>7467</v>
      </c>
      <c r="D1010" s="16" t="s">
        <v>7468</v>
      </c>
      <c r="E1010" s="16" t="s">
        <v>7469</v>
      </c>
      <c r="F1010" s="16"/>
      <c r="G1010" s="16" t="s">
        <v>1493</v>
      </c>
      <c r="H1010" s="251">
        <v>5446315.8399999999</v>
      </c>
      <c r="I1010" s="251">
        <v>2</v>
      </c>
      <c r="J1010" s="16">
        <v>5446315.8399999999</v>
      </c>
      <c r="K1010" s="16">
        <v>2</v>
      </c>
      <c r="L1010" s="16">
        <v>5446315.8399999999</v>
      </c>
      <c r="M1010" s="16">
        <v>2</v>
      </c>
      <c r="N1010" s="16">
        <v>5446315.8399999999</v>
      </c>
      <c r="O1010" s="16">
        <v>2</v>
      </c>
      <c r="P1010" s="16">
        <v>5446315.8399999999</v>
      </c>
      <c r="Q1010" s="16">
        <v>2</v>
      </c>
      <c r="R1010" s="16">
        <v>27231579.199999999</v>
      </c>
      <c r="S1010" s="16">
        <v>10</v>
      </c>
      <c r="T1010" s="16" t="s">
        <v>213</v>
      </c>
      <c r="U1010" s="16" t="s">
        <v>7048</v>
      </c>
      <c r="V1010" s="16" t="s">
        <v>7048</v>
      </c>
    </row>
    <row r="1011" spans="1:22" s="7" customFormat="1" ht="56.25" x14ac:dyDescent="0.3">
      <c r="A1011" s="16">
        <v>1006</v>
      </c>
      <c r="B1011" s="21" t="s">
        <v>7654</v>
      </c>
      <c r="C1011" s="16" t="s">
        <v>7025</v>
      </c>
      <c r="D1011" s="16" t="s">
        <v>2387</v>
      </c>
      <c r="E1011" s="16" t="s">
        <v>7026</v>
      </c>
      <c r="F1011" s="16"/>
      <c r="G1011" s="16" t="s">
        <v>33</v>
      </c>
      <c r="H1011" s="251">
        <v>7924999.9999999991</v>
      </c>
      <c r="I1011" s="251">
        <v>5</v>
      </c>
      <c r="J1011" s="16">
        <v>4826400</v>
      </c>
      <c r="K1011" s="16">
        <v>2</v>
      </c>
      <c r="L1011" s="16">
        <v>4826400</v>
      </c>
      <c r="M1011" s="16">
        <v>2</v>
      </c>
      <c r="N1011" s="16">
        <v>4826400</v>
      </c>
      <c r="O1011" s="16">
        <v>2</v>
      </c>
      <c r="P1011" s="16">
        <v>4826400</v>
      </c>
      <c r="Q1011" s="16">
        <v>2</v>
      </c>
      <c r="R1011" s="16">
        <v>27230600</v>
      </c>
      <c r="S1011" s="16">
        <v>13</v>
      </c>
      <c r="T1011" s="16" t="s">
        <v>213</v>
      </c>
      <c r="U1011" s="16" t="s">
        <v>7048</v>
      </c>
      <c r="V1011" s="16" t="s">
        <v>7048</v>
      </c>
    </row>
    <row r="1012" spans="1:22" s="7" customFormat="1" ht="409.5" x14ac:dyDescent="0.3">
      <c r="A1012" s="16">
        <v>1007</v>
      </c>
      <c r="B1012" s="21" t="s">
        <v>7655</v>
      </c>
      <c r="C1012" s="16" t="s">
        <v>201</v>
      </c>
      <c r="D1012" s="16" t="s">
        <v>200</v>
      </c>
      <c r="E1012" s="16" t="s">
        <v>202</v>
      </c>
      <c r="F1012" s="16"/>
      <c r="G1012" s="16" t="s">
        <v>33</v>
      </c>
      <c r="H1012" s="251">
        <v>3059980</v>
      </c>
      <c r="I1012" s="251">
        <v>20</v>
      </c>
      <c r="J1012" s="16">
        <v>6017265.75</v>
      </c>
      <c r="K1012" s="16">
        <v>15</v>
      </c>
      <c r="L1012" s="16">
        <v>6017265.75</v>
      </c>
      <c r="M1012" s="16">
        <v>15</v>
      </c>
      <c r="N1012" s="16">
        <v>6017265.75</v>
      </c>
      <c r="O1012" s="16">
        <v>15</v>
      </c>
      <c r="P1012" s="16">
        <v>6017265.75</v>
      </c>
      <c r="Q1012" s="16">
        <v>15</v>
      </c>
      <c r="R1012" s="16">
        <v>27129043</v>
      </c>
      <c r="S1012" s="16">
        <v>80</v>
      </c>
      <c r="T1012" s="16" t="s">
        <v>213</v>
      </c>
      <c r="U1012" s="16" t="s">
        <v>83</v>
      </c>
      <c r="V1012" s="16" t="s">
        <v>83</v>
      </c>
    </row>
    <row r="1013" spans="1:22" s="7" customFormat="1" ht="409.5" x14ac:dyDescent="0.3">
      <c r="A1013" s="16">
        <v>1008</v>
      </c>
      <c r="B1013" s="294" t="s">
        <v>332</v>
      </c>
      <c r="C1013" s="295" t="s">
        <v>3513</v>
      </c>
      <c r="D1013" s="207" t="s">
        <v>3514</v>
      </c>
      <c r="E1013" s="207" t="s">
        <v>11486</v>
      </c>
      <c r="F1013" s="16"/>
      <c r="G1013" s="99" t="s">
        <v>337</v>
      </c>
      <c r="H1013" s="184">
        <v>5434840</v>
      </c>
      <c r="I1013" s="184">
        <v>5000</v>
      </c>
      <c r="J1013" s="99">
        <v>4882500</v>
      </c>
      <c r="K1013" s="99">
        <v>1050</v>
      </c>
      <c r="L1013" s="99">
        <v>5224275</v>
      </c>
      <c r="M1013" s="99">
        <v>1000</v>
      </c>
      <c r="N1013" s="99">
        <v>5589974</v>
      </c>
      <c r="O1013" s="99">
        <v>1000</v>
      </c>
      <c r="P1013" s="99">
        <v>5981272</v>
      </c>
      <c r="Q1013" s="99">
        <v>1000</v>
      </c>
      <c r="R1013" s="16">
        <v>27112861</v>
      </c>
      <c r="S1013" s="99">
        <v>9050</v>
      </c>
      <c r="T1013" s="16" t="s">
        <v>1457</v>
      </c>
      <c r="U1013" s="99" t="s">
        <v>35</v>
      </c>
      <c r="V1013" s="99" t="s">
        <v>11487</v>
      </c>
    </row>
    <row r="1014" spans="1:22" s="7" customFormat="1" ht="187.5" x14ac:dyDescent="0.3">
      <c r="A1014" s="16">
        <v>1009</v>
      </c>
      <c r="B1014" s="21" t="s">
        <v>7656</v>
      </c>
      <c r="C1014" s="16" t="s">
        <v>3149</v>
      </c>
      <c r="D1014" s="16" t="s">
        <v>3408</v>
      </c>
      <c r="E1014" s="16" t="s">
        <v>3409</v>
      </c>
      <c r="F1014" s="16"/>
      <c r="G1014" s="16" t="s">
        <v>33</v>
      </c>
      <c r="H1014" s="251">
        <v>8490000</v>
      </c>
      <c r="I1014" s="251">
        <v>2</v>
      </c>
      <c r="J1014" s="16">
        <v>6169627</v>
      </c>
      <c r="K1014" s="16">
        <v>1</v>
      </c>
      <c r="L1014" s="16">
        <v>0</v>
      </c>
      <c r="M1014" s="16">
        <v>0</v>
      </c>
      <c r="N1014" s="16">
        <v>0</v>
      </c>
      <c r="O1014" s="16">
        <v>2</v>
      </c>
      <c r="P1014" s="16">
        <v>12339254</v>
      </c>
      <c r="Q1014" s="16">
        <v>2</v>
      </c>
      <c r="R1014" s="16">
        <v>26998881</v>
      </c>
      <c r="S1014" s="16">
        <v>7</v>
      </c>
      <c r="T1014" s="16" t="s">
        <v>213</v>
      </c>
      <c r="U1014" s="16" t="s">
        <v>35</v>
      </c>
      <c r="V1014" s="16" t="s">
        <v>7657</v>
      </c>
    </row>
    <row r="1015" spans="1:22" s="7" customFormat="1" ht="93.75" x14ac:dyDescent="0.3">
      <c r="A1015" s="16">
        <v>1010</v>
      </c>
      <c r="B1015" s="21" t="s">
        <v>326</v>
      </c>
      <c r="C1015" s="16" t="s">
        <v>3120</v>
      </c>
      <c r="D1015" s="16" t="s">
        <v>3121</v>
      </c>
      <c r="E1015" s="16" t="s">
        <v>11015</v>
      </c>
      <c r="F1015" s="16"/>
      <c r="G1015" s="16" t="s">
        <v>7194</v>
      </c>
      <c r="H1015" s="251">
        <v>5387200</v>
      </c>
      <c r="I1015" s="251">
        <v>13</v>
      </c>
      <c r="J1015" s="16">
        <v>5387200</v>
      </c>
      <c r="K1015" s="16">
        <v>13</v>
      </c>
      <c r="L1015" s="16">
        <v>5387200</v>
      </c>
      <c r="M1015" s="16">
        <v>13</v>
      </c>
      <c r="N1015" s="16">
        <v>5387200</v>
      </c>
      <c r="O1015" s="16">
        <v>13</v>
      </c>
      <c r="P1015" s="16">
        <v>5387200</v>
      </c>
      <c r="Q1015" s="16">
        <v>13</v>
      </c>
      <c r="R1015" s="16">
        <v>26936000</v>
      </c>
      <c r="S1015" s="16">
        <v>65</v>
      </c>
      <c r="T1015" s="16" t="s">
        <v>1113</v>
      </c>
      <c r="U1015" s="16" t="s">
        <v>1097</v>
      </c>
      <c r="V1015" s="35" t="s">
        <v>199</v>
      </c>
    </row>
    <row r="1016" spans="1:22" s="7" customFormat="1" ht="56.25" x14ac:dyDescent="0.3">
      <c r="A1016" s="16">
        <v>1011</v>
      </c>
      <c r="B1016" s="21" t="s">
        <v>2565</v>
      </c>
      <c r="C1016" s="16" t="s">
        <v>10298</v>
      </c>
      <c r="D1016" s="16" t="s">
        <v>4438</v>
      </c>
      <c r="E1016" s="16" t="s">
        <v>10299</v>
      </c>
      <c r="F1016" s="16"/>
      <c r="G1016" s="16" t="s">
        <v>9229</v>
      </c>
      <c r="H1016" s="251">
        <v>6966400</v>
      </c>
      <c r="I1016" s="251" t="s">
        <v>9268</v>
      </c>
      <c r="J1016" s="16">
        <v>0</v>
      </c>
      <c r="K1016" s="16">
        <v>0</v>
      </c>
      <c r="L1016" s="16">
        <v>7245280</v>
      </c>
      <c r="M1016" s="16">
        <v>100</v>
      </c>
      <c r="N1016" s="16">
        <v>7535360</v>
      </c>
      <c r="O1016" s="16">
        <v>100</v>
      </c>
      <c r="P1016" s="16">
        <v>5180000</v>
      </c>
      <c r="Q1016" s="16">
        <v>100</v>
      </c>
      <c r="R1016" s="16">
        <v>26927040</v>
      </c>
      <c r="S1016" s="16">
        <v>400</v>
      </c>
      <c r="T1016" s="16" t="s">
        <v>867</v>
      </c>
      <c r="U1016" s="16"/>
      <c r="V1016" s="16"/>
    </row>
    <row r="1017" spans="1:22" s="5" customFormat="1" ht="75" x14ac:dyDescent="0.2">
      <c r="A1017" s="16">
        <v>1012</v>
      </c>
      <c r="B1017" s="21" t="s">
        <v>672</v>
      </c>
      <c r="C1017" s="16" t="s">
        <v>1105</v>
      </c>
      <c r="D1017" s="16" t="s">
        <v>10783</v>
      </c>
      <c r="E1017" s="16" t="s">
        <v>10784</v>
      </c>
      <c r="F1017" s="16"/>
      <c r="G1017" s="16" t="s">
        <v>9115</v>
      </c>
      <c r="H1017" s="251">
        <v>26888534.399999999</v>
      </c>
      <c r="I1017" s="251" t="s">
        <v>9113</v>
      </c>
      <c r="J1017" s="16"/>
      <c r="K1017" s="16"/>
      <c r="L1017" s="16"/>
      <c r="M1017" s="16"/>
      <c r="N1017" s="16"/>
      <c r="O1017" s="16"/>
      <c r="P1017" s="16"/>
      <c r="Q1017" s="16"/>
      <c r="R1017" s="16">
        <v>26888534.399999999</v>
      </c>
      <c r="S1017" s="16">
        <v>1</v>
      </c>
      <c r="T1017" s="16" t="s">
        <v>76</v>
      </c>
      <c r="U1017" s="16" t="s">
        <v>10785</v>
      </c>
      <c r="V1017" s="16" t="s">
        <v>10786</v>
      </c>
    </row>
    <row r="1018" spans="1:22" s="5" customFormat="1" ht="75" x14ac:dyDescent="0.2">
      <c r="A1018" s="16">
        <v>1013</v>
      </c>
      <c r="B1018" s="21" t="s">
        <v>672</v>
      </c>
      <c r="C1018" s="16" t="s">
        <v>1105</v>
      </c>
      <c r="D1018" s="16" t="s">
        <v>10783</v>
      </c>
      <c r="E1018" s="16" t="s">
        <v>10784</v>
      </c>
      <c r="F1018" s="16"/>
      <c r="G1018" s="16" t="s">
        <v>9115</v>
      </c>
      <c r="H1018" s="251">
        <v>26888534.399999999</v>
      </c>
      <c r="I1018" s="251" t="s">
        <v>9113</v>
      </c>
      <c r="J1018" s="16"/>
      <c r="K1018" s="16"/>
      <c r="L1018" s="16"/>
      <c r="M1018" s="16"/>
      <c r="N1018" s="16"/>
      <c r="O1018" s="16"/>
      <c r="P1018" s="16"/>
      <c r="Q1018" s="16"/>
      <c r="R1018" s="16">
        <v>26888534.399999999</v>
      </c>
      <c r="S1018" s="16">
        <v>1</v>
      </c>
      <c r="T1018" s="16" t="s">
        <v>76</v>
      </c>
      <c r="U1018" s="16" t="s">
        <v>10785</v>
      </c>
      <c r="V1018" s="16" t="s">
        <v>10817</v>
      </c>
    </row>
    <row r="1019" spans="1:22" s="5" customFormat="1" ht="37.5" x14ac:dyDescent="0.2">
      <c r="A1019" s="16">
        <v>1014</v>
      </c>
      <c r="B1019" s="21" t="s">
        <v>5526</v>
      </c>
      <c r="C1019" s="16" t="s">
        <v>5527</v>
      </c>
      <c r="D1019" s="16" t="s">
        <v>5528</v>
      </c>
      <c r="E1019" s="16" t="s">
        <v>10537</v>
      </c>
      <c r="F1019" s="16"/>
      <c r="G1019" s="16" t="s">
        <v>9115</v>
      </c>
      <c r="H1019" s="251">
        <v>26880000</v>
      </c>
      <c r="I1019" s="251" t="s">
        <v>9130</v>
      </c>
      <c r="J1019" s="16"/>
      <c r="K1019" s="16"/>
      <c r="L1019" s="16"/>
      <c r="M1019" s="16"/>
      <c r="N1019" s="16"/>
      <c r="O1019" s="16"/>
      <c r="P1019" s="16"/>
      <c r="Q1019" s="16"/>
      <c r="R1019" s="16">
        <v>26880000</v>
      </c>
      <c r="S1019" s="16">
        <v>3</v>
      </c>
      <c r="T1019" s="16" t="s">
        <v>76</v>
      </c>
      <c r="U1019" s="16" t="s">
        <v>2567</v>
      </c>
      <c r="V1019" s="16" t="s">
        <v>10526</v>
      </c>
    </row>
    <row r="1020" spans="1:22" s="5" customFormat="1" ht="93.75" x14ac:dyDescent="0.2">
      <c r="A1020" s="16">
        <v>1015</v>
      </c>
      <c r="B1020" s="21" t="s">
        <v>1099</v>
      </c>
      <c r="C1020" s="16" t="s">
        <v>1573</v>
      </c>
      <c r="D1020" s="16" t="s">
        <v>1574</v>
      </c>
      <c r="E1020" s="16" t="s">
        <v>10861</v>
      </c>
      <c r="F1020" s="16"/>
      <c r="G1020" s="16" t="s">
        <v>9115</v>
      </c>
      <c r="H1020" s="251">
        <v>26880000</v>
      </c>
      <c r="I1020" s="251" t="s">
        <v>9120</v>
      </c>
      <c r="J1020" s="16"/>
      <c r="K1020" s="16"/>
      <c r="L1020" s="16"/>
      <c r="M1020" s="16"/>
      <c r="N1020" s="16"/>
      <c r="O1020" s="16"/>
      <c r="P1020" s="16"/>
      <c r="Q1020" s="16"/>
      <c r="R1020" s="16">
        <v>26880000</v>
      </c>
      <c r="S1020" s="16">
        <v>2</v>
      </c>
      <c r="T1020" s="16" t="s">
        <v>76</v>
      </c>
      <c r="U1020" s="16" t="s">
        <v>455</v>
      </c>
      <c r="V1020" s="16" t="s">
        <v>10862</v>
      </c>
    </row>
    <row r="1021" spans="1:22" s="5" customFormat="1" ht="131.25" x14ac:dyDescent="0.2">
      <c r="A1021" s="16">
        <v>1016</v>
      </c>
      <c r="B1021" s="21" t="s">
        <v>2848</v>
      </c>
      <c r="C1021" s="16" t="s">
        <v>2876</v>
      </c>
      <c r="D1021" s="16" t="s">
        <v>2877</v>
      </c>
      <c r="E1021" s="16" t="s">
        <v>2878</v>
      </c>
      <c r="F1021" s="16"/>
      <c r="G1021" s="16" t="s">
        <v>2320</v>
      </c>
      <c r="H1021" s="251">
        <v>5368000</v>
      </c>
      <c r="I1021" s="251">
        <v>8.8000000000000007</v>
      </c>
      <c r="J1021" s="16">
        <v>5368000</v>
      </c>
      <c r="K1021" s="16">
        <v>8.8000000000000007</v>
      </c>
      <c r="L1021" s="16">
        <v>5368000</v>
      </c>
      <c r="M1021" s="16">
        <v>8.8000000000000007</v>
      </c>
      <c r="N1021" s="16">
        <v>5368000</v>
      </c>
      <c r="O1021" s="16">
        <v>8.8000000000000007</v>
      </c>
      <c r="P1021" s="16">
        <v>5368000</v>
      </c>
      <c r="Q1021" s="16">
        <v>8.8000000000000007</v>
      </c>
      <c r="R1021" s="16">
        <v>26840000</v>
      </c>
      <c r="S1021" s="16">
        <v>44</v>
      </c>
      <c r="T1021" s="16" t="s">
        <v>1457</v>
      </c>
      <c r="U1021" s="16" t="s">
        <v>2567</v>
      </c>
      <c r="V1021" s="16" t="s">
        <v>2879</v>
      </c>
    </row>
    <row r="1022" spans="1:22" s="5" customFormat="1" ht="56.25" customHeight="1" x14ac:dyDescent="0.3">
      <c r="A1022" s="16">
        <v>1017</v>
      </c>
      <c r="B1022" s="120" t="s">
        <v>7005</v>
      </c>
      <c r="C1022" s="113" t="s">
        <v>11467</v>
      </c>
      <c r="D1022" s="120" t="s">
        <v>3756</v>
      </c>
      <c r="E1022" s="120" t="s">
        <v>14034</v>
      </c>
      <c r="F1022" s="20"/>
      <c r="G1022" s="21" t="s">
        <v>33</v>
      </c>
      <c r="H1022" s="470">
        <v>6698072</v>
      </c>
      <c r="I1022" s="470">
        <v>4</v>
      </c>
      <c r="J1022" s="170">
        <v>6698072</v>
      </c>
      <c r="K1022" s="170">
        <v>4</v>
      </c>
      <c r="L1022" s="170">
        <v>6698072</v>
      </c>
      <c r="M1022" s="170">
        <v>4</v>
      </c>
      <c r="N1022" s="170">
        <v>6698072</v>
      </c>
      <c r="O1022" s="170">
        <v>4</v>
      </c>
      <c r="P1022" s="170"/>
      <c r="Q1022" s="170"/>
      <c r="R1022" s="16">
        <v>26792288</v>
      </c>
      <c r="S1022" s="21">
        <v>16</v>
      </c>
      <c r="T1022" s="148" t="s">
        <v>13891</v>
      </c>
      <c r="U1022" s="218"/>
      <c r="V1022" s="218"/>
    </row>
    <row r="1023" spans="1:22" s="5" customFormat="1" ht="131.25" customHeight="1" x14ac:dyDescent="0.3">
      <c r="A1023" s="16">
        <v>1018</v>
      </c>
      <c r="B1023" s="113" t="s">
        <v>16384</v>
      </c>
      <c r="C1023" s="113" t="s">
        <v>16385</v>
      </c>
      <c r="D1023" s="113" t="s">
        <v>4464</v>
      </c>
      <c r="E1023" s="113" t="s">
        <v>16386</v>
      </c>
      <c r="F1023" s="113" t="s">
        <v>16387</v>
      </c>
      <c r="G1023" s="113" t="s">
        <v>9115</v>
      </c>
      <c r="H1023" s="172">
        <v>26770118.030000001</v>
      </c>
      <c r="I1023" s="172">
        <v>1</v>
      </c>
      <c r="J1023" s="174"/>
      <c r="K1023" s="174"/>
      <c r="L1023" s="174"/>
      <c r="M1023" s="174"/>
      <c r="N1023" s="174"/>
      <c r="O1023" s="174"/>
      <c r="P1023" s="174"/>
      <c r="Q1023" s="174"/>
      <c r="R1023" s="16">
        <v>26770118.030000001</v>
      </c>
      <c r="S1023" s="171">
        <v>1</v>
      </c>
      <c r="T1023" s="113" t="s">
        <v>15928</v>
      </c>
      <c r="U1023" s="219">
        <v>398</v>
      </c>
      <c r="V1023" s="112" t="s">
        <v>199</v>
      </c>
    </row>
    <row r="1024" spans="1:22" s="5" customFormat="1" x14ac:dyDescent="0.2">
      <c r="A1024" s="16">
        <v>1019</v>
      </c>
      <c r="B1024" s="283" t="s">
        <v>11533</v>
      </c>
      <c r="C1024" s="283" t="s">
        <v>1828</v>
      </c>
      <c r="D1024" s="283" t="s">
        <v>11541</v>
      </c>
      <c r="E1024" s="283" t="s">
        <v>11542</v>
      </c>
      <c r="F1024" s="283"/>
      <c r="G1024" s="283" t="s">
        <v>49</v>
      </c>
      <c r="H1024" s="471">
        <v>26729000</v>
      </c>
      <c r="I1024" s="471">
        <v>1</v>
      </c>
      <c r="J1024" s="283"/>
      <c r="K1024" s="283"/>
      <c r="L1024" s="283"/>
      <c r="M1024" s="283"/>
      <c r="N1024" s="283"/>
      <c r="O1024" s="283"/>
      <c r="P1024" s="283"/>
      <c r="Q1024" s="283"/>
      <c r="R1024" s="16">
        <v>26729000</v>
      </c>
      <c r="S1024" s="283"/>
      <c r="T1024" s="127"/>
      <c r="U1024" s="283" t="s">
        <v>35</v>
      </c>
      <c r="V1024" s="283" t="s">
        <v>11536</v>
      </c>
    </row>
    <row r="1025" spans="1:22" s="5" customFormat="1" ht="112.5" x14ac:dyDescent="0.2">
      <c r="A1025" s="16">
        <v>1020</v>
      </c>
      <c r="B1025" s="21" t="s">
        <v>7658</v>
      </c>
      <c r="C1025" s="16" t="s">
        <v>4199</v>
      </c>
      <c r="D1025" s="16" t="s">
        <v>4200</v>
      </c>
      <c r="E1025" s="16" t="s">
        <v>2493</v>
      </c>
      <c r="F1025" s="16"/>
      <c r="G1025" s="16" t="s">
        <v>33</v>
      </c>
      <c r="H1025" s="251">
        <v>3361511.9999999995</v>
      </c>
      <c r="I1025" s="251">
        <v>264</v>
      </c>
      <c r="J1025" s="16">
        <v>5836807.2000000002</v>
      </c>
      <c r="K1025" s="16">
        <v>382</v>
      </c>
      <c r="L1025" s="16">
        <v>5836807.2000000002</v>
      </c>
      <c r="M1025" s="16">
        <v>382</v>
      </c>
      <c r="N1025" s="16">
        <v>5836807.2000000002</v>
      </c>
      <c r="O1025" s="16">
        <v>382</v>
      </c>
      <c r="P1025" s="16">
        <v>5836807.2000000002</v>
      </c>
      <c r="Q1025" s="16">
        <v>382</v>
      </c>
      <c r="R1025" s="16">
        <v>26708740.799999997</v>
      </c>
      <c r="S1025" s="16">
        <v>1792</v>
      </c>
      <c r="T1025" s="16" t="s">
        <v>213</v>
      </c>
      <c r="U1025" s="16" t="s">
        <v>83</v>
      </c>
      <c r="V1025" s="16" t="s">
        <v>7659</v>
      </c>
    </row>
    <row r="1026" spans="1:22" s="7" customFormat="1" ht="168.75" x14ac:dyDescent="0.3">
      <c r="A1026" s="16">
        <v>1021</v>
      </c>
      <c r="B1026" s="21" t="s">
        <v>3608</v>
      </c>
      <c r="C1026" s="16" t="s">
        <v>3609</v>
      </c>
      <c r="D1026" s="16" t="s">
        <v>439</v>
      </c>
      <c r="E1026" s="16" t="s">
        <v>3610</v>
      </c>
      <c r="F1026" s="17"/>
      <c r="G1026" s="16" t="s">
        <v>7037</v>
      </c>
      <c r="H1026" s="251">
        <v>5340506</v>
      </c>
      <c r="I1026" s="251">
        <v>37</v>
      </c>
      <c r="J1026" s="16">
        <v>5340506</v>
      </c>
      <c r="K1026" s="16">
        <v>37</v>
      </c>
      <c r="L1026" s="16">
        <v>5340506</v>
      </c>
      <c r="M1026" s="16">
        <v>37</v>
      </c>
      <c r="N1026" s="16">
        <v>5340506</v>
      </c>
      <c r="O1026" s="16">
        <v>37</v>
      </c>
      <c r="P1026" s="16">
        <v>5340506</v>
      </c>
      <c r="Q1026" s="16">
        <v>37</v>
      </c>
      <c r="R1026" s="16">
        <v>26702530</v>
      </c>
      <c r="S1026" s="16">
        <v>185</v>
      </c>
      <c r="T1026" s="16" t="s">
        <v>213</v>
      </c>
      <c r="U1026" s="16"/>
      <c r="V1026" s="16"/>
    </row>
    <row r="1027" spans="1:22" s="8" customFormat="1" ht="168.75" x14ac:dyDescent="0.3">
      <c r="A1027" s="16">
        <v>1022</v>
      </c>
      <c r="B1027" s="21" t="s">
        <v>7660</v>
      </c>
      <c r="C1027" s="16" t="s">
        <v>3609</v>
      </c>
      <c r="D1027" s="16" t="s">
        <v>439</v>
      </c>
      <c r="E1027" s="16" t="s">
        <v>3610</v>
      </c>
      <c r="F1027" s="16"/>
      <c r="G1027" s="16" t="s">
        <v>7037</v>
      </c>
      <c r="H1027" s="251">
        <v>5277839.9999999991</v>
      </c>
      <c r="I1027" s="251">
        <v>40</v>
      </c>
      <c r="J1027" s="16">
        <v>5340506</v>
      </c>
      <c r="K1027" s="16">
        <v>37</v>
      </c>
      <c r="L1027" s="16">
        <v>5340506</v>
      </c>
      <c r="M1027" s="16">
        <v>37</v>
      </c>
      <c r="N1027" s="16">
        <v>5340506</v>
      </c>
      <c r="O1027" s="16">
        <v>37</v>
      </c>
      <c r="P1027" s="16">
        <v>5340506</v>
      </c>
      <c r="Q1027" s="16">
        <v>37</v>
      </c>
      <c r="R1027" s="16">
        <v>26639864</v>
      </c>
      <c r="S1027" s="16">
        <v>188</v>
      </c>
      <c r="T1027" s="16" t="s">
        <v>213</v>
      </c>
      <c r="U1027" s="16" t="s">
        <v>7048</v>
      </c>
      <c r="V1027" s="16" t="s">
        <v>7048</v>
      </c>
    </row>
    <row r="1028" spans="1:22" s="8" customFormat="1" ht="93.75" x14ac:dyDescent="0.3">
      <c r="A1028" s="16">
        <v>1023</v>
      </c>
      <c r="B1028" s="21" t="s">
        <v>2125</v>
      </c>
      <c r="C1028" s="16" t="s">
        <v>2126</v>
      </c>
      <c r="D1028" s="16" t="s">
        <v>2127</v>
      </c>
      <c r="E1028" s="16" t="s">
        <v>2128</v>
      </c>
      <c r="F1028" s="16"/>
      <c r="G1028" s="16" t="s">
        <v>49</v>
      </c>
      <c r="H1028" s="251">
        <v>6174300</v>
      </c>
      <c r="I1028" s="251">
        <v>1</v>
      </c>
      <c r="J1028" s="16">
        <v>6544758</v>
      </c>
      <c r="K1028" s="16">
        <v>1</v>
      </c>
      <c r="L1028" s="16">
        <v>6806548.3200000003</v>
      </c>
      <c r="M1028" s="16">
        <v>1</v>
      </c>
      <c r="N1028" s="16">
        <v>7078810.25</v>
      </c>
      <c r="O1028" s="16">
        <v>1</v>
      </c>
      <c r="P1028" s="16">
        <v>0</v>
      </c>
      <c r="Q1028" s="16">
        <v>0</v>
      </c>
      <c r="R1028" s="16">
        <v>26604416.57</v>
      </c>
      <c r="S1028" s="16">
        <v>4</v>
      </c>
      <c r="T1028" s="16" t="s">
        <v>1522</v>
      </c>
      <c r="U1028" s="16" t="s">
        <v>83</v>
      </c>
      <c r="V1028" s="16" t="s">
        <v>199</v>
      </c>
    </row>
    <row r="1029" spans="1:22" s="8" customFormat="1" ht="75" x14ac:dyDescent="0.3">
      <c r="A1029" s="16">
        <v>1024</v>
      </c>
      <c r="B1029" s="16" t="s">
        <v>4053</v>
      </c>
      <c r="C1029" s="16" t="s">
        <v>4052</v>
      </c>
      <c r="D1029" s="16" t="s">
        <v>798</v>
      </c>
      <c r="E1029" s="16" t="s">
        <v>12021</v>
      </c>
      <c r="F1029" s="16"/>
      <c r="G1029" s="151" t="s">
        <v>9115</v>
      </c>
      <c r="H1029" s="275">
        <v>0</v>
      </c>
      <c r="I1029" s="275">
        <v>0</v>
      </c>
      <c r="J1029" s="275">
        <v>6637282.4000000004</v>
      </c>
      <c r="K1029" s="275" t="s">
        <v>9129</v>
      </c>
      <c r="L1029" s="275">
        <v>6637282.4000000004</v>
      </c>
      <c r="M1029" s="275" t="s">
        <v>9129</v>
      </c>
      <c r="N1029" s="275">
        <v>6637282.4000000004</v>
      </c>
      <c r="O1029" s="275" t="s">
        <v>9129</v>
      </c>
      <c r="P1029" s="275">
        <v>6637282.4000000004</v>
      </c>
      <c r="Q1029" s="275" t="s">
        <v>9129</v>
      </c>
      <c r="R1029" s="16">
        <v>26549129.600000001</v>
      </c>
      <c r="S1029" s="275">
        <v>320</v>
      </c>
      <c r="T1029" s="38" t="s">
        <v>11752</v>
      </c>
      <c r="U1029" s="279"/>
      <c r="V1029" s="279"/>
    </row>
    <row r="1030" spans="1:22" s="8" customFormat="1" ht="37.5" x14ac:dyDescent="0.3">
      <c r="A1030" s="16">
        <v>1025</v>
      </c>
      <c r="B1030" s="21" t="s">
        <v>4287</v>
      </c>
      <c r="C1030" s="16" t="s">
        <v>4286</v>
      </c>
      <c r="D1030" s="16" t="s">
        <v>160</v>
      </c>
      <c r="E1030" s="16" t="s">
        <v>9213</v>
      </c>
      <c r="F1030" s="16"/>
      <c r="G1030" s="16" t="s">
        <v>9115</v>
      </c>
      <c r="H1030" s="251">
        <v>26461866.670000002</v>
      </c>
      <c r="I1030" s="251" t="s">
        <v>9113</v>
      </c>
      <c r="J1030" s="16"/>
      <c r="K1030" s="16"/>
      <c r="L1030" s="16"/>
      <c r="M1030" s="16"/>
      <c r="N1030" s="16"/>
      <c r="O1030" s="16"/>
      <c r="P1030" s="16"/>
      <c r="Q1030" s="16"/>
      <c r="R1030" s="16">
        <v>26461866.670000002</v>
      </c>
      <c r="S1030" s="16">
        <v>1</v>
      </c>
      <c r="T1030" s="16" t="s">
        <v>1326</v>
      </c>
      <c r="U1030" s="16"/>
      <c r="V1030" s="16"/>
    </row>
    <row r="1031" spans="1:22" s="8" customFormat="1" ht="168.75" x14ac:dyDescent="0.3">
      <c r="A1031" s="16">
        <v>1026</v>
      </c>
      <c r="B1031" s="21" t="s">
        <v>78</v>
      </c>
      <c r="C1031" s="16" t="s">
        <v>79</v>
      </c>
      <c r="D1031" s="16" t="s">
        <v>80</v>
      </c>
      <c r="E1031" s="16" t="s">
        <v>22</v>
      </c>
      <c r="F1031" s="40" t="s">
        <v>113</v>
      </c>
      <c r="G1031" s="16" t="s">
        <v>82</v>
      </c>
      <c r="H1031" s="251">
        <v>5292000</v>
      </c>
      <c r="I1031" s="251">
        <v>5</v>
      </c>
      <c r="J1031" s="16">
        <v>5292000</v>
      </c>
      <c r="K1031" s="16">
        <v>5</v>
      </c>
      <c r="L1031" s="16">
        <v>5292000</v>
      </c>
      <c r="M1031" s="16">
        <v>5</v>
      </c>
      <c r="N1031" s="16">
        <v>5292000</v>
      </c>
      <c r="O1031" s="16">
        <v>5</v>
      </c>
      <c r="P1031" s="16">
        <v>5292000</v>
      </c>
      <c r="Q1031" s="16">
        <v>5</v>
      </c>
      <c r="R1031" s="16">
        <v>26460000</v>
      </c>
      <c r="S1031" s="16">
        <v>25</v>
      </c>
      <c r="T1031" s="16" t="s">
        <v>34</v>
      </c>
      <c r="U1031" s="16" t="s">
        <v>83</v>
      </c>
      <c r="V1031" s="16" t="s">
        <v>84</v>
      </c>
    </row>
    <row r="1032" spans="1:22" s="8" customFormat="1" ht="409.5" x14ac:dyDescent="0.3">
      <c r="A1032" s="16">
        <v>1027</v>
      </c>
      <c r="B1032" s="21" t="s">
        <v>3617</v>
      </c>
      <c r="C1032" s="16" t="s">
        <v>3618</v>
      </c>
      <c r="D1032" s="16" t="s">
        <v>3619</v>
      </c>
      <c r="E1032" s="16" t="s">
        <v>3620</v>
      </c>
      <c r="F1032" s="17"/>
      <c r="G1032" s="16" t="s">
        <v>444</v>
      </c>
      <c r="H1032" s="251">
        <v>5292000</v>
      </c>
      <c r="I1032" s="251">
        <v>9</v>
      </c>
      <c r="J1032" s="16">
        <v>5292000</v>
      </c>
      <c r="K1032" s="16">
        <v>9</v>
      </c>
      <c r="L1032" s="16">
        <v>5292000</v>
      </c>
      <c r="M1032" s="16">
        <v>9</v>
      </c>
      <c r="N1032" s="16">
        <v>5292000</v>
      </c>
      <c r="O1032" s="16">
        <v>9</v>
      </c>
      <c r="P1032" s="16">
        <v>5292000</v>
      </c>
      <c r="Q1032" s="16">
        <v>9</v>
      </c>
      <c r="R1032" s="16">
        <v>26460000</v>
      </c>
      <c r="S1032" s="16">
        <v>45</v>
      </c>
      <c r="T1032" s="16" t="s">
        <v>213</v>
      </c>
      <c r="U1032" s="16"/>
      <c r="V1032" s="16"/>
    </row>
    <row r="1033" spans="1:22" s="8" customFormat="1" ht="409.5" x14ac:dyDescent="0.3">
      <c r="A1033" s="16">
        <v>1028</v>
      </c>
      <c r="B1033" s="21" t="s">
        <v>9818</v>
      </c>
      <c r="C1033" s="16" t="s">
        <v>3019</v>
      </c>
      <c r="D1033" s="16" t="s">
        <v>4640</v>
      </c>
      <c r="E1033" s="16" t="s">
        <v>9819</v>
      </c>
      <c r="F1033" s="16" t="s">
        <v>9820</v>
      </c>
      <c r="G1033" s="16" t="s">
        <v>9769</v>
      </c>
      <c r="H1033" s="251">
        <v>5290968</v>
      </c>
      <c r="I1033" s="251">
        <v>48</v>
      </c>
      <c r="J1033" s="16">
        <v>5290968</v>
      </c>
      <c r="K1033" s="16">
        <v>48</v>
      </c>
      <c r="L1033" s="16">
        <v>5290968</v>
      </c>
      <c r="M1033" s="16">
        <v>48</v>
      </c>
      <c r="N1033" s="16">
        <v>5290968</v>
      </c>
      <c r="O1033" s="16">
        <v>48</v>
      </c>
      <c r="P1033" s="16">
        <v>5290968</v>
      </c>
      <c r="Q1033" s="16">
        <v>48</v>
      </c>
      <c r="R1033" s="16">
        <v>26454840</v>
      </c>
      <c r="S1033" s="16">
        <v>240</v>
      </c>
      <c r="T1033" s="16" t="s">
        <v>25</v>
      </c>
      <c r="U1033" s="16" t="s">
        <v>1097</v>
      </c>
      <c r="V1033" s="16" t="s">
        <v>9821</v>
      </c>
    </row>
    <row r="1034" spans="1:22" s="8" customFormat="1" ht="168.75" x14ac:dyDescent="0.3">
      <c r="A1034" s="16">
        <v>1029</v>
      </c>
      <c r="B1034" s="20" t="s">
        <v>13799</v>
      </c>
      <c r="C1034" s="20" t="s">
        <v>13800</v>
      </c>
      <c r="D1034" s="20" t="s">
        <v>80</v>
      </c>
      <c r="E1034" s="20" t="s">
        <v>22</v>
      </c>
      <c r="F1034" s="20" t="s">
        <v>13801</v>
      </c>
      <c r="G1034" s="20" t="s">
        <v>24</v>
      </c>
      <c r="H1034" s="115">
        <v>12899250</v>
      </c>
      <c r="I1034" s="115">
        <v>13800</v>
      </c>
      <c r="J1034" s="21">
        <v>13544212.5</v>
      </c>
      <c r="K1034" s="21">
        <v>13800</v>
      </c>
      <c r="L1034" s="21"/>
      <c r="M1034" s="21"/>
      <c r="N1034" s="20"/>
      <c r="O1034" s="20"/>
      <c r="P1034" s="114"/>
      <c r="Q1034" s="114"/>
      <c r="R1034" s="16">
        <v>26443462.5</v>
      </c>
      <c r="S1034" s="21">
        <v>27600</v>
      </c>
      <c r="T1034" s="21" t="s">
        <v>13791</v>
      </c>
      <c r="U1034" s="16" t="s">
        <v>765</v>
      </c>
      <c r="V1034" s="16" t="s">
        <v>13802</v>
      </c>
    </row>
    <row r="1035" spans="1:22" s="8" customFormat="1" ht="168.75" x14ac:dyDescent="0.3">
      <c r="A1035" s="16">
        <v>1030</v>
      </c>
      <c r="B1035" s="20" t="s">
        <v>13799</v>
      </c>
      <c r="C1035" s="113" t="s">
        <v>13800</v>
      </c>
      <c r="D1035" s="20" t="s">
        <v>80</v>
      </c>
      <c r="E1035" s="21" t="s">
        <v>22</v>
      </c>
      <c r="F1035" s="116" t="s">
        <v>13801</v>
      </c>
      <c r="G1035" s="21" t="s">
        <v>24</v>
      </c>
      <c r="H1035" s="115">
        <v>12899250</v>
      </c>
      <c r="I1035" s="115">
        <v>13800</v>
      </c>
      <c r="J1035" s="21">
        <v>13544212.5</v>
      </c>
      <c r="K1035" s="21">
        <v>13800</v>
      </c>
      <c r="L1035" s="21"/>
      <c r="M1035" s="21"/>
      <c r="N1035" s="20"/>
      <c r="O1035" s="20"/>
      <c r="P1035" s="114"/>
      <c r="Q1035" s="114"/>
      <c r="R1035" s="16">
        <v>26443462.5</v>
      </c>
      <c r="S1035" s="21">
        <v>41400</v>
      </c>
      <c r="T1035" s="21" t="s">
        <v>13791</v>
      </c>
      <c r="U1035" s="16" t="s">
        <v>765</v>
      </c>
      <c r="V1035" s="16" t="s">
        <v>13802</v>
      </c>
    </row>
    <row r="1036" spans="1:22" s="8" customFormat="1" ht="37.5" x14ac:dyDescent="0.3">
      <c r="A1036" s="16">
        <v>1031</v>
      </c>
      <c r="B1036" s="21" t="s">
        <v>7661</v>
      </c>
      <c r="C1036" s="16" t="s">
        <v>7560</v>
      </c>
      <c r="D1036" s="16" t="s">
        <v>7561</v>
      </c>
      <c r="E1036" s="16" t="s">
        <v>7562</v>
      </c>
      <c r="F1036" s="16"/>
      <c r="G1036" s="16" t="s">
        <v>33</v>
      </c>
      <c r="H1036" s="251">
        <v>7299107.6071428563</v>
      </c>
      <c r="I1036" s="251">
        <v>327</v>
      </c>
      <c r="J1036" s="16">
        <v>4770000</v>
      </c>
      <c r="K1036" s="16">
        <v>212</v>
      </c>
      <c r="L1036" s="16">
        <v>4770000</v>
      </c>
      <c r="M1036" s="16">
        <v>212</v>
      </c>
      <c r="N1036" s="16">
        <v>4770000</v>
      </c>
      <c r="O1036" s="16">
        <v>212</v>
      </c>
      <c r="P1036" s="16">
        <v>4770000</v>
      </c>
      <c r="Q1036" s="16">
        <v>212</v>
      </c>
      <c r="R1036" s="16">
        <v>26379107.607142858</v>
      </c>
      <c r="S1036" s="16">
        <v>1175</v>
      </c>
      <c r="T1036" s="16" t="s">
        <v>213</v>
      </c>
      <c r="U1036" s="16" t="s">
        <v>7048</v>
      </c>
      <c r="V1036" s="16" t="s">
        <v>7048</v>
      </c>
    </row>
    <row r="1037" spans="1:22" s="8" customFormat="1" ht="75" x14ac:dyDescent="0.3">
      <c r="A1037" s="16">
        <v>1032</v>
      </c>
      <c r="B1037" s="25" t="s">
        <v>384</v>
      </c>
      <c r="C1037" s="18" t="s">
        <v>1392</v>
      </c>
      <c r="D1037" s="18" t="s">
        <v>1393</v>
      </c>
      <c r="E1037" s="18" t="s">
        <v>10981</v>
      </c>
      <c r="F1037" s="16"/>
      <c r="G1037" s="16" t="s">
        <v>33</v>
      </c>
      <c r="H1037" s="477">
        <v>5265750</v>
      </c>
      <c r="I1037" s="478">
        <v>59</v>
      </c>
      <c r="J1037" s="28">
        <v>5265750</v>
      </c>
      <c r="K1037" s="18">
        <v>59</v>
      </c>
      <c r="L1037" s="28">
        <v>5265750</v>
      </c>
      <c r="M1037" s="18">
        <v>59</v>
      </c>
      <c r="N1037" s="28">
        <v>5265750</v>
      </c>
      <c r="O1037" s="18">
        <v>59</v>
      </c>
      <c r="P1037" s="28">
        <v>5265750</v>
      </c>
      <c r="Q1037" s="18">
        <v>59</v>
      </c>
      <c r="R1037" s="16">
        <v>26328750</v>
      </c>
      <c r="S1037" s="16">
        <v>295</v>
      </c>
      <c r="T1037" s="18" t="s">
        <v>1113</v>
      </c>
      <c r="U1037" s="18" t="s">
        <v>83</v>
      </c>
      <c r="V1037" s="18" t="s">
        <v>1394</v>
      </c>
    </row>
    <row r="1038" spans="1:22" s="8" customFormat="1" ht="375" x14ac:dyDescent="0.3">
      <c r="A1038" s="16">
        <v>1033</v>
      </c>
      <c r="B1038" s="21" t="s">
        <v>1966</v>
      </c>
      <c r="C1038" s="16" t="s">
        <v>956</v>
      </c>
      <c r="D1038" s="16" t="s">
        <v>957</v>
      </c>
      <c r="E1038" s="16" t="s">
        <v>1967</v>
      </c>
      <c r="F1038" s="16"/>
      <c r="G1038" s="16" t="s">
        <v>2320</v>
      </c>
      <c r="H1038" s="251">
        <v>3781575</v>
      </c>
      <c r="I1038" s="251">
        <v>6.86</v>
      </c>
      <c r="J1038" s="16">
        <v>5635460.2599999998</v>
      </c>
      <c r="K1038" s="16">
        <v>11.56</v>
      </c>
      <c r="L1038" s="16">
        <v>5635460.2599999998</v>
      </c>
      <c r="M1038" s="16">
        <v>11.56</v>
      </c>
      <c r="N1038" s="16">
        <v>5635460.2599999998</v>
      </c>
      <c r="O1038" s="16">
        <v>11.56</v>
      </c>
      <c r="P1038" s="16">
        <v>5635460.2599999998</v>
      </c>
      <c r="Q1038" s="16">
        <v>11.56</v>
      </c>
      <c r="R1038" s="16">
        <v>26323416.039999999</v>
      </c>
      <c r="S1038" s="16">
        <v>53.100000000000009</v>
      </c>
      <c r="T1038" s="16" t="s">
        <v>25</v>
      </c>
      <c r="U1038" s="16" t="s">
        <v>83</v>
      </c>
      <c r="V1038" s="16" t="s">
        <v>1968</v>
      </c>
    </row>
    <row r="1039" spans="1:22" s="8" customFormat="1" ht="93.75" x14ac:dyDescent="0.3">
      <c r="A1039" s="16">
        <v>1034</v>
      </c>
      <c r="B1039" s="21" t="s">
        <v>326</v>
      </c>
      <c r="C1039" s="16" t="s">
        <v>2372</v>
      </c>
      <c r="D1039" s="16" t="s">
        <v>2373</v>
      </c>
      <c r="E1039" s="16" t="s">
        <v>3060</v>
      </c>
      <c r="F1039" s="16"/>
      <c r="G1039" s="16" t="s">
        <v>2320</v>
      </c>
      <c r="H1039" s="251">
        <v>5264000</v>
      </c>
      <c r="I1039" s="251">
        <v>10</v>
      </c>
      <c r="J1039" s="16">
        <v>5264000</v>
      </c>
      <c r="K1039" s="16">
        <v>10</v>
      </c>
      <c r="L1039" s="16">
        <v>5264000</v>
      </c>
      <c r="M1039" s="16">
        <v>10</v>
      </c>
      <c r="N1039" s="16">
        <v>5264000</v>
      </c>
      <c r="O1039" s="16">
        <v>10</v>
      </c>
      <c r="P1039" s="16">
        <v>5264000</v>
      </c>
      <c r="Q1039" s="16">
        <v>10</v>
      </c>
      <c r="R1039" s="16">
        <v>26320000</v>
      </c>
      <c r="S1039" s="16">
        <v>50</v>
      </c>
      <c r="T1039" s="16" t="s">
        <v>198</v>
      </c>
      <c r="U1039" s="16" t="s">
        <v>2567</v>
      </c>
      <c r="V1039" s="16" t="s">
        <v>2922</v>
      </c>
    </row>
    <row r="1040" spans="1:22" s="8" customFormat="1" ht="112.5" x14ac:dyDescent="0.3">
      <c r="A1040" s="16">
        <v>1035</v>
      </c>
      <c r="B1040" s="21" t="s">
        <v>7295</v>
      </c>
      <c r="C1040" s="16" t="s">
        <v>3964</v>
      </c>
      <c r="D1040" s="16" t="s">
        <v>384</v>
      </c>
      <c r="E1040" s="16" t="s">
        <v>3965</v>
      </c>
      <c r="F1040" s="16"/>
      <c r="G1040" s="16" t="s">
        <v>33</v>
      </c>
      <c r="H1040" s="251">
        <v>4386000</v>
      </c>
      <c r="I1040" s="251">
        <v>1</v>
      </c>
      <c r="J1040" s="16">
        <v>8772000</v>
      </c>
      <c r="K1040" s="16">
        <v>2</v>
      </c>
      <c r="L1040" s="16">
        <v>4386000</v>
      </c>
      <c r="M1040" s="16">
        <v>1</v>
      </c>
      <c r="N1040" s="16">
        <v>4386000</v>
      </c>
      <c r="O1040" s="16">
        <v>1</v>
      </c>
      <c r="P1040" s="16">
        <v>4386000</v>
      </c>
      <c r="Q1040" s="16">
        <v>1</v>
      </c>
      <c r="R1040" s="16">
        <v>26316000</v>
      </c>
      <c r="S1040" s="16">
        <v>6</v>
      </c>
      <c r="T1040" s="16" t="s">
        <v>213</v>
      </c>
      <c r="U1040" s="16" t="s">
        <v>294</v>
      </c>
      <c r="V1040" s="16" t="s">
        <v>7662</v>
      </c>
    </row>
    <row r="1041" spans="1:22" s="8" customFormat="1" ht="206.25" x14ac:dyDescent="0.3">
      <c r="A1041" s="16">
        <v>1036</v>
      </c>
      <c r="B1041" s="21" t="s">
        <v>1628</v>
      </c>
      <c r="C1041" s="16" t="s">
        <v>1629</v>
      </c>
      <c r="D1041" s="16" t="s">
        <v>310</v>
      </c>
      <c r="E1041" s="16" t="s">
        <v>1630</v>
      </c>
      <c r="F1041" s="16"/>
      <c r="G1041" s="16" t="s">
        <v>33</v>
      </c>
      <c r="H1041" s="251">
        <v>3307200</v>
      </c>
      <c r="I1041" s="251">
        <v>12</v>
      </c>
      <c r="J1041" s="16">
        <v>5746470</v>
      </c>
      <c r="K1041" s="16">
        <v>12</v>
      </c>
      <c r="L1041" s="16">
        <v>5746470</v>
      </c>
      <c r="M1041" s="16">
        <v>12</v>
      </c>
      <c r="N1041" s="16">
        <v>5746470</v>
      </c>
      <c r="O1041" s="16">
        <v>12</v>
      </c>
      <c r="P1041" s="16">
        <v>5746470</v>
      </c>
      <c r="Q1041" s="16">
        <v>12</v>
      </c>
      <c r="R1041" s="16">
        <v>26293080</v>
      </c>
      <c r="S1041" s="16">
        <v>60</v>
      </c>
      <c r="T1041" s="16" t="s">
        <v>25</v>
      </c>
      <c r="U1041" s="16" t="s">
        <v>89</v>
      </c>
      <c r="V1041" s="16" t="s">
        <v>1631</v>
      </c>
    </row>
    <row r="1042" spans="1:22" s="8" customFormat="1" ht="112.5" x14ac:dyDescent="0.3">
      <c r="A1042" s="16">
        <v>1037</v>
      </c>
      <c r="B1042" s="102" t="s">
        <v>14368</v>
      </c>
      <c r="C1042" s="102" t="s">
        <v>14369</v>
      </c>
      <c r="D1042" s="102" t="s">
        <v>14370</v>
      </c>
      <c r="E1042" s="102" t="s">
        <v>14371</v>
      </c>
      <c r="F1042" s="36"/>
      <c r="G1042" s="102" t="s">
        <v>33</v>
      </c>
      <c r="H1042" s="184"/>
      <c r="I1042" s="184"/>
      <c r="J1042" s="201">
        <v>16062000</v>
      </c>
      <c r="K1042" s="201">
        <v>22</v>
      </c>
      <c r="L1042" s="201">
        <v>10221000</v>
      </c>
      <c r="M1042" s="201">
        <v>14</v>
      </c>
      <c r="N1042" s="184"/>
      <c r="O1042" s="184"/>
      <c r="P1042" s="184"/>
      <c r="Q1042" s="184"/>
      <c r="R1042" s="16">
        <v>26283000</v>
      </c>
      <c r="S1042" s="103">
        <v>36</v>
      </c>
      <c r="T1042" s="102" t="s">
        <v>13873</v>
      </c>
      <c r="U1042" s="37"/>
      <c r="V1042" s="37"/>
    </row>
    <row r="1043" spans="1:22" s="8" customFormat="1" ht="131.25" x14ac:dyDescent="0.3">
      <c r="A1043" s="16">
        <v>1038</v>
      </c>
      <c r="B1043" s="21" t="s">
        <v>7663</v>
      </c>
      <c r="C1043" s="16" t="s">
        <v>2718</v>
      </c>
      <c r="D1043" s="16" t="s">
        <v>2719</v>
      </c>
      <c r="E1043" s="16" t="s">
        <v>1037</v>
      </c>
      <c r="F1043" s="16"/>
      <c r="G1043" s="16" t="s">
        <v>33</v>
      </c>
      <c r="H1043" s="251">
        <v>12866705.071428569</v>
      </c>
      <c r="I1043" s="251">
        <v>3</v>
      </c>
      <c r="J1043" s="16">
        <v>13400000.01</v>
      </c>
      <c r="K1043" s="16">
        <v>3</v>
      </c>
      <c r="L1043" s="16">
        <v>0</v>
      </c>
      <c r="M1043" s="16">
        <v>0</v>
      </c>
      <c r="N1043" s="16">
        <v>0</v>
      </c>
      <c r="O1043" s="16">
        <v>0</v>
      </c>
      <c r="P1043" s="16">
        <v>0</v>
      </c>
      <c r="Q1043" s="16">
        <v>0</v>
      </c>
      <c r="R1043" s="16">
        <v>26266705.081428569</v>
      </c>
      <c r="S1043" s="16">
        <v>6</v>
      </c>
      <c r="T1043" s="16" t="s">
        <v>213</v>
      </c>
      <c r="U1043" s="16" t="s">
        <v>7048</v>
      </c>
      <c r="V1043" s="16" t="s">
        <v>7048</v>
      </c>
    </row>
    <row r="1044" spans="1:22" s="8" customFormat="1" ht="37.5" x14ac:dyDescent="0.3">
      <c r="A1044" s="16">
        <v>1039</v>
      </c>
      <c r="B1044" s="21" t="s">
        <v>486</v>
      </c>
      <c r="C1044" s="16" t="s">
        <v>211</v>
      </c>
      <c r="D1044" s="16" t="s">
        <v>212</v>
      </c>
      <c r="E1044" s="16" t="s">
        <v>1570</v>
      </c>
      <c r="F1044" s="16"/>
      <c r="G1044" s="16" t="s">
        <v>1571</v>
      </c>
      <c r="H1044" s="251">
        <v>3903627.04</v>
      </c>
      <c r="I1044" s="251">
        <v>272</v>
      </c>
      <c r="J1044" s="16">
        <v>5590340.7839999991</v>
      </c>
      <c r="K1044" s="16">
        <v>269</v>
      </c>
      <c r="L1044" s="16">
        <v>5590340.7839999991</v>
      </c>
      <c r="M1044" s="16">
        <v>269</v>
      </c>
      <c r="N1044" s="16">
        <v>5590340.7839999991</v>
      </c>
      <c r="O1044" s="16">
        <v>269</v>
      </c>
      <c r="P1044" s="16">
        <v>5590340.7839999991</v>
      </c>
      <c r="Q1044" s="16">
        <v>269</v>
      </c>
      <c r="R1044" s="16">
        <v>26264990.175999995</v>
      </c>
      <c r="S1044" s="16">
        <v>1348</v>
      </c>
      <c r="T1044" s="16" t="s">
        <v>1113</v>
      </c>
      <c r="U1044" s="16" t="s">
        <v>1210</v>
      </c>
      <c r="V1044" s="16"/>
    </row>
    <row r="1045" spans="1:22" s="8" customFormat="1" ht="243.75" x14ac:dyDescent="0.3">
      <c r="A1045" s="16">
        <v>1040</v>
      </c>
      <c r="B1045" s="21" t="s">
        <v>3630</v>
      </c>
      <c r="C1045" s="16" t="s">
        <v>3631</v>
      </c>
      <c r="D1045" s="16" t="s">
        <v>3632</v>
      </c>
      <c r="E1045" s="16" t="s">
        <v>3633</v>
      </c>
      <c r="F1045" s="17"/>
      <c r="G1045" s="16" t="s">
        <v>33</v>
      </c>
      <c r="H1045" s="251">
        <v>5250000</v>
      </c>
      <c r="I1045" s="251">
        <v>35</v>
      </c>
      <c r="J1045" s="16">
        <v>5250000</v>
      </c>
      <c r="K1045" s="16">
        <v>35</v>
      </c>
      <c r="L1045" s="16">
        <v>5250000</v>
      </c>
      <c r="M1045" s="16">
        <v>35</v>
      </c>
      <c r="N1045" s="16">
        <v>5250000</v>
      </c>
      <c r="O1045" s="16">
        <v>35</v>
      </c>
      <c r="P1045" s="16">
        <v>5250000</v>
      </c>
      <c r="Q1045" s="16">
        <v>35</v>
      </c>
      <c r="R1045" s="16">
        <v>26250000</v>
      </c>
      <c r="S1045" s="16">
        <v>175</v>
      </c>
      <c r="T1045" s="16" t="s">
        <v>213</v>
      </c>
      <c r="U1045" s="16" t="s">
        <v>2567</v>
      </c>
      <c r="V1045" s="16" t="s">
        <v>199</v>
      </c>
    </row>
    <row r="1046" spans="1:22" s="8" customFormat="1" ht="75" x14ac:dyDescent="0.3">
      <c r="A1046" s="16">
        <v>1041</v>
      </c>
      <c r="B1046" s="21" t="s">
        <v>3645</v>
      </c>
      <c r="C1046" s="16" t="s">
        <v>2514</v>
      </c>
      <c r="D1046" s="16" t="s">
        <v>514</v>
      </c>
      <c r="E1046" s="16" t="s">
        <v>2515</v>
      </c>
      <c r="F1046" s="17"/>
      <c r="G1046" s="16" t="s">
        <v>33</v>
      </c>
      <c r="H1046" s="251">
        <v>5244160</v>
      </c>
      <c r="I1046" s="251">
        <v>2</v>
      </c>
      <c r="J1046" s="16">
        <v>5244160</v>
      </c>
      <c r="K1046" s="16">
        <v>2</v>
      </c>
      <c r="L1046" s="16">
        <v>5244160</v>
      </c>
      <c r="M1046" s="16">
        <v>2</v>
      </c>
      <c r="N1046" s="16">
        <v>5244160</v>
      </c>
      <c r="O1046" s="16">
        <v>2</v>
      </c>
      <c r="P1046" s="16">
        <v>5244160</v>
      </c>
      <c r="Q1046" s="16">
        <v>2</v>
      </c>
      <c r="R1046" s="16">
        <v>26220800</v>
      </c>
      <c r="S1046" s="16">
        <v>10</v>
      </c>
      <c r="T1046" s="16" t="s">
        <v>213</v>
      </c>
      <c r="U1046" s="16" t="s">
        <v>294</v>
      </c>
      <c r="V1046" s="16" t="s">
        <v>3646</v>
      </c>
    </row>
    <row r="1047" spans="1:22" s="8" customFormat="1" ht="225" x14ac:dyDescent="0.3">
      <c r="A1047" s="16">
        <v>1042</v>
      </c>
      <c r="B1047" s="21" t="s">
        <v>695</v>
      </c>
      <c r="C1047" s="16" t="s">
        <v>1176</v>
      </c>
      <c r="D1047" s="16" t="s">
        <v>1177</v>
      </c>
      <c r="E1047" s="16" t="s">
        <v>1177</v>
      </c>
      <c r="F1047" s="16"/>
      <c r="G1047" s="16" t="s">
        <v>33</v>
      </c>
      <c r="H1047" s="251">
        <v>5623992</v>
      </c>
      <c r="I1047" s="251">
        <v>2</v>
      </c>
      <c r="J1047" s="16">
        <v>7880142</v>
      </c>
      <c r="K1047" s="16">
        <v>2</v>
      </c>
      <c r="L1047" s="16">
        <v>4058273.63</v>
      </c>
      <c r="M1047" s="16">
        <v>1</v>
      </c>
      <c r="N1047" s="16">
        <v>4220604.5779999997</v>
      </c>
      <c r="O1047" s="16">
        <v>1</v>
      </c>
      <c r="P1047" s="16">
        <v>4389428.76</v>
      </c>
      <c r="Q1047" s="16">
        <v>1</v>
      </c>
      <c r="R1047" s="16">
        <v>26172440.967999995</v>
      </c>
      <c r="S1047" s="16">
        <v>7</v>
      </c>
      <c r="T1047" s="16" t="s">
        <v>34</v>
      </c>
      <c r="U1047" s="16" t="s">
        <v>1097</v>
      </c>
      <c r="V1047" s="16" t="s">
        <v>1178</v>
      </c>
    </row>
    <row r="1048" spans="1:22" s="8" customFormat="1" ht="131.25" x14ac:dyDescent="0.3">
      <c r="A1048" s="16">
        <v>1043</v>
      </c>
      <c r="B1048" s="21" t="s">
        <v>7488</v>
      </c>
      <c r="C1048" s="16" t="s">
        <v>7489</v>
      </c>
      <c r="D1048" s="16" t="s">
        <v>1578</v>
      </c>
      <c r="E1048" s="16" t="s">
        <v>7490</v>
      </c>
      <c r="F1048" s="16"/>
      <c r="G1048" s="16" t="s">
        <v>1493</v>
      </c>
      <c r="H1048" s="251">
        <v>5225472</v>
      </c>
      <c r="I1048" s="251">
        <v>100</v>
      </c>
      <c r="J1048" s="16">
        <v>5225472</v>
      </c>
      <c r="K1048" s="16">
        <v>100</v>
      </c>
      <c r="L1048" s="16">
        <v>5225472</v>
      </c>
      <c r="M1048" s="16">
        <v>100</v>
      </c>
      <c r="N1048" s="16">
        <v>5225472</v>
      </c>
      <c r="O1048" s="16">
        <v>100</v>
      </c>
      <c r="P1048" s="16">
        <v>5225472</v>
      </c>
      <c r="Q1048" s="16">
        <v>100</v>
      </c>
      <c r="R1048" s="16">
        <v>26127360</v>
      </c>
      <c r="S1048" s="16">
        <v>500</v>
      </c>
      <c r="T1048" s="16" t="s">
        <v>213</v>
      </c>
      <c r="U1048" s="16" t="s">
        <v>7048</v>
      </c>
      <c r="V1048" s="16" t="s">
        <v>7048</v>
      </c>
    </row>
    <row r="1049" spans="1:22" s="8" customFormat="1" ht="93.75" x14ac:dyDescent="0.3">
      <c r="A1049" s="16">
        <v>1044</v>
      </c>
      <c r="B1049" s="120" t="s">
        <v>6987</v>
      </c>
      <c r="C1049" s="113" t="s">
        <v>13944</v>
      </c>
      <c r="D1049" s="120" t="s">
        <v>13945</v>
      </c>
      <c r="E1049" s="120" t="s">
        <v>14035</v>
      </c>
      <c r="F1049" s="20"/>
      <c r="G1049" s="21" t="s">
        <v>33</v>
      </c>
      <c r="H1049" s="470">
        <v>6528000</v>
      </c>
      <c r="I1049" s="470">
        <v>2</v>
      </c>
      <c r="J1049" s="170">
        <v>6528000</v>
      </c>
      <c r="K1049" s="170">
        <v>2</v>
      </c>
      <c r="L1049" s="170">
        <v>6528000</v>
      </c>
      <c r="M1049" s="170">
        <v>2</v>
      </c>
      <c r="N1049" s="170">
        <v>6528000</v>
      </c>
      <c r="O1049" s="170">
        <v>2</v>
      </c>
      <c r="P1049" s="170"/>
      <c r="Q1049" s="170"/>
      <c r="R1049" s="16">
        <v>26112000</v>
      </c>
      <c r="S1049" s="21">
        <v>8</v>
      </c>
      <c r="T1049" s="148" t="s">
        <v>13891</v>
      </c>
      <c r="U1049" s="218"/>
      <c r="V1049" s="218"/>
    </row>
    <row r="1050" spans="1:22" s="8" customFormat="1" ht="375" x14ac:dyDescent="0.3">
      <c r="A1050" s="16">
        <v>1045</v>
      </c>
      <c r="B1050" s="21" t="s">
        <v>1938</v>
      </c>
      <c r="C1050" s="16" t="s">
        <v>1901</v>
      </c>
      <c r="D1050" s="16" t="s">
        <v>1902</v>
      </c>
      <c r="E1050" s="16" t="s">
        <v>1939</v>
      </c>
      <c r="F1050" s="16"/>
      <c r="G1050" s="16" t="s">
        <v>2320</v>
      </c>
      <c r="H1050" s="251">
        <v>1891890.936</v>
      </c>
      <c r="I1050" s="251">
        <v>5.2</v>
      </c>
      <c r="J1050" s="16">
        <v>6051744.3399999999</v>
      </c>
      <c r="K1050" s="16">
        <v>11.7</v>
      </c>
      <c r="L1050" s="16">
        <v>6051744.3399999999</v>
      </c>
      <c r="M1050" s="16">
        <v>11.7</v>
      </c>
      <c r="N1050" s="16">
        <v>6051744.3399999999</v>
      </c>
      <c r="O1050" s="16">
        <v>11.7</v>
      </c>
      <c r="P1050" s="16">
        <v>6051744.3399999999</v>
      </c>
      <c r="Q1050" s="16">
        <v>11.7</v>
      </c>
      <c r="R1050" s="16">
        <v>26098868.296</v>
      </c>
      <c r="S1050" s="16">
        <v>52</v>
      </c>
      <c r="T1050" s="16" t="s">
        <v>25</v>
      </c>
      <c r="U1050" s="16" t="s">
        <v>83</v>
      </c>
      <c r="V1050" s="16" t="s">
        <v>1614</v>
      </c>
    </row>
    <row r="1051" spans="1:22" s="8" customFormat="1" ht="409.5" x14ac:dyDescent="0.3">
      <c r="A1051" s="16">
        <v>1046</v>
      </c>
      <c r="B1051" s="21" t="s">
        <v>3654</v>
      </c>
      <c r="C1051" s="16" t="s">
        <v>807</v>
      </c>
      <c r="D1051" s="16" t="s">
        <v>320</v>
      </c>
      <c r="E1051" s="16" t="s">
        <v>808</v>
      </c>
      <c r="F1051" s="17"/>
      <c r="G1051" s="16" t="s">
        <v>33</v>
      </c>
      <c r="H1051" s="251">
        <v>5212080</v>
      </c>
      <c r="I1051" s="251">
        <v>127</v>
      </c>
      <c r="J1051" s="16">
        <v>5212080</v>
      </c>
      <c r="K1051" s="16">
        <v>127</v>
      </c>
      <c r="L1051" s="16">
        <v>5212080</v>
      </c>
      <c r="M1051" s="16">
        <v>127</v>
      </c>
      <c r="N1051" s="16">
        <v>5212080</v>
      </c>
      <c r="O1051" s="16">
        <v>127</v>
      </c>
      <c r="P1051" s="16">
        <v>5212080</v>
      </c>
      <c r="Q1051" s="16">
        <v>127</v>
      </c>
      <c r="R1051" s="16">
        <v>26060400</v>
      </c>
      <c r="S1051" s="16">
        <v>635</v>
      </c>
      <c r="T1051" s="16" t="s">
        <v>213</v>
      </c>
      <c r="U1051" s="16"/>
      <c r="V1051" s="16"/>
    </row>
    <row r="1052" spans="1:22" s="8" customFormat="1" ht="409.5" x14ac:dyDescent="0.3">
      <c r="A1052" s="16">
        <v>1047</v>
      </c>
      <c r="B1052" s="21" t="s">
        <v>3010</v>
      </c>
      <c r="C1052" s="16" t="s">
        <v>1417</v>
      </c>
      <c r="D1052" s="16" t="s">
        <v>1418</v>
      </c>
      <c r="E1052" s="16" t="s">
        <v>3011</v>
      </c>
      <c r="F1052" s="16"/>
      <c r="G1052" s="16" t="s">
        <v>49</v>
      </c>
      <c r="H1052" s="251">
        <v>3050478.24</v>
      </c>
      <c r="I1052" s="251">
        <v>8</v>
      </c>
      <c r="J1052" s="16">
        <v>5742000</v>
      </c>
      <c r="K1052" s="16">
        <v>6</v>
      </c>
      <c r="L1052" s="16">
        <v>5742000</v>
      </c>
      <c r="M1052" s="16">
        <v>6</v>
      </c>
      <c r="N1052" s="16">
        <v>5742000</v>
      </c>
      <c r="O1052" s="16">
        <v>6</v>
      </c>
      <c r="P1052" s="16">
        <v>5742000</v>
      </c>
      <c r="Q1052" s="16">
        <v>6</v>
      </c>
      <c r="R1052" s="16">
        <v>26018478.240000002</v>
      </c>
      <c r="S1052" s="16">
        <v>32</v>
      </c>
      <c r="T1052" s="16" t="s">
        <v>25</v>
      </c>
      <c r="U1052" s="16" t="s">
        <v>294</v>
      </c>
      <c r="V1052" s="16" t="s">
        <v>3012</v>
      </c>
    </row>
    <row r="1053" spans="1:22" s="8" customFormat="1" ht="187.5" x14ac:dyDescent="0.3">
      <c r="A1053" s="16">
        <v>1048</v>
      </c>
      <c r="B1053" s="21" t="s">
        <v>7442</v>
      </c>
      <c r="C1053" s="16" t="s">
        <v>4989</v>
      </c>
      <c r="D1053" s="16" t="s">
        <v>3788</v>
      </c>
      <c r="E1053" s="16" t="s">
        <v>7443</v>
      </c>
      <c r="F1053" s="16"/>
      <c r="G1053" s="16" t="s">
        <v>1493</v>
      </c>
      <c r="H1053" s="251">
        <v>5200720</v>
      </c>
      <c r="I1053" s="251">
        <v>1</v>
      </c>
      <c r="J1053" s="16">
        <v>5200720</v>
      </c>
      <c r="K1053" s="16">
        <v>1</v>
      </c>
      <c r="L1053" s="16">
        <v>5200720</v>
      </c>
      <c r="M1053" s="16">
        <v>1</v>
      </c>
      <c r="N1053" s="16">
        <v>5200720</v>
      </c>
      <c r="O1053" s="16">
        <v>1</v>
      </c>
      <c r="P1053" s="16">
        <v>5200720</v>
      </c>
      <c r="Q1053" s="16">
        <v>1</v>
      </c>
      <c r="R1053" s="16">
        <v>26003600</v>
      </c>
      <c r="S1053" s="16">
        <v>5</v>
      </c>
      <c r="T1053" s="16" t="s">
        <v>213</v>
      </c>
      <c r="U1053" s="16" t="s">
        <v>7048</v>
      </c>
      <c r="V1053" s="16" t="s">
        <v>7048</v>
      </c>
    </row>
    <row r="1054" spans="1:22" s="8" customFormat="1" ht="93.75" x14ac:dyDescent="0.3">
      <c r="A1054" s="16">
        <v>1049</v>
      </c>
      <c r="B1054" s="21" t="s">
        <v>9961</v>
      </c>
      <c r="C1054" s="16" t="s">
        <v>9962</v>
      </c>
      <c r="D1054" s="16" t="s">
        <v>9963</v>
      </c>
      <c r="E1054" s="16" t="s">
        <v>10224</v>
      </c>
      <c r="F1054" s="16" t="s">
        <v>10224</v>
      </c>
      <c r="G1054" s="16" t="s">
        <v>7079</v>
      </c>
      <c r="H1054" s="251">
        <v>5200440</v>
      </c>
      <c r="I1054" s="251" t="s">
        <v>9120</v>
      </c>
      <c r="J1054" s="16">
        <v>5200440</v>
      </c>
      <c r="K1054" s="16" t="s">
        <v>9120</v>
      </c>
      <c r="L1054" s="16">
        <v>5200440</v>
      </c>
      <c r="M1054" s="16" t="s">
        <v>9120</v>
      </c>
      <c r="N1054" s="16">
        <v>5200440</v>
      </c>
      <c r="O1054" s="16" t="s">
        <v>9120</v>
      </c>
      <c r="P1054" s="16">
        <v>5200440</v>
      </c>
      <c r="Q1054" s="16" t="s">
        <v>9120</v>
      </c>
      <c r="R1054" s="16">
        <v>26002200</v>
      </c>
      <c r="S1054" s="16">
        <v>10</v>
      </c>
      <c r="T1054" s="16" t="s">
        <v>34</v>
      </c>
      <c r="U1054" s="16"/>
      <c r="V1054" s="16"/>
    </row>
    <row r="1055" spans="1:22" s="8" customFormat="1" ht="56.25" x14ac:dyDescent="0.3">
      <c r="A1055" s="16">
        <v>1050</v>
      </c>
      <c r="B1055" s="21" t="s">
        <v>3667</v>
      </c>
      <c r="C1055" s="16" t="s">
        <v>2514</v>
      </c>
      <c r="D1055" s="16" t="s">
        <v>514</v>
      </c>
      <c r="E1055" s="16" t="s">
        <v>2515</v>
      </c>
      <c r="F1055" s="17"/>
      <c r="G1055" s="16" t="s">
        <v>33</v>
      </c>
      <c r="H1055" s="251">
        <v>5200000</v>
      </c>
      <c r="I1055" s="251">
        <v>1</v>
      </c>
      <c r="J1055" s="16">
        <v>5200000</v>
      </c>
      <c r="K1055" s="16">
        <v>1</v>
      </c>
      <c r="L1055" s="16">
        <v>5200000</v>
      </c>
      <c r="M1055" s="16">
        <v>1</v>
      </c>
      <c r="N1055" s="16">
        <v>5200000</v>
      </c>
      <c r="O1055" s="16">
        <v>1</v>
      </c>
      <c r="P1055" s="16">
        <v>5200000</v>
      </c>
      <c r="Q1055" s="16">
        <v>1</v>
      </c>
      <c r="R1055" s="16">
        <v>26000000</v>
      </c>
      <c r="S1055" s="16">
        <v>5</v>
      </c>
      <c r="T1055" s="16" t="s">
        <v>213</v>
      </c>
      <c r="U1055" s="16"/>
      <c r="V1055" s="16"/>
    </row>
    <row r="1056" spans="1:22" s="8" customFormat="1" ht="93.75" x14ac:dyDescent="0.3">
      <c r="A1056" s="16">
        <v>1051</v>
      </c>
      <c r="B1056" s="21" t="s">
        <v>609</v>
      </c>
      <c r="C1056" s="16" t="s">
        <v>610</v>
      </c>
      <c r="D1056" s="16" t="s">
        <v>611</v>
      </c>
      <c r="E1056" s="16" t="s">
        <v>612</v>
      </c>
      <c r="F1056" s="40" t="s">
        <v>613</v>
      </c>
      <c r="G1056" s="16" t="s">
        <v>33</v>
      </c>
      <c r="H1056" s="251">
        <v>6485617.8399999999</v>
      </c>
      <c r="I1056" s="251">
        <v>73</v>
      </c>
      <c r="J1056" s="16">
        <v>6485617.8399999999</v>
      </c>
      <c r="K1056" s="16">
        <v>73</v>
      </c>
      <c r="L1056" s="16">
        <v>6485617.8399999999</v>
      </c>
      <c r="M1056" s="16">
        <v>73</v>
      </c>
      <c r="N1056" s="16">
        <v>6485617.8399999999</v>
      </c>
      <c r="O1056" s="16">
        <v>73</v>
      </c>
      <c r="P1056" s="16">
        <v>0</v>
      </c>
      <c r="Q1056" s="16">
        <v>0</v>
      </c>
      <c r="R1056" s="16">
        <v>25942471.359999999</v>
      </c>
      <c r="S1056" s="16">
        <v>292</v>
      </c>
      <c r="T1056" s="16" t="s">
        <v>25</v>
      </c>
      <c r="U1056" s="16" t="s">
        <v>35</v>
      </c>
      <c r="V1056" s="16" t="s">
        <v>614</v>
      </c>
    </row>
    <row r="1057" spans="1:22" s="8" customFormat="1" ht="37.5" x14ac:dyDescent="0.3">
      <c r="A1057" s="16">
        <v>1052</v>
      </c>
      <c r="B1057" s="21" t="s">
        <v>2000</v>
      </c>
      <c r="C1057" s="16" t="s">
        <v>2001</v>
      </c>
      <c r="D1057" s="16" t="s">
        <v>2002</v>
      </c>
      <c r="E1057" s="16" t="s">
        <v>2003</v>
      </c>
      <c r="F1057" s="16"/>
      <c r="G1057" s="16" t="s">
        <v>33</v>
      </c>
      <c r="H1057" s="251">
        <v>8220038.4000000004</v>
      </c>
      <c r="I1057" s="251">
        <v>60</v>
      </c>
      <c r="J1057" s="16">
        <v>4375800.0000000009</v>
      </c>
      <c r="K1057" s="16">
        <v>40</v>
      </c>
      <c r="L1057" s="16">
        <v>4375800.0000000009</v>
      </c>
      <c r="M1057" s="16">
        <v>40</v>
      </c>
      <c r="N1057" s="16">
        <v>4375800.0000000009</v>
      </c>
      <c r="O1057" s="16">
        <v>40</v>
      </c>
      <c r="P1057" s="16">
        <v>4375800.0000000009</v>
      </c>
      <c r="Q1057" s="16">
        <v>40</v>
      </c>
      <c r="R1057" s="16">
        <v>25723238.400000002</v>
      </c>
      <c r="S1057" s="16">
        <v>220</v>
      </c>
      <c r="T1057" s="16" t="s">
        <v>1113</v>
      </c>
      <c r="U1057" s="16" t="s">
        <v>1097</v>
      </c>
      <c r="V1057" s="16"/>
    </row>
    <row r="1058" spans="1:22" s="8" customFormat="1" ht="56.25" x14ac:dyDescent="0.3">
      <c r="A1058" s="16">
        <v>1053</v>
      </c>
      <c r="B1058" s="21" t="s">
        <v>417</v>
      </c>
      <c r="C1058" s="16" t="s">
        <v>685</v>
      </c>
      <c r="D1058" s="16" t="s">
        <v>686</v>
      </c>
      <c r="E1058" s="16" t="s">
        <v>3229</v>
      </c>
      <c r="F1058" s="16"/>
      <c r="G1058" s="16" t="s">
        <v>1493</v>
      </c>
      <c r="H1058" s="251">
        <v>5143027.01</v>
      </c>
      <c r="I1058" s="251">
        <v>38</v>
      </c>
      <c r="J1058" s="16">
        <v>5143027.01</v>
      </c>
      <c r="K1058" s="16">
        <v>38</v>
      </c>
      <c r="L1058" s="16">
        <v>5143027.01</v>
      </c>
      <c r="M1058" s="16">
        <v>38</v>
      </c>
      <c r="N1058" s="16">
        <v>5143027.01</v>
      </c>
      <c r="O1058" s="16">
        <v>38</v>
      </c>
      <c r="P1058" s="16">
        <v>5143027.01</v>
      </c>
      <c r="Q1058" s="16">
        <v>38</v>
      </c>
      <c r="R1058" s="16">
        <v>25715135.049999997</v>
      </c>
      <c r="S1058" s="16">
        <v>190</v>
      </c>
      <c r="T1058" s="16" t="s">
        <v>1113</v>
      </c>
      <c r="U1058" s="16" t="s">
        <v>1210</v>
      </c>
      <c r="V1058" s="35" t="s">
        <v>199</v>
      </c>
    </row>
    <row r="1059" spans="1:22" s="8" customFormat="1" ht="409.5" x14ac:dyDescent="0.3">
      <c r="A1059" s="16">
        <v>1054</v>
      </c>
      <c r="B1059" s="21" t="s">
        <v>2755</v>
      </c>
      <c r="C1059" s="16" t="s">
        <v>2756</v>
      </c>
      <c r="D1059" s="16" t="s">
        <v>1760</v>
      </c>
      <c r="E1059" s="16" t="s">
        <v>9859</v>
      </c>
      <c r="F1059" s="16" t="s">
        <v>9860</v>
      </c>
      <c r="G1059" s="16" t="s">
        <v>9861</v>
      </c>
      <c r="H1059" s="251">
        <v>5423712</v>
      </c>
      <c r="I1059" s="251">
        <v>1153</v>
      </c>
      <c r="J1059" s="16">
        <v>5058144</v>
      </c>
      <c r="K1059" s="16">
        <v>1158</v>
      </c>
      <c r="L1059" s="16">
        <v>5058144</v>
      </c>
      <c r="M1059" s="16">
        <v>1158</v>
      </c>
      <c r="N1059" s="16">
        <v>5058144</v>
      </c>
      <c r="O1059" s="16">
        <v>1158</v>
      </c>
      <c r="P1059" s="16">
        <v>5058144</v>
      </c>
      <c r="Q1059" s="16">
        <v>1158</v>
      </c>
      <c r="R1059" s="16">
        <v>25656288</v>
      </c>
      <c r="S1059" s="16">
        <v>5785</v>
      </c>
      <c r="T1059" s="16" t="s">
        <v>25</v>
      </c>
      <c r="U1059" s="16"/>
      <c r="V1059" s="16"/>
    </row>
    <row r="1060" spans="1:22" s="8" customFormat="1" ht="56.25" x14ac:dyDescent="0.3">
      <c r="A1060" s="16">
        <v>1055</v>
      </c>
      <c r="B1060" s="21" t="s">
        <v>438</v>
      </c>
      <c r="C1060" s="16" t="s">
        <v>2832</v>
      </c>
      <c r="D1060" s="16" t="s">
        <v>2833</v>
      </c>
      <c r="E1060" s="16" t="s">
        <v>2834</v>
      </c>
      <c r="F1060" s="16"/>
      <c r="G1060" s="16" t="s">
        <v>1571</v>
      </c>
      <c r="H1060" s="251">
        <v>4480000</v>
      </c>
      <c r="I1060" s="251">
        <v>20</v>
      </c>
      <c r="J1060" s="16">
        <v>5288976</v>
      </c>
      <c r="K1060" s="16">
        <v>18</v>
      </c>
      <c r="L1060" s="16">
        <v>5288976</v>
      </c>
      <c r="M1060" s="16">
        <v>18</v>
      </c>
      <c r="N1060" s="16">
        <v>5288976</v>
      </c>
      <c r="O1060" s="16">
        <v>18</v>
      </c>
      <c r="P1060" s="16">
        <v>5288976</v>
      </c>
      <c r="Q1060" s="16">
        <v>18</v>
      </c>
      <c r="R1060" s="16">
        <v>25635904</v>
      </c>
      <c r="S1060" s="16">
        <v>92</v>
      </c>
      <c r="T1060" s="16" t="s">
        <v>1113</v>
      </c>
      <c r="U1060" s="16" t="s">
        <v>1210</v>
      </c>
      <c r="V1060" s="16"/>
    </row>
    <row r="1061" spans="1:22" s="8" customFormat="1" ht="112.5" x14ac:dyDescent="0.3">
      <c r="A1061" s="16">
        <v>1056</v>
      </c>
      <c r="B1061" s="21" t="s">
        <v>7664</v>
      </c>
      <c r="C1061" s="16" t="s">
        <v>807</v>
      </c>
      <c r="D1061" s="16" t="s">
        <v>320</v>
      </c>
      <c r="E1061" s="16" t="s">
        <v>808</v>
      </c>
      <c r="F1061" s="16"/>
      <c r="G1061" s="16" t="s">
        <v>33</v>
      </c>
      <c r="H1061" s="251">
        <v>6285138</v>
      </c>
      <c r="I1061" s="251">
        <v>305</v>
      </c>
      <c r="J1061" s="16">
        <v>4833270</v>
      </c>
      <c r="K1061" s="16">
        <v>243</v>
      </c>
      <c r="L1061" s="16">
        <v>4833270</v>
      </c>
      <c r="M1061" s="16">
        <v>243</v>
      </c>
      <c r="N1061" s="16">
        <v>4833270</v>
      </c>
      <c r="O1061" s="16">
        <v>243</v>
      </c>
      <c r="P1061" s="16">
        <v>4833270</v>
      </c>
      <c r="Q1061" s="16">
        <v>243</v>
      </c>
      <c r="R1061" s="16">
        <v>25618218</v>
      </c>
      <c r="S1061" s="16">
        <v>1277</v>
      </c>
      <c r="T1061" s="16" t="s">
        <v>213</v>
      </c>
      <c r="U1061" s="16" t="s">
        <v>294</v>
      </c>
      <c r="V1061" s="16" t="s">
        <v>549</v>
      </c>
    </row>
    <row r="1062" spans="1:22" s="8" customFormat="1" ht="37.5" x14ac:dyDescent="0.3">
      <c r="A1062" s="16">
        <v>1057</v>
      </c>
      <c r="B1062" s="21" t="s">
        <v>345</v>
      </c>
      <c r="C1062" s="16" t="s">
        <v>346</v>
      </c>
      <c r="D1062" s="16" t="s">
        <v>347</v>
      </c>
      <c r="E1062" s="16" t="s">
        <v>2927</v>
      </c>
      <c r="F1062" s="16"/>
      <c r="G1062" s="16" t="s">
        <v>33</v>
      </c>
      <c r="H1062" s="251">
        <v>1407321</v>
      </c>
      <c r="I1062" s="251">
        <v>5</v>
      </c>
      <c r="J1062" s="16">
        <v>6041803.9000000013</v>
      </c>
      <c r="K1062" s="16">
        <v>10</v>
      </c>
      <c r="L1062" s="16">
        <v>6041803.9000000013</v>
      </c>
      <c r="M1062" s="16">
        <v>10</v>
      </c>
      <c r="N1062" s="16">
        <v>6041803.9000000013</v>
      </c>
      <c r="O1062" s="16">
        <v>10</v>
      </c>
      <c r="P1062" s="16">
        <v>6041803.9000000013</v>
      </c>
      <c r="Q1062" s="16">
        <v>10</v>
      </c>
      <c r="R1062" s="16">
        <v>25574536.600000005</v>
      </c>
      <c r="S1062" s="16">
        <v>45</v>
      </c>
      <c r="T1062" s="16" t="s">
        <v>1113</v>
      </c>
      <c r="U1062" s="16" t="s">
        <v>9526</v>
      </c>
      <c r="V1062" s="16"/>
    </row>
    <row r="1063" spans="1:22" s="8" customFormat="1" ht="93.75" x14ac:dyDescent="0.3">
      <c r="A1063" s="16">
        <v>1058</v>
      </c>
      <c r="B1063" s="21" t="s">
        <v>7665</v>
      </c>
      <c r="C1063" s="16" t="s">
        <v>3973</v>
      </c>
      <c r="D1063" s="16" t="s">
        <v>3974</v>
      </c>
      <c r="E1063" s="16" t="s">
        <v>3975</v>
      </c>
      <c r="F1063" s="16"/>
      <c r="G1063" s="16" t="s">
        <v>33</v>
      </c>
      <c r="H1063" s="251">
        <v>4506900</v>
      </c>
      <c r="I1063" s="251">
        <v>181</v>
      </c>
      <c r="J1063" s="16">
        <v>5084540.16</v>
      </c>
      <c r="K1063" s="16">
        <v>172</v>
      </c>
      <c r="L1063" s="16">
        <v>5321030.4000000004</v>
      </c>
      <c r="M1063" s="16">
        <v>180</v>
      </c>
      <c r="N1063" s="16">
        <v>5321030.4000000004</v>
      </c>
      <c r="O1063" s="16">
        <v>180</v>
      </c>
      <c r="P1063" s="16">
        <v>5321030.4000000004</v>
      </c>
      <c r="Q1063" s="16">
        <v>180</v>
      </c>
      <c r="R1063" s="16">
        <v>25554531.359999999</v>
      </c>
      <c r="S1063" s="16">
        <v>893</v>
      </c>
      <c r="T1063" s="16" t="s">
        <v>213</v>
      </c>
      <c r="U1063" s="16" t="s">
        <v>83</v>
      </c>
      <c r="V1063" s="16" t="s">
        <v>7666</v>
      </c>
    </row>
    <row r="1064" spans="1:22" s="8" customFormat="1" ht="112.5" x14ac:dyDescent="0.3">
      <c r="A1064" s="16">
        <v>1059</v>
      </c>
      <c r="B1064" s="123" t="s">
        <v>11331</v>
      </c>
      <c r="C1064" s="113" t="s">
        <v>15443</v>
      </c>
      <c r="D1064" s="123" t="s">
        <v>798</v>
      </c>
      <c r="E1064" s="123" t="s">
        <v>15444</v>
      </c>
      <c r="F1064" s="20" t="s">
        <v>14449</v>
      </c>
      <c r="G1064" s="21" t="s">
        <v>33</v>
      </c>
      <c r="H1064" s="479">
        <v>12334874.4</v>
      </c>
      <c r="I1064" s="115">
        <v>18</v>
      </c>
      <c r="J1064" s="173">
        <v>4111540</v>
      </c>
      <c r="K1064" s="21">
        <v>18</v>
      </c>
      <c r="L1064" s="173">
        <v>4399340</v>
      </c>
      <c r="M1064" s="21">
        <v>18</v>
      </c>
      <c r="N1064" s="173">
        <v>4707300</v>
      </c>
      <c r="O1064" s="21">
        <v>18</v>
      </c>
      <c r="P1064" s="114"/>
      <c r="Q1064" s="114"/>
      <c r="R1064" s="16">
        <v>25553054.399999999</v>
      </c>
      <c r="S1064" s="21">
        <v>72</v>
      </c>
      <c r="T1064" s="20" t="s">
        <v>15751</v>
      </c>
      <c r="U1064" s="211"/>
      <c r="V1064" s="211"/>
    </row>
    <row r="1065" spans="1:22" s="8" customFormat="1" ht="168.75" x14ac:dyDescent="0.3">
      <c r="A1065" s="16">
        <v>1060</v>
      </c>
      <c r="B1065" s="21" t="s">
        <v>190</v>
      </c>
      <c r="C1065" s="16" t="s">
        <v>191</v>
      </c>
      <c r="D1065" s="16" t="s">
        <v>192</v>
      </c>
      <c r="E1065" s="16" t="s">
        <v>22</v>
      </c>
      <c r="F1065" s="40" t="s">
        <v>193</v>
      </c>
      <c r="G1065" s="16" t="s">
        <v>33</v>
      </c>
      <c r="H1065" s="251">
        <v>6060222.5112000005</v>
      </c>
      <c r="I1065" s="251">
        <v>9</v>
      </c>
      <c r="J1065" s="16">
        <v>6272330.2990919994</v>
      </c>
      <c r="K1065" s="16">
        <v>9</v>
      </c>
      <c r="L1065" s="16">
        <v>6491861.8595602196</v>
      </c>
      <c r="M1065" s="16">
        <v>9</v>
      </c>
      <c r="N1065" s="16">
        <v>6719077.0246448256</v>
      </c>
      <c r="O1065" s="16">
        <v>9</v>
      </c>
      <c r="P1065" s="16">
        <v>0</v>
      </c>
      <c r="Q1065" s="16">
        <v>0</v>
      </c>
      <c r="R1065" s="16">
        <v>25543491.694497045</v>
      </c>
      <c r="S1065" s="16">
        <v>36</v>
      </c>
      <c r="T1065" s="16" t="s">
        <v>25</v>
      </c>
      <c r="U1065" s="16" t="s">
        <v>35</v>
      </c>
      <c r="V1065" s="16" t="s">
        <v>123</v>
      </c>
    </row>
    <row r="1066" spans="1:22" s="8" customFormat="1" x14ac:dyDescent="0.3">
      <c r="A1066" s="16">
        <v>1061</v>
      </c>
      <c r="B1066" s="118" t="s">
        <v>1841</v>
      </c>
      <c r="C1066" s="118" t="s">
        <v>15435</v>
      </c>
      <c r="D1066" s="118" t="s">
        <v>15436</v>
      </c>
      <c r="E1066" s="118" t="s">
        <v>15437</v>
      </c>
      <c r="F1066" s="118" t="s">
        <v>14449</v>
      </c>
      <c r="G1066" s="118" t="s">
        <v>9115</v>
      </c>
      <c r="H1066" s="168">
        <v>0</v>
      </c>
      <c r="I1066" s="168">
        <v>0</v>
      </c>
      <c r="J1066" s="192">
        <v>9373294.7400000002</v>
      </c>
      <c r="K1066" s="192">
        <v>174</v>
      </c>
      <c r="L1066" s="192">
        <v>5386951</v>
      </c>
      <c r="M1066" s="192">
        <v>100</v>
      </c>
      <c r="N1066" s="192">
        <v>5386951</v>
      </c>
      <c r="O1066" s="192">
        <v>100</v>
      </c>
      <c r="P1066" s="192">
        <v>5386951</v>
      </c>
      <c r="Q1066" s="192">
        <v>100</v>
      </c>
      <c r="R1066" s="16">
        <v>25534147.740000002</v>
      </c>
      <c r="S1066" s="192">
        <v>474</v>
      </c>
      <c r="T1066" s="20" t="s">
        <v>15403</v>
      </c>
      <c r="U1066" s="118"/>
      <c r="V1066" s="118"/>
    </row>
    <row r="1067" spans="1:22" s="8" customFormat="1" x14ac:dyDescent="0.3">
      <c r="A1067" s="16">
        <v>1062</v>
      </c>
      <c r="B1067" s="118" t="s">
        <v>15460</v>
      </c>
      <c r="C1067" s="118" t="s">
        <v>15461</v>
      </c>
      <c r="D1067" s="118" t="s">
        <v>15462</v>
      </c>
      <c r="E1067" s="118" t="s">
        <v>15463</v>
      </c>
      <c r="F1067" s="118" t="s">
        <v>14449</v>
      </c>
      <c r="G1067" s="118" t="s">
        <v>9115</v>
      </c>
      <c r="H1067" s="166">
        <v>909800</v>
      </c>
      <c r="I1067" s="166">
        <v>2</v>
      </c>
      <c r="J1067" s="118">
        <v>6150318</v>
      </c>
      <c r="K1067" s="118">
        <v>12</v>
      </c>
      <c r="L1067" s="118">
        <v>6150318</v>
      </c>
      <c r="M1067" s="118">
        <v>12</v>
      </c>
      <c r="N1067" s="118">
        <v>6150318</v>
      </c>
      <c r="O1067" s="118">
        <v>12</v>
      </c>
      <c r="P1067" s="118">
        <v>6150318</v>
      </c>
      <c r="Q1067" s="118">
        <v>12</v>
      </c>
      <c r="R1067" s="16">
        <v>25511072</v>
      </c>
      <c r="S1067" s="118">
        <v>50</v>
      </c>
      <c r="T1067" s="20" t="s">
        <v>15403</v>
      </c>
      <c r="U1067" s="118" t="s">
        <v>15464</v>
      </c>
      <c r="V1067" s="118"/>
    </row>
    <row r="1068" spans="1:22" s="8" customFormat="1" ht="112.5" x14ac:dyDescent="0.3">
      <c r="A1068" s="16">
        <v>1063</v>
      </c>
      <c r="B1068" s="21" t="s">
        <v>2422</v>
      </c>
      <c r="C1068" s="16" t="s">
        <v>680</v>
      </c>
      <c r="D1068" s="16" t="s">
        <v>2423</v>
      </c>
      <c r="E1068" s="16" t="s">
        <v>2424</v>
      </c>
      <c r="F1068" s="16"/>
      <c r="G1068" s="16" t="s">
        <v>1493</v>
      </c>
      <c r="H1068" s="251">
        <v>4636833.333333334</v>
      </c>
      <c r="I1068" s="251">
        <v>50</v>
      </c>
      <c r="J1068" s="16">
        <v>4915043.333333334</v>
      </c>
      <c r="K1068" s="16">
        <v>50</v>
      </c>
      <c r="L1068" s="16">
        <v>5111645.0666666683</v>
      </c>
      <c r="M1068" s="16">
        <v>50</v>
      </c>
      <c r="N1068" s="16">
        <v>5316110.8693333352</v>
      </c>
      <c r="O1068" s="16">
        <v>50</v>
      </c>
      <c r="P1068" s="16">
        <v>5528755.3041066686</v>
      </c>
      <c r="Q1068" s="16">
        <v>50</v>
      </c>
      <c r="R1068" s="16">
        <v>25508387.90677334</v>
      </c>
      <c r="S1068" s="16">
        <v>250</v>
      </c>
      <c r="T1068" s="16" t="s">
        <v>913</v>
      </c>
      <c r="U1068" s="16" t="s">
        <v>35</v>
      </c>
      <c r="V1068" s="16" t="s">
        <v>1926</v>
      </c>
    </row>
    <row r="1069" spans="1:22" s="8" customFormat="1" ht="37.5" x14ac:dyDescent="0.3">
      <c r="A1069" s="16">
        <v>1064</v>
      </c>
      <c r="B1069" s="21" t="s">
        <v>3885</v>
      </c>
      <c r="C1069" s="16" t="s">
        <v>3886</v>
      </c>
      <c r="D1069" s="16" t="s">
        <v>3887</v>
      </c>
      <c r="E1069" s="16" t="s">
        <v>3888</v>
      </c>
      <c r="F1069" s="16"/>
      <c r="G1069" s="16" t="s">
        <v>1493</v>
      </c>
      <c r="H1069" s="251">
        <v>6360000</v>
      </c>
      <c r="I1069" s="251">
        <v>3</v>
      </c>
      <c r="J1069" s="16">
        <v>6360000</v>
      </c>
      <c r="K1069" s="16">
        <v>3</v>
      </c>
      <c r="L1069" s="16">
        <v>6360000</v>
      </c>
      <c r="M1069" s="16">
        <v>3</v>
      </c>
      <c r="N1069" s="16">
        <v>6360000</v>
      </c>
      <c r="O1069" s="16">
        <v>3</v>
      </c>
      <c r="P1069" s="16">
        <v>0</v>
      </c>
      <c r="Q1069" s="16">
        <v>0</v>
      </c>
      <c r="R1069" s="16">
        <v>25440000</v>
      </c>
      <c r="S1069" s="16">
        <v>12</v>
      </c>
      <c r="T1069" s="16" t="s">
        <v>50</v>
      </c>
      <c r="U1069" s="16" t="s">
        <v>2567</v>
      </c>
      <c r="V1069" s="16" t="s">
        <v>3889</v>
      </c>
    </row>
    <row r="1070" spans="1:22" s="8" customFormat="1" ht="375" x14ac:dyDescent="0.3">
      <c r="A1070" s="16">
        <v>1065</v>
      </c>
      <c r="B1070" s="21" t="s">
        <v>3691</v>
      </c>
      <c r="C1070" s="16" t="s">
        <v>3692</v>
      </c>
      <c r="D1070" s="16" t="s">
        <v>3693</v>
      </c>
      <c r="E1070" s="16" t="s">
        <v>3694</v>
      </c>
      <c r="F1070" s="17"/>
      <c r="G1070" s="16" t="s">
        <v>33</v>
      </c>
      <c r="H1070" s="251">
        <v>5086825</v>
      </c>
      <c r="I1070" s="251">
        <v>85</v>
      </c>
      <c r="J1070" s="16">
        <v>5086825</v>
      </c>
      <c r="K1070" s="16">
        <v>85</v>
      </c>
      <c r="L1070" s="16">
        <v>5086825</v>
      </c>
      <c r="M1070" s="16">
        <v>85</v>
      </c>
      <c r="N1070" s="16">
        <v>5086825</v>
      </c>
      <c r="O1070" s="16">
        <v>85</v>
      </c>
      <c r="P1070" s="16">
        <v>5086825</v>
      </c>
      <c r="Q1070" s="16">
        <v>85</v>
      </c>
      <c r="R1070" s="16">
        <v>25434125</v>
      </c>
      <c r="S1070" s="16">
        <v>425</v>
      </c>
      <c r="T1070" s="16" t="s">
        <v>213</v>
      </c>
      <c r="U1070" s="16"/>
      <c r="V1070" s="16" t="s">
        <v>3695</v>
      </c>
    </row>
    <row r="1071" spans="1:22" s="8" customFormat="1" ht="37.5" x14ac:dyDescent="0.3">
      <c r="A1071" s="16">
        <v>1066</v>
      </c>
      <c r="B1071" s="16" t="s">
        <v>11286</v>
      </c>
      <c r="C1071" s="16" t="s">
        <v>12022</v>
      </c>
      <c r="D1071" s="16" t="s">
        <v>12023</v>
      </c>
      <c r="E1071" s="16" t="s">
        <v>12024</v>
      </c>
      <c r="F1071" s="16"/>
      <c r="G1071" s="151" t="s">
        <v>7079</v>
      </c>
      <c r="H1071" s="275">
        <v>0</v>
      </c>
      <c r="I1071" s="275">
        <v>0</v>
      </c>
      <c r="J1071" s="275">
        <v>0</v>
      </c>
      <c r="K1071" s="275">
        <v>0</v>
      </c>
      <c r="L1071" s="275">
        <v>12711900.800000001</v>
      </c>
      <c r="M1071" s="275" t="s">
        <v>12025</v>
      </c>
      <c r="N1071" s="275">
        <v>0</v>
      </c>
      <c r="O1071" s="275">
        <v>0</v>
      </c>
      <c r="P1071" s="275">
        <v>12711900.800000001</v>
      </c>
      <c r="Q1071" s="275" t="s">
        <v>12025</v>
      </c>
      <c r="R1071" s="16">
        <v>25423801.600000001</v>
      </c>
      <c r="S1071" s="275">
        <v>24596</v>
      </c>
      <c r="T1071" s="38" t="s">
        <v>11752</v>
      </c>
      <c r="U1071" s="279"/>
      <c r="V1071" s="279"/>
    </row>
    <row r="1072" spans="1:22" s="8" customFormat="1" ht="409.5" x14ac:dyDescent="0.3">
      <c r="A1072" s="16">
        <v>1067</v>
      </c>
      <c r="B1072" s="21" t="s">
        <v>3571</v>
      </c>
      <c r="C1072" s="16" t="s">
        <v>3572</v>
      </c>
      <c r="D1072" s="16" t="s">
        <v>3573</v>
      </c>
      <c r="E1072" s="16" t="s">
        <v>3574</v>
      </c>
      <c r="F1072" s="16"/>
      <c r="G1072" s="16" t="s">
        <v>33</v>
      </c>
      <c r="H1072" s="251">
        <v>1796000</v>
      </c>
      <c r="I1072" s="251">
        <v>20</v>
      </c>
      <c r="J1072" s="16">
        <v>5550000</v>
      </c>
      <c r="K1072" s="16">
        <v>60</v>
      </c>
      <c r="L1072" s="16">
        <v>5772000</v>
      </c>
      <c r="M1072" s="16">
        <v>60</v>
      </c>
      <c r="N1072" s="16">
        <v>6002880</v>
      </c>
      <c r="O1072" s="16">
        <v>60</v>
      </c>
      <c r="P1072" s="16">
        <v>6242995.2000000002</v>
      </c>
      <c r="Q1072" s="16">
        <v>60</v>
      </c>
      <c r="R1072" s="16">
        <v>25363875.199999999</v>
      </c>
      <c r="S1072" s="16">
        <v>260</v>
      </c>
      <c r="T1072" s="16" t="s">
        <v>25</v>
      </c>
      <c r="U1072" s="16" t="s">
        <v>2567</v>
      </c>
      <c r="V1072" s="16" t="s">
        <v>3575</v>
      </c>
    </row>
    <row r="1073" spans="1:22" s="8" customFormat="1" x14ac:dyDescent="0.3">
      <c r="A1073" s="16">
        <v>1068</v>
      </c>
      <c r="B1073" s="21" t="s">
        <v>200</v>
      </c>
      <c r="C1073" s="16" t="s">
        <v>201</v>
      </c>
      <c r="D1073" s="16" t="s">
        <v>202</v>
      </c>
      <c r="E1073" s="16" t="s">
        <v>11178</v>
      </c>
      <c r="F1073" s="16"/>
      <c r="G1073" s="16" t="s">
        <v>1493</v>
      </c>
      <c r="H1073" s="251">
        <v>5072412.51</v>
      </c>
      <c r="I1073" s="251">
        <v>141</v>
      </c>
      <c r="J1073" s="16">
        <v>5072412.51</v>
      </c>
      <c r="K1073" s="16">
        <v>141</v>
      </c>
      <c r="L1073" s="16">
        <v>5072412.51</v>
      </c>
      <c r="M1073" s="16">
        <v>141</v>
      </c>
      <c r="N1073" s="16">
        <v>5072412.51</v>
      </c>
      <c r="O1073" s="16">
        <v>141</v>
      </c>
      <c r="P1073" s="16">
        <v>5072412.51</v>
      </c>
      <c r="Q1073" s="16">
        <v>141</v>
      </c>
      <c r="R1073" s="16">
        <v>25362062.549999997</v>
      </c>
      <c r="S1073" s="16">
        <v>705</v>
      </c>
      <c r="T1073" s="16" t="s">
        <v>1113</v>
      </c>
      <c r="U1073" s="16" t="s">
        <v>1210</v>
      </c>
      <c r="V1073" s="35" t="s">
        <v>199</v>
      </c>
    </row>
    <row r="1074" spans="1:22" s="8" customFormat="1" ht="356.25" customHeight="1" x14ac:dyDescent="0.3">
      <c r="A1074" s="16">
        <v>1069</v>
      </c>
      <c r="B1074" s="113" t="s">
        <v>15627</v>
      </c>
      <c r="C1074" s="113" t="s">
        <v>15628</v>
      </c>
      <c r="D1074" s="113" t="s">
        <v>15629</v>
      </c>
      <c r="E1074" s="113" t="s">
        <v>15630</v>
      </c>
      <c r="F1074" s="113" t="s">
        <v>14449</v>
      </c>
      <c r="G1074" s="113" t="s">
        <v>7079</v>
      </c>
      <c r="H1074" s="189">
        <v>25335072</v>
      </c>
      <c r="I1074" s="189" t="s">
        <v>15631</v>
      </c>
      <c r="J1074" s="20"/>
      <c r="K1074" s="20"/>
      <c r="L1074" s="20"/>
      <c r="M1074" s="20"/>
      <c r="N1074" s="20"/>
      <c r="O1074" s="20"/>
      <c r="P1074" s="20"/>
      <c r="Q1074" s="20"/>
      <c r="R1074" s="16">
        <v>25335072</v>
      </c>
      <c r="S1074" s="21">
        <v>710</v>
      </c>
      <c r="T1074" s="113" t="s">
        <v>15626</v>
      </c>
      <c r="U1074" s="238"/>
      <c r="V1074" s="112"/>
    </row>
    <row r="1075" spans="1:22" s="8" customFormat="1" ht="37.5" x14ac:dyDescent="0.3">
      <c r="A1075" s="16">
        <v>1070</v>
      </c>
      <c r="B1075" s="21" t="s">
        <v>3074</v>
      </c>
      <c r="C1075" s="16" t="s">
        <v>3075</v>
      </c>
      <c r="D1075" s="16" t="s">
        <v>635</v>
      </c>
      <c r="E1075" s="16" t="s">
        <v>3076</v>
      </c>
      <c r="F1075" s="16"/>
      <c r="G1075" s="16" t="s">
        <v>33</v>
      </c>
      <c r="H1075" s="251">
        <v>8512000</v>
      </c>
      <c r="I1075" s="251">
        <v>8</v>
      </c>
      <c r="J1075" s="16">
        <v>4191611.3936000005</v>
      </c>
      <c r="K1075" s="16">
        <v>4</v>
      </c>
      <c r="L1075" s="16">
        <v>4191611.3936000005</v>
      </c>
      <c r="M1075" s="16">
        <v>4</v>
      </c>
      <c r="N1075" s="16">
        <v>4191611.3936000005</v>
      </c>
      <c r="O1075" s="16">
        <v>4</v>
      </c>
      <c r="P1075" s="16">
        <v>4191611.3936000005</v>
      </c>
      <c r="Q1075" s="16">
        <v>4</v>
      </c>
      <c r="R1075" s="16">
        <v>25278445.574400004</v>
      </c>
      <c r="S1075" s="16">
        <v>24</v>
      </c>
      <c r="T1075" s="16" t="s">
        <v>1113</v>
      </c>
      <c r="U1075" s="16" t="s">
        <v>1097</v>
      </c>
      <c r="V1075" s="16"/>
    </row>
    <row r="1076" spans="1:22" s="8" customFormat="1" ht="112.5" x14ac:dyDescent="0.3">
      <c r="A1076" s="16">
        <v>1071</v>
      </c>
      <c r="B1076" s="21" t="s">
        <v>3703</v>
      </c>
      <c r="C1076" s="16" t="s">
        <v>3704</v>
      </c>
      <c r="D1076" s="16" t="s">
        <v>3705</v>
      </c>
      <c r="E1076" s="16" t="s">
        <v>3706</v>
      </c>
      <c r="F1076" s="17"/>
      <c r="G1076" s="16" t="s">
        <v>33</v>
      </c>
      <c r="H1076" s="251">
        <v>5040000</v>
      </c>
      <c r="I1076" s="251">
        <v>2</v>
      </c>
      <c r="J1076" s="16">
        <v>5040000</v>
      </c>
      <c r="K1076" s="16">
        <v>2</v>
      </c>
      <c r="L1076" s="16">
        <v>5040000</v>
      </c>
      <c r="M1076" s="16">
        <v>2</v>
      </c>
      <c r="N1076" s="16">
        <v>5040000</v>
      </c>
      <c r="O1076" s="16">
        <v>2</v>
      </c>
      <c r="P1076" s="16">
        <v>5040000</v>
      </c>
      <c r="Q1076" s="16">
        <v>2</v>
      </c>
      <c r="R1076" s="16">
        <v>25200000</v>
      </c>
      <c r="S1076" s="16">
        <v>10</v>
      </c>
      <c r="T1076" s="16" t="s">
        <v>213</v>
      </c>
      <c r="U1076" s="16"/>
      <c r="V1076" s="16"/>
    </row>
    <row r="1077" spans="1:22" s="8" customFormat="1" ht="337.5" x14ac:dyDescent="0.3">
      <c r="A1077" s="16">
        <v>1072</v>
      </c>
      <c r="B1077" s="21" t="s">
        <v>5920</v>
      </c>
      <c r="C1077" s="16" t="s">
        <v>6699</v>
      </c>
      <c r="D1077" s="16" t="s">
        <v>6700</v>
      </c>
      <c r="E1077" s="16" t="s">
        <v>6701</v>
      </c>
      <c r="F1077" s="16"/>
      <c r="G1077" s="16" t="s">
        <v>1493</v>
      </c>
      <c r="H1077" s="251">
        <v>25200000</v>
      </c>
      <c r="I1077" s="251">
        <v>12</v>
      </c>
      <c r="J1077" s="16">
        <v>0</v>
      </c>
      <c r="K1077" s="16">
        <v>0</v>
      </c>
      <c r="L1077" s="16">
        <v>0</v>
      </c>
      <c r="M1077" s="16">
        <v>0</v>
      </c>
      <c r="N1077" s="16">
        <v>0</v>
      </c>
      <c r="O1077" s="16">
        <v>0</v>
      </c>
      <c r="P1077" s="16">
        <v>0</v>
      </c>
      <c r="Q1077" s="16">
        <v>0</v>
      </c>
      <c r="R1077" s="16">
        <v>25200000</v>
      </c>
      <c r="S1077" s="16">
        <v>12</v>
      </c>
      <c r="T1077" s="16" t="s">
        <v>76</v>
      </c>
      <c r="U1077" s="16"/>
      <c r="V1077" s="16"/>
    </row>
    <row r="1078" spans="1:22" s="8" customFormat="1" ht="409.5" x14ac:dyDescent="0.3">
      <c r="A1078" s="16">
        <v>1073</v>
      </c>
      <c r="B1078" s="16" t="s">
        <v>1940</v>
      </c>
      <c r="C1078" s="16" t="s">
        <v>12026</v>
      </c>
      <c r="D1078" s="16" t="s">
        <v>12027</v>
      </c>
      <c r="E1078" s="16" t="s">
        <v>12028</v>
      </c>
      <c r="F1078" s="16" t="s">
        <v>12029</v>
      </c>
      <c r="G1078" s="151" t="s">
        <v>24</v>
      </c>
      <c r="H1078" s="275">
        <v>6280758.5199999996</v>
      </c>
      <c r="I1078" s="275">
        <v>1363</v>
      </c>
      <c r="J1078" s="275">
        <v>6280758.5199999996</v>
      </c>
      <c r="K1078" s="275">
        <v>1363</v>
      </c>
      <c r="L1078" s="275">
        <v>6280758.5199999996</v>
      </c>
      <c r="M1078" s="275">
        <v>1363</v>
      </c>
      <c r="N1078" s="275">
        <v>6280758.5199999996</v>
      </c>
      <c r="O1078" s="275">
        <v>1363</v>
      </c>
      <c r="P1078" s="275">
        <v>0</v>
      </c>
      <c r="Q1078" s="275">
        <v>0</v>
      </c>
      <c r="R1078" s="16">
        <v>25123034.079999998</v>
      </c>
      <c r="S1078" s="275">
        <v>5452</v>
      </c>
      <c r="T1078" s="243" t="s">
        <v>11752</v>
      </c>
      <c r="U1078" s="279" t="s">
        <v>35</v>
      </c>
      <c r="V1078" s="279" t="s">
        <v>12030</v>
      </c>
    </row>
    <row r="1079" spans="1:22" s="8" customFormat="1" ht="409.5" x14ac:dyDescent="0.3">
      <c r="A1079" s="16">
        <v>1074</v>
      </c>
      <c r="B1079" s="21" t="s">
        <v>480</v>
      </c>
      <c r="C1079" s="16" t="s">
        <v>481</v>
      </c>
      <c r="D1079" s="16" t="s">
        <v>482</v>
      </c>
      <c r="E1079" s="16" t="s">
        <v>10318</v>
      </c>
      <c r="F1079" s="16"/>
      <c r="G1079" s="16" t="s">
        <v>1493</v>
      </c>
      <c r="H1079" s="251">
        <v>25122262.149999999</v>
      </c>
      <c r="I1079" s="251">
        <v>187</v>
      </c>
      <c r="J1079" s="16">
        <v>0</v>
      </c>
      <c r="K1079" s="16">
        <v>0</v>
      </c>
      <c r="L1079" s="16">
        <v>0</v>
      </c>
      <c r="M1079" s="16">
        <v>0</v>
      </c>
      <c r="N1079" s="16">
        <v>0</v>
      </c>
      <c r="O1079" s="16">
        <v>0</v>
      </c>
      <c r="P1079" s="16">
        <v>0</v>
      </c>
      <c r="Q1079" s="16">
        <v>0</v>
      </c>
      <c r="R1079" s="16">
        <v>25122262.149999999</v>
      </c>
      <c r="S1079" s="16">
        <v>187</v>
      </c>
      <c r="T1079" s="16" t="s">
        <v>76</v>
      </c>
      <c r="U1079" s="16" t="s">
        <v>1458</v>
      </c>
      <c r="V1079" s="16" t="s">
        <v>10319</v>
      </c>
    </row>
    <row r="1080" spans="1:22" s="8" customFormat="1" ht="150" x14ac:dyDescent="0.3">
      <c r="A1080" s="16">
        <v>1075</v>
      </c>
      <c r="B1080" s="21" t="s">
        <v>2807</v>
      </c>
      <c r="C1080" s="21" t="s">
        <v>14036</v>
      </c>
      <c r="D1080" s="21" t="s">
        <v>14037</v>
      </c>
      <c r="E1080" s="21" t="s">
        <v>14038</v>
      </c>
      <c r="F1080" s="155"/>
      <c r="G1080" s="21">
        <v>18</v>
      </c>
      <c r="H1080" s="115">
        <v>5019705.5999999996</v>
      </c>
      <c r="I1080" s="115">
        <v>1500</v>
      </c>
      <c r="J1080" s="21">
        <v>5019705.5999999996</v>
      </c>
      <c r="K1080" s="21">
        <v>1500</v>
      </c>
      <c r="L1080" s="21">
        <v>5019705.5999999996</v>
      </c>
      <c r="M1080" s="21">
        <v>1500</v>
      </c>
      <c r="N1080" s="21">
        <v>5019705.5999999996</v>
      </c>
      <c r="O1080" s="21">
        <v>1500</v>
      </c>
      <c r="P1080" s="21">
        <v>5019705.5999999996</v>
      </c>
      <c r="Q1080" s="21">
        <v>1500</v>
      </c>
      <c r="R1080" s="16">
        <v>25098528</v>
      </c>
      <c r="S1080" s="21">
        <v>7500</v>
      </c>
      <c r="T1080" s="21" t="s">
        <v>13882</v>
      </c>
      <c r="U1080" s="16" t="s">
        <v>13883</v>
      </c>
      <c r="V1080" s="16"/>
    </row>
    <row r="1081" spans="1:22" s="8" customFormat="1" ht="409.5" x14ac:dyDescent="0.3">
      <c r="A1081" s="16">
        <v>1076</v>
      </c>
      <c r="B1081" s="16" t="s">
        <v>11350</v>
      </c>
      <c r="C1081" s="16" t="s">
        <v>12031</v>
      </c>
      <c r="D1081" s="16" t="s">
        <v>12032</v>
      </c>
      <c r="E1081" s="16" t="s">
        <v>12033</v>
      </c>
      <c r="F1081" s="16" t="s">
        <v>12034</v>
      </c>
      <c r="G1081" s="151" t="s">
        <v>24</v>
      </c>
      <c r="H1081" s="275">
        <v>6258020</v>
      </c>
      <c r="I1081" s="275">
        <v>7972</v>
      </c>
      <c r="J1081" s="275">
        <v>6258020</v>
      </c>
      <c r="K1081" s="275">
        <v>7972</v>
      </c>
      <c r="L1081" s="275">
        <v>6258020</v>
      </c>
      <c r="M1081" s="275">
        <v>7972</v>
      </c>
      <c r="N1081" s="275">
        <v>6258020</v>
      </c>
      <c r="O1081" s="275">
        <v>7972</v>
      </c>
      <c r="P1081" s="275">
        <v>0</v>
      </c>
      <c r="Q1081" s="275">
        <v>0</v>
      </c>
      <c r="R1081" s="16">
        <v>25032080</v>
      </c>
      <c r="S1081" s="275">
        <v>31888</v>
      </c>
      <c r="T1081" s="243" t="s">
        <v>11752</v>
      </c>
      <c r="U1081" s="279" t="s">
        <v>35</v>
      </c>
      <c r="V1081" s="279" t="s">
        <v>12035</v>
      </c>
    </row>
    <row r="1082" spans="1:22" s="8" customFormat="1" x14ac:dyDescent="0.3">
      <c r="A1082" s="16">
        <v>1077</v>
      </c>
      <c r="B1082" s="118" t="s">
        <v>384</v>
      </c>
      <c r="C1082" s="118" t="s">
        <v>15426</v>
      </c>
      <c r="D1082" s="118" t="s">
        <v>7255</v>
      </c>
      <c r="E1082" s="118" t="s">
        <v>15427</v>
      </c>
      <c r="F1082" s="118" t="s">
        <v>14449</v>
      </c>
      <c r="G1082" s="118" t="s">
        <v>9115</v>
      </c>
      <c r="H1082" s="166">
        <v>24963863</v>
      </c>
      <c r="I1082" s="166">
        <v>1</v>
      </c>
      <c r="J1082" s="118">
        <v>0</v>
      </c>
      <c r="K1082" s="118">
        <v>0</v>
      </c>
      <c r="L1082" s="118">
        <v>0</v>
      </c>
      <c r="M1082" s="118">
        <v>0</v>
      </c>
      <c r="N1082" s="118">
        <v>0</v>
      </c>
      <c r="O1082" s="118">
        <v>0</v>
      </c>
      <c r="P1082" s="118">
        <v>0</v>
      </c>
      <c r="Q1082" s="118">
        <v>0</v>
      </c>
      <c r="R1082" s="16">
        <v>24963863</v>
      </c>
      <c r="S1082" s="118">
        <v>1</v>
      </c>
      <c r="T1082" s="20" t="s">
        <v>15403</v>
      </c>
      <c r="U1082" s="118"/>
      <c r="V1082" s="118"/>
    </row>
    <row r="1083" spans="1:22" s="8" customFormat="1" ht="262.5" x14ac:dyDescent="0.3">
      <c r="A1083" s="16">
        <v>1078</v>
      </c>
      <c r="B1083" s="21" t="s">
        <v>7668</v>
      </c>
      <c r="C1083" s="16" t="s">
        <v>7669</v>
      </c>
      <c r="D1083" s="16" t="s">
        <v>326</v>
      </c>
      <c r="E1083" s="16" t="s">
        <v>7670</v>
      </c>
      <c r="F1083" s="16"/>
      <c r="G1083" s="16" t="s">
        <v>281</v>
      </c>
      <c r="H1083" s="251">
        <v>5207999.9999999991</v>
      </c>
      <c r="I1083" s="251">
        <v>35</v>
      </c>
      <c r="J1083" s="16">
        <v>4923501</v>
      </c>
      <c r="K1083" s="16">
        <v>30</v>
      </c>
      <c r="L1083" s="16">
        <v>4923501</v>
      </c>
      <c r="M1083" s="16">
        <v>30</v>
      </c>
      <c r="N1083" s="16">
        <v>4923501</v>
      </c>
      <c r="O1083" s="16">
        <v>30</v>
      </c>
      <c r="P1083" s="16">
        <v>4923501</v>
      </c>
      <c r="Q1083" s="16">
        <v>30</v>
      </c>
      <c r="R1083" s="16">
        <v>24902004</v>
      </c>
      <c r="S1083" s="16">
        <v>155</v>
      </c>
      <c r="T1083" s="16" t="s">
        <v>213</v>
      </c>
      <c r="U1083" s="16" t="s">
        <v>35</v>
      </c>
      <c r="V1083" s="16" t="s">
        <v>7620</v>
      </c>
    </row>
    <row r="1084" spans="1:22" s="8" customFormat="1" ht="168.75" x14ac:dyDescent="0.3">
      <c r="A1084" s="16">
        <v>1079</v>
      </c>
      <c r="B1084" s="21" t="s">
        <v>332</v>
      </c>
      <c r="C1084" s="16" t="s">
        <v>1351</v>
      </c>
      <c r="D1084" s="16" t="s">
        <v>1352</v>
      </c>
      <c r="E1084" s="16" t="s">
        <v>3502</v>
      </c>
      <c r="F1084" s="16" t="s">
        <v>3503</v>
      </c>
      <c r="G1084" s="16" t="s">
        <v>337</v>
      </c>
      <c r="H1084" s="251">
        <v>4511547.6190476194</v>
      </c>
      <c r="I1084" s="251">
        <v>200</v>
      </c>
      <c r="J1084" s="16">
        <v>4782240.4761904804</v>
      </c>
      <c r="K1084" s="16">
        <v>200</v>
      </c>
      <c r="L1084" s="16">
        <v>4973530.0952380896</v>
      </c>
      <c r="M1084" s="16">
        <v>200</v>
      </c>
      <c r="N1084" s="16">
        <v>5172471.29904762</v>
      </c>
      <c r="O1084" s="16">
        <v>200</v>
      </c>
      <c r="P1084" s="16">
        <v>5379370.1510095196</v>
      </c>
      <c r="Q1084" s="16">
        <v>200</v>
      </c>
      <c r="R1084" s="16">
        <v>24819159.640533328</v>
      </c>
      <c r="S1084" s="16">
        <v>1000</v>
      </c>
      <c r="T1084" s="16" t="s">
        <v>9759</v>
      </c>
      <c r="U1084" s="16" t="s">
        <v>294</v>
      </c>
      <c r="V1084" s="16" t="s">
        <v>3504</v>
      </c>
    </row>
    <row r="1085" spans="1:22" s="8" customFormat="1" ht="93.75" x14ac:dyDescent="0.3">
      <c r="A1085" s="16">
        <v>1080</v>
      </c>
      <c r="B1085" s="21" t="s">
        <v>645</v>
      </c>
      <c r="C1085" s="16" t="s">
        <v>2109</v>
      </c>
      <c r="D1085" s="16" t="s">
        <v>2110</v>
      </c>
      <c r="E1085" s="16" t="s">
        <v>10990</v>
      </c>
      <c r="F1085" s="16"/>
      <c r="G1085" s="16" t="s">
        <v>1493</v>
      </c>
      <c r="H1085" s="251">
        <v>4953776.8</v>
      </c>
      <c r="I1085" s="251">
        <v>115</v>
      </c>
      <c r="J1085" s="16">
        <v>4953776.8</v>
      </c>
      <c r="K1085" s="16">
        <v>115</v>
      </c>
      <c r="L1085" s="16">
        <v>4953776.8</v>
      </c>
      <c r="M1085" s="16">
        <v>115</v>
      </c>
      <c r="N1085" s="16">
        <v>4953776.8</v>
      </c>
      <c r="O1085" s="16">
        <v>115</v>
      </c>
      <c r="P1085" s="16">
        <v>4953776.8</v>
      </c>
      <c r="Q1085" s="16">
        <v>115</v>
      </c>
      <c r="R1085" s="16">
        <v>24768884</v>
      </c>
      <c r="S1085" s="16">
        <v>575</v>
      </c>
      <c r="T1085" s="16" t="s">
        <v>1113</v>
      </c>
      <c r="U1085" s="16" t="s">
        <v>1210</v>
      </c>
      <c r="V1085" s="35" t="s">
        <v>199</v>
      </c>
    </row>
    <row r="1086" spans="1:22" s="8" customFormat="1" ht="409.5" x14ac:dyDescent="0.3">
      <c r="A1086" s="16">
        <v>1081</v>
      </c>
      <c r="B1086" s="21" t="s">
        <v>320</v>
      </c>
      <c r="C1086" s="16" t="s">
        <v>807</v>
      </c>
      <c r="D1086" s="16" t="s">
        <v>808</v>
      </c>
      <c r="E1086" s="16" t="s">
        <v>10165</v>
      </c>
      <c r="F1086" s="16" t="s">
        <v>10167</v>
      </c>
      <c r="G1086" s="16" t="s">
        <v>9115</v>
      </c>
      <c r="H1086" s="251">
        <v>4944844.7999999998</v>
      </c>
      <c r="I1086" s="251" t="s">
        <v>9329</v>
      </c>
      <c r="J1086" s="16">
        <v>4944844.7999999998</v>
      </c>
      <c r="K1086" s="16" t="s">
        <v>9329</v>
      </c>
      <c r="L1086" s="16">
        <v>4944844.7999999998</v>
      </c>
      <c r="M1086" s="16" t="s">
        <v>9329</v>
      </c>
      <c r="N1086" s="16">
        <v>4944844.7999999998</v>
      </c>
      <c r="O1086" s="16" t="s">
        <v>9329</v>
      </c>
      <c r="P1086" s="16">
        <v>4944844.7999999998</v>
      </c>
      <c r="Q1086" s="16" t="s">
        <v>9329</v>
      </c>
      <c r="R1086" s="16">
        <v>24724224</v>
      </c>
      <c r="S1086" s="16">
        <v>180</v>
      </c>
      <c r="T1086" s="16" t="s">
        <v>34</v>
      </c>
      <c r="U1086" s="16"/>
      <c r="V1086" s="16"/>
    </row>
    <row r="1087" spans="1:22" s="8" customFormat="1" ht="375" x14ac:dyDescent="0.3">
      <c r="A1087" s="16">
        <v>1082</v>
      </c>
      <c r="B1087" s="21" t="s">
        <v>5349</v>
      </c>
      <c r="C1087" s="16" t="s">
        <v>5350</v>
      </c>
      <c r="D1087" s="16" t="s">
        <v>5351</v>
      </c>
      <c r="E1087" s="16" t="s">
        <v>5352</v>
      </c>
      <c r="F1087" s="16"/>
      <c r="G1087" s="16" t="s">
        <v>1493</v>
      </c>
      <c r="H1087" s="251">
        <v>24710700</v>
      </c>
      <c r="I1087" s="251">
        <v>7</v>
      </c>
      <c r="J1087" s="16">
        <v>0</v>
      </c>
      <c r="K1087" s="16">
        <v>0</v>
      </c>
      <c r="L1087" s="16">
        <v>0</v>
      </c>
      <c r="M1087" s="16">
        <v>0</v>
      </c>
      <c r="N1087" s="16">
        <v>0</v>
      </c>
      <c r="O1087" s="16">
        <v>0</v>
      </c>
      <c r="P1087" s="16">
        <v>0</v>
      </c>
      <c r="Q1087" s="16">
        <v>0</v>
      </c>
      <c r="R1087" s="16">
        <v>24710700</v>
      </c>
      <c r="S1087" s="16">
        <v>7</v>
      </c>
      <c r="T1087" s="16" t="s">
        <v>76</v>
      </c>
      <c r="U1087" s="16" t="s">
        <v>2567</v>
      </c>
      <c r="V1087" s="16" t="s">
        <v>5353</v>
      </c>
    </row>
    <row r="1088" spans="1:22" s="8" customFormat="1" ht="112.5" x14ac:dyDescent="0.3">
      <c r="A1088" s="16">
        <v>1083</v>
      </c>
      <c r="B1088" s="16" t="s">
        <v>11899</v>
      </c>
      <c r="C1088" s="16" t="s">
        <v>11900</v>
      </c>
      <c r="D1088" s="16" t="s">
        <v>11841</v>
      </c>
      <c r="E1088" s="16" t="s">
        <v>12036</v>
      </c>
      <c r="F1088" s="16" t="s">
        <v>12037</v>
      </c>
      <c r="G1088" s="151" t="s">
        <v>33</v>
      </c>
      <c r="H1088" s="275">
        <v>4939864</v>
      </c>
      <c r="I1088" s="275">
        <v>8</v>
      </c>
      <c r="J1088" s="275">
        <v>4939864</v>
      </c>
      <c r="K1088" s="275">
        <v>8</v>
      </c>
      <c r="L1088" s="275">
        <v>4939864</v>
      </c>
      <c r="M1088" s="275">
        <v>8</v>
      </c>
      <c r="N1088" s="275">
        <v>4939864</v>
      </c>
      <c r="O1088" s="275">
        <v>8</v>
      </c>
      <c r="P1088" s="275">
        <v>4939864</v>
      </c>
      <c r="Q1088" s="275">
        <v>8</v>
      </c>
      <c r="R1088" s="16">
        <v>24699320</v>
      </c>
      <c r="S1088" s="275">
        <v>40</v>
      </c>
      <c r="T1088" s="243" t="s">
        <v>11752</v>
      </c>
      <c r="U1088" s="279" t="s">
        <v>61</v>
      </c>
      <c r="V1088" s="279" t="s">
        <v>11903</v>
      </c>
    </row>
    <row r="1089" spans="1:22" s="8" customFormat="1" ht="409.5" x14ac:dyDescent="0.3">
      <c r="A1089" s="16">
        <v>1084</v>
      </c>
      <c r="B1089" s="21" t="s">
        <v>3816</v>
      </c>
      <c r="C1089" s="16" t="s">
        <v>2281</v>
      </c>
      <c r="D1089" s="16" t="s">
        <v>2282</v>
      </c>
      <c r="E1089" s="16" t="s">
        <v>3817</v>
      </c>
      <c r="F1089" s="16"/>
      <c r="G1089" s="16" t="s">
        <v>33</v>
      </c>
      <c r="H1089" s="251">
        <v>4934412.47</v>
      </c>
      <c r="I1089" s="251">
        <v>13</v>
      </c>
      <c r="J1089" s="16">
        <v>4934412.47</v>
      </c>
      <c r="K1089" s="16">
        <v>13</v>
      </c>
      <c r="L1089" s="16">
        <v>4934412.47</v>
      </c>
      <c r="M1089" s="16">
        <v>13</v>
      </c>
      <c r="N1089" s="16">
        <v>4934412.47</v>
      </c>
      <c r="O1089" s="16">
        <v>13</v>
      </c>
      <c r="P1089" s="16">
        <v>4934412.47</v>
      </c>
      <c r="Q1089" s="16">
        <v>13</v>
      </c>
      <c r="R1089" s="16">
        <v>24672062.349999998</v>
      </c>
      <c r="S1089" s="16">
        <v>65</v>
      </c>
      <c r="T1089" s="16" t="s">
        <v>25</v>
      </c>
      <c r="U1089" s="16" t="s">
        <v>83</v>
      </c>
      <c r="V1089" s="16" t="s">
        <v>11227</v>
      </c>
    </row>
    <row r="1090" spans="1:22" s="8" customFormat="1" ht="75" x14ac:dyDescent="0.3">
      <c r="A1090" s="16">
        <v>1085</v>
      </c>
      <c r="B1090" s="120" t="s">
        <v>14039</v>
      </c>
      <c r="C1090" s="113" t="s">
        <v>14040</v>
      </c>
      <c r="D1090" s="120" t="s">
        <v>5479</v>
      </c>
      <c r="E1090" s="120" t="s">
        <v>14041</v>
      </c>
      <c r="F1090" s="20"/>
      <c r="G1090" s="21" t="s">
        <v>33</v>
      </c>
      <c r="H1090" s="470">
        <v>6164419.7999999998</v>
      </c>
      <c r="I1090" s="470">
        <v>4</v>
      </c>
      <c r="J1090" s="170">
        <v>6164419.7999999998</v>
      </c>
      <c r="K1090" s="170">
        <v>4</v>
      </c>
      <c r="L1090" s="170">
        <v>6164419.7999999998</v>
      </c>
      <c r="M1090" s="170">
        <v>4</v>
      </c>
      <c r="N1090" s="170">
        <v>6164419.7999999998</v>
      </c>
      <c r="O1090" s="170">
        <v>4</v>
      </c>
      <c r="P1090" s="170"/>
      <c r="Q1090" s="170"/>
      <c r="R1090" s="16">
        <v>24657679.199999999</v>
      </c>
      <c r="S1090" s="21">
        <v>16</v>
      </c>
      <c r="T1090" s="148" t="s">
        <v>13891</v>
      </c>
      <c r="U1090" s="218"/>
      <c r="V1090" s="218"/>
    </row>
    <row r="1091" spans="1:22" s="8" customFormat="1" ht="75" x14ac:dyDescent="0.3">
      <c r="A1091" s="16">
        <v>1086</v>
      </c>
      <c r="B1091" s="21" t="s">
        <v>1154</v>
      </c>
      <c r="C1091" s="16" t="s">
        <v>2650</v>
      </c>
      <c r="D1091" s="16" t="s">
        <v>2651</v>
      </c>
      <c r="E1091" s="16" t="s">
        <v>2652</v>
      </c>
      <c r="F1091" s="16" t="s">
        <v>2653</v>
      </c>
      <c r="G1091" s="16" t="s">
        <v>2654</v>
      </c>
      <c r="H1091" s="251">
        <v>3680000</v>
      </c>
      <c r="I1091" s="251">
        <v>400</v>
      </c>
      <c r="J1091" s="16">
        <v>4866666.666666666</v>
      </c>
      <c r="K1091" s="16">
        <v>400</v>
      </c>
      <c r="L1091" s="16">
        <v>5158666.666666666</v>
      </c>
      <c r="M1091" s="16">
        <v>400</v>
      </c>
      <c r="N1091" s="16">
        <v>5365013.333333333</v>
      </c>
      <c r="O1091" s="16">
        <v>400</v>
      </c>
      <c r="P1091" s="16">
        <v>5579613.8666666662</v>
      </c>
      <c r="Q1091" s="16">
        <v>400</v>
      </c>
      <c r="R1091" s="16">
        <v>24649960.533333331</v>
      </c>
      <c r="S1091" s="16">
        <v>2000</v>
      </c>
      <c r="T1091" s="16" t="s">
        <v>9759</v>
      </c>
      <c r="U1091" s="16" t="s">
        <v>2567</v>
      </c>
      <c r="V1091" s="16" t="s">
        <v>199</v>
      </c>
    </row>
    <row r="1092" spans="1:22" s="8" customFormat="1" ht="75" x14ac:dyDescent="0.3">
      <c r="A1092" s="16">
        <v>1087</v>
      </c>
      <c r="B1092" s="21" t="s">
        <v>3231</v>
      </c>
      <c r="C1092" s="16" t="s">
        <v>3232</v>
      </c>
      <c r="D1092" s="16" t="s">
        <v>3233</v>
      </c>
      <c r="E1092" s="16" t="s">
        <v>5</v>
      </c>
      <c r="F1092" s="16" t="s">
        <v>9641</v>
      </c>
      <c r="G1092" s="16" t="s">
        <v>24</v>
      </c>
      <c r="H1092" s="251">
        <v>4920000</v>
      </c>
      <c r="I1092" s="251">
        <v>8000</v>
      </c>
      <c r="J1092" s="16">
        <v>4920000</v>
      </c>
      <c r="K1092" s="16">
        <v>8000</v>
      </c>
      <c r="L1092" s="16">
        <v>4920000</v>
      </c>
      <c r="M1092" s="16">
        <v>8000</v>
      </c>
      <c r="N1092" s="16">
        <v>4920000</v>
      </c>
      <c r="O1092" s="16">
        <v>8000</v>
      </c>
      <c r="P1092" s="16">
        <v>4920000</v>
      </c>
      <c r="Q1092" s="16">
        <v>8000</v>
      </c>
      <c r="R1092" s="16">
        <v>24600000</v>
      </c>
      <c r="S1092" s="16">
        <v>40000</v>
      </c>
      <c r="T1092" s="16" t="s">
        <v>1457</v>
      </c>
      <c r="U1092" s="16"/>
      <c r="V1092" s="16"/>
    </row>
    <row r="1093" spans="1:22" s="8" customFormat="1" ht="75" x14ac:dyDescent="0.3">
      <c r="A1093" s="16">
        <v>1088</v>
      </c>
      <c r="B1093" s="21" t="s">
        <v>2634</v>
      </c>
      <c r="C1093" s="16" t="s">
        <v>2635</v>
      </c>
      <c r="D1093" s="16" t="s">
        <v>2636</v>
      </c>
      <c r="E1093" s="16" t="s">
        <v>11197</v>
      </c>
      <c r="F1093" s="16"/>
      <c r="G1093" s="16" t="s">
        <v>1493</v>
      </c>
      <c r="H1093" s="251">
        <v>4905600</v>
      </c>
      <c r="I1093" s="251">
        <v>10</v>
      </c>
      <c r="J1093" s="16">
        <v>4905600</v>
      </c>
      <c r="K1093" s="16">
        <v>10</v>
      </c>
      <c r="L1093" s="16">
        <v>4905600</v>
      </c>
      <c r="M1093" s="16">
        <v>10</v>
      </c>
      <c r="N1093" s="16">
        <v>4905600</v>
      </c>
      <c r="O1093" s="16">
        <v>10</v>
      </c>
      <c r="P1093" s="16">
        <v>4905600</v>
      </c>
      <c r="Q1093" s="16">
        <v>10</v>
      </c>
      <c r="R1093" s="16">
        <v>24528000</v>
      </c>
      <c r="S1093" s="16">
        <v>50</v>
      </c>
      <c r="T1093" s="16" t="s">
        <v>1113</v>
      </c>
      <c r="U1093" s="16" t="s">
        <v>1097</v>
      </c>
      <c r="V1093" s="35" t="s">
        <v>199</v>
      </c>
    </row>
    <row r="1094" spans="1:22" s="8" customFormat="1" ht="225" x14ac:dyDescent="0.3">
      <c r="A1094" s="16">
        <v>1089</v>
      </c>
      <c r="B1094" s="21" t="s">
        <v>3730</v>
      </c>
      <c r="C1094" s="16" t="s">
        <v>3731</v>
      </c>
      <c r="D1094" s="16" t="s">
        <v>326</v>
      </c>
      <c r="E1094" s="16" t="s">
        <v>3732</v>
      </c>
      <c r="F1094" s="17"/>
      <c r="G1094" s="16" t="s">
        <v>281</v>
      </c>
      <c r="H1094" s="251">
        <v>4903133.5500000007</v>
      </c>
      <c r="I1094" s="251">
        <v>1821</v>
      </c>
      <c r="J1094" s="16">
        <v>4903133.5500000007</v>
      </c>
      <c r="K1094" s="16">
        <v>1821</v>
      </c>
      <c r="L1094" s="16">
        <v>4903133.5500000007</v>
      </c>
      <c r="M1094" s="16">
        <v>1821</v>
      </c>
      <c r="N1094" s="16">
        <v>4903133.5500000007</v>
      </c>
      <c r="O1094" s="16">
        <v>1821</v>
      </c>
      <c r="P1094" s="16">
        <v>4903133.5500000007</v>
      </c>
      <c r="Q1094" s="16">
        <v>1821</v>
      </c>
      <c r="R1094" s="16">
        <v>24515667.750000004</v>
      </c>
      <c r="S1094" s="16">
        <v>9105</v>
      </c>
      <c r="T1094" s="16" t="s">
        <v>213</v>
      </c>
      <c r="U1094" s="16"/>
      <c r="V1094" s="16"/>
    </row>
    <row r="1095" spans="1:22" s="8" customFormat="1" ht="56.25" x14ac:dyDescent="0.3">
      <c r="A1095" s="16">
        <v>1090</v>
      </c>
      <c r="B1095" s="51" t="s">
        <v>14702</v>
      </c>
      <c r="C1095" s="51" t="s">
        <v>14703</v>
      </c>
      <c r="D1095" s="51" t="s">
        <v>14704</v>
      </c>
      <c r="E1095" s="51" t="s">
        <v>14705</v>
      </c>
      <c r="F1095" s="40" t="s">
        <v>14449</v>
      </c>
      <c r="G1095" s="51" t="s">
        <v>9115</v>
      </c>
      <c r="H1095" s="437">
        <v>24460800</v>
      </c>
      <c r="I1095" s="251" t="s">
        <v>14706</v>
      </c>
      <c r="J1095" s="17"/>
      <c r="K1095" s="17"/>
      <c r="L1095" s="17"/>
      <c r="M1095" s="17"/>
      <c r="N1095" s="17"/>
      <c r="O1095" s="17"/>
      <c r="P1095" s="17"/>
      <c r="Q1095" s="17"/>
      <c r="R1095" s="16">
        <v>24460800</v>
      </c>
      <c r="S1095" s="16">
        <v>156</v>
      </c>
      <c r="T1095" s="51" t="s">
        <v>14655</v>
      </c>
      <c r="U1095" s="51" t="s">
        <v>89</v>
      </c>
      <c r="V1095" s="17"/>
    </row>
    <row r="1096" spans="1:22" s="8" customFormat="1" ht="409.5" x14ac:dyDescent="0.3">
      <c r="A1096" s="16">
        <v>1091</v>
      </c>
      <c r="B1096" s="21" t="s">
        <v>3397</v>
      </c>
      <c r="C1096" s="16" t="s">
        <v>3398</v>
      </c>
      <c r="D1096" s="16" t="s">
        <v>3399</v>
      </c>
      <c r="E1096" s="16" t="s">
        <v>3400</v>
      </c>
      <c r="F1096" s="16"/>
      <c r="G1096" s="16" t="s">
        <v>33</v>
      </c>
      <c r="H1096" s="251">
        <v>3562343.44</v>
      </c>
      <c r="I1096" s="251">
        <v>8</v>
      </c>
      <c r="J1096" s="16">
        <v>5200000</v>
      </c>
      <c r="K1096" s="16">
        <v>5</v>
      </c>
      <c r="L1096" s="16">
        <v>5200000</v>
      </c>
      <c r="M1096" s="16">
        <v>5</v>
      </c>
      <c r="N1096" s="16">
        <v>5200000</v>
      </c>
      <c r="O1096" s="16">
        <v>5</v>
      </c>
      <c r="P1096" s="16">
        <v>5200000</v>
      </c>
      <c r="Q1096" s="16">
        <v>5</v>
      </c>
      <c r="R1096" s="16">
        <v>24362343.439999998</v>
      </c>
      <c r="S1096" s="16">
        <v>28</v>
      </c>
      <c r="T1096" s="16" t="s">
        <v>25</v>
      </c>
      <c r="U1096" s="16" t="s">
        <v>61</v>
      </c>
      <c r="V1096" s="16" t="s">
        <v>3401</v>
      </c>
    </row>
    <row r="1097" spans="1:22" s="8" customFormat="1" ht="243.75" x14ac:dyDescent="0.3">
      <c r="A1097" s="16">
        <v>1092</v>
      </c>
      <c r="B1097" s="21" t="s">
        <v>7671</v>
      </c>
      <c r="C1097" s="16" t="s">
        <v>1332</v>
      </c>
      <c r="D1097" s="16" t="s">
        <v>66</v>
      </c>
      <c r="E1097" s="16" t="s">
        <v>1333</v>
      </c>
      <c r="F1097" s="16"/>
      <c r="G1097" s="16" t="s">
        <v>33</v>
      </c>
      <c r="H1097" s="251">
        <v>3359999.9999999995</v>
      </c>
      <c r="I1097" s="251">
        <v>2</v>
      </c>
      <c r="J1097" s="16">
        <v>10500000</v>
      </c>
      <c r="K1097" s="16">
        <v>6</v>
      </c>
      <c r="L1097" s="16">
        <v>3500000</v>
      </c>
      <c r="M1097" s="16">
        <v>2</v>
      </c>
      <c r="N1097" s="16">
        <v>3500000</v>
      </c>
      <c r="O1097" s="16">
        <v>2</v>
      </c>
      <c r="P1097" s="16">
        <v>3500000</v>
      </c>
      <c r="Q1097" s="16">
        <v>2</v>
      </c>
      <c r="R1097" s="16">
        <v>24360000</v>
      </c>
      <c r="S1097" s="16">
        <v>14</v>
      </c>
      <c r="T1097" s="16" t="s">
        <v>213</v>
      </c>
      <c r="U1097" s="16" t="s">
        <v>7048</v>
      </c>
      <c r="V1097" s="16" t="s">
        <v>7048</v>
      </c>
    </row>
    <row r="1098" spans="1:22" s="8" customFormat="1" ht="93.75" x14ac:dyDescent="0.3">
      <c r="A1098" s="16">
        <v>1093</v>
      </c>
      <c r="B1098" s="16" t="s">
        <v>514</v>
      </c>
      <c r="C1098" s="16" t="s">
        <v>7740</v>
      </c>
      <c r="D1098" s="16" t="s">
        <v>7741</v>
      </c>
      <c r="E1098" s="16" t="s">
        <v>13249</v>
      </c>
      <c r="F1098" s="16"/>
      <c r="G1098" s="151" t="s">
        <v>9115</v>
      </c>
      <c r="H1098" s="168">
        <v>24301013.34</v>
      </c>
      <c r="I1098" s="166" t="s">
        <v>9120</v>
      </c>
      <c r="J1098" s="166">
        <v>0</v>
      </c>
      <c r="K1098" s="166" t="s">
        <v>13250</v>
      </c>
      <c r="L1098" s="166">
        <v>0</v>
      </c>
      <c r="M1098" s="166">
        <v>0</v>
      </c>
      <c r="N1098" s="166">
        <v>0</v>
      </c>
      <c r="O1098" s="166">
        <v>0</v>
      </c>
      <c r="P1098" s="166">
        <v>0</v>
      </c>
      <c r="Q1098" s="166">
        <v>0</v>
      </c>
      <c r="R1098" s="16">
        <v>24301013.34</v>
      </c>
      <c r="S1098" s="275">
        <v>134</v>
      </c>
      <c r="T1098" s="20" t="s">
        <v>13227</v>
      </c>
      <c r="U1098" s="118"/>
      <c r="V1098" s="118"/>
    </row>
    <row r="1099" spans="1:22" s="8" customFormat="1" x14ac:dyDescent="0.3">
      <c r="A1099" s="16">
        <v>1094</v>
      </c>
      <c r="B1099" s="118" t="s">
        <v>239</v>
      </c>
      <c r="C1099" s="118" t="s">
        <v>240</v>
      </c>
      <c r="D1099" s="118" t="s">
        <v>241</v>
      </c>
      <c r="E1099" s="118" t="s">
        <v>15424</v>
      </c>
      <c r="F1099" s="118" t="s">
        <v>14449</v>
      </c>
      <c r="G1099" s="118" t="s">
        <v>9115</v>
      </c>
      <c r="H1099" s="166">
        <v>14808263</v>
      </c>
      <c r="I1099" s="166">
        <v>5</v>
      </c>
      <c r="J1099" s="118">
        <v>9462481</v>
      </c>
      <c r="K1099" s="118">
        <v>3</v>
      </c>
      <c r="L1099" s="118"/>
      <c r="M1099" s="118"/>
      <c r="N1099" s="118"/>
      <c r="O1099" s="118"/>
      <c r="P1099" s="118"/>
      <c r="Q1099" s="118"/>
      <c r="R1099" s="16">
        <v>24270744</v>
      </c>
      <c r="S1099" s="118">
        <v>8</v>
      </c>
      <c r="T1099" s="20" t="s">
        <v>15403</v>
      </c>
      <c r="U1099" s="118" t="s">
        <v>350</v>
      </c>
      <c r="V1099" s="118" t="s">
        <v>15425</v>
      </c>
    </row>
    <row r="1100" spans="1:22" s="8" customFormat="1" ht="409.5" x14ac:dyDescent="0.3">
      <c r="A1100" s="16">
        <v>1095</v>
      </c>
      <c r="B1100" s="21" t="s">
        <v>3738</v>
      </c>
      <c r="C1100" s="16" t="s">
        <v>3331</v>
      </c>
      <c r="D1100" s="16" t="s">
        <v>842</v>
      </c>
      <c r="E1100" s="16" t="s">
        <v>3332</v>
      </c>
      <c r="F1100" s="17"/>
      <c r="G1100" s="16" t="s">
        <v>33</v>
      </c>
      <c r="H1100" s="251">
        <v>4848983.4799999995</v>
      </c>
      <c r="I1100" s="251">
        <v>313</v>
      </c>
      <c r="J1100" s="16">
        <v>4848983.4799999995</v>
      </c>
      <c r="K1100" s="16">
        <v>313</v>
      </c>
      <c r="L1100" s="16">
        <v>4848983.4799999995</v>
      </c>
      <c r="M1100" s="16">
        <v>313</v>
      </c>
      <c r="N1100" s="16">
        <v>4848983.4799999995</v>
      </c>
      <c r="O1100" s="16">
        <v>313</v>
      </c>
      <c r="P1100" s="16">
        <v>4848983.4799999995</v>
      </c>
      <c r="Q1100" s="16">
        <v>313</v>
      </c>
      <c r="R1100" s="16">
        <v>24244917.399999999</v>
      </c>
      <c r="S1100" s="16">
        <v>1565</v>
      </c>
      <c r="T1100" s="16" t="s">
        <v>213</v>
      </c>
      <c r="U1100" s="16" t="s">
        <v>61</v>
      </c>
      <c r="V1100" s="16" t="s">
        <v>3739</v>
      </c>
    </row>
    <row r="1101" spans="1:22" s="8" customFormat="1" ht="168.75" x14ac:dyDescent="0.3">
      <c r="A1101" s="16">
        <v>1096</v>
      </c>
      <c r="B1101" s="121" t="s">
        <v>12410</v>
      </c>
      <c r="C1101" s="113" t="s">
        <v>12411</v>
      </c>
      <c r="D1101" s="121" t="s">
        <v>5479</v>
      </c>
      <c r="E1101" s="121" t="s">
        <v>14042</v>
      </c>
      <c r="F1101" s="20"/>
      <c r="G1101" s="21" t="s">
        <v>33</v>
      </c>
      <c r="H1101" s="470">
        <v>6050000</v>
      </c>
      <c r="I1101" s="472">
        <v>50</v>
      </c>
      <c r="J1101" s="175">
        <v>6050000</v>
      </c>
      <c r="K1101" s="121">
        <v>50</v>
      </c>
      <c r="L1101" s="175">
        <v>6050000</v>
      </c>
      <c r="M1101" s="121">
        <v>50</v>
      </c>
      <c r="N1101" s="175">
        <v>6050000</v>
      </c>
      <c r="O1101" s="121">
        <v>50</v>
      </c>
      <c r="P1101" s="121"/>
      <c r="Q1101" s="121"/>
      <c r="R1101" s="16">
        <v>24200000</v>
      </c>
      <c r="S1101" s="21">
        <v>200</v>
      </c>
      <c r="T1101" s="121" t="s">
        <v>13905</v>
      </c>
      <c r="U1101" s="224" t="s">
        <v>35</v>
      </c>
      <c r="V1101" s="232" t="s">
        <v>14015</v>
      </c>
    </row>
    <row r="1102" spans="1:22" s="8" customFormat="1" ht="112.5" x14ac:dyDescent="0.3">
      <c r="A1102" s="16">
        <v>1097</v>
      </c>
      <c r="B1102" s="21" t="s">
        <v>3747</v>
      </c>
      <c r="C1102" s="16" t="s">
        <v>3748</v>
      </c>
      <c r="D1102" s="16" t="s">
        <v>3749</v>
      </c>
      <c r="E1102" s="16" t="s">
        <v>3750</v>
      </c>
      <c r="F1102" s="17"/>
      <c r="G1102" s="16" t="s">
        <v>33</v>
      </c>
      <c r="H1102" s="251">
        <v>4827843</v>
      </c>
      <c r="I1102" s="251">
        <v>2</v>
      </c>
      <c r="J1102" s="16">
        <v>4827843</v>
      </c>
      <c r="K1102" s="16">
        <v>2</v>
      </c>
      <c r="L1102" s="16">
        <v>4827843</v>
      </c>
      <c r="M1102" s="16">
        <v>2</v>
      </c>
      <c r="N1102" s="16">
        <v>4827843</v>
      </c>
      <c r="O1102" s="16">
        <v>2</v>
      </c>
      <c r="P1102" s="16">
        <v>4827843</v>
      </c>
      <c r="Q1102" s="16">
        <v>2</v>
      </c>
      <c r="R1102" s="16">
        <v>24139215</v>
      </c>
      <c r="S1102" s="16">
        <v>10</v>
      </c>
      <c r="T1102" s="16" t="s">
        <v>213</v>
      </c>
      <c r="U1102" s="16"/>
      <c r="V1102" s="16"/>
    </row>
    <row r="1103" spans="1:22" s="8" customFormat="1" ht="409.5" x14ac:dyDescent="0.3">
      <c r="A1103" s="16">
        <v>1098</v>
      </c>
      <c r="B1103" s="21" t="s">
        <v>672</v>
      </c>
      <c r="C1103" s="16" t="s">
        <v>6270</v>
      </c>
      <c r="D1103" s="16" t="s">
        <v>6271</v>
      </c>
      <c r="E1103" s="16" t="s">
        <v>6272</v>
      </c>
      <c r="F1103" s="16"/>
      <c r="G1103" s="16" t="s">
        <v>1493</v>
      </c>
      <c r="H1103" s="251">
        <v>24133200</v>
      </c>
      <c r="I1103" s="251">
        <v>1</v>
      </c>
      <c r="J1103" s="16">
        <v>0</v>
      </c>
      <c r="K1103" s="16">
        <v>0</v>
      </c>
      <c r="L1103" s="16">
        <v>0</v>
      </c>
      <c r="M1103" s="16">
        <v>0</v>
      </c>
      <c r="N1103" s="16">
        <v>0</v>
      </c>
      <c r="O1103" s="16">
        <v>0</v>
      </c>
      <c r="P1103" s="16">
        <v>0</v>
      </c>
      <c r="Q1103" s="16">
        <v>0</v>
      </c>
      <c r="R1103" s="16">
        <v>24133200</v>
      </c>
      <c r="S1103" s="16">
        <v>1</v>
      </c>
      <c r="T1103" s="16" t="s">
        <v>76</v>
      </c>
      <c r="U1103" s="16"/>
      <c r="V1103" s="16"/>
    </row>
    <row r="1104" spans="1:22" s="8" customFormat="1" ht="409.5" x14ac:dyDescent="0.3">
      <c r="A1104" s="16">
        <v>1099</v>
      </c>
      <c r="B1104" s="21" t="s">
        <v>5745</v>
      </c>
      <c r="C1104" s="16" t="s">
        <v>5746</v>
      </c>
      <c r="D1104" s="16" t="s">
        <v>5747</v>
      </c>
      <c r="E1104" s="16" t="s">
        <v>5748</v>
      </c>
      <c r="F1104" s="16"/>
      <c r="G1104" s="16" t="s">
        <v>49</v>
      </c>
      <c r="H1104" s="251">
        <v>24050000</v>
      </c>
      <c r="I1104" s="251">
        <v>650</v>
      </c>
      <c r="J1104" s="16">
        <v>0</v>
      </c>
      <c r="K1104" s="16">
        <v>0</v>
      </c>
      <c r="L1104" s="16">
        <v>0</v>
      </c>
      <c r="M1104" s="16">
        <v>0</v>
      </c>
      <c r="N1104" s="16">
        <v>0</v>
      </c>
      <c r="O1104" s="16">
        <v>0</v>
      </c>
      <c r="P1104" s="16">
        <v>0</v>
      </c>
      <c r="Q1104" s="16">
        <v>0</v>
      </c>
      <c r="R1104" s="16">
        <v>24050000</v>
      </c>
      <c r="S1104" s="16">
        <v>650</v>
      </c>
      <c r="T1104" s="16" t="s">
        <v>76</v>
      </c>
      <c r="U1104" s="16" t="s">
        <v>5749</v>
      </c>
      <c r="V1104" s="16" t="s">
        <v>5750</v>
      </c>
    </row>
    <row r="1105" spans="1:22" s="8" customFormat="1" ht="75" x14ac:dyDescent="0.3">
      <c r="A1105" s="16">
        <v>1100</v>
      </c>
      <c r="B1105" s="113" t="s">
        <v>14501</v>
      </c>
      <c r="C1105" s="113" t="s">
        <v>14502</v>
      </c>
      <c r="D1105" s="113" t="s">
        <v>14503</v>
      </c>
      <c r="E1105" s="113" t="s">
        <v>14504</v>
      </c>
      <c r="F1105" s="20" t="s">
        <v>14449</v>
      </c>
      <c r="G1105" s="113" t="s">
        <v>9115</v>
      </c>
      <c r="H1105" s="189">
        <v>24030089</v>
      </c>
      <c r="I1105" s="172" t="s">
        <v>9113</v>
      </c>
      <c r="J1105" s="20"/>
      <c r="K1105" s="20"/>
      <c r="L1105" s="20"/>
      <c r="M1105" s="20"/>
      <c r="N1105" s="20"/>
      <c r="O1105" s="20"/>
      <c r="P1105" s="20"/>
      <c r="Q1105" s="20"/>
      <c r="R1105" s="16">
        <v>24030089</v>
      </c>
      <c r="S1105" s="21">
        <v>1</v>
      </c>
      <c r="T1105" s="113" t="s">
        <v>14450</v>
      </c>
      <c r="U1105" s="16"/>
      <c r="V1105" s="112"/>
    </row>
    <row r="1106" spans="1:22" s="8" customFormat="1" ht="409.5" x14ac:dyDescent="0.3">
      <c r="A1106" s="16">
        <v>1101</v>
      </c>
      <c r="B1106" s="21" t="s">
        <v>5526</v>
      </c>
      <c r="C1106" s="16" t="s">
        <v>5527</v>
      </c>
      <c r="D1106" s="16" t="s">
        <v>5528</v>
      </c>
      <c r="E1106" s="16" t="s">
        <v>5529</v>
      </c>
      <c r="F1106" s="16"/>
      <c r="G1106" s="16" t="s">
        <v>49</v>
      </c>
      <c r="H1106" s="251">
        <v>24000000</v>
      </c>
      <c r="I1106" s="251">
        <v>3</v>
      </c>
      <c r="J1106" s="16">
        <v>0</v>
      </c>
      <c r="K1106" s="16">
        <v>0</v>
      </c>
      <c r="L1106" s="16">
        <v>0</v>
      </c>
      <c r="M1106" s="16">
        <v>0</v>
      </c>
      <c r="N1106" s="16">
        <v>0</v>
      </c>
      <c r="O1106" s="16">
        <v>0</v>
      </c>
      <c r="P1106" s="16">
        <v>0</v>
      </c>
      <c r="Q1106" s="16">
        <v>0</v>
      </c>
      <c r="R1106" s="16">
        <v>24000000</v>
      </c>
      <c r="S1106" s="16">
        <v>3</v>
      </c>
      <c r="T1106" s="16" t="s">
        <v>76</v>
      </c>
      <c r="U1106" s="16"/>
      <c r="V1106" s="16"/>
    </row>
    <row r="1107" spans="1:22" s="8" customFormat="1" ht="409.5" x14ac:dyDescent="0.3">
      <c r="A1107" s="16">
        <v>1102</v>
      </c>
      <c r="B1107" s="21" t="s">
        <v>7435</v>
      </c>
      <c r="C1107" s="16" t="s">
        <v>3599</v>
      </c>
      <c r="D1107" s="16" t="s">
        <v>1519</v>
      </c>
      <c r="E1107" s="16" t="s">
        <v>3600</v>
      </c>
      <c r="F1107" s="16"/>
      <c r="G1107" s="16" t="s">
        <v>33</v>
      </c>
      <c r="H1107" s="251">
        <v>1797999.9999999998</v>
      </c>
      <c r="I1107" s="251">
        <v>1</v>
      </c>
      <c r="J1107" s="16">
        <v>5548800</v>
      </c>
      <c r="K1107" s="16">
        <v>2</v>
      </c>
      <c r="L1107" s="16">
        <v>5548800</v>
      </c>
      <c r="M1107" s="16">
        <v>2</v>
      </c>
      <c r="N1107" s="16">
        <v>5548800</v>
      </c>
      <c r="O1107" s="16">
        <v>2</v>
      </c>
      <c r="P1107" s="16">
        <v>5548800</v>
      </c>
      <c r="Q1107" s="16">
        <v>2</v>
      </c>
      <c r="R1107" s="16">
        <v>23993200</v>
      </c>
      <c r="S1107" s="16">
        <v>9</v>
      </c>
      <c r="T1107" s="16" t="s">
        <v>213</v>
      </c>
      <c r="U1107" s="16" t="s">
        <v>294</v>
      </c>
      <c r="V1107" s="16" t="s">
        <v>549</v>
      </c>
    </row>
    <row r="1108" spans="1:22" s="8" customFormat="1" ht="56.25" x14ac:dyDescent="0.3">
      <c r="A1108" s="16">
        <v>1103</v>
      </c>
      <c r="B1108" s="21" t="s">
        <v>3763</v>
      </c>
      <c r="C1108" s="16" t="s">
        <v>2489</v>
      </c>
      <c r="D1108" s="16" t="s">
        <v>514</v>
      </c>
      <c r="E1108" s="16" t="s">
        <v>2490</v>
      </c>
      <c r="F1108" s="17"/>
      <c r="G1108" s="16" t="s">
        <v>33</v>
      </c>
      <c r="H1108" s="251">
        <v>4797000</v>
      </c>
      <c r="I1108" s="251">
        <v>3</v>
      </c>
      <c r="J1108" s="16">
        <v>4797000</v>
      </c>
      <c r="K1108" s="16">
        <v>3</v>
      </c>
      <c r="L1108" s="16">
        <v>4797000</v>
      </c>
      <c r="M1108" s="16">
        <v>3</v>
      </c>
      <c r="N1108" s="16">
        <v>4797000</v>
      </c>
      <c r="O1108" s="16">
        <v>3</v>
      </c>
      <c r="P1108" s="16">
        <v>4797000</v>
      </c>
      <c r="Q1108" s="16">
        <v>3</v>
      </c>
      <c r="R1108" s="16">
        <v>23985000</v>
      </c>
      <c r="S1108" s="16">
        <v>15</v>
      </c>
      <c r="T1108" s="16" t="s">
        <v>213</v>
      </c>
      <c r="U1108" s="16" t="s">
        <v>2567</v>
      </c>
      <c r="V1108" s="16" t="s">
        <v>199</v>
      </c>
    </row>
    <row r="1109" spans="1:22" s="8" customFormat="1" ht="93.75" x14ac:dyDescent="0.3">
      <c r="A1109" s="16">
        <v>1104</v>
      </c>
      <c r="B1109" s="21" t="s">
        <v>831</v>
      </c>
      <c r="C1109" s="16" t="s">
        <v>7730</v>
      </c>
      <c r="D1109" s="16" t="s">
        <v>7731</v>
      </c>
      <c r="E1109" s="16" t="s">
        <v>11124</v>
      </c>
      <c r="F1109" s="16"/>
      <c r="G1109" s="16" t="s">
        <v>1493</v>
      </c>
      <c r="H1109" s="251">
        <v>4796116.1900000004</v>
      </c>
      <c r="I1109" s="251">
        <v>10</v>
      </c>
      <c r="J1109" s="16">
        <v>4796116.1900000004</v>
      </c>
      <c r="K1109" s="16">
        <v>10</v>
      </c>
      <c r="L1109" s="16">
        <v>4796116.1900000004</v>
      </c>
      <c r="M1109" s="16">
        <v>10</v>
      </c>
      <c r="N1109" s="16">
        <v>4796116.1900000004</v>
      </c>
      <c r="O1109" s="16">
        <v>10</v>
      </c>
      <c r="P1109" s="16">
        <v>4796116.1900000004</v>
      </c>
      <c r="Q1109" s="16">
        <v>10</v>
      </c>
      <c r="R1109" s="16">
        <v>23980580.950000003</v>
      </c>
      <c r="S1109" s="16">
        <v>50</v>
      </c>
      <c r="T1109" s="16" t="s">
        <v>1113</v>
      </c>
      <c r="U1109" s="16" t="s">
        <v>1210</v>
      </c>
      <c r="V1109" s="35" t="s">
        <v>199</v>
      </c>
    </row>
    <row r="1110" spans="1:22" s="8" customFormat="1" ht="75" x14ac:dyDescent="0.3">
      <c r="A1110" s="16">
        <v>1105</v>
      </c>
      <c r="B1110" s="21" t="s">
        <v>915</v>
      </c>
      <c r="C1110" s="16" t="s">
        <v>916</v>
      </c>
      <c r="D1110" s="16" t="s">
        <v>917</v>
      </c>
      <c r="E1110" s="16" t="s">
        <v>2026</v>
      </c>
      <c r="F1110" s="16" t="s">
        <v>2027</v>
      </c>
      <c r="G1110" s="16" t="s">
        <v>1493</v>
      </c>
      <c r="H1110" s="251">
        <v>4353570</v>
      </c>
      <c r="I1110" s="251">
        <v>200</v>
      </c>
      <c r="J1110" s="16">
        <v>4614784.1999999993</v>
      </c>
      <c r="K1110" s="16">
        <v>200</v>
      </c>
      <c r="L1110" s="16">
        <v>4799375.568</v>
      </c>
      <c r="M1110" s="16">
        <v>200</v>
      </c>
      <c r="N1110" s="16">
        <v>4991350.5907199997</v>
      </c>
      <c r="O1110" s="16">
        <v>200</v>
      </c>
      <c r="P1110" s="16">
        <v>5191004.6143488009</v>
      </c>
      <c r="Q1110" s="16">
        <v>200</v>
      </c>
      <c r="R1110" s="16">
        <v>23950084.973068796</v>
      </c>
      <c r="S1110" s="16">
        <v>1000</v>
      </c>
      <c r="T1110" s="16" t="s">
        <v>913</v>
      </c>
      <c r="U1110" s="16" t="s">
        <v>35</v>
      </c>
      <c r="V1110" s="16" t="s">
        <v>2028</v>
      </c>
    </row>
    <row r="1111" spans="1:22" s="8" customFormat="1" ht="409.5" x14ac:dyDescent="0.3">
      <c r="A1111" s="16">
        <v>1106</v>
      </c>
      <c r="B1111" s="16" t="s">
        <v>12002</v>
      </c>
      <c r="C1111" s="16" t="s">
        <v>12003</v>
      </c>
      <c r="D1111" s="16" t="s">
        <v>11841</v>
      </c>
      <c r="E1111" s="16" t="s">
        <v>12038</v>
      </c>
      <c r="F1111" s="16" t="s">
        <v>12039</v>
      </c>
      <c r="G1111" s="151" t="s">
        <v>33</v>
      </c>
      <c r="H1111" s="275">
        <v>0</v>
      </c>
      <c r="I1111" s="275">
        <v>0</v>
      </c>
      <c r="J1111" s="275">
        <v>7980000</v>
      </c>
      <c r="K1111" s="275">
        <v>2</v>
      </c>
      <c r="L1111" s="275">
        <v>7980000</v>
      </c>
      <c r="M1111" s="275">
        <v>2</v>
      </c>
      <c r="N1111" s="275">
        <v>7980000</v>
      </c>
      <c r="O1111" s="275">
        <v>2</v>
      </c>
      <c r="P1111" s="275">
        <v>0</v>
      </c>
      <c r="Q1111" s="275">
        <v>0</v>
      </c>
      <c r="R1111" s="16">
        <v>23940000</v>
      </c>
      <c r="S1111" s="275">
        <v>6</v>
      </c>
      <c r="T1111" s="243" t="s">
        <v>11752</v>
      </c>
      <c r="U1111" s="279" t="s">
        <v>35</v>
      </c>
      <c r="V1111" s="279" t="s">
        <v>12040</v>
      </c>
    </row>
    <row r="1112" spans="1:22" s="8" customFormat="1" ht="75" x14ac:dyDescent="0.3">
      <c r="A1112" s="16">
        <v>1107</v>
      </c>
      <c r="B1112" s="243" t="s">
        <v>3379</v>
      </c>
      <c r="C1112" s="134" t="s">
        <v>11460</v>
      </c>
      <c r="D1112" s="134" t="s">
        <v>11461</v>
      </c>
      <c r="E1112" s="17" t="s">
        <v>11462</v>
      </c>
      <c r="F1112" s="134"/>
      <c r="G1112" s="134" t="s">
        <v>11424</v>
      </c>
      <c r="H1112" s="308">
        <v>4298470</v>
      </c>
      <c r="I1112" s="308">
        <v>110</v>
      </c>
      <c r="J1112" s="284">
        <v>4556378.2</v>
      </c>
      <c r="K1112" s="284">
        <v>50</v>
      </c>
      <c r="L1112" s="285">
        <v>4784197.1100000003</v>
      </c>
      <c r="M1112" s="285">
        <v>50</v>
      </c>
      <c r="N1112" s="285">
        <v>5023406.96</v>
      </c>
      <c r="O1112" s="285">
        <v>50</v>
      </c>
      <c r="P1112" s="285">
        <v>5274577.3099999996</v>
      </c>
      <c r="Q1112" s="285">
        <v>50</v>
      </c>
      <c r="R1112" s="16">
        <v>23937029.579999998</v>
      </c>
      <c r="S1112" s="16">
        <v>310</v>
      </c>
      <c r="T1112" s="134" t="s">
        <v>966</v>
      </c>
      <c r="U1112" s="134" t="s">
        <v>35</v>
      </c>
      <c r="V1112" s="134" t="s">
        <v>11463</v>
      </c>
    </row>
    <row r="1113" spans="1:22" s="8" customFormat="1" ht="112.5" x14ac:dyDescent="0.3">
      <c r="A1113" s="16">
        <v>1108</v>
      </c>
      <c r="B1113" s="113" t="s">
        <v>3408</v>
      </c>
      <c r="C1113" s="113" t="s">
        <v>3149</v>
      </c>
      <c r="D1113" s="113" t="s">
        <v>3409</v>
      </c>
      <c r="E1113" s="113" t="s">
        <v>15680</v>
      </c>
      <c r="F1113" s="123" t="s">
        <v>14449</v>
      </c>
      <c r="G1113" s="113" t="s">
        <v>9115</v>
      </c>
      <c r="H1113" s="189">
        <v>23921318.399999999</v>
      </c>
      <c r="I1113" s="172" t="s">
        <v>9129</v>
      </c>
      <c r="J1113" s="20"/>
      <c r="K1113" s="20"/>
      <c r="L1113" s="20"/>
      <c r="M1113" s="20"/>
      <c r="N1113" s="20"/>
      <c r="O1113" s="20"/>
      <c r="P1113" s="20"/>
      <c r="Q1113" s="20"/>
      <c r="R1113" s="16">
        <v>23921318.399999999</v>
      </c>
      <c r="S1113" s="21">
        <v>80</v>
      </c>
      <c r="T1113" s="113" t="s">
        <v>15681</v>
      </c>
      <c r="U1113" s="16" t="s">
        <v>15682</v>
      </c>
      <c r="V1113" s="16" t="s">
        <v>15683</v>
      </c>
    </row>
    <row r="1114" spans="1:22" s="8" customFormat="1" ht="75" x14ac:dyDescent="0.3">
      <c r="A1114" s="16">
        <v>1109</v>
      </c>
      <c r="B1114" s="21" t="s">
        <v>645</v>
      </c>
      <c r="C1114" s="16" t="s">
        <v>11060</v>
      </c>
      <c r="D1114" s="16" t="s">
        <v>11061</v>
      </c>
      <c r="E1114" s="16" t="s">
        <v>11062</v>
      </c>
      <c r="F1114" s="16"/>
      <c r="G1114" s="16" t="s">
        <v>1493</v>
      </c>
      <c r="H1114" s="251">
        <v>4767720.05</v>
      </c>
      <c r="I1114" s="251">
        <v>26</v>
      </c>
      <c r="J1114" s="16">
        <v>4767720.05</v>
      </c>
      <c r="K1114" s="16">
        <v>26</v>
      </c>
      <c r="L1114" s="16">
        <v>4767720.05</v>
      </c>
      <c r="M1114" s="16">
        <v>26</v>
      </c>
      <c r="N1114" s="16">
        <v>4767720.05</v>
      </c>
      <c r="O1114" s="16">
        <v>26</v>
      </c>
      <c r="P1114" s="16">
        <v>4767720.05</v>
      </c>
      <c r="Q1114" s="16">
        <v>26</v>
      </c>
      <c r="R1114" s="16">
        <v>23838600.25</v>
      </c>
      <c r="S1114" s="16">
        <v>130</v>
      </c>
      <c r="T1114" s="16" t="s">
        <v>1113</v>
      </c>
      <c r="U1114" s="16" t="s">
        <v>1210</v>
      </c>
      <c r="V1114" s="35" t="s">
        <v>199</v>
      </c>
    </row>
    <row r="1115" spans="1:22" s="8" customFormat="1" ht="168.75" x14ac:dyDescent="0.3">
      <c r="A1115" s="16">
        <v>1110</v>
      </c>
      <c r="B1115" s="21" t="s">
        <v>7263</v>
      </c>
      <c r="C1115" s="16" t="s">
        <v>726</v>
      </c>
      <c r="D1115" s="16" t="s">
        <v>7264</v>
      </c>
      <c r="E1115" s="16" t="s">
        <v>7265</v>
      </c>
      <c r="F1115" s="16"/>
      <c r="G1115" s="16" t="s">
        <v>1493</v>
      </c>
      <c r="H1115" s="251">
        <v>4765340.16</v>
      </c>
      <c r="I1115" s="251">
        <v>147</v>
      </c>
      <c r="J1115" s="16">
        <v>4765340.16</v>
      </c>
      <c r="K1115" s="16">
        <v>147</v>
      </c>
      <c r="L1115" s="16">
        <v>4765340.16</v>
      </c>
      <c r="M1115" s="16">
        <v>147</v>
      </c>
      <c r="N1115" s="16">
        <v>4765340.16</v>
      </c>
      <c r="O1115" s="16">
        <v>147</v>
      </c>
      <c r="P1115" s="16">
        <v>4765340.16</v>
      </c>
      <c r="Q1115" s="16">
        <v>147</v>
      </c>
      <c r="R1115" s="16">
        <v>23826700.800000001</v>
      </c>
      <c r="S1115" s="16">
        <v>735</v>
      </c>
      <c r="T1115" s="16" t="s">
        <v>213</v>
      </c>
      <c r="U1115" s="16" t="s">
        <v>7048</v>
      </c>
      <c r="V1115" s="16" t="s">
        <v>7048</v>
      </c>
    </row>
    <row r="1116" spans="1:22" s="8" customFormat="1" ht="112.5" x14ac:dyDescent="0.3">
      <c r="A1116" s="16">
        <v>1111</v>
      </c>
      <c r="B1116" s="21" t="s">
        <v>239</v>
      </c>
      <c r="C1116" s="16" t="s">
        <v>240</v>
      </c>
      <c r="D1116" s="16" t="s">
        <v>241</v>
      </c>
      <c r="E1116" s="16" t="s">
        <v>22</v>
      </c>
      <c r="F1116" s="40" t="s">
        <v>242</v>
      </c>
      <c r="G1116" s="16" t="s">
        <v>33</v>
      </c>
      <c r="H1116" s="462">
        <v>5607888</v>
      </c>
      <c r="I1116" s="462">
        <v>15</v>
      </c>
      <c r="J1116" s="16">
        <v>5832203.5199999996</v>
      </c>
      <c r="K1116" s="29">
        <v>15</v>
      </c>
      <c r="L1116" s="29">
        <v>6065492.1600000001</v>
      </c>
      <c r="M1116" s="29">
        <v>15</v>
      </c>
      <c r="N1116" s="29">
        <v>6308111.7999999998</v>
      </c>
      <c r="O1116" s="29">
        <v>15</v>
      </c>
      <c r="P1116" s="16">
        <v>0</v>
      </c>
      <c r="Q1116" s="16">
        <v>0</v>
      </c>
      <c r="R1116" s="16">
        <v>23813695.48</v>
      </c>
      <c r="S1116" s="16">
        <v>60</v>
      </c>
      <c r="T1116" s="16" t="s">
        <v>243</v>
      </c>
      <c r="U1116" s="16" t="s">
        <v>244</v>
      </c>
      <c r="V1116" s="16" t="s">
        <v>245</v>
      </c>
    </row>
    <row r="1117" spans="1:22" s="8" customFormat="1" ht="93.75" x14ac:dyDescent="0.3">
      <c r="A1117" s="16">
        <v>1112</v>
      </c>
      <c r="B1117" s="21" t="s">
        <v>384</v>
      </c>
      <c r="C1117" s="16" t="s">
        <v>10000</v>
      </c>
      <c r="D1117" s="16" t="s">
        <v>10001</v>
      </c>
      <c r="E1117" s="16" t="s">
        <v>10002</v>
      </c>
      <c r="F1117" s="16" t="s">
        <v>10002</v>
      </c>
      <c r="G1117" s="16" t="s">
        <v>9115</v>
      </c>
      <c r="H1117" s="251">
        <v>2717245.4399999999</v>
      </c>
      <c r="I1117" s="251" t="s">
        <v>9113</v>
      </c>
      <c r="J1117" s="16">
        <v>4997790.72</v>
      </c>
      <c r="K1117" s="16">
        <v>2</v>
      </c>
      <c r="L1117" s="16">
        <v>5147724.4415999996</v>
      </c>
      <c r="M1117" s="16">
        <v>2</v>
      </c>
      <c r="N1117" s="16">
        <v>5353633.4192639999</v>
      </c>
      <c r="O1117" s="16">
        <v>2</v>
      </c>
      <c r="P1117" s="16">
        <v>5567778.7560345605</v>
      </c>
      <c r="Q1117" s="16">
        <v>2</v>
      </c>
      <c r="R1117" s="16">
        <v>23784172.776898559</v>
      </c>
      <c r="S1117" s="16">
        <v>9</v>
      </c>
      <c r="T1117" s="16" t="s">
        <v>34</v>
      </c>
      <c r="U1117" s="16"/>
      <c r="V1117" s="16"/>
    </row>
    <row r="1118" spans="1:22" s="8" customFormat="1" ht="150" x14ac:dyDescent="0.3">
      <c r="A1118" s="16">
        <v>1113</v>
      </c>
      <c r="B1118" s="21" t="s">
        <v>7672</v>
      </c>
      <c r="C1118" s="16" t="s">
        <v>853</v>
      </c>
      <c r="D1118" s="16" t="s">
        <v>831</v>
      </c>
      <c r="E1118" s="16" t="s">
        <v>854</v>
      </c>
      <c r="F1118" s="16"/>
      <c r="G1118" s="16" t="s">
        <v>33</v>
      </c>
      <c r="H1118" s="251">
        <v>11556799.999999998</v>
      </c>
      <c r="I1118" s="251">
        <v>104</v>
      </c>
      <c r="J1118" s="16">
        <v>3049068.8</v>
      </c>
      <c r="K1118" s="16">
        <v>32</v>
      </c>
      <c r="L1118" s="16">
        <v>3049068.8</v>
      </c>
      <c r="M1118" s="16">
        <v>32</v>
      </c>
      <c r="N1118" s="16">
        <v>3049068.8</v>
      </c>
      <c r="O1118" s="16">
        <v>32</v>
      </c>
      <c r="P1118" s="16">
        <v>3049068.8</v>
      </c>
      <c r="Q1118" s="16">
        <v>32</v>
      </c>
      <c r="R1118" s="16">
        <v>23753075.199999999</v>
      </c>
      <c r="S1118" s="16">
        <v>232</v>
      </c>
      <c r="T1118" s="16" t="s">
        <v>213</v>
      </c>
      <c r="U1118" s="16" t="s">
        <v>83</v>
      </c>
      <c r="V1118" s="16" t="s">
        <v>7673</v>
      </c>
    </row>
    <row r="1119" spans="1:22" s="8" customFormat="1" ht="112.5" x14ac:dyDescent="0.3">
      <c r="A1119" s="16">
        <v>1114</v>
      </c>
      <c r="B1119" s="21" t="s">
        <v>2848</v>
      </c>
      <c r="C1119" s="16" t="s">
        <v>2924</v>
      </c>
      <c r="D1119" s="16" t="s">
        <v>2925</v>
      </c>
      <c r="E1119" s="16" t="s">
        <v>2926</v>
      </c>
      <c r="F1119" s="16"/>
      <c r="G1119" s="16" t="s">
        <v>2320</v>
      </c>
      <c r="H1119" s="251">
        <v>4750000</v>
      </c>
      <c r="I1119" s="251">
        <v>9.5</v>
      </c>
      <c r="J1119" s="16">
        <v>4750000</v>
      </c>
      <c r="K1119" s="16">
        <v>9.5</v>
      </c>
      <c r="L1119" s="16">
        <v>4750000</v>
      </c>
      <c r="M1119" s="16">
        <v>9.5</v>
      </c>
      <c r="N1119" s="16">
        <v>4750000</v>
      </c>
      <c r="O1119" s="16">
        <v>9.5</v>
      </c>
      <c r="P1119" s="16">
        <v>4750000</v>
      </c>
      <c r="Q1119" s="16">
        <v>9.5</v>
      </c>
      <c r="R1119" s="16">
        <v>23750000</v>
      </c>
      <c r="S1119" s="16">
        <v>47.5</v>
      </c>
      <c r="T1119" s="16" t="s">
        <v>1457</v>
      </c>
      <c r="U1119" s="16" t="s">
        <v>2567</v>
      </c>
      <c r="V1119" s="16" t="s">
        <v>2922</v>
      </c>
    </row>
    <row r="1120" spans="1:22" s="8" customFormat="1" ht="187.5" x14ac:dyDescent="0.3">
      <c r="A1120" s="16">
        <v>1115</v>
      </c>
      <c r="B1120" s="21" t="s">
        <v>3772</v>
      </c>
      <c r="C1120" s="16" t="s">
        <v>3618</v>
      </c>
      <c r="D1120" s="16" t="s">
        <v>3619</v>
      </c>
      <c r="E1120" s="16" t="s">
        <v>3620</v>
      </c>
      <c r="F1120" s="17"/>
      <c r="G1120" s="16" t="s">
        <v>33</v>
      </c>
      <c r="H1120" s="251">
        <v>4750000</v>
      </c>
      <c r="I1120" s="251">
        <v>1</v>
      </c>
      <c r="J1120" s="16">
        <v>4750000</v>
      </c>
      <c r="K1120" s="16">
        <v>1</v>
      </c>
      <c r="L1120" s="16">
        <v>4750000</v>
      </c>
      <c r="M1120" s="16">
        <v>1</v>
      </c>
      <c r="N1120" s="16">
        <v>4750000</v>
      </c>
      <c r="O1120" s="16">
        <v>1</v>
      </c>
      <c r="P1120" s="16">
        <v>4750000</v>
      </c>
      <c r="Q1120" s="16">
        <v>1</v>
      </c>
      <c r="R1120" s="16">
        <v>23750000</v>
      </c>
      <c r="S1120" s="16">
        <v>5</v>
      </c>
      <c r="T1120" s="16" t="s">
        <v>213</v>
      </c>
      <c r="U1120" s="16" t="s">
        <v>2567</v>
      </c>
      <c r="V1120" s="16" t="s">
        <v>199</v>
      </c>
    </row>
    <row r="1121" spans="1:22" s="8" customFormat="1" ht="393.75" x14ac:dyDescent="0.3">
      <c r="A1121" s="16">
        <v>1116</v>
      </c>
      <c r="B1121" s="21" t="s">
        <v>3634</v>
      </c>
      <c r="C1121" s="16" t="s">
        <v>3635</v>
      </c>
      <c r="D1121" s="16" t="s">
        <v>3636</v>
      </c>
      <c r="E1121" s="16" t="s">
        <v>3637</v>
      </c>
      <c r="F1121" s="16"/>
      <c r="G1121" s="16" t="s">
        <v>33</v>
      </c>
      <c r="H1121" s="251">
        <v>3478750</v>
      </c>
      <c r="I1121" s="251">
        <v>10</v>
      </c>
      <c r="J1121" s="16">
        <v>5065060</v>
      </c>
      <c r="K1121" s="16">
        <v>14</v>
      </c>
      <c r="L1121" s="16">
        <v>5065060</v>
      </c>
      <c r="M1121" s="16">
        <v>14</v>
      </c>
      <c r="N1121" s="16">
        <v>5065060</v>
      </c>
      <c r="O1121" s="16">
        <v>14</v>
      </c>
      <c r="P1121" s="16">
        <v>5065060</v>
      </c>
      <c r="Q1121" s="16">
        <v>14</v>
      </c>
      <c r="R1121" s="16">
        <v>23738990</v>
      </c>
      <c r="S1121" s="16">
        <v>66</v>
      </c>
      <c r="T1121" s="16" t="s">
        <v>25</v>
      </c>
      <c r="U1121" s="16" t="s">
        <v>2567</v>
      </c>
      <c r="V1121" s="16" t="s">
        <v>199</v>
      </c>
    </row>
    <row r="1122" spans="1:22" s="8" customFormat="1" ht="131.25" x14ac:dyDescent="0.3">
      <c r="A1122" s="16">
        <v>1117</v>
      </c>
      <c r="B1122" s="21" t="s">
        <v>3778</v>
      </c>
      <c r="C1122" s="16" t="s">
        <v>3779</v>
      </c>
      <c r="D1122" s="16" t="s">
        <v>3780</v>
      </c>
      <c r="E1122" s="16" t="s">
        <v>3781</v>
      </c>
      <c r="F1122" s="17"/>
      <c r="G1122" s="16" t="s">
        <v>33</v>
      </c>
      <c r="H1122" s="251">
        <v>4746031.95</v>
      </c>
      <c r="I1122" s="251">
        <v>33</v>
      </c>
      <c r="J1122" s="16">
        <v>4746031.95</v>
      </c>
      <c r="K1122" s="16">
        <v>33</v>
      </c>
      <c r="L1122" s="16">
        <v>4746031.95</v>
      </c>
      <c r="M1122" s="16">
        <v>33</v>
      </c>
      <c r="N1122" s="16">
        <v>4746031.95</v>
      </c>
      <c r="O1122" s="16">
        <v>33</v>
      </c>
      <c r="P1122" s="16">
        <v>4746031.95</v>
      </c>
      <c r="Q1122" s="16">
        <v>33</v>
      </c>
      <c r="R1122" s="16">
        <v>23730159.75</v>
      </c>
      <c r="S1122" s="16">
        <v>165</v>
      </c>
      <c r="T1122" s="16" t="s">
        <v>213</v>
      </c>
      <c r="U1122" s="16" t="s">
        <v>2567</v>
      </c>
      <c r="V1122" s="16" t="s">
        <v>3782</v>
      </c>
    </row>
    <row r="1123" spans="1:22" s="8" customFormat="1" ht="409.5" x14ac:dyDescent="0.3">
      <c r="A1123" s="16">
        <v>1118</v>
      </c>
      <c r="B1123" s="21" t="s">
        <v>5115</v>
      </c>
      <c r="C1123" s="16" t="s">
        <v>2492</v>
      </c>
      <c r="D1123" s="16" t="s">
        <v>2493</v>
      </c>
      <c r="E1123" s="16" t="s">
        <v>5116</v>
      </c>
      <c r="F1123" s="16"/>
      <c r="G1123" s="16" t="s">
        <v>33</v>
      </c>
      <c r="H1123" s="251">
        <v>7000771</v>
      </c>
      <c r="I1123" s="251">
        <v>131</v>
      </c>
      <c r="J1123" s="16">
        <v>4168531.5</v>
      </c>
      <c r="K1123" s="16">
        <v>69</v>
      </c>
      <c r="L1123" s="16">
        <v>4168531.5</v>
      </c>
      <c r="M1123" s="16">
        <v>69</v>
      </c>
      <c r="N1123" s="16">
        <v>4168531.5</v>
      </c>
      <c r="O1123" s="16">
        <v>69</v>
      </c>
      <c r="P1123" s="16">
        <v>4168531.5</v>
      </c>
      <c r="Q1123" s="16">
        <v>69</v>
      </c>
      <c r="R1123" s="16">
        <v>23674897</v>
      </c>
      <c r="S1123" s="16">
        <v>407</v>
      </c>
      <c r="T1123" s="16" t="s">
        <v>25</v>
      </c>
      <c r="U1123" s="16" t="s">
        <v>2567</v>
      </c>
      <c r="V1123" s="16" t="s">
        <v>199</v>
      </c>
    </row>
    <row r="1124" spans="1:22" s="8" customFormat="1" ht="112.5" x14ac:dyDescent="0.3">
      <c r="A1124" s="16">
        <v>1119</v>
      </c>
      <c r="B1124" s="21" t="s">
        <v>4950</v>
      </c>
      <c r="C1124" s="16" t="s">
        <v>6564</v>
      </c>
      <c r="D1124" s="16" t="s">
        <v>6565</v>
      </c>
      <c r="E1124" s="16" t="s">
        <v>10208</v>
      </c>
      <c r="F1124" s="16" t="s">
        <v>10208</v>
      </c>
      <c r="G1124" s="16" t="s">
        <v>9322</v>
      </c>
      <c r="H1124" s="251">
        <v>4730913.4057</v>
      </c>
      <c r="I1124" s="251">
        <v>7671.71</v>
      </c>
      <c r="J1124" s="16">
        <v>4730913.4057</v>
      </c>
      <c r="K1124" s="16">
        <v>7671.71</v>
      </c>
      <c r="L1124" s="16">
        <v>4730913.4057</v>
      </c>
      <c r="M1124" s="16">
        <v>7671.71</v>
      </c>
      <c r="N1124" s="16">
        <v>4730913.4057</v>
      </c>
      <c r="O1124" s="16">
        <v>7671.71</v>
      </c>
      <c r="P1124" s="16">
        <v>4730913.4057</v>
      </c>
      <c r="Q1124" s="16">
        <v>7671.71</v>
      </c>
      <c r="R1124" s="16">
        <v>23654567.028499998</v>
      </c>
      <c r="S1124" s="16">
        <v>38358.550000000003</v>
      </c>
      <c r="T1124" s="16" t="s">
        <v>34</v>
      </c>
      <c r="U1124" s="16"/>
      <c r="V1124" s="16"/>
    </row>
    <row r="1125" spans="1:22" s="8" customFormat="1" ht="75" x14ac:dyDescent="0.3">
      <c r="A1125" s="16">
        <v>1120</v>
      </c>
      <c r="B1125" s="20" t="s">
        <v>1534</v>
      </c>
      <c r="C1125" s="17" t="s">
        <v>1535</v>
      </c>
      <c r="D1125" s="17" t="s">
        <v>1536</v>
      </c>
      <c r="E1125" s="17" t="s">
        <v>1537</v>
      </c>
      <c r="F1125" s="17"/>
      <c r="G1125" s="16" t="s">
        <v>33</v>
      </c>
      <c r="H1125" s="251">
        <v>15760538</v>
      </c>
      <c r="I1125" s="251">
        <v>2</v>
      </c>
      <c r="J1125" s="16">
        <v>7880269</v>
      </c>
      <c r="K1125" s="16">
        <v>1</v>
      </c>
      <c r="L1125" s="16">
        <v>0</v>
      </c>
      <c r="M1125" s="16">
        <v>0</v>
      </c>
      <c r="N1125" s="16">
        <v>0</v>
      </c>
      <c r="O1125" s="16">
        <v>0</v>
      </c>
      <c r="P1125" s="16">
        <v>0</v>
      </c>
      <c r="Q1125" s="16">
        <v>0</v>
      </c>
      <c r="R1125" s="16">
        <v>23640807</v>
      </c>
      <c r="S1125" s="16">
        <v>3</v>
      </c>
      <c r="T1125" s="16" t="s">
        <v>1000</v>
      </c>
      <c r="U1125" s="16" t="s">
        <v>35</v>
      </c>
      <c r="V1125" s="16" t="s">
        <v>1538</v>
      </c>
    </row>
    <row r="1126" spans="1:22" s="8" customFormat="1" ht="75" x14ac:dyDescent="0.3">
      <c r="A1126" s="16">
        <v>1121</v>
      </c>
      <c r="B1126" s="21" t="s">
        <v>423</v>
      </c>
      <c r="C1126" s="16" t="s">
        <v>424</v>
      </c>
      <c r="D1126" s="16" t="s">
        <v>425</v>
      </c>
      <c r="E1126" s="16" t="s">
        <v>426</v>
      </c>
      <c r="F1126" s="40" t="s">
        <v>427</v>
      </c>
      <c r="G1126" s="16" t="s">
        <v>33</v>
      </c>
      <c r="H1126" s="251">
        <v>7880213.9999999991</v>
      </c>
      <c r="I1126" s="251">
        <v>85</v>
      </c>
      <c r="J1126" s="16">
        <v>7880213.9999999991</v>
      </c>
      <c r="K1126" s="16">
        <v>85</v>
      </c>
      <c r="L1126" s="16">
        <v>7880213.9999999991</v>
      </c>
      <c r="M1126" s="16">
        <v>85</v>
      </c>
      <c r="N1126" s="16">
        <v>0</v>
      </c>
      <c r="O1126" s="16">
        <v>0</v>
      </c>
      <c r="P1126" s="16">
        <v>0</v>
      </c>
      <c r="Q1126" s="16">
        <v>0</v>
      </c>
      <c r="R1126" s="16">
        <v>23640641.999999996</v>
      </c>
      <c r="S1126" s="16">
        <v>255</v>
      </c>
      <c r="T1126" s="16" t="s">
        <v>213</v>
      </c>
      <c r="U1126" s="16" t="s">
        <v>83</v>
      </c>
      <c r="V1126" s="16" t="s">
        <v>428</v>
      </c>
    </row>
    <row r="1127" spans="1:22" s="8" customFormat="1" ht="150" x14ac:dyDescent="0.3">
      <c r="A1127" s="16">
        <v>1122</v>
      </c>
      <c r="B1127" s="21" t="s">
        <v>7674</v>
      </c>
      <c r="C1127" s="16" t="s">
        <v>3779</v>
      </c>
      <c r="D1127" s="16" t="s">
        <v>3780</v>
      </c>
      <c r="E1127" s="16" t="s">
        <v>3781</v>
      </c>
      <c r="F1127" s="16"/>
      <c r="G1127" s="16" t="s">
        <v>33</v>
      </c>
      <c r="H1127" s="251">
        <v>1345478.7499999998</v>
      </c>
      <c r="I1127" s="251">
        <v>25</v>
      </c>
      <c r="J1127" s="16">
        <v>6759500.0499999998</v>
      </c>
      <c r="K1127" s="16">
        <v>47</v>
      </c>
      <c r="L1127" s="16">
        <v>5177489.3999999994</v>
      </c>
      <c r="M1127" s="16">
        <v>36</v>
      </c>
      <c r="N1127" s="16">
        <v>5177489.3999999994</v>
      </c>
      <c r="O1127" s="16">
        <v>36</v>
      </c>
      <c r="P1127" s="16">
        <v>5177489.3999999994</v>
      </c>
      <c r="Q1127" s="16">
        <v>36</v>
      </c>
      <c r="R1127" s="16">
        <v>23637446.999999996</v>
      </c>
      <c r="S1127" s="16">
        <v>180</v>
      </c>
      <c r="T1127" s="16" t="s">
        <v>213</v>
      </c>
      <c r="U1127" s="16" t="s">
        <v>294</v>
      </c>
      <c r="V1127" s="16" t="s">
        <v>7675</v>
      </c>
    </row>
    <row r="1128" spans="1:22" s="8" customFormat="1" x14ac:dyDescent="0.3">
      <c r="A1128" s="16">
        <v>1123</v>
      </c>
      <c r="B1128" s="118" t="s">
        <v>15439</v>
      </c>
      <c r="C1128" s="118" t="s">
        <v>15440</v>
      </c>
      <c r="D1128" s="118" t="s">
        <v>15441</v>
      </c>
      <c r="E1128" s="118" t="s">
        <v>15442</v>
      </c>
      <c r="F1128" s="118" t="s">
        <v>14449</v>
      </c>
      <c r="G1128" s="118" t="s">
        <v>9115</v>
      </c>
      <c r="H1128" s="166">
        <v>23625000</v>
      </c>
      <c r="I1128" s="166">
        <v>2</v>
      </c>
      <c r="J1128" s="118"/>
      <c r="K1128" s="118"/>
      <c r="L1128" s="118"/>
      <c r="M1128" s="118"/>
      <c r="N1128" s="118"/>
      <c r="O1128" s="118"/>
      <c r="P1128" s="118"/>
      <c r="Q1128" s="118"/>
      <c r="R1128" s="16">
        <v>23625000</v>
      </c>
      <c r="S1128" s="118">
        <v>2</v>
      </c>
      <c r="T1128" s="20" t="s">
        <v>15403</v>
      </c>
      <c r="U1128" s="118"/>
      <c r="V1128" s="118"/>
    </row>
    <row r="1129" spans="1:22" s="8" customFormat="1" ht="93.75" x14ac:dyDescent="0.3">
      <c r="A1129" s="16">
        <v>1124</v>
      </c>
      <c r="B1129" s="21" t="s">
        <v>2949</v>
      </c>
      <c r="C1129" s="16" t="s">
        <v>2950</v>
      </c>
      <c r="D1129" s="16" t="s">
        <v>2951</v>
      </c>
      <c r="E1129" s="16" t="s">
        <v>2980</v>
      </c>
      <c r="F1129" s="16"/>
      <c r="G1129" s="16" t="s">
        <v>33</v>
      </c>
      <c r="H1129" s="251">
        <v>2108000</v>
      </c>
      <c r="I1129" s="251">
        <v>20</v>
      </c>
      <c r="J1129" s="16">
        <v>5379041.6560000004</v>
      </c>
      <c r="K1129" s="16">
        <v>20</v>
      </c>
      <c r="L1129" s="16">
        <v>5379041.6560000004</v>
      </c>
      <c r="M1129" s="16">
        <v>20</v>
      </c>
      <c r="N1129" s="16">
        <v>5379041.6560000004</v>
      </c>
      <c r="O1129" s="16">
        <v>20</v>
      </c>
      <c r="P1129" s="16">
        <v>5379041.6560000004</v>
      </c>
      <c r="Q1129" s="16">
        <v>20</v>
      </c>
      <c r="R1129" s="16">
        <v>23624166.624000002</v>
      </c>
      <c r="S1129" s="16">
        <v>100</v>
      </c>
      <c r="T1129" s="16" t="s">
        <v>1113</v>
      </c>
      <c r="U1129" s="16" t="s">
        <v>1210</v>
      </c>
      <c r="V1129" s="16"/>
    </row>
    <row r="1130" spans="1:22" s="8" customFormat="1" ht="75" x14ac:dyDescent="0.3">
      <c r="A1130" s="16">
        <v>1125</v>
      </c>
      <c r="B1130" s="21" t="s">
        <v>7676</v>
      </c>
      <c r="C1130" s="16" t="s">
        <v>2514</v>
      </c>
      <c r="D1130" s="16" t="s">
        <v>514</v>
      </c>
      <c r="E1130" s="16" t="s">
        <v>2515</v>
      </c>
      <c r="F1130" s="16"/>
      <c r="G1130" s="16" t="s">
        <v>33</v>
      </c>
      <c r="H1130" s="251">
        <v>2622080</v>
      </c>
      <c r="I1130" s="251">
        <v>1</v>
      </c>
      <c r="J1130" s="16">
        <v>5244160</v>
      </c>
      <c r="K1130" s="16">
        <v>2</v>
      </c>
      <c r="L1130" s="16">
        <v>5244160</v>
      </c>
      <c r="M1130" s="16">
        <v>2</v>
      </c>
      <c r="N1130" s="16">
        <v>5244160</v>
      </c>
      <c r="O1130" s="16">
        <v>2</v>
      </c>
      <c r="P1130" s="16">
        <v>5244160</v>
      </c>
      <c r="Q1130" s="16">
        <v>2</v>
      </c>
      <c r="R1130" s="16">
        <v>23598720</v>
      </c>
      <c r="S1130" s="16">
        <v>9</v>
      </c>
      <c r="T1130" s="16" t="s">
        <v>213</v>
      </c>
      <c r="U1130" s="16" t="s">
        <v>7048</v>
      </c>
      <c r="V1130" s="16" t="s">
        <v>7048</v>
      </c>
    </row>
    <row r="1131" spans="1:22" s="8" customFormat="1" ht="93.75" x14ac:dyDescent="0.3">
      <c r="A1131" s="16">
        <v>1126</v>
      </c>
      <c r="B1131" s="21" t="s">
        <v>326</v>
      </c>
      <c r="C1131" s="16" t="s">
        <v>2408</v>
      </c>
      <c r="D1131" s="16" t="s">
        <v>2409</v>
      </c>
      <c r="E1131" s="16" t="s">
        <v>2488</v>
      </c>
      <c r="F1131" s="16"/>
      <c r="G1131" s="16" t="s">
        <v>24</v>
      </c>
      <c r="H1131" s="251">
        <v>2946430</v>
      </c>
      <c r="I1131" s="251">
        <v>1000</v>
      </c>
      <c r="J1131" s="16">
        <v>2946430</v>
      </c>
      <c r="K1131" s="16">
        <v>1000</v>
      </c>
      <c r="L1131" s="16">
        <v>5892860</v>
      </c>
      <c r="M1131" s="16">
        <v>2000</v>
      </c>
      <c r="N1131" s="16">
        <v>5892860</v>
      </c>
      <c r="O1131" s="16">
        <v>2000</v>
      </c>
      <c r="P1131" s="16">
        <v>5892860</v>
      </c>
      <c r="Q1131" s="16">
        <v>2000</v>
      </c>
      <c r="R1131" s="16">
        <v>23571440</v>
      </c>
      <c r="S1131" s="16">
        <v>8000</v>
      </c>
      <c r="T1131" s="16" t="s">
        <v>1457</v>
      </c>
      <c r="U1131" s="16" t="s">
        <v>1624</v>
      </c>
      <c r="V1131" s="16" t="s">
        <v>199</v>
      </c>
    </row>
    <row r="1132" spans="1:22" s="8" customFormat="1" ht="56.25" x14ac:dyDescent="0.3">
      <c r="A1132" s="16">
        <v>1127</v>
      </c>
      <c r="B1132" s="113" t="s">
        <v>859</v>
      </c>
      <c r="C1132" s="113" t="s">
        <v>7023</v>
      </c>
      <c r="D1132" s="113" t="s">
        <v>7024</v>
      </c>
      <c r="E1132" s="113" t="s">
        <v>6996</v>
      </c>
      <c r="F1132" s="20" t="s">
        <v>14449</v>
      </c>
      <c r="G1132" s="113" t="s">
        <v>33</v>
      </c>
      <c r="H1132" s="172">
        <v>2046428.57</v>
      </c>
      <c r="I1132" s="172">
        <v>1</v>
      </c>
      <c r="J1132" s="178">
        <v>4773907</v>
      </c>
      <c r="K1132" s="178">
        <v>2</v>
      </c>
      <c r="L1132" s="178">
        <v>5155819</v>
      </c>
      <c r="M1132" s="178">
        <v>2</v>
      </c>
      <c r="N1132" s="178">
        <v>5568285</v>
      </c>
      <c r="O1132" s="178">
        <v>2</v>
      </c>
      <c r="P1132" s="114">
        <v>6013748</v>
      </c>
      <c r="Q1132" s="114">
        <v>2</v>
      </c>
      <c r="R1132" s="16">
        <v>23558187.57</v>
      </c>
      <c r="S1132" s="21">
        <v>9</v>
      </c>
      <c r="T1132" s="20" t="s">
        <v>15751</v>
      </c>
      <c r="U1132" s="112"/>
      <c r="V1132" s="112"/>
    </row>
    <row r="1133" spans="1:22" s="8" customFormat="1" ht="56.25" x14ac:dyDescent="0.3">
      <c r="A1133" s="16">
        <v>1128</v>
      </c>
      <c r="B1133" s="21" t="s">
        <v>417</v>
      </c>
      <c r="C1133" s="16" t="s">
        <v>1449</v>
      </c>
      <c r="D1133" s="16" t="s">
        <v>1450</v>
      </c>
      <c r="E1133" s="16" t="s">
        <v>9915</v>
      </c>
      <c r="F1133" s="16"/>
      <c r="G1133" s="16" t="s">
        <v>9115</v>
      </c>
      <c r="H1133" s="251">
        <v>4691998.08</v>
      </c>
      <c r="I1133" s="251" t="s">
        <v>9123</v>
      </c>
      <c r="J1133" s="16">
        <v>4691998.08</v>
      </c>
      <c r="K1133" s="16" t="s">
        <v>9123</v>
      </c>
      <c r="L1133" s="16">
        <v>4691998.08</v>
      </c>
      <c r="M1133" s="16" t="s">
        <v>9123</v>
      </c>
      <c r="N1133" s="16">
        <v>4691998.08</v>
      </c>
      <c r="O1133" s="16" t="s">
        <v>9123</v>
      </c>
      <c r="P1133" s="16">
        <v>4691998.08</v>
      </c>
      <c r="Q1133" s="16" t="s">
        <v>9123</v>
      </c>
      <c r="R1133" s="16">
        <v>23459990.399999999</v>
      </c>
      <c r="S1133" s="16">
        <v>30</v>
      </c>
      <c r="T1133" s="16" t="s">
        <v>34</v>
      </c>
      <c r="U1133" s="16"/>
      <c r="V1133" s="16"/>
    </row>
    <row r="1134" spans="1:22" s="8" customFormat="1" ht="75" x14ac:dyDescent="0.3">
      <c r="A1134" s="16">
        <v>1129</v>
      </c>
      <c r="B1134" s="21" t="s">
        <v>831</v>
      </c>
      <c r="C1134" s="16" t="s">
        <v>832</v>
      </c>
      <c r="D1134" s="16" t="s">
        <v>833</v>
      </c>
      <c r="E1134" s="16" t="s">
        <v>4680</v>
      </c>
      <c r="F1134" s="16"/>
      <c r="G1134" s="16" t="s">
        <v>1493</v>
      </c>
      <c r="H1134" s="251">
        <v>7209000</v>
      </c>
      <c r="I1134" s="251">
        <v>15</v>
      </c>
      <c r="J1134" s="16">
        <v>5286600</v>
      </c>
      <c r="K1134" s="16">
        <v>10</v>
      </c>
      <c r="L1134" s="16">
        <v>5767200</v>
      </c>
      <c r="M1134" s="16">
        <v>10</v>
      </c>
      <c r="N1134" s="16">
        <v>2883600</v>
      </c>
      <c r="O1134" s="16">
        <v>5</v>
      </c>
      <c r="P1134" s="16">
        <v>2306880</v>
      </c>
      <c r="Q1134" s="16">
        <v>4</v>
      </c>
      <c r="R1134" s="16">
        <v>23453280</v>
      </c>
      <c r="S1134" s="16">
        <v>44</v>
      </c>
      <c r="T1134" s="16" t="s">
        <v>50</v>
      </c>
      <c r="U1134" s="16" t="s">
        <v>1085</v>
      </c>
      <c r="V1134" s="16" t="s">
        <v>3374</v>
      </c>
    </row>
    <row r="1135" spans="1:22" s="8" customFormat="1" ht="131.25" x14ac:dyDescent="0.3">
      <c r="A1135" s="16">
        <v>1130</v>
      </c>
      <c r="B1135" s="21" t="s">
        <v>7439</v>
      </c>
      <c r="C1135" s="16" t="s">
        <v>1762</v>
      </c>
      <c r="D1135" s="16" t="s">
        <v>7440</v>
      </c>
      <c r="E1135" s="16" t="s">
        <v>7441</v>
      </c>
      <c r="F1135" s="16"/>
      <c r="G1135" s="16" t="s">
        <v>49</v>
      </c>
      <c r="H1135" s="251">
        <v>4688481.28</v>
      </c>
      <c r="I1135" s="251">
        <v>2</v>
      </c>
      <c r="J1135" s="16">
        <v>4688481.28</v>
      </c>
      <c r="K1135" s="16">
        <v>2</v>
      </c>
      <c r="L1135" s="16">
        <v>4688481.28</v>
      </c>
      <c r="M1135" s="16">
        <v>2</v>
      </c>
      <c r="N1135" s="16">
        <v>4688481.28</v>
      </c>
      <c r="O1135" s="16">
        <v>2</v>
      </c>
      <c r="P1135" s="16">
        <v>4688481.28</v>
      </c>
      <c r="Q1135" s="16">
        <v>2</v>
      </c>
      <c r="R1135" s="16">
        <v>23442406.400000002</v>
      </c>
      <c r="S1135" s="16">
        <v>10</v>
      </c>
      <c r="T1135" s="16" t="s">
        <v>213</v>
      </c>
      <c r="U1135" s="16" t="s">
        <v>7048</v>
      </c>
      <c r="V1135" s="16" t="s">
        <v>7048</v>
      </c>
    </row>
    <row r="1136" spans="1:22" s="8" customFormat="1" ht="75" x14ac:dyDescent="0.3">
      <c r="A1136" s="16">
        <v>1131</v>
      </c>
      <c r="B1136" s="120" t="s">
        <v>14043</v>
      </c>
      <c r="C1136" s="113" t="s">
        <v>14044</v>
      </c>
      <c r="D1136" s="120" t="s">
        <v>14045</v>
      </c>
      <c r="E1136" s="120" t="s">
        <v>14046</v>
      </c>
      <c r="F1136" s="20"/>
      <c r="G1136" s="21" t="s">
        <v>33</v>
      </c>
      <c r="H1136" s="115">
        <v>0</v>
      </c>
      <c r="I1136" s="470"/>
      <c r="J1136" s="170">
        <v>11704263.48</v>
      </c>
      <c r="K1136" s="170">
        <v>1</v>
      </c>
      <c r="L1136" s="170"/>
      <c r="M1136" s="170"/>
      <c r="N1136" s="170">
        <v>11704263.48</v>
      </c>
      <c r="O1136" s="170">
        <v>1</v>
      </c>
      <c r="P1136" s="170"/>
      <c r="Q1136" s="170"/>
      <c r="R1136" s="16">
        <v>23408526.960000001</v>
      </c>
      <c r="S1136" s="21">
        <v>2</v>
      </c>
      <c r="T1136" s="148" t="s">
        <v>13891</v>
      </c>
      <c r="U1136" s="218"/>
      <c r="V1136" s="218"/>
    </row>
    <row r="1137" spans="1:22" s="8" customFormat="1" ht="56.25" x14ac:dyDescent="0.3">
      <c r="A1137" s="16">
        <v>1132</v>
      </c>
      <c r="B1137" s="21" t="s">
        <v>7677</v>
      </c>
      <c r="C1137" s="16" t="s">
        <v>4164</v>
      </c>
      <c r="D1137" s="16" t="s">
        <v>7678</v>
      </c>
      <c r="E1137" s="16" t="s">
        <v>4165</v>
      </c>
      <c r="F1137" s="16"/>
      <c r="G1137" s="16" t="s">
        <v>33</v>
      </c>
      <c r="H1137" s="251">
        <v>5850000</v>
      </c>
      <c r="I1137" s="251">
        <v>1</v>
      </c>
      <c r="J1137" s="16">
        <v>0</v>
      </c>
      <c r="K1137" s="16">
        <v>0</v>
      </c>
      <c r="L1137" s="16">
        <v>5850000</v>
      </c>
      <c r="M1137" s="16">
        <v>1</v>
      </c>
      <c r="N1137" s="16">
        <v>5850000</v>
      </c>
      <c r="O1137" s="16">
        <v>1</v>
      </c>
      <c r="P1137" s="16">
        <v>5850000</v>
      </c>
      <c r="Q1137" s="16">
        <v>1</v>
      </c>
      <c r="R1137" s="16">
        <v>23400000</v>
      </c>
      <c r="S1137" s="16">
        <v>4</v>
      </c>
      <c r="T1137" s="16" t="s">
        <v>213</v>
      </c>
      <c r="U1137" s="16" t="s">
        <v>7048</v>
      </c>
      <c r="V1137" s="16" t="s">
        <v>7048</v>
      </c>
    </row>
    <row r="1138" spans="1:22" s="8" customFormat="1" ht="409.5" x14ac:dyDescent="0.3">
      <c r="A1138" s="16">
        <v>1133</v>
      </c>
      <c r="B1138" s="21" t="s">
        <v>3074</v>
      </c>
      <c r="C1138" s="16" t="s">
        <v>3075</v>
      </c>
      <c r="D1138" s="16" t="s">
        <v>635</v>
      </c>
      <c r="E1138" s="16" t="s">
        <v>9796</v>
      </c>
      <c r="F1138" s="16" t="s">
        <v>9797</v>
      </c>
      <c r="G1138" s="16" t="s">
        <v>9769</v>
      </c>
      <c r="H1138" s="251">
        <v>4680000</v>
      </c>
      <c r="I1138" s="251">
        <v>3</v>
      </c>
      <c r="J1138" s="16">
        <v>4680000</v>
      </c>
      <c r="K1138" s="16">
        <v>3</v>
      </c>
      <c r="L1138" s="16">
        <v>4680000</v>
      </c>
      <c r="M1138" s="16">
        <v>3</v>
      </c>
      <c r="N1138" s="16">
        <v>4680000</v>
      </c>
      <c r="O1138" s="16">
        <v>3</v>
      </c>
      <c r="P1138" s="16">
        <v>4680000</v>
      </c>
      <c r="Q1138" s="16">
        <v>3</v>
      </c>
      <c r="R1138" s="16">
        <v>23400000</v>
      </c>
      <c r="S1138" s="16">
        <v>15</v>
      </c>
      <c r="T1138" s="16" t="s">
        <v>25</v>
      </c>
      <c r="U1138" s="16" t="s">
        <v>1097</v>
      </c>
      <c r="V1138" s="16" t="s">
        <v>9798</v>
      </c>
    </row>
    <row r="1139" spans="1:22" s="8" customFormat="1" ht="56.25" x14ac:dyDescent="0.3">
      <c r="A1139" s="16">
        <v>1134</v>
      </c>
      <c r="B1139" s="21" t="s">
        <v>10200</v>
      </c>
      <c r="C1139" s="16" t="s">
        <v>10201</v>
      </c>
      <c r="D1139" s="16" t="s">
        <v>10202</v>
      </c>
      <c r="E1139" s="16" t="s">
        <v>10203</v>
      </c>
      <c r="F1139" s="16" t="s">
        <v>10203</v>
      </c>
      <c r="G1139" s="16" t="s">
        <v>9229</v>
      </c>
      <c r="H1139" s="251">
        <v>4676000</v>
      </c>
      <c r="I1139" s="251" t="s">
        <v>10204</v>
      </c>
      <c r="J1139" s="16">
        <v>4676000</v>
      </c>
      <c r="K1139" s="16" t="s">
        <v>10204</v>
      </c>
      <c r="L1139" s="16">
        <v>4676000</v>
      </c>
      <c r="M1139" s="16" t="s">
        <v>10204</v>
      </c>
      <c r="N1139" s="16">
        <v>4676000</v>
      </c>
      <c r="O1139" s="16" t="s">
        <v>10204</v>
      </c>
      <c r="P1139" s="16">
        <v>4676000</v>
      </c>
      <c r="Q1139" s="16" t="s">
        <v>10204</v>
      </c>
      <c r="R1139" s="16">
        <v>23380000</v>
      </c>
      <c r="S1139" s="16">
        <v>12500</v>
      </c>
      <c r="T1139" s="16" t="s">
        <v>34</v>
      </c>
      <c r="U1139" s="16"/>
      <c r="V1139" s="16"/>
    </row>
    <row r="1140" spans="1:22" s="8" customFormat="1" ht="409.5" x14ac:dyDescent="0.3">
      <c r="A1140" s="16">
        <v>1135</v>
      </c>
      <c r="B1140" s="21" t="s">
        <v>1769</v>
      </c>
      <c r="C1140" s="16" t="s">
        <v>1770</v>
      </c>
      <c r="D1140" s="16" t="s">
        <v>1771</v>
      </c>
      <c r="E1140" s="16" t="s">
        <v>1772</v>
      </c>
      <c r="F1140" s="16"/>
      <c r="G1140" s="16" t="s">
        <v>33</v>
      </c>
      <c r="H1140" s="251">
        <v>4714947.5999999996</v>
      </c>
      <c r="I1140" s="251">
        <v>3</v>
      </c>
      <c r="J1140" s="16">
        <v>4663442.8499999996</v>
      </c>
      <c r="K1140" s="16">
        <v>3</v>
      </c>
      <c r="L1140" s="16">
        <v>4663442.8499999996</v>
      </c>
      <c r="M1140" s="16">
        <v>3</v>
      </c>
      <c r="N1140" s="16">
        <v>4663442.8499999996</v>
      </c>
      <c r="O1140" s="16">
        <v>3</v>
      </c>
      <c r="P1140" s="16">
        <v>4663442.8499999996</v>
      </c>
      <c r="Q1140" s="16">
        <v>3</v>
      </c>
      <c r="R1140" s="16">
        <v>23368719</v>
      </c>
      <c r="S1140" s="16">
        <v>15</v>
      </c>
      <c r="T1140" s="16" t="s">
        <v>25</v>
      </c>
      <c r="U1140" s="16" t="s">
        <v>83</v>
      </c>
      <c r="V1140" s="16" t="s">
        <v>1773</v>
      </c>
    </row>
    <row r="1141" spans="1:22" s="8" customFormat="1" ht="75" x14ac:dyDescent="0.3">
      <c r="A1141" s="16">
        <v>1136</v>
      </c>
      <c r="B1141" s="21" t="s">
        <v>384</v>
      </c>
      <c r="C1141" s="16" t="s">
        <v>1392</v>
      </c>
      <c r="D1141" s="16" t="s">
        <v>1393</v>
      </c>
      <c r="E1141" s="16" t="s">
        <v>11008</v>
      </c>
      <c r="F1141" s="16"/>
      <c r="G1141" s="16" t="s">
        <v>1493</v>
      </c>
      <c r="H1141" s="251">
        <v>4666368</v>
      </c>
      <c r="I1141" s="251">
        <v>56</v>
      </c>
      <c r="J1141" s="16">
        <v>4666368</v>
      </c>
      <c r="K1141" s="16">
        <v>56</v>
      </c>
      <c r="L1141" s="16">
        <v>4666368</v>
      </c>
      <c r="M1141" s="16">
        <v>56</v>
      </c>
      <c r="N1141" s="16">
        <v>4666368</v>
      </c>
      <c r="O1141" s="16">
        <v>56</v>
      </c>
      <c r="P1141" s="16">
        <v>4666368</v>
      </c>
      <c r="Q1141" s="16">
        <v>56</v>
      </c>
      <c r="R1141" s="16">
        <v>23331840</v>
      </c>
      <c r="S1141" s="16">
        <v>280</v>
      </c>
      <c r="T1141" s="16" t="s">
        <v>1113</v>
      </c>
      <c r="U1141" s="16" t="s">
        <v>1210</v>
      </c>
      <c r="V1141" s="35" t="s">
        <v>199</v>
      </c>
    </row>
    <row r="1142" spans="1:22" s="8" customFormat="1" ht="131.25" customHeight="1" x14ac:dyDescent="0.3">
      <c r="A1142" s="16">
        <v>1137</v>
      </c>
      <c r="B1142" s="296" t="s">
        <v>15363</v>
      </c>
      <c r="C1142" s="296" t="s">
        <v>15672</v>
      </c>
      <c r="D1142" s="296" t="s">
        <v>15673</v>
      </c>
      <c r="E1142" s="296" t="s">
        <v>15674</v>
      </c>
      <c r="F1142" s="297"/>
      <c r="G1142" s="296" t="s">
        <v>9115</v>
      </c>
      <c r="H1142" s="480">
        <v>23288800</v>
      </c>
      <c r="I1142" s="475">
        <v>4</v>
      </c>
      <c r="J1142" s="221"/>
      <c r="K1142" s="221"/>
      <c r="L1142" s="221"/>
      <c r="M1142" s="221"/>
      <c r="N1142" s="221"/>
      <c r="O1142" s="221"/>
      <c r="P1142" s="221"/>
      <c r="Q1142" s="221"/>
      <c r="R1142" s="16">
        <v>23288800</v>
      </c>
      <c r="S1142" s="221"/>
      <c r="T1142" s="298" t="s">
        <v>15661</v>
      </c>
      <c r="U1142" s="288">
        <v>398</v>
      </c>
      <c r="V1142" s="289" t="s">
        <v>15675</v>
      </c>
    </row>
    <row r="1143" spans="1:22" s="8" customFormat="1" ht="409.5" x14ac:dyDescent="0.3">
      <c r="A1143" s="16">
        <v>1138</v>
      </c>
      <c r="B1143" s="21" t="s">
        <v>5374</v>
      </c>
      <c r="C1143" s="16" t="s">
        <v>5375</v>
      </c>
      <c r="D1143" s="16" t="s">
        <v>5376</v>
      </c>
      <c r="E1143" s="16" t="s">
        <v>5377</v>
      </c>
      <c r="F1143" s="16"/>
      <c r="G1143" s="16" t="s">
        <v>1493</v>
      </c>
      <c r="H1143" s="251">
        <v>23283000</v>
      </c>
      <c r="I1143" s="251">
        <v>1</v>
      </c>
      <c r="J1143" s="16">
        <v>0</v>
      </c>
      <c r="K1143" s="16">
        <v>0</v>
      </c>
      <c r="L1143" s="16">
        <v>0</v>
      </c>
      <c r="M1143" s="16">
        <v>0</v>
      </c>
      <c r="N1143" s="16">
        <v>0</v>
      </c>
      <c r="O1143" s="16">
        <v>0</v>
      </c>
      <c r="P1143" s="16">
        <v>0</v>
      </c>
      <c r="Q1143" s="16">
        <v>0</v>
      </c>
      <c r="R1143" s="16">
        <v>23283000</v>
      </c>
      <c r="S1143" s="16">
        <v>1</v>
      </c>
      <c r="T1143" s="16" t="s">
        <v>76</v>
      </c>
      <c r="U1143" s="16" t="s">
        <v>204</v>
      </c>
      <c r="V1143" s="16" t="s">
        <v>5378</v>
      </c>
    </row>
    <row r="1144" spans="1:22" s="8" customFormat="1" ht="75" x14ac:dyDescent="0.3">
      <c r="A1144" s="16">
        <v>1139</v>
      </c>
      <c r="B1144" s="21" t="s">
        <v>194</v>
      </c>
      <c r="C1144" s="16" t="s">
        <v>1564</v>
      </c>
      <c r="D1144" s="16" t="s">
        <v>1565</v>
      </c>
      <c r="E1144" s="16" t="s">
        <v>1765</v>
      </c>
      <c r="F1144" s="16"/>
      <c r="G1144" s="16" t="s">
        <v>24</v>
      </c>
      <c r="H1144" s="251">
        <v>2660000</v>
      </c>
      <c r="I1144" s="251">
        <v>4000</v>
      </c>
      <c r="J1144" s="16">
        <v>2660000</v>
      </c>
      <c r="K1144" s="16">
        <v>4000</v>
      </c>
      <c r="L1144" s="16">
        <v>5985000</v>
      </c>
      <c r="M1144" s="16">
        <v>9000</v>
      </c>
      <c r="N1144" s="16">
        <v>5985000</v>
      </c>
      <c r="O1144" s="16">
        <v>9000</v>
      </c>
      <c r="P1144" s="16">
        <v>5985000</v>
      </c>
      <c r="Q1144" s="16">
        <v>9000</v>
      </c>
      <c r="R1144" s="16">
        <v>23275000</v>
      </c>
      <c r="S1144" s="16">
        <v>35000</v>
      </c>
      <c r="T1144" s="16" t="s">
        <v>1457</v>
      </c>
      <c r="U1144" s="16" t="s">
        <v>35</v>
      </c>
      <c r="V1144" s="16" t="s">
        <v>199</v>
      </c>
    </row>
    <row r="1145" spans="1:22" s="8" customFormat="1" ht="75" x14ac:dyDescent="0.3">
      <c r="A1145" s="16">
        <v>1140</v>
      </c>
      <c r="B1145" s="21" t="s">
        <v>194</v>
      </c>
      <c r="C1145" s="16" t="s">
        <v>1564</v>
      </c>
      <c r="D1145" s="16" t="s">
        <v>1565</v>
      </c>
      <c r="E1145" s="16" t="s">
        <v>1654</v>
      </c>
      <c r="F1145" s="16"/>
      <c r="G1145" s="16" t="s">
        <v>24</v>
      </c>
      <c r="H1145" s="251">
        <v>2660000</v>
      </c>
      <c r="I1145" s="251">
        <v>4000</v>
      </c>
      <c r="J1145" s="16">
        <v>2660000</v>
      </c>
      <c r="K1145" s="16">
        <v>4000</v>
      </c>
      <c r="L1145" s="16">
        <v>5985000</v>
      </c>
      <c r="M1145" s="16">
        <v>9000</v>
      </c>
      <c r="N1145" s="16">
        <v>5985000</v>
      </c>
      <c r="O1145" s="16">
        <v>9000</v>
      </c>
      <c r="P1145" s="16">
        <v>5985000</v>
      </c>
      <c r="Q1145" s="16">
        <v>9000</v>
      </c>
      <c r="R1145" s="16">
        <v>23275000</v>
      </c>
      <c r="S1145" s="16">
        <v>35000</v>
      </c>
      <c r="T1145" s="16" t="s">
        <v>1457</v>
      </c>
      <c r="U1145" s="16" t="s">
        <v>35</v>
      </c>
      <c r="V1145" s="16" t="s">
        <v>199</v>
      </c>
    </row>
    <row r="1146" spans="1:22" s="8" customFormat="1" ht="37.5" x14ac:dyDescent="0.3">
      <c r="A1146" s="16">
        <v>1141</v>
      </c>
      <c r="B1146" s="21" t="s">
        <v>1848</v>
      </c>
      <c r="C1146" s="16" t="s">
        <v>109</v>
      </c>
      <c r="D1146" s="16" t="s">
        <v>110</v>
      </c>
      <c r="E1146" s="16" t="s">
        <v>9517</v>
      </c>
      <c r="F1146" s="16"/>
      <c r="G1146" s="16" t="s">
        <v>7194</v>
      </c>
      <c r="H1146" s="251">
        <v>4654084.5</v>
      </c>
      <c r="I1146" s="251">
        <v>6.9</v>
      </c>
      <c r="J1146" s="16">
        <v>4654084.5</v>
      </c>
      <c r="K1146" s="16">
        <v>6.9</v>
      </c>
      <c r="L1146" s="16">
        <v>4654084.5</v>
      </c>
      <c r="M1146" s="16">
        <v>6.9</v>
      </c>
      <c r="N1146" s="16">
        <v>4654084.5</v>
      </c>
      <c r="O1146" s="16">
        <v>6.9</v>
      </c>
      <c r="P1146" s="16">
        <v>4654084.5</v>
      </c>
      <c r="Q1146" s="16">
        <v>6.9</v>
      </c>
      <c r="R1146" s="16">
        <v>23270422.5</v>
      </c>
      <c r="S1146" s="16">
        <v>34.5</v>
      </c>
      <c r="T1146" s="16" t="s">
        <v>1326</v>
      </c>
      <c r="U1146" s="16" t="s">
        <v>1097</v>
      </c>
      <c r="V1146" s="16" t="s">
        <v>7047</v>
      </c>
    </row>
    <row r="1147" spans="1:22" s="8" customFormat="1" ht="187.5" x14ac:dyDescent="0.3">
      <c r="A1147" s="16">
        <v>1142</v>
      </c>
      <c r="B1147" s="21" t="s">
        <v>3785</v>
      </c>
      <c r="C1147" s="16" t="s">
        <v>3786</v>
      </c>
      <c r="D1147" s="16" t="s">
        <v>3787</v>
      </c>
      <c r="E1147" s="16" t="s">
        <v>3788</v>
      </c>
      <c r="F1147" s="17"/>
      <c r="G1147" s="16" t="s">
        <v>33</v>
      </c>
      <c r="H1147" s="251">
        <v>4643500</v>
      </c>
      <c r="I1147" s="251">
        <v>1</v>
      </c>
      <c r="J1147" s="16">
        <v>4643500</v>
      </c>
      <c r="K1147" s="16">
        <v>1</v>
      </c>
      <c r="L1147" s="16">
        <v>4643500</v>
      </c>
      <c r="M1147" s="16">
        <v>1</v>
      </c>
      <c r="N1147" s="16">
        <v>4643500</v>
      </c>
      <c r="O1147" s="16">
        <v>1</v>
      </c>
      <c r="P1147" s="16">
        <v>4643500</v>
      </c>
      <c r="Q1147" s="16">
        <v>1</v>
      </c>
      <c r="R1147" s="16">
        <v>23217500</v>
      </c>
      <c r="S1147" s="16">
        <v>5</v>
      </c>
      <c r="T1147" s="16" t="s">
        <v>213</v>
      </c>
      <c r="U1147" s="16" t="s">
        <v>2567</v>
      </c>
      <c r="V1147" s="16" t="s">
        <v>2716</v>
      </c>
    </row>
    <row r="1148" spans="1:22" s="8" customFormat="1" ht="187.5" x14ac:dyDescent="0.3">
      <c r="A1148" s="16">
        <v>1143</v>
      </c>
      <c r="B1148" s="21" t="s">
        <v>7442</v>
      </c>
      <c r="C1148" s="16" t="s">
        <v>3786</v>
      </c>
      <c r="D1148" s="16" t="s">
        <v>3787</v>
      </c>
      <c r="E1148" s="16" t="s">
        <v>3788</v>
      </c>
      <c r="F1148" s="16"/>
      <c r="G1148" s="16" t="s">
        <v>33</v>
      </c>
      <c r="H1148" s="251">
        <v>4637937</v>
      </c>
      <c r="I1148" s="251">
        <v>1</v>
      </c>
      <c r="J1148" s="16">
        <v>4643500</v>
      </c>
      <c r="K1148" s="16">
        <v>1</v>
      </c>
      <c r="L1148" s="16">
        <v>4643500</v>
      </c>
      <c r="M1148" s="16">
        <v>1</v>
      </c>
      <c r="N1148" s="16">
        <v>4643500</v>
      </c>
      <c r="O1148" s="16">
        <v>1</v>
      </c>
      <c r="P1148" s="16">
        <v>4643500</v>
      </c>
      <c r="Q1148" s="16">
        <v>1</v>
      </c>
      <c r="R1148" s="16">
        <v>23211937</v>
      </c>
      <c r="S1148" s="16">
        <v>5</v>
      </c>
      <c r="T1148" s="16" t="s">
        <v>213</v>
      </c>
      <c r="U1148" s="16" t="s">
        <v>35</v>
      </c>
      <c r="V1148" s="16" t="s">
        <v>7679</v>
      </c>
    </row>
    <row r="1149" spans="1:22" s="8" customFormat="1" ht="37.5" x14ac:dyDescent="0.3">
      <c r="A1149" s="16">
        <v>1144</v>
      </c>
      <c r="B1149" s="21" t="s">
        <v>6579</v>
      </c>
      <c r="C1149" s="16" t="s">
        <v>9907</v>
      </c>
      <c r="D1149" s="16" t="s">
        <v>9908</v>
      </c>
      <c r="E1149" s="16" t="s">
        <v>9909</v>
      </c>
      <c r="F1149" s="16"/>
      <c r="G1149" s="16" t="s">
        <v>9115</v>
      </c>
      <c r="H1149" s="251">
        <v>4636800</v>
      </c>
      <c r="I1149" s="251" t="s">
        <v>9421</v>
      </c>
      <c r="J1149" s="16">
        <v>4636800</v>
      </c>
      <c r="K1149" s="16" t="s">
        <v>9421</v>
      </c>
      <c r="L1149" s="16">
        <v>4636800</v>
      </c>
      <c r="M1149" s="16" t="s">
        <v>9421</v>
      </c>
      <c r="N1149" s="16">
        <v>4636800</v>
      </c>
      <c r="O1149" s="16" t="s">
        <v>9421</v>
      </c>
      <c r="P1149" s="16">
        <v>4636800</v>
      </c>
      <c r="Q1149" s="16" t="s">
        <v>9421</v>
      </c>
      <c r="R1149" s="16">
        <v>23184000</v>
      </c>
      <c r="S1149" s="16">
        <v>40</v>
      </c>
      <c r="T1149" s="16" t="s">
        <v>34</v>
      </c>
      <c r="U1149" s="16"/>
      <c r="V1149" s="16"/>
    </row>
    <row r="1150" spans="1:22" s="8" customFormat="1" ht="168.75" x14ac:dyDescent="0.3">
      <c r="A1150" s="16">
        <v>1145</v>
      </c>
      <c r="B1150" s="21" t="s">
        <v>7263</v>
      </c>
      <c r="C1150" s="16" t="s">
        <v>7397</v>
      </c>
      <c r="D1150" s="16" t="s">
        <v>264</v>
      </c>
      <c r="E1150" s="16" t="s">
        <v>7264</v>
      </c>
      <c r="F1150" s="16"/>
      <c r="G1150" s="16" t="s">
        <v>33</v>
      </c>
      <c r="H1150" s="251">
        <v>2325700</v>
      </c>
      <c r="I1150" s="251">
        <v>130</v>
      </c>
      <c r="J1150" s="16">
        <v>6078240</v>
      </c>
      <c r="K1150" s="16">
        <v>210</v>
      </c>
      <c r="L1150" s="16">
        <v>4920480</v>
      </c>
      <c r="M1150" s="16">
        <v>170</v>
      </c>
      <c r="N1150" s="16">
        <v>4920480</v>
      </c>
      <c r="O1150" s="16">
        <v>170</v>
      </c>
      <c r="P1150" s="16">
        <v>4920480</v>
      </c>
      <c r="Q1150" s="16">
        <v>170</v>
      </c>
      <c r="R1150" s="16">
        <v>23165380</v>
      </c>
      <c r="S1150" s="16">
        <v>850</v>
      </c>
      <c r="T1150" s="16" t="s">
        <v>213</v>
      </c>
      <c r="U1150" s="16" t="s">
        <v>35</v>
      </c>
      <c r="V1150" s="16" t="s">
        <v>7680</v>
      </c>
    </row>
    <row r="1151" spans="1:22" s="8" customFormat="1" ht="409.5" x14ac:dyDescent="0.3">
      <c r="A1151" s="16">
        <v>1146</v>
      </c>
      <c r="B1151" s="21" t="s">
        <v>2981</v>
      </c>
      <c r="C1151" s="16" t="s">
        <v>2231</v>
      </c>
      <c r="D1151" s="16" t="s">
        <v>2232</v>
      </c>
      <c r="E1151" s="16" t="s">
        <v>2982</v>
      </c>
      <c r="F1151" s="16"/>
      <c r="G1151" s="16" t="s">
        <v>2320</v>
      </c>
      <c r="H1151" s="251">
        <v>2390000</v>
      </c>
      <c r="I1151" s="251">
        <v>2.39</v>
      </c>
      <c r="J1151" s="16">
        <v>5170000</v>
      </c>
      <c r="K1151" s="16">
        <v>4.7</v>
      </c>
      <c r="L1151" s="16">
        <v>5170000</v>
      </c>
      <c r="M1151" s="16">
        <v>4.7</v>
      </c>
      <c r="N1151" s="16">
        <v>5170000</v>
      </c>
      <c r="O1151" s="16">
        <v>4.7</v>
      </c>
      <c r="P1151" s="16">
        <v>5170000</v>
      </c>
      <c r="Q1151" s="16">
        <v>4.7</v>
      </c>
      <c r="R1151" s="16">
        <v>23070000</v>
      </c>
      <c r="S1151" s="16">
        <v>21.189999999999998</v>
      </c>
      <c r="T1151" s="16" t="s">
        <v>25</v>
      </c>
      <c r="U1151" s="16" t="s">
        <v>2567</v>
      </c>
      <c r="V1151" s="16" t="s">
        <v>2610</v>
      </c>
    </row>
    <row r="1152" spans="1:22" s="8" customFormat="1" ht="187.5" x14ac:dyDescent="0.3">
      <c r="A1152" s="16">
        <v>1147</v>
      </c>
      <c r="B1152" s="16" t="s">
        <v>6989</v>
      </c>
      <c r="C1152" s="16" t="s">
        <v>6990</v>
      </c>
      <c r="D1152" s="16" t="s">
        <v>1501</v>
      </c>
      <c r="E1152" s="16" t="s">
        <v>12041</v>
      </c>
      <c r="F1152" s="16" t="s">
        <v>12042</v>
      </c>
      <c r="G1152" s="151" t="s">
        <v>33</v>
      </c>
      <c r="H1152" s="275">
        <v>0</v>
      </c>
      <c r="I1152" s="275">
        <v>0</v>
      </c>
      <c r="J1152" s="275">
        <v>7687180.7999999998</v>
      </c>
      <c r="K1152" s="275">
        <v>13</v>
      </c>
      <c r="L1152" s="275">
        <v>7687180.7999999998</v>
      </c>
      <c r="M1152" s="275">
        <v>13</v>
      </c>
      <c r="N1152" s="275">
        <v>7687180.7999999998</v>
      </c>
      <c r="O1152" s="275">
        <v>13</v>
      </c>
      <c r="P1152" s="275">
        <v>0</v>
      </c>
      <c r="Q1152" s="275">
        <v>0</v>
      </c>
      <c r="R1152" s="16">
        <v>23061542.399999999</v>
      </c>
      <c r="S1152" s="275">
        <v>39</v>
      </c>
      <c r="T1152" s="243" t="s">
        <v>11752</v>
      </c>
      <c r="U1152" s="279" t="s">
        <v>274</v>
      </c>
      <c r="V1152" s="279" t="s">
        <v>11753</v>
      </c>
    </row>
    <row r="1153" spans="1:22" s="8" customFormat="1" ht="187.5" x14ac:dyDescent="0.3">
      <c r="A1153" s="16">
        <v>1148</v>
      </c>
      <c r="B1153" s="21" t="s">
        <v>3051</v>
      </c>
      <c r="C1153" s="16" t="s">
        <v>3267</v>
      </c>
      <c r="D1153" s="16" t="s">
        <v>3268</v>
      </c>
      <c r="E1153" s="16" t="s">
        <v>3506</v>
      </c>
      <c r="F1153" s="16"/>
      <c r="G1153" s="16" t="s">
        <v>33</v>
      </c>
      <c r="H1153" s="251">
        <v>3836000</v>
      </c>
      <c r="I1153" s="251">
        <v>5</v>
      </c>
      <c r="J1153" s="16">
        <v>4800000</v>
      </c>
      <c r="K1153" s="16">
        <v>5</v>
      </c>
      <c r="L1153" s="16">
        <v>4800000</v>
      </c>
      <c r="M1153" s="16">
        <v>5</v>
      </c>
      <c r="N1153" s="16">
        <v>4800000</v>
      </c>
      <c r="O1153" s="16">
        <v>5</v>
      </c>
      <c r="P1153" s="16">
        <v>4800000</v>
      </c>
      <c r="Q1153" s="16">
        <v>5</v>
      </c>
      <c r="R1153" s="16">
        <v>23036000</v>
      </c>
      <c r="S1153" s="16">
        <v>25</v>
      </c>
      <c r="T1153" s="16" t="s">
        <v>1113</v>
      </c>
      <c r="U1153" s="16" t="s">
        <v>9526</v>
      </c>
      <c r="V1153" s="16"/>
    </row>
    <row r="1154" spans="1:22" s="8" customFormat="1" ht="112.5" x14ac:dyDescent="0.3">
      <c r="A1154" s="16">
        <v>1149</v>
      </c>
      <c r="B1154" s="21" t="s">
        <v>10236</v>
      </c>
      <c r="C1154" s="16" t="s">
        <v>10237</v>
      </c>
      <c r="D1154" s="16" t="s">
        <v>10238</v>
      </c>
      <c r="E1154" s="16" t="s">
        <v>10239</v>
      </c>
      <c r="F1154" s="16" t="s">
        <v>10239</v>
      </c>
      <c r="G1154" s="16" t="s">
        <v>9115</v>
      </c>
      <c r="H1154" s="251">
        <v>4600001.28</v>
      </c>
      <c r="I1154" s="251" t="s">
        <v>9266</v>
      </c>
      <c r="J1154" s="16">
        <v>4600001.28</v>
      </c>
      <c r="K1154" s="16" t="s">
        <v>9266</v>
      </c>
      <c r="L1154" s="16">
        <v>4600001.28</v>
      </c>
      <c r="M1154" s="16" t="s">
        <v>9266</v>
      </c>
      <c r="N1154" s="16">
        <v>4600001.28</v>
      </c>
      <c r="O1154" s="16" t="s">
        <v>9266</v>
      </c>
      <c r="P1154" s="16">
        <v>4600001.28</v>
      </c>
      <c r="Q1154" s="16" t="s">
        <v>9266</v>
      </c>
      <c r="R1154" s="16">
        <v>23000006.400000002</v>
      </c>
      <c r="S1154" s="16">
        <v>20</v>
      </c>
      <c r="T1154" s="16" t="s">
        <v>34</v>
      </c>
      <c r="U1154" s="16"/>
      <c r="V1154" s="16"/>
    </row>
    <row r="1155" spans="1:22" s="8" customFormat="1" ht="112.5" x14ac:dyDescent="0.3">
      <c r="A1155" s="16">
        <v>1150</v>
      </c>
      <c r="B1155" s="21" t="s">
        <v>3795</v>
      </c>
      <c r="C1155" s="16" t="s">
        <v>1290</v>
      </c>
      <c r="D1155" s="16" t="s">
        <v>326</v>
      </c>
      <c r="E1155" s="16" t="s">
        <v>1291</v>
      </c>
      <c r="F1155" s="17"/>
      <c r="G1155" s="16" t="s">
        <v>281</v>
      </c>
      <c r="H1155" s="251">
        <v>4585906.8</v>
      </c>
      <c r="I1155" s="251">
        <v>360</v>
      </c>
      <c r="J1155" s="16">
        <v>4585906.8</v>
      </c>
      <c r="K1155" s="16">
        <v>360</v>
      </c>
      <c r="L1155" s="16">
        <v>4585906.8</v>
      </c>
      <c r="M1155" s="16">
        <v>360</v>
      </c>
      <c r="N1155" s="16">
        <v>4585906.8</v>
      </c>
      <c r="O1155" s="16">
        <v>360</v>
      </c>
      <c r="P1155" s="16">
        <v>4585906.8</v>
      </c>
      <c r="Q1155" s="16">
        <v>360</v>
      </c>
      <c r="R1155" s="16">
        <v>22929534</v>
      </c>
      <c r="S1155" s="16">
        <v>1800</v>
      </c>
      <c r="T1155" s="16" t="s">
        <v>213</v>
      </c>
      <c r="U1155" s="16"/>
      <c r="V1155" s="16"/>
    </row>
    <row r="1156" spans="1:22" s="8" customFormat="1" x14ac:dyDescent="0.3">
      <c r="A1156" s="16">
        <v>1151</v>
      </c>
      <c r="B1156" s="21" t="s">
        <v>10352</v>
      </c>
      <c r="C1156" s="16" t="s">
        <v>10661</v>
      </c>
      <c r="D1156" s="16" t="s">
        <v>10662</v>
      </c>
      <c r="E1156" s="16" t="s">
        <v>10927</v>
      </c>
      <c r="F1156" s="16"/>
      <c r="G1156" s="16" t="s">
        <v>9115</v>
      </c>
      <c r="H1156" s="251">
        <v>22870400</v>
      </c>
      <c r="I1156" s="251" t="s">
        <v>9126</v>
      </c>
      <c r="J1156" s="16"/>
      <c r="K1156" s="16"/>
      <c r="L1156" s="16"/>
      <c r="M1156" s="16"/>
      <c r="N1156" s="16"/>
      <c r="O1156" s="16"/>
      <c r="P1156" s="16"/>
      <c r="Q1156" s="16"/>
      <c r="R1156" s="16">
        <v>22870400</v>
      </c>
      <c r="S1156" s="16">
        <v>10</v>
      </c>
      <c r="T1156" s="16" t="s">
        <v>76</v>
      </c>
      <c r="U1156" s="16" t="s">
        <v>2567</v>
      </c>
      <c r="V1156" s="16" t="s">
        <v>10664</v>
      </c>
    </row>
    <row r="1157" spans="1:22" s="8" customFormat="1" ht="187.5" x14ac:dyDescent="0.3">
      <c r="A1157" s="16">
        <v>1152</v>
      </c>
      <c r="B1157" s="21" t="s">
        <v>114</v>
      </c>
      <c r="C1157" s="16" t="s">
        <v>115</v>
      </c>
      <c r="D1157" s="16" t="s">
        <v>116</v>
      </c>
      <c r="E1157" s="16" t="s">
        <v>22</v>
      </c>
      <c r="F1157" s="40" t="s">
        <v>117</v>
      </c>
      <c r="G1157" s="16" t="s">
        <v>24</v>
      </c>
      <c r="H1157" s="251">
        <v>4570315.2</v>
      </c>
      <c r="I1157" s="251">
        <v>528</v>
      </c>
      <c r="J1157" s="16">
        <v>4570315.2</v>
      </c>
      <c r="K1157" s="16">
        <v>528</v>
      </c>
      <c r="L1157" s="16">
        <v>4570315.2</v>
      </c>
      <c r="M1157" s="16">
        <v>528</v>
      </c>
      <c r="N1157" s="16">
        <v>4570315.2</v>
      </c>
      <c r="O1157" s="16">
        <v>528</v>
      </c>
      <c r="P1157" s="16">
        <v>4570315.2</v>
      </c>
      <c r="Q1157" s="16">
        <v>528</v>
      </c>
      <c r="R1157" s="16">
        <v>22851576</v>
      </c>
      <c r="S1157" s="16">
        <v>2640</v>
      </c>
      <c r="T1157" s="16" t="s">
        <v>34</v>
      </c>
      <c r="U1157" s="16" t="s">
        <v>35</v>
      </c>
      <c r="V1157" s="16" t="s">
        <v>118</v>
      </c>
    </row>
    <row r="1158" spans="1:22" s="8" customFormat="1" ht="56.25" x14ac:dyDescent="0.3">
      <c r="A1158" s="16">
        <v>1153</v>
      </c>
      <c r="B1158" s="21" t="s">
        <v>7389</v>
      </c>
      <c r="C1158" s="16" t="s">
        <v>4434</v>
      </c>
      <c r="D1158" s="16" t="s">
        <v>7390</v>
      </c>
      <c r="E1158" s="16" t="s">
        <v>7391</v>
      </c>
      <c r="F1158" s="16"/>
      <c r="G1158" s="16" t="s">
        <v>1493</v>
      </c>
      <c r="H1158" s="251">
        <v>4569600</v>
      </c>
      <c r="I1158" s="251">
        <v>2</v>
      </c>
      <c r="J1158" s="16">
        <v>4569600</v>
      </c>
      <c r="K1158" s="16">
        <v>2</v>
      </c>
      <c r="L1158" s="16">
        <v>4569600</v>
      </c>
      <c r="M1158" s="16">
        <v>2</v>
      </c>
      <c r="N1158" s="16">
        <v>4569600</v>
      </c>
      <c r="O1158" s="16">
        <v>2</v>
      </c>
      <c r="P1158" s="16">
        <v>4569600</v>
      </c>
      <c r="Q1158" s="16">
        <v>2</v>
      </c>
      <c r="R1158" s="16">
        <v>22848000</v>
      </c>
      <c r="S1158" s="16">
        <v>10</v>
      </c>
      <c r="T1158" s="16" t="s">
        <v>213</v>
      </c>
      <c r="U1158" s="16" t="s">
        <v>7048</v>
      </c>
      <c r="V1158" s="16" t="s">
        <v>7048</v>
      </c>
    </row>
    <row r="1159" spans="1:22" s="8" customFormat="1" ht="56.25" x14ac:dyDescent="0.3">
      <c r="A1159" s="16">
        <v>1154</v>
      </c>
      <c r="B1159" s="21" t="s">
        <v>11219</v>
      </c>
      <c r="C1159" s="16" t="s">
        <v>11220</v>
      </c>
      <c r="D1159" s="16" t="s">
        <v>3918</v>
      </c>
      <c r="E1159" s="16" t="s">
        <v>11221</v>
      </c>
      <c r="F1159" s="16"/>
      <c r="G1159" s="16" t="s">
        <v>1493</v>
      </c>
      <c r="H1159" s="251">
        <v>4567413</v>
      </c>
      <c r="I1159" s="251">
        <v>87</v>
      </c>
      <c r="J1159" s="16">
        <v>4567413</v>
      </c>
      <c r="K1159" s="16">
        <v>87</v>
      </c>
      <c r="L1159" s="16">
        <v>4567413</v>
      </c>
      <c r="M1159" s="16">
        <v>87</v>
      </c>
      <c r="N1159" s="16">
        <v>4567413</v>
      </c>
      <c r="O1159" s="16">
        <v>87</v>
      </c>
      <c r="P1159" s="16">
        <v>4567413</v>
      </c>
      <c r="Q1159" s="16">
        <v>87</v>
      </c>
      <c r="R1159" s="16">
        <v>22837065</v>
      </c>
      <c r="S1159" s="16">
        <v>435</v>
      </c>
      <c r="T1159" s="16" t="s">
        <v>1113</v>
      </c>
      <c r="U1159" s="16" t="s">
        <v>1097</v>
      </c>
      <c r="V1159" s="35" t="s">
        <v>199</v>
      </c>
    </row>
    <row r="1160" spans="1:22" s="8" customFormat="1" ht="37.5" x14ac:dyDescent="0.3">
      <c r="A1160" s="16">
        <v>1155</v>
      </c>
      <c r="B1160" s="21" t="s">
        <v>3114</v>
      </c>
      <c r="C1160" s="16" t="s">
        <v>3115</v>
      </c>
      <c r="D1160" s="16" t="s">
        <v>3116</v>
      </c>
      <c r="E1160" s="16" t="s">
        <v>3117</v>
      </c>
      <c r="F1160" s="16"/>
      <c r="G1160" s="16" t="s">
        <v>33</v>
      </c>
      <c r="H1160" s="251">
        <v>2457739.2000000002</v>
      </c>
      <c r="I1160" s="251">
        <v>30</v>
      </c>
      <c r="J1160" s="16">
        <v>5088000</v>
      </c>
      <c r="K1160" s="16">
        <v>20</v>
      </c>
      <c r="L1160" s="16">
        <v>5088000</v>
      </c>
      <c r="M1160" s="16">
        <v>20</v>
      </c>
      <c r="N1160" s="16">
        <v>5088000</v>
      </c>
      <c r="O1160" s="16">
        <v>20</v>
      </c>
      <c r="P1160" s="16">
        <v>5088000</v>
      </c>
      <c r="Q1160" s="16">
        <v>20</v>
      </c>
      <c r="R1160" s="16">
        <v>22809739.199999999</v>
      </c>
      <c r="S1160" s="16">
        <v>110</v>
      </c>
      <c r="T1160" s="16" t="s">
        <v>1113</v>
      </c>
      <c r="U1160" s="16" t="s">
        <v>1097</v>
      </c>
      <c r="V1160" s="16"/>
    </row>
    <row r="1161" spans="1:22" s="8" customFormat="1" ht="112.5" x14ac:dyDescent="0.3">
      <c r="A1161" s="16">
        <v>1156</v>
      </c>
      <c r="B1161" s="21" t="s">
        <v>2853</v>
      </c>
      <c r="C1161" s="16" t="s">
        <v>2854</v>
      </c>
      <c r="D1161" s="16" t="s">
        <v>2855</v>
      </c>
      <c r="E1161" s="16" t="s">
        <v>11217</v>
      </c>
      <c r="F1161" s="16"/>
      <c r="G1161" s="16" t="s">
        <v>1493</v>
      </c>
      <c r="H1161" s="251">
        <v>4561549.4400000004</v>
      </c>
      <c r="I1161" s="251">
        <v>400</v>
      </c>
      <c r="J1161" s="16">
        <v>4561549.4400000004</v>
      </c>
      <c r="K1161" s="16">
        <v>400</v>
      </c>
      <c r="L1161" s="16">
        <v>4561549.4400000004</v>
      </c>
      <c r="M1161" s="16">
        <v>400</v>
      </c>
      <c r="N1161" s="16">
        <v>4561549.4400000004</v>
      </c>
      <c r="O1161" s="16">
        <v>400</v>
      </c>
      <c r="P1161" s="16">
        <v>4561549.4400000004</v>
      </c>
      <c r="Q1161" s="16">
        <v>400</v>
      </c>
      <c r="R1161" s="16">
        <v>22807747.200000003</v>
      </c>
      <c r="S1161" s="16">
        <v>2000</v>
      </c>
      <c r="T1161" s="16" t="s">
        <v>1113</v>
      </c>
      <c r="U1161" s="16" t="s">
        <v>1097</v>
      </c>
      <c r="V1161" s="35" t="s">
        <v>199</v>
      </c>
    </row>
    <row r="1162" spans="1:22" s="8" customFormat="1" ht="409.5" x14ac:dyDescent="0.3">
      <c r="A1162" s="16">
        <v>1157</v>
      </c>
      <c r="B1162" s="21" t="s">
        <v>7681</v>
      </c>
      <c r="C1162" s="16" t="s">
        <v>7682</v>
      </c>
      <c r="D1162" s="16" t="s">
        <v>3340</v>
      </c>
      <c r="E1162" s="16" t="s">
        <v>7683</v>
      </c>
      <c r="F1162" s="16"/>
      <c r="G1162" s="16" t="s">
        <v>33</v>
      </c>
      <c r="H1162" s="251">
        <v>5699999.9999999991</v>
      </c>
      <c r="I1162" s="251">
        <v>4</v>
      </c>
      <c r="J1162" s="16">
        <v>0</v>
      </c>
      <c r="K1162" s="16">
        <v>0</v>
      </c>
      <c r="L1162" s="16">
        <v>5699999.9999999991</v>
      </c>
      <c r="M1162" s="16">
        <v>4</v>
      </c>
      <c r="N1162" s="16">
        <v>5699999.9999999991</v>
      </c>
      <c r="O1162" s="16">
        <v>4</v>
      </c>
      <c r="P1162" s="16">
        <v>5699999.9999999991</v>
      </c>
      <c r="Q1162" s="16">
        <v>4</v>
      </c>
      <c r="R1162" s="16">
        <v>22799999.999999996</v>
      </c>
      <c r="S1162" s="16">
        <v>16</v>
      </c>
      <c r="T1162" s="16" t="s">
        <v>213</v>
      </c>
      <c r="U1162" s="16" t="s">
        <v>294</v>
      </c>
      <c r="V1162" s="16" t="s">
        <v>7684</v>
      </c>
    </row>
    <row r="1163" spans="1:22" s="8" customFormat="1" ht="75" x14ac:dyDescent="0.3">
      <c r="A1163" s="16">
        <v>1158</v>
      </c>
      <c r="B1163" s="21" t="s">
        <v>326</v>
      </c>
      <c r="C1163" s="16" t="s">
        <v>327</v>
      </c>
      <c r="D1163" s="16" t="s">
        <v>328</v>
      </c>
      <c r="E1163" s="16" t="s">
        <v>2473</v>
      </c>
      <c r="F1163" s="16"/>
      <c r="G1163" s="16" t="s">
        <v>24</v>
      </c>
      <c r="H1163" s="251">
        <v>3075000</v>
      </c>
      <c r="I1163" s="251">
        <v>5000</v>
      </c>
      <c r="J1163" s="16">
        <v>3075000</v>
      </c>
      <c r="K1163" s="16">
        <v>5000</v>
      </c>
      <c r="L1163" s="16">
        <v>5535000</v>
      </c>
      <c r="M1163" s="16">
        <v>9000</v>
      </c>
      <c r="N1163" s="16">
        <v>5535000</v>
      </c>
      <c r="O1163" s="16">
        <v>9000</v>
      </c>
      <c r="P1163" s="16">
        <v>5535000</v>
      </c>
      <c r="Q1163" s="16">
        <v>9000</v>
      </c>
      <c r="R1163" s="16">
        <v>22755000</v>
      </c>
      <c r="S1163" s="16">
        <v>37000</v>
      </c>
      <c r="T1163" s="16" t="s">
        <v>1457</v>
      </c>
      <c r="U1163" s="16" t="s">
        <v>35</v>
      </c>
      <c r="V1163" s="16" t="s">
        <v>199</v>
      </c>
    </row>
    <row r="1164" spans="1:22" s="8" customFormat="1" ht="93.75" x14ac:dyDescent="0.3">
      <c r="A1164" s="16">
        <v>1159</v>
      </c>
      <c r="B1164" s="21" t="s">
        <v>1109</v>
      </c>
      <c r="C1164" s="16" t="s">
        <v>1110</v>
      </c>
      <c r="D1164" s="16" t="s">
        <v>1414</v>
      </c>
      <c r="E1164" s="16" t="s">
        <v>9998</v>
      </c>
      <c r="F1164" s="16" t="s">
        <v>9998</v>
      </c>
      <c r="G1164" s="16" t="s">
        <v>9115</v>
      </c>
      <c r="H1164" s="251">
        <v>2595860.87</v>
      </c>
      <c r="I1164" s="251" t="s">
        <v>9113</v>
      </c>
      <c r="J1164" s="16">
        <v>4774529.8152000001</v>
      </c>
      <c r="K1164" s="16">
        <v>2</v>
      </c>
      <c r="L1164" s="16">
        <v>4917765.7096560001</v>
      </c>
      <c r="M1164" s="16">
        <v>2</v>
      </c>
      <c r="N1164" s="16">
        <v>5114476.3380422406</v>
      </c>
      <c r="O1164" s="16">
        <v>2</v>
      </c>
      <c r="P1164" s="16">
        <v>5319055.3915639305</v>
      </c>
      <c r="Q1164" s="16">
        <v>2</v>
      </c>
      <c r="R1164" s="16">
        <v>22721688.124462172</v>
      </c>
      <c r="S1164" s="16">
        <v>9</v>
      </c>
      <c r="T1164" s="16" t="s">
        <v>34</v>
      </c>
      <c r="U1164" s="16"/>
      <c r="V1164" s="16"/>
    </row>
    <row r="1165" spans="1:22" s="8" customFormat="1" ht="37.5" x14ac:dyDescent="0.3">
      <c r="A1165" s="16">
        <v>1160</v>
      </c>
      <c r="B1165" s="21" t="s">
        <v>2056</v>
      </c>
      <c r="C1165" s="16" t="s">
        <v>2057</v>
      </c>
      <c r="D1165" s="16" t="s">
        <v>2058</v>
      </c>
      <c r="E1165" s="16" t="s">
        <v>11522</v>
      </c>
      <c r="F1165" s="16"/>
      <c r="G1165" s="16" t="s">
        <v>1493</v>
      </c>
      <c r="H1165" s="251">
        <v>22675781.25</v>
      </c>
      <c r="I1165" s="251">
        <v>1</v>
      </c>
      <c r="J1165" s="16">
        <v>0</v>
      </c>
      <c r="K1165" s="16">
        <v>0</v>
      </c>
      <c r="L1165" s="16">
        <v>0</v>
      </c>
      <c r="M1165" s="16">
        <v>0</v>
      </c>
      <c r="N1165" s="16">
        <v>0</v>
      </c>
      <c r="O1165" s="16">
        <v>0</v>
      </c>
      <c r="P1165" s="16">
        <v>0</v>
      </c>
      <c r="Q1165" s="16">
        <v>0</v>
      </c>
      <c r="R1165" s="16">
        <v>22675781.25</v>
      </c>
      <c r="S1165" s="16">
        <v>1</v>
      </c>
      <c r="T1165" s="16" t="s">
        <v>1522</v>
      </c>
      <c r="U1165" s="16"/>
      <c r="V1165" s="16"/>
    </row>
    <row r="1166" spans="1:22" s="8" customFormat="1" ht="37.5" x14ac:dyDescent="0.3">
      <c r="A1166" s="16">
        <v>1161</v>
      </c>
      <c r="B1166" s="21" t="s">
        <v>3802</v>
      </c>
      <c r="C1166" s="16" t="s">
        <v>3803</v>
      </c>
      <c r="D1166" s="16" t="s">
        <v>3804</v>
      </c>
      <c r="E1166" s="16" t="s">
        <v>798</v>
      </c>
      <c r="F1166" s="17"/>
      <c r="G1166" s="16" t="s">
        <v>33</v>
      </c>
      <c r="H1166" s="251">
        <v>4520520</v>
      </c>
      <c r="I1166" s="251">
        <v>5</v>
      </c>
      <c r="J1166" s="16">
        <v>4520520</v>
      </c>
      <c r="K1166" s="16">
        <v>5</v>
      </c>
      <c r="L1166" s="16">
        <v>4520520</v>
      </c>
      <c r="M1166" s="16">
        <v>5</v>
      </c>
      <c r="N1166" s="16">
        <v>4520520</v>
      </c>
      <c r="O1166" s="16">
        <v>5</v>
      </c>
      <c r="P1166" s="16">
        <v>4520520</v>
      </c>
      <c r="Q1166" s="16">
        <v>5</v>
      </c>
      <c r="R1166" s="16">
        <v>22602600</v>
      </c>
      <c r="S1166" s="16">
        <v>25</v>
      </c>
      <c r="T1166" s="16" t="s">
        <v>213</v>
      </c>
      <c r="U1166" s="16"/>
      <c r="V1166" s="16"/>
    </row>
    <row r="1167" spans="1:22" s="8" customFormat="1" ht="300" x14ac:dyDescent="0.3">
      <c r="A1167" s="16">
        <v>1162</v>
      </c>
      <c r="B1167" s="21" t="s">
        <v>4626</v>
      </c>
      <c r="C1167" s="16" t="s">
        <v>10015</v>
      </c>
      <c r="D1167" s="16" t="s">
        <v>10016</v>
      </c>
      <c r="E1167" s="16" t="s">
        <v>10019</v>
      </c>
      <c r="F1167" s="16" t="s">
        <v>10020</v>
      </c>
      <c r="G1167" s="16" t="s">
        <v>9115</v>
      </c>
      <c r="H1167" s="251">
        <v>4517788.8</v>
      </c>
      <c r="I1167" s="251" t="s">
        <v>9127</v>
      </c>
      <c r="J1167" s="16">
        <v>4517788.8</v>
      </c>
      <c r="K1167" s="16" t="s">
        <v>9127</v>
      </c>
      <c r="L1167" s="16">
        <v>4517788.8</v>
      </c>
      <c r="M1167" s="16" t="s">
        <v>9127</v>
      </c>
      <c r="N1167" s="16">
        <v>4517788.8</v>
      </c>
      <c r="O1167" s="16" t="s">
        <v>9127</v>
      </c>
      <c r="P1167" s="16">
        <v>4517788.8</v>
      </c>
      <c r="Q1167" s="16" t="s">
        <v>9127</v>
      </c>
      <c r="R1167" s="16">
        <v>22588944</v>
      </c>
      <c r="S1167" s="16">
        <v>75</v>
      </c>
      <c r="T1167" s="16" t="s">
        <v>34</v>
      </c>
      <c r="U1167" s="16"/>
      <c r="V1167" s="16"/>
    </row>
    <row r="1168" spans="1:22" s="8" customFormat="1" ht="150" x14ac:dyDescent="0.3">
      <c r="A1168" s="16">
        <v>1163</v>
      </c>
      <c r="B1168" s="21" t="s">
        <v>7685</v>
      </c>
      <c r="C1168" s="16" t="s">
        <v>2627</v>
      </c>
      <c r="D1168" s="16" t="s">
        <v>2626</v>
      </c>
      <c r="E1168" s="16" t="s">
        <v>2628</v>
      </c>
      <c r="F1168" s="16"/>
      <c r="G1168" s="16" t="s">
        <v>33</v>
      </c>
      <c r="H1168" s="251">
        <v>4495000</v>
      </c>
      <c r="I1168" s="251">
        <v>500</v>
      </c>
      <c r="J1168" s="16">
        <v>4512500</v>
      </c>
      <c r="K1168" s="16">
        <v>475</v>
      </c>
      <c r="L1168" s="16">
        <v>4512500</v>
      </c>
      <c r="M1168" s="16">
        <v>475</v>
      </c>
      <c r="N1168" s="16">
        <v>4512500</v>
      </c>
      <c r="O1168" s="16">
        <v>475</v>
      </c>
      <c r="P1168" s="16">
        <v>4512500</v>
      </c>
      <c r="Q1168" s="16">
        <v>475</v>
      </c>
      <c r="R1168" s="16">
        <v>22545000</v>
      </c>
      <c r="S1168" s="16">
        <v>2400</v>
      </c>
      <c r="T1168" s="16" t="s">
        <v>213</v>
      </c>
      <c r="U1168" s="16" t="s">
        <v>7048</v>
      </c>
      <c r="V1168" s="16" t="s">
        <v>7048</v>
      </c>
    </row>
    <row r="1169" spans="1:22" s="8" customFormat="1" ht="150" x14ac:dyDescent="0.3">
      <c r="A1169" s="16">
        <v>1164</v>
      </c>
      <c r="B1169" s="16" t="s">
        <v>5773</v>
      </c>
      <c r="C1169" s="16" t="s">
        <v>12043</v>
      </c>
      <c r="D1169" s="16" t="s">
        <v>11307</v>
      </c>
      <c r="E1169" s="16" t="s">
        <v>12044</v>
      </c>
      <c r="F1169" s="16" t="s">
        <v>12045</v>
      </c>
      <c r="G1169" s="151" t="s">
        <v>33</v>
      </c>
      <c r="H1169" s="275">
        <v>11271150</v>
      </c>
      <c r="I1169" s="275">
        <v>69</v>
      </c>
      <c r="J1169" s="275"/>
      <c r="K1169" s="275"/>
      <c r="L1169" s="275">
        <v>11271150</v>
      </c>
      <c r="M1169" s="275">
        <v>69</v>
      </c>
      <c r="N1169" s="275"/>
      <c r="O1169" s="275"/>
      <c r="P1169" s="275"/>
      <c r="Q1169" s="275"/>
      <c r="R1169" s="16">
        <v>22542300</v>
      </c>
      <c r="S1169" s="275">
        <v>138</v>
      </c>
      <c r="T1169" s="243" t="s">
        <v>11752</v>
      </c>
      <c r="U1169" s="279"/>
      <c r="V1169" s="279"/>
    </row>
    <row r="1170" spans="1:22" s="8" customFormat="1" ht="131.25" x14ac:dyDescent="0.3">
      <c r="A1170" s="16">
        <v>1165</v>
      </c>
      <c r="B1170" s="21" t="s">
        <v>11505</v>
      </c>
      <c r="C1170" s="16" t="s">
        <v>11506</v>
      </c>
      <c r="D1170" s="16" t="s">
        <v>3311</v>
      </c>
      <c r="E1170" s="16" t="s">
        <v>11507</v>
      </c>
      <c r="F1170" s="40"/>
      <c r="G1170" s="16" t="s">
        <v>1493</v>
      </c>
      <c r="H1170" s="461">
        <v>0</v>
      </c>
      <c r="I1170" s="462">
        <v>0</v>
      </c>
      <c r="J1170" s="31">
        <v>5150640</v>
      </c>
      <c r="K1170" s="29">
        <v>8000</v>
      </c>
      <c r="L1170" s="31">
        <v>5150640</v>
      </c>
      <c r="M1170" s="29">
        <v>8000</v>
      </c>
      <c r="N1170" s="29">
        <v>5794470</v>
      </c>
      <c r="O1170" s="29">
        <v>9000</v>
      </c>
      <c r="P1170" s="29">
        <v>6438300</v>
      </c>
      <c r="Q1170" s="29">
        <v>10000</v>
      </c>
      <c r="R1170" s="16">
        <v>22534050</v>
      </c>
      <c r="S1170" s="99">
        <v>35000</v>
      </c>
      <c r="T1170" s="16" t="s">
        <v>1522</v>
      </c>
      <c r="U1170" s="16" t="s">
        <v>83</v>
      </c>
      <c r="V1170" s="16" t="s">
        <v>199</v>
      </c>
    </row>
    <row r="1171" spans="1:22" s="8" customFormat="1" ht="37.5" x14ac:dyDescent="0.3">
      <c r="A1171" s="16">
        <v>1166</v>
      </c>
      <c r="B1171" s="237" t="s">
        <v>15375</v>
      </c>
      <c r="C1171" s="237" t="s">
        <v>15376</v>
      </c>
      <c r="D1171" s="237" t="s">
        <v>15377</v>
      </c>
      <c r="E1171" s="237" t="s">
        <v>1051</v>
      </c>
      <c r="F1171" s="211"/>
      <c r="G1171" s="237" t="s">
        <v>9115</v>
      </c>
      <c r="H1171" s="299">
        <v>22499680</v>
      </c>
      <c r="I1171" s="299">
        <v>1</v>
      </c>
      <c r="J1171" s="211"/>
      <c r="K1171" s="211"/>
      <c r="L1171" s="211"/>
      <c r="M1171" s="211"/>
      <c r="N1171" s="211"/>
      <c r="O1171" s="211"/>
      <c r="P1171" s="211"/>
      <c r="Q1171" s="211"/>
      <c r="R1171" s="16">
        <v>22499680</v>
      </c>
      <c r="S1171" s="211"/>
      <c r="T1171" s="207" t="s">
        <v>14724</v>
      </c>
      <c r="U1171" s="248">
        <v>398</v>
      </c>
      <c r="V1171" s="249" t="s">
        <v>15378</v>
      </c>
    </row>
    <row r="1172" spans="1:22" s="8" customFormat="1" ht="56.25" x14ac:dyDescent="0.3">
      <c r="A1172" s="16">
        <v>1167</v>
      </c>
      <c r="B1172" s="21" t="s">
        <v>973</v>
      </c>
      <c r="C1172" s="16" t="s">
        <v>1279</v>
      </c>
      <c r="D1172" s="16" t="s">
        <v>1280</v>
      </c>
      <c r="E1172" s="16" t="s">
        <v>1281</v>
      </c>
      <c r="F1172" s="16" t="s">
        <v>1282</v>
      </c>
      <c r="G1172" s="16" t="s">
        <v>720</v>
      </c>
      <c r="H1172" s="251">
        <v>5318010.8800000008</v>
      </c>
      <c r="I1172" s="251">
        <v>1.1200000000000001</v>
      </c>
      <c r="J1172" s="16">
        <v>5530731.3152000001</v>
      </c>
      <c r="K1172" s="16">
        <v>1.1200000000000001</v>
      </c>
      <c r="L1172" s="16">
        <v>5724306.9112320002</v>
      </c>
      <c r="M1172" s="16">
        <v>1.1200000000000001</v>
      </c>
      <c r="N1172" s="16">
        <v>5924657.6531251203</v>
      </c>
      <c r="O1172" s="16">
        <v>1.1200000000000001</v>
      </c>
      <c r="P1172" s="16">
        <v>0</v>
      </c>
      <c r="Q1172" s="16">
        <v>0</v>
      </c>
      <c r="R1172" s="16">
        <v>22497706.759557121</v>
      </c>
      <c r="S1172" s="16">
        <v>4.4800000000000004</v>
      </c>
      <c r="T1172" s="16" t="s">
        <v>913</v>
      </c>
      <c r="U1172" s="16" t="s">
        <v>35</v>
      </c>
      <c r="V1172" s="16" t="s">
        <v>1283</v>
      </c>
    </row>
    <row r="1173" spans="1:22" s="8" customFormat="1" ht="75" x14ac:dyDescent="0.3">
      <c r="A1173" s="16">
        <v>1168</v>
      </c>
      <c r="B1173" s="21" t="s">
        <v>973</v>
      </c>
      <c r="C1173" s="16" t="s">
        <v>1279</v>
      </c>
      <c r="D1173" s="16" t="s">
        <v>9677</v>
      </c>
      <c r="E1173" s="16" t="s">
        <v>1281</v>
      </c>
      <c r="F1173" s="16" t="s">
        <v>1282</v>
      </c>
      <c r="G1173" s="16" t="s">
        <v>9678</v>
      </c>
      <c r="H1173" s="251">
        <v>5318010.8800000008</v>
      </c>
      <c r="I1173" s="251">
        <v>1.1200000000000001</v>
      </c>
      <c r="J1173" s="16">
        <v>5530731.3152000001</v>
      </c>
      <c r="K1173" s="16">
        <v>1.1200000000000001</v>
      </c>
      <c r="L1173" s="16">
        <v>5724306.9112320002</v>
      </c>
      <c r="M1173" s="16">
        <v>1.1200000000000001</v>
      </c>
      <c r="N1173" s="16">
        <v>5924657.6531251203</v>
      </c>
      <c r="O1173" s="16">
        <v>1.1200000000000001</v>
      </c>
      <c r="P1173" s="16">
        <v>0</v>
      </c>
      <c r="Q1173" s="16">
        <v>0</v>
      </c>
      <c r="R1173" s="16">
        <v>22497706.759557121</v>
      </c>
      <c r="S1173" s="16">
        <v>4.4800000000000004</v>
      </c>
      <c r="T1173" s="16" t="s">
        <v>913</v>
      </c>
      <c r="U1173" s="16" t="s">
        <v>35</v>
      </c>
      <c r="V1173" s="16" t="s">
        <v>1283</v>
      </c>
    </row>
    <row r="1174" spans="1:22" s="8" customFormat="1" ht="187.5" x14ac:dyDescent="0.3">
      <c r="A1174" s="16">
        <v>1169</v>
      </c>
      <c r="B1174" s="21" t="s">
        <v>7686</v>
      </c>
      <c r="C1174" s="16" t="s">
        <v>2589</v>
      </c>
      <c r="D1174" s="16" t="s">
        <v>326</v>
      </c>
      <c r="E1174" s="16" t="s">
        <v>2590</v>
      </c>
      <c r="F1174" s="16"/>
      <c r="G1174" s="16" t="s">
        <v>281</v>
      </c>
      <c r="H1174" s="251">
        <v>3719952</v>
      </c>
      <c r="I1174" s="251">
        <v>54</v>
      </c>
      <c r="J1174" s="16">
        <v>5092915.2200000007</v>
      </c>
      <c r="K1174" s="16">
        <v>67</v>
      </c>
      <c r="L1174" s="16">
        <v>4560819.6000000006</v>
      </c>
      <c r="M1174" s="16">
        <v>60</v>
      </c>
      <c r="N1174" s="16">
        <v>4560819.6000000006</v>
      </c>
      <c r="O1174" s="16">
        <v>60</v>
      </c>
      <c r="P1174" s="16">
        <v>4560819.6000000006</v>
      </c>
      <c r="Q1174" s="16">
        <v>60</v>
      </c>
      <c r="R1174" s="16">
        <v>22495326.020000003</v>
      </c>
      <c r="S1174" s="16">
        <v>301</v>
      </c>
      <c r="T1174" s="16" t="s">
        <v>213</v>
      </c>
      <c r="U1174" s="16" t="s">
        <v>35</v>
      </c>
      <c r="V1174" s="16" t="s">
        <v>7620</v>
      </c>
    </row>
    <row r="1175" spans="1:22" s="8" customFormat="1" ht="409.5" x14ac:dyDescent="0.3">
      <c r="A1175" s="16">
        <v>1170</v>
      </c>
      <c r="B1175" s="21" t="s">
        <v>3815</v>
      </c>
      <c r="C1175" s="16" t="s">
        <v>3331</v>
      </c>
      <c r="D1175" s="16" t="s">
        <v>842</v>
      </c>
      <c r="E1175" s="16" t="s">
        <v>3332</v>
      </c>
      <c r="F1175" s="17"/>
      <c r="G1175" s="16" t="s">
        <v>33</v>
      </c>
      <c r="H1175" s="251">
        <v>4493610.3</v>
      </c>
      <c r="I1175" s="251">
        <v>265</v>
      </c>
      <c r="J1175" s="16">
        <v>4493610.3</v>
      </c>
      <c r="K1175" s="16">
        <v>265</v>
      </c>
      <c r="L1175" s="16">
        <v>4493610.3</v>
      </c>
      <c r="M1175" s="16">
        <v>265</v>
      </c>
      <c r="N1175" s="16">
        <v>4493610.3</v>
      </c>
      <c r="O1175" s="16">
        <v>265</v>
      </c>
      <c r="P1175" s="16">
        <v>4493610.3</v>
      </c>
      <c r="Q1175" s="16">
        <v>265</v>
      </c>
      <c r="R1175" s="16">
        <v>22468051.5</v>
      </c>
      <c r="S1175" s="16">
        <v>1325</v>
      </c>
      <c r="T1175" s="16" t="s">
        <v>213</v>
      </c>
      <c r="U1175" s="16"/>
      <c r="V1175" s="16"/>
    </row>
    <row r="1176" spans="1:22" s="8" customFormat="1" ht="262.5" x14ac:dyDescent="0.3">
      <c r="A1176" s="16">
        <v>1171</v>
      </c>
      <c r="B1176" s="21" t="s">
        <v>3823</v>
      </c>
      <c r="C1176" s="16" t="s">
        <v>599</v>
      </c>
      <c r="D1176" s="16" t="s">
        <v>598</v>
      </c>
      <c r="E1176" s="16" t="s">
        <v>600</v>
      </c>
      <c r="F1176" s="17"/>
      <c r="G1176" s="16" t="s">
        <v>33</v>
      </c>
      <c r="H1176" s="251">
        <v>4485800</v>
      </c>
      <c r="I1176" s="251">
        <v>11</v>
      </c>
      <c r="J1176" s="16">
        <v>4485800</v>
      </c>
      <c r="K1176" s="16">
        <v>11</v>
      </c>
      <c r="L1176" s="16">
        <v>4485800</v>
      </c>
      <c r="M1176" s="16">
        <v>11</v>
      </c>
      <c r="N1176" s="16">
        <v>4485800</v>
      </c>
      <c r="O1176" s="16">
        <v>11</v>
      </c>
      <c r="P1176" s="16">
        <v>4485800</v>
      </c>
      <c r="Q1176" s="16">
        <v>11</v>
      </c>
      <c r="R1176" s="16">
        <v>22429000</v>
      </c>
      <c r="S1176" s="16">
        <v>55</v>
      </c>
      <c r="T1176" s="16" t="s">
        <v>213</v>
      </c>
      <c r="U1176" s="16" t="s">
        <v>2567</v>
      </c>
      <c r="V1176" s="16" t="s">
        <v>3824</v>
      </c>
    </row>
    <row r="1177" spans="1:22" s="8" customFormat="1" ht="56.25" x14ac:dyDescent="0.3">
      <c r="A1177" s="16">
        <v>1172</v>
      </c>
      <c r="B1177" s="51" t="s">
        <v>787</v>
      </c>
      <c r="C1177" s="51" t="s">
        <v>788</v>
      </c>
      <c r="D1177" s="51" t="s">
        <v>789</v>
      </c>
      <c r="E1177" s="51" t="s">
        <v>14707</v>
      </c>
      <c r="F1177" s="51"/>
      <c r="G1177" s="51" t="s">
        <v>9115</v>
      </c>
      <c r="H1177" s="437">
        <v>22400000</v>
      </c>
      <c r="I1177" s="251" t="s">
        <v>9117</v>
      </c>
      <c r="J1177" s="17"/>
      <c r="K1177" s="17"/>
      <c r="L1177" s="17"/>
      <c r="M1177" s="17"/>
      <c r="N1177" s="17"/>
      <c r="O1177" s="17"/>
      <c r="P1177" s="17"/>
      <c r="Q1177" s="17"/>
      <c r="R1177" s="16">
        <v>22400000</v>
      </c>
      <c r="S1177" s="16">
        <v>200</v>
      </c>
      <c r="T1177" s="51" t="s">
        <v>14655</v>
      </c>
      <c r="U1177" s="51" t="s">
        <v>83</v>
      </c>
      <c r="V1177" s="17"/>
    </row>
    <row r="1178" spans="1:22" s="8" customFormat="1" ht="56.25" x14ac:dyDescent="0.3">
      <c r="A1178" s="16">
        <v>1173</v>
      </c>
      <c r="B1178" s="51" t="s">
        <v>2100</v>
      </c>
      <c r="C1178" s="51" t="s">
        <v>2101</v>
      </c>
      <c r="D1178" s="51" t="s">
        <v>7753</v>
      </c>
      <c r="E1178" s="51" t="s">
        <v>14708</v>
      </c>
      <c r="F1178" s="40" t="s">
        <v>14449</v>
      </c>
      <c r="G1178" s="51" t="s">
        <v>9115</v>
      </c>
      <c r="H1178" s="437">
        <v>22400000</v>
      </c>
      <c r="I1178" s="251" t="s">
        <v>9120</v>
      </c>
      <c r="J1178" s="17"/>
      <c r="K1178" s="17"/>
      <c r="L1178" s="17"/>
      <c r="M1178" s="17"/>
      <c r="N1178" s="17"/>
      <c r="O1178" s="17"/>
      <c r="P1178" s="17"/>
      <c r="Q1178" s="17"/>
      <c r="R1178" s="16">
        <v>22400000</v>
      </c>
      <c r="S1178" s="16">
        <v>2</v>
      </c>
      <c r="T1178" s="51" t="s">
        <v>14655</v>
      </c>
      <c r="U1178" s="51" t="s">
        <v>89</v>
      </c>
      <c r="V1178" s="17"/>
    </row>
    <row r="1179" spans="1:22" s="8" customFormat="1" ht="56.25" x14ac:dyDescent="0.3">
      <c r="A1179" s="16">
        <v>1174</v>
      </c>
      <c r="B1179" s="21" t="s">
        <v>7687</v>
      </c>
      <c r="C1179" s="16" t="s">
        <v>2489</v>
      </c>
      <c r="D1179" s="16" t="s">
        <v>514</v>
      </c>
      <c r="E1179" s="16" t="s">
        <v>2490</v>
      </c>
      <c r="F1179" s="16"/>
      <c r="G1179" s="16" t="s">
        <v>33</v>
      </c>
      <c r="H1179" s="251">
        <v>3197999.9999999995</v>
      </c>
      <c r="I1179" s="251">
        <v>2</v>
      </c>
      <c r="J1179" s="16">
        <v>4797000</v>
      </c>
      <c r="K1179" s="16">
        <v>3</v>
      </c>
      <c r="L1179" s="16">
        <v>4797000</v>
      </c>
      <c r="M1179" s="16">
        <v>3</v>
      </c>
      <c r="N1179" s="16">
        <v>4797000</v>
      </c>
      <c r="O1179" s="16">
        <v>3</v>
      </c>
      <c r="P1179" s="16">
        <v>4797000</v>
      </c>
      <c r="Q1179" s="16">
        <v>3</v>
      </c>
      <c r="R1179" s="16">
        <v>22386000</v>
      </c>
      <c r="S1179" s="16">
        <v>14</v>
      </c>
      <c r="T1179" s="16" t="s">
        <v>213</v>
      </c>
      <c r="U1179" s="16" t="s">
        <v>7048</v>
      </c>
      <c r="V1179" s="16" t="s">
        <v>7048</v>
      </c>
    </row>
    <row r="1180" spans="1:22" s="8" customFormat="1" ht="93.75" x14ac:dyDescent="0.3">
      <c r="A1180" s="16">
        <v>1175</v>
      </c>
      <c r="B1180" s="21" t="s">
        <v>7688</v>
      </c>
      <c r="C1180" s="16" t="s">
        <v>4212</v>
      </c>
      <c r="D1180" s="16" t="s">
        <v>4213</v>
      </c>
      <c r="E1180" s="16" t="s">
        <v>4214</v>
      </c>
      <c r="F1180" s="16"/>
      <c r="G1180" s="16" t="s">
        <v>33</v>
      </c>
      <c r="H1180" s="251">
        <v>3991679.9999999991</v>
      </c>
      <c r="I1180" s="251">
        <v>1782</v>
      </c>
      <c r="J1180" s="16">
        <v>4671744</v>
      </c>
      <c r="K1180" s="16">
        <v>1738</v>
      </c>
      <c r="L1180" s="16">
        <v>4569600</v>
      </c>
      <c r="M1180" s="16">
        <v>1700</v>
      </c>
      <c r="N1180" s="16">
        <v>4569600</v>
      </c>
      <c r="O1180" s="16">
        <v>1700</v>
      </c>
      <c r="P1180" s="16">
        <v>4569600</v>
      </c>
      <c r="Q1180" s="16">
        <v>1700</v>
      </c>
      <c r="R1180" s="16">
        <v>22372224</v>
      </c>
      <c r="S1180" s="16">
        <v>8620</v>
      </c>
      <c r="T1180" s="16" t="s">
        <v>213</v>
      </c>
      <c r="U1180" s="16" t="s">
        <v>83</v>
      </c>
      <c r="V1180" s="16" t="s">
        <v>7689</v>
      </c>
    </row>
    <row r="1181" spans="1:22" s="8" customFormat="1" ht="187.5" x14ac:dyDescent="0.3">
      <c r="A1181" s="16">
        <v>1176</v>
      </c>
      <c r="B1181" s="16" t="s">
        <v>12046</v>
      </c>
      <c r="C1181" s="16" t="s">
        <v>12047</v>
      </c>
      <c r="D1181" s="16" t="s">
        <v>5479</v>
      </c>
      <c r="E1181" s="16" t="s">
        <v>12048</v>
      </c>
      <c r="F1181" s="16" t="s">
        <v>12049</v>
      </c>
      <c r="G1181" s="151" t="s">
        <v>49</v>
      </c>
      <c r="H1181" s="275">
        <v>9464000</v>
      </c>
      <c r="I1181" s="275">
        <v>80</v>
      </c>
      <c r="J1181" s="275">
        <v>4258800</v>
      </c>
      <c r="K1181" s="275">
        <v>36</v>
      </c>
      <c r="L1181" s="275">
        <v>4258800</v>
      </c>
      <c r="M1181" s="275">
        <v>36</v>
      </c>
      <c r="N1181" s="275">
        <v>4258800</v>
      </c>
      <c r="O1181" s="275">
        <v>36</v>
      </c>
      <c r="P1181" s="275"/>
      <c r="Q1181" s="275"/>
      <c r="R1181" s="16">
        <v>22240400</v>
      </c>
      <c r="S1181" s="275">
        <v>188</v>
      </c>
      <c r="T1181" s="243" t="s">
        <v>11752</v>
      </c>
      <c r="U1181" s="279" t="s">
        <v>35</v>
      </c>
      <c r="V1181" s="279" t="s">
        <v>12050</v>
      </c>
    </row>
    <row r="1182" spans="1:22" s="8" customFormat="1" ht="225" x14ac:dyDescent="0.3">
      <c r="A1182" s="16">
        <v>1177</v>
      </c>
      <c r="B1182" s="16" t="s">
        <v>3260</v>
      </c>
      <c r="C1182" s="16" t="s">
        <v>12051</v>
      </c>
      <c r="D1182" s="16" t="s">
        <v>12052</v>
      </c>
      <c r="E1182" s="16" t="s">
        <v>12053</v>
      </c>
      <c r="F1182" s="16" t="s">
        <v>12054</v>
      </c>
      <c r="G1182" s="151" t="s">
        <v>33</v>
      </c>
      <c r="H1182" s="275">
        <v>0</v>
      </c>
      <c r="I1182" s="275">
        <v>0</v>
      </c>
      <c r="J1182" s="275">
        <v>7393500</v>
      </c>
      <c r="K1182" s="275">
        <v>4929</v>
      </c>
      <c r="L1182" s="275">
        <v>7393500</v>
      </c>
      <c r="M1182" s="275">
        <v>4929</v>
      </c>
      <c r="N1182" s="275">
        <v>7393500</v>
      </c>
      <c r="O1182" s="275">
        <v>4929</v>
      </c>
      <c r="P1182" s="275">
        <v>0</v>
      </c>
      <c r="Q1182" s="275">
        <v>0</v>
      </c>
      <c r="R1182" s="16">
        <v>22180500</v>
      </c>
      <c r="S1182" s="275">
        <v>14787</v>
      </c>
      <c r="T1182" s="243" t="s">
        <v>11752</v>
      </c>
      <c r="U1182" s="279" t="s">
        <v>35</v>
      </c>
      <c r="V1182" s="279" t="s">
        <v>12055</v>
      </c>
    </row>
    <row r="1183" spans="1:22" s="8" customFormat="1" ht="243.75" x14ac:dyDescent="0.3">
      <c r="A1183" s="16">
        <v>1178</v>
      </c>
      <c r="B1183" s="21" t="s">
        <v>7202</v>
      </c>
      <c r="C1183" s="16" t="s">
        <v>2281</v>
      </c>
      <c r="D1183" s="16" t="s">
        <v>514</v>
      </c>
      <c r="E1183" s="16" t="s">
        <v>2282</v>
      </c>
      <c r="F1183" s="16"/>
      <c r="G1183" s="16" t="s">
        <v>33</v>
      </c>
      <c r="H1183" s="251">
        <v>3687999.9999999995</v>
      </c>
      <c r="I1183" s="251">
        <v>8</v>
      </c>
      <c r="J1183" s="16">
        <v>4623108.7</v>
      </c>
      <c r="K1183" s="16">
        <v>10</v>
      </c>
      <c r="L1183" s="16">
        <v>4623108.7</v>
      </c>
      <c r="M1183" s="16">
        <v>10</v>
      </c>
      <c r="N1183" s="16">
        <v>4623108.7</v>
      </c>
      <c r="O1183" s="16">
        <v>10</v>
      </c>
      <c r="P1183" s="16">
        <v>4623108.7</v>
      </c>
      <c r="Q1183" s="16">
        <v>10</v>
      </c>
      <c r="R1183" s="16">
        <v>22180434.799999997</v>
      </c>
      <c r="S1183" s="16">
        <v>48</v>
      </c>
      <c r="T1183" s="16" t="s">
        <v>213</v>
      </c>
      <c r="U1183" s="16" t="s">
        <v>83</v>
      </c>
      <c r="V1183" s="16" t="s">
        <v>7551</v>
      </c>
    </row>
    <row r="1184" spans="1:22" s="8" customFormat="1" ht="37.5" x14ac:dyDescent="0.3">
      <c r="A1184" s="16">
        <v>1179</v>
      </c>
      <c r="B1184" s="16" t="s">
        <v>12056</v>
      </c>
      <c r="C1184" s="16" t="s">
        <v>12057</v>
      </c>
      <c r="D1184" s="16" t="s">
        <v>1501</v>
      </c>
      <c r="E1184" s="16" t="s">
        <v>12058</v>
      </c>
      <c r="F1184" s="16"/>
      <c r="G1184" s="151" t="s">
        <v>9115</v>
      </c>
      <c r="H1184" s="275">
        <v>0</v>
      </c>
      <c r="I1184" s="275">
        <v>0</v>
      </c>
      <c r="J1184" s="275">
        <v>0</v>
      </c>
      <c r="K1184" s="275">
        <v>0</v>
      </c>
      <c r="L1184" s="275">
        <v>11087141</v>
      </c>
      <c r="M1184" s="275" t="s">
        <v>9113</v>
      </c>
      <c r="N1184" s="275">
        <v>0</v>
      </c>
      <c r="O1184" s="275">
        <v>0</v>
      </c>
      <c r="P1184" s="275">
        <v>11087141</v>
      </c>
      <c r="Q1184" s="275" t="s">
        <v>9113</v>
      </c>
      <c r="R1184" s="16">
        <v>22174282</v>
      </c>
      <c r="S1184" s="275">
        <v>2</v>
      </c>
      <c r="T1184" s="38" t="s">
        <v>11752</v>
      </c>
      <c r="U1184" s="279"/>
      <c r="V1184" s="279"/>
    </row>
    <row r="1185" spans="1:22" s="8" customFormat="1" x14ac:dyDescent="0.3">
      <c r="A1185" s="16">
        <v>1180</v>
      </c>
      <c r="B1185" s="118" t="s">
        <v>14590</v>
      </c>
      <c r="C1185" s="118" t="s">
        <v>14591</v>
      </c>
      <c r="D1185" s="118" t="s">
        <v>14592</v>
      </c>
      <c r="E1185" s="118" t="s">
        <v>14593</v>
      </c>
      <c r="F1185" s="118" t="s">
        <v>14449</v>
      </c>
      <c r="G1185" s="118" t="s">
        <v>9115</v>
      </c>
      <c r="H1185" s="166">
        <v>5089313.3600000003</v>
      </c>
      <c r="I1185" s="166">
        <v>8</v>
      </c>
      <c r="J1185" s="118">
        <v>4267427.68</v>
      </c>
      <c r="K1185" s="118">
        <v>8</v>
      </c>
      <c r="L1185" s="118">
        <v>4267427.68</v>
      </c>
      <c r="M1185" s="118">
        <v>8</v>
      </c>
      <c r="N1185" s="118">
        <v>4267427.68</v>
      </c>
      <c r="O1185" s="118">
        <v>8</v>
      </c>
      <c r="P1185" s="118">
        <v>4267427.68</v>
      </c>
      <c r="Q1185" s="118">
        <v>8</v>
      </c>
      <c r="R1185" s="16">
        <v>22159024.079999998</v>
      </c>
      <c r="S1185" s="118">
        <v>40</v>
      </c>
      <c r="T1185" s="20" t="s">
        <v>15403</v>
      </c>
      <c r="U1185" s="118"/>
      <c r="V1185" s="118"/>
    </row>
    <row r="1186" spans="1:22" s="8" customFormat="1" ht="75" x14ac:dyDescent="0.3">
      <c r="A1186" s="16">
        <v>1181</v>
      </c>
      <c r="B1186" s="16" t="s">
        <v>12059</v>
      </c>
      <c r="C1186" s="16" t="s">
        <v>12060</v>
      </c>
      <c r="D1186" s="16" t="s">
        <v>3188</v>
      </c>
      <c r="E1186" s="16" t="s">
        <v>12061</v>
      </c>
      <c r="F1186" s="16"/>
      <c r="G1186" s="151" t="s">
        <v>9114</v>
      </c>
      <c r="H1186" s="275">
        <v>22123920</v>
      </c>
      <c r="I1186" s="275" t="s">
        <v>9130</v>
      </c>
      <c r="J1186" s="275"/>
      <c r="K1186" s="275"/>
      <c r="L1186" s="275"/>
      <c r="M1186" s="275"/>
      <c r="N1186" s="275"/>
      <c r="O1186" s="275"/>
      <c r="P1186" s="275"/>
      <c r="Q1186" s="275"/>
      <c r="R1186" s="16">
        <v>22123920</v>
      </c>
      <c r="S1186" s="275">
        <v>3</v>
      </c>
      <c r="T1186" s="38" t="s">
        <v>11788</v>
      </c>
      <c r="U1186" s="279"/>
      <c r="V1186" s="279"/>
    </row>
    <row r="1187" spans="1:22" s="8" customFormat="1" ht="131.25" x14ac:dyDescent="0.3">
      <c r="A1187" s="16">
        <v>1182</v>
      </c>
      <c r="B1187" s="21" t="s">
        <v>7690</v>
      </c>
      <c r="C1187" s="16" t="s">
        <v>7691</v>
      </c>
      <c r="D1187" s="16" t="s">
        <v>263</v>
      </c>
      <c r="E1187" s="16" t="s">
        <v>7692</v>
      </c>
      <c r="F1187" s="16"/>
      <c r="G1187" s="16" t="s">
        <v>33</v>
      </c>
      <c r="H1187" s="251">
        <v>2850040</v>
      </c>
      <c r="I1187" s="251">
        <v>86</v>
      </c>
      <c r="J1187" s="16">
        <v>6296913.5</v>
      </c>
      <c r="K1187" s="16">
        <v>190</v>
      </c>
      <c r="L1187" s="16">
        <v>4308414.5</v>
      </c>
      <c r="M1187" s="16">
        <v>130</v>
      </c>
      <c r="N1187" s="16">
        <v>4308414.5</v>
      </c>
      <c r="O1187" s="16">
        <v>130</v>
      </c>
      <c r="P1187" s="16">
        <v>4308414.5</v>
      </c>
      <c r="Q1187" s="16">
        <v>130</v>
      </c>
      <c r="R1187" s="16">
        <v>22072197</v>
      </c>
      <c r="S1187" s="16">
        <v>666</v>
      </c>
      <c r="T1187" s="16" t="s">
        <v>213</v>
      </c>
      <c r="U1187" s="16" t="s">
        <v>61</v>
      </c>
      <c r="V1187" s="16" t="s">
        <v>7693</v>
      </c>
    </row>
    <row r="1188" spans="1:22" s="8" customFormat="1" ht="187.5" x14ac:dyDescent="0.3">
      <c r="A1188" s="16">
        <v>1183</v>
      </c>
      <c r="B1188" s="21" t="s">
        <v>7694</v>
      </c>
      <c r="C1188" s="16" t="s">
        <v>327</v>
      </c>
      <c r="D1188" s="16" t="s">
        <v>326</v>
      </c>
      <c r="E1188" s="16" t="s">
        <v>328</v>
      </c>
      <c r="F1188" s="16"/>
      <c r="G1188" s="16" t="s">
        <v>281</v>
      </c>
      <c r="H1188" s="251">
        <v>8284901.8482142854</v>
      </c>
      <c r="I1188" s="251">
        <v>585</v>
      </c>
      <c r="J1188" s="16">
        <v>1318353.66546</v>
      </c>
      <c r="K1188" s="16">
        <v>95.394000000000005</v>
      </c>
      <c r="L1188" s="16">
        <v>4146027</v>
      </c>
      <c r="M1188" s="16">
        <v>300</v>
      </c>
      <c r="N1188" s="16">
        <v>4146027</v>
      </c>
      <c r="O1188" s="16">
        <v>300</v>
      </c>
      <c r="P1188" s="16">
        <v>4146027</v>
      </c>
      <c r="Q1188" s="16">
        <v>300</v>
      </c>
      <c r="R1188" s="16">
        <v>22041336.513674285</v>
      </c>
      <c r="S1188" s="16">
        <v>1580.394</v>
      </c>
      <c r="T1188" s="16" t="s">
        <v>213</v>
      </c>
      <c r="U1188" s="16" t="s">
        <v>35</v>
      </c>
      <c r="V1188" s="16" t="s">
        <v>7620</v>
      </c>
    </row>
    <row r="1189" spans="1:22" s="8" customFormat="1" ht="56.25" x14ac:dyDescent="0.3">
      <c r="A1189" s="16">
        <v>1184</v>
      </c>
      <c r="B1189" s="21" t="s">
        <v>7695</v>
      </c>
      <c r="C1189" s="16" t="s">
        <v>6564</v>
      </c>
      <c r="D1189" s="16" t="s">
        <v>4950</v>
      </c>
      <c r="E1189" s="16" t="s">
        <v>6565</v>
      </c>
      <c r="F1189" s="16"/>
      <c r="G1189" s="16" t="s">
        <v>863</v>
      </c>
      <c r="H1189" s="251">
        <v>5399000</v>
      </c>
      <c r="I1189" s="251">
        <v>18200</v>
      </c>
      <c r="J1189" s="16">
        <v>4160000</v>
      </c>
      <c r="K1189" s="16">
        <v>8000</v>
      </c>
      <c r="L1189" s="16">
        <v>4160000</v>
      </c>
      <c r="M1189" s="16">
        <v>8000</v>
      </c>
      <c r="N1189" s="16">
        <v>4160000</v>
      </c>
      <c r="O1189" s="16">
        <v>8000</v>
      </c>
      <c r="P1189" s="16">
        <v>4160000</v>
      </c>
      <c r="Q1189" s="16">
        <v>8000</v>
      </c>
      <c r="R1189" s="16">
        <v>22039000</v>
      </c>
      <c r="S1189" s="16">
        <v>50200</v>
      </c>
      <c r="T1189" s="16" t="s">
        <v>213</v>
      </c>
      <c r="U1189" s="16" t="s">
        <v>7048</v>
      </c>
      <c r="V1189" s="16" t="s">
        <v>7048</v>
      </c>
    </row>
    <row r="1190" spans="1:22" s="8" customFormat="1" ht="93.75" x14ac:dyDescent="0.3">
      <c r="A1190" s="16">
        <v>1185</v>
      </c>
      <c r="B1190" s="21" t="s">
        <v>1940</v>
      </c>
      <c r="C1190" s="16" t="s">
        <v>1941</v>
      </c>
      <c r="D1190" s="16" t="s">
        <v>1942</v>
      </c>
      <c r="E1190" s="16" t="s">
        <v>9228</v>
      </c>
      <c r="F1190" s="16"/>
      <c r="G1190" s="16" t="s">
        <v>9229</v>
      </c>
      <c r="H1190" s="251">
        <v>22017744</v>
      </c>
      <c r="I1190" s="251" t="s">
        <v>9230</v>
      </c>
      <c r="J1190" s="16"/>
      <c r="K1190" s="16"/>
      <c r="L1190" s="16"/>
      <c r="M1190" s="16"/>
      <c r="N1190" s="16"/>
      <c r="O1190" s="16"/>
      <c r="P1190" s="16"/>
      <c r="Q1190" s="16"/>
      <c r="R1190" s="16">
        <v>22017744</v>
      </c>
      <c r="S1190" s="16">
        <v>22500</v>
      </c>
      <c r="T1190" s="16" t="s">
        <v>1326</v>
      </c>
      <c r="U1190" s="16"/>
      <c r="V1190" s="16"/>
    </row>
    <row r="1191" spans="1:22" s="8" customFormat="1" ht="409.5" x14ac:dyDescent="0.3">
      <c r="A1191" s="16">
        <v>1186</v>
      </c>
      <c r="B1191" s="16" t="s">
        <v>11796</v>
      </c>
      <c r="C1191" s="16" t="s">
        <v>11797</v>
      </c>
      <c r="D1191" s="16" t="s">
        <v>11798</v>
      </c>
      <c r="E1191" s="16" t="s">
        <v>12062</v>
      </c>
      <c r="F1191" s="16" t="s">
        <v>12063</v>
      </c>
      <c r="G1191" s="151" t="s">
        <v>33</v>
      </c>
      <c r="H1191" s="275">
        <v>5500000</v>
      </c>
      <c r="I1191" s="275">
        <v>22</v>
      </c>
      <c r="J1191" s="275">
        <v>5500000</v>
      </c>
      <c r="K1191" s="275">
        <v>22</v>
      </c>
      <c r="L1191" s="275">
        <v>5500000</v>
      </c>
      <c r="M1191" s="275">
        <v>22</v>
      </c>
      <c r="N1191" s="275">
        <v>5500000</v>
      </c>
      <c r="O1191" s="275">
        <v>22</v>
      </c>
      <c r="P1191" s="275"/>
      <c r="Q1191" s="275"/>
      <c r="R1191" s="16">
        <v>22000000</v>
      </c>
      <c r="S1191" s="275">
        <v>88</v>
      </c>
      <c r="T1191" s="243" t="s">
        <v>11752</v>
      </c>
      <c r="U1191" s="279" t="s">
        <v>35</v>
      </c>
      <c r="V1191" s="279" t="s">
        <v>11827</v>
      </c>
    </row>
    <row r="1192" spans="1:22" s="8" customFormat="1" ht="375" x14ac:dyDescent="0.3">
      <c r="A1192" s="16">
        <v>1187</v>
      </c>
      <c r="B1192" s="21" t="s">
        <v>7696</v>
      </c>
      <c r="C1192" s="16" t="s">
        <v>3692</v>
      </c>
      <c r="D1192" s="16" t="s">
        <v>3693</v>
      </c>
      <c r="E1192" s="16" t="s">
        <v>3694</v>
      </c>
      <c r="F1192" s="16"/>
      <c r="G1192" s="16" t="s">
        <v>33</v>
      </c>
      <c r="H1192" s="251">
        <v>1650599.9999999998</v>
      </c>
      <c r="I1192" s="251">
        <v>90</v>
      </c>
      <c r="J1192" s="16">
        <v>5086825</v>
      </c>
      <c r="K1192" s="16">
        <v>85</v>
      </c>
      <c r="L1192" s="16">
        <v>5086825</v>
      </c>
      <c r="M1192" s="16">
        <v>85</v>
      </c>
      <c r="N1192" s="16">
        <v>5086825</v>
      </c>
      <c r="O1192" s="16">
        <v>85</v>
      </c>
      <c r="P1192" s="16">
        <v>5086825</v>
      </c>
      <c r="Q1192" s="16">
        <v>85</v>
      </c>
      <c r="R1192" s="16">
        <v>21997900</v>
      </c>
      <c r="S1192" s="16">
        <v>430</v>
      </c>
      <c r="T1192" s="16" t="s">
        <v>213</v>
      </c>
      <c r="U1192" s="16" t="s">
        <v>274</v>
      </c>
      <c r="V1192" s="16" t="s">
        <v>274</v>
      </c>
    </row>
    <row r="1193" spans="1:22" s="8" customFormat="1" ht="37.5" x14ac:dyDescent="0.3">
      <c r="A1193" s="16">
        <v>1188</v>
      </c>
      <c r="B1193" s="21" t="s">
        <v>7697</v>
      </c>
      <c r="C1193" s="16" t="s">
        <v>3898</v>
      </c>
      <c r="D1193" s="16" t="s">
        <v>3899</v>
      </c>
      <c r="E1193" s="16" t="s">
        <v>569</v>
      </c>
      <c r="F1193" s="16"/>
      <c r="G1193" s="16" t="s">
        <v>33</v>
      </c>
      <c r="H1193" s="251">
        <v>6460000</v>
      </c>
      <c r="I1193" s="251">
        <v>2</v>
      </c>
      <c r="J1193" s="16">
        <v>3876000</v>
      </c>
      <c r="K1193" s="16">
        <v>1</v>
      </c>
      <c r="L1193" s="16">
        <v>3876000</v>
      </c>
      <c r="M1193" s="16">
        <v>1</v>
      </c>
      <c r="N1193" s="16">
        <v>3876000</v>
      </c>
      <c r="O1193" s="16">
        <v>1</v>
      </c>
      <c r="P1193" s="16">
        <v>3876000</v>
      </c>
      <c r="Q1193" s="16">
        <v>1</v>
      </c>
      <c r="R1193" s="16">
        <v>21964000</v>
      </c>
      <c r="S1193" s="16">
        <v>6</v>
      </c>
      <c r="T1193" s="16" t="s">
        <v>213</v>
      </c>
      <c r="U1193" s="16" t="s">
        <v>7048</v>
      </c>
      <c r="V1193" s="16" t="s">
        <v>7048</v>
      </c>
    </row>
    <row r="1194" spans="1:22" s="8" customFormat="1" ht="75" x14ac:dyDescent="0.3">
      <c r="A1194" s="16">
        <v>1189</v>
      </c>
      <c r="B1194" s="21" t="s">
        <v>6579</v>
      </c>
      <c r="C1194" s="16" t="s">
        <v>9907</v>
      </c>
      <c r="D1194" s="16" t="s">
        <v>9908</v>
      </c>
      <c r="E1194" s="16" t="s">
        <v>9972</v>
      </c>
      <c r="F1194" s="16" t="s">
        <v>9972</v>
      </c>
      <c r="G1194" s="16" t="s">
        <v>9115</v>
      </c>
      <c r="H1194" s="251">
        <v>4388401.92</v>
      </c>
      <c r="I1194" s="251" t="s">
        <v>9123</v>
      </c>
      <c r="J1194" s="16">
        <v>4388401.92</v>
      </c>
      <c r="K1194" s="16" t="s">
        <v>9123</v>
      </c>
      <c r="L1194" s="16">
        <v>4388401.92</v>
      </c>
      <c r="M1194" s="16" t="s">
        <v>9123</v>
      </c>
      <c r="N1194" s="16">
        <v>4388401.92</v>
      </c>
      <c r="O1194" s="16" t="s">
        <v>9123</v>
      </c>
      <c r="P1194" s="16">
        <v>4388401.92</v>
      </c>
      <c r="Q1194" s="16" t="s">
        <v>9123</v>
      </c>
      <c r="R1194" s="16">
        <v>21942009.600000001</v>
      </c>
      <c r="S1194" s="16">
        <v>30</v>
      </c>
      <c r="T1194" s="16" t="s">
        <v>34</v>
      </c>
      <c r="U1194" s="16"/>
      <c r="V1194" s="16"/>
    </row>
    <row r="1195" spans="1:22" s="8" customFormat="1" ht="37.5" x14ac:dyDescent="0.3">
      <c r="A1195" s="16">
        <v>1190</v>
      </c>
      <c r="B1195" s="16" t="s">
        <v>627</v>
      </c>
      <c r="C1195" s="16" t="s">
        <v>11028</v>
      </c>
      <c r="D1195" s="16" t="s">
        <v>11029</v>
      </c>
      <c r="E1195" s="16" t="s">
        <v>12064</v>
      </c>
      <c r="F1195" s="16"/>
      <c r="G1195" s="151" t="s">
        <v>9122</v>
      </c>
      <c r="H1195" s="275">
        <v>0</v>
      </c>
      <c r="I1195" s="275">
        <v>0</v>
      </c>
      <c r="J1195" s="275">
        <v>5485200</v>
      </c>
      <c r="K1195" s="275" t="s">
        <v>9194</v>
      </c>
      <c r="L1195" s="275">
        <v>5485200</v>
      </c>
      <c r="M1195" s="275" t="s">
        <v>9194</v>
      </c>
      <c r="N1195" s="275">
        <v>5485200</v>
      </c>
      <c r="O1195" s="275" t="s">
        <v>9194</v>
      </c>
      <c r="P1195" s="275">
        <v>5485200</v>
      </c>
      <c r="Q1195" s="275" t="s">
        <v>9194</v>
      </c>
      <c r="R1195" s="16">
        <v>21940800</v>
      </c>
      <c r="S1195" s="275">
        <v>336</v>
      </c>
      <c r="T1195" s="38" t="s">
        <v>11752</v>
      </c>
      <c r="U1195" s="279"/>
      <c r="V1195" s="279"/>
    </row>
    <row r="1196" spans="1:22" s="8" customFormat="1" ht="75" x14ac:dyDescent="0.3">
      <c r="A1196" s="16">
        <v>1191</v>
      </c>
      <c r="B1196" s="114" t="s">
        <v>194</v>
      </c>
      <c r="C1196" s="114" t="s">
        <v>1981</v>
      </c>
      <c r="D1196" s="114" t="s">
        <v>1982</v>
      </c>
      <c r="E1196" s="114" t="s">
        <v>1051</v>
      </c>
      <c r="F1196" s="114" t="s">
        <v>14449</v>
      </c>
      <c r="G1196" s="114" t="s">
        <v>7084</v>
      </c>
      <c r="H1196" s="189">
        <v>21926098.02</v>
      </c>
      <c r="I1196" s="172">
        <v>29.38</v>
      </c>
      <c r="J1196" s="20"/>
      <c r="K1196" s="20"/>
      <c r="L1196" s="20"/>
      <c r="M1196" s="20"/>
      <c r="N1196" s="20"/>
      <c r="O1196" s="20"/>
      <c r="P1196" s="20"/>
      <c r="Q1196" s="20"/>
      <c r="R1196" s="16">
        <v>21926098.02</v>
      </c>
      <c r="S1196" s="21">
        <v>29.38</v>
      </c>
      <c r="T1196" s="20" t="s">
        <v>15828</v>
      </c>
      <c r="U1196" s="112"/>
      <c r="V1196" s="37"/>
    </row>
    <row r="1197" spans="1:22" s="8" customFormat="1" ht="150" x14ac:dyDescent="0.3">
      <c r="A1197" s="16">
        <v>1192</v>
      </c>
      <c r="B1197" s="16" t="s">
        <v>263</v>
      </c>
      <c r="C1197" s="16" t="s">
        <v>11979</v>
      </c>
      <c r="D1197" s="16" t="s">
        <v>11980</v>
      </c>
      <c r="E1197" s="16" t="s">
        <v>12065</v>
      </c>
      <c r="F1197" s="16" t="s">
        <v>12066</v>
      </c>
      <c r="G1197" s="151" t="s">
        <v>33</v>
      </c>
      <c r="H1197" s="275">
        <v>0</v>
      </c>
      <c r="I1197" s="275">
        <v>0</v>
      </c>
      <c r="J1197" s="275">
        <v>7304050.8000000007</v>
      </c>
      <c r="K1197" s="275">
        <v>12</v>
      </c>
      <c r="L1197" s="275">
        <v>7304050.8000000007</v>
      </c>
      <c r="M1197" s="275">
        <v>12</v>
      </c>
      <c r="N1197" s="275">
        <v>7304050.8000000007</v>
      </c>
      <c r="O1197" s="275">
        <v>12</v>
      </c>
      <c r="P1197" s="275">
        <v>0</v>
      </c>
      <c r="Q1197" s="275">
        <v>0</v>
      </c>
      <c r="R1197" s="16">
        <v>21912152.400000002</v>
      </c>
      <c r="S1197" s="275">
        <v>36</v>
      </c>
      <c r="T1197" s="243" t="s">
        <v>11752</v>
      </c>
      <c r="U1197" s="279" t="s">
        <v>61</v>
      </c>
      <c r="V1197" s="279" t="s">
        <v>11983</v>
      </c>
    </row>
    <row r="1198" spans="1:22" s="8" customFormat="1" ht="409.5" x14ac:dyDescent="0.3">
      <c r="A1198" s="16">
        <v>1193</v>
      </c>
      <c r="B1198" s="16" t="s">
        <v>12067</v>
      </c>
      <c r="C1198" s="16" t="s">
        <v>12068</v>
      </c>
      <c r="D1198" s="16" t="s">
        <v>12069</v>
      </c>
      <c r="E1198" s="16" t="s">
        <v>12070</v>
      </c>
      <c r="F1198" s="16" t="s">
        <v>12071</v>
      </c>
      <c r="G1198" s="151" t="s">
        <v>33</v>
      </c>
      <c r="H1198" s="275">
        <v>5475000</v>
      </c>
      <c r="I1198" s="275">
        <v>15000</v>
      </c>
      <c r="J1198" s="275">
        <v>5475000</v>
      </c>
      <c r="K1198" s="275">
        <v>15000</v>
      </c>
      <c r="L1198" s="275">
        <v>5475000</v>
      </c>
      <c r="M1198" s="275">
        <v>15000</v>
      </c>
      <c r="N1198" s="275">
        <v>5475000</v>
      </c>
      <c r="O1198" s="275">
        <v>15000</v>
      </c>
      <c r="P1198" s="275"/>
      <c r="Q1198" s="275"/>
      <c r="R1198" s="16">
        <v>21900000</v>
      </c>
      <c r="S1198" s="275">
        <v>60000</v>
      </c>
      <c r="T1198" s="243" t="s">
        <v>11752</v>
      </c>
      <c r="U1198" s="279"/>
      <c r="V1198" s="279"/>
    </row>
    <row r="1199" spans="1:22" s="8" customFormat="1" ht="75" x14ac:dyDescent="0.3">
      <c r="A1199" s="16">
        <v>1194</v>
      </c>
      <c r="B1199" s="21" t="s">
        <v>645</v>
      </c>
      <c r="C1199" s="16" t="s">
        <v>2475</v>
      </c>
      <c r="D1199" s="16" t="s">
        <v>2476</v>
      </c>
      <c r="E1199" s="16" t="s">
        <v>2477</v>
      </c>
      <c r="F1199" s="16"/>
      <c r="G1199" s="16" t="s">
        <v>33</v>
      </c>
      <c r="H1199" s="251">
        <v>6504960</v>
      </c>
      <c r="I1199" s="251">
        <v>8</v>
      </c>
      <c r="J1199" s="16">
        <v>3847800</v>
      </c>
      <c r="K1199" s="16">
        <v>5</v>
      </c>
      <c r="L1199" s="16">
        <v>3847800</v>
      </c>
      <c r="M1199" s="16">
        <v>5</v>
      </c>
      <c r="N1199" s="16">
        <v>3847800</v>
      </c>
      <c r="O1199" s="16">
        <v>5</v>
      </c>
      <c r="P1199" s="16">
        <v>3847800</v>
      </c>
      <c r="Q1199" s="16">
        <v>5</v>
      </c>
      <c r="R1199" s="16">
        <v>21896160</v>
      </c>
      <c r="S1199" s="16">
        <v>28</v>
      </c>
      <c r="T1199" s="16" t="s">
        <v>1113</v>
      </c>
      <c r="U1199" s="16" t="s">
        <v>1097</v>
      </c>
      <c r="V1199" s="16"/>
    </row>
    <row r="1200" spans="1:22" s="8" customFormat="1" ht="262.5" x14ac:dyDescent="0.3">
      <c r="A1200" s="16">
        <v>1195</v>
      </c>
      <c r="B1200" s="21" t="s">
        <v>7698</v>
      </c>
      <c r="C1200" s="16" t="s">
        <v>599</v>
      </c>
      <c r="D1200" s="16" t="s">
        <v>598</v>
      </c>
      <c r="E1200" s="16" t="s">
        <v>600</v>
      </c>
      <c r="F1200" s="16"/>
      <c r="G1200" s="16" t="s">
        <v>33</v>
      </c>
      <c r="H1200" s="251">
        <v>3952620</v>
      </c>
      <c r="I1200" s="251">
        <v>14</v>
      </c>
      <c r="J1200" s="16">
        <v>4485800</v>
      </c>
      <c r="K1200" s="16">
        <v>11</v>
      </c>
      <c r="L1200" s="16">
        <v>4485800</v>
      </c>
      <c r="M1200" s="16">
        <v>11</v>
      </c>
      <c r="N1200" s="16">
        <v>4485800</v>
      </c>
      <c r="O1200" s="16">
        <v>11</v>
      </c>
      <c r="P1200" s="16">
        <v>4485800</v>
      </c>
      <c r="Q1200" s="16">
        <v>11</v>
      </c>
      <c r="R1200" s="16">
        <v>21895820</v>
      </c>
      <c r="S1200" s="16">
        <v>58</v>
      </c>
      <c r="T1200" s="16" t="s">
        <v>213</v>
      </c>
      <c r="U1200" s="16" t="s">
        <v>35</v>
      </c>
      <c r="V1200" s="16" t="s">
        <v>7699</v>
      </c>
    </row>
    <row r="1201" spans="1:22" s="8" customFormat="1" ht="75" x14ac:dyDescent="0.3">
      <c r="A1201" s="16">
        <v>1196</v>
      </c>
      <c r="B1201" s="21" t="s">
        <v>955</v>
      </c>
      <c r="C1201" s="16" t="s">
        <v>2005</v>
      </c>
      <c r="D1201" s="16" t="s">
        <v>2006</v>
      </c>
      <c r="E1201" s="16" t="s">
        <v>2789</v>
      </c>
      <c r="F1201" s="16"/>
      <c r="G1201" s="16" t="s">
        <v>24</v>
      </c>
      <c r="H1201" s="251">
        <v>4489500</v>
      </c>
      <c r="I1201" s="251">
        <v>7300</v>
      </c>
      <c r="J1201" s="16">
        <v>4489500</v>
      </c>
      <c r="K1201" s="16">
        <v>7300</v>
      </c>
      <c r="L1201" s="16">
        <v>4305000</v>
      </c>
      <c r="M1201" s="16">
        <v>7000</v>
      </c>
      <c r="N1201" s="16">
        <v>4305000</v>
      </c>
      <c r="O1201" s="16">
        <v>7000</v>
      </c>
      <c r="P1201" s="16">
        <v>4305000</v>
      </c>
      <c r="Q1201" s="16">
        <v>7000</v>
      </c>
      <c r="R1201" s="16">
        <v>21894000</v>
      </c>
      <c r="S1201" s="16">
        <v>35600</v>
      </c>
      <c r="T1201" s="16" t="s">
        <v>1457</v>
      </c>
      <c r="U1201" s="16" t="s">
        <v>2567</v>
      </c>
      <c r="V1201" s="16" t="s">
        <v>199</v>
      </c>
    </row>
    <row r="1202" spans="1:22" s="8" customFormat="1" ht="56.25" x14ac:dyDescent="0.3">
      <c r="A1202" s="16">
        <v>1197</v>
      </c>
      <c r="B1202" s="21" t="s">
        <v>55</v>
      </c>
      <c r="C1202" s="16" t="s">
        <v>1103</v>
      </c>
      <c r="D1202" s="16" t="s">
        <v>9925</v>
      </c>
      <c r="E1202" s="16" t="s">
        <v>10006</v>
      </c>
      <c r="F1202" s="16" t="s">
        <v>10006</v>
      </c>
      <c r="G1202" s="16" t="s">
        <v>9114</v>
      </c>
      <c r="H1202" s="251">
        <v>4371978.2400000002</v>
      </c>
      <c r="I1202" s="251" t="s">
        <v>9196</v>
      </c>
      <c r="J1202" s="16">
        <v>4371978.2400000002</v>
      </c>
      <c r="K1202" s="16" t="s">
        <v>9196</v>
      </c>
      <c r="L1202" s="16">
        <v>4371978.2400000002</v>
      </c>
      <c r="M1202" s="16" t="s">
        <v>9196</v>
      </c>
      <c r="N1202" s="16">
        <v>4371978.2400000002</v>
      </c>
      <c r="O1202" s="16" t="s">
        <v>9196</v>
      </c>
      <c r="P1202" s="16">
        <v>4371978.2400000002</v>
      </c>
      <c r="Q1202" s="16" t="s">
        <v>9196</v>
      </c>
      <c r="R1202" s="16">
        <v>21859891.200000003</v>
      </c>
      <c r="S1202" s="16">
        <v>60</v>
      </c>
      <c r="T1202" s="16" t="s">
        <v>34</v>
      </c>
      <c r="U1202" s="16"/>
      <c r="V1202" s="16"/>
    </row>
    <row r="1203" spans="1:22" s="8" customFormat="1" ht="37.5" x14ac:dyDescent="0.3">
      <c r="A1203" s="16">
        <v>1198</v>
      </c>
      <c r="B1203" s="21" t="s">
        <v>5526</v>
      </c>
      <c r="C1203" s="16" t="s">
        <v>5527</v>
      </c>
      <c r="D1203" s="16" t="s">
        <v>5528</v>
      </c>
      <c r="E1203" s="16" t="s">
        <v>10527</v>
      </c>
      <c r="F1203" s="16"/>
      <c r="G1203" s="16" t="s">
        <v>9114</v>
      </c>
      <c r="H1203" s="251">
        <v>21805392</v>
      </c>
      <c r="I1203" s="251" t="s">
        <v>9113</v>
      </c>
      <c r="J1203" s="16"/>
      <c r="K1203" s="16"/>
      <c r="L1203" s="16"/>
      <c r="M1203" s="16"/>
      <c r="N1203" s="16"/>
      <c r="O1203" s="16"/>
      <c r="P1203" s="16"/>
      <c r="Q1203" s="16"/>
      <c r="R1203" s="16">
        <v>21805392</v>
      </c>
      <c r="S1203" s="16">
        <v>1</v>
      </c>
      <c r="T1203" s="16" t="s">
        <v>76</v>
      </c>
      <c r="U1203" s="16" t="s">
        <v>2567</v>
      </c>
      <c r="V1203" s="16" t="s">
        <v>10526</v>
      </c>
    </row>
    <row r="1204" spans="1:22" s="8" customFormat="1" ht="75" x14ac:dyDescent="0.3">
      <c r="A1204" s="16">
        <v>1199</v>
      </c>
      <c r="B1204" s="20" t="s">
        <v>14571</v>
      </c>
      <c r="C1204" s="20" t="s">
        <v>4549</v>
      </c>
      <c r="D1204" s="20" t="s">
        <v>12900</v>
      </c>
      <c r="E1204" s="20" t="s">
        <v>14449</v>
      </c>
      <c r="F1204" s="116" t="s">
        <v>14572</v>
      </c>
      <c r="G1204" s="21" t="s">
        <v>33</v>
      </c>
      <c r="H1204" s="115">
        <v>98000</v>
      </c>
      <c r="I1204" s="115">
        <v>1</v>
      </c>
      <c r="J1204" s="21">
        <v>7200000</v>
      </c>
      <c r="K1204" s="21">
        <v>2</v>
      </c>
      <c r="L1204" s="21">
        <v>7200000</v>
      </c>
      <c r="M1204" s="21">
        <v>2</v>
      </c>
      <c r="N1204" s="21">
        <v>7200000</v>
      </c>
      <c r="O1204" s="20">
        <v>2</v>
      </c>
      <c r="P1204" s="114"/>
      <c r="Q1204" s="114"/>
      <c r="R1204" s="16">
        <v>21698000</v>
      </c>
      <c r="S1204" s="21">
        <v>10</v>
      </c>
      <c r="T1204" s="21" t="s">
        <v>14570</v>
      </c>
      <c r="U1204" s="16" t="s">
        <v>61</v>
      </c>
      <c r="V1204" s="16" t="s">
        <v>14573</v>
      </c>
    </row>
    <row r="1205" spans="1:22" s="8" customFormat="1" ht="262.5" x14ac:dyDescent="0.3">
      <c r="A1205" s="16">
        <v>1200</v>
      </c>
      <c r="B1205" s="16" t="s">
        <v>751</v>
      </c>
      <c r="C1205" s="16" t="s">
        <v>11811</v>
      </c>
      <c r="D1205" s="16" t="s">
        <v>5479</v>
      </c>
      <c r="E1205" s="16" t="s">
        <v>12072</v>
      </c>
      <c r="F1205" s="16" t="s">
        <v>12073</v>
      </c>
      <c r="G1205" s="151" t="s">
        <v>33</v>
      </c>
      <c r="H1205" s="275">
        <v>0</v>
      </c>
      <c r="I1205" s="275">
        <v>0</v>
      </c>
      <c r="J1205" s="275">
        <v>7209000</v>
      </c>
      <c r="K1205" s="275">
        <v>81</v>
      </c>
      <c r="L1205" s="275">
        <v>7209000</v>
      </c>
      <c r="M1205" s="275">
        <v>81</v>
      </c>
      <c r="N1205" s="275">
        <v>7209000</v>
      </c>
      <c r="O1205" s="275">
        <v>81</v>
      </c>
      <c r="P1205" s="275">
        <v>0</v>
      </c>
      <c r="Q1205" s="275">
        <v>0</v>
      </c>
      <c r="R1205" s="16">
        <v>21627000</v>
      </c>
      <c r="S1205" s="275">
        <v>243</v>
      </c>
      <c r="T1205" s="243" t="s">
        <v>11752</v>
      </c>
      <c r="U1205" s="279" t="s">
        <v>353</v>
      </c>
      <c r="V1205" s="279" t="s">
        <v>12074</v>
      </c>
    </row>
    <row r="1206" spans="1:22" s="8" customFormat="1" ht="409.5" x14ac:dyDescent="0.3">
      <c r="A1206" s="16">
        <v>1201</v>
      </c>
      <c r="B1206" s="16" t="s">
        <v>12075</v>
      </c>
      <c r="C1206" s="16" t="s">
        <v>12076</v>
      </c>
      <c r="D1206" s="16" t="s">
        <v>5479</v>
      </c>
      <c r="E1206" s="16" t="s">
        <v>12077</v>
      </c>
      <c r="F1206" s="16" t="s">
        <v>12078</v>
      </c>
      <c r="G1206" s="151" t="s">
        <v>33</v>
      </c>
      <c r="H1206" s="275">
        <v>5400000</v>
      </c>
      <c r="I1206" s="275">
        <v>18</v>
      </c>
      <c r="J1206" s="275">
        <v>5400000</v>
      </c>
      <c r="K1206" s="275">
        <v>18</v>
      </c>
      <c r="L1206" s="275">
        <v>5400000</v>
      </c>
      <c r="M1206" s="275">
        <v>18</v>
      </c>
      <c r="N1206" s="275">
        <v>5400000</v>
      </c>
      <c r="O1206" s="275">
        <v>18</v>
      </c>
      <c r="P1206" s="275"/>
      <c r="Q1206" s="275"/>
      <c r="R1206" s="16">
        <v>21600000</v>
      </c>
      <c r="S1206" s="275">
        <v>72</v>
      </c>
      <c r="T1206" s="243" t="s">
        <v>11752</v>
      </c>
      <c r="U1206" s="279" t="s">
        <v>35</v>
      </c>
      <c r="V1206" s="279" t="s">
        <v>12079</v>
      </c>
    </row>
    <row r="1207" spans="1:22" s="8" customFormat="1" ht="93.75" x14ac:dyDescent="0.3">
      <c r="A1207" s="16">
        <v>1202</v>
      </c>
      <c r="B1207" s="16" t="s">
        <v>514</v>
      </c>
      <c r="C1207" s="16" t="s">
        <v>515</v>
      </c>
      <c r="D1207" s="16" t="s">
        <v>516</v>
      </c>
      <c r="E1207" s="16" t="s">
        <v>12080</v>
      </c>
      <c r="F1207" s="16"/>
      <c r="G1207" s="151" t="s">
        <v>9115</v>
      </c>
      <c r="H1207" s="275">
        <v>0</v>
      </c>
      <c r="I1207" s="275">
        <v>0</v>
      </c>
      <c r="J1207" s="275">
        <v>0</v>
      </c>
      <c r="K1207" s="275">
        <v>0</v>
      </c>
      <c r="L1207" s="275">
        <v>10800000</v>
      </c>
      <c r="M1207" s="275" t="s">
        <v>12081</v>
      </c>
      <c r="N1207" s="275">
        <v>0</v>
      </c>
      <c r="O1207" s="275">
        <v>0</v>
      </c>
      <c r="P1207" s="275">
        <v>10800000</v>
      </c>
      <c r="Q1207" s="275" t="s">
        <v>12081</v>
      </c>
      <c r="R1207" s="16">
        <v>21600000</v>
      </c>
      <c r="S1207" s="275">
        <v>192</v>
      </c>
      <c r="T1207" s="38" t="s">
        <v>11752</v>
      </c>
      <c r="U1207" s="279"/>
      <c r="V1207" s="279"/>
    </row>
    <row r="1208" spans="1:22" s="8" customFormat="1" ht="131.25" x14ac:dyDescent="0.3">
      <c r="A1208" s="16">
        <v>1203</v>
      </c>
      <c r="B1208" s="21" t="s">
        <v>3831</v>
      </c>
      <c r="C1208" s="16" t="s">
        <v>3832</v>
      </c>
      <c r="D1208" s="16" t="s">
        <v>3833</v>
      </c>
      <c r="E1208" s="16" t="s">
        <v>3834</v>
      </c>
      <c r="F1208" s="17"/>
      <c r="G1208" s="16" t="s">
        <v>33</v>
      </c>
      <c r="H1208" s="251">
        <v>4314608.0999999996</v>
      </c>
      <c r="I1208" s="251">
        <v>165</v>
      </c>
      <c r="J1208" s="16">
        <v>4314608.0999999996</v>
      </c>
      <c r="K1208" s="16">
        <v>165</v>
      </c>
      <c r="L1208" s="16">
        <v>4314608.0999999996</v>
      </c>
      <c r="M1208" s="16">
        <v>165</v>
      </c>
      <c r="N1208" s="16">
        <v>4314608.0999999996</v>
      </c>
      <c r="O1208" s="16">
        <v>165</v>
      </c>
      <c r="P1208" s="16">
        <v>4314608.0999999996</v>
      </c>
      <c r="Q1208" s="16">
        <v>165</v>
      </c>
      <c r="R1208" s="16">
        <v>21573040.5</v>
      </c>
      <c r="S1208" s="16">
        <v>825</v>
      </c>
      <c r="T1208" s="16" t="s">
        <v>213</v>
      </c>
      <c r="U1208" s="16"/>
      <c r="V1208" s="16"/>
    </row>
    <row r="1209" spans="1:22" s="8" customFormat="1" ht="56.25" x14ac:dyDescent="0.3">
      <c r="A1209" s="16">
        <v>1204</v>
      </c>
      <c r="B1209" s="16" t="s">
        <v>1243</v>
      </c>
      <c r="C1209" s="16" t="s">
        <v>6590</v>
      </c>
      <c r="D1209" s="16" t="s">
        <v>6591</v>
      </c>
      <c r="E1209" s="16" t="s">
        <v>12082</v>
      </c>
      <c r="F1209" s="16"/>
      <c r="G1209" s="151" t="s">
        <v>9115</v>
      </c>
      <c r="H1209" s="275">
        <v>0</v>
      </c>
      <c r="I1209" s="275">
        <v>0</v>
      </c>
      <c r="J1209" s="275">
        <v>0</v>
      </c>
      <c r="K1209" s="275">
        <v>0</v>
      </c>
      <c r="L1209" s="275">
        <v>10760714.220000001</v>
      </c>
      <c r="M1209" s="275" t="s">
        <v>12083</v>
      </c>
      <c r="N1209" s="275">
        <v>0</v>
      </c>
      <c r="O1209" s="275">
        <v>0</v>
      </c>
      <c r="P1209" s="275">
        <v>10760714.220000001</v>
      </c>
      <c r="Q1209" s="275" t="s">
        <v>12083</v>
      </c>
      <c r="R1209" s="16">
        <v>21521428.440000001</v>
      </c>
      <c r="S1209" s="275">
        <v>92</v>
      </c>
      <c r="T1209" s="38" t="s">
        <v>11752</v>
      </c>
      <c r="U1209" s="279"/>
      <c r="V1209" s="279"/>
    </row>
    <row r="1210" spans="1:22" s="8" customFormat="1" ht="112.5" x14ac:dyDescent="0.3">
      <c r="A1210" s="16">
        <v>1205</v>
      </c>
      <c r="B1210" s="21" t="s">
        <v>672</v>
      </c>
      <c r="C1210" s="16" t="s">
        <v>1252</v>
      </c>
      <c r="D1210" s="16" t="s">
        <v>4537</v>
      </c>
      <c r="E1210" s="16" t="s">
        <v>4538</v>
      </c>
      <c r="F1210" s="16" t="s">
        <v>4539</v>
      </c>
      <c r="G1210" s="16" t="s">
        <v>1571</v>
      </c>
      <c r="H1210" s="251">
        <v>0</v>
      </c>
      <c r="I1210" s="251">
        <v>0</v>
      </c>
      <c r="J1210" s="16">
        <v>4986675.8027999997</v>
      </c>
      <c r="K1210" s="16">
        <v>1</v>
      </c>
      <c r="L1210" s="16">
        <v>5285876.3509679995</v>
      </c>
      <c r="M1210" s="16">
        <v>0</v>
      </c>
      <c r="N1210" s="16">
        <v>5497311.4050067198</v>
      </c>
      <c r="O1210" s="16">
        <v>1</v>
      </c>
      <c r="P1210" s="16">
        <v>5717203.8612069888</v>
      </c>
      <c r="Q1210" s="16">
        <v>0</v>
      </c>
      <c r="R1210" s="16">
        <v>21487067.419981707</v>
      </c>
      <c r="S1210" s="16">
        <v>2</v>
      </c>
      <c r="T1210" s="16" t="s">
        <v>9759</v>
      </c>
      <c r="U1210" s="16" t="s">
        <v>294</v>
      </c>
      <c r="V1210" s="16" t="s">
        <v>4540</v>
      </c>
    </row>
    <row r="1211" spans="1:22" s="8" customFormat="1" ht="187.5" x14ac:dyDescent="0.3">
      <c r="A1211" s="16">
        <v>1206</v>
      </c>
      <c r="B1211" s="16" t="s">
        <v>6981</v>
      </c>
      <c r="C1211" s="16" t="s">
        <v>12163</v>
      </c>
      <c r="D1211" s="16" t="s">
        <v>12164</v>
      </c>
      <c r="E1211" s="16" t="s">
        <v>12165</v>
      </c>
      <c r="F1211" s="16" t="s">
        <v>12166</v>
      </c>
      <c r="G1211" s="151" t="s">
        <v>82</v>
      </c>
      <c r="H1211" s="275">
        <v>4295559.84</v>
      </c>
      <c r="I1211" s="275">
        <v>0.66</v>
      </c>
      <c r="J1211" s="275">
        <v>4295559.84</v>
      </c>
      <c r="K1211" s="275">
        <v>0.66</v>
      </c>
      <c r="L1211" s="275">
        <v>4295559.84</v>
      </c>
      <c r="M1211" s="275">
        <v>0.66</v>
      </c>
      <c r="N1211" s="275">
        <v>4295559.84</v>
      </c>
      <c r="O1211" s="275">
        <v>0.66</v>
      </c>
      <c r="P1211" s="275">
        <v>4295559.84</v>
      </c>
      <c r="Q1211" s="275">
        <v>0.66</v>
      </c>
      <c r="R1211" s="16">
        <v>21477799.199999999</v>
      </c>
      <c r="S1211" s="275">
        <v>3.3000000000000003</v>
      </c>
      <c r="T1211" s="243" t="s">
        <v>11752</v>
      </c>
      <c r="U1211" s="279" t="s">
        <v>35</v>
      </c>
      <c r="V1211" s="279" t="s">
        <v>12167</v>
      </c>
    </row>
    <row r="1212" spans="1:22" s="8" customFormat="1" ht="409.5" x14ac:dyDescent="0.3">
      <c r="A1212" s="16">
        <v>1207</v>
      </c>
      <c r="B1212" s="102" t="s">
        <v>14409</v>
      </c>
      <c r="C1212" s="102" t="s">
        <v>14410</v>
      </c>
      <c r="D1212" s="102" t="s">
        <v>14411</v>
      </c>
      <c r="E1212" s="102" t="s">
        <v>14412</v>
      </c>
      <c r="F1212" s="36"/>
      <c r="G1212" s="102" t="s">
        <v>49</v>
      </c>
      <c r="H1212" s="184">
        <v>0</v>
      </c>
      <c r="I1212" s="184">
        <v>0</v>
      </c>
      <c r="J1212" s="286">
        <v>21456361</v>
      </c>
      <c r="K1212" s="102">
        <v>53</v>
      </c>
      <c r="L1212" s="102">
        <v>0</v>
      </c>
      <c r="M1212" s="102">
        <v>0</v>
      </c>
      <c r="N1212" s="102">
        <v>0</v>
      </c>
      <c r="O1212" s="102">
        <v>0</v>
      </c>
      <c r="P1212" s="102">
        <v>0</v>
      </c>
      <c r="Q1212" s="102">
        <v>0</v>
      </c>
      <c r="R1212" s="16">
        <v>21456361</v>
      </c>
      <c r="S1212" s="102">
        <v>53</v>
      </c>
      <c r="T1212" s="102" t="s">
        <v>14376</v>
      </c>
      <c r="U1212" s="215" t="s">
        <v>2567</v>
      </c>
      <c r="V1212" s="215" t="s">
        <v>14377</v>
      </c>
    </row>
    <row r="1213" spans="1:22" s="8" customFormat="1" ht="131.25" x14ac:dyDescent="0.3">
      <c r="A1213" s="16">
        <v>1208</v>
      </c>
      <c r="B1213" s="21" t="s">
        <v>7700</v>
      </c>
      <c r="C1213" s="16" t="s">
        <v>3339</v>
      </c>
      <c r="D1213" s="16" t="s">
        <v>3340</v>
      </c>
      <c r="E1213" s="16" t="s">
        <v>1764</v>
      </c>
      <c r="F1213" s="16"/>
      <c r="G1213" s="16" t="s">
        <v>33</v>
      </c>
      <c r="H1213" s="251">
        <v>6916000</v>
      </c>
      <c r="I1213" s="251">
        <v>52</v>
      </c>
      <c r="J1213" s="16">
        <v>2527000</v>
      </c>
      <c r="K1213" s="16">
        <v>19</v>
      </c>
      <c r="L1213" s="16">
        <v>3990000</v>
      </c>
      <c r="M1213" s="16">
        <v>30</v>
      </c>
      <c r="N1213" s="16">
        <v>3990000</v>
      </c>
      <c r="O1213" s="16">
        <v>30</v>
      </c>
      <c r="P1213" s="16">
        <v>3990000</v>
      </c>
      <c r="Q1213" s="16">
        <v>30</v>
      </c>
      <c r="R1213" s="16">
        <v>21413000</v>
      </c>
      <c r="S1213" s="16">
        <v>161</v>
      </c>
      <c r="T1213" s="16" t="s">
        <v>213</v>
      </c>
      <c r="U1213" s="16" t="s">
        <v>7048</v>
      </c>
      <c r="V1213" s="16" t="s">
        <v>7048</v>
      </c>
    </row>
    <row r="1214" spans="1:22" s="8" customFormat="1" ht="37.5" x14ac:dyDescent="0.3">
      <c r="A1214" s="16">
        <v>1209</v>
      </c>
      <c r="B1214" s="21" t="s">
        <v>2825</v>
      </c>
      <c r="C1214" s="16" t="s">
        <v>2826</v>
      </c>
      <c r="D1214" s="16" t="s">
        <v>260</v>
      </c>
      <c r="E1214" s="16" t="s">
        <v>9118</v>
      </c>
      <c r="F1214" s="16"/>
      <c r="G1214" s="16" t="s">
        <v>49</v>
      </c>
      <c r="H1214" s="251">
        <v>21359045.120000001</v>
      </c>
      <c r="I1214" s="251" t="s">
        <v>9113</v>
      </c>
      <c r="J1214" s="16">
        <v>0</v>
      </c>
      <c r="K1214" s="16">
        <v>0</v>
      </c>
      <c r="L1214" s="16">
        <v>0</v>
      </c>
      <c r="M1214" s="16">
        <v>0</v>
      </c>
      <c r="N1214" s="16">
        <v>0</v>
      </c>
      <c r="O1214" s="16">
        <v>0</v>
      </c>
      <c r="P1214" s="16">
        <v>0</v>
      </c>
      <c r="Q1214" s="16">
        <v>0</v>
      </c>
      <c r="R1214" s="16">
        <v>21359045.120000001</v>
      </c>
      <c r="S1214" s="16">
        <v>1</v>
      </c>
      <c r="T1214" s="16" t="s">
        <v>1522</v>
      </c>
      <c r="U1214" s="16"/>
      <c r="V1214" s="16"/>
    </row>
    <row r="1215" spans="1:22" s="8" customFormat="1" ht="318.75" x14ac:dyDescent="0.3">
      <c r="A1215" s="16">
        <v>1210</v>
      </c>
      <c r="B1215" s="21" t="s">
        <v>4324</v>
      </c>
      <c r="C1215" s="16" t="s">
        <v>2405</v>
      </c>
      <c r="D1215" s="16" t="s">
        <v>822</v>
      </c>
      <c r="E1215" s="16" t="s">
        <v>4325</v>
      </c>
      <c r="F1215" s="16"/>
      <c r="G1215" s="16" t="s">
        <v>49</v>
      </c>
      <c r="H1215" s="251">
        <v>7549125</v>
      </c>
      <c r="I1215" s="251">
        <v>7365</v>
      </c>
      <c r="J1215" s="16">
        <v>3450000</v>
      </c>
      <c r="K1215" s="16">
        <v>2000</v>
      </c>
      <c r="L1215" s="16">
        <v>3450000</v>
      </c>
      <c r="M1215" s="16">
        <v>2000</v>
      </c>
      <c r="N1215" s="16">
        <v>3450000</v>
      </c>
      <c r="O1215" s="16">
        <v>2000</v>
      </c>
      <c r="P1215" s="16">
        <v>3450000</v>
      </c>
      <c r="Q1215" s="16">
        <v>2000</v>
      </c>
      <c r="R1215" s="16">
        <v>21349125</v>
      </c>
      <c r="S1215" s="16">
        <v>15365</v>
      </c>
      <c r="T1215" s="16" t="s">
        <v>25</v>
      </c>
      <c r="U1215" s="16" t="s">
        <v>2567</v>
      </c>
      <c r="V1215" s="16" t="s">
        <v>199</v>
      </c>
    </row>
    <row r="1216" spans="1:22" s="8" customFormat="1" ht="281.25" x14ac:dyDescent="0.3">
      <c r="A1216" s="16">
        <v>1211</v>
      </c>
      <c r="B1216" s="21" t="s">
        <v>332</v>
      </c>
      <c r="C1216" s="16" t="s">
        <v>1343</v>
      </c>
      <c r="D1216" s="16" t="s">
        <v>1344</v>
      </c>
      <c r="E1216" s="16" t="s">
        <v>1345</v>
      </c>
      <c r="F1216" s="16"/>
      <c r="G1216" s="16" t="s">
        <v>337</v>
      </c>
      <c r="H1216" s="251">
        <v>6552880.9523809524</v>
      </c>
      <c r="I1216" s="251">
        <v>200</v>
      </c>
      <c r="J1216" s="16">
        <v>6946.0538095238098</v>
      </c>
      <c r="K1216" s="16">
        <v>200</v>
      </c>
      <c r="L1216" s="16">
        <v>7223895.9619047605</v>
      </c>
      <c r="M1216" s="16">
        <v>200</v>
      </c>
      <c r="N1216" s="16">
        <v>7512851.8003809499</v>
      </c>
      <c r="O1216" s="16">
        <v>200</v>
      </c>
      <c r="P1216" s="16">
        <v>0</v>
      </c>
      <c r="Q1216" s="16">
        <v>0</v>
      </c>
      <c r="R1216" s="16">
        <v>21296574.768476184</v>
      </c>
      <c r="S1216" s="16">
        <v>800</v>
      </c>
      <c r="T1216" s="16" t="s">
        <v>9759</v>
      </c>
      <c r="U1216" s="16"/>
      <c r="V1216" s="16"/>
    </row>
    <row r="1217" spans="1:22" s="8" customFormat="1" ht="409.5" x14ac:dyDescent="0.3">
      <c r="A1217" s="16">
        <v>1212</v>
      </c>
      <c r="B1217" s="21" t="s">
        <v>264</v>
      </c>
      <c r="C1217" s="16" t="s">
        <v>2079</v>
      </c>
      <c r="D1217" s="16" t="s">
        <v>2080</v>
      </c>
      <c r="E1217" s="16" t="s">
        <v>2240</v>
      </c>
      <c r="F1217" s="16" t="s">
        <v>2241</v>
      </c>
      <c r="G1217" s="16" t="s">
        <v>1493</v>
      </c>
      <c r="H1217" s="251">
        <v>21172480</v>
      </c>
      <c r="I1217" s="251">
        <v>7</v>
      </c>
      <c r="J1217" s="16">
        <v>0</v>
      </c>
      <c r="K1217" s="16">
        <v>0</v>
      </c>
      <c r="L1217" s="16">
        <v>0</v>
      </c>
      <c r="M1217" s="16">
        <v>0</v>
      </c>
      <c r="N1217" s="16">
        <v>0</v>
      </c>
      <c r="O1217" s="16">
        <v>0</v>
      </c>
      <c r="P1217" s="16">
        <v>0</v>
      </c>
      <c r="Q1217" s="16">
        <v>0</v>
      </c>
      <c r="R1217" s="16">
        <v>21172480</v>
      </c>
      <c r="S1217" s="16">
        <v>7</v>
      </c>
      <c r="T1217" s="16" t="s">
        <v>1326</v>
      </c>
      <c r="U1217" s="16" t="s">
        <v>35</v>
      </c>
      <c r="V1217" s="16" t="s">
        <v>199</v>
      </c>
    </row>
    <row r="1218" spans="1:22" s="8" customFormat="1" x14ac:dyDescent="0.3">
      <c r="A1218" s="16">
        <v>1213</v>
      </c>
      <c r="B1218" s="21" t="s">
        <v>5976</v>
      </c>
      <c r="C1218" s="16" t="s">
        <v>5977</v>
      </c>
      <c r="D1218" s="16" t="s">
        <v>5978</v>
      </c>
      <c r="E1218" s="16" t="s">
        <v>10391</v>
      </c>
      <c r="F1218" s="16"/>
      <c r="G1218" s="16" t="s">
        <v>9115</v>
      </c>
      <c r="H1218" s="251">
        <v>21168000</v>
      </c>
      <c r="I1218" s="251" t="s">
        <v>9130</v>
      </c>
      <c r="J1218" s="16"/>
      <c r="K1218" s="16"/>
      <c r="L1218" s="16"/>
      <c r="M1218" s="16"/>
      <c r="N1218" s="16"/>
      <c r="O1218" s="16"/>
      <c r="P1218" s="16"/>
      <c r="Q1218" s="16"/>
      <c r="R1218" s="16">
        <v>21168000</v>
      </c>
      <c r="S1218" s="16">
        <v>3</v>
      </c>
      <c r="T1218" s="16" t="s">
        <v>76</v>
      </c>
      <c r="U1218" s="16" t="s">
        <v>294</v>
      </c>
      <c r="V1218" s="16" t="s">
        <v>7667</v>
      </c>
    </row>
    <row r="1219" spans="1:22" s="8" customFormat="1" ht="37.5" x14ac:dyDescent="0.3">
      <c r="A1219" s="16">
        <v>1214</v>
      </c>
      <c r="B1219" s="21" t="s">
        <v>10547</v>
      </c>
      <c r="C1219" s="16" t="s">
        <v>10548</v>
      </c>
      <c r="D1219" s="16" t="s">
        <v>10549</v>
      </c>
      <c r="E1219" s="16" t="s">
        <v>10550</v>
      </c>
      <c r="F1219" s="16"/>
      <c r="G1219" s="16" t="s">
        <v>9115</v>
      </c>
      <c r="H1219" s="251">
        <v>21168000</v>
      </c>
      <c r="I1219" s="251" t="s">
        <v>9113</v>
      </c>
      <c r="J1219" s="16"/>
      <c r="K1219" s="16"/>
      <c r="L1219" s="16"/>
      <c r="M1219" s="16"/>
      <c r="N1219" s="16"/>
      <c r="O1219" s="16"/>
      <c r="P1219" s="16"/>
      <c r="Q1219" s="16"/>
      <c r="R1219" s="16">
        <v>21168000</v>
      </c>
      <c r="S1219" s="16">
        <v>1</v>
      </c>
      <c r="T1219" s="16" t="s">
        <v>76</v>
      </c>
      <c r="U1219" s="16" t="s">
        <v>2567</v>
      </c>
      <c r="V1219" s="16" t="s">
        <v>10551</v>
      </c>
    </row>
    <row r="1220" spans="1:22" s="8" customFormat="1" ht="56.25" x14ac:dyDescent="0.3">
      <c r="A1220" s="16">
        <v>1215</v>
      </c>
      <c r="B1220" s="16" t="s">
        <v>12084</v>
      </c>
      <c r="C1220" s="16" t="s">
        <v>12085</v>
      </c>
      <c r="D1220" s="16" t="s">
        <v>5479</v>
      </c>
      <c r="E1220" s="16" t="s">
        <v>12086</v>
      </c>
      <c r="F1220" s="16" t="s">
        <v>12087</v>
      </c>
      <c r="G1220" s="151" t="s">
        <v>33</v>
      </c>
      <c r="H1220" s="275">
        <v>5291000</v>
      </c>
      <c r="I1220" s="275">
        <v>74</v>
      </c>
      <c r="J1220" s="275">
        <v>5291000</v>
      </c>
      <c r="K1220" s="275">
        <v>74</v>
      </c>
      <c r="L1220" s="275">
        <v>5291000</v>
      </c>
      <c r="M1220" s="275">
        <v>74</v>
      </c>
      <c r="N1220" s="275">
        <v>5291000</v>
      </c>
      <c r="O1220" s="275">
        <v>74</v>
      </c>
      <c r="P1220" s="275"/>
      <c r="Q1220" s="275"/>
      <c r="R1220" s="16">
        <v>21164000</v>
      </c>
      <c r="S1220" s="275">
        <v>296</v>
      </c>
      <c r="T1220" s="243" t="s">
        <v>11752</v>
      </c>
      <c r="U1220" s="279" t="s">
        <v>35</v>
      </c>
      <c r="V1220" s="279" t="s">
        <v>12088</v>
      </c>
    </row>
    <row r="1221" spans="1:22" s="8" customFormat="1" ht="409.5" x14ac:dyDescent="0.3">
      <c r="A1221" s="16">
        <v>1216</v>
      </c>
      <c r="B1221" s="21" t="s">
        <v>3995</v>
      </c>
      <c r="C1221" s="16" t="s">
        <v>3996</v>
      </c>
      <c r="D1221" s="16" t="s">
        <v>3997</v>
      </c>
      <c r="E1221" s="16" t="s">
        <v>3998</v>
      </c>
      <c r="F1221" s="16"/>
      <c r="G1221" s="16" t="s">
        <v>33</v>
      </c>
      <c r="H1221" s="251">
        <v>6857928.5599999996</v>
      </c>
      <c r="I1221" s="251">
        <v>4</v>
      </c>
      <c r="J1221" s="16">
        <v>3566122.86</v>
      </c>
      <c r="K1221" s="16">
        <v>2</v>
      </c>
      <c r="L1221" s="16">
        <v>3566122.86</v>
      </c>
      <c r="M1221" s="16">
        <v>2</v>
      </c>
      <c r="N1221" s="16">
        <v>3566122.86</v>
      </c>
      <c r="O1221" s="16">
        <v>2</v>
      </c>
      <c r="P1221" s="16">
        <v>3566122.86</v>
      </c>
      <c r="Q1221" s="16">
        <v>2</v>
      </c>
      <c r="R1221" s="16">
        <v>21122420</v>
      </c>
      <c r="S1221" s="16">
        <v>12</v>
      </c>
      <c r="T1221" s="16" t="s">
        <v>25</v>
      </c>
      <c r="U1221" s="16" t="s">
        <v>7544</v>
      </c>
      <c r="V1221" s="16" t="s">
        <v>11229</v>
      </c>
    </row>
    <row r="1222" spans="1:22" s="8" customFormat="1" ht="131.25" x14ac:dyDescent="0.3">
      <c r="A1222" s="16">
        <v>1217</v>
      </c>
      <c r="B1222" s="21" t="s">
        <v>1109</v>
      </c>
      <c r="C1222" s="16" t="s">
        <v>1110</v>
      </c>
      <c r="D1222" s="16" t="s">
        <v>1111</v>
      </c>
      <c r="E1222" s="16" t="s">
        <v>1111</v>
      </c>
      <c r="F1222" s="16"/>
      <c r="G1222" s="16" t="s">
        <v>33</v>
      </c>
      <c r="H1222" s="251">
        <v>7040078</v>
      </c>
      <c r="I1222" s="251">
        <v>1</v>
      </c>
      <c r="J1222" s="29">
        <v>7040078</v>
      </c>
      <c r="K1222" s="16">
        <v>1</v>
      </c>
      <c r="L1222" s="29">
        <v>7040078</v>
      </c>
      <c r="M1222" s="16">
        <v>1</v>
      </c>
      <c r="N1222" s="16">
        <v>0</v>
      </c>
      <c r="O1222" s="16">
        <v>0</v>
      </c>
      <c r="P1222" s="16">
        <v>0</v>
      </c>
      <c r="Q1222" s="16">
        <v>0</v>
      </c>
      <c r="R1222" s="16">
        <v>21120234</v>
      </c>
      <c r="S1222" s="16">
        <v>3</v>
      </c>
      <c r="T1222" s="16" t="s">
        <v>213</v>
      </c>
      <c r="U1222" s="16" t="s">
        <v>61</v>
      </c>
      <c r="V1222" s="16" t="s">
        <v>1112</v>
      </c>
    </row>
    <row r="1223" spans="1:22" s="8" customFormat="1" ht="131.25" x14ac:dyDescent="0.3">
      <c r="A1223" s="16">
        <v>1218</v>
      </c>
      <c r="B1223" s="21" t="s">
        <v>1109</v>
      </c>
      <c r="C1223" s="16" t="s">
        <v>1110</v>
      </c>
      <c r="D1223" s="16" t="s">
        <v>1111</v>
      </c>
      <c r="E1223" s="16" t="s">
        <v>1111</v>
      </c>
      <c r="F1223" s="16"/>
      <c r="G1223" s="16" t="s">
        <v>33</v>
      </c>
      <c r="H1223" s="251">
        <v>7040078</v>
      </c>
      <c r="I1223" s="251">
        <v>1</v>
      </c>
      <c r="J1223" s="29">
        <v>7040078</v>
      </c>
      <c r="K1223" s="16">
        <v>1</v>
      </c>
      <c r="L1223" s="29">
        <v>7040078</v>
      </c>
      <c r="M1223" s="16">
        <v>1</v>
      </c>
      <c r="N1223" s="16">
        <v>0</v>
      </c>
      <c r="O1223" s="16">
        <v>0</v>
      </c>
      <c r="P1223" s="16">
        <v>0</v>
      </c>
      <c r="Q1223" s="16">
        <v>0</v>
      </c>
      <c r="R1223" s="16">
        <v>21120234</v>
      </c>
      <c r="S1223" s="16">
        <v>3</v>
      </c>
      <c r="T1223" s="16" t="s">
        <v>213</v>
      </c>
      <c r="U1223" s="16" t="s">
        <v>61</v>
      </c>
      <c r="V1223" s="16" t="s">
        <v>1112</v>
      </c>
    </row>
    <row r="1224" spans="1:22" s="8" customFormat="1" ht="56.25" x14ac:dyDescent="0.3">
      <c r="A1224" s="16">
        <v>1219</v>
      </c>
      <c r="B1224" s="21" t="s">
        <v>3837</v>
      </c>
      <c r="C1224" s="16" t="s">
        <v>2180</v>
      </c>
      <c r="D1224" s="16" t="s">
        <v>2117</v>
      </c>
      <c r="E1224" s="16" t="s">
        <v>2181</v>
      </c>
      <c r="F1224" s="17"/>
      <c r="G1224" s="16" t="s">
        <v>33</v>
      </c>
      <c r="H1224" s="251">
        <v>4218314.38</v>
      </c>
      <c r="I1224" s="251">
        <v>2</v>
      </c>
      <c r="J1224" s="16">
        <v>4218314.38</v>
      </c>
      <c r="K1224" s="16">
        <v>2</v>
      </c>
      <c r="L1224" s="16">
        <v>4218314.38</v>
      </c>
      <c r="M1224" s="16">
        <v>2</v>
      </c>
      <c r="N1224" s="16">
        <v>4218314.38</v>
      </c>
      <c r="O1224" s="16">
        <v>2</v>
      </c>
      <c r="P1224" s="16">
        <v>4218314.38</v>
      </c>
      <c r="Q1224" s="16">
        <v>2</v>
      </c>
      <c r="R1224" s="16">
        <v>21091571.899999999</v>
      </c>
      <c r="S1224" s="16">
        <v>10</v>
      </c>
      <c r="T1224" s="16" t="s">
        <v>213</v>
      </c>
      <c r="U1224" s="16" t="s">
        <v>204</v>
      </c>
      <c r="V1224" s="16" t="s">
        <v>3838</v>
      </c>
    </row>
    <row r="1225" spans="1:22" s="8" customFormat="1" ht="37.5" x14ac:dyDescent="0.3">
      <c r="A1225" s="16">
        <v>1220</v>
      </c>
      <c r="B1225" s="21" t="s">
        <v>2831</v>
      </c>
      <c r="C1225" s="16" t="s">
        <v>4585</v>
      </c>
      <c r="D1225" s="16" t="s">
        <v>266</v>
      </c>
      <c r="E1225" s="16" t="s">
        <v>9438</v>
      </c>
      <c r="F1225" s="16"/>
      <c r="G1225" s="16" t="s">
        <v>9115</v>
      </c>
      <c r="H1225" s="251">
        <v>21056000</v>
      </c>
      <c r="I1225" s="251" t="s">
        <v>9126</v>
      </c>
      <c r="J1225" s="16"/>
      <c r="K1225" s="16"/>
      <c r="L1225" s="16"/>
      <c r="M1225" s="16"/>
      <c r="N1225" s="16"/>
      <c r="O1225" s="16"/>
      <c r="P1225" s="16"/>
      <c r="Q1225" s="16"/>
      <c r="R1225" s="16">
        <v>21056000</v>
      </c>
      <c r="S1225" s="16">
        <v>10</v>
      </c>
      <c r="T1225" s="16" t="s">
        <v>1326</v>
      </c>
      <c r="U1225" s="16"/>
      <c r="V1225" s="16"/>
    </row>
    <row r="1226" spans="1:22" s="8" customFormat="1" ht="75" x14ac:dyDescent="0.3">
      <c r="A1226" s="16">
        <v>1221</v>
      </c>
      <c r="B1226" s="120" t="s">
        <v>14047</v>
      </c>
      <c r="C1226" s="113" t="s">
        <v>14048</v>
      </c>
      <c r="D1226" s="120" t="s">
        <v>14026</v>
      </c>
      <c r="E1226" s="120" t="s">
        <v>14049</v>
      </c>
      <c r="F1226" s="20"/>
      <c r="G1226" s="21" t="s">
        <v>33</v>
      </c>
      <c r="H1226" s="115">
        <v>0</v>
      </c>
      <c r="I1226" s="470"/>
      <c r="J1226" s="170">
        <v>10525676</v>
      </c>
      <c r="K1226" s="170">
        <v>2</v>
      </c>
      <c r="L1226" s="170"/>
      <c r="M1226" s="170"/>
      <c r="N1226" s="170">
        <v>10525676</v>
      </c>
      <c r="O1226" s="170">
        <v>2</v>
      </c>
      <c r="P1226" s="170"/>
      <c r="Q1226" s="170"/>
      <c r="R1226" s="16">
        <v>21051352</v>
      </c>
      <c r="S1226" s="21">
        <v>4</v>
      </c>
      <c r="T1226" s="148" t="s">
        <v>13891</v>
      </c>
      <c r="U1226" s="218"/>
      <c r="V1226" s="218"/>
    </row>
    <row r="1227" spans="1:22" s="8" customFormat="1" ht="75" x14ac:dyDescent="0.3">
      <c r="A1227" s="16">
        <v>1222</v>
      </c>
      <c r="B1227" s="120" t="s">
        <v>14047</v>
      </c>
      <c r="C1227" s="113" t="s">
        <v>14048</v>
      </c>
      <c r="D1227" s="120" t="s">
        <v>14026</v>
      </c>
      <c r="E1227" s="120" t="s">
        <v>14050</v>
      </c>
      <c r="F1227" s="20"/>
      <c r="G1227" s="21" t="s">
        <v>33</v>
      </c>
      <c r="H1227" s="115">
        <v>0</v>
      </c>
      <c r="I1227" s="470"/>
      <c r="J1227" s="170">
        <v>10525676</v>
      </c>
      <c r="K1227" s="170">
        <v>2</v>
      </c>
      <c r="L1227" s="170"/>
      <c r="M1227" s="170"/>
      <c r="N1227" s="170">
        <v>10525676</v>
      </c>
      <c r="O1227" s="170">
        <v>2</v>
      </c>
      <c r="P1227" s="170"/>
      <c r="Q1227" s="170"/>
      <c r="R1227" s="16">
        <v>21051352</v>
      </c>
      <c r="S1227" s="21">
        <v>4</v>
      </c>
      <c r="T1227" s="148" t="s">
        <v>13891</v>
      </c>
      <c r="U1227" s="218"/>
      <c r="V1227" s="218"/>
    </row>
    <row r="1228" spans="1:22" s="8" customFormat="1" ht="187.5" x14ac:dyDescent="0.3">
      <c r="A1228" s="16">
        <v>1223</v>
      </c>
      <c r="B1228" s="21" t="s">
        <v>3841</v>
      </c>
      <c r="C1228" s="16" t="s">
        <v>327</v>
      </c>
      <c r="D1228" s="16" t="s">
        <v>326</v>
      </c>
      <c r="E1228" s="16" t="s">
        <v>328</v>
      </c>
      <c r="F1228" s="17"/>
      <c r="G1228" s="16" t="s">
        <v>281</v>
      </c>
      <c r="H1228" s="251">
        <v>4203954</v>
      </c>
      <c r="I1228" s="251">
        <v>381</v>
      </c>
      <c r="J1228" s="16">
        <v>4203954</v>
      </c>
      <c r="K1228" s="16">
        <v>381</v>
      </c>
      <c r="L1228" s="16">
        <v>4203954</v>
      </c>
      <c r="M1228" s="16">
        <v>381</v>
      </c>
      <c r="N1228" s="16">
        <v>4203954</v>
      </c>
      <c r="O1228" s="16">
        <v>381</v>
      </c>
      <c r="P1228" s="16">
        <v>4203954</v>
      </c>
      <c r="Q1228" s="16">
        <v>381</v>
      </c>
      <c r="R1228" s="16">
        <v>21019770</v>
      </c>
      <c r="S1228" s="16">
        <v>1905</v>
      </c>
      <c r="T1228" s="16" t="s">
        <v>213</v>
      </c>
      <c r="U1228" s="16" t="s">
        <v>204</v>
      </c>
      <c r="V1228" s="16" t="s">
        <v>3842</v>
      </c>
    </row>
    <row r="1229" spans="1:22" s="8" customFormat="1" ht="409.5" x14ac:dyDescent="0.3">
      <c r="A1229" s="16">
        <v>1224</v>
      </c>
      <c r="B1229" s="21" t="s">
        <v>4288</v>
      </c>
      <c r="C1229" s="16" t="s">
        <v>4289</v>
      </c>
      <c r="D1229" s="16" t="s">
        <v>2025</v>
      </c>
      <c r="E1229" s="16" t="s">
        <v>4290</v>
      </c>
      <c r="F1229" s="16"/>
      <c r="G1229" s="16" t="s">
        <v>33</v>
      </c>
      <c r="H1229" s="251">
        <v>860000</v>
      </c>
      <c r="I1229" s="251">
        <v>1</v>
      </c>
      <c r="J1229" s="16">
        <v>5036720</v>
      </c>
      <c r="K1229" s="16">
        <v>2</v>
      </c>
      <c r="L1229" s="16">
        <v>5036720</v>
      </c>
      <c r="M1229" s="16">
        <v>2</v>
      </c>
      <c r="N1229" s="16">
        <v>5036720</v>
      </c>
      <c r="O1229" s="16">
        <v>2</v>
      </c>
      <c r="P1229" s="16">
        <v>5036720</v>
      </c>
      <c r="Q1229" s="16">
        <v>2</v>
      </c>
      <c r="R1229" s="16">
        <v>21006880</v>
      </c>
      <c r="S1229" s="16">
        <v>9</v>
      </c>
      <c r="T1229" s="16" t="s">
        <v>25</v>
      </c>
      <c r="U1229" s="16" t="s">
        <v>2567</v>
      </c>
      <c r="V1229" s="16" t="s">
        <v>199</v>
      </c>
    </row>
    <row r="1230" spans="1:22" s="8" customFormat="1" ht="37.5" x14ac:dyDescent="0.3">
      <c r="A1230" s="16">
        <v>1225</v>
      </c>
      <c r="B1230" s="21" t="s">
        <v>2175</v>
      </c>
      <c r="C1230" s="16" t="s">
        <v>3058</v>
      </c>
      <c r="D1230" s="16" t="s">
        <v>2002</v>
      </c>
      <c r="E1230" s="16" t="s">
        <v>3059</v>
      </c>
      <c r="F1230" s="16"/>
      <c r="G1230" s="16" t="s">
        <v>33</v>
      </c>
      <c r="H1230" s="251">
        <v>2177299.04</v>
      </c>
      <c r="I1230" s="251">
        <v>37</v>
      </c>
      <c r="J1230" s="16">
        <v>4706558.5124000004</v>
      </c>
      <c r="K1230" s="16">
        <v>46</v>
      </c>
      <c r="L1230" s="16">
        <v>4706558.5124000004</v>
      </c>
      <c r="M1230" s="16">
        <v>46</v>
      </c>
      <c r="N1230" s="16">
        <v>4706558.5124000004</v>
      </c>
      <c r="O1230" s="16">
        <v>46</v>
      </c>
      <c r="P1230" s="16">
        <v>4706558.5124000004</v>
      </c>
      <c r="Q1230" s="16">
        <v>46</v>
      </c>
      <c r="R1230" s="16">
        <v>21003533.089600004</v>
      </c>
      <c r="S1230" s="16">
        <v>221</v>
      </c>
      <c r="T1230" s="16" t="s">
        <v>1113</v>
      </c>
      <c r="U1230" s="16" t="s">
        <v>1210</v>
      </c>
      <c r="V1230" s="16"/>
    </row>
    <row r="1231" spans="1:22" s="8" customFormat="1" ht="409.5" x14ac:dyDescent="0.3">
      <c r="A1231" s="16">
        <v>1226</v>
      </c>
      <c r="B1231" s="16" t="s">
        <v>2626</v>
      </c>
      <c r="C1231" s="16" t="s">
        <v>11304</v>
      </c>
      <c r="D1231" s="16" t="s">
        <v>11305</v>
      </c>
      <c r="E1231" s="16" t="s">
        <v>12089</v>
      </c>
      <c r="F1231" s="16" t="s">
        <v>12090</v>
      </c>
      <c r="G1231" s="151" t="s">
        <v>49</v>
      </c>
      <c r="H1231" s="275">
        <v>0</v>
      </c>
      <c r="I1231" s="275">
        <v>0</v>
      </c>
      <c r="J1231" s="275">
        <v>6992549.1999999993</v>
      </c>
      <c r="K1231" s="275">
        <v>65</v>
      </c>
      <c r="L1231" s="275">
        <v>6992549.1999999993</v>
      </c>
      <c r="M1231" s="275">
        <v>65</v>
      </c>
      <c r="N1231" s="275">
        <v>6992549.1999999993</v>
      </c>
      <c r="O1231" s="275">
        <v>65</v>
      </c>
      <c r="P1231" s="275">
        <v>0</v>
      </c>
      <c r="Q1231" s="275">
        <v>0</v>
      </c>
      <c r="R1231" s="16">
        <v>20977647.599999998</v>
      </c>
      <c r="S1231" s="275">
        <v>195</v>
      </c>
      <c r="T1231" s="243" t="s">
        <v>11752</v>
      </c>
      <c r="U1231" s="279" t="s">
        <v>83</v>
      </c>
      <c r="V1231" s="279" t="s">
        <v>11978</v>
      </c>
    </row>
    <row r="1232" spans="1:22" s="8" customFormat="1" ht="75" x14ac:dyDescent="0.3">
      <c r="A1232" s="16">
        <v>1227</v>
      </c>
      <c r="B1232" s="20" t="s">
        <v>2705</v>
      </c>
      <c r="C1232" s="20" t="s">
        <v>2706</v>
      </c>
      <c r="D1232" s="20" t="s">
        <v>2707</v>
      </c>
      <c r="E1232" s="20" t="s">
        <v>13803</v>
      </c>
      <c r="F1232" s="20" t="s">
        <v>13781</v>
      </c>
      <c r="G1232" s="20" t="s">
        <v>7084</v>
      </c>
      <c r="H1232" s="115">
        <v>4193280</v>
      </c>
      <c r="I1232" s="115" t="s">
        <v>13804</v>
      </c>
      <c r="J1232" s="21">
        <v>4193280</v>
      </c>
      <c r="K1232" s="21" t="s">
        <v>13804</v>
      </c>
      <c r="L1232" s="21">
        <v>4193280</v>
      </c>
      <c r="M1232" s="21" t="s">
        <v>13804</v>
      </c>
      <c r="N1232" s="21">
        <v>4193280</v>
      </c>
      <c r="O1232" s="21" t="s">
        <v>13804</v>
      </c>
      <c r="P1232" s="21">
        <v>4193280</v>
      </c>
      <c r="Q1232" s="21" t="s">
        <v>13804</v>
      </c>
      <c r="R1232" s="16">
        <v>20966400</v>
      </c>
      <c r="S1232" s="21">
        <v>15600</v>
      </c>
      <c r="T1232" s="113" t="s">
        <v>13783</v>
      </c>
      <c r="U1232" s="112"/>
      <c r="V1232" s="221"/>
    </row>
    <row r="1233" spans="1:22" s="8" customFormat="1" ht="112.5" x14ac:dyDescent="0.3">
      <c r="A1233" s="16">
        <v>1228</v>
      </c>
      <c r="B1233" s="51" t="s">
        <v>276</v>
      </c>
      <c r="C1233" s="51" t="s">
        <v>14709</v>
      </c>
      <c r="D1233" s="51" t="s">
        <v>14710</v>
      </c>
      <c r="E1233" s="51" t="s">
        <v>14711</v>
      </c>
      <c r="F1233" s="51"/>
      <c r="G1233" s="51" t="s">
        <v>9229</v>
      </c>
      <c r="H1233" s="437">
        <v>20944000</v>
      </c>
      <c r="I1233" s="251" t="s">
        <v>10801</v>
      </c>
      <c r="J1233" s="17"/>
      <c r="K1233" s="17"/>
      <c r="L1233" s="17"/>
      <c r="M1233" s="17"/>
      <c r="N1233" s="17"/>
      <c r="O1233" s="17"/>
      <c r="P1233" s="17"/>
      <c r="Q1233" s="17"/>
      <c r="R1233" s="16">
        <v>20944000</v>
      </c>
      <c r="S1233" s="16">
        <v>1100</v>
      </c>
      <c r="T1233" s="51" t="s">
        <v>14655</v>
      </c>
      <c r="U1233" s="51" t="s">
        <v>83</v>
      </c>
      <c r="V1233" s="17"/>
    </row>
    <row r="1234" spans="1:22" s="8" customFormat="1" ht="112.5" x14ac:dyDescent="0.3">
      <c r="A1234" s="16">
        <v>1229</v>
      </c>
      <c r="B1234" s="21" t="s">
        <v>55</v>
      </c>
      <c r="C1234" s="16" t="s">
        <v>2802</v>
      </c>
      <c r="D1234" s="16" t="s">
        <v>2803</v>
      </c>
      <c r="E1234" s="16" t="s">
        <v>2804</v>
      </c>
      <c r="F1234" s="16"/>
      <c r="G1234" s="16" t="s">
        <v>49</v>
      </c>
      <c r="H1234" s="251">
        <v>3807000</v>
      </c>
      <c r="I1234" s="251">
        <v>3</v>
      </c>
      <c r="J1234" s="16">
        <v>4035420</v>
      </c>
      <c r="K1234" s="16">
        <v>3</v>
      </c>
      <c r="L1234" s="16">
        <v>4196836.8</v>
      </c>
      <c r="M1234" s="16">
        <v>3</v>
      </c>
      <c r="N1234" s="16">
        <v>4364710.2699999996</v>
      </c>
      <c r="O1234" s="16">
        <v>3</v>
      </c>
      <c r="P1234" s="16">
        <v>4539298.68</v>
      </c>
      <c r="Q1234" s="16">
        <v>3</v>
      </c>
      <c r="R1234" s="16">
        <v>20943265.75</v>
      </c>
      <c r="S1234" s="16">
        <v>15</v>
      </c>
      <c r="T1234" s="16" t="s">
        <v>1522</v>
      </c>
      <c r="U1234" s="16"/>
      <c r="V1234" s="16"/>
    </row>
    <row r="1235" spans="1:22" s="8" customFormat="1" ht="75" x14ac:dyDescent="0.3">
      <c r="A1235" s="16">
        <v>1230</v>
      </c>
      <c r="B1235" s="21" t="s">
        <v>7439</v>
      </c>
      <c r="C1235" s="16" t="s">
        <v>7200</v>
      </c>
      <c r="D1235" s="16" t="s">
        <v>384</v>
      </c>
      <c r="E1235" s="16" t="s">
        <v>7440</v>
      </c>
      <c r="F1235" s="16"/>
      <c r="G1235" s="16" t="s">
        <v>49</v>
      </c>
      <c r="H1235" s="251">
        <v>4186144</v>
      </c>
      <c r="I1235" s="251">
        <v>2</v>
      </c>
      <c r="J1235" s="16">
        <v>4186144</v>
      </c>
      <c r="K1235" s="16">
        <v>2</v>
      </c>
      <c r="L1235" s="16">
        <v>4186144</v>
      </c>
      <c r="M1235" s="16">
        <v>2</v>
      </c>
      <c r="N1235" s="16">
        <v>4186144</v>
      </c>
      <c r="O1235" s="16">
        <v>2</v>
      </c>
      <c r="P1235" s="16">
        <v>4186144</v>
      </c>
      <c r="Q1235" s="16">
        <v>2</v>
      </c>
      <c r="R1235" s="16">
        <v>20930720</v>
      </c>
      <c r="S1235" s="16">
        <v>10</v>
      </c>
      <c r="T1235" s="16" t="s">
        <v>213</v>
      </c>
      <c r="U1235" s="16" t="s">
        <v>7048</v>
      </c>
      <c r="V1235" s="16" t="s">
        <v>7048</v>
      </c>
    </row>
    <row r="1236" spans="1:22" s="8" customFormat="1" ht="409.5" x14ac:dyDescent="0.3">
      <c r="A1236" s="16">
        <v>1231</v>
      </c>
      <c r="B1236" s="16" t="s">
        <v>1114</v>
      </c>
      <c r="C1236" s="16" t="s">
        <v>11802</v>
      </c>
      <c r="D1236" s="16" t="s">
        <v>11803</v>
      </c>
      <c r="E1236" s="16" t="s">
        <v>12091</v>
      </c>
      <c r="F1236" s="16" t="s">
        <v>12092</v>
      </c>
      <c r="G1236" s="151" t="s">
        <v>33</v>
      </c>
      <c r="H1236" s="275">
        <v>10460714</v>
      </c>
      <c r="I1236" s="275">
        <v>1</v>
      </c>
      <c r="J1236" s="275"/>
      <c r="K1236" s="275"/>
      <c r="L1236" s="275">
        <v>10460714</v>
      </c>
      <c r="M1236" s="275">
        <v>1</v>
      </c>
      <c r="N1236" s="275"/>
      <c r="O1236" s="275"/>
      <c r="P1236" s="275"/>
      <c r="Q1236" s="275"/>
      <c r="R1236" s="16">
        <v>20921428</v>
      </c>
      <c r="S1236" s="275">
        <v>2</v>
      </c>
      <c r="T1236" s="243" t="s">
        <v>11752</v>
      </c>
      <c r="U1236" s="279" t="s">
        <v>83</v>
      </c>
      <c r="V1236" s="279" t="s">
        <v>12093</v>
      </c>
    </row>
    <row r="1237" spans="1:22" s="8" customFormat="1" ht="75" x14ac:dyDescent="0.3">
      <c r="A1237" s="16">
        <v>1232</v>
      </c>
      <c r="B1237" s="21" t="s">
        <v>326</v>
      </c>
      <c r="C1237" s="16" t="s">
        <v>327</v>
      </c>
      <c r="D1237" s="16" t="s">
        <v>328</v>
      </c>
      <c r="E1237" s="16" t="s">
        <v>2516</v>
      </c>
      <c r="F1237" s="16"/>
      <c r="G1237" s="16" t="s">
        <v>24</v>
      </c>
      <c r="H1237" s="251">
        <v>3075000</v>
      </c>
      <c r="I1237" s="251">
        <v>5000</v>
      </c>
      <c r="J1237" s="16">
        <v>3075000</v>
      </c>
      <c r="K1237" s="16">
        <v>5000</v>
      </c>
      <c r="L1237" s="16">
        <v>4920000</v>
      </c>
      <c r="M1237" s="16">
        <v>8000</v>
      </c>
      <c r="N1237" s="16">
        <v>4920000</v>
      </c>
      <c r="O1237" s="16">
        <v>8000</v>
      </c>
      <c r="P1237" s="16">
        <v>4920000</v>
      </c>
      <c r="Q1237" s="16">
        <v>8000</v>
      </c>
      <c r="R1237" s="16">
        <v>20910000</v>
      </c>
      <c r="S1237" s="16">
        <v>34000</v>
      </c>
      <c r="T1237" s="16" t="s">
        <v>1457</v>
      </c>
      <c r="U1237" s="16" t="s">
        <v>35</v>
      </c>
      <c r="V1237" s="16" t="s">
        <v>199</v>
      </c>
    </row>
    <row r="1238" spans="1:22" s="8" customFormat="1" ht="409.5" x14ac:dyDescent="0.3">
      <c r="A1238" s="16">
        <v>1233</v>
      </c>
      <c r="B1238" s="16" t="s">
        <v>514</v>
      </c>
      <c r="C1238" s="16" t="s">
        <v>12094</v>
      </c>
      <c r="D1238" s="16" t="s">
        <v>12095</v>
      </c>
      <c r="E1238" s="16" t="s">
        <v>12096</v>
      </c>
      <c r="F1238" s="16" t="s">
        <v>12097</v>
      </c>
      <c r="G1238" s="151" t="s">
        <v>33</v>
      </c>
      <c r="H1238" s="275">
        <v>6969600</v>
      </c>
      <c r="I1238" s="275">
        <v>48</v>
      </c>
      <c r="J1238" s="275">
        <v>0</v>
      </c>
      <c r="K1238" s="275">
        <v>0</v>
      </c>
      <c r="L1238" s="275">
        <v>6969600</v>
      </c>
      <c r="M1238" s="275">
        <v>48</v>
      </c>
      <c r="N1238" s="275">
        <v>0</v>
      </c>
      <c r="O1238" s="275">
        <v>0</v>
      </c>
      <c r="P1238" s="275">
        <v>6969600</v>
      </c>
      <c r="Q1238" s="275">
        <v>48</v>
      </c>
      <c r="R1238" s="16">
        <v>20908800</v>
      </c>
      <c r="S1238" s="275">
        <v>144</v>
      </c>
      <c r="T1238" s="243" t="s">
        <v>11752</v>
      </c>
      <c r="U1238" s="279" t="s">
        <v>35</v>
      </c>
      <c r="V1238" s="279" t="s">
        <v>12098</v>
      </c>
    </row>
    <row r="1239" spans="1:22" s="8" customFormat="1" ht="75" x14ac:dyDescent="0.3">
      <c r="A1239" s="16">
        <v>1234</v>
      </c>
      <c r="B1239" s="120" t="s">
        <v>6987</v>
      </c>
      <c r="C1239" s="113" t="s">
        <v>13340</v>
      </c>
      <c r="D1239" s="120" t="s">
        <v>13341</v>
      </c>
      <c r="E1239" s="120" t="s">
        <v>14051</v>
      </c>
      <c r="F1239" s="20"/>
      <c r="G1239" s="21" t="s">
        <v>33</v>
      </c>
      <c r="H1239" s="115">
        <v>0</v>
      </c>
      <c r="I1239" s="470"/>
      <c r="J1239" s="170">
        <v>10440000</v>
      </c>
      <c r="K1239" s="170">
        <v>24</v>
      </c>
      <c r="L1239" s="170"/>
      <c r="M1239" s="170"/>
      <c r="N1239" s="170">
        <v>10440000</v>
      </c>
      <c r="O1239" s="170">
        <v>24</v>
      </c>
      <c r="P1239" s="170"/>
      <c r="Q1239" s="170"/>
      <c r="R1239" s="16">
        <v>20880000</v>
      </c>
      <c r="S1239" s="21">
        <v>48</v>
      </c>
      <c r="T1239" s="148" t="s">
        <v>13891</v>
      </c>
      <c r="U1239" s="218"/>
      <c r="V1239" s="218"/>
    </row>
    <row r="1240" spans="1:22" s="8" customFormat="1" ht="393.75" x14ac:dyDescent="0.3">
      <c r="A1240" s="16">
        <v>1235</v>
      </c>
      <c r="B1240" s="20" t="s">
        <v>14052</v>
      </c>
      <c r="C1240" s="20" t="s">
        <v>14053</v>
      </c>
      <c r="D1240" s="20" t="s">
        <v>5479</v>
      </c>
      <c r="E1240" s="20" t="s">
        <v>14054</v>
      </c>
      <c r="F1240" s="20"/>
      <c r="G1240" s="21" t="s">
        <v>33</v>
      </c>
      <c r="H1240" s="115">
        <v>5218727.84</v>
      </c>
      <c r="I1240" s="115">
        <v>536</v>
      </c>
      <c r="J1240" s="115">
        <v>5218727.84</v>
      </c>
      <c r="K1240" s="115">
        <v>536</v>
      </c>
      <c r="L1240" s="115">
        <v>5218727.84</v>
      </c>
      <c r="M1240" s="115">
        <v>536</v>
      </c>
      <c r="N1240" s="115">
        <v>5218727.84</v>
      </c>
      <c r="O1240" s="115">
        <v>536</v>
      </c>
      <c r="P1240" s="115"/>
      <c r="Q1240" s="115"/>
      <c r="R1240" s="16">
        <v>20874911.359999999</v>
      </c>
      <c r="S1240" s="21">
        <v>2144</v>
      </c>
      <c r="T1240" s="20" t="s">
        <v>13875</v>
      </c>
      <c r="U1240" s="17" t="s">
        <v>35</v>
      </c>
      <c r="V1240" s="112" t="s">
        <v>14055</v>
      </c>
    </row>
    <row r="1241" spans="1:22" s="8" customFormat="1" ht="393.75" x14ac:dyDescent="0.3">
      <c r="A1241" s="16">
        <v>1236</v>
      </c>
      <c r="B1241" s="20" t="s">
        <v>14052</v>
      </c>
      <c r="C1241" s="141" t="s">
        <v>14053</v>
      </c>
      <c r="D1241" s="140" t="s">
        <v>5479</v>
      </c>
      <c r="E1241" s="140" t="s">
        <v>14054</v>
      </c>
      <c r="F1241" s="159"/>
      <c r="G1241" s="142" t="s">
        <v>33</v>
      </c>
      <c r="H1241" s="144">
        <v>5218727.84</v>
      </c>
      <c r="I1241" s="144">
        <v>536</v>
      </c>
      <c r="J1241" s="142">
        <v>5218727.84</v>
      </c>
      <c r="K1241" s="142">
        <v>536</v>
      </c>
      <c r="L1241" s="142">
        <v>5218727.84</v>
      </c>
      <c r="M1241" s="142">
        <v>536</v>
      </c>
      <c r="N1241" s="142">
        <v>5218727.84</v>
      </c>
      <c r="O1241" s="142">
        <v>536</v>
      </c>
      <c r="P1241" s="142"/>
      <c r="Q1241" s="142"/>
      <c r="R1241" s="16">
        <v>20874911.359999999</v>
      </c>
      <c r="S1241" s="142">
        <v>2144</v>
      </c>
      <c r="T1241" s="142" t="s">
        <v>13875</v>
      </c>
      <c r="U1241" s="223" t="s">
        <v>35</v>
      </c>
      <c r="V1241" s="223" t="s">
        <v>14055</v>
      </c>
    </row>
    <row r="1242" spans="1:22" s="8" customFormat="1" x14ac:dyDescent="0.3">
      <c r="A1242" s="16">
        <v>1237</v>
      </c>
      <c r="B1242" s="118" t="s">
        <v>264</v>
      </c>
      <c r="C1242" s="118" t="s">
        <v>1693</v>
      </c>
      <c r="D1242" s="118" t="s">
        <v>1694</v>
      </c>
      <c r="E1242" s="118" t="s">
        <v>15499</v>
      </c>
      <c r="F1242" s="118" t="s">
        <v>14449</v>
      </c>
      <c r="G1242" s="118" t="s">
        <v>9115</v>
      </c>
      <c r="H1242" s="166">
        <v>5528743.5</v>
      </c>
      <c r="I1242" s="166">
        <v>38</v>
      </c>
      <c r="J1242" s="118">
        <v>3834532.5</v>
      </c>
      <c r="K1242" s="118">
        <v>38</v>
      </c>
      <c r="L1242" s="118">
        <v>3834532.5</v>
      </c>
      <c r="M1242" s="118">
        <v>38</v>
      </c>
      <c r="N1242" s="118">
        <v>3834532.5</v>
      </c>
      <c r="O1242" s="118">
        <v>38</v>
      </c>
      <c r="P1242" s="118">
        <v>3834532.5</v>
      </c>
      <c r="Q1242" s="118">
        <v>38</v>
      </c>
      <c r="R1242" s="16">
        <v>20866873.5</v>
      </c>
      <c r="S1242" s="118">
        <v>190</v>
      </c>
      <c r="T1242" s="20" t="s">
        <v>15403</v>
      </c>
      <c r="U1242" s="118"/>
      <c r="V1242" s="118"/>
    </row>
    <row r="1243" spans="1:22" s="8" customFormat="1" x14ac:dyDescent="0.3">
      <c r="A1243" s="16">
        <v>1238</v>
      </c>
      <c r="B1243" s="118" t="s">
        <v>15428</v>
      </c>
      <c r="C1243" s="118" t="s">
        <v>15429</v>
      </c>
      <c r="D1243" s="118" t="s">
        <v>15430</v>
      </c>
      <c r="E1243" s="118" t="s">
        <v>15431</v>
      </c>
      <c r="F1243" s="118" t="s">
        <v>14449</v>
      </c>
      <c r="G1243" s="118" t="s">
        <v>9115</v>
      </c>
      <c r="H1243" s="166">
        <v>20825101.079999998</v>
      </c>
      <c r="I1243" s="166">
        <v>756</v>
      </c>
      <c r="J1243" s="118"/>
      <c r="K1243" s="118"/>
      <c r="L1243" s="118"/>
      <c r="M1243" s="118"/>
      <c r="N1243" s="118"/>
      <c r="O1243" s="118"/>
      <c r="P1243" s="118"/>
      <c r="Q1243" s="118"/>
      <c r="R1243" s="16">
        <v>20825101.079999998</v>
      </c>
      <c r="S1243" s="118"/>
      <c r="T1243" s="20" t="s">
        <v>15403</v>
      </c>
      <c r="U1243" s="118" t="s">
        <v>1097</v>
      </c>
      <c r="V1243" s="118" t="s">
        <v>15432</v>
      </c>
    </row>
    <row r="1244" spans="1:22" s="8" customFormat="1" ht="131.25" x14ac:dyDescent="0.3">
      <c r="A1244" s="16">
        <v>1239</v>
      </c>
      <c r="B1244" s="21" t="s">
        <v>2848</v>
      </c>
      <c r="C1244" s="16" t="s">
        <v>2946</v>
      </c>
      <c r="D1244" s="16" t="s">
        <v>2947</v>
      </c>
      <c r="E1244" s="16" t="s">
        <v>2948</v>
      </c>
      <c r="F1244" s="16"/>
      <c r="G1244" s="16" t="s">
        <v>2320</v>
      </c>
      <c r="H1244" s="251">
        <v>4225000</v>
      </c>
      <c r="I1244" s="251">
        <v>8.4499999999999993</v>
      </c>
      <c r="J1244" s="16">
        <v>4225000</v>
      </c>
      <c r="K1244" s="16">
        <v>8.4499999999999993</v>
      </c>
      <c r="L1244" s="16">
        <v>4125000.0000000005</v>
      </c>
      <c r="M1244" s="16">
        <v>8.25</v>
      </c>
      <c r="N1244" s="16">
        <v>4125000.0000000005</v>
      </c>
      <c r="O1244" s="16">
        <v>8.25</v>
      </c>
      <c r="P1244" s="16">
        <v>4125000.0000000005</v>
      </c>
      <c r="Q1244" s="16">
        <v>8.25</v>
      </c>
      <c r="R1244" s="16">
        <v>20825000</v>
      </c>
      <c r="S1244" s="16">
        <v>41.65</v>
      </c>
      <c r="T1244" s="16" t="s">
        <v>1457</v>
      </c>
      <c r="U1244" s="16" t="s">
        <v>2567</v>
      </c>
      <c r="V1244" s="16" t="s">
        <v>2940</v>
      </c>
    </row>
    <row r="1245" spans="1:22" s="8" customFormat="1" ht="93.75" x14ac:dyDescent="0.3">
      <c r="A1245" s="16">
        <v>1240</v>
      </c>
      <c r="B1245" s="21" t="s">
        <v>384</v>
      </c>
      <c r="C1245" s="16" t="s">
        <v>3964</v>
      </c>
      <c r="D1245" s="16" t="s">
        <v>3965</v>
      </c>
      <c r="E1245" s="16" t="s">
        <v>11019</v>
      </c>
      <c r="F1245" s="16"/>
      <c r="G1245" s="16" t="s">
        <v>1493</v>
      </c>
      <c r="H1245" s="251">
        <v>4146545.89</v>
      </c>
      <c r="I1245" s="251">
        <v>18</v>
      </c>
      <c r="J1245" s="16">
        <v>4146545.89</v>
      </c>
      <c r="K1245" s="16">
        <v>18</v>
      </c>
      <c r="L1245" s="16">
        <v>4146545.89</v>
      </c>
      <c r="M1245" s="16">
        <v>18</v>
      </c>
      <c r="N1245" s="16">
        <v>4146545.89</v>
      </c>
      <c r="O1245" s="16">
        <v>18</v>
      </c>
      <c r="P1245" s="16">
        <v>4146545.89</v>
      </c>
      <c r="Q1245" s="16">
        <v>18</v>
      </c>
      <c r="R1245" s="16">
        <v>20732729.449999999</v>
      </c>
      <c r="S1245" s="16">
        <v>90</v>
      </c>
      <c r="T1245" s="16" t="s">
        <v>1113</v>
      </c>
      <c r="U1245" s="16" t="s">
        <v>1097</v>
      </c>
      <c r="V1245" s="35" t="s">
        <v>199</v>
      </c>
    </row>
    <row r="1246" spans="1:22" s="8" customFormat="1" ht="168.75" x14ac:dyDescent="0.3">
      <c r="A1246" s="16">
        <v>1241</v>
      </c>
      <c r="B1246" s="21" t="s">
        <v>1303</v>
      </c>
      <c r="C1246" s="16" t="s">
        <v>1304</v>
      </c>
      <c r="D1246" s="16" t="s">
        <v>1305</v>
      </c>
      <c r="E1246" s="16" t="s">
        <v>1306</v>
      </c>
      <c r="F1246" s="16"/>
      <c r="G1246" s="16" t="s">
        <v>82</v>
      </c>
      <c r="H1246" s="251">
        <v>0</v>
      </c>
      <c r="I1246" s="251">
        <v>0</v>
      </c>
      <c r="J1246" s="16">
        <v>20691000</v>
      </c>
      <c r="K1246" s="16">
        <v>2420</v>
      </c>
      <c r="L1246" s="16">
        <v>0</v>
      </c>
      <c r="M1246" s="16">
        <v>0</v>
      </c>
      <c r="N1246" s="16">
        <v>0</v>
      </c>
      <c r="O1246" s="16">
        <v>0</v>
      </c>
      <c r="P1246" s="16">
        <v>0</v>
      </c>
      <c r="Q1246" s="16">
        <v>0</v>
      </c>
      <c r="R1246" s="16">
        <v>20691000</v>
      </c>
      <c r="S1246" s="16">
        <v>2420</v>
      </c>
      <c r="T1246" s="16" t="s">
        <v>267</v>
      </c>
      <c r="U1246" s="16"/>
      <c r="V1246" s="16"/>
    </row>
    <row r="1247" spans="1:22" s="8" customFormat="1" ht="112.5" x14ac:dyDescent="0.3">
      <c r="A1247" s="16">
        <v>1242</v>
      </c>
      <c r="B1247" s="21" t="s">
        <v>2422</v>
      </c>
      <c r="C1247" s="16" t="s">
        <v>680</v>
      </c>
      <c r="D1247" s="16" t="s">
        <v>2423</v>
      </c>
      <c r="E1247" s="16" t="s">
        <v>2463</v>
      </c>
      <c r="F1247" s="16"/>
      <c r="G1247" s="16" t="s">
        <v>1493</v>
      </c>
      <c r="H1247" s="251">
        <v>3750000</v>
      </c>
      <c r="I1247" s="251">
        <v>150</v>
      </c>
      <c r="J1247" s="16">
        <v>3975000</v>
      </c>
      <c r="K1247" s="16">
        <v>150</v>
      </c>
      <c r="L1247" s="16">
        <v>4134000</v>
      </c>
      <c r="M1247" s="16">
        <v>150</v>
      </c>
      <c r="N1247" s="16">
        <v>4299360</v>
      </c>
      <c r="O1247" s="16">
        <v>150</v>
      </c>
      <c r="P1247" s="16">
        <v>4471334.4000000004</v>
      </c>
      <c r="Q1247" s="16">
        <v>150</v>
      </c>
      <c r="R1247" s="16">
        <v>20629694.399999999</v>
      </c>
      <c r="S1247" s="16">
        <v>750</v>
      </c>
      <c r="T1247" s="16" t="s">
        <v>913</v>
      </c>
      <c r="U1247" s="16" t="s">
        <v>35</v>
      </c>
      <c r="V1247" s="16" t="s">
        <v>2464</v>
      </c>
    </row>
    <row r="1248" spans="1:22" s="8" customFormat="1" ht="131.25" x14ac:dyDescent="0.3">
      <c r="A1248" s="16">
        <v>1243</v>
      </c>
      <c r="B1248" s="21" t="s">
        <v>3002</v>
      </c>
      <c r="C1248" s="16" t="s">
        <v>9110</v>
      </c>
      <c r="D1248" s="16" t="s">
        <v>9111</v>
      </c>
      <c r="E1248" s="16" t="s">
        <v>9197</v>
      </c>
      <c r="F1248" s="16"/>
      <c r="G1248" s="16" t="s">
        <v>9115</v>
      </c>
      <c r="H1248" s="251">
        <v>4120032</v>
      </c>
      <c r="I1248" s="251" t="s">
        <v>9123</v>
      </c>
      <c r="J1248" s="16">
        <v>4120032</v>
      </c>
      <c r="K1248" s="16" t="s">
        <v>9123</v>
      </c>
      <c r="L1248" s="16">
        <v>4120032</v>
      </c>
      <c r="M1248" s="16" t="s">
        <v>9123</v>
      </c>
      <c r="N1248" s="16">
        <v>4120032</v>
      </c>
      <c r="O1248" s="16" t="s">
        <v>9123</v>
      </c>
      <c r="P1248" s="16">
        <v>4120032</v>
      </c>
      <c r="Q1248" s="16" t="s">
        <v>9123</v>
      </c>
      <c r="R1248" s="16">
        <v>20600160</v>
      </c>
      <c r="S1248" s="16">
        <v>30</v>
      </c>
      <c r="T1248" s="16" t="s">
        <v>1326</v>
      </c>
      <c r="U1248" s="16" t="s">
        <v>9198</v>
      </c>
      <c r="V1248" s="16" t="s">
        <v>9199</v>
      </c>
    </row>
    <row r="1249" spans="1:22" s="8" customFormat="1" ht="75" x14ac:dyDescent="0.3">
      <c r="A1249" s="16">
        <v>1244</v>
      </c>
      <c r="B1249" s="16" t="s">
        <v>239</v>
      </c>
      <c r="C1249" s="16" t="s">
        <v>12305</v>
      </c>
      <c r="D1249" s="16" t="s">
        <v>12306</v>
      </c>
      <c r="E1249" s="16" t="s">
        <v>12945</v>
      </c>
      <c r="F1249" s="16"/>
      <c r="G1249" s="151" t="s">
        <v>33</v>
      </c>
      <c r="H1249" s="166">
        <v>5142585.9000000004</v>
      </c>
      <c r="I1249" s="166">
        <v>15</v>
      </c>
      <c r="J1249" s="166">
        <v>5142585.9000000004</v>
      </c>
      <c r="K1249" s="166">
        <v>15</v>
      </c>
      <c r="L1249" s="166">
        <v>5142585.9000000004</v>
      </c>
      <c r="M1249" s="166">
        <v>0</v>
      </c>
      <c r="N1249" s="166">
        <v>5142585.9000000004</v>
      </c>
      <c r="O1249" s="166">
        <v>15</v>
      </c>
      <c r="P1249" s="166">
        <v>0</v>
      </c>
      <c r="Q1249" s="166">
        <v>0</v>
      </c>
      <c r="R1249" s="16">
        <v>20570343.600000001</v>
      </c>
      <c r="S1249" s="275">
        <v>45</v>
      </c>
      <c r="T1249" s="20" t="s">
        <v>12910</v>
      </c>
      <c r="U1249" s="166" t="s">
        <v>83</v>
      </c>
      <c r="V1249" s="166"/>
    </row>
    <row r="1250" spans="1:22" s="8" customFormat="1" ht="75" x14ac:dyDescent="0.3">
      <c r="A1250" s="16">
        <v>1245</v>
      </c>
      <c r="B1250" s="51" t="s">
        <v>194</v>
      </c>
      <c r="C1250" s="51" t="s">
        <v>1621</v>
      </c>
      <c r="D1250" s="51" t="s">
        <v>1622</v>
      </c>
      <c r="E1250" s="51" t="s">
        <v>14712</v>
      </c>
      <c r="F1250" s="40" t="s">
        <v>14449</v>
      </c>
      <c r="G1250" s="51" t="s">
        <v>7079</v>
      </c>
      <c r="H1250" s="437">
        <v>20496000</v>
      </c>
      <c r="I1250" s="251" t="s">
        <v>9404</v>
      </c>
      <c r="J1250" s="17"/>
      <c r="K1250" s="17"/>
      <c r="L1250" s="17"/>
      <c r="M1250" s="17"/>
      <c r="N1250" s="17"/>
      <c r="O1250" s="17"/>
      <c r="P1250" s="17"/>
      <c r="Q1250" s="17"/>
      <c r="R1250" s="16">
        <v>20496000</v>
      </c>
      <c r="S1250" s="16">
        <v>30</v>
      </c>
      <c r="T1250" s="51" t="s">
        <v>14655</v>
      </c>
      <c r="U1250" s="250" t="s">
        <v>89</v>
      </c>
      <c r="V1250" s="233"/>
    </row>
    <row r="1251" spans="1:22" s="8" customFormat="1" ht="225" x14ac:dyDescent="0.3">
      <c r="A1251" s="16">
        <v>1246</v>
      </c>
      <c r="B1251" s="16" t="s">
        <v>4595</v>
      </c>
      <c r="C1251" s="16" t="s">
        <v>6992</v>
      </c>
      <c r="D1251" s="16" t="s">
        <v>6993</v>
      </c>
      <c r="E1251" s="16" t="s">
        <v>12099</v>
      </c>
      <c r="F1251" s="16" t="s">
        <v>12100</v>
      </c>
      <c r="G1251" s="151" t="s">
        <v>33</v>
      </c>
      <c r="H1251" s="275">
        <v>4094760</v>
      </c>
      <c r="I1251" s="275">
        <v>3</v>
      </c>
      <c r="J1251" s="275">
        <v>4094760</v>
      </c>
      <c r="K1251" s="275">
        <v>3</v>
      </c>
      <c r="L1251" s="275">
        <v>4094760</v>
      </c>
      <c r="M1251" s="275">
        <v>3</v>
      </c>
      <c r="N1251" s="275">
        <v>4094760</v>
      </c>
      <c r="O1251" s="275">
        <v>3</v>
      </c>
      <c r="P1251" s="275">
        <v>4094760</v>
      </c>
      <c r="Q1251" s="275">
        <v>3</v>
      </c>
      <c r="R1251" s="16">
        <v>20473800</v>
      </c>
      <c r="S1251" s="275">
        <v>15</v>
      </c>
      <c r="T1251" s="243" t="s">
        <v>11752</v>
      </c>
      <c r="U1251" s="279" t="s">
        <v>35</v>
      </c>
      <c r="V1251" s="279" t="s">
        <v>12101</v>
      </c>
    </row>
    <row r="1252" spans="1:22" s="8" customFormat="1" ht="168.75" x14ac:dyDescent="0.3">
      <c r="A1252" s="16">
        <v>1247</v>
      </c>
      <c r="B1252" s="21" t="s">
        <v>124</v>
      </c>
      <c r="C1252" s="16" t="s">
        <v>125</v>
      </c>
      <c r="D1252" s="16" t="s">
        <v>126</v>
      </c>
      <c r="E1252" s="16" t="s">
        <v>22</v>
      </c>
      <c r="F1252" s="40" t="s">
        <v>127</v>
      </c>
      <c r="G1252" s="16" t="s">
        <v>128</v>
      </c>
      <c r="H1252" s="251">
        <v>4850694.7839999991</v>
      </c>
      <c r="I1252" s="251">
        <v>13</v>
      </c>
      <c r="J1252" s="16">
        <v>5020469.1014399994</v>
      </c>
      <c r="K1252" s="16">
        <v>13</v>
      </c>
      <c r="L1252" s="16">
        <v>5196185.5199903995</v>
      </c>
      <c r="M1252" s="16">
        <v>13</v>
      </c>
      <c r="N1252" s="16">
        <v>5378052.0131900627</v>
      </c>
      <c r="O1252" s="16">
        <v>13</v>
      </c>
      <c r="P1252" s="16">
        <v>0</v>
      </c>
      <c r="Q1252" s="16">
        <v>0</v>
      </c>
      <c r="R1252" s="16">
        <v>20445401.41862046</v>
      </c>
      <c r="S1252" s="16">
        <v>52</v>
      </c>
      <c r="T1252" s="16" t="s">
        <v>25</v>
      </c>
      <c r="U1252" s="16" t="s">
        <v>35</v>
      </c>
      <c r="V1252" s="16" t="s">
        <v>123</v>
      </c>
    </row>
    <row r="1253" spans="1:22" s="8" customFormat="1" ht="206.25" x14ac:dyDescent="0.3">
      <c r="A1253" s="16">
        <v>1248</v>
      </c>
      <c r="B1253" s="16" t="s">
        <v>12102</v>
      </c>
      <c r="C1253" s="16" t="s">
        <v>3496</v>
      </c>
      <c r="D1253" s="16" t="s">
        <v>3497</v>
      </c>
      <c r="E1253" s="16" t="s">
        <v>12103</v>
      </c>
      <c r="F1253" s="16" t="s">
        <v>12104</v>
      </c>
      <c r="G1253" s="151" t="s">
        <v>33</v>
      </c>
      <c r="H1253" s="275">
        <v>0</v>
      </c>
      <c r="I1253" s="275">
        <v>0</v>
      </c>
      <c r="J1253" s="275">
        <v>6810720</v>
      </c>
      <c r="K1253" s="275">
        <v>2</v>
      </c>
      <c r="L1253" s="275">
        <v>6810720</v>
      </c>
      <c r="M1253" s="275">
        <v>2</v>
      </c>
      <c r="N1253" s="275">
        <v>6810720</v>
      </c>
      <c r="O1253" s="275">
        <v>2</v>
      </c>
      <c r="P1253" s="275">
        <v>0</v>
      </c>
      <c r="Q1253" s="275">
        <v>0</v>
      </c>
      <c r="R1253" s="16">
        <v>20432160</v>
      </c>
      <c r="S1253" s="275">
        <v>6</v>
      </c>
      <c r="T1253" s="243" t="s">
        <v>11752</v>
      </c>
      <c r="U1253" s="279" t="s">
        <v>274</v>
      </c>
      <c r="V1253" s="279" t="s">
        <v>12105</v>
      </c>
    </row>
    <row r="1254" spans="1:22" s="8" customFormat="1" ht="56.25" x14ac:dyDescent="0.3">
      <c r="A1254" s="16">
        <v>1249</v>
      </c>
      <c r="B1254" s="21" t="s">
        <v>4626</v>
      </c>
      <c r="C1254" s="16" t="s">
        <v>4625</v>
      </c>
      <c r="D1254" s="16" t="s">
        <v>3918</v>
      </c>
      <c r="E1254" s="16" t="s">
        <v>11069</v>
      </c>
      <c r="F1254" s="16"/>
      <c r="G1254" s="16" t="s">
        <v>1493</v>
      </c>
      <c r="H1254" s="251">
        <v>4081208.69</v>
      </c>
      <c r="I1254" s="251">
        <v>607</v>
      </c>
      <c r="J1254" s="16">
        <v>4081208.69</v>
      </c>
      <c r="K1254" s="16">
        <v>607</v>
      </c>
      <c r="L1254" s="16">
        <v>4081208.69</v>
      </c>
      <c r="M1254" s="16">
        <v>607</v>
      </c>
      <c r="N1254" s="16">
        <v>4081208.69</v>
      </c>
      <c r="O1254" s="16">
        <v>607</v>
      </c>
      <c r="P1254" s="16">
        <v>4081208.69</v>
      </c>
      <c r="Q1254" s="16">
        <v>607</v>
      </c>
      <c r="R1254" s="16">
        <v>20406043.449999999</v>
      </c>
      <c r="S1254" s="16">
        <v>3035</v>
      </c>
      <c r="T1254" s="16" t="s">
        <v>1113</v>
      </c>
      <c r="U1254" s="16" t="s">
        <v>1210</v>
      </c>
      <c r="V1254" s="35" t="s">
        <v>199</v>
      </c>
    </row>
    <row r="1255" spans="1:22" s="8" customFormat="1" ht="75" x14ac:dyDescent="0.3">
      <c r="A1255" s="16">
        <v>1250</v>
      </c>
      <c r="B1255" s="21" t="s">
        <v>2842</v>
      </c>
      <c r="C1255" s="16" t="s">
        <v>1707</v>
      </c>
      <c r="D1255" s="16" t="s">
        <v>1708</v>
      </c>
      <c r="E1255" s="16" t="s">
        <v>2843</v>
      </c>
      <c r="F1255" s="16" t="s">
        <v>2844</v>
      </c>
      <c r="G1255" s="16" t="s">
        <v>33</v>
      </c>
      <c r="H1255" s="251">
        <v>3705188</v>
      </c>
      <c r="I1255" s="251">
        <v>2</v>
      </c>
      <c r="J1255" s="16">
        <v>3927499.2800000003</v>
      </c>
      <c r="K1255" s="16">
        <v>2</v>
      </c>
      <c r="L1255" s="16">
        <v>4084599.2512000003</v>
      </c>
      <c r="M1255" s="16">
        <v>1</v>
      </c>
      <c r="N1255" s="16">
        <v>4247983.2212480009</v>
      </c>
      <c r="O1255" s="16">
        <v>2</v>
      </c>
      <c r="P1255" s="16">
        <v>4417902.5500979209</v>
      </c>
      <c r="Q1255" s="16">
        <v>1</v>
      </c>
      <c r="R1255" s="16">
        <v>20383172.302545924</v>
      </c>
      <c r="S1255" s="16">
        <v>8</v>
      </c>
      <c r="T1255" s="16" t="s">
        <v>9759</v>
      </c>
      <c r="U1255" s="16" t="s">
        <v>603</v>
      </c>
      <c r="V1255" s="16" t="s">
        <v>199</v>
      </c>
    </row>
    <row r="1256" spans="1:22" s="8" customFormat="1" ht="281.25" x14ac:dyDescent="0.3">
      <c r="A1256" s="16">
        <v>1251</v>
      </c>
      <c r="B1256" s="16" t="s">
        <v>11984</v>
      </c>
      <c r="C1256" s="16" t="s">
        <v>11985</v>
      </c>
      <c r="D1256" s="16" t="s">
        <v>11986</v>
      </c>
      <c r="E1256" s="16" t="s">
        <v>12106</v>
      </c>
      <c r="F1256" s="16" t="s">
        <v>12107</v>
      </c>
      <c r="G1256" s="151" t="s">
        <v>49</v>
      </c>
      <c r="H1256" s="275">
        <v>0</v>
      </c>
      <c r="I1256" s="275">
        <v>0</v>
      </c>
      <c r="J1256" s="275">
        <v>6783000</v>
      </c>
      <c r="K1256" s="275">
        <v>3</v>
      </c>
      <c r="L1256" s="275">
        <v>6783000</v>
      </c>
      <c r="M1256" s="275">
        <v>3</v>
      </c>
      <c r="N1256" s="275">
        <v>6783000</v>
      </c>
      <c r="O1256" s="275">
        <v>3</v>
      </c>
      <c r="P1256" s="275">
        <v>0</v>
      </c>
      <c r="Q1256" s="275">
        <v>0</v>
      </c>
      <c r="R1256" s="16">
        <v>20349000</v>
      </c>
      <c r="S1256" s="275">
        <v>9</v>
      </c>
      <c r="T1256" s="243" t="s">
        <v>11752</v>
      </c>
      <c r="U1256" s="279" t="s">
        <v>35</v>
      </c>
      <c r="V1256" s="279" t="s">
        <v>11989</v>
      </c>
    </row>
    <row r="1257" spans="1:22" s="8" customFormat="1" ht="409.5" x14ac:dyDescent="0.3">
      <c r="A1257" s="16">
        <v>1252</v>
      </c>
      <c r="B1257" s="21" t="s">
        <v>3611</v>
      </c>
      <c r="C1257" s="16" t="s">
        <v>3612</v>
      </c>
      <c r="D1257" s="16" t="s">
        <v>3613</v>
      </c>
      <c r="E1257" s="16" t="s">
        <v>3614</v>
      </c>
      <c r="F1257" s="16"/>
      <c r="G1257" s="16" t="s">
        <v>281</v>
      </c>
      <c r="H1257" s="251">
        <v>2753976</v>
      </c>
      <c r="I1257" s="251">
        <v>1147.49</v>
      </c>
      <c r="J1257" s="16">
        <v>4140912.5</v>
      </c>
      <c r="K1257" s="16">
        <v>1600</v>
      </c>
      <c r="L1257" s="16">
        <v>4306549</v>
      </c>
      <c r="M1257" s="16">
        <v>1600</v>
      </c>
      <c r="N1257" s="16">
        <v>4478810.96</v>
      </c>
      <c r="O1257" s="16">
        <v>1600</v>
      </c>
      <c r="P1257" s="16">
        <v>4657963.3984000003</v>
      </c>
      <c r="Q1257" s="16">
        <v>1600</v>
      </c>
      <c r="R1257" s="16">
        <v>20338211.858400002</v>
      </c>
      <c r="S1257" s="16">
        <v>7547.49</v>
      </c>
      <c r="T1257" s="16" t="s">
        <v>25</v>
      </c>
      <c r="U1257" s="16" t="s">
        <v>2567</v>
      </c>
      <c r="V1257" s="16" t="s">
        <v>199</v>
      </c>
    </row>
    <row r="1258" spans="1:22" s="8" customFormat="1" ht="37.5" x14ac:dyDescent="0.3">
      <c r="A1258" s="16">
        <v>1253</v>
      </c>
      <c r="B1258" s="21" t="s">
        <v>1669</v>
      </c>
      <c r="C1258" s="16" t="s">
        <v>1670</v>
      </c>
      <c r="D1258" s="16" t="s">
        <v>1671</v>
      </c>
      <c r="E1258" s="16" t="s">
        <v>2921</v>
      </c>
      <c r="F1258" s="16"/>
      <c r="G1258" s="16" t="s">
        <v>1493</v>
      </c>
      <c r="H1258" s="437">
        <v>20314800</v>
      </c>
      <c r="I1258" s="437">
        <v>1</v>
      </c>
      <c r="J1258" s="16">
        <v>0</v>
      </c>
      <c r="K1258" s="16">
        <v>0</v>
      </c>
      <c r="L1258" s="16">
        <v>0</v>
      </c>
      <c r="M1258" s="16">
        <v>0</v>
      </c>
      <c r="N1258" s="16">
        <v>0</v>
      </c>
      <c r="O1258" s="16">
        <v>0</v>
      </c>
      <c r="P1258" s="16">
        <v>0</v>
      </c>
      <c r="Q1258" s="16">
        <v>0</v>
      </c>
      <c r="R1258" s="16">
        <v>20314800</v>
      </c>
      <c r="S1258" s="16">
        <v>1</v>
      </c>
      <c r="T1258" s="16" t="s">
        <v>1522</v>
      </c>
      <c r="U1258" s="16" t="s">
        <v>2567</v>
      </c>
      <c r="V1258" s="16" t="s">
        <v>199</v>
      </c>
    </row>
    <row r="1259" spans="1:22" s="8" customFormat="1" ht="75" x14ac:dyDescent="0.3">
      <c r="A1259" s="16">
        <v>1254</v>
      </c>
      <c r="B1259" s="21" t="s">
        <v>194</v>
      </c>
      <c r="C1259" s="16" t="s">
        <v>1696</v>
      </c>
      <c r="D1259" s="16" t="s">
        <v>1697</v>
      </c>
      <c r="E1259" s="16" t="s">
        <v>1698</v>
      </c>
      <c r="F1259" s="16"/>
      <c r="G1259" s="16" t="s">
        <v>24</v>
      </c>
      <c r="H1259" s="251">
        <v>1845000</v>
      </c>
      <c r="I1259" s="251">
        <v>3000</v>
      </c>
      <c r="J1259" s="16">
        <v>1845000</v>
      </c>
      <c r="K1259" s="16">
        <v>3000</v>
      </c>
      <c r="L1259" s="16">
        <v>5535000</v>
      </c>
      <c r="M1259" s="16">
        <v>9000</v>
      </c>
      <c r="N1259" s="16">
        <v>5535000</v>
      </c>
      <c r="O1259" s="16">
        <v>9000</v>
      </c>
      <c r="P1259" s="16">
        <v>5535000</v>
      </c>
      <c r="Q1259" s="16">
        <v>9000</v>
      </c>
      <c r="R1259" s="16">
        <v>20295000</v>
      </c>
      <c r="S1259" s="16">
        <v>33000</v>
      </c>
      <c r="T1259" s="16" t="s">
        <v>1457</v>
      </c>
      <c r="U1259" s="16" t="s">
        <v>35</v>
      </c>
      <c r="V1259" s="16" t="s">
        <v>199</v>
      </c>
    </row>
    <row r="1260" spans="1:22" s="8" customFormat="1" ht="75" x14ac:dyDescent="0.3">
      <c r="A1260" s="16">
        <v>1255</v>
      </c>
      <c r="B1260" s="120" t="s">
        <v>14056</v>
      </c>
      <c r="C1260" s="113" t="s">
        <v>14057</v>
      </c>
      <c r="D1260" s="120" t="s">
        <v>5479</v>
      </c>
      <c r="E1260" s="120" t="s">
        <v>14058</v>
      </c>
      <c r="F1260" s="20"/>
      <c r="G1260" s="21" t="s">
        <v>33</v>
      </c>
      <c r="H1260" s="470">
        <v>5068162</v>
      </c>
      <c r="I1260" s="470">
        <v>2</v>
      </c>
      <c r="J1260" s="170">
        <v>5068162</v>
      </c>
      <c r="K1260" s="170">
        <v>2</v>
      </c>
      <c r="L1260" s="170">
        <v>5068162</v>
      </c>
      <c r="M1260" s="170">
        <v>2</v>
      </c>
      <c r="N1260" s="170">
        <v>5068162</v>
      </c>
      <c r="O1260" s="170">
        <v>2</v>
      </c>
      <c r="P1260" s="170"/>
      <c r="Q1260" s="170"/>
      <c r="R1260" s="16">
        <v>20272648</v>
      </c>
      <c r="S1260" s="21">
        <v>8</v>
      </c>
      <c r="T1260" s="148" t="s">
        <v>13891</v>
      </c>
      <c r="U1260" s="218"/>
      <c r="V1260" s="218"/>
    </row>
    <row r="1261" spans="1:22" s="8" customFormat="1" ht="56.25" x14ac:dyDescent="0.3">
      <c r="A1261" s="16">
        <v>1256</v>
      </c>
      <c r="B1261" s="266" t="s">
        <v>16056</v>
      </c>
      <c r="C1261" s="266" t="s">
        <v>16057</v>
      </c>
      <c r="D1261" s="266" t="s">
        <v>16058</v>
      </c>
      <c r="E1261" s="266" t="s">
        <v>16355</v>
      </c>
      <c r="F1261" s="266" t="s">
        <v>16356</v>
      </c>
      <c r="G1261" s="266" t="s">
        <v>7079</v>
      </c>
      <c r="H1261" s="481">
        <v>20268126.899999999</v>
      </c>
      <c r="I1261" s="481">
        <v>83</v>
      </c>
      <c r="J1261" s="267"/>
      <c r="K1261" s="267"/>
      <c r="L1261" s="267"/>
      <c r="M1261" s="267"/>
      <c r="N1261" s="267"/>
      <c r="O1261" s="267"/>
      <c r="P1261" s="267"/>
      <c r="Q1261" s="267"/>
      <c r="R1261" s="35">
        <v>20268126.899999999</v>
      </c>
      <c r="S1261" s="268">
        <v>83</v>
      </c>
      <c r="T1261" s="266" t="s">
        <v>15928</v>
      </c>
      <c r="U1261" s="269">
        <v>643</v>
      </c>
      <c r="V1261" s="269" t="s">
        <v>16060</v>
      </c>
    </row>
    <row r="1262" spans="1:22" s="8" customFormat="1" ht="375" x14ac:dyDescent="0.3">
      <c r="A1262" s="16">
        <v>1257</v>
      </c>
      <c r="B1262" s="21" t="s">
        <v>3852</v>
      </c>
      <c r="C1262" s="16" t="s">
        <v>3853</v>
      </c>
      <c r="D1262" s="16" t="s">
        <v>3854</v>
      </c>
      <c r="E1262" s="16" t="s">
        <v>3854</v>
      </c>
      <c r="F1262" s="17"/>
      <c r="G1262" s="16" t="s">
        <v>49</v>
      </c>
      <c r="H1262" s="251">
        <v>4051233.96</v>
      </c>
      <c r="I1262" s="251">
        <v>12</v>
      </c>
      <c r="J1262" s="16">
        <v>4051233.96</v>
      </c>
      <c r="K1262" s="16">
        <v>12</v>
      </c>
      <c r="L1262" s="16">
        <v>4051233.96</v>
      </c>
      <c r="M1262" s="16">
        <v>12</v>
      </c>
      <c r="N1262" s="16">
        <v>4051233.96</v>
      </c>
      <c r="O1262" s="16">
        <v>12</v>
      </c>
      <c r="P1262" s="16">
        <v>4051233.96</v>
      </c>
      <c r="Q1262" s="16">
        <v>12</v>
      </c>
      <c r="R1262" s="16">
        <v>20256169.800000001</v>
      </c>
      <c r="S1262" s="16">
        <v>60</v>
      </c>
      <c r="T1262" s="16" t="s">
        <v>213</v>
      </c>
      <c r="U1262" s="16" t="s">
        <v>61</v>
      </c>
      <c r="V1262" s="16" t="s">
        <v>3855</v>
      </c>
    </row>
    <row r="1263" spans="1:22" s="8" customFormat="1" ht="56.25" x14ac:dyDescent="0.3">
      <c r="A1263" s="16">
        <v>1258</v>
      </c>
      <c r="B1263" s="21" t="s">
        <v>10131</v>
      </c>
      <c r="C1263" s="16" t="s">
        <v>10132</v>
      </c>
      <c r="D1263" s="16" t="s">
        <v>10133</v>
      </c>
      <c r="E1263" s="16" t="s">
        <v>10134</v>
      </c>
      <c r="F1263" s="16" t="s">
        <v>10134</v>
      </c>
      <c r="G1263" s="16" t="s">
        <v>9115</v>
      </c>
      <c r="H1263" s="251">
        <v>4048004.8</v>
      </c>
      <c r="I1263" s="251" t="s">
        <v>9126</v>
      </c>
      <c r="J1263" s="16">
        <v>4048004.8</v>
      </c>
      <c r="K1263" s="16" t="s">
        <v>9126</v>
      </c>
      <c r="L1263" s="16">
        <v>4048004.8</v>
      </c>
      <c r="M1263" s="16" t="s">
        <v>9126</v>
      </c>
      <c r="N1263" s="16">
        <v>4048004.8</v>
      </c>
      <c r="O1263" s="16" t="s">
        <v>9126</v>
      </c>
      <c r="P1263" s="16">
        <v>4048004.8</v>
      </c>
      <c r="Q1263" s="16" t="s">
        <v>9126</v>
      </c>
      <c r="R1263" s="16">
        <v>20240024</v>
      </c>
      <c r="S1263" s="16">
        <v>50</v>
      </c>
      <c r="T1263" s="16" t="s">
        <v>34</v>
      </c>
      <c r="U1263" s="16" t="s">
        <v>5357</v>
      </c>
      <c r="V1263" s="16" t="s">
        <v>10135</v>
      </c>
    </row>
    <row r="1264" spans="1:22" s="8" customFormat="1" ht="75" x14ac:dyDescent="0.3">
      <c r="A1264" s="16">
        <v>1259</v>
      </c>
      <c r="B1264" s="21" t="s">
        <v>6154</v>
      </c>
      <c r="C1264" s="16" t="s">
        <v>9993</v>
      </c>
      <c r="D1264" s="16" t="s">
        <v>9994</v>
      </c>
      <c r="E1264" s="16" t="s">
        <v>9995</v>
      </c>
      <c r="F1264" s="16" t="s">
        <v>9995</v>
      </c>
      <c r="G1264" s="16" t="s">
        <v>9996</v>
      </c>
      <c r="H1264" s="251">
        <v>4047993.6</v>
      </c>
      <c r="I1264" s="251" t="s">
        <v>9338</v>
      </c>
      <c r="J1264" s="16">
        <v>4047993.6</v>
      </c>
      <c r="K1264" s="16" t="s">
        <v>9338</v>
      </c>
      <c r="L1264" s="16">
        <v>4047993.6</v>
      </c>
      <c r="M1264" s="16" t="s">
        <v>9338</v>
      </c>
      <c r="N1264" s="16">
        <v>4047993.6</v>
      </c>
      <c r="O1264" s="16" t="s">
        <v>9338</v>
      </c>
      <c r="P1264" s="16">
        <v>4047993.6</v>
      </c>
      <c r="Q1264" s="16" t="s">
        <v>9338</v>
      </c>
      <c r="R1264" s="16">
        <v>20239968</v>
      </c>
      <c r="S1264" s="16">
        <v>200</v>
      </c>
      <c r="T1264" s="16" t="s">
        <v>34</v>
      </c>
      <c r="U1264" s="16"/>
      <c r="V1264" s="16"/>
    </row>
    <row r="1265" spans="1:22" s="8" customFormat="1" ht="187.5" x14ac:dyDescent="0.3">
      <c r="A1265" s="16">
        <v>1260</v>
      </c>
      <c r="B1265" s="16" t="s">
        <v>5295</v>
      </c>
      <c r="C1265" s="16" t="s">
        <v>12946</v>
      </c>
      <c r="D1265" s="16" t="s">
        <v>12947</v>
      </c>
      <c r="E1265" s="16" t="s">
        <v>12948</v>
      </c>
      <c r="F1265" s="16"/>
      <c r="G1265" s="151" t="s">
        <v>33</v>
      </c>
      <c r="H1265" s="166">
        <v>0</v>
      </c>
      <c r="I1265" s="166">
        <v>0</v>
      </c>
      <c r="J1265" s="166">
        <v>6741000</v>
      </c>
      <c r="K1265" s="166">
        <v>3</v>
      </c>
      <c r="L1265" s="166">
        <v>6741000</v>
      </c>
      <c r="M1265" s="166">
        <v>0</v>
      </c>
      <c r="N1265" s="166">
        <v>6741000</v>
      </c>
      <c r="O1265" s="166">
        <v>3</v>
      </c>
      <c r="P1265" s="166">
        <v>0</v>
      </c>
      <c r="Q1265" s="166">
        <v>0</v>
      </c>
      <c r="R1265" s="16">
        <v>20223000</v>
      </c>
      <c r="S1265" s="275">
        <v>6</v>
      </c>
      <c r="T1265" s="20" t="s">
        <v>12910</v>
      </c>
      <c r="U1265" s="166" t="s">
        <v>61</v>
      </c>
      <c r="V1265" s="166" t="s">
        <v>12949</v>
      </c>
    </row>
    <row r="1266" spans="1:22" s="8" customFormat="1" ht="131.25" x14ac:dyDescent="0.3">
      <c r="A1266" s="16">
        <v>1261</v>
      </c>
      <c r="B1266" s="21" t="s">
        <v>645</v>
      </c>
      <c r="C1266" s="16" t="s">
        <v>231</v>
      </c>
      <c r="D1266" s="16" t="s">
        <v>232</v>
      </c>
      <c r="E1266" s="16" t="s">
        <v>11059</v>
      </c>
      <c r="F1266" s="16"/>
      <c r="G1266" s="16" t="s">
        <v>1493</v>
      </c>
      <c r="H1266" s="251">
        <v>4040580.5</v>
      </c>
      <c r="I1266" s="251">
        <v>36</v>
      </c>
      <c r="J1266" s="16">
        <v>4040580.5</v>
      </c>
      <c r="K1266" s="16">
        <v>36</v>
      </c>
      <c r="L1266" s="16">
        <v>4040580.5</v>
      </c>
      <c r="M1266" s="16">
        <v>36</v>
      </c>
      <c r="N1266" s="16">
        <v>4040580.5</v>
      </c>
      <c r="O1266" s="16">
        <v>36</v>
      </c>
      <c r="P1266" s="16">
        <v>4040580.5</v>
      </c>
      <c r="Q1266" s="16">
        <v>36</v>
      </c>
      <c r="R1266" s="16">
        <v>20202902.5</v>
      </c>
      <c r="S1266" s="16">
        <v>180</v>
      </c>
      <c r="T1266" s="16" t="s">
        <v>1113</v>
      </c>
      <c r="U1266" s="16" t="s">
        <v>1210</v>
      </c>
      <c r="V1266" s="35" t="s">
        <v>199</v>
      </c>
    </row>
    <row r="1267" spans="1:22" s="8" customFormat="1" ht="131.25" x14ac:dyDescent="0.3">
      <c r="A1267" s="16">
        <v>1262</v>
      </c>
      <c r="B1267" s="21" t="s">
        <v>2848</v>
      </c>
      <c r="C1267" s="16" t="s">
        <v>2946</v>
      </c>
      <c r="D1267" s="16" t="s">
        <v>2947</v>
      </c>
      <c r="E1267" s="16" t="s">
        <v>3410</v>
      </c>
      <c r="F1267" s="16"/>
      <c r="G1267" s="16" t="s">
        <v>1861</v>
      </c>
      <c r="H1267" s="251">
        <v>4919040</v>
      </c>
      <c r="I1267" s="251">
        <v>9</v>
      </c>
      <c r="J1267" s="16">
        <v>3816964.2857142854</v>
      </c>
      <c r="K1267" s="16">
        <v>9</v>
      </c>
      <c r="L1267" s="16">
        <v>3816964.2857142854</v>
      </c>
      <c r="M1267" s="16">
        <v>9</v>
      </c>
      <c r="N1267" s="16">
        <v>3816964.2857142854</v>
      </c>
      <c r="O1267" s="16">
        <v>9</v>
      </c>
      <c r="P1267" s="16">
        <v>3816964.2857142854</v>
      </c>
      <c r="Q1267" s="16">
        <v>9</v>
      </c>
      <c r="R1267" s="16">
        <v>20186897.142857142</v>
      </c>
      <c r="S1267" s="16">
        <v>45</v>
      </c>
      <c r="T1267" s="16" t="s">
        <v>1113</v>
      </c>
      <c r="U1267" s="16" t="s">
        <v>1097</v>
      </c>
      <c r="V1267" s="16"/>
    </row>
    <row r="1268" spans="1:22" s="8" customFormat="1" ht="75" x14ac:dyDescent="0.3">
      <c r="A1268" s="16">
        <v>1263</v>
      </c>
      <c r="B1268" s="20" t="s">
        <v>13041</v>
      </c>
      <c r="C1268" s="20" t="s">
        <v>13805</v>
      </c>
      <c r="D1268" s="20" t="s">
        <v>13806</v>
      </c>
      <c r="E1268" s="20" t="s">
        <v>13807</v>
      </c>
      <c r="F1268" s="20" t="s">
        <v>13781</v>
      </c>
      <c r="G1268" s="20" t="s">
        <v>9115</v>
      </c>
      <c r="H1268" s="115">
        <v>6720000</v>
      </c>
      <c r="I1268" s="115" t="s">
        <v>9196</v>
      </c>
      <c r="J1268" s="21"/>
      <c r="K1268" s="114"/>
      <c r="L1268" s="21">
        <v>6720000</v>
      </c>
      <c r="M1268" s="21" t="s">
        <v>9196</v>
      </c>
      <c r="N1268" s="114"/>
      <c r="O1268" s="114"/>
      <c r="P1268" s="21">
        <v>6720000</v>
      </c>
      <c r="Q1268" s="21" t="s">
        <v>9196</v>
      </c>
      <c r="R1268" s="16">
        <v>20160000</v>
      </c>
      <c r="S1268" s="21">
        <v>36</v>
      </c>
      <c r="T1268" s="113" t="s">
        <v>13783</v>
      </c>
      <c r="U1268" s="112"/>
      <c r="V1268" s="221"/>
    </row>
    <row r="1269" spans="1:22" s="8" customFormat="1" ht="56.25" x14ac:dyDescent="0.3">
      <c r="A1269" s="16">
        <v>1264</v>
      </c>
      <c r="B1269" s="51" t="s">
        <v>14633</v>
      </c>
      <c r="C1269" s="51" t="s">
        <v>14713</v>
      </c>
      <c r="D1269" s="51" t="s">
        <v>14714</v>
      </c>
      <c r="E1269" s="51" t="s">
        <v>14715</v>
      </c>
      <c r="F1269" s="40" t="s">
        <v>14449</v>
      </c>
      <c r="G1269" s="51" t="s">
        <v>9322</v>
      </c>
      <c r="H1269" s="437">
        <v>20160000</v>
      </c>
      <c r="I1269" s="251" t="s">
        <v>14716</v>
      </c>
      <c r="J1269" s="17"/>
      <c r="K1269" s="17"/>
      <c r="L1269" s="17"/>
      <c r="M1269" s="17"/>
      <c r="N1269" s="17"/>
      <c r="O1269" s="17"/>
      <c r="P1269" s="17"/>
      <c r="Q1269" s="17"/>
      <c r="R1269" s="16">
        <v>20160000</v>
      </c>
      <c r="S1269" s="16">
        <v>9000</v>
      </c>
      <c r="T1269" s="51" t="s">
        <v>14655</v>
      </c>
      <c r="U1269" s="51"/>
      <c r="V1269" s="17"/>
    </row>
    <row r="1270" spans="1:22" s="8" customFormat="1" ht="75" x14ac:dyDescent="0.3">
      <c r="A1270" s="16">
        <v>1265</v>
      </c>
      <c r="B1270" s="114" t="s">
        <v>15835</v>
      </c>
      <c r="C1270" s="114" t="s">
        <v>15836</v>
      </c>
      <c r="D1270" s="114" t="s">
        <v>15837</v>
      </c>
      <c r="E1270" s="114" t="s">
        <v>1051</v>
      </c>
      <c r="F1270" s="114" t="s">
        <v>14449</v>
      </c>
      <c r="G1270" s="114" t="s">
        <v>9115</v>
      </c>
      <c r="H1270" s="189">
        <v>20160000</v>
      </c>
      <c r="I1270" s="172" t="s">
        <v>9120</v>
      </c>
      <c r="J1270" s="20"/>
      <c r="K1270" s="20"/>
      <c r="L1270" s="20"/>
      <c r="M1270" s="20"/>
      <c r="N1270" s="20"/>
      <c r="O1270" s="20"/>
      <c r="P1270" s="20"/>
      <c r="Q1270" s="20"/>
      <c r="R1270" s="16">
        <v>20160000</v>
      </c>
      <c r="S1270" s="21">
        <v>2</v>
      </c>
      <c r="T1270" s="20" t="s">
        <v>15828</v>
      </c>
      <c r="U1270" s="112"/>
      <c r="V1270" s="37"/>
    </row>
    <row r="1271" spans="1:22" s="8" customFormat="1" ht="37.5" x14ac:dyDescent="0.3">
      <c r="A1271" s="16">
        <v>1266</v>
      </c>
      <c r="B1271" s="21" t="s">
        <v>3867</v>
      </c>
      <c r="C1271" s="16" t="s">
        <v>148</v>
      </c>
      <c r="D1271" s="16" t="s">
        <v>147</v>
      </c>
      <c r="E1271" s="16" t="s">
        <v>3868</v>
      </c>
      <c r="F1271" s="17"/>
      <c r="G1271" s="16" t="s">
        <v>33</v>
      </c>
      <c r="H1271" s="251">
        <v>4031426</v>
      </c>
      <c r="I1271" s="251">
        <v>2</v>
      </c>
      <c r="J1271" s="16">
        <v>4031426</v>
      </c>
      <c r="K1271" s="16">
        <v>2</v>
      </c>
      <c r="L1271" s="16">
        <v>4031426</v>
      </c>
      <c r="M1271" s="16">
        <v>2</v>
      </c>
      <c r="N1271" s="16">
        <v>4031426</v>
      </c>
      <c r="O1271" s="16">
        <v>2</v>
      </c>
      <c r="P1271" s="16">
        <v>4031426</v>
      </c>
      <c r="Q1271" s="16">
        <v>2</v>
      </c>
      <c r="R1271" s="16">
        <v>20157130</v>
      </c>
      <c r="S1271" s="16">
        <v>10</v>
      </c>
      <c r="T1271" s="16" t="s">
        <v>213</v>
      </c>
      <c r="U1271" s="16" t="s">
        <v>204</v>
      </c>
      <c r="V1271" s="16" t="s">
        <v>199</v>
      </c>
    </row>
    <row r="1272" spans="1:22" s="8" customFormat="1" ht="93.75" x14ac:dyDescent="0.3">
      <c r="A1272" s="16">
        <v>1267</v>
      </c>
      <c r="B1272" s="21" t="s">
        <v>645</v>
      </c>
      <c r="C1272" s="16" t="s">
        <v>1371</v>
      </c>
      <c r="D1272" s="16" t="s">
        <v>1372</v>
      </c>
      <c r="E1272" s="16" t="s">
        <v>1965</v>
      </c>
      <c r="F1272" s="16"/>
      <c r="G1272" s="16" t="s">
        <v>33</v>
      </c>
      <c r="H1272" s="251">
        <v>5386991.7400000002</v>
      </c>
      <c r="I1272" s="251">
        <v>115</v>
      </c>
      <c r="J1272" s="16">
        <v>3684293.9400000004</v>
      </c>
      <c r="K1272" s="16">
        <v>59</v>
      </c>
      <c r="L1272" s="16">
        <v>3684293.9400000004</v>
      </c>
      <c r="M1272" s="16">
        <v>59</v>
      </c>
      <c r="N1272" s="16">
        <v>3684293.9400000004</v>
      </c>
      <c r="O1272" s="16">
        <v>59</v>
      </c>
      <c r="P1272" s="16">
        <v>3684293.9400000004</v>
      </c>
      <c r="Q1272" s="16">
        <v>59</v>
      </c>
      <c r="R1272" s="16">
        <v>20124167.500000004</v>
      </c>
      <c r="S1272" s="16">
        <v>351</v>
      </c>
      <c r="T1272" s="16" t="s">
        <v>1113</v>
      </c>
      <c r="U1272" s="16" t="s">
        <v>83</v>
      </c>
      <c r="V1272" s="16" t="s">
        <v>199</v>
      </c>
    </row>
    <row r="1273" spans="1:22" s="8" customFormat="1" ht="56.25" x14ac:dyDescent="0.3">
      <c r="A1273" s="16">
        <v>1268</v>
      </c>
      <c r="B1273" s="21" t="s">
        <v>7701</v>
      </c>
      <c r="C1273" s="16" t="s">
        <v>231</v>
      </c>
      <c r="D1273" s="16" t="s">
        <v>645</v>
      </c>
      <c r="E1273" s="16" t="s">
        <v>232</v>
      </c>
      <c r="F1273" s="16"/>
      <c r="G1273" s="16" t="s">
        <v>33</v>
      </c>
      <c r="H1273" s="251">
        <v>10857143.035714284</v>
      </c>
      <c r="I1273" s="251">
        <v>64</v>
      </c>
      <c r="J1273" s="16">
        <v>2063742.84</v>
      </c>
      <c r="K1273" s="16">
        <v>12</v>
      </c>
      <c r="L1273" s="16">
        <v>2400000</v>
      </c>
      <c r="M1273" s="16">
        <v>32</v>
      </c>
      <c r="N1273" s="16">
        <v>2400000</v>
      </c>
      <c r="O1273" s="16">
        <v>32</v>
      </c>
      <c r="P1273" s="16">
        <v>2400000</v>
      </c>
      <c r="Q1273" s="16">
        <v>32</v>
      </c>
      <c r="R1273" s="16">
        <v>20120885.875714283</v>
      </c>
      <c r="S1273" s="16">
        <v>172</v>
      </c>
      <c r="T1273" s="16" t="s">
        <v>213</v>
      </c>
      <c r="U1273" s="16" t="s">
        <v>7048</v>
      </c>
      <c r="V1273" s="16" t="s">
        <v>7048</v>
      </c>
    </row>
    <row r="1274" spans="1:22" s="8" customFormat="1" ht="409.5" x14ac:dyDescent="0.3">
      <c r="A1274" s="16">
        <v>1269</v>
      </c>
      <c r="B1274" s="21" t="s">
        <v>1482</v>
      </c>
      <c r="C1274" s="16" t="s">
        <v>1407</v>
      </c>
      <c r="D1274" s="16" t="s">
        <v>1408</v>
      </c>
      <c r="E1274" s="16" t="s">
        <v>1483</v>
      </c>
      <c r="F1274" s="16"/>
      <c r="G1274" s="16" t="s">
        <v>33</v>
      </c>
      <c r="H1274" s="251">
        <v>4019890</v>
      </c>
      <c r="I1274" s="251">
        <v>3</v>
      </c>
      <c r="J1274" s="16">
        <v>5359853.333333333</v>
      </c>
      <c r="K1274" s="16">
        <v>4</v>
      </c>
      <c r="L1274" s="16">
        <v>5359853.333333333</v>
      </c>
      <c r="M1274" s="16">
        <v>4</v>
      </c>
      <c r="N1274" s="16">
        <v>5359853.333333333</v>
      </c>
      <c r="O1274" s="16">
        <v>4</v>
      </c>
      <c r="P1274" s="16">
        <v>0</v>
      </c>
      <c r="Q1274" s="16">
        <v>0</v>
      </c>
      <c r="R1274" s="16">
        <v>20099449.999999996</v>
      </c>
      <c r="S1274" s="16">
        <v>15</v>
      </c>
      <c r="T1274" s="16" t="s">
        <v>25</v>
      </c>
      <c r="U1274" s="16" t="s">
        <v>83</v>
      </c>
      <c r="V1274" s="16" t="s">
        <v>1410</v>
      </c>
    </row>
    <row r="1275" spans="1:22" s="8" customFormat="1" ht="409.5" x14ac:dyDescent="0.3">
      <c r="A1275" s="16">
        <v>1270</v>
      </c>
      <c r="B1275" s="21" t="s">
        <v>1470</v>
      </c>
      <c r="C1275" s="16" t="s">
        <v>1471</v>
      </c>
      <c r="D1275" s="16" t="s">
        <v>1472</v>
      </c>
      <c r="E1275" s="16" t="s">
        <v>1473</v>
      </c>
      <c r="F1275" s="16"/>
      <c r="G1275" s="16" t="s">
        <v>33</v>
      </c>
      <c r="H1275" s="251">
        <v>20084000</v>
      </c>
      <c r="I1275" s="251">
        <v>1</v>
      </c>
      <c r="J1275" s="16">
        <v>0</v>
      </c>
      <c r="K1275" s="16">
        <v>0</v>
      </c>
      <c r="L1275" s="16">
        <v>0</v>
      </c>
      <c r="M1275" s="16">
        <v>1</v>
      </c>
      <c r="N1275" s="16">
        <v>0</v>
      </c>
      <c r="O1275" s="16">
        <v>0</v>
      </c>
      <c r="P1275" s="16">
        <v>0</v>
      </c>
      <c r="Q1275" s="16">
        <v>0</v>
      </c>
      <c r="R1275" s="16">
        <v>20084000</v>
      </c>
      <c r="S1275" s="16">
        <v>2</v>
      </c>
      <c r="T1275" s="16" t="s">
        <v>1000</v>
      </c>
      <c r="U1275" s="16"/>
      <c r="V1275" s="16"/>
    </row>
    <row r="1276" spans="1:22" s="8" customFormat="1" ht="93.75" x14ac:dyDescent="0.3">
      <c r="A1276" s="16">
        <v>1271</v>
      </c>
      <c r="B1276" s="21" t="s">
        <v>645</v>
      </c>
      <c r="C1276" s="16" t="s">
        <v>9888</v>
      </c>
      <c r="D1276" s="16" t="s">
        <v>9889</v>
      </c>
      <c r="E1276" s="35" t="s">
        <v>9890</v>
      </c>
      <c r="F1276" s="16"/>
      <c r="G1276" s="16"/>
      <c r="H1276" s="251">
        <v>4007860</v>
      </c>
      <c r="I1276" s="251">
        <v>38</v>
      </c>
      <c r="J1276" s="16">
        <v>4007860</v>
      </c>
      <c r="K1276" s="16">
        <v>38</v>
      </c>
      <c r="L1276" s="16">
        <v>4007860</v>
      </c>
      <c r="M1276" s="16">
        <v>38</v>
      </c>
      <c r="N1276" s="16">
        <v>4007860</v>
      </c>
      <c r="O1276" s="16">
        <v>38</v>
      </c>
      <c r="P1276" s="16">
        <v>4007860</v>
      </c>
      <c r="Q1276" s="16">
        <v>38</v>
      </c>
      <c r="R1276" s="16">
        <v>20039300</v>
      </c>
      <c r="S1276" s="16">
        <v>190</v>
      </c>
      <c r="T1276" s="16" t="s">
        <v>1113</v>
      </c>
      <c r="U1276" s="16" t="s">
        <v>83</v>
      </c>
      <c r="V1276" s="16"/>
    </row>
    <row r="1277" spans="1:22" s="8" customFormat="1" ht="187.5" x14ac:dyDescent="0.3">
      <c r="A1277" s="16">
        <v>1272</v>
      </c>
      <c r="B1277" s="21" t="s">
        <v>7702</v>
      </c>
      <c r="C1277" s="16" t="s">
        <v>327</v>
      </c>
      <c r="D1277" s="16" t="s">
        <v>326</v>
      </c>
      <c r="E1277" s="16" t="s">
        <v>328</v>
      </c>
      <c r="F1277" s="16"/>
      <c r="G1277" s="16" t="s">
        <v>281</v>
      </c>
      <c r="H1277" s="251">
        <v>3747590</v>
      </c>
      <c r="I1277" s="251">
        <v>341</v>
      </c>
      <c r="J1277" s="16">
        <v>4282707.5060000001</v>
      </c>
      <c r="K1277" s="16">
        <v>374.79500000000002</v>
      </c>
      <c r="L1277" s="16">
        <v>3999379.9999999995</v>
      </c>
      <c r="M1277" s="16">
        <v>350</v>
      </c>
      <c r="N1277" s="16">
        <v>3999379.9999999995</v>
      </c>
      <c r="O1277" s="16">
        <v>350</v>
      </c>
      <c r="P1277" s="16">
        <v>3999379.9999999995</v>
      </c>
      <c r="Q1277" s="16">
        <v>350</v>
      </c>
      <c r="R1277" s="16">
        <v>20028437.505999997</v>
      </c>
      <c r="S1277" s="16">
        <v>1765.7950000000001</v>
      </c>
      <c r="T1277" s="16" t="s">
        <v>213</v>
      </c>
      <c r="U1277" s="16" t="s">
        <v>35</v>
      </c>
      <c r="V1277" s="16" t="s">
        <v>7620</v>
      </c>
    </row>
    <row r="1278" spans="1:22" s="8" customFormat="1" ht="356.25" x14ac:dyDescent="0.3">
      <c r="A1278" s="16">
        <v>1273</v>
      </c>
      <c r="B1278" s="20" t="s">
        <v>14052</v>
      </c>
      <c r="C1278" s="20" t="s">
        <v>14053</v>
      </c>
      <c r="D1278" s="20" t="s">
        <v>5479</v>
      </c>
      <c r="E1278" s="20" t="s">
        <v>14059</v>
      </c>
      <c r="F1278" s="20"/>
      <c r="G1278" s="21" t="s">
        <v>33</v>
      </c>
      <c r="H1278" s="115">
        <v>5001847.26</v>
      </c>
      <c r="I1278" s="115">
        <v>498</v>
      </c>
      <c r="J1278" s="115">
        <v>5001847.26</v>
      </c>
      <c r="K1278" s="115">
        <v>498</v>
      </c>
      <c r="L1278" s="115">
        <v>5001847.26</v>
      </c>
      <c r="M1278" s="115">
        <v>498</v>
      </c>
      <c r="N1278" s="115">
        <v>5001847.26</v>
      </c>
      <c r="O1278" s="115">
        <v>498</v>
      </c>
      <c r="P1278" s="115"/>
      <c r="Q1278" s="115"/>
      <c r="R1278" s="16">
        <v>20007389.039999999</v>
      </c>
      <c r="S1278" s="21">
        <v>1992</v>
      </c>
      <c r="T1278" s="20" t="s">
        <v>13875</v>
      </c>
      <c r="U1278" s="17" t="s">
        <v>35</v>
      </c>
      <c r="V1278" s="17" t="s">
        <v>13876</v>
      </c>
    </row>
    <row r="1279" spans="1:22" s="8" customFormat="1" ht="356.25" x14ac:dyDescent="0.3">
      <c r="A1279" s="16">
        <v>1274</v>
      </c>
      <c r="B1279" s="20" t="s">
        <v>14052</v>
      </c>
      <c r="C1279" s="142" t="s">
        <v>14053</v>
      </c>
      <c r="D1279" s="140" t="s">
        <v>5479</v>
      </c>
      <c r="E1279" s="140" t="s">
        <v>14059</v>
      </c>
      <c r="F1279" s="159"/>
      <c r="G1279" s="142" t="s">
        <v>33</v>
      </c>
      <c r="H1279" s="144">
        <v>5001847.26</v>
      </c>
      <c r="I1279" s="144">
        <v>498</v>
      </c>
      <c r="J1279" s="142">
        <v>5001847.26</v>
      </c>
      <c r="K1279" s="142">
        <v>498</v>
      </c>
      <c r="L1279" s="142">
        <v>5001847.26</v>
      </c>
      <c r="M1279" s="142">
        <v>498</v>
      </c>
      <c r="N1279" s="142">
        <v>5001847.26</v>
      </c>
      <c r="O1279" s="142">
        <v>498</v>
      </c>
      <c r="P1279" s="142"/>
      <c r="Q1279" s="142"/>
      <c r="R1279" s="16">
        <v>20007389.039999999</v>
      </c>
      <c r="S1279" s="142">
        <v>1992</v>
      </c>
      <c r="T1279" s="142" t="s">
        <v>13875</v>
      </c>
      <c r="U1279" s="223" t="s">
        <v>35</v>
      </c>
      <c r="V1279" s="223" t="s">
        <v>13876</v>
      </c>
    </row>
    <row r="1280" spans="1:22" s="8" customFormat="1" ht="75" x14ac:dyDescent="0.3">
      <c r="A1280" s="16">
        <v>1275</v>
      </c>
      <c r="B1280" s="21" t="s">
        <v>3874</v>
      </c>
      <c r="C1280" s="16" t="s">
        <v>2718</v>
      </c>
      <c r="D1280" s="16" t="s">
        <v>2719</v>
      </c>
      <c r="E1280" s="16" t="s">
        <v>1037</v>
      </c>
      <c r="F1280" s="17"/>
      <c r="G1280" s="16" t="s">
        <v>33</v>
      </c>
      <c r="H1280" s="251">
        <v>4000000</v>
      </c>
      <c r="I1280" s="251">
        <v>2</v>
      </c>
      <c r="J1280" s="16">
        <v>4000000</v>
      </c>
      <c r="K1280" s="16">
        <v>2</v>
      </c>
      <c r="L1280" s="16">
        <v>4000000</v>
      </c>
      <c r="M1280" s="16">
        <v>2</v>
      </c>
      <c r="N1280" s="16">
        <v>4000000</v>
      </c>
      <c r="O1280" s="16">
        <v>2</v>
      </c>
      <c r="P1280" s="16">
        <v>4000000</v>
      </c>
      <c r="Q1280" s="16">
        <v>2</v>
      </c>
      <c r="R1280" s="16">
        <v>20000000</v>
      </c>
      <c r="S1280" s="16">
        <v>10</v>
      </c>
      <c r="T1280" s="16" t="s">
        <v>213</v>
      </c>
      <c r="U1280" s="16" t="s">
        <v>2567</v>
      </c>
      <c r="V1280" s="16" t="s">
        <v>3875</v>
      </c>
    </row>
    <row r="1281" spans="1:22" s="8" customFormat="1" ht="75" x14ac:dyDescent="0.3">
      <c r="A1281" s="16">
        <v>1276</v>
      </c>
      <c r="B1281" s="21" t="s">
        <v>1534</v>
      </c>
      <c r="C1281" s="16" t="s">
        <v>1535</v>
      </c>
      <c r="D1281" s="16" t="s">
        <v>1536</v>
      </c>
      <c r="E1281" s="16" t="s">
        <v>1599</v>
      </c>
      <c r="F1281" s="16"/>
      <c r="G1281" s="16" t="s">
        <v>33</v>
      </c>
      <c r="H1281" s="251">
        <v>13332544</v>
      </c>
      <c r="I1281" s="251">
        <v>2</v>
      </c>
      <c r="J1281" s="16">
        <v>6666272</v>
      </c>
      <c r="K1281" s="16">
        <v>1</v>
      </c>
      <c r="L1281" s="16">
        <v>0</v>
      </c>
      <c r="M1281" s="16">
        <v>0</v>
      </c>
      <c r="N1281" s="16">
        <v>0</v>
      </c>
      <c r="O1281" s="16">
        <v>0</v>
      </c>
      <c r="P1281" s="16">
        <v>0</v>
      </c>
      <c r="Q1281" s="16">
        <v>0</v>
      </c>
      <c r="R1281" s="16">
        <v>19998816</v>
      </c>
      <c r="S1281" s="16">
        <v>3</v>
      </c>
      <c r="T1281" s="16" t="s">
        <v>1000</v>
      </c>
      <c r="U1281" s="16" t="s">
        <v>1097</v>
      </c>
      <c r="V1281" s="16" t="s">
        <v>1569</v>
      </c>
    </row>
    <row r="1282" spans="1:22" s="8" customFormat="1" x14ac:dyDescent="0.3">
      <c r="A1282" s="16">
        <v>1277</v>
      </c>
      <c r="B1282" s="21" t="s">
        <v>573</v>
      </c>
      <c r="C1282" s="16" t="s">
        <v>4261</v>
      </c>
      <c r="D1282" s="16" t="s">
        <v>4262</v>
      </c>
      <c r="E1282" s="16" t="s">
        <v>10413</v>
      </c>
      <c r="F1282" s="16"/>
      <c r="G1282" s="16" t="s">
        <v>9115</v>
      </c>
      <c r="H1282" s="251">
        <v>19992000</v>
      </c>
      <c r="I1282" s="251" t="s">
        <v>9126</v>
      </c>
      <c r="J1282" s="16"/>
      <c r="K1282" s="16"/>
      <c r="L1282" s="16"/>
      <c r="M1282" s="16"/>
      <c r="N1282" s="16"/>
      <c r="O1282" s="16"/>
      <c r="P1282" s="16"/>
      <c r="Q1282" s="16"/>
      <c r="R1282" s="16">
        <v>19992000</v>
      </c>
      <c r="S1282" s="16">
        <v>10</v>
      </c>
      <c r="T1282" s="16" t="s">
        <v>76</v>
      </c>
      <c r="U1282" s="16" t="s">
        <v>2567</v>
      </c>
      <c r="V1282" s="16" t="s">
        <v>1202</v>
      </c>
    </row>
    <row r="1283" spans="1:22" s="8" customFormat="1" ht="168.75" x14ac:dyDescent="0.3">
      <c r="A1283" s="16">
        <v>1278</v>
      </c>
      <c r="B1283" s="20" t="s">
        <v>11928</v>
      </c>
      <c r="C1283" s="20" t="s">
        <v>11929</v>
      </c>
      <c r="D1283" s="20" t="s">
        <v>6685</v>
      </c>
      <c r="E1283" s="20" t="s">
        <v>14060</v>
      </c>
      <c r="F1283" s="20"/>
      <c r="G1283" s="21" t="s">
        <v>33</v>
      </c>
      <c r="H1283" s="115">
        <v>4996280.45</v>
      </c>
      <c r="I1283" s="115">
        <v>108</v>
      </c>
      <c r="J1283" s="115">
        <v>4996280.45</v>
      </c>
      <c r="K1283" s="115">
        <v>108</v>
      </c>
      <c r="L1283" s="115">
        <v>4996280.45</v>
      </c>
      <c r="M1283" s="115">
        <v>108</v>
      </c>
      <c r="N1283" s="115">
        <v>4996280.45</v>
      </c>
      <c r="O1283" s="115">
        <v>108</v>
      </c>
      <c r="P1283" s="115"/>
      <c r="Q1283" s="115"/>
      <c r="R1283" s="16">
        <v>19985121.800000001</v>
      </c>
      <c r="S1283" s="21">
        <v>432</v>
      </c>
      <c r="T1283" s="20" t="s">
        <v>13875</v>
      </c>
      <c r="U1283" s="17" t="s">
        <v>35</v>
      </c>
      <c r="V1283" s="17" t="s">
        <v>14032</v>
      </c>
    </row>
    <row r="1284" spans="1:22" s="8" customFormat="1" ht="168.75" x14ac:dyDescent="0.3">
      <c r="A1284" s="16">
        <v>1279</v>
      </c>
      <c r="B1284" s="20" t="s">
        <v>11928</v>
      </c>
      <c r="C1284" s="140" t="s">
        <v>11929</v>
      </c>
      <c r="D1284" s="140" t="s">
        <v>6685</v>
      </c>
      <c r="E1284" s="140" t="s">
        <v>14060</v>
      </c>
      <c r="F1284" s="159"/>
      <c r="G1284" s="142" t="s">
        <v>33</v>
      </c>
      <c r="H1284" s="144">
        <v>4996280.45</v>
      </c>
      <c r="I1284" s="144">
        <v>108</v>
      </c>
      <c r="J1284" s="142">
        <v>4996280.45</v>
      </c>
      <c r="K1284" s="142">
        <v>108</v>
      </c>
      <c r="L1284" s="142">
        <v>4996280.45</v>
      </c>
      <c r="M1284" s="142">
        <v>108</v>
      </c>
      <c r="N1284" s="142">
        <v>4996280.45</v>
      </c>
      <c r="O1284" s="142">
        <v>108</v>
      </c>
      <c r="P1284" s="142"/>
      <c r="Q1284" s="142"/>
      <c r="R1284" s="16">
        <v>19985121.800000001</v>
      </c>
      <c r="S1284" s="142">
        <v>432</v>
      </c>
      <c r="T1284" s="142" t="s">
        <v>13875</v>
      </c>
      <c r="U1284" s="223" t="s">
        <v>35</v>
      </c>
      <c r="V1284" s="223" t="s">
        <v>14032</v>
      </c>
    </row>
    <row r="1285" spans="1:22" s="8" customFormat="1" ht="75" x14ac:dyDescent="0.3">
      <c r="A1285" s="16">
        <v>1280</v>
      </c>
      <c r="B1285" s="21" t="s">
        <v>194</v>
      </c>
      <c r="C1285" s="16" t="s">
        <v>1855</v>
      </c>
      <c r="D1285" s="16" t="s">
        <v>1856</v>
      </c>
      <c r="E1285" s="16" t="s">
        <v>1857</v>
      </c>
      <c r="F1285" s="16"/>
      <c r="G1285" s="16" t="s">
        <v>24</v>
      </c>
      <c r="H1285" s="251">
        <v>3990000</v>
      </c>
      <c r="I1285" s="251">
        <v>6000</v>
      </c>
      <c r="J1285" s="16">
        <v>3990000</v>
      </c>
      <c r="K1285" s="16">
        <v>6000</v>
      </c>
      <c r="L1285" s="16">
        <v>3990000</v>
      </c>
      <c r="M1285" s="16">
        <v>6000</v>
      </c>
      <c r="N1285" s="16">
        <v>3990000</v>
      </c>
      <c r="O1285" s="16">
        <v>6000</v>
      </c>
      <c r="P1285" s="16">
        <v>3990000</v>
      </c>
      <c r="Q1285" s="16">
        <v>6000</v>
      </c>
      <c r="R1285" s="16">
        <v>19950000</v>
      </c>
      <c r="S1285" s="16">
        <v>30000</v>
      </c>
      <c r="T1285" s="16" t="s">
        <v>1457</v>
      </c>
      <c r="U1285" s="16" t="s">
        <v>35</v>
      </c>
      <c r="V1285" s="16" t="s">
        <v>199</v>
      </c>
    </row>
    <row r="1286" spans="1:22" s="8" customFormat="1" ht="75" x14ac:dyDescent="0.3">
      <c r="A1286" s="16">
        <v>1281</v>
      </c>
      <c r="B1286" s="51" t="s">
        <v>194</v>
      </c>
      <c r="C1286" s="51" t="s">
        <v>1621</v>
      </c>
      <c r="D1286" s="51" t="s">
        <v>1622</v>
      </c>
      <c r="E1286" s="51" t="s">
        <v>14717</v>
      </c>
      <c r="F1286" s="40" t="s">
        <v>14449</v>
      </c>
      <c r="G1286" s="51" t="s">
        <v>7079</v>
      </c>
      <c r="H1286" s="437">
        <v>19936000</v>
      </c>
      <c r="I1286" s="251" t="s">
        <v>7128</v>
      </c>
      <c r="J1286" s="17"/>
      <c r="K1286" s="17"/>
      <c r="L1286" s="17"/>
      <c r="M1286" s="17"/>
      <c r="N1286" s="17"/>
      <c r="O1286" s="17"/>
      <c r="P1286" s="17"/>
      <c r="Q1286" s="17"/>
      <c r="R1286" s="16">
        <v>19936000</v>
      </c>
      <c r="S1286" s="16">
        <v>20</v>
      </c>
      <c r="T1286" s="51" t="s">
        <v>14655</v>
      </c>
      <c r="U1286" s="51" t="s">
        <v>89</v>
      </c>
      <c r="V1286" s="17"/>
    </row>
    <row r="1287" spans="1:22" s="8" customFormat="1" x14ac:dyDescent="0.3">
      <c r="A1287" s="16">
        <v>1282</v>
      </c>
      <c r="B1287" s="118" t="s">
        <v>1841</v>
      </c>
      <c r="C1287" s="118" t="s">
        <v>15435</v>
      </c>
      <c r="D1287" s="118" t="s">
        <v>15436</v>
      </c>
      <c r="E1287" s="118" t="s">
        <v>15437</v>
      </c>
      <c r="F1287" s="118" t="s">
        <v>14449</v>
      </c>
      <c r="G1287" s="118" t="s">
        <v>9115</v>
      </c>
      <c r="H1287" s="166">
        <v>2560600</v>
      </c>
      <c r="I1287" s="166">
        <v>118</v>
      </c>
      <c r="J1287" s="118">
        <v>4340000</v>
      </c>
      <c r="K1287" s="118">
        <v>200</v>
      </c>
      <c r="L1287" s="118">
        <v>4340000</v>
      </c>
      <c r="M1287" s="118">
        <v>200</v>
      </c>
      <c r="N1287" s="118">
        <v>4340000</v>
      </c>
      <c r="O1287" s="118">
        <v>200</v>
      </c>
      <c r="P1287" s="118">
        <v>4340000</v>
      </c>
      <c r="Q1287" s="118">
        <v>200</v>
      </c>
      <c r="R1287" s="16">
        <v>19920600</v>
      </c>
      <c r="S1287" s="118">
        <v>918</v>
      </c>
      <c r="T1287" s="20" t="s">
        <v>15403</v>
      </c>
      <c r="U1287" s="118" t="s">
        <v>35</v>
      </c>
      <c r="V1287" s="118" t="s">
        <v>15438</v>
      </c>
    </row>
    <row r="1288" spans="1:22" s="8" customFormat="1" ht="56.25" x14ac:dyDescent="0.3">
      <c r="A1288" s="16">
        <v>1283</v>
      </c>
      <c r="B1288" s="51" t="s">
        <v>1727</v>
      </c>
      <c r="C1288" s="51" t="s">
        <v>14718</v>
      </c>
      <c r="D1288" s="51" t="s">
        <v>14719</v>
      </c>
      <c r="E1288" s="51" t="s">
        <v>14720</v>
      </c>
      <c r="F1288" s="40" t="s">
        <v>14449</v>
      </c>
      <c r="G1288" s="51" t="s">
        <v>7079</v>
      </c>
      <c r="H1288" s="437">
        <v>19896800</v>
      </c>
      <c r="I1288" s="251" t="s">
        <v>9941</v>
      </c>
      <c r="J1288" s="17"/>
      <c r="K1288" s="17"/>
      <c r="L1288" s="17"/>
      <c r="M1288" s="17"/>
      <c r="N1288" s="17"/>
      <c r="O1288" s="17"/>
      <c r="P1288" s="17"/>
      <c r="Q1288" s="17"/>
      <c r="R1288" s="16">
        <v>19896800</v>
      </c>
      <c r="S1288" s="16">
        <v>38</v>
      </c>
      <c r="T1288" s="51" t="s">
        <v>14655</v>
      </c>
      <c r="U1288" s="51"/>
      <c r="V1288" s="17"/>
    </row>
    <row r="1289" spans="1:22" s="8" customFormat="1" ht="150" x14ac:dyDescent="0.3">
      <c r="A1289" s="16">
        <v>1284</v>
      </c>
      <c r="B1289" s="51" t="s">
        <v>14831</v>
      </c>
      <c r="C1289" s="51" t="s">
        <v>14832</v>
      </c>
      <c r="D1289" s="51" t="s">
        <v>14833</v>
      </c>
      <c r="E1289" s="51" t="s">
        <v>14834</v>
      </c>
      <c r="F1289" s="51"/>
      <c r="G1289" s="51" t="s">
        <v>9115</v>
      </c>
      <c r="H1289" s="437">
        <v>19880000</v>
      </c>
      <c r="I1289" s="251">
        <v>25</v>
      </c>
      <c r="J1289" s="17"/>
      <c r="K1289" s="17"/>
      <c r="L1289" s="17"/>
      <c r="M1289" s="17"/>
      <c r="N1289" s="17"/>
      <c r="O1289" s="17"/>
      <c r="P1289" s="17"/>
      <c r="Q1289" s="17"/>
      <c r="R1289" s="16">
        <v>19880000</v>
      </c>
      <c r="S1289" s="16">
        <v>25</v>
      </c>
      <c r="T1289" s="51" t="s">
        <v>14655</v>
      </c>
      <c r="U1289" s="51"/>
      <c r="V1289" s="17"/>
    </row>
    <row r="1290" spans="1:22" s="8" customFormat="1" x14ac:dyDescent="0.3">
      <c r="A1290" s="16">
        <v>1285</v>
      </c>
      <c r="B1290" s="21" t="s">
        <v>2482</v>
      </c>
      <c r="C1290" s="16" t="s">
        <v>11166</v>
      </c>
      <c r="D1290" s="16" t="s">
        <v>11167</v>
      </c>
      <c r="E1290" s="16" t="s">
        <v>11168</v>
      </c>
      <c r="F1290" s="16"/>
      <c r="G1290" s="16" t="s">
        <v>1493</v>
      </c>
      <c r="H1290" s="251">
        <v>3969921.81</v>
      </c>
      <c r="I1290" s="251">
        <v>15</v>
      </c>
      <c r="J1290" s="16">
        <v>3969921.81</v>
      </c>
      <c r="K1290" s="16">
        <v>15</v>
      </c>
      <c r="L1290" s="16">
        <v>3969921.81</v>
      </c>
      <c r="M1290" s="16">
        <v>15</v>
      </c>
      <c r="N1290" s="16">
        <v>3969921.81</v>
      </c>
      <c r="O1290" s="16">
        <v>15</v>
      </c>
      <c r="P1290" s="16">
        <v>3969921.81</v>
      </c>
      <c r="Q1290" s="16">
        <v>15</v>
      </c>
      <c r="R1290" s="16">
        <v>19849609.050000001</v>
      </c>
      <c r="S1290" s="16">
        <v>75</v>
      </c>
      <c r="T1290" s="16" t="s">
        <v>1113</v>
      </c>
      <c r="U1290" s="16" t="s">
        <v>1210</v>
      </c>
      <c r="V1290" s="35" t="s">
        <v>199</v>
      </c>
    </row>
    <row r="1291" spans="1:22" s="8" customFormat="1" ht="112.5" x14ac:dyDescent="0.3">
      <c r="A1291" s="16">
        <v>1286</v>
      </c>
      <c r="B1291" s="20" t="s">
        <v>16050</v>
      </c>
      <c r="C1291" s="20" t="s">
        <v>16051</v>
      </c>
      <c r="D1291" s="20" t="s">
        <v>16052</v>
      </c>
      <c r="E1291" s="20" t="s">
        <v>16053</v>
      </c>
      <c r="F1291" s="116" t="s">
        <v>16054</v>
      </c>
      <c r="G1291" s="21" t="s">
        <v>33</v>
      </c>
      <c r="H1291" s="115">
        <v>19845000</v>
      </c>
      <c r="I1291" s="115">
        <v>700</v>
      </c>
      <c r="J1291" s="171"/>
      <c r="K1291" s="171"/>
      <c r="L1291" s="171"/>
      <c r="M1291" s="171"/>
      <c r="N1291" s="174"/>
      <c r="O1291" s="174"/>
      <c r="P1291" s="174"/>
      <c r="Q1291" s="174"/>
      <c r="R1291" s="16">
        <v>19845000</v>
      </c>
      <c r="S1291" s="171">
        <v>700</v>
      </c>
      <c r="T1291" s="20" t="s">
        <v>15928</v>
      </c>
      <c r="U1291" s="16" t="s">
        <v>35</v>
      </c>
      <c r="V1291" s="16" t="s">
        <v>16055</v>
      </c>
    </row>
    <row r="1292" spans="1:22" s="8" customFormat="1" ht="56.25" x14ac:dyDescent="0.3">
      <c r="A1292" s="16">
        <v>1287</v>
      </c>
      <c r="B1292" s="21" t="s">
        <v>320</v>
      </c>
      <c r="C1292" s="16" t="s">
        <v>807</v>
      </c>
      <c r="D1292" s="16" t="s">
        <v>808</v>
      </c>
      <c r="E1292" s="16" t="s">
        <v>811</v>
      </c>
      <c r="F1292" s="16"/>
      <c r="G1292" s="16" t="s">
        <v>33</v>
      </c>
      <c r="H1292" s="251">
        <v>3967104</v>
      </c>
      <c r="I1292" s="251">
        <v>64</v>
      </c>
      <c r="J1292" s="16">
        <v>3967104</v>
      </c>
      <c r="K1292" s="16">
        <v>64</v>
      </c>
      <c r="L1292" s="16">
        <v>3967104</v>
      </c>
      <c r="M1292" s="16">
        <v>64</v>
      </c>
      <c r="N1292" s="16">
        <v>3967104</v>
      </c>
      <c r="O1292" s="16">
        <v>64</v>
      </c>
      <c r="P1292" s="16">
        <v>3967104</v>
      </c>
      <c r="Q1292" s="16">
        <v>64</v>
      </c>
      <c r="R1292" s="16">
        <v>19835520</v>
      </c>
      <c r="S1292" s="16">
        <v>320</v>
      </c>
      <c r="T1292" s="16" t="s">
        <v>34</v>
      </c>
      <c r="U1292" s="16" t="s">
        <v>35</v>
      </c>
      <c r="V1292" s="16" t="s">
        <v>812</v>
      </c>
    </row>
    <row r="1293" spans="1:22" s="8" customFormat="1" ht="56.25" x14ac:dyDescent="0.3">
      <c r="A1293" s="16">
        <v>1288</v>
      </c>
      <c r="B1293" s="51" t="s">
        <v>1519</v>
      </c>
      <c r="C1293" s="51" t="s">
        <v>1520</v>
      </c>
      <c r="D1293" s="51" t="s">
        <v>1521</v>
      </c>
      <c r="E1293" s="51" t="s">
        <v>14721</v>
      </c>
      <c r="F1293" s="40" t="s">
        <v>14449</v>
      </c>
      <c r="G1293" s="51" t="s">
        <v>9115</v>
      </c>
      <c r="H1293" s="437">
        <v>19824000</v>
      </c>
      <c r="I1293" s="251" t="s">
        <v>9113</v>
      </c>
      <c r="J1293" s="17"/>
      <c r="K1293" s="17"/>
      <c r="L1293" s="17"/>
      <c r="M1293" s="17"/>
      <c r="N1293" s="17"/>
      <c r="O1293" s="17"/>
      <c r="P1293" s="17"/>
      <c r="Q1293" s="17"/>
      <c r="R1293" s="16">
        <v>19824000</v>
      </c>
      <c r="S1293" s="16">
        <v>1</v>
      </c>
      <c r="T1293" s="51" t="s">
        <v>14655</v>
      </c>
      <c r="U1293" s="51"/>
      <c r="V1293" s="17"/>
    </row>
    <row r="1294" spans="1:22" s="8" customFormat="1" ht="93.75" x14ac:dyDescent="0.3">
      <c r="A1294" s="16">
        <v>1289</v>
      </c>
      <c r="B1294" s="21" t="s">
        <v>7703</v>
      </c>
      <c r="C1294" s="16" t="s">
        <v>463</v>
      </c>
      <c r="D1294" s="16" t="s">
        <v>462</v>
      </c>
      <c r="E1294" s="16" t="s">
        <v>464</v>
      </c>
      <c r="F1294" s="16"/>
      <c r="G1294" s="16" t="s">
        <v>33</v>
      </c>
      <c r="H1294" s="251">
        <v>1955000</v>
      </c>
      <c r="I1294" s="251">
        <v>50</v>
      </c>
      <c r="J1294" s="16">
        <v>4466689.6499999994</v>
      </c>
      <c r="K1294" s="16">
        <v>47</v>
      </c>
      <c r="L1294" s="16">
        <v>4466689.6499999994</v>
      </c>
      <c r="M1294" s="16">
        <v>47</v>
      </c>
      <c r="N1294" s="16">
        <v>4466689.6499999994</v>
      </c>
      <c r="O1294" s="16">
        <v>47</v>
      </c>
      <c r="P1294" s="16">
        <v>4466689.6499999994</v>
      </c>
      <c r="Q1294" s="16">
        <v>47</v>
      </c>
      <c r="R1294" s="16">
        <v>19821758.599999998</v>
      </c>
      <c r="S1294" s="16">
        <v>238</v>
      </c>
      <c r="T1294" s="16" t="s">
        <v>213</v>
      </c>
      <c r="U1294" s="16" t="s">
        <v>294</v>
      </c>
      <c r="V1294" s="16" t="s">
        <v>7675</v>
      </c>
    </row>
    <row r="1295" spans="1:22" s="8" customFormat="1" ht="318.75" x14ac:dyDescent="0.3">
      <c r="A1295" s="16">
        <v>1290</v>
      </c>
      <c r="B1295" s="21" t="s">
        <v>66</v>
      </c>
      <c r="C1295" s="16" t="s">
        <v>67</v>
      </c>
      <c r="D1295" s="16" t="s">
        <v>68</v>
      </c>
      <c r="E1295" s="16" t="s">
        <v>22</v>
      </c>
      <c r="F1295" s="40" t="s">
        <v>69</v>
      </c>
      <c r="G1295" s="16" t="s">
        <v>33</v>
      </c>
      <c r="H1295" s="251">
        <v>13082049</v>
      </c>
      <c r="I1295" s="251">
        <v>3</v>
      </c>
      <c r="J1295" s="16">
        <v>6720000</v>
      </c>
      <c r="K1295" s="16">
        <v>2</v>
      </c>
      <c r="L1295" s="16">
        <v>0</v>
      </c>
      <c r="M1295" s="16">
        <v>0</v>
      </c>
      <c r="N1295" s="16">
        <v>0</v>
      </c>
      <c r="O1295" s="16">
        <v>0</v>
      </c>
      <c r="P1295" s="16">
        <v>0</v>
      </c>
      <c r="Q1295" s="16">
        <v>0</v>
      </c>
      <c r="R1295" s="16">
        <v>19802049</v>
      </c>
      <c r="S1295" s="16">
        <v>5</v>
      </c>
      <c r="T1295" s="16" t="s">
        <v>50</v>
      </c>
      <c r="U1295" s="16" t="s">
        <v>61</v>
      </c>
      <c r="V1295" s="16" t="s">
        <v>70</v>
      </c>
    </row>
    <row r="1296" spans="1:22" s="8" customFormat="1" ht="243.75" x14ac:dyDescent="0.3">
      <c r="A1296" s="16">
        <v>1291</v>
      </c>
      <c r="B1296" s="21" t="s">
        <v>7704</v>
      </c>
      <c r="C1296" s="16" t="s">
        <v>3255</v>
      </c>
      <c r="D1296" s="16" t="s">
        <v>339</v>
      </c>
      <c r="E1296" s="16" t="s">
        <v>3256</v>
      </c>
      <c r="F1296" s="16"/>
      <c r="G1296" s="16" t="s">
        <v>33</v>
      </c>
      <c r="H1296" s="251">
        <v>19700000</v>
      </c>
      <c r="I1296" s="251">
        <v>100</v>
      </c>
      <c r="J1296" s="16">
        <v>0</v>
      </c>
      <c r="K1296" s="16">
        <v>0</v>
      </c>
      <c r="L1296" s="16">
        <v>0</v>
      </c>
      <c r="M1296" s="16">
        <v>0</v>
      </c>
      <c r="N1296" s="16">
        <v>0</v>
      </c>
      <c r="O1296" s="16">
        <v>0</v>
      </c>
      <c r="P1296" s="16">
        <v>0</v>
      </c>
      <c r="Q1296" s="16">
        <v>0</v>
      </c>
      <c r="R1296" s="16">
        <v>19700000</v>
      </c>
      <c r="S1296" s="16">
        <v>100</v>
      </c>
      <c r="T1296" s="16" t="s">
        <v>213</v>
      </c>
      <c r="U1296" s="16" t="s">
        <v>61</v>
      </c>
      <c r="V1296" s="16" t="s">
        <v>7048</v>
      </c>
    </row>
    <row r="1297" spans="1:22" s="8" customFormat="1" ht="93.75" x14ac:dyDescent="0.3">
      <c r="A1297" s="16">
        <v>1292</v>
      </c>
      <c r="B1297" s="21" t="s">
        <v>7321</v>
      </c>
      <c r="C1297" s="16" t="s">
        <v>7185</v>
      </c>
      <c r="D1297" s="16" t="s">
        <v>7319</v>
      </c>
      <c r="E1297" s="16" t="s">
        <v>7320</v>
      </c>
      <c r="F1297" s="16"/>
      <c r="G1297" s="16" t="s">
        <v>1493</v>
      </c>
      <c r="H1297" s="251">
        <v>3938294.1</v>
      </c>
      <c r="I1297" s="251">
        <v>2</v>
      </c>
      <c r="J1297" s="16">
        <v>3938294.1</v>
      </c>
      <c r="K1297" s="16">
        <v>2</v>
      </c>
      <c r="L1297" s="16">
        <v>3938294.1</v>
      </c>
      <c r="M1297" s="16">
        <v>2</v>
      </c>
      <c r="N1297" s="16">
        <v>3938294.1</v>
      </c>
      <c r="O1297" s="16">
        <v>2</v>
      </c>
      <c r="P1297" s="16">
        <v>3938294.1</v>
      </c>
      <c r="Q1297" s="16">
        <v>2</v>
      </c>
      <c r="R1297" s="16">
        <v>19691470.5</v>
      </c>
      <c r="S1297" s="16">
        <v>10</v>
      </c>
      <c r="T1297" s="16" t="s">
        <v>213</v>
      </c>
      <c r="U1297" s="16" t="s">
        <v>7048</v>
      </c>
      <c r="V1297" s="16" t="s">
        <v>7048</v>
      </c>
    </row>
    <row r="1298" spans="1:22" s="8" customFormat="1" ht="187.5" x14ac:dyDescent="0.3">
      <c r="A1298" s="16">
        <v>1293</v>
      </c>
      <c r="B1298" s="21" t="s">
        <v>773</v>
      </c>
      <c r="C1298" s="16" t="s">
        <v>1148</v>
      </c>
      <c r="D1298" s="16" t="s">
        <v>1149</v>
      </c>
      <c r="E1298" s="16" t="s">
        <v>1149</v>
      </c>
      <c r="F1298" s="16"/>
      <c r="G1298" s="16" t="s">
        <v>24</v>
      </c>
      <c r="H1298" s="251">
        <v>6339300</v>
      </c>
      <c r="I1298" s="251">
        <v>50</v>
      </c>
      <c r="J1298" s="16">
        <v>6561200</v>
      </c>
      <c r="K1298" s="16">
        <v>50</v>
      </c>
      <c r="L1298" s="16">
        <v>6790850</v>
      </c>
      <c r="M1298" s="16">
        <v>50</v>
      </c>
      <c r="N1298" s="16">
        <v>0</v>
      </c>
      <c r="O1298" s="16">
        <v>0</v>
      </c>
      <c r="P1298" s="16">
        <v>0</v>
      </c>
      <c r="Q1298" s="16">
        <v>0</v>
      </c>
      <c r="R1298" s="16">
        <v>19691350</v>
      </c>
      <c r="S1298" s="16">
        <v>150</v>
      </c>
      <c r="T1298" s="16" t="s">
        <v>9759</v>
      </c>
      <c r="U1298" s="16"/>
      <c r="V1298" s="16"/>
    </row>
    <row r="1299" spans="1:22" s="8" customFormat="1" ht="356.25" x14ac:dyDescent="0.3">
      <c r="A1299" s="16">
        <v>1294</v>
      </c>
      <c r="B1299" s="16" t="s">
        <v>3340</v>
      </c>
      <c r="C1299" s="16" t="s">
        <v>11833</v>
      </c>
      <c r="D1299" s="16" t="s">
        <v>5479</v>
      </c>
      <c r="E1299" s="16" t="s">
        <v>12108</v>
      </c>
      <c r="F1299" s="16" t="s">
        <v>12109</v>
      </c>
      <c r="G1299" s="151" t="s">
        <v>33</v>
      </c>
      <c r="H1299" s="275">
        <v>9845463.1679999996</v>
      </c>
      <c r="I1299" s="275">
        <v>46</v>
      </c>
      <c r="J1299" s="275"/>
      <c r="K1299" s="275"/>
      <c r="L1299" s="275">
        <v>9845463.1679999996</v>
      </c>
      <c r="M1299" s="275">
        <v>46</v>
      </c>
      <c r="N1299" s="275"/>
      <c r="O1299" s="275"/>
      <c r="P1299" s="275"/>
      <c r="Q1299" s="275"/>
      <c r="R1299" s="16">
        <v>19690926.335999999</v>
      </c>
      <c r="S1299" s="275">
        <v>92</v>
      </c>
      <c r="T1299" s="243" t="s">
        <v>11752</v>
      </c>
      <c r="U1299" s="279" t="s">
        <v>35</v>
      </c>
      <c r="V1299" s="279" t="s">
        <v>12110</v>
      </c>
    </row>
    <row r="1300" spans="1:22" s="8" customFormat="1" ht="93.75" x14ac:dyDescent="0.3">
      <c r="A1300" s="16">
        <v>1295</v>
      </c>
      <c r="B1300" s="243" t="s">
        <v>609</v>
      </c>
      <c r="C1300" s="134" t="s">
        <v>610</v>
      </c>
      <c r="D1300" s="134" t="s">
        <v>611</v>
      </c>
      <c r="E1300" s="134" t="s">
        <v>11465</v>
      </c>
      <c r="F1300" s="134"/>
      <c r="G1300" s="134" t="s">
        <v>11424</v>
      </c>
      <c r="H1300" s="308">
        <v>3884453.33</v>
      </c>
      <c r="I1300" s="308">
        <v>29</v>
      </c>
      <c r="J1300" s="284">
        <v>4117520.53</v>
      </c>
      <c r="K1300" s="284">
        <v>35</v>
      </c>
      <c r="L1300" s="285">
        <v>3705768.48</v>
      </c>
      <c r="M1300" s="285">
        <v>30</v>
      </c>
      <c r="N1300" s="285">
        <v>3891056.9</v>
      </c>
      <c r="O1300" s="285">
        <v>30</v>
      </c>
      <c r="P1300" s="285">
        <v>4085609.74</v>
      </c>
      <c r="Q1300" s="285">
        <v>30</v>
      </c>
      <c r="R1300" s="16">
        <v>19684408.98</v>
      </c>
      <c r="S1300" s="16">
        <v>154</v>
      </c>
      <c r="T1300" s="134" t="s">
        <v>966</v>
      </c>
      <c r="U1300" s="134" t="s">
        <v>35</v>
      </c>
      <c r="V1300" s="134" t="s">
        <v>11466</v>
      </c>
    </row>
    <row r="1301" spans="1:22" s="8" customFormat="1" ht="409.5" x14ac:dyDescent="0.3">
      <c r="A1301" s="16">
        <v>1296</v>
      </c>
      <c r="B1301" s="16" t="s">
        <v>361</v>
      </c>
      <c r="C1301" s="16" t="s">
        <v>12111</v>
      </c>
      <c r="D1301" s="16" t="s">
        <v>12112</v>
      </c>
      <c r="E1301" s="16" t="s">
        <v>12113</v>
      </c>
      <c r="F1301" s="16" t="s">
        <v>12114</v>
      </c>
      <c r="G1301" s="151" t="s">
        <v>33</v>
      </c>
      <c r="H1301" s="275">
        <v>4910714.3</v>
      </c>
      <c r="I1301" s="275">
        <v>5</v>
      </c>
      <c r="J1301" s="275">
        <v>4910714.3</v>
      </c>
      <c r="K1301" s="275">
        <v>5</v>
      </c>
      <c r="L1301" s="275">
        <v>4910714.3</v>
      </c>
      <c r="M1301" s="275">
        <v>5</v>
      </c>
      <c r="N1301" s="275">
        <v>4910714.3</v>
      </c>
      <c r="O1301" s="275">
        <v>5</v>
      </c>
      <c r="P1301" s="275"/>
      <c r="Q1301" s="275"/>
      <c r="R1301" s="16">
        <v>19642857.199999999</v>
      </c>
      <c r="S1301" s="275">
        <v>20</v>
      </c>
      <c r="T1301" s="243" t="s">
        <v>11752</v>
      </c>
      <c r="U1301" s="279" t="s">
        <v>294</v>
      </c>
      <c r="V1301" s="279" t="s">
        <v>12115</v>
      </c>
    </row>
    <row r="1302" spans="1:22" s="8" customFormat="1" ht="56.25" x14ac:dyDescent="0.3">
      <c r="A1302" s="16">
        <v>1297</v>
      </c>
      <c r="B1302" s="21" t="s">
        <v>2565</v>
      </c>
      <c r="C1302" s="16" t="s">
        <v>10298</v>
      </c>
      <c r="D1302" s="16" t="s">
        <v>4438</v>
      </c>
      <c r="E1302" s="16" t="s">
        <v>10309</v>
      </c>
      <c r="F1302" s="16"/>
      <c r="G1302" s="16" t="s">
        <v>9229</v>
      </c>
      <c r="H1302" s="251">
        <v>4605440</v>
      </c>
      <c r="I1302" s="251" t="s">
        <v>9268</v>
      </c>
      <c r="J1302" s="16">
        <v>0</v>
      </c>
      <c r="K1302" s="16">
        <v>0</v>
      </c>
      <c r="L1302" s="16">
        <v>4789120</v>
      </c>
      <c r="M1302" s="16">
        <v>100</v>
      </c>
      <c r="N1302" s="16">
        <v>4981760</v>
      </c>
      <c r="O1302" s="16">
        <v>100</v>
      </c>
      <c r="P1302" s="16">
        <v>5180000</v>
      </c>
      <c r="Q1302" s="16">
        <v>100</v>
      </c>
      <c r="R1302" s="16">
        <v>19556320</v>
      </c>
      <c r="S1302" s="16">
        <v>400</v>
      </c>
      <c r="T1302" s="16" t="s">
        <v>867</v>
      </c>
      <c r="U1302" s="16"/>
      <c r="V1302" s="16"/>
    </row>
    <row r="1303" spans="1:22" s="8" customFormat="1" ht="93.75" x14ac:dyDescent="0.3">
      <c r="A1303" s="16">
        <v>1298</v>
      </c>
      <c r="B1303" s="16" t="s">
        <v>12950</v>
      </c>
      <c r="C1303" s="16" t="s">
        <v>12951</v>
      </c>
      <c r="D1303" s="16" t="s">
        <v>12952</v>
      </c>
      <c r="E1303" s="16" t="s">
        <v>12953</v>
      </c>
      <c r="F1303" s="16"/>
      <c r="G1303" s="151" t="s">
        <v>9115</v>
      </c>
      <c r="H1303" s="166">
        <v>19546236.640000001</v>
      </c>
      <c r="I1303" s="166" t="s">
        <v>9120</v>
      </c>
      <c r="J1303" s="166"/>
      <c r="K1303" s="166"/>
      <c r="L1303" s="166"/>
      <c r="M1303" s="166"/>
      <c r="N1303" s="166"/>
      <c r="O1303" s="166"/>
      <c r="P1303" s="166"/>
      <c r="Q1303" s="166"/>
      <c r="R1303" s="16">
        <v>19546236.640000001</v>
      </c>
      <c r="S1303" s="275">
        <v>2</v>
      </c>
      <c r="T1303" s="20" t="s">
        <v>12910</v>
      </c>
      <c r="U1303" s="118" t="s">
        <v>2567</v>
      </c>
      <c r="V1303" s="118" t="s">
        <v>12954</v>
      </c>
    </row>
    <row r="1304" spans="1:22" s="8" customFormat="1" ht="93.75" x14ac:dyDescent="0.3">
      <c r="A1304" s="16">
        <v>1299</v>
      </c>
      <c r="B1304" s="16" t="s">
        <v>12950</v>
      </c>
      <c r="C1304" s="16" t="s">
        <v>12951</v>
      </c>
      <c r="D1304" s="16" t="s">
        <v>12952</v>
      </c>
      <c r="E1304" s="16" t="s">
        <v>12955</v>
      </c>
      <c r="F1304" s="16"/>
      <c r="G1304" s="151" t="s">
        <v>9115</v>
      </c>
      <c r="H1304" s="166">
        <v>19546236.640000001</v>
      </c>
      <c r="I1304" s="166" t="s">
        <v>9120</v>
      </c>
      <c r="J1304" s="166"/>
      <c r="K1304" s="166"/>
      <c r="L1304" s="166"/>
      <c r="M1304" s="166"/>
      <c r="N1304" s="166"/>
      <c r="O1304" s="166"/>
      <c r="P1304" s="166"/>
      <c r="Q1304" s="166"/>
      <c r="R1304" s="16">
        <v>19546236.640000001</v>
      </c>
      <c r="S1304" s="275">
        <v>2</v>
      </c>
      <c r="T1304" s="20" t="s">
        <v>12910</v>
      </c>
      <c r="U1304" s="118" t="s">
        <v>2567</v>
      </c>
      <c r="V1304" s="118" t="s">
        <v>12954</v>
      </c>
    </row>
    <row r="1305" spans="1:22" s="8" customFormat="1" ht="168.75" x14ac:dyDescent="0.3">
      <c r="A1305" s="16">
        <v>1300</v>
      </c>
      <c r="B1305" s="20" t="s">
        <v>1084</v>
      </c>
      <c r="C1305" s="20" t="s">
        <v>13808</v>
      </c>
      <c r="D1305" s="20" t="s">
        <v>13809</v>
      </c>
      <c r="E1305" s="20" t="s">
        <v>22</v>
      </c>
      <c r="F1305" s="20" t="s">
        <v>13810</v>
      </c>
      <c r="G1305" s="20" t="s">
        <v>33</v>
      </c>
      <c r="H1305" s="115">
        <v>9521465.625</v>
      </c>
      <c r="I1305" s="115">
        <v>25</v>
      </c>
      <c r="J1305" s="21">
        <v>9997538.90625</v>
      </c>
      <c r="K1305" s="21">
        <v>25</v>
      </c>
      <c r="L1305" s="21"/>
      <c r="M1305" s="21"/>
      <c r="N1305" s="20"/>
      <c r="O1305" s="20"/>
      <c r="P1305" s="114"/>
      <c r="Q1305" s="114"/>
      <c r="R1305" s="16">
        <v>19519004.53125</v>
      </c>
      <c r="S1305" s="21">
        <v>50</v>
      </c>
      <c r="T1305" s="21" t="s">
        <v>13791</v>
      </c>
      <c r="U1305" s="16" t="s">
        <v>455</v>
      </c>
      <c r="V1305" s="16" t="s">
        <v>13811</v>
      </c>
    </row>
    <row r="1306" spans="1:22" s="8" customFormat="1" ht="168.75" x14ac:dyDescent="0.3">
      <c r="A1306" s="16">
        <v>1301</v>
      </c>
      <c r="B1306" s="20" t="s">
        <v>1084</v>
      </c>
      <c r="C1306" s="113" t="s">
        <v>13808</v>
      </c>
      <c r="D1306" s="20" t="s">
        <v>13809</v>
      </c>
      <c r="E1306" s="21" t="s">
        <v>22</v>
      </c>
      <c r="F1306" s="116" t="s">
        <v>13810</v>
      </c>
      <c r="G1306" s="21" t="s">
        <v>33</v>
      </c>
      <c r="H1306" s="115">
        <v>9521465.625</v>
      </c>
      <c r="I1306" s="115">
        <v>25</v>
      </c>
      <c r="J1306" s="21">
        <v>9997538.90625</v>
      </c>
      <c r="K1306" s="21">
        <v>25</v>
      </c>
      <c r="L1306" s="21"/>
      <c r="M1306" s="21"/>
      <c r="N1306" s="20"/>
      <c r="O1306" s="20"/>
      <c r="P1306" s="114"/>
      <c r="Q1306" s="114"/>
      <c r="R1306" s="16">
        <v>19519004.53125</v>
      </c>
      <c r="S1306" s="21">
        <v>75</v>
      </c>
      <c r="T1306" s="21" t="s">
        <v>13791</v>
      </c>
      <c r="U1306" s="16" t="s">
        <v>455</v>
      </c>
      <c r="V1306" s="16" t="s">
        <v>13811</v>
      </c>
    </row>
    <row r="1307" spans="1:22" s="8" customFormat="1" ht="375" x14ac:dyDescent="0.3">
      <c r="A1307" s="16">
        <v>1302</v>
      </c>
      <c r="B1307" s="21" t="s">
        <v>7226</v>
      </c>
      <c r="C1307" s="16" t="s">
        <v>4466</v>
      </c>
      <c r="D1307" s="16" t="s">
        <v>435</v>
      </c>
      <c r="E1307" s="16" t="s">
        <v>4467</v>
      </c>
      <c r="F1307" s="16"/>
      <c r="G1307" s="16" t="s">
        <v>49</v>
      </c>
      <c r="H1307" s="251">
        <v>1951820</v>
      </c>
      <c r="I1307" s="251">
        <v>345</v>
      </c>
      <c r="J1307" s="16">
        <v>4386326.4000000004</v>
      </c>
      <c r="K1307" s="16">
        <v>578</v>
      </c>
      <c r="L1307" s="16">
        <v>4386326.4000000004</v>
      </c>
      <c r="M1307" s="16">
        <v>578</v>
      </c>
      <c r="N1307" s="16">
        <v>4386326.4000000004</v>
      </c>
      <c r="O1307" s="16">
        <v>578</v>
      </c>
      <c r="P1307" s="16">
        <v>4386326.4000000004</v>
      </c>
      <c r="Q1307" s="16">
        <v>578</v>
      </c>
      <c r="R1307" s="16">
        <v>19497125.600000001</v>
      </c>
      <c r="S1307" s="16">
        <v>2657</v>
      </c>
      <c r="T1307" s="16" t="s">
        <v>213</v>
      </c>
      <c r="U1307" s="16" t="s">
        <v>35</v>
      </c>
      <c r="V1307" s="16" t="s">
        <v>7705</v>
      </c>
    </row>
    <row r="1308" spans="1:22" s="8" customFormat="1" ht="56.25" x14ac:dyDescent="0.3">
      <c r="A1308" s="16">
        <v>1303</v>
      </c>
      <c r="B1308" s="21" t="s">
        <v>7462</v>
      </c>
      <c r="C1308" s="16" t="s">
        <v>7463</v>
      </c>
      <c r="D1308" s="16" t="s">
        <v>3989</v>
      </c>
      <c r="E1308" s="16" t="s">
        <v>7464</v>
      </c>
      <c r="F1308" s="16"/>
      <c r="G1308" s="16" t="s">
        <v>49</v>
      </c>
      <c r="H1308" s="251">
        <v>3897600</v>
      </c>
      <c r="I1308" s="251">
        <v>2</v>
      </c>
      <c r="J1308" s="16">
        <v>3897600</v>
      </c>
      <c r="K1308" s="16">
        <v>2</v>
      </c>
      <c r="L1308" s="16">
        <v>3897600</v>
      </c>
      <c r="M1308" s="16">
        <v>2</v>
      </c>
      <c r="N1308" s="16">
        <v>3897600</v>
      </c>
      <c r="O1308" s="16">
        <v>2</v>
      </c>
      <c r="P1308" s="16">
        <v>3897600</v>
      </c>
      <c r="Q1308" s="16">
        <v>2</v>
      </c>
      <c r="R1308" s="16">
        <v>19488000</v>
      </c>
      <c r="S1308" s="16">
        <v>10</v>
      </c>
      <c r="T1308" s="16" t="s">
        <v>213</v>
      </c>
      <c r="U1308" s="16" t="s">
        <v>4731</v>
      </c>
      <c r="V1308" s="16" t="s">
        <v>7465</v>
      </c>
    </row>
    <row r="1309" spans="1:22" s="8" customFormat="1" ht="56.25" x14ac:dyDescent="0.3">
      <c r="A1309" s="16">
        <v>1304</v>
      </c>
      <c r="B1309" s="21" t="s">
        <v>423</v>
      </c>
      <c r="C1309" s="16" t="s">
        <v>424</v>
      </c>
      <c r="D1309" s="16" t="s">
        <v>425</v>
      </c>
      <c r="E1309" s="16" t="s">
        <v>3628</v>
      </c>
      <c r="F1309" s="16"/>
      <c r="G1309" s="16" t="s">
        <v>1493</v>
      </c>
      <c r="H1309" s="251">
        <v>6670000</v>
      </c>
      <c r="I1309" s="251">
        <v>46</v>
      </c>
      <c r="J1309" s="16">
        <v>3016000</v>
      </c>
      <c r="K1309" s="16">
        <v>20</v>
      </c>
      <c r="L1309" s="16">
        <v>3136640</v>
      </c>
      <c r="M1309" s="16">
        <v>20</v>
      </c>
      <c r="N1309" s="16">
        <v>3262105.6000000001</v>
      </c>
      <c r="O1309" s="16">
        <v>20</v>
      </c>
      <c r="P1309" s="16">
        <v>3392589.824</v>
      </c>
      <c r="Q1309" s="16">
        <v>20</v>
      </c>
      <c r="R1309" s="16">
        <v>19477335.423999999</v>
      </c>
      <c r="S1309" s="16">
        <v>126</v>
      </c>
      <c r="T1309" s="16" t="s">
        <v>50</v>
      </c>
      <c r="U1309" s="16" t="s">
        <v>294</v>
      </c>
      <c r="V1309" s="16" t="s">
        <v>3629</v>
      </c>
    </row>
    <row r="1310" spans="1:22" s="8" customFormat="1" ht="409.5" x14ac:dyDescent="0.3">
      <c r="A1310" s="16">
        <v>1305</v>
      </c>
      <c r="B1310" s="21" t="s">
        <v>5526</v>
      </c>
      <c r="C1310" s="16" t="s">
        <v>5527</v>
      </c>
      <c r="D1310" s="16" t="s">
        <v>5528</v>
      </c>
      <c r="E1310" s="16" t="s">
        <v>5532</v>
      </c>
      <c r="F1310" s="16"/>
      <c r="G1310" s="16" t="s">
        <v>49</v>
      </c>
      <c r="H1310" s="251">
        <v>19469100</v>
      </c>
      <c r="I1310" s="251">
        <v>1</v>
      </c>
      <c r="J1310" s="16">
        <v>0</v>
      </c>
      <c r="K1310" s="16">
        <v>0</v>
      </c>
      <c r="L1310" s="16">
        <v>0</v>
      </c>
      <c r="M1310" s="16">
        <v>0</v>
      </c>
      <c r="N1310" s="16">
        <v>0</v>
      </c>
      <c r="O1310" s="16">
        <v>0</v>
      </c>
      <c r="P1310" s="16">
        <v>0</v>
      </c>
      <c r="Q1310" s="16">
        <v>0</v>
      </c>
      <c r="R1310" s="16">
        <v>19469100</v>
      </c>
      <c r="S1310" s="16">
        <v>1</v>
      </c>
      <c r="T1310" s="16" t="s">
        <v>76</v>
      </c>
      <c r="U1310" s="16"/>
      <c r="V1310" s="16"/>
    </row>
    <row r="1311" spans="1:22" s="8" customFormat="1" ht="93.75" x14ac:dyDescent="0.3">
      <c r="A1311" s="16">
        <v>1306</v>
      </c>
      <c r="B1311" s="21" t="s">
        <v>2363</v>
      </c>
      <c r="C1311" s="16" t="s">
        <v>2364</v>
      </c>
      <c r="D1311" s="16" t="s">
        <v>2365</v>
      </c>
      <c r="E1311" s="16" t="s">
        <v>2366</v>
      </c>
      <c r="F1311" s="16"/>
      <c r="G1311" s="16" t="s">
        <v>1493</v>
      </c>
      <c r="H1311" s="251">
        <v>4515000</v>
      </c>
      <c r="I1311" s="251">
        <v>1</v>
      </c>
      <c r="J1311" s="16">
        <v>4785900</v>
      </c>
      <c r="K1311" s="16">
        <v>1</v>
      </c>
      <c r="L1311" s="16">
        <v>4977336</v>
      </c>
      <c r="M1311" s="16">
        <v>1</v>
      </c>
      <c r="N1311" s="16">
        <v>5176429.4400000004</v>
      </c>
      <c r="O1311" s="16">
        <v>1</v>
      </c>
      <c r="P1311" s="16">
        <v>0</v>
      </c>
      <c r="Q1311" s="16">
        <v>0</v>
      </c>
      <c r="R1311" s="16">
        <v>19454665.440000001</v>
      </c>
      <c r="S1311" s="16">
        <v>4</v>
      </c>
      <c r="T1311" s="16" t="s">
        <v>1522</v>
      </c>
      <c r="U1311" s="16" t="s">
        <v>35</v>
      </c>
      <c r="V1311" s="16" t="s">
        <v>199</v>
      </c>
    </row>
    <row r="1312" spans="1:22" s="8" customFormat="1" ht="187.5" x14ac:dyDescent="0.3">
      <c r="A1312" s="16">
        <v>1307</v>
      </c>
      <c r="B1312" s="21" t="s">
        <v>172</v>
      </c>
      <c r="C1312" s="16" t="s">
        <v>173</v>
      </c>
      <c r="D1312" s="16" t="s">
        <v>174</v>
      </c>
      <c r="E1312" s="16" t="s">
        <v>22</v>
      </c>
      <c r="F1312" s="40" t="s">
        <v>175</v>
      </c>
      <c r="G1312" s="16" t="s">
        <v>33</v>
      </c>
      <c r="H1312" s="251">
        <v>4612252.4864000008</v>
      </c>
      <c r="I1312" s="251">
        <v>11</v>
      </c>
      <c r="J1312" s="16">
        <v>4773681.3234239994</v>
      </c>
      <c r="K1312" s="16">
        <v>11</v>
      </c>
      <c r="L1312" s="16">
        <v>4940760.1697438397</v>
      </c>
      <c r="M1312" s="16">
        <v>11</v>
      </c>
      <c r="N1312" s="16">
        <v>5113686.7756848736</v>
      </c>
      <c r="O1312" s="16">
        <v>11</v>
      </c>
      <c r="P1312" s="16">
        <v>0</v>
      </c>
      <c r="Q1312" s="16">
        <v>0</v>
      </c>
      <c r="R1312" s="16">
        <v>19440380.755252715</v>
      </c>
      <c r="S1312" s="16">
        <v>44</v>
      </c>
      <c r="T1312" s="16" t="s">
        <v>25</v>
      </c>
      <c r="U1312" s="16" t="s">
        <v>83</v>
      </c>
      <c r="V1312" s="16" t="s">
        <v>176</v>
      </c>
    </row>
    <row r="1313" spans="1:22" s="8" customFormat="1" ht="93.75" x14ac:dyDescent="0.3">
      <c r="A1313" s="16">
        <v>1308</v>
      </c>
      <c r="B1313" s="21" t="s">
        <v>1906</v>
      </c>
      <c r="C1313" s="16" t="s">
        <v>1907</v>
      </c>
      <c r="D1313" s="16" t="s">
        <v>1908</v>
      </c>
      <c r="E1313" s="16" t="s">
        <v>7117</v>
      </c>
      <c r="F1313" s="16"/>
      <c r="G1313" s="16" t="s">
        <v>7084</v>
      </c>
      <c r="H1313" s="251">
        <v>3884300</v>
      </c>
      <c r="I1313" s="251" t="s">
        <v>7118</v>
      </c>
      <c r="J1313" s="16">
        <v>3884300</v>
      </c>
      <c r="K1313" s="16" t="s">
        <v>7118</v>
      </c>
      <c r="L1313" s="16">
        <v>3884300</v>
      </c>
      <c r="M1313" s="16" t="s">
        <v>7118</v>
      </c>
      <c r="N1313" s="16">
        <v>3884300</v>
      </c>
      <c r="O1313" s="16" t="s">
        <v>7118</v>
      </c>
      <c r="P1313" s="16">
        <v>3884300</v>
      </c>
      <c r="Q1313" s="16" t="s">
        <v>7118</v>
      </c>
      <c r="R1313" s="16">
        <v>19421500</v>
      </c>
      <c r="S1313" s="16">
        <v>1750</v>
      </c>
      <c r="T1313" s="16" t="s">
        <v>819</v>
      </c>
      <c r="U1313" s="16"/>
      <c r="V1313" s="16"/>
    </row>
    <row r="1314" spans="1:22" s="8" customFormat="1" ht="112.5" x14ac:dyDescent="0.3">
      <c r="A1314" s="16">
        <v>1309</v>
      </c>
      <c r="B1314" s="21" t="s">
        <v>2807</v>
      </c>
      <c r="C1314" s="21" t="s">
        <v>14061</v>
      </c>
      <c r="D1314" s="21" t="s">
        <v>14062</v>
      </c>
      <c r="E1314" s="21" t="s">
        <v>14063</v>
      </c>
      <c r="F1314" s="155"/>
      <c r="G1314" s="21">
        <v>6</v>
      </c>
      <c r="H1314" s="115">
        <v>3882596.48</v>
      </c>
      <c r="I1314" s="115">
        <v>1480</v>
      </c>
      <c r="J1314" s="21">
        <v>3882596.48</v>
      </c>
      <c r="K1314" s="21">
        <v>1480</v>
      </c>
      <c r="L1314" s="21">
        <v>3882596.48</v>
      </c>
      <c r="M1314" s="21">
        <v>1480</v>
      </c>
      <c r="N1314" s="21">
        <v>3882596.48</v>
      </c>
      <c r="O1314" s="21">
        <v>1480</v>
      </c>
      <c r="P1314" s="21">
        <v>3882596.48</v>
      </c>
      <c r="Q1314" s="21">
        <v>1480</v>
      </c>
      <c r="R1314" s="16">
        <v>19412982.399999999</v>
      </c>
      <c r="S1314" s="21">
        <v>7400</v>
      </c>
      <c r="T1314" s="21" t="s">
        <v>13882</v>
      </c>
      <c r="U1314" s="16" t="s">
        <v>13883</v>
      </c>
      <c r="V1314" s="16"/>
    </row>
    <row r="1315" spans="1:22" s="8" customFormat="1" ht="37.5" x14ac:dyDescent="0.3">
      <c r="A1315" s="16">
        <v>1310</v>
      </c>
      <c r="B1315" s="21" t="s">
        <v>3890</v>
      </c>
      <c r="C1315" s="16" t="s">
        <v>1762</v>
      </c>
      <c r="D1315" s="16" t="s">
        <v>1763</v>
      </c>
      <c r="E1315" s="16" t="s">
        <v>798</v>
      </c>
      <c r="F1315" s="17"/>
      <c r="G1315" s="16" t="s">
        <v>33</v>
      </c>
      <c r="H1315" s="251">
        <v>3880580</v>
      </c>
      <c r="I1315" s="251">
        <v>62</v>
      </c>
      <c r="J1315" s="16">
        <v>3880580</v>
      </c>
      <c r="K1315" s="16">
        <v>62</v>
      </c>
      <c r="L1315" s="16">
        <v>3880580</v>
      </c>
      <c r="M1315" s="16">
        <v>62</v>
      </c>
      <c r="N1315" s="16">
        <v>3880580</v>
      </c>
      <c r="O1315" s="16">
        <v>62</v>
      </c>
      <c r="P1315" s="16">
        <v>3880580</v>
      </c>
      <c r="Q1315" s="16">
        <v>62</v>
      </c>
      <c r="R1315" s="16">
        <v>19402900</v>
      </c>
      <c r="S1315" s="16">
        <v>310</v>
      </c>
      <c r="T1315" s="16" t="s">
        <v>213</v>
      </c>
      <c r="U1315" s="16"/>
      <c r="V1315" s="16"/>
    </row>
    <row r="1316" spans="1:22" s="8" customFormat="1" ht="56.25" x14ac:dyDescent="0.3">
      <c r="A1316" s="16">
        <v>1311</v>
      </c>
      <c r="B1316" s="21" t="s">
        <v>1423</v>
      </c>
      <c r="C1316" s="16" t="s">
        <v>1424</v>
      </c>
      <c r="D1316" s="16" t="s">
        <v>1432</v>
      </c>
      <c r="E1316" s="16" t="s">
        <v>1437</v>
      </c>
      <c r="F1316" s="16"/>
      <c r="G1316" s="16" t="s">
        <v>33</v>
      </c>
      <c r="H1316" s="251">
        <v>4566950.6400000006</v>
      </c>
      <c r="I1316" s="251">
        <v>7</v>
      </c>
      <c r="J1316" s="16">
        <v>4749628.6656000009</v>
      </c>
      <c r="K1316" s="16">
        <v>7</v>
      </c>
      <c r="L1316" s="16">
        <v>4939613.8122240007</v>
      </c>
      <c r="M1316" s="16">
        <v>7</v>
      </c>
      <c r="N1316" s="16">
        <v>5137198.364712961</v>
      </c>
      <c r="O1316" s="16">
        <v>7</v>
      </c>
      <c r="P1316" s="16">
        <v>0</v>
      </c>
      <c r="Q1316" s="16">
        <v>0</v>
      </c>
      <c r="R1316" s="16">
        <v>19393391.482536964</v>
      </c>
      <c r="S1316" s="16">
        <v>28</v>
      </c>
      <c r="T1316" s="16" t="s">
        <v>1421</v>
      </c>
      <c r="U1316" s="16" t="s">
        <v>35</v>
      </c>
      <c r="V1316" s="16" t="s">
        <v>1428</v>
      </c>
    </row>
    <row r="1317" spans="1:22" s="8" customFormat="1" ht="37.5" x14ac:dyDescent="0.3">
      <c r="A1317" s="16">
        <v>1312</v>
      </c>
      <c r="B1317" s="21" t="s">
        <v>3897</v>
      </c>
      <c r="C1317" s="16" t="s">
        <v>3898</v>
      </c>
      <c r="D1317" s="16" t="s">
        <v>3899</v>
      </c>
      <c r="E1317" s="16" t="s">
        <v>569</v>
      </c>
      <c r="F1317" s="17"/>
      <c r="G1317" s="16" t="s">
        <v>33</v>
      </c>
      <c r="H1317" s="251">
        <v>3876000</v>
      </c>
      <c r="I1317" s="251">
        <v>1</v>
      </c>
      <c r="J1317" s="16">
        <v>3876000</v>
      </c>
      <c r="K1317" s="16">
        <v>1</v>
      </c>
      <c r="L1317" s="16">
        <v>3876000</v>
      </c>
      <c r="M1317" s="16">
        <v>1</v>
      </c>
      <c r="N1317" s="16">
        <v>3876000</v>
      </c>
      <c r="O1317" s="16">
        <v>1</v>
      </c>
      <c r="P1317" s="16">
        <v>3876000</v>
      </c>
      <c r="Q1317" s="16">
        <v>1</v>
      </c>
      <c r="R1317" s="16">
        <v>19380000</v>
      </c>
      <c r="S1317" s="16">
        <v>5</v>
      </c>
      <c r="T1317" s="16" t="s">
        <v>213</v>
      </c>
      <c r="U1317" s="16"/>
      <c r="V1317" s="16"/>
    </row>
    <row r="1318" spans="1:22" s="8" customFormat="1" ht="37.5" x14ac:dyDescent="0.3">
      <c r="A1318" s="16">
        <v>1313</v>
      </c>
      <c r="B1318" s="113" t="s">
        <v>4942</v>
      </c>
      <c r="C1318" s="113" t="s">
        <v>15724</v>
      </c>
      <c r="D1318" s="113" t="s">
        <v>15725</v>
      </c>
      <c r="E1318" s="113" t="s">
        <v>15730</v>
      </c>
      <c r="F1318" s="114" t="s">
        <v>14449</v>
      </c>
      <c r="G1318" s="113" t="s">
        <v>33</v>
      </c>
      <c r="H1318" s="172">
        <v>19350000</v>
      </c>
      <c r="I1318" s="172">
        <v>300</v>
      </c>
      <c r="J1318" s="114"/>
      <c r="K1318" s="114"/>
      <c r="L1318" s="114"/>
      <c r="M1318" s="114"/>
      <c r="N1318" s="114"/>
      <c r="O1318" s="114"/>
      <c r="P1318" s="114"/>
      <c r="Q1318" s="114"/>
      <c r="R1318" s="16">
        <v>19350000</v>
      </c>
      <c r="S1318" s="114"/>
      <c r="T1318" s="113" t="s">
        <v>15722</v>
      </c>
      <c r="U1318" s="112"/>
      <c r="V1318" s="112"/>
    </row>
    <row r="1319" spans="1:22" s="8" customFormat="1" ht="56.25" x14ac:dyDescent="0.3">
      <c r="A1319" s="16">
        <v>1314</v>
      </c>
      <c r="B1319" s="21" t="s">
        <v>645</v>
      </c>
      <c r="C1319" s="16" t="s">
        <v>11063</v>
      </c>
      <c r="D1319" s="16" t="s">
        <v>11064</v>
      </c>
      <c r="E1319" s="16" t="s">
        <v>11065</v>
      </c>
      <c r="F1319" s="16"/>
      <c r="G1319" s="16" t="s">
        <v>1493</v>
      </c>
      <c r="H1319" s="251">
        <v>3868354.16</v>
      </c>
      <c r="I1319" s="251">
        <v>42</v>
      </c>
      <c r="J1319" s="16">
        <v>3868354.16</v>
      </c>
      <c r="K1319" s="16">
        <v>42</v>
      </c>
      <c r="L1319" s="16">
        <v>3868354.16</v>
      </c>
      <c r="M1319" s="16">
        <v>42</v>
      </c>
      <c r="N1319" s="16">
        <v>3868354.16</v>
      </c>
      <c r="O1319" s="16">
        <v>42</v>
      </c>
      <c r="P1319" s="16">
        <v>3868354.16</v>
      </c>
      <c r="Q1319" s="16">
        <v>42</v>
      </c>
      <c r="R1319" s="16">
        <v>19341770.800000001</v>
      </c>
      <c r="S1319" s="16">
        <v>210</v>
      </c>
      <c r="T1319" s="16" t="s">
        <v>1113</v>
      </c>
      <c r="U1319" s="16" t="s">
        <v>1210</v>
      </c>
      <c r="V1319" s="35" t="s">
        <v>199</v>
      </c>
    </row>
    <row r="1320" spans="1:22" s="8" customFormat="1" ht="37.5" x14ac:dyDescent="0.3">
      <c r="A1320" s="16">
        <v>1315</v>
      </c>
      <c r="B1320" s="21" t="s">
        <v>4950</v>
      </c>
      <c r="C1320" s="16" t="s">
        <v>9479</v>
      </c>
      <c r="D1320" s="16" t="s">
        <v>9480</v>
      </c>
      <c r="E1320" s="16" t="s">
        <v>9481</v>
      </c>
      <c r="F1320" s="16"/>
      <c r="G1320" s="16" t="s">
        <v>7084</v>
      </c>
      <c r="H1320" s="251">
        <v>19324569.600000001</v>
      </c>
      <c r="I1320" s="251" t="s">
        <v>9482</v>
      </c>
      <c r="J1320" s="16"/>
      <c r="K1320" s="16"/>
      <c r="L1320" s="16"/>
      <c r="M1320" s="16"/>
      <c r="N1320" s="16"/>
      <c r="O1320" s="16"/>
      <c r="P1320" s="16"/>
      <c r="Q1320" s="16"/>
      <c r="R1320" s="16">
        <v>19324569.600000001</v>
      </c>
      <c r="S1320" s="16">
        <v>800</v>
      </c>
      <c r="T1320" s="16" t="s">
        <v>1326</v>
      </c>
      <c r="U1320" s="16"/>
      <c r="V1320" s="16"/>
    </row>
    <row r="1321" spans="1:22" s="8" customFormat="1" ht="75" x14ac:dyDescent="0.3">
      <c r="A1321" s="16">
        <v>1316</v>
      </c>
      <c r="B1321" s="21" t="s">
        <v>194</v>
      </c>
      <c r="C1321" s="16" t="s">
        <v>1621</v>
      </c>
      <c r="D1321" s="16" t="s">
        <v>1622</v>
      </c>
      <c r="E1321" s="16" t="s">
        <v>1623</v>
      </c>
      <c r="F1321" s="16"/>
      <c r="G1321" s="16" t="s">
        <v>24</v>
      </c>
      <c r="H1321" s="251">
        <v>2145000</v>
      </c>
      <c r="I1321" s="251">
        <v>3000</v>
      </c>
      <c r="J1321" s="16">
        <v>2145000</v>
      </c>
      <c r="K1321" s="16">
        <v>3000</v>
      </c>
      <c r="L1321" s="16">
        <v>5005000</v>
      </c>
      <c r="M1321" s="16">
        <v>7000</v>
      </c>
      <c r="N1321" s="16">
        <v>5005000</v>
      </c>
      <c r="O1321" s="16">
        <v>7000</v>
      </c>
      <c r="P1321" s="16">
        <v>5005000</v>
      </c>
      <c r="Q1321" s="16">
        <v>7000</v>
      </c>
      <c r="R1321" s="16">
        <v>19305000</v>
      </c>
      <c r="S1321" s="16">
        <v>27000</v>
      </c>
      <c r="T1321" s="16" t="s">
        <v>1457</v>
      </c>
      <c r="U1321" s="16" t="s">
        <v>1624</v>
      </c>
      <c r="V1321" s="16" t="s">
        <v>199</v>
      </c>
    </row>
    <row r="1322" spans="1:22" s="8" customFormat="1" ht="75" x14ac:dyDescent="0.3">
      <c r="A1322" s="16">
        <v>1317</v>
      </c>
      <c r="B1322" s="21" t="s">
        <v>3901</v>
      </c>
      <c r="C1322" s="16" t="s">
        <v>3902</v>
      </c>
      <c r="D1322" s="16" t="s">
        <v>3903</v>
      </c>
      <c r="E1322" s="16" t="s">
        <v>3904</v>
      </c>
      <c r="F1322" s="17"/>
      <c r="G1322" s="16" t="s">
        <v>33</v>
      </c>
      <c r="H1322" s="251">
        <v>3858200</v>
      </c>
      <c r="I1322" s="251">
        <v>1</v>
      </c>
      <c r="J1322" s="16">
        <v>3858200</v>
      </c>
      <c r="K1322" s="16">
        <v>1</v>
      </c>
      <c r="L1322" s="16">
        <v>3858200</v>
      </c>
      <c r="M1322" s="16">
        <v>1</v>
      </c>
      <c r="N1322" s="16">
        <v>3858200</v>
      </c>
      <c r="O1322" s="16">
        <v>1</v>
      </c>
      <c r="P1322" s="16">
        <v>3858200</v>
      </c>
      <c r="Q1322" s="16">
        <v>1</v>
      </c>
      <c r="R1322" s="16">
        <v>19291000</v>
      </c>
      <c r="S1322" s="16">
        <v>5</v>
      </c>
      <c r="T1322" s="16" t="s">
        <v>213</v>
      </c>
      <c r="U1322" s="16" t="s">
        <v>2567</v>
      </c>
      <c r="V1322" s="16" t="s">
        <v>3905</v>
      </c>
    </row>
    <row r="1323" spans="1:22" s="8" customFormat="1" ht="75" x14ac:dyDescent="0.3">
      <c r="A1323" s="16">
        <v>1318</v>
      </c>
      <c r="B1323" s="21" t="s">
        <v>194</v>
      </c>
      <c r="C1323" s="16" t="s">
        <v>1564</v>
      </c>
      <c r="D1323" s="16" t="s">
        <v>1565</v>
      </c>
      <c r="E1323" s="16" t="s">
        <v>1807</v>
      </c>
      <c r="F1323" s="16"/>
      <c r="G1323" s="16" t="s">
        <v>24</v>
      </c>
      <c r="H1323" s="251">
        <v>2660000</v>
      </c>
      <c r="I1323" s="251">
        <v>4000</v>
      </c>
      <c r="J1323" s="16">
        <v>2660000</v>
      </c>
      <c r="K1323" s="16">
        <v>4000</v>
      </c>
      <c r="L1323" s="16">
        <v>4655000</v>
      </c>
      <c r="M1323" s="16">
        <v>7000</v>
      </c>
      <c r="N1323" s="16">
        <v>4655000</v>
      </c>
      <c r="O1323" s="16">
        <v>7000</v>
      </c>
      <c r="P1323" s="16">
        <v>4655000</v>
      </c>
      <c r="Q1323" s="16">
        <v>7000</v>
      </c>
      <c r="R1323" s="16">
        <v>19285000</v>
      </c>
      <c r="S1323" s="16">
        <v>29000</v>
      </c>
      <c r="T1323" s="16" t="s">
        <v>1457</v>
      </c>
      <c r="U1323" s="16" t="s">
        <v>35</v>
      </c>
      <c r="V1323" s="16" t="s">
        <v>199</v>
      </c>
    </row>
    <row r="1324" spans="1:22" s="11" customFormat="1" ht="56.25" x14ac:dyDescent="0.2">
      <c r="A1324" s="16">
        <v>1319</v>
      </c>
      <c r="B1324" s="21" t="s">
        <v>10048</v>
      </c>
      <c r="C1324" s="16" t="s">
        <v>10049</v>
      </c>
      <c r="D1324" s="16" t="s">
        <v>10050</v>
      </c>
      <c r="E1324" s="16" t="s">
        <v>10051</v>
      </c>
      <c r="F1324" s="16" t="s">
        <v>10051</v>
      </c>
      <c r="G1324" s="16" t="s">
        <v>9115</v>
      </c>
      <c r="H1324" s="251">
        <v>913500</v>
      </c>
      <c r="I1324" s="251">
        <v>2</v>
      </c>
      <c r="J1324" s="16">
        <v>4353810</v>
      </c>
      <c r="K1324" s="16">
        <v>6</v>
      </c>
      <c r="L1324" s="16">
        <v>4484424.3000000007</v>
      </c>
      <c r="M1324" s="16">
        <v>6</v>
      </c>
      <c r="N1324" s="16">
        <v>4663801.2719999999</v>
      </c>
      <c r="O1324" s="16">
        <v>6</v>
      </c>
      <c r="P1324" s="16">
        <v>4850353.3228800008</v>
      </c>
      <c r="Q1324" s="16">
        <v>6</v>
      </c>
      <c r="R1324" s="16">
        <v>19265888.894880001</v>
      </c>
      <c r="S1324" s="16">
        <v>26</v>
      </c>
      <c r="T1324" s="16" t="s">
        <v>34</v>
      </c>
      <c r="U1324" s="16"/>
      <c r="V1324" s="16"/>
    </row>
    <row r="1325" spans="1:22" s="8" customFormat="1" ht="75" x14ac:dyDescent="0.3">
      <c r="A1325" s="16">
        <v>1320</v>
      </c>
      <c r="B1325" s="51" t="s">
        <v>194</v>
      </c>
      <c r="C1325" s="51" t="s">
        <v>1621</v>
      </c>
      <c r="D1325" s="51" t="s">
        <v>1622</v>
      </c>
      <c r="E1325" s="51" t="s">
        <v>14693</v>
      </c>
      <c r="F1325" s="40" t="s">
        <v>14449</v>
      </c>
      <c r="G1325" s="51" t="s">
        <v>7079</v>
      </c>
      <c r="H1325" s="437">
        <v>19129600</v>
      </c>
      <c r="I1325" s="251" t="s">
        <v>9497</v>
      </c>
      <c r="J1325" s="17"/>
      <c r="K1325" s="17"/>
      <c r="L1325" s="17"/>
      <c r="M1325" s="17"/>
      <c r="N1325" s="17"/>
      <c r="O1325" s="17"/>
      <c r="P1325" s="17"/>
      <c r="Q1325" s="17"/>
      <c r="R1325" s="16">
        <v>19129600</v>
      </c>
      <c r="S1325" s="16">
        <v>28</v>
      </c>
      <c r="T1325" s="51" t="s">
        <v>14655</v>
      </c>
      <c r="U1325" s="51" t="s">
        <v>89</v>
      </c>
      <c r="V1325" s="17"/>
    </row>
    <row r="1326" spans="1:22" s="8" customFormat="1" ht="37.5" x14ac:dyDescent="0.3">
      <c r="A1326" s="16">
        <v>1321</v>
      </c>
      <c r="B1326" s="21" t="s">
        <v>7008</v>
      </c>
      <c r="C1326" s="16" t="s">
        <v>7009</v>
      </c>
      <c r="D1326" s="16" t="s">
        <v>5479</v>
      </c>
      <c r="E1326" s="16" t="s">
        <v>10112</v>
      </c>
      <c r="F1326" s="16" t="s">
        <v>10112</v>
      </c>
      <c r="G1326" s="16" t="s">
        <v>9115</v>
      </c>
      <c r="H1326" s="251">
        <v>3810240</v>
      </c>
      <c r="I1326" s="251" t="s">
        <v>10115</v>
      </c>
      <c r="J1326" s="16">
        <v>3810240</v>
      </c>
      <c r="K1326" s="16" t="s">
        <v>10115</v>
      </c>
      <c r="L1326" s="16">
        <v>3810240</v>
      </c>
      <c r="M1326" s="16" t="s">
        <v>10115</v>
      </c>
      <c r="N1326" s="16">
        <v>3810240</v>
      </c>
      <c r="O1326" s="16" t="s">
        <v>10115</v>
      </c>
      <c r="P1326" s="16">
        <v>3810240</v>
      </c>
      <c r="Q1326" s="16" t="s">
        <v>10115</v>
      </c>
      <c r="R1326" s="16">
        <v>19051200</v>
      </c>
      <c r="S1326" s="16">
        <v>945</v>
      </c>
      <c r="T1326" s="16" t="s">
        <v>34</v>
      </c>
      <c r="U1326" s="16"/>
      <c r="V1326" s="16"/>
    </row>
    <row r="1327" spans="1:22" s="8" customFormat="1" ht="168.75" x14ac:dyDescent="0.3">
      <c r="A1327" s="16">
        <v>1322</v>
      </c>
      <c r="B1327" s="21" t="s">
        <v>108</v>
      </c>
      <c r="C1327" s="16" t="s">
        <v>109</v>
      </c>
      <c r="D1327" s="16" t="s">
        <v>110</v>
      </c>
      <c r="E1327" s="16" t="s">
        <v>22</v>
      </c>
      <c r="F1327" s="40" t="s">
        <v>111</v>
      </c>
      <c r="G1327" s="16" t="s">
        <v>24</v>
      </c>
      <c r="H1327" s="251">
        <v>4760000</v>
      </c>
      <c r="I1327" s="251">
        <v>7000</v>
      </c>
      <c r="J1327" s="16">
        <v>4760000</v>
      </c>
      <c r="K1327" s="16">
        <v>7000</v>
      </c>
      <c r="L1327" s="16">
        <v>4760000</v>
      </c>
      <c r="M1327" s="16">
        <v>7000</v>
      </c>
      <c r="N1327" s="16">
        <v>4760000</v>
      </c>
      <c r="O1327" s="16">
        <v>7000</v>
      </c>
      <c r="P1327" s="16">
        <v>0</v>
      </c>
      <c r="Q1327" s="16">
        <v>0</v>
      </c>
      <c r="R1327" s="16">
        <v>19040000</v>
      </c>
      <c r="S1327" s="16">
        <v>28000</v>
      </c>
      <c r="T1327" s="16" t="s">
        <v>25</v>
      </c>
      <c r="U1327" s="16" t="s">
        <v>89</v>
      </c>
      <c r="V1327" s="16" t="s">
        <v>112</v>
      </c>
    </row>
    <row r="1328" spans="1:22" s="8" customFormat="1" ht="409.5" x14ac:dyDescent="0.3">
      <c r="A1328" s="16">
        <v>1323</v>
      </c>
      <c r="B1328" s="16" t="s">
        <v>1676</v>
      </c>
      <c r="C1328" s="16" t="s">
        <v>6217</v>
      </c>
      <c r="D1328" s="16" t="s">
        <v>6218</v>
      </c>
      <c r="E1328" s="16" t="s">
        <v>12116</v>
      </c>
      <c r="F1328" s="16" t="s">
        <v>12117</v>
      </c>
      <c r="G1328" s="151" t="s">
        <v>33</v>
      </c>
      <c r="H1328" s="275">
        <v>4760000</v>
      </c>
      <c r="I1328" s="275">
        <v>140</v>
      </c>
      <c r="J1328" s="275">
        <v>4760000</v>
      </c>
      <c r="K1328" s="275">
        <v>140</v>
      </c>
      <c r="L1328" s="275">
        <v>4760000</v>
      </c>
      <c r="M1328" s="275">
        <v>140</v>
      </c>
      <c r="N1328" s="275">
        <v>4760000</v>
      </c>
      <c r="O1328" s="275">
        <v>140</v>
      </c>
      <c r="P1328" s="275"/>
      <c r="Q1328" s="275"/>
      <c r="R1328" s="16">
        <v>19040000</v>
      </c>
      <c r="S1328" s="275">
        <v>560</v>
      </c>
      <c r="T1328" s="243" t="s">
        <v>11752</v>
      </c>
      <c r="U1328" s="279"/>
      <c r="V1328" s="279"/>
    </row>
    <row r="1329" spans="1:22" s="8" customFormat="1" x14ac:dyDescent="0.3">
      <c r="A1329" s="16">
        <v>1324</v>
      </c>
      <c r="B1329" s="118" t="s">
        <v>9377</v>
      </c>
      <c r="C1329" s="118" t="s">
        <v>9378</v>
      </c>
      <c r="D1329" s="118" t="s">
        <v>9379</v>
      </c>
      <c r="E1329" s="118" t="s">
        <v>14776</v>
      </c>
      <c r="F1329" s="118" t="s">
        <v>14449</v>
      </c>
      <c r="G1329" s="118" t="s">
        <v>9115</v>
      </c>
      <c r="H1329" s="166">
        <v>0</v>
      </c>
      <c r="I1329" s="166">
        <v>0</v>
      </c>
      <c r="J1329" s="118">
        <v>9505800</v>
      </c>
      <c r="K1329" s="118">
        <v>6</v>
      </c>
      <c r="L1329" s="118">
        <v>0</v>
      </c>
      <c r="M1329" s="118">
        <v>0</v>
      </c>
      <c r="N1329" s="118">
        <v>0</v>
      </c>
      <c r="O1329" s="118">
        <v>0</v>
      </c>
      <c r="P1329" s="118">
        <v>9505800</v>
      </c>
      <c r="Q1329" s="118">
        <v>6</v>
      </c>
      <c r="R1329" s="16">
        <v>19011600</v>
      </c>
      <c r="S1329" s="118">
        <v>12</v>
      </c>
      <c r="T1329" s="20" t="s">
        <v>15403</v>
      </c>
      <c r="U1329" s="118" t="s">
        <v>35</v>
      </c>
      <c r="V1329" s="118" t="s">
        <v>15481</v>
      </c>
    </row>
    <row r="1330" spans="1:22" s="8" customFormat="1" ht="168.75" x14ac:dyDescent="0.3">
      <c r="A1330" s="16">
        <v>1325</v>
      </c>
      <c r="B1330" s="21" t="s">
        <v>7386</v>
      </c>
      <c r="C1330" s="16" t="s">
        <v>4984</v>
      </c>
      <c r="D1330" s="16" t="s">
        <v>7387</v>
      </c>
      <c r="E1330" s="16" t="s">
        <v>7388</v>
      </c>
      <c r="F1330" s="16"/>
      <c r="G1330" s="16" t="s">
        <v>49</v>
      </c>
      <c r="H1330" s="251">
        <v>3799040</v>
      </c>
      <c r="I1330" s="251">
        <v>2</v>
      </c>
      <c r="J1330" s="16">
        <v>3799040</v>
      </c>
      <c r="K1330" s="16">
        <v>2</v>
      </c>
      <c r="L1330" s="16">
        <v>3799040</v>
      </c>
      <c r="M1330" s="16">
        <v>2</v>
      </c>
      <c r="N1330" s="16">
        <v>3799040</v>
      </c>
      <c r="O1330" s="16">
        <v>2</v>
      </c>
      <c r="P1330" s="16">
        <v>3799040</v>
      </c>
      <c r="Q1330" s="16">
        <v>2</v>
      </c>
      <c r="R1330" s="16">
        <v>18995200</v>
      </c>
      <c r="S1330" s="16">
        <v>10</v>
      </c>
      <c r="T1330" s="16" t="s">
        <v>213</v>
      </c>
      <c r="U1330" s="16" t="s">
        <v>7048</v>
      </c>
      <c r="V1330" s="16" t="s">
        <v>7048</v>
      </c>
    </row>
    <row r="1331" spans="1:22" s="8" customFormat="1" ht="75" x14ac:dyDescent="0.3">
      <c r="A1331" s="16">
        <v>1326</v>
      </c>
      <c r="B1331" s="21" t="s">
        <v>633</v>
      </c>
      <c r="C1331" s="16" t="s">
        <v>634</v>
      </c>
      <c r="D1331" s="16" t="s">
        <v>635</v>
      </c>
      <c r="E1331" s="16" t="s">
        <v>636</v>
      </c>
      <c r="F1331" s="40" t="s">
        <v>637</v>
      </c>
      <c r="G1331" s="16" t="s">
        <v>33</v>
      </c>
      <c r="H1331" s="251">
        <v>0</v>
      </c>
      <c r="I1331" s="251">
        <v>0</v>
      </c>
      <c r="J1331" s="16">
        <v>9162893.7503999993</v>
      </c>
      <c r="K1331" s="16">
        <v>2</v>
      </c>
      <c r="L1331" s="16">
        <v>0</v>
      </c>
      <c r="M1331" s="16">
        <v>0</v>
      </c>
      <c r="N1331" s="16">
        <v>9815520.8577722386</v>
      </c>
      <c r="O1331" s="16">
        <v>2</v>
      </c>
      <c r="P1331" s="16">
        <v>0</v>
      </c>
      <c r="Q1331" s="16">
        <v>0</v>
      </c>
      <c r="R1331" s="16">
        <v>18978414.608172238</v>
      </c>
      <c r="S1331" s="16">
        <v>4</v>
      </c>
      <c r="T1331" s="16" t="s">
        <v>25</v>
      </c>
      <c r="U1331" s="16" t="s">
        <v>35</v>
      </c>
      <c r="V1331" s="16" t="s">
        <v>638</v>
      </c>
    </row>
    <row r="1332" spans="1:22" s="8" customFormat="1" ht="131.25" x14ac:dyDescent="0.3">
      <c r="A1332" s="16">
        <v>1327</v>
      </c>
      <c r="B1332" s="21" t="s">
        <v>3906</v>
      </c>
      <c r="C1332" s="16" t="s">
        <v>853</v>
      </c>
      <c r="D1332" s="16" t="s">
        <v>831</v>
      </c>
      <c r="E1332" s="16" t="s">
        <v>854</v>
      </c>
      <c r="F1332" s="17"/>
      <c r="G1332" s="16" t="s">
        <v>33</v>
      </c>
      <c r="H1332" s="251">
        <v>3792788.4400000004</v>
      </c>
      <c r="I1332" s="251">
        <v>28</v>
      </c>
      <c r="J1332" s="16">
        <v>3792788.4400000004</v>
      </c>
      <c r="K1332" s="16">
        <v>28</v>
      </c>
      <c r="L1332" s="16">
        <v>3792788.4400000004</v>
      </c>
      <c r="M1332" s="16">
        <v>28</v>
      </c>
      <c r="N1332" s="16">
        <v>3792788.4400000004</v>
      </c>
      <c r="O1332" s="16">
        <v>28</v>
      </c>
      <c r="P1332" s="16">
        <v>3792788.4400000004</v>
      </c>
      <c r="Q1332" s="16">
        <v>28</v>
      </c>
      <c r="R1332" s="16">
        <v>18963942.200000003</v>
      </c>
      <c r="S1332" s="16">
        <v>140</v>
      </c>
      <c r="T1332" s="16" t="s">
        <v>213</v>
      </c>
      <c r="U1332" s="16" t="s">
        <v>2567</v>
      </c>
      <c r="V1332" s="16" t="s">
        <v>199</v>
      </c>
    </row>
    <row r="1333" spans="1:22" s="8" customFormat="1" ht="206.25" x14ac:dyDescent="0.3">
      <c r="A1333" s="16">
        <v>1328</v>
      </c>
      <c r="B1333" s="21" t="s">
        <v>1735</v>
      </c>
      <c r="C1333" s="16" t="s">
        <v>1629</v>
      </c>
      <c r="D1333" s="16" t="s">
        <v>310</v>
      </c>
      <c r="E1333" s="16" t="s">
        <v>1736</v>
      </c>
      <c r="F1333" s="16"/>
      <c r="G1333" s="16" t="s">
        <v>33</v>
      </c>
      <c r="H1333" s="251">
        <v>5054400</v>
      </c>
      <c r="I1333" s="251">
        <v>18</v>
      </c>
      <c r="J1333" s="16">
        <v>3470870</v>
      </c>
      <c r="K1333" s="16">
        <v>13</v>
      </c>
      <c r="L1333" s="16">
        <v>3470870</v>
      </c>
      <c r="M1333" s="16">
        <v>13</v>
      </c>
      <c r="N1333" s="16">
        <v>3470870</v>
      </c>
      <c r="O1333" s="16">
        <v>13</v>
      </c>
      <c r="P1333" s="16">
        <v>3470870</v>
      </c>
      <c r="Q1333" s="16">
        <v>13</v>
      </c>
      <c r="R1333" s="16">
        <v>18937880</v>
      </c>
      <c r="S1333" s="16">
        <v>70</v>
      </c>
      <c r="T1333" s="16" t="s">
        <v>25</v>
      </c>
      <c r="U1333" s="16" t="s">
        <v>83</v>
      </c>
      <c r="V1333" s="16" t="s">
        <v>1737</v>
      </c>
    </row>
    <row r="1334" spans="1:22" s="8" customFormat="1" ht="112.5" x14ac:dyDescent="0.3">
      <c r="A1334" s="16">
        <v>1329</v>
      </c>
      <c r="B1334" s="16" t="s">
        <v>2694</v>
      </c>
      <c r="C1334" s="16" t="s">
        <v>12118</v>
      </c>
      <c r="D1334" s="16" t="s">
        <v>12119</v>
      </c>
      <c r="E1334" s="16" t="s">
        <v>12120</v>
      </c>
      <c r="F1334" s="16"/>
      <c r="G1334" s="151" t="s">
        <v>9115</v>
      </c>
      <c r="H1334" s="291">
        <v>18916800</v>
      </c>
      <c r="I1334" s="275" t="s">
        <v>9113</v>
      </c>
      <c r="J1334" s="275"/>
      <c r="K1334" s="275"/>
      <c r="L1334" s="275"/>
      <c r="M1334" s="275"/>
      <c r="N1334" s="275"/>
      <c r="O1334" s="275"/>
      <c r="P1334" s="275"/>
      <c r="Q1334" s="275"/>
      <c r="R1334" s="16">
        <v>18916800</v>
      </c>
      <c r="S1334" s="275">
        <v>1</v>
      </c>
      <c r="T1334" s="38" t="s">
        <v>12010</v>
      </c>
      <c r="U1334" s="279"/>
      <c r="V1334" s="279"/>
    </row>
    <row r="1335" spans="1:22" s="8" customFormat="1" ht="75" x14ac:dyDescent="0.3">
      <c r="A1335" s="16">
        <v>1330</v>
      </c>
      <c r="B1335" s="21" t="s">
        <v>7707</v>
      </c>
      <c r="C1335" s="16" t="s">
        <v>7708</v>
      </c>
      <c r="D1335" s="16" t="s">
        <v>6366</v>
      </c>
      <c r="E1335" s="16" t="s">
        <v>7709</v>
      </c>
      <c r="F1335" s="16"/>
      <c r="G1335" s="16" t="s">
        <v>33</v>
      </c>
      <c r="H1335" s="251">
        <v>6524142.8571428563</v>
      </c>
      <c r="I1335" s="251">
        <v>12</v>
      </c>
      <c r="J1335" s="16">
        <v>3095218.75</v>
      </c>
      <c r="K1335" s="16">
        <v>5</v>
      </c>
      <c r="L1335" s="16">
        <v>3095218.75</v>
      </c>
      <c r="M1335" s="16">
        <v>5</v>
      </c>
      <c r="N1335" s="16">
        <v>3095218.75</v>
      </c>
      <c r="O1335" s="16">
        <v>5</v>
      </c>
      <c r="P1335" s="16">
        <v>3095218.75</v>
      </c>
      <c r="Q1335" s="16">
        <v>5</v>
      </c>
      <c r="R1335" s="16">
        <v>18905017.857142858</v>
      </c>
      <c r="S1335" s="16">
        <v>32</v>
      </c>
      <c r="T1335" s="16" t="s">
        <v>213</v>
      </c>
      <c r="U1335" s="16" t="s">
        <v>382</v>
      </c>
      <c r="V1335" s="16" t="s">
        <v>7710</v>
      </c>
    </row>
    <row r="1336" spans="1:22" s="8" customFormat="1" ht="75" x14ac:dyDescent="0.3">
      <c r="A1336" s="16">
        <v>1331</v>
      </c>
      <c r="B1336" s="21" t="s">
        <v>10045</v>
      </c>
      <c r="C1336" s="16" t="s">
        <v>10046</v>
      </c>
      <c r="D1336" s="16" t="s">
        <v>6986</v>
      </c>
      <c r="E1336" s="16" t="s">
        <v>10254</v>
      </c>
      <c r="F1336" s="16" t="s">
        <v>10254</v>
      </c>
      <c r="G1336" s="16" t="s">
        <v>9115</v>
      </c>
      <c r="H1336" s="251">
        <v>3780000</v>
      </c>
      <c r="I1336" s="251" t="s">
        <v>9120</v>
      </c>
      <c r="J1336" s="16">
        <v>3780000</v>
      </c>
      <c r="K1336" s="16" t="s">
        <v>9120</v>
      </c>
      <c r="L1336" s="16">
        <v>3780000</v>
      </c>
      <c r="M1336" s="16" t="s">
        <v>9120</v>
      </c>
      <c r="N1336" s="16">
        <v>3780000</v>
      </c>
      <c r="O1336" s="16" t="s">
        <v>9120</v>
      </c>
      <c r="P1336" s="16">
        <v>3780000</v>
      </c>
      <c r="Q1336" s="16" t="s">
        <v>9120</v>
      </c>
      <c r="R1336" s="16">
        <v>18900000</v>
      </c>
      <c r="S1336" s="16">
        <v>10</v>
      </c>
      <c r="T1336" s="16" t="s">
        <v>34</v>
      </c>
      <c r="U1336" s="16"/>
      <c r="V1336" s="16"/>
    </row>
    <row r="1337" spans="1:22" s="8" customFormat="1" ht="112.5" x14ac:dyDescent="0.3">
      <c r="A1337" s="16">
        <v>1332</v>
      </c>
      <c r="B1337" s="121" t="s">
        <v>14064</v>
      </c>
      <c r="C1337" s="113" t="s">
        <v>14065</v>
      </c>
      <c r="D1337" s="121" t="s">
        <v>5479</v>
      </c>
      <c r="E1337" s="121" t="s">
        <v>14066</v>
      </c>
      <c r="F1337" s="20"/>
      <c r="G1337" s="21" t="s">
        <v>33</v>
      </c>
      <c r="H1337" s="470">
        <v>4725000</v>
      </c>
      <c r="I1337" s="472">
        <v>500</v>
      </c>
      <c r="J1337" s="175">
        <v>4725000</v>
      </c>
      <c r="K1337" s="121">
        <v>500</v>
      </c>
      <c r="L1337" s="175">
        <v>4725000</v>
      </c>
      <c r="M1337" s="121">
        <v>500</v>
      </c>
      <c r="N1337" s="175">
        <v>4725000</v>
      </c>
      <c r="O1337" s="121">
        <v>500</v>
      </c>
      <c r="P1337" s="121"/>
      <c r="Q1337" s="121"/>
      <c r="R1337" s="16">
        <v>18900000</v>
      </c>
      <c r="S1337" s="21">
        <v>2000</v>
      </c>
      <c r="T1337" s="121" t="s">
        <v>13905</v>
      </c>
      <c r="U1337" s="224" t="s">
        <v>35</v>
      </c>
      <c r="V1337" s="218" t="s">
        <v>14067</v>
      </c>
    </row>
    <row r="1338" spans="1:22" s="8" customFormat="1" ht="37.5" x14ac:dyDescent="0.3">
      <c r="A1338" s="16">
        <v>1333</v>
      </c>
      <c r="B1338" s="21" t="s">
        <v>3049</v>
      </c>
      <c r="C1338" s="16" t="s">
        <v>1332</v>
      </c>
      <c r="D1338" s="16" t="s">
        <v>3063</v>
      </c>
      <c r="E1338" s="16" t="s">
        <v>3064</v>
      </c>
      <c r="F1338" s="16" t="s">
        <v>3065</v>
      </c>
      <c r="G1338" s="16" t="s">
        <v>33</v>
      </c>
      <c r="H1338" s="251">
        <v>3434918.5766666667</v>
      </c>
      <c r="I1338" s="251">
        <v>1</v>
      </c>
      <c r="J1338" s="16">
        <v>3641013.6912666666</v>
      </c>
      <c r="K1338" s="16">
        <v>0</v>
      </c>
      <c r="L1338" s="16">
        <v>3786654.2389173335</v>
      </c>
      <c r="M1338" s="16">
        <v>0</v>
      </c>
      <c r="N1338" s="16">
        <v>3938120.4084740272</v>
      </c>
      <c r="O1338" s="16">
        <v>1</v>
      </c>
      <c r="P1338" s="16">
        <v>4095645.2248129882</v>
      </c>
      <c r="Q1338" s="16">
        <v>0</v>
      </c>
      <c r="R1338" s="16">
        <v>18896352.140137684</v>
      </c>
      <c r="S1338" s="16">
        <v>2</v>
      </c>
      <c r="T1338" s="16" t="s">
        <v>9759</v>
      </c>
      <c r="U1338" s="16" t="s">
        <v>204</v>
      </c>
      <c r="V1338" s="16" t="s">
        <v>3066</v>
      </c>
    </row>
    <row r="1339" spans="1:22" s="8" customFormat="1" ht="37.5" x14ac:dyDescent="0.3">
      <c r="A1339" s="16">
        <v>1334</v>
      </c>
      <c r="B1339" s="21" t="s">
        <v>486</v>
      </c>
      <c r="C1339" s="16" t="s">
        <v>211</v>
      </c>
      <c r="D1339" s="16" t="s">
        <v>212</v>
      </c>
      <c r="E1339" s="16" t="s">
        <v>11199</v>
      </c>
      <c r="F1339" s="16"/>
      <c r="G1339" s="16" t="s">
        <v>1493</v>
      </c>
      <c r="H1339" s="251">
        <v>3773264.34</v>
      </c>
      <c r="I1339" s="251">
        <v>162</v>
      </c>
      <c r="J1339" s="16">
        <v>3773264.34</v>
      </c>
      <c r="K1339" s="16">
        <v>162</v>
      </c>
      <c r="L1339" s="16">
        <v>3773264.34</v>
      </c>
      <c r="M1339" s="16">
        <v>162</v>
      </c>
      <c r="N1339" s="16">
        <v>3773264.34</v>
      </c>
      <c r="O1339" s="16">
        <v>162</v>
      </c>
      <c r="P1339" s="16">
        <v>3773264.34</v>
      </c>
      <c r="Q1339" s="16">
        <v>162</v>
      </c>
      <c r="R1339" s="16">
        <v>18866321.699999999</v>
      </c>
      <c r="S1339" s="16">
        <v>810</v>
      </c>
      <c r="T1339" s="16" t="s">
        <v>1113</v>
      </c>
      <c r="U1339" s="16" t="s">
        <v>1210</v>
      </c>
      <c r="V1339" s="35" t="s">
        <v>199</v>
      </c>
    </row>
    <row r="1340" spans="1:22" s="100" customFormat="1" ht="300" x14ac:dyDescent="0.2">
      <c r="A1340" s="16">
        <v>1335</v>
      </c>
      <c r="B1340" s="21" t="s">
        <v>3909</v>
      </c>
      <c r="C1340" s="16" t="s">
        <v>3910</v>
      </c>
      <c r="D1340" s="16" t="s">
        <v>200</v>
      </c>
      <c r="E1340" s="16" t="s">
        <v>3911</v>
      </c>
      <c r="F1340" s="17"/>
      <c r="G1340" s="16" t="s">
        <v>49</v>
      </c>
      <c r="H1340" s="251">
        <v>3762407.4000000004</v>
      </c>
      <c r="I1340" s="251">
        <v>3</v>
      </c>
      <c r="J1340" s="16">
        <v>3762407.4000000004</v>
      </c>
      <c r="K1340" s="16">
        <v>3</v>
      </c>
      <c r="L1340" s="16">
        <v>3762407.4000000004</v>
      </c>
      <c r="M1340" s="16">
        <v>3</v>
      </c>
      <c r="N1340" s="16">
        <v>3762407.4000000004</v>
      </c>
      <c r="O1340" s="16">
        <v>3</v>
      </c>
      <c r="P1340" s="16">
        <v>3762407.4000000004</v>
      </c>
      <c r="Q1340" s="16">
        <v>3</v>
      </c>
      <c r="R1340" s="16">
        <v>18812037</v>
      </c>
      <c r="S1340" s="16">
        <v>15</v>
      </c>
      <c r="T1340" s="16" t="s">
        <v>213</v>
      </c>
      <c r="U1340" s="16" t="s">
        <v>2567</v>
      </c>
      <c r="V1340" s="16" t="s">
        <v>199</v>
      </c>
    </row>
    <row r="1341" spans="1:22" s="15" customFormat="1" ht="300" x14ac:dyDescent="0.3">
      <c r="A1341" s="16">
        <v>1336</v>
      </c>
      <c r="B1341" s="21" t="s">
        <v>7711</v>
      </c>
      <c r="C1341" s="16" t="s">
        <v>3910</v>
      </c>
      <c r="D1341" s="16" t="s">
        <v>200</v>
      </c>
      <c r="E1341" s="16" t="s">
        <v>3911</v>
      </c>
      <c r="F1341" s="16"/>
      <c r="G1341" s="16" t="s">
        <v>49</v>
      </c>
      <c r="H1341" s="251">
        <v>3740399.9999999995</v>
      </c>
      <c r="I1341" s="251">
        <v>3</v>
      </c>
      <c r="J1341" s="16">
        <v>3762407.4000000004</v>
      </c>
      <c r="K1341" s="16">
        <v>3</v>
      </c>
      <c r="L1341" s="16">
        <v>3762407.4000000004</v>
      </c>
      <c r="M1341" s="16">
        <v>3</v>
      </c>
      <c r="N1341" s="16">
        <v>3762407.4000000004</v>
      </c>
      <c r="O1341" s="16">
        <v>3</v>
      </c>
      <c r="P1341" s="16">
        <v>3762407.4000000004</v>
      </c>
      <c r="Q1341" s="16">
        <v>3</v>
      </c>
      <c r="R1341" s="16">
        <v>18790029.600000001</v>
      </c>
      <c r="S1341" s="16">
        <v>15</v>
      </c>
      <c r="T1341" s="16" t="s">
        <v>213</v>
      </c>
      <c r="U1341" s="16" t="s">
        <v>7048</v>
      </c>
      <c r="V1341" s="16" t="s">
        <v>7048</v>
      </c>
    </row>
    <row r="1342" spans="1:22" s="1" customFormat="1" x14ac:dyDescent="0.3">
      <c r="A1342" s="16">
        <v>1337</v>
      </c>
      <c r="B1342" s="118" t="s">
        <v>263</v>
      </c>
      <c r="C1342" s="118" t="s">
        <v>15420</v>
      </c>
      <c r="D1342" s="118" t="s">
        <v>15421</v>
      </c>
      <c r="E1342" s="118" t="s">
        <v>15422</v>
      </c>
      <c r="F1342" s="118" t="s">
        <v>14449</v>
      </c>
      <c r="G1342" s="118" t="s">
        <v>9115</v>
      </c>
      <c r="H1342" s="166">
        <v>1155000</v>
      </c>
      <c r="I1342" s="166">
        <v>35</v>
      </c>
      <c r="J1342" s="118">
        <v>4933346.25</v>
      </c>
      <c r="K1342" s="118">
        <v>175</v>
      </c>
      <c r="L1342" s="118">
        <v>4228582.5</v>
      </c>
      <c r="M1342" s="118">
        <v>150</v>
      </c>
      <c r="N1342" s="118">
        <v>4228582.5</v>
      </c>
      <c r="O1342" s="118">
        <v>150</v>
      </c>
      <c r="P1342" s="118">
        <v>4228582.5</v>
      </c>
      <c r="Q1342" s="118">
        <v>150</v>
      </c>
      <c r="R1342" s="16">
        <v>18774093.75</v>
      </c>
      <c r="S1342" s="118">
        <v>660</v>
      </c>
      <c r="T1342" s="20" t="s">
        <v>15403</v>
      </c>
      <c r="U1342" s="118" t="s">
        <v>15423</v>
      </c>
      <c r="V1342" s="118"/>
    </row>
    <row r="1343" spans="1:22" s="1" customFormat="1" ht="112.5" x14ac:dyDescent="0.3">
      <c r="A1343" s="16">
        <v>1338</v>
      </c>
      <c r="B1343" s="51" t="s">
        <v>645</v>
      </c>
      <c r="C1343" s="51" t="s">
        <v>11043</v>
      </c>
      <c r="D1343" s="51" t="s">
        <v>11044</v>
      </c>
      <c r="E1343" s="51" t="s">
        <v>14723</v>
      </c>
      <c r="F1343" s="40" t="s">
        <v>14449</v>
      </c>
      <c r="G1343" s="51" t="s">
        <v>33</v>
      </c>
      <c r="H1343" s="308">
        <v>4367104</v>
      </c>
      <c r="I1343" s="251">
        <v>2</v>
      </c>
      <c r="J1343" s="251">
        <v>3600000</v>
      </c>
      <c r="K1343" s="51">
        <v>2</v>
      </c>
      <c r="L1343" s="251">
        <v>3600000</v>
      </c>
      <c r="M1343" s="51">
        <v>2</v>
      </c>
      <c r="N1343" s="251">
        <v>3600000</v>
      </c>
      <c r="O1343" s="51">
        <v>2</v>
      </c>
      <c r="P1343" s="251">
        <v>3600000</v>
      </c>
      <c r="Q1343" s="51">
        <v>2</v>
      </c>
      <c r="R1343" s="16">
        <v>18767104</v>
      </c>
      <c r="S1343" s="16">
        <v>10</v>
      </c>
      <c r="T1343" s="51" t="s">
        <v>14724</v>
      </c>
      <c r="U1343" s="211"/>
      <c r="V1343" s="211"/>
    </row>
    <row r="1344" spans="1:22" s="1" customFormat="1" ht="37.5" x14ac:dyDescent="0.3">
      <c r="A1344" s="16">
        <v>1339</v>
      </c>
      <c r="B1344" s="21" t="s">
        <v>3915</v>
      </c>
      <c r="C1344" s="16" t="s">
        <v>3916</v>
      </c>
      <c r="D1344" s="16" t="s">
        <v>3917</v>
      </c>
      <c r="E1344" s="16" t="s">
        <v>3918</v>
      </c>
      <c r="F1344" s="17"/>
      <c r="G1344" s="16" t="s">
        <v>33</v>
      </c>
      <c r="H1344" s="251">
        <v>3748500</v>
      </c>
      <c r="I1344" s="251">
        <v>7</v>
      </c>
      <c r="J1344" s="16">
        <v>3748500</v>
      </c>
      <c r="K1344" s="16">
        <v>7</v>
      </c>
      <c r="L1344" s="16">
        <v>3748500</v>
      </c>
      <c r="M1344" s="16">
        <v>7</v>
      </c>
      <c r="N1344" s="16">
        <v>3748500</v>
      </c>
      <c r="O1344" s="16">
        <v>7</v>
      </c>
      <c r="P1344" s="16">
        <v>3748500</v>
      </c>
      <c r="Q1344" s="16">
        <v>7</v>
      </c>
      <c r="R1344" s="16">
        <v>18742500</v>
      </c>
      <c r="S1344" s="16">
        <v>35</v>
      </c>
      <c r="T1344" s="16" t="s">
        <v>213</v>
      </c>
      <c r="U1344" s="16" t="s">
        <v>2567</v>
      </c>
      <c r="V1344" s="16" t="s">
        <v>199</v>
      </c>
    </row>
    <row r="1345" spans="1:22" s="1" customFormat="1" ht="75" x14ac:dyDescent="0.3">
      <c r="A1345" s="16">
        <v>1340</v>
      </c>
      <c r="B1345" s="276" t="s">
        <v>332</v>
      </c>
      <c r="C1345" s="99" t="s">
        <v>333</v>
      </c>
      <c r="D1345" s="99" t="s">
        <v>334</v>
      </c>
      <c r="E1345" s="99" t="s">
        <v>11248</v>
      </c>
      <c r="F1345" s="16"/>
      <c r="G1345" s="99" t="s">
        <v>9684</v>
      </c>
      <c r="H1345" s="184">
        <v>0</v>
      </c>
      <c r="I1345" s="184">
        <v>0</v>
      </c>
      <c r="J1345" s="99">
        <v>18734000</v>
      </c>
      <c r="K1345" s="99">
        <v>2000</v>
      </c>
      <c r="L1345" s="99">
        <v>0</v>
      </c>
      <c r="M1345" s="99">
        <v>0</v>
      </c>
      <c r="N1345" s="99">
        <v>0</v>
      </c>
      <c r="O1345" s="99">
        <v>0</v>
      </c>
      <c r="P1345" s="99">
        <v>0</v>
      </c>
      <c r="Q1345" s="99">
        <v>0</v>
      </c>
      <c r="R1345" s="16">
        <v>18734000</v>
      </c>
      <c r="S1345" s="99">
        <v>0</v>
      </c>
      <c r="T1345" s="16" t="s">
        <v>1000</v>
      </c>
      <c r="U1345" s="16" t="s">
        <v>1097</v>
      </c>
      <c r="V1345" s="35" t="s">
        <v>199</v>
      </c>
    </row>
    <row r="1346" spans="1:22" s="1" customFormat="1" ht="75" x14ac:dyDescent="0.3">
      <c r="A1346" s="16">
        <v>1341</v>
      </c>
      <c r="B1346" s="21" t="s">
        <v>878</v>
      </c>
      <c r="C1346" s="16" t="s">
        <v>879</v>
      </c>
      <c r="D1346" s="16" t="s">
        <v>880</v>
      </c>
      <c r="E1346" s="16" t="s">
        <v>881</v>
      </c>
      <c r="F1346" s="40" t="s">
        <v>882</v>
      </c>
      <c r="G1346" s="16" t="s">
        <v>337</v>
      </c>
      <c r="H1346" s="437">
        <v>6223392</v>
      </c>
      <c r="I1346" s="437">
        <v>2688</v>
      </c>
      <c r="J1346" s="26">
        <v>6223392</v>
      </c>
      <c r="K1346" s="26">
        <v>2688</v>
      </c>
      <c r="L1346" s="26">
        <v>6223392</v>
      </c>
      <c r="M1346" s="26">
        <v>2688</v>
      </c>
      <c r="N1346" s="16">
        <v>0</v>
      </c>
      <c r="O1346" s="16">
        <v>0</v>
      </c>
      <c r="P1346" s="16">
        <v>0</v>
      </c>
      <c r="Q1346" s="16">
        <v>0</v>
      </c>
      <c r="R1346" s="16">
        <v>18670176</v>
      </c>
      <c r="S1346" s="16">
        <v>8064</v>
      </c>
      <c r="T1346" s="16" t="s">
        <v>883</v>
      </c>
      <c r="U1346" s="16" t="s">
        <v>35</v>
      </c>
      <c r="V1346" s="16" t="s">
        <v>884</v>
      </c>
    </row>
    <row r="1347" spans="1:22" s="1" customFormat="1" ht="56.25" x14ac:dyDescent="0.3">
      <c r="A1347" s="16">
        <v>1342</v>
      </c>
      <c r="B1347" s="21" t="s">
        <v>296</v>
      </c>
      <c r="C1347" s="16" t="s">
        <v>297</v>
      </c>
      <c r="D1347" s="16" t="s">
        <v>298</v>
      </c>
      <c r="E1347" s="16" t="s">
        <v>1672</v>
      </c>
      <c r="F1347" s="16" t="s">
        <v>1673</v>
      </c>
      <c r="G1347" s="16" t="s">
        <v>1493</v>
      </c>
      <c r="H1347" s="251">
        <v>18655000</v>
      </c>
      <c r="I1347" s="251">
        <v>3500</v>
      </c>
      <c r="J1347" s="16">
        <v>0</v>
      </c>
      <c r="K1347" s="16">
        <v>0</v>
      </c>
      <c r="L1347" s="16">
        <v>0</v>
      </c>
      <c r="M1347" s="16">
        <v>0</v>
      </c>
      <c r="N1347" s="16">
        <v>0</v>
      </c>
      <c r="O1347" s="16">
        <v>0</v>
      </c>
      <c r="P1347" s="16">
        <v>0</v>
      </c>
      <c r="Q1347" s="16">
        <v>0</v>
      </c>
      <c r="R1347" s="16">
        <v>18655000</v>
      </c>
      <c r="S1347" s="16">
        <v>3500</v>
      </c>
      <c r="T1347" s="16" t="s">
        <v>913</v>
      </c>
      <c r="U1347" s="16" t="s">
        <v>35</v>
      </c>
      <c r="V1347" s="16" t="s">
        <v>1538</v>
      </c>
    </row>
    <row r="1348" spans="1:22" s="1" customFormat="1" ht="337.5" x14ac:dyDescent="0.3">
      <c r="A1348" s="16">
        <v>1343</v>
      </c>
      <c r="B1348" s="21" t="s">
        <v>7437</v>
      </c>
      <c r="C1348" s="16" t="s">
        <v>2197</v>
      </c>
      <c r="D1348" s="16" t="s">
        <v>1414</v>
      </c>
      <c r="E1348" s="16" t="s">
        <v>7438</v>
      </c>
      <c r="F1348" s="16"/>
      <c r="G1348" s="16" t="s">
        <v>1493</v>
      </c>
      <c r="H1348" s="251">
        <v>3724000</v>
      </c>
      <c r="I1348" s="251">
        <v>5</v>
      </c>
      <c r="J1348" s="16">
        <v>3724000</v>
      </c>
      <c r="K1348" s="16">
        <v>5</v>
      </c>
      <c r="L1348" s="16">
        <v>3724000</v>
      </c>
      <c r="M1348" s="16">
        <v>5</v>
      </c>
      <c r="N1348" s="16">
        <v>3724000</v>
      </c>
      <c r="O1348" s="16">
        <v>5</v>
      </c>
      <c r="P1348" s="16">
        <v>3724000</v>
      </c>
      <c r="Q1348" s="16">
        <v>5</v>
      </c>
      <c r="R1348" s="16">
        <v>18620000</v>
      </c>
      <c r="S1348" s="16">
        <v>25</v>
      </c>
      <c r="T1348" s="16" t="s">
        <v>213</v>
      </c>
      <c r="U1348" s="16" t="s">
        <v>7048</v>
      </c>
      <c r="V1348" s="16" t="s">
        <v>7048</v>
      </c>
    </row>
    <row r="1349" spans="1:22" s="1" customFormat="1" ht="75" x14ac:dyDescent="0.3">
      <c r="A1349" s="16">
        <v>1344</v>
      </c>
      <c r="B1349" s="21" t="s">
        <v>639</v>
      </c>
      <c r="C1349" s="16" t="s">
        <v>640</v>
      </c>
      <c r="D1349" s="16" t="s">
        <v>641</v>
      </c>
      <c r="E1349" s="16" t="s">
        <v>642</v>
      </c>
      <c r="F1349" s="40" t="s">
        <v>643</v>
      </c>
      <c r="G1349" s="16" t="s">
        <v>49</v>
      </c>
      <c r="H1349" s="251">
        <v>5100000</v>
      </c>
      <c r="I1349" s="251">
        <v>17</v>
      </c>
      <c r="J1349" s="16">
        <v>4500000</v>
      </c>
      <c r="K1349" s="16">
        <v>15</v>
      </c>
      <c r="L1349" s="16">
        <v>4500000</v>
      </c>
      <c r="M1349" s="16">
        <v>15</v>
      </c>
      <c r="N1349" s="16">
        <v>4500000</v>
      </c>
      <c r="O1349" s="16">
        <v>15</v>
      </c>
      <c r="P1349" s="16">
        <v>0</v>
      </c>
      <c r="Q1349" s="16">
        <v>0</v>
      </c>
      <c r="R1349" s="16">
        <v>18600000</v>
      </c>
      <c r="S1349" s="16">
        <v>62</v>
      </c>
      <c r="T1349" s="16" t="s">
        <v>25</v>
      </c>
      <c r="U1349" s="16" t="s">
        <v>83</v>
      </c>
      <c r="V1349" s="16" t="s">
        <v>644</v>
      </c>
    </row>
    <row r="1350" spans="1:22" s="1" customFormat="1" ht="131.25" x14ac:dyDescent="0.3">
      <c r="A1350" s="16">
        <v>1345</v>
      </c>
      <c r="B1350" s="21" t="s">
        <v>645</v>
      </c>
      <c r="C1350" s="16" t="s">
        <v>231</v>
      </c>
      <c r="D1350" s="16" t="s">
        <v>232</v>
      </c>
      <c r="E1350" s="16" t="s">
        <v>11080</v>
      </c>
      <c r="F1350" s="16"/>
      <c r="G1350" s="16" t="s">
        <v>1493</v>
      </c>
      <c r="H1350" s="251">
        <v>3718631.62</v>
      </c>
      <c r="I1350" s="251">
        <v>40</v>
      </c>
      <c r="J1350" s="16">
        <v>3718631.62</v>
      </c>
      <c r="K1350" s="16">
        <v>40</v>
      </c>
      <c r="L1350" s="16">
        <v>3718631.62</v>
      </c>
      <c r="M1350" s="16">
        <v>40</v>
      </c>
      <c r="N1350" s="16">
        <v>3718631.62</v>
      </c>
      <c r="O1350" s="16">
        <v>40</v>
      </c>
      <c r="P1350" s="16">
        <v>3718631.62</v>
      </c>
      <c r="Q1350" s="16">
        <v>40</v>
      </c>
      <c r="R1350" s="16">
        <v>18593158.100000001</v>
      </c>
      <c r="S1350" s="16">
        <v>200</v>
      </c>
      <c r="T1350" s="16" t="s">
        <v>1113</v>
      </c>
      <c r="U1350" s="16" t="s">
        <v>1097</v>
      </c>
      <c r="V1350" s="35" t="s">
        <v>199</v>
      </c>
    </row>
    <row r="1351" spans="1:22" s="1" customFormat="1" ht="112.5" x14ac:dyDescent="0.3">
      <c r="A1351" s="16">
        <v>1346</v>
      </c>
      <c r="B1351" s="21" t="s">
        <v>695</v>
      </c>
      <c r="C1351" s="16" t="s">
        <v>1176</v>
      </c>
      <c r="D1351" s="16" t="s">
        <v>10951</v>
      </c>
      <c r="E1351" s="16" t="s">
        <v>695</v>
      </c>
      <c r="F1351" s="16"/>
      <c r="G1351" s="16" t="s">
        <v>9115</v>
      </c>
      <c r="H1351" s="251">
        <v>18562575.359999999</v>
      </c>
      <c r="I1351" s="251" t="s">
        <v>9196</v>
      </c>
      <c r="J1351" s="16"/>
      <c r="K1351" s="16"/>
      <c r="L1351" s="16"/>
      <c r="M1351" s="16"/>
      <c r="N1351" s="16"/>
      <c r="O1351" s="16"/>
      <c r="P1351" s="16"/>
      <c r="Q1351" s="16"/>
      <c r="R1351" s="16">
        <v>18562575.359999999</v>
      </c>
      <c r="S1351" s="16">
        <v>12</v>
      </c>
      <c r="T1351" s="16" t="s">
        <v>76</v>
      </c>
      <c r="U1351" s="16" t="s">
        <v>61</v>
      </c>
      <c r="V1351" s="16" t="s">
        <v>10952</v>
      </c>
    </row>
    <row r="1352" spans="1:22" s="1" customFormat="1" ht="75" x14ac:dyDescent="0.3">
      <c r="A1352" s="16">
        <v>1347</v>
      </c>
      <c r="B1352" s="21" t="s">
        <v>7712</v>
      </c>
      <c r="C1352" s="16" t="s">
        <v>7713</v>
      </c>
      <c r="D1352" s="16" t="s">
        <v>7624</v>
      </c>
      <c r="E1352" s="16" t="s">
        <v>7714</v>
      </c>
      <c r="F1352" s="16"/>
      <c r="G1352" s="16" t="s">
        <v>49</v>
      </c>
      <c r="H1352" s="251">
        <v>4638870</v>
      </c>
      <c r="I1352" s="251">
        <v>3</v>
      </c>
      <c r="J1352" s="16">
        <v>0</v>
      </c>
      <c r="K1352" s="16">
        <v>0</v>
      </c>
      <c r="L1352" s="16">
        <v>4638870</v>
      </c>
      <c r="M1352" s="16">
        <v>3</v>
      </c>
      <c r="N1352" s="16">
        <v>4638870</v>
      </c>
      <c r="O1352" s="16">
        <v>3</v>
      </c>
      <c r="P1352" s="16">
        <v>4638870</v>
      </c>
      <c r="Q1352" s="16">
        <v>3</v>
      </c>
      <c r="R1352" s="16">
        <v>18555480</v>
      </c>
      <c r="S1352" s="16">
        <v>12</v>
      </c>
      <c r="T1352" s="16" t="s">
        <v>213</v>
      </c>
      <c r="U1352" s="16" t="s">
        <v>7048</v>
      </c>
      <c r="V1352" s="16" t="s">
        <v>7048</v>
      </c>
    </row>
    <row r="1353" spans="1:22" s="1" customFormat="1" ht="93.75" x14ac:dyDescent="0.3">
      <c r="A1353" s="16">
        <v>1348</v>
      </c>
      <c r="B1353" s="21" t="s">
        <v>3929</v>
      </c>
      <c r="C1353" s="16" t="s">
        <v>3930</v>
      </c>
      <c r="D1353" s="16" t="s">
        <v>3080</v>
      </c>
      <c r="E1353" s="16" t="s">
        <v>3931</v>
      </c>
      <c r="F1353" s="17"/>
      <c r="G1353" s="16" t="s">
        <v>33</v>
      </c>
      <c r="H1353" s="251">
        <v>3710876.7</v>
      </c>
      <c r="I1353" s="251">
        <v>190</v>
      </c>
      <c r="J1353" s="16">
        <v>3710876.7</v>
      </c>
      <c r="K1353" s="16">
        <v>190</v>
      </c>
      <c r="L1353" s="16">
        <v>3710876.7</v>
      </c>
      <c r="M1353" s="16">
        <v>190</v>
      </c>
      <c r="N1353" s="16">
        <v>3710876.7</v>
      </c>
      <c r="O1353" s="16">
        <v>190</v>
      </c>
      <c r="P1353" s="16">
        <v>3710876.7</v>
      </c>
      <c r="Q1353" s="16">
        <v>190</v>
      </c>
      <c r="R1353" s="16">
        <v>18554383.5</v>
      </c>
      <c r="S1353" s="16">
        <v>950</v>
      </c>
      <c r="T1353" s="16" t="s">
        <v>213</v>
      </c>
      <c r="U1353" s="16" t="s">
        <v>204</v>
      </c>
      <c r="V1353" s="16" t="s">
        <v>2891</v>
      </c>
    </row>
    <row r="1354" spans="1:22" s="1" customFormat="1" ht="56.25" x14ac:dyDescent="0.3">
      <c r="A1354" s="16">
        <v>1349</v>
      </c>
      <c r="B1354" s="16" t="s">
        <v>11899</v>
      </c>
      <c r="C1354" s="16" t="s">
        <v>11900</v>
      </c>
      <c r="D1354" s="16" t="s">
        <v>11841</v>
      </c>
      <c r="E1354" s="16" t="s">
        <v>12121</v>
      </c>
      <c r="F1354" s="16" t="s">
        <v>12122</v>
      </c>
      <c r="G1354" s="151" t="s">
        <v>33</v>
      </c>
      <c r="H1354" s="275">
        <v>0</v>
      </c>
      <c r="I1354" s="275">
        <v>0</v>
      </c>
      <c r="J1354" s="275">
        <v>6172359.6600000001</v>
      </c>
      <c r="K1354" s="275">
        <v>3</v>
      </c>
      <c r="L1354" s="275">
        <v>6172359.6600000001</v>
      </c>
      <c r="M1354" s="275">
        <v>3</v>
      </c>
      <c r="N1354" s="275">
        <v>6172359.6600000001</v>
      </c>
      <c r="O1354" s="275">
        <v>3</v>
      </c>
      <c r="P1354" s="275">
        <v>0</v>
      </c>
      <c r="Q1354" s="275">
        <v>0</v>
      </c>
      <c r="R1354" s="16">
        <v>18517078.98</v>
      </c>
      <c r="S1354" s="275">
        <v>9</v>
      </c>
      <c r="T1354" s="243" t="s">
        <v>11752</v>
      </c>
      <c r="U1354" s="279" t="s">
        <v>61</v>
      </c>
      <c r="V1354" s="279" t="s">
        <v>11903</v>
      </c>
    </row>
    <row r="1355" spans="1:22" s="1" customFormat="1" ht="168.75" x14ac:dyDescent="0.3">
      <c r="A1355" s="16">
        <v>1350</v>
      </c>
      <c r="B1355" s="21" t="s">
        <v>7715</v>
      </c>
      <c r="C1355" s="16" t="s">
        <v>2038</v>
      </c>
      <c r="D1355" s="16" t="s">
        <v>264</v>
      </c>
      <c r="E1355" s="16" t="s">
        <v>2039</v>
      </c>
      <c r="F1355" s="16"/>
      <c r="G1355" s="16" t="s">
        <v>33</v>
      </c>
      <c r="H1355" s="251">
        <v>1039161</v>
      </c>
      <c r="I1355" s="251">
        <v>1</v>
      </c>
      <c r="J1355" s="16">
        <v>2493986.4</v>
      </c>
      <c r="K1355" s="16">
        <v>2</v>
      </c>
      <c r="L1355" s="16">
        <v>4987972.8</v>
      </c>
      <c r="M1355" s="16">
        <v>4</v>
      </c>
      <c r="N1355" s="16">
        <v>4987972.8</v>
      </c>
      <c r="O1355" s="16">
        <v>4</v>
      </c>
      <c r="P1355" s="16">
        <v>4987972.8</v>
      </c>
      <c r="Q1355" s="16">
        <v>4</v>
      </c>
      <c r="R1355" s="16">
        <v>18497065.800000001</v>
      </c>
      <c r="S1355" s="16">
        <v>15</v>
      </c>
      <c r="T1355" s="16" t="s">
        <v>213</v>
      </c>
      <c r="U1355" s="16" t="s">
        <v>274</v>
      </c>
      <c r="V1355" s="16" t="s">
        <v>274</v>
      </c>
    </row>
    <row r="1356" spans="1:22" s="1" customFormat="1" ht="337.5" x14ac:dyDescent="0.3">
      <c r="A1356" s="16">
        <v>1351</v>
      </c>
      <c r="B1356" s="21" t="s">
        <v>2100</v>
      </c>
      <c r="C1356" s="16" t="s">
        <v>2101</v>
      </c>
      <c r="D1356" s="16" t="s">
        <v>7753</v>
      </c>
      <c r="E1356" s="16" t="s">
        <v>10159</v>
      </c>
      <c r="F1356" s="16" t="s">
        <v>10160</v>
      </c>
      <c r="G1356" s="16" t="s">
        <v>9115</v>
      </c>
      <c r="H1356" s="251">
        <v>3696000</v>
      </c>
      <c r="I1356" s="251" t="s">
        <v>9130</v>
      </c>
      <c r="J1356" s="16">
        <v>3696000</v>
      </c>
      <c r="K1356" s="16" t="s">
        <v>9130</v>
      </c>
      <c r="L1356" s="16">
        <v>3696000</v>
      </c>
      <c r="M1356" s="16" t="s">
        <v>9130</v>
      </c>
      <c r="N1356" s="16">
        <v>3696000</v>
      </c>
      <c r="O1356" s="16" t="s">
        <v>9130</v>
      </c>
      <c r="P1356" s="16">
        <v>3696000</v>
      </c>
      <c r="Q1356" s="16" t="s">
        <v>9130</v>
      </c>
      <c r="R1356" s="16">
        <v>18480000</v>
      </c>
      <c r="S1356" s="16">
        <v>15</v>
      </c>
      <c r="T1356" s="16" t="s">
        <v>34</v>
      </c>
      <c r="U1356" s="16"/>
      <c r="V1356" s="16"/>
    </row>
    <row r="1357" spans="1:22" s="1" customFormat="1" ht="56.25" x14ac:dyDescent="0.3">
      <c r="A1357" s="16">
        <v>1352</v>
      </c>
      <c r="B1357" s="21" t="s">
        <v>2100</v>
      </c>
      <c r="C1357" s="16" t="s">
        <v>2101</v>
      </c>
      <c r="D1357" s="16" t="s">
        <v>7753</v>
      </c>
      <c r="E1357" s="16" t="s">
        <v>10159</v>
      </c>
      <c r="F1357" s="16" t="s">
        <v>10159</v>
      </c>
      <c r="G1357" s="16" t="s">
        <v>9115</v>
      </c>
      <c r="H1357" s="251">
        <v>3696000</v>
      </c>
      <c r="I1357" s="251" t="s">
        <v>9130</v>
      </c>
      <c r="J1357" s="16">
        <v>3696000</v>
      </c>
      <c r="K1357" s="16" t="s">
        <v>9130</v>
      </c>
      <c r="L1357" s="16">
        <v>3696000</v>
      </c>
      <c r="M1357" s="16" t="s">
        <v>9130</v>
      </c>
      <c r="N1357" s="16">
        <v>3696000</v>
      </c>
      <c r="O1357" s="16" t="s">
        <v>9130</v>
      </c>
      <c r="P1357" s="16">
        <v>3696000</v>
      </c>
      <c r="Q1357" s="16" t="s">
        <v>9130</v>
      </c>
      <c r="R1357" s="16">
        <v>18480000</v>
      </c>
      <c r="S1357" s="16">
        <v>15</v>
      </c>
      <c r="T1357" s="16" t="s">
        <v>34</v>
      </c>
      <c r="U1357" s="16"/>
      <c r="V1357" s="16"/>
    </row>
    <row r="1358" spans="1:22" s="1" customFormat="1" ht="75" x14ac:dyDescent="0.3">
      <c r="A1358" s="16">
        <v>1353</v>
      </c>
      <c r="B1358" s="120" t="s">
        <v>14068</v>
      </c>
      <c r="C1358" s="113" t="s">
        <v>14069</v>
      </c>
      <c r="D1358" s="120" t="s">
        <v>14026</v>
      </c>
      <c r="E1358" s="120" t="s">
        <v>14070</v>
      </c>
      <c r="F1358" s="20"/>
      <c r="G1358" s="21" t="s">
        <v>33</v>
      </c>
      <c r="H1358" s="470">
        <v>4615728</v>
      </c>
      <c r="I1358" s="470">
        <v>8</v>
      </c>
      <c r="J1358" s="170">
        <v>4615728</v>
      </c>
      <c r="K1358" s="170">
        <v>8</v>
      </c>
      <c r="L1358" s="170">
        <v>4615728</v>
      </c>
      <c r="M1358" s="170">
        <v>8</v>
      </c>
      <c r="N1358" s="170">
        <v>4615728</v>
      </c>
      <c r="O1358" s="170">
        <v>8</v>
      </c>
      <c r="P1358" s="170"/>
      <c r="Q1358" s="170"/>
      <c r="R1358" s="16">
        <v>18462912</v>
      </c>
      <c r="S1358" s="21">
        <v>32</v>
      </c>
      <c r="T1358" s="148" t="s">
        <v>13891</v>
      </c>
      <c r="U1358" s="218"/>
      <c r="V1358" s="218"/>
    </row>
    <row r="1359" spans="1:22" s="1" customFormat="1" ht="56.25" x14ac:dyDescent="0.3">
      <c r="A1359" s="16">
        <v>1354</v>
      </c>
      <c r="B1359" s="21" t="s">
        <v>55</v>
      </c>
      <c r="C1359" s="16" t="s">
        <v>1103</v>
      </c>
      <c r="D1359" s="16" t="s">
        <v>9925</v>
      </c>
      <c r="E1359" s="16" t="s">
        <v>9935</v>
      </c>
      <c r="F1359" s="16" t="s">
        <v>9935</v>
      </c>
      <c r="G1359" s="16" t="s">
        <v>9114</v>
      </c>
      <c r="H1359" s="251">
        <v>3691892.74</v>
      </c>
      <c r="I1359" s="251" t="s">
        <v>9196</v>
      </c>
      <c r="J1359" s="16">
        <v>3691892.74</v>
      </c>
      <c r="K1359" s="16" t="s">
        <v>9196</v>
      </c>
      <c r="L1359" s="16">
        <v>3691892.74</v>
      </c>
      <c r="M1359" s="16" t="s">
        <v>9196</v>
      </c>
      <c r="N1359" s="16">
        <v>3691892.74</v>
      </c>
      <c r="O1359" s="16" t="s">
        <v>9196</v>
      </c>
      <c r="P1359" s="16">
        <v>3691892.74</v>
      </c>
      <c r="Q1359" s="16" t="s">
        <v>9196</v>
      </c>
      <c r="R1359" s="16">
        <v>18459463.700000003</v>
      </c>
      <c r="S1359" s="16">
        <v>60</v>
      </c>
      <c r="T1359" s="16" t="s">
        <v>34</v>
      </c>
      <c r="U1359" s="16"/>
      <c r="V1359" s="16"/>
    </row>
    <row r="1360" spans="1:22" s="1" customFormat="1" ht="409.5" x14ac:dyDescent="0.3">
      <c r="A1360" s="16">
        <v>1355</v>
      </c>
      <c r="B1360" s="21" t="s">
        <v>7716</v>
      </c>
      <c r="C1360" s="16" t="s">
        <v>3331</v>
      </c>
      <c r="D1360" s="16" t="s">
        <v>842</v>
      </c>
      <c r="E1360" s="16" t="s">
        <v>3332</v>
      </c>
      <c r="F1360" s="16"/>
      <c r="G1360" s="16" t="s">
        <v>33</v>
      </c>
      <c r="H1360" s="251">
        <v>1858779.9999999998</v>
      </c>
      <c r="I1360" s="251">
        <v>119</v>
      </c>
      <c r="J1360" s="16">
        <v>4714051.5600000005</v>
      </c>
      <c r="K1360" s="16">
        <v>278</v>
      </c>
      <c r="L1360" s="16">
        <v>4239255</v>
      </c>
      <c r="M1360" s="16">
        <v>250</v>
      </c>
      <c r="N1360" s="16">
        <v>4239255</v>
      </c>
      <c r="O1360" s="16">
        <v>250</v>
      </c>
      <c r="P1360" s="16">
        <v>3391404</v>
      </c>
      <c r="Q1360" s="16">
        <v>200</v>
      </c>
      <c r="R1360" s="16">
        <v>18442745.560000002</v>
      </c>
      <c r="S1360" s="16">
        <v>1097</v>
      </c>
      <c r="T1360" s="16" t="s">
        <v>213</v>
      </c>
      <c r="U1360" s="16" t="s">
        <v>7048</v>
      </c>
      <c r="V1360" s="16" t="s">
        <v>7048</v>
      </c>
    </row>
    <row r="1361" spans="1:22" s="1" customFormat="1" ht="131.25" x14ac:dyDescent="0.3">
      <c r="A1361" s="16">
        <v>1356</v>
      </c>
      <c r="B1361" s="21" t="s">
        <v>7456</v>
      </c>
      <c r="C1361" s="16" t="s">
        <v>7457</v>
      </c>
      <c r="D1361" s="16" t="s">
        <v>2039</v>
      </c>
      <c r="E1361" s="16" t="s">
        <v>7458</v>
      </c>
      <c r="F1361" s="16"/>
      <c r="G1361" s="16" t="s">
        <v>1493</v>
      </c>
      <c r="H1361" s="251">
        <v>3666222</v>
      </c>
      <c r="I1361" s="251">
        <v>9</v>
      </c>
      <c r="J1361" s="16">
        <v>3666222</v>
      </c>
      <c r="K1361" s="16">
        <v>9</v>
      </c>
      <c r="L1361" s="16">
        <v>3666222</v>
      </c>
      <c r="M1361" s="16">
        <v>9</v>
      </c>
      <c r="N1361" s="16">
        <v>3666222</v>
      </c>
      <c r="O1361" s="16">
        <v>9</v>
      </c>
      <c r="P1361" s="16">
        <v>3666222</v>
      </c>
      <c r="Q1361" s="16">
        <v>9</v>
      </c>
      <c r="R1361" s="16">
        <v>18331110</v>
      </c>
      <c r="S1361" s="16">
        <v>45</v>
      </c>
      <c r="T1361" s="16" t="s">
        <v>213</v>
      </c>
      <c r="U1361" s="16" t="s">
        <v>7048</v>
      </c>
      <c r="V1361" s="16" t="s">
        <v>7048</v>
      </c>
    </row>
    <row r="1362" spans="1:22" s="1" customFormat="1" ht="409.5" x14ac:dyDescent="0.3">
      <c r="A1362" s="16">
        <v>1357</v>
      </c>
      <c r="B1362" s="21" t="s">
        <v>2046</v>
      </c>
      <c r="C1362" s="16" t="s">
        <v>4007</v>
      </c>
      <c r="D1362" s="16" t="s">
        <v>4008</v>
      </c>
      <c r="E1362" s="16" t="s">
        <v>4009</v>
      </c>
      <c r="F1362" s="16"/>
      <c r="G1362" s="16" t="s">
        <v>33</v>
      </c>
      <c r="H1362" s="251">
        <v>10500142.880000001</v>
      </c>
      <c r="I1362" s="251">
        <v>8</v>
      </c>
      <c r="J1362" s="16">
        <v>1956000</v>
      </c>
      <c r="K1362" s="16">
        <v>2</v>
      </c>
      <c r="L1362" s="16">
        <v>1956000</v>
      </c>
      <c r="M1362" s="16">
        <v>2</v>
      </c>
      <c r="N1362" s="16">
        <v>1956000</v>
      </c>
      <c r="O1362" s="16">
        <v>2</v>
      </c>
      <c r="P1362" s="16">
        <v>1956000</v>
      </c>
      <c r="Q1362" s="16">
        <v>2</v>
      </c>
      <c r="R1362" s="16">
        <v>18324142.880000003</v>
      </c>
      <c r="S1362" s="16">
        <v>16</v>
      </c>
      <c r="T1362" s="16" t="s">
        <v>25</v>
      </c>
      <c r="U1362" s="16" t="s">
        <v>2567</v>
      </c>
      <c r="V1362" s="16" t="s">
        <v>199</v>
      </c>
    </row>
    <row r="1363" spans="1:22" s="1" customFormat="1" ht="37.5" x14ac:dyDescent="0.3">
      <c r="A1363" s="16">
        <v>1358</v>
      </c>
      <c r="B1363" s="16" t="s">
        <v>6230</v>
      </c>
      <c r="C1363" s="16" t="s">
        <v>6231</v>
      </c>
      <c r="D1363" s="16" t="s">
        <v>6232</v>
      </c>
      <c r="E1363" s="16" t="s">
        <v>12123</v>
      </c>
      <c r="F1363" s="16"/>
      <c r="G1363" s="151" t="s">
        <v>9115</v>
      </c>
      <c r="H1363" s="275">
        <v>9150653.5800000001</v>
      </c>
      <c r="I1363" s="275" t="s">
        <v>9123</v>
      </c>
      <c r="J1363" s="275">
        <v>0</v>
      </c>
      <c r="K1363" s="275">
        <v>0</v>
      </c>
      <c r="L1363" s="275">
        <v>0</v>
      </c>
      <c r="M1363" s="275">
        <v>0</v>
      </c>
      <c r="N1363" s="275">
        <v>9150653.5800000001</v>
      </c>
      <c r="O1363" s="275" t="s">
        <v>9123</v>
      </c>
      <c r="P1363" s="275">
        <v>0</v>
      </c>
      <c r="Q1363" s="275">
        <v>0</v>
      </c>
      <c r="R1363" s="16">
        <v>18301307.16</v>
      </c>
      <c r="S1363" s="275">
        <v>12</v>
      </c>
      <c r="T1363" s="38" t="s">
        <v>11752</v>
      </c>
      <c r="U1363" s="279"/>
      <c r="V1363" s="279"/>
    </row>
    <row r="1364" spans="1:22" s="1" customFormat="1" ht="56.25" x14ac:dyDescent="0.3">
      <c r="A1364" s="16">
        <v>1359</v>
      </c>
      <c r="B1364" s="20" t="s">
        <v>16087</v>
      </c>
      <c r="C1364" s="20" t="s">
        <v>16088</v>
      </c>
      <c r="D1364" s="20" t="s">
        <v>16087</v>
      </c>
      <c r="E1364" s="20" t="s">
        <v>16089</v>
      </c>
      <c r="F1364" s="16">
        <v>2062</v>
      </c>
      <c r="G1364" s="21" t="s">
        <v>33</v>
      </c>
      <c r="H1364" s="115">
        <v>18263101.050000001</v>
      </c>
      <c r="I1364" s="115">
        <v>3</v>
      </c>
      <c r="J1364" s="171"/>
      <c r="K1364" s="171"/>
      <c r="L1364" s="171"/>
      <c r="M1364" s="171"/>
      <c r="N1364" s="174"/>
      <c r="O1364" s="174"/>
      <c r="P1364" s="174"/>
      <c r="Q1364" s="174"/>
      <c r="R1364" s="16">
        <v>18263101.050000001</v>
      </c>
      <c r="S1364" s="171">
        <v>3</v>
      </c>
      <c r="T1364" s="20" t="s">
        <v>15928</v>
      </c>
      <c r="U1364" s="16" t="s">
        <v>199</v>
      </c>
      <c r="V1364" s="16" t="s">
        <v>199</v>
      </c>
    </row>
    <row r="1365" spans="1:22" s="1" customFormat="1" ht="37.5" x14ac:dyDescent="0.3">
      <c r="A1365" s="16">
        <v>1360</v>
      </c>
      <c r="B1365" s="21" t="s">
        <v>4770</v>
      </c>
      <c r="C1365" s="16" t="s">
        <v>4769</v>
      </c>
      <c r="D1365" s="16" t="s">
        <v>4771</v>
      </c>
      <c r="E1365" s="16" t="s">
        <v>9356</v>
      </c>
      <c r="F1365" s="16"/>
      <c r="G1365" s="16" t="s">
        <v>9115</v>
      </c>
      <c r="H1365" s="251">
        <v>18256000</v>
      </c>
      <c r="I1365" s="251" t="s">
        <v>9113</v>
      </c>
      <c r="J1365" s="16"/>
      <c r="K1365" s="16"/>
      <c r="L1365" s="16"/>
      <c r="M1365" s="16"/>
      <c r="N1365" s="16"/>
      <c r="O1365" s="16"/>
      <c r="P1365" s="16"/>
      <c r="Q1365" s="16"/>
      <c r="R1365" s="16">
        <v>18256000</v>
      </c>
      <c r="S1365" s="16">
        <v>1</v>
      </c>
      <c r="T1365" s="16" t="s">
        <v>1326</v>
      </c>
      <c r="U1365" s="16"/>
      <c r="V1365" s="16"/>
    </row>
    <row r="1366" spans="1:22" s="1" customFormat="1" ht="112.5" x14ac:dyDescent="0.3">
      <c r="A1366" s="16">
        <v>1361</v>
      </c>
      <c r="B1366" s="16" t="s">
        <v>12124</v>
      </c>
      <c r="C1366" s="16" t="s">
        <v>7006</v>
      </c>
      <c r="D1366" s="16" t="s">
        <v>11841</v>
      </c>
      <c r="E1366" s="16" t="s">
        <v>12125</v>
      </c>
      <c r="F1366" s="16" t="s">
        <v>12126</v>
      </c>
      <c r="G1366" s="151" t="s">
        <v>33</v>
      </c>
      <c r="H1366" s="275">
        <v>9127134</v>
      </c>
      <c r="I1366" s="275">
        <v>18</v>
      </c>
      <c r="J1366" s="275"/>
      <c r="K1366" s="275"/>
      <c r="L1366" s="275">
        <v>9127134</v>
      </c>
      <c r="M1366" s="275">
        <v>18</v>
      </c>
      <c r="N1366" s="275"/>
      <c r="O1366" s="275"/>
      <c r="P1366" s="275"/>
      <c r="Q1366" s="275"/>
      <c r="R1366" s="16">
        <v>18254268</v>
      </c>
      <c r="S1366" s="275">
        <v>36</v>
      </c>
      <c r="T1366" s="243" t="s">
        <v>11752</v>
      </c>
      <c r="U1366" s="279"/>
      <c r="V1366" s="279"/>
    </row>
    <row r="1367" spans="1:22" s="1" customFormat="1" ht="150" x14ac:dyDescent="0.3">
      <c r="A1367" s="16">
        <v>1362</v>
      </c>
      <c r="B1367" s="21" t="s">
        <v>1270</v>
      </c>
      <c r="C1367" s="16" t="s">
        <v>1286</v>
      </c>
      <c r="D1367" s="16" t="s">
        <v>1287</v>
      </c>
      <c r="E1367" s="16" t="s">
        <v>1289</v>
      </c>
      <c r="F1367" s="16"/>
      <c r="G1367" s="16" t="s">
        <v>33</v>
      </c>
      <c r="H1367" s="251">
        <v>0</v>
      </c>
      <c r="I1367" s="251">
        <v>0</v>
      </c>
      <c r="J1367" s="16">
        <v>18204542.719999999</v>
      </c>
      <c r="K1367" s="16">
        <v>1</v>
      </c>
      <c r="L1367" s="16">
        <v>0</v>
      </c>
      <c r="M1367" s="16">
        <v>0</v>
      </c>
      <c r="N1367" s="16">
        <v>0</v>
      </c>
      <c r="O1367" s="16">
        <v>0</v>
      </c>
      <c r="P1367" s="16">
        <v>0</v>
      </c>
      <c r="Q1367" s="16">
        <v>0</v>
      </c>
      <c r="R1367" s="16">
        <v>18204542.719999999</v>
      </c>
      <c r="S1367" s="16">
        <v>1</v>
      </c>
      <c r="T1367" s="16" t="s">
        <v>9759</v>
      </c>
      <c r="U1367" s="16" t="s">
        <v>1274</v>
      </c>
      <c r="V1367" s="16" t="s">
        <v>1275</v>
      </c>
    </row>
    <row r="1368" spans="1:22" s="1" customFormat="1" ht="56.25" x14ac:dyDescent="0.3">
      <c r="A1368" s="16">
        <v>1363</v>
      </c>
      <c r="B1368" s="51" t="s">
        <v>9377</v>
      </c>
      <c r="C1368" s="51" t="s">
        <v>9378</v>
      </c>
      <c r="D1368" s="51" t="s">
        <v>9379</v>
      </c>
      <c r="E1368" s="51" t="s">
        <v>14722</v>
      </c>
      <c r="F1368" s="51"/>
      <c r="G1368" s="51" t="s">
        <v>9115</v>
      </c>
      <c r="H1368" s="437">
        <v>18188800</v>
      </c>
      <c r="I1368" s="251" t="s">
        <v>9969</v>
      </c>
      <c r="J1368" s="17"/>
      <c r="K1368" s="17"/>
      <c r="L1368" s="17"/>
      <c r="M1368" s="17"/>
      <c r="N1368" s="17"/>
      <c r="O1368" s="17"/>
      <c r="P1368" s="17"/>
      <c r="Q1368" s="17"/>
      <c r="R1368" s="16">
        <v>18188800</v>
      </c>
      <c r="S1368" s="16">
        <v>7</v>
      </c>
      <c r="T1368" s="51" t="s">
        <v>14655</v>
      </c>
      <c r="U1368" s="51" t="s">
        <v>35</v>
      </c>
      <c r="V1368" s="17"/>
    </row>
    <row r="1369" spans="1:22" s="1" customFormat="1" ht="93.75" x14ac:dyDescent="0.3">
      <c r="A1369" s="16">
        <v>1364</v>
      </c>
      <c r="B1369" s="20" t="s">
        <v>4700</v>
      </c>
      <c r="C1369" s="20" t="s">
        <v>6066</v>
      </c>
      <c r="D1369" s="20" t="s">
        <v>6067</v>
      </c>
      <c r="E1369" s="20" t="s">
        <v>14071</v>
      </c>
      <c r="F1369" s="20"/>
      <c r="G1369" s="21" t="s">
        <v>33</v>
      </c>
      <c r="H1369" s="115">
        <v>18149900</v>
      </c>
      <c r="I1369" s="115">
        <v>100</v>
      </c>
      <c r="J1369" s="115"/>
      <c r="K1369" s="115"/>
      <c r="L1369" s="115"/>
      <c r="M1369" s="115"/>
      <c r="N1369" s="115"/>
      <c r="O1369" s="115"/>
      <c r="P1369" s="115"/>
      <c r="Q1369" s="115"/>
      <c r="R1369" s="16">
        <v>18149900</v>
      </c>
      <c r="S1369" s="21">
        <v>100</v>
      </c>
      <c r="T1369" s="20" t="s">
        <v>14072</v>
      </c>
      <c r="U1369" s="17" t="s">
        <v>14073</v>
      </c>
      <c r="V1369" s="17" t="s">
        <v>14074</v>
      </c>
    </row>
    <row r="1370" spans="1:22" s="1" customFormat="1" ht="93.75" x14ac:dyDescent="0.3">
      <c r="A1370" s="16">
        <v>1365</v>
      </c>
      <c r="B1370" s="20" t="s">
        <v>4700</v>
      </c>
      <c r="C1370" s="20" t="s">
        <v>6066</v>
      </c>
      <c r="D1370" s="20" t="s">
        <v>6067</v>
      </c>
      <c r="E1370" s="20" t="s">
        <v>14075</v>
      </c>
      <c r="F1370" s="20"/>
      <c r="G1370" s="21" t="s">
        <v>33</v>
      </c>
      <c r="H1370" s="115">
        <v>18149900</v>
      </c>
      <c r="I1370" s="115">
        <v>100</v>
      </c>
      <c r="J1370" s="115"/>
      <c r="K1370" s="115"/>
      <c r="L1370" s="115"/>
      <c r="M1370" s="115"/>
      <c r="N1370" s="115"/>
      <c r="O1370" s="115"/>
      <c r="P1370" s="115"/>
      <c r="Q1370" s="115"/>
      <c r="R1370" s="16">
        <v>18149900</v>
      </c>
      <c r="S1370" s="21">
        <v>100</v>
      </c>
      <c r="T1370" s="20" t="s">
        <v>14072</v>
      </c>
      <c r="U1370" s="17" t="s">
        <v>14073</v>
      </c>
      <c r="V1370" s="17" t="s">
        <v>14074</v>
      </c>
    </row>
    <row r="1371" spans="1:22" s="1" customFormat="1" ht="93.75" x14ac:dyDescent="0.3">
      <c r="A1371" s="16">
        <v>1366</v>
      </c>
      <c r="B1371" s="20" t="s">
        <v>4700</v>
      </c>
      <c r="C1371" s="20" t="s">
        <v>6066</v>
      </c>
      <c r="D1371" s="20" t="s">
        <v>6067</v>
      </c>
      <c r="E1371" s="20" t="s">
        <v>14076</v>
      </c>
      <c r="F1371" s="20"/>
      <c r="G1371" s="21" t="s">
        <v>33</v>
      </c>
      <c r="H1371" s="115">
        <v>18149900</v>
      </c>
      <c r="I1371" s="115">
        <v>100</v>
      </c>
      <c r="J1371" s="115"/>
      <c r="K1371" s="115"/>
      <c r="L1371" s="115"/>
      <c r="M1371" s="115"/>
      <c r="N1371" s="115"/>
      <c r="O1371" s="115"/>
      <c r="P1371" s="115"/>
      <c r="Q1371" s="115"/>
      <c r="R1371" s="16">
        <v>18149900</v>
      </c>
      <c r="S1371" s="21">
        <v>100</v>
      </c>
      <c r="T1371" s="20" t="s">
        <v>14072</v>
      </c>
      <c r="U1371" s="17" t="s">
        <v>14073</v>
      </c>
      <c r="V1371" s="17" t="s">
        <v>14074</v>
      </c>
    </row>
    <row r="1372" spans="1:22" s="1" customFormat="1" ht="56.25" x14ac:dyDescent="0.3">
      <c r="A1372" s="16">
        <v>1367</v>
      </c>
      <c r="B1372" s="21" t="s">
        <v>3955</v>
      </c>
      <c r="C1372" s="16" t="s">
        <v>3956</v>
      </c>
      <c r="D1372" s="16" t="s">
        <v>3957</v>
      </c>
      <c r="E1372" s="16" t="s">
        <v>3958</v>
      </c>
      <c r="F1372" s="17"/>
      <c r="G1372" s="16" t="s">
        <v>281</v>
      </c>
      <c r="H1372" s="251">
        <v>3628800</v>
      </c>
      <c r="I1372" s="251">
        <v>216</v>
      </c>
      <c r="J1372" s="16">
        <v>3628800</v>
      </c>
      <c r="K1372" s="16">
        <v>216</v>
      </c>
      <c r="L1372" s="16">
        <v>3628800</v>
      </c>
      <c r="M1372" s="16">
        <v>216</v>
      </c>
      <c r="N1372" s="16">
        <v>3628800</v>
      </c>
      <c r="O1372" s="16">
        <v>216</v>
      </c>
      <c r="P1372" s="16">
        <v>3628800</v>
      </c>
      <c r="Q1372" s="16">
        <v>216</v>
      </c>
      <c r="R1372" s="16">
        <v>18144000</v>
      </c>
      <c r="S1372" s="16">
        <v>1080</v>
      </c>
      <c r="T1372" s="16" t="s">
        <v>213</v>
      </c>
      <c r="U1372" s="16"/>
      <c r="V1372" s="16"/>
    </row>
    <row r="1373" spans="1:22" s="1" customFormat="1" ht="56.25" x14ac:dyDescent="0.3">
      <c r="A1373" s="16">
        <v>1368</v>
      </c>
      <c r="B1373" s="21" t="s">
        <v>7717</v>
      </c>
      <c r="C1373" s="16" t="s">
        <v>277</v>
      </c>
      <c r="D1373" s="16" t="s">
        <v>276</v>
      </c>
      <c r="E1373" s="16" t="s">
        <v>278</v>
      </c>
      <c r="F1373" s="16"/>
      <c r="G1373" s="16" t="s">
        <v>281</v>
      </c>
      <c r="H1373" s="251">
        <v>5293568</v>
      </c>
      <c r="I1373" s="251">
        <v>400</v>
      </c>
      <c r="J1373" s="16">
        <v>2595844.6</v>
      </c>
      <c r="K1373" s="16">
        <v>190</v>
      </c>
      <c r="L1373" s="16">
        <v>3415585</v>
      </c>
      <c r="M1373" s="16">
        <v>250</v>
      </c>
      <c r="N1373" s="16">
        <v>3415585</v>
      </c>
      <c r="O1373" s="16">
        <v>250</v>
      </c>
      <c r="P1373" s="16">
        <v>3415585</v>
      </c>
      <c r="Q1373" s="16">
        <v>250</v>
      </c>
      <c r="R1373" s="16">
        <v>18136167.600000001</v>
      </c>
      <c r="S1373" s="16">
        <v>1340</v>
      </c>
      <c r="T1373" s="16" t="s">
        <v>213</v>
      </c>
      <c r="U1373" s="16" t="s">
        <v>1097</v>
      </c>
      <c r="V1373" s="16" t="s">
        <v>282</v>
      </c>
    </row>
    <row r="1374" spans="1:22" s="1" customFormat="1" ht="112.5" x14ac:dyDescent="0.3">
      <c r="A1374" s="16">
        <v>1369</v>
      </c>
      <c r="B1374" s="21" t="s">
        <v>7353</v>
      </c>
      <c r="C1374" s="16" t="s">
        <v>726</v>
      </c>
      <c r="D1374" s="16" t="s">
        <v>7354</v>
      </c>
      <c r="E1374" s="16" t="s">
        <v>7355</v>
      </c>
      <c r="F1374" s="16"/>
      <c r="G1374" s="16" t="s">
        <v>1493</v>
      </c>
      <c r="H1374" s="251">
        <v>3615543.96</v>
      </c>
      <c r="I1374" s="251">
        <v>5</v>
      </c>
      <c r="J1374" s="16">
        <v>3615543.96</v>
      </c>
      <c r="K1374" s="16">
        <v>5</v>
      </c>
      <c r="L1374" s="16">
        <v>3615543.96</v>
      </c>
      <c r="M1374" s="16">
        <v>5</v>
      </c>
      <c r="N1374" s="16">
        <v>3615543.96</v>
      </c>
      <c r="O1374" s="16">
        <v>5</v>
      </c>
      <c r="P1374" s="55">
        <v>3615543.96</v>
      </c>
      <c r="Q1374" s="55">
        <v>5</v>
      </c>
      <c r="R1374" s="16">
        <v>18077719.800000001</v>
      </c>
      <c r="S1374" s="16">
        <v>25</v>
      </c>
      <c r="T1374" s="16" t="s">
        <v>213</v>
      </c>
      <c r="U1374" s="16" t="s">
        <v>7048</v>
      </c>
      <c r="V1374" s="16" t="s">
        <v>7048</v>
      </c>
    </row>
    <row r="1375" spans="1:22" s="1" customFormat="1" ht="281.25" x14ac:dyDescent="0.3">
      <c r="A1375" s="16">
        <v>1370</v>
      </c>
      <c r="B1375" s="16" t="s">
        <v>12127</v>
      </c>
      <c r="C1375" s="16" t="s">
        <v>12128</v>
      </c>
      <c r="D1375" s="16" t="s">
        <v>5479</v>
      </c>
      <c r="E1375" s="16" t="s">
        <v>12129</v>
      </c>
      <c r="F1375" s="16" t="s">
        <v>12130</v>
      </c>
      <c r="G1375" s="151" t="s">
        <v>33</v>
      </c>
      <c r="H1375" s="275">
        <v>4514400</v>
      </c>
      <c r="I1375" s="275">
        <v>228</v>
      </c>
      <c r="J1375" s="275">
        <v>4514400</v>
      </c>
      <c r="K1375" s="275">
        <v>228</v>
      </c>
      <c r="L1375" s="275">
        <v>4514400</v>
      </c>
      <c r="M1375" s="275">
        <v>228</v>
      </c>
      <c r="N1375" s="275">
        <v>4514400</v>
      </c>
      <c r="O1375" s="275">
        <v>228</v>
      </c>
      <c r="P1375" s="275"/>
      <c r="Q1375" s="275"/>
      <c r="R1375" s="16">
        <v>18057600</v>
      </c>
      <c r="S1375" s="275">
        <v>912</v>
      </c>
      <c r="T1375" s="243" t="s">
        <v>11752</v>
      </c>
      <c r="U1375" s="279" t="s">
        <v>353</v>
      </c>
      <c r="V1375" s="279" t="s">
        <v>11874</v>
      </c>
    </row>
    <row r="1376" spans="1:22" s="1" customFormat="1" ht="37.5" x14ac:dyDescent="0.3">
      <c r="A1376" s="16">
        <v>1371</v>
      </c>
      <c r="B1376" s="16" t="s">
        <v>12127</v>
      </c>
      <c r="C1376" s="16" t="s">
        <v>12128</v>
      </c>
      <c r="D1376" s="16" t="s">
        <v>5479</v>
      </c>
      <c r="E1376" s="16" t="s">
        <v>12129</v>
      </c>
      <c r="F1376" s="16" t="s">
        <v>12131</v>
      </c>
      <c r="G1376" s="151" t="s">
        <v>33</v>
      </c>
      <c r="H1376" s="275">
        <v>4514400</v>
      </c>
      <c r="I1376" s="275">
        <v>228</v>
      </c>
      <c r="J1376" s="275">
        <v>4514400</v>
      </c>
      <c r="K1376" s="275">
        <v>228</v>
      </c>
      <c r="L1376" s="275">
        <v>4514400</v>
      </c>
      <c r="M1376" s="275">
        <v>228</v>
      </c>
      <c r="N1376" s="275">
        <v>4514400</v>
      </c>
      <c r="O1376" s="275">
        <v>228</v>
      </c>
      <c r="P1376" s="275"/>
      <c r="Q1376" s="275"/>
      <c r="R1376" s="16">
        <v>18057600</v>
      </c>
      <c r="S1376" s="275">
        <v>912</v>
      </c>
      <c r="T1376" s="243" t="s">
        <v>11752</v>
      </c>
      <c r="U1376" s="279"/>
      <c r="V1376" s="279"/>
    </row>
    <row r="1377" spans="1:22" s="1" customFormat="1" ht="56.25" x14ac:dyDescent="0.3">
      <c r="A1377" s="16">
        <v>1372</v>
      </c>
      <c r="B1377" s="113" t="s">
        <v>2096</v>
      </c>
      <c r="C1377" s="113" t="s">
        <v>16244</v>
      </c>
      <c r="D1377" s="113" t="s">
        <v>16245</v>
      </c>
      <c r="E1377" s="114" t="s">
        <v>16246</v>
      </c>
      <c r="F1377" s="17">
        <v>4958</v>
      </c>
      <c r="G1377" s="164" t="s">
        <v>24</v>
      </c>
      <c r="H1377" s="115">
        <v>18034800</v>
      </c>
      <c r="I1377" s="115">
        <v>7980</v>
      </c>
      <c r="J1377" s="171"/>
      <c r="K1377" s="171"/>
      <c r="L1377" s="171"/>
      <c r="M1377" s="171"/>
      <c r="N1377" s="171"/>
      <c r="O1377" s="171"/>
      <c r="P1377" s="174"/>
      <c r="Q1377" s="174"/>
      <c r="R1377" s="16">
        <v>18034800</v>
      </c>
      <c r="S1377" s="171">
        <v>7980</v>
      </c>
      <c r="T1377" s="21" t="s">
        <v>15928</v>
      </c>
      <c r="U1377" s="112" t="s">
        <v>199</v>
      </c>
      <c r="V1377" s="112" t="s">
        <v>199</v>
      </c>
    </row>
    <row r="1378" spans="1:22" s="1" customFormat="1" ht="75" x14ac:dyDescent="0.3">
      <c r="A1378" s="16">
        <v>1373</v>
      </c>
      <c r="B1378" s="21" t="s">
        <v>194</v>
      </c>
      <c r="C1378" s="16" t="s">
        <v>1621</v>
      </c>
      <c r="D1378" s="16" t="s">
        <v>1622</v>
      </c>
      <c r="E1378" s="16" t="s">
        <v>1897</v>
      </c>
      <c r="F1378" s="16"/>
      <c r="G1378" s="16" t="s">
        <v>24</v>
      </c>
      <c r="H1378" s="251">
        <v>2145000</v>
      </c>
      <c r="I1378" s="251">
        <v>3000</v>
      </c>
      <c r="J1378" s="16">
        <v>2145000</v>
      </c>
      <c r="K1378" s="16">
        <v>3000</v>
      </c>
      <c r="L1378" s="16">
        <v>4576000</v>
      </c>
      <c r="M1378" s="16">
        <v>6400</v>
      </c>
      <c r="N1378" s="16">
        <v>4576000</v>
      </c>
      <c r="O1378" s="16">
        <v>6400</v>
      </c>
      <c r="P1378" s="16">
        <v>4576000</v>
      </c>
      <c r="Q1378" s="16">
        <v>6400</v>
      </c>
      <c r="R1378" s="16">
        <v>18018000</v>
      </c>
      <c r="S1378" s="16">
        <v>25200</v>
      </c>
      <c r="T1378" s="16" t="s">
        <v>1457</v>
      </c>
      <c r="U1378" s="16" t="s">
        <v>1097</v>
      </c>
      <c r="V1378" s="16" t="s">
        <v>1898</v>
      </c>
    </row>
    <row r="1379" spans="1:22" s="1" customFormat="1" ht="93.75" x14ac:dyDescent="0.3">
      <c r="A1379" s="16">
        <v>1374</v>
      </c>
      <c r="B1379" s="21" t="s">
        <v>7718</v>
      </c>
      <c r="C1379" s="16" t="s">
        <v>4191</v>
      </c>
      <c r="D1379" s="16" t="s">
        <v>4192</v>
      </c>
      <c r="E1379" s="16" t="s">
        <v>4193</v>
      </c>
      <c r="F1379" s="16"/>
      <c r="G1379" s="16" t="s">
        <v>33</v>
      </c>
      <c r="H1379" s="251">
        <v>1605500</v>
      </c>
      <c r="I1379" s="251">
        <v>244</v>
      </c>
      <c r="J1379" s="16">
        <v>4225875</v>
      </c>
      <c r="K1379" s="16">
        <v>250</v>
      </c>
      <c r="L1379" s="16">
        <v>4056840</v>
      </c>
      <c r="M1379" s="16">
        <v>240</v>
      </c>
      <c r="N1379" s="16">
        <v>4056840</v>
      </c>
      <c r="O1379" s="16">
        <v>240</v>
      </c>
      <c r="P1379" s="16">
        <v>4056840</v>
      </c>
      <c r="Q1379" s="16">
        <v>240</v>
      </c>
      <c r="R1379" s="16">
        <v>18001895</v>
      </c>
      <c r="S1379" s="16">
        <v>1214</v>
      </c>
      <c r="T1379" s="16" t="s">
        <v>213</v>
      </c>
      <c r="U1379" s="16" t="s">
        <v>83</v>
      </c>
      <c r="V1379" s="16" t="s">
        <v>7719</v>
      </c>
    </row>
    <row r="1380" spans="1:22" s="1" customFormat="1" ht="409.5" x14ac:dyDescent="0.3">
      <c r="A1380" s="16">
        <v>1375</v>
      </c>
      <c r="B1380" s="21" t="s">
        <v>5386</v>
      </c>
      <c r="C1380" s="16" t="s">
        <v>5387</v>
      </c>
      <c r="D1380" s="16" t="s">
        <v>5388</v>
      </c>
      <c r="E1380" s="16" t="s">
        <v>5389</v>
      </c>
      <c r="F1380" s="16"/>
      <c r="G1380" s="16" t="s">
        <v>1493</v>
      </c>
      <c r="H1380" s="251">
        <v>18000000</v>
      </c>
      <c r="I1380" s="251">
        <v>1</v>
      </c>
      <c r="J1380" s="16">
        <v>0</v>
      </c>
      <c r="K1380" s="16">
        <v>0</v>
      </c>
      <c r="L1380" s="16">
        <v>0</v>
      </c>
      <c r="M1380" s="16">
        <v>0</v>
      </c>
      <c r="N1380" s="16">
        <v>0</v>
      </c>
      <c r="O1380" s="16">
        <v>0</v>
      </c>
      <c r="P1380" s="16">
        <v>0</v>
      </c>
      <c r="Q1380" s="16">
        <v>0</v>
      </c>
      <c r="R1380" s="16">
        <v>18000000</v>
      </c>
      <c r="S1380" s="16">
        <v>1</v>
      </c>
      <c r="T1380" s="16" t="s">
        <v>76</v>
      </c>
      <c r="U1380" s="16"/>
      <c r="V1380" s="16"/>
    </row>
    <row r="1381" spans="1:22" s="1" customFormat="1" ht="56.25" x14ac:dyDescent="0.3">
      <c r="A1381" s="16">
        <v>1376</v>
      </c>
      <c r="B1381" s="21" t="s">
        <v>5893</v>
      </c>
      <c r="C1381" s="16" t="s">
        <v>6851</v>
      </c>
      <c r="D1381" s="16" t="s">
        <v>6852</v>
      </c>
      <c r="E1381" s="16" t="s">
        <v>6857</v>
      </c>
      <c r="F1381" s="40" t="s">
        <v>6858</v>
      </c>
      <c r="G1381" s="16" t="s">
        <v>33</v>
      </c>
      <c r="H1381" s="251">
        <v>3600000</v>
      </c>
      <c r="I1381" s="251">
        <v>8</v>
      </c>
      <c r="J1381" s="16">
        <v>3600000</v>
      </c>
      <c r="K1381" s="16">
        <v>8</v>
      </c>
      <c r="L1381" s="16">
        <v>3600000</v>
      </c>
      <c r="M1381" s="16">
        <v>8</v>
      </c>
      <c r="N1381" s="16">
        <v>3600000</v>
      </c>
      <c r="O1381" s="16">
        <v>8</v>
      </c>
      <c r="P1381" s="16">
        <v>3600000</v>
      </c>
      <c r="Q1381" s="16">
        <v>8</v>
      </c>
      <c r="R1381" s="16">
        <v>18000000</v>
      </c>
      <c r="S1381" s="16">
        <v>40</v>
      </c>
      <c r="T1381" s="16" t="s">
        <v>34</v>
      </c>
      <c r="U1381" s="16" t="s">
        <v>35</v>
      </c>
      <c r="V1381" s="16" t="s">
        <v>6850</v>
      </c>
    </row>
    <row r="1382" spans="1:22" s="1" customFormat="1" ht="409.5" x14ac:dyDescent="0.3">
      <c r="A1382" s="16">
        <v>1377</v>
      </c>
      <c r="B1382" s="16" t="s">
        <v>12132</v>
      </c>
      <c r="C1382" s="16" t="s">
        <v>12133</v>
      </c>
      <c r="D1382" s="16" t="s">
        <v>12134</v>
      </c>
      <c r="E1382" s="16" t="s">
        <v>12135</v>
      </c>
      <c r="F1382" s="16" t="s">
        <v>12136</v>
      </c>
      <c r="G1382" s="151" t="s">
        <v>24</v>
      </c>
      <c r="H1382" s="275">
        <v>4497656.625</v>
      </c>
      <c r="I1382" s="275">
        <v>176.27500000000001</v>
      </c>
      <c r="J1382" s="275">
        <v>4497656.625</v>
      </c>
      <c r="K1382" s="275">
        <v>176.27500000000001</v>
      </c>
      <c r="L1382" s="275">
        <v>4497656.625</v>
      </c>
      <c r="M1382" s="275">
        <v>176.27500000000001</v>
      </c>
      <c r="N1382" s="275">
        <v>4497656.625</v>
      </c>
      <c r="O1382" s="275">
        <v>176.27500000000001</v>
      </c>
      <c r="P1382" s="275"/>
      <c r="Q1382" s="275"/>
      <c r="R1382" s="16">
        <v>17990626.5</v>
      </c>
      <c r="S1382" s="275">
        <v>705.1</v>
      </c>
      <c r="T1382" s="243" t="s">
        <v>11752</v>
      </c>
      <c r="U1382" s="279" t="s">
        <v>83</v>
      </c>
      <c r="V1382" s="279" t="s">
        <v>12137</v>
      </c>
    </row>
    <row r="1383" spans="1:22" s="1" customFormat="1" ht="75" x14ac:dyDescent="0.3">
      <c r="A1383" s="16">
        <v>1378</v>
      </c>
      <c r="B1383" s="21" t="s">
        <v>471</v>
      </c>
      <c r="C1383" s="16" t="s">
        <v>3070</v>
      </c>
      <c r="D1383" s="16" t="s">
        <v>3071</v>
      </c>
      <c r="E1383" s="16" t="s">
        <v>3072</v>
      </c>
      <c r="F1383" s="16"/>
      <c r="G1383" s="16" t="s">
        <v>24</v>
      </c>
      <c r="H1383" s="251">
        <v>3591000</v>
      </c>
      <c r="I1383" s="251">
        <v>5400</v>
      </c>
      <c r="J1383" s="16">
        <v>3591000</v>
      </c>
      <c r="K1383" s="16">
        <v>5400</v>
      </c>
      <c r="L1383" s="16">
        <v>3591000</v>
      </c>
      <c r="M1383" s="16">
        <v>5400</v>
      </c>
      <c r="N1383" s="16">
        <v>3591000</v>
      </c>
      <c r="O1383" s="16">
        <v>5400</v>
      </c>
      <c r="P1383" s="16">
        <v>3591000</v>
      </c>
      <c r="Q1383" s="16">
        <v>5400</v>
      </c>
      <c r="R1383" s="16">
        <v>17955000</v>
      </c>
      <c r="S1383" s="16">
        <v>27000</v>
      </c>
      <c r="T1383" s="16" t="s">
        <v>1457</v>
      </c>
      <c r="U1383" s="16" t="s">
        <v>294</v>
      </c>
      <c r="V1383" s="16" t="s">
        <v>3073</v>
      </c>
    </row>
    <row r="1384" spans="1:22" s="1" customFormat="1" ht="75" x14ac:dyDescent="0.3">
      <c r="A1384" s="16">
        <v>1379</v>
      </c>
      <c r="B1384" s="21" t="s">
        <v>3961</v>
      </c>
      <c r="C1384" s="16" t="s">
        <v>1577</v>
      </c>
      <c r="D1384" s="16" t="s">
        <v>417</v>
      </c>
      <c r="E1384" s="16" t="s">
        <v>1578</v>
      </c>
      <c r="F1384" s="17"/>
      <c r="G1384" s="16" t="s">
        <v>33</v>
      </c>
      <c r="H1384" s="251">
        <v>3590400</v>
      </c>
      <c r="I1384" s="251">
        <v>320</v>
      </c>
      <c r="J1384" s="16">
        <v>3590400</v>
      </c>
      <c r="K1384" s="16">
        <v>320</v>
      </c>
      <c r="L1384" s="16">
        <v>3590400</v>
      </c>
      <c r="M1384" s="16">
        <v>320</v>
      </c>
      <c r="N1384" s="16">
        <v>3590400</v>
      </c>
      <c r="O1384" s="16">
        <v>320</v>
      </c>
      <c r="P1384" s="16">
        <v>3590400</v>
      </c>
      <c r="Q1384" s="16">
        <v>320</v>
      </c>
      <c r="R1384" s="16">
        <v>17952000</v>
      </c>
      <c r="S1384" s="16">
        <v>1600</v>
      </c>
      <c r="T1384" s="16" t="s">
        <v>213</v>
      </c>
      <c r="U1384" s="16" t="s">
        <v>204</v>
      </c>
      <c r="V1384" s="16" t="s">
        <v>3069</v>
      </c>
    </row>
    <row r="1385" spans="1:22" s="1" customFormat="1" ht="150" x14ac:dyDescent="0.3">
      <c r="A1385" s="16">
        <v>1380</v>
      </c>
      <c r="B1385" s="21" t="s">
        <v>7720</v>
      </c>
      <c r="C1385" s="16" t="s">
        <v>7721</v>
      </c>
      <c r="D1385" s="16" t="s">
        <v>7722</v>
      </c>
      <c r="E1385" s="16" t="s">
        <v>7723</v>
      </c>
      <c r="F1385" s="16"/>
      <c r="G1385" s="16" t="s">
        <v>49</v>
      </c>
      <c r="H1385" s="251">
        <v>2314285.8303571427</v>
      </c>
      <c r="I1385" s="251">
        <v>81</v>
      </c>
      <c r="J1385" s="16">
        <v>3908572.08</v>
      </c>
      <c r="K1385" s="16">
        <v>114</v>
      </c>
      <c r="L1385" s="16">
        <v>3908572.08</v>
      </c>
      <c r="M1385" s="16">
        <v>114</v>
      </c>
      <c r="N1385" s="16">
        <v>3908572.08</v>
      </c>
      <c r="O1385" s="16">
        <v>114</v>
      </c>
      <c r="P1385" s="16">
        <v>3908572.08</v>
      </c>
      <c r="Q1385" s="16">
        <v>114</v>
      </c>
      <c r="R1385" s="16">
        <v>17948574.150357142</v>
      </c>
      <c r="S1385" s="16">
        <v>537</v>
      </c>
      <c r="T1385" s="16" t="s">
        <v>213</v>
      </c>
      <c r="U1385" s="16" t="s">
        <v>4594</v>
      </c>
      <c r="V1385" s="16" t="s">
        <v>7724</v>
      </c>
    </row>
    <row r="1386" spans="1:22" s="1" customFormat="1" ht="56.25" x14ac:dyDescent="0.3">
      <c r="A1386" s="16">
        <v>1381</v>
      </c>
      <c r="B1386" s="16" t="s">
        <v>12138</v>
      </c>
      <c r="C1386" s="16" t="s">
        <v>12139</v>
      </c>
      <c r="D1386" s="16" t="s">
        <v>5479</v>
      </c>
      <c r="E1386" s="16" t="s">
        <v>12140</v>
      </c>
      <c r="F1386" s="16" t="s">
        <v>12141</v>
      </c>
      <c r="G1386" s="151" t="s">
        <v>33</v>
      </c>
      <c r="H1386" s="275">
        <v>0</v>
      </c>
      <c r="I1386" s="275">
        <v>0</v>
      </c>
      <c r="J1386" s="275">
        <v>5980590</v>
      </c>
      <c r="K1386" s="275">
        <v>5</v>
      </c>
      <c r="L1386" s="275">
        <v>5980590</v>
      </c>
      <c r="M1386" s="275">
        <v>5</v>
      </c>
      <c r="N1386" s="275">
        <v>5980590</v>
      </c>
      <c r="O1386" s="275">
        <v>5</v>
      </c>
      <c r="P1386" s="275">
        <v>0</v>
      </c>
      <c r="Q1386" s="275">
        <v>0</v>
      </c>
      <c r="R1386" s="16">
        <v>17941770</v>
      </c>
      <c r="S1386" s="275">
        <v>15</v>
      </c>
      <c r="T1386" s="243" t="s">
        <v>11752</v>
      </c>
      <c r="U1386" s="279" t="s">
        <v>35</v>
      </c>
      <c r="V1386" s="279" t="s">
        <v>11919</v>
      </c>
    </row>
    <row r="1387" spans="1:22" s="1" customFormat="1" ht="112.5" x14ac:dyDescent="0.3">
      <c r="A1387" s="16">
        <v>1382</v>
      </c>
      <c r="B1387" s="21" t="s">
        <v>6989</v>
      </c>
      <c r="C1387" s="16" t="s">
        <v>6990</v>
      </c>
      <c r="D1387" s="16" t="s">
        <v>1501</v>
      </c>
      <c r="E1387" s="16" t="s">
        <v>10119</v>
      </c>
      <c r="F1387" s="16" t="s">
        <v>10119</v>
      </c>
      <c r="G1387" s="16" t="s">
        <v>9115</v>
      </c>
      <c r="H1387" s="251">
        <v>3587999.52</v>
      </c>
      <c r="I1387" s="251" t="s">
        <v>9130</v>
      </c>
      <c r="J1387" s="16">
        <v>3587999.52</v>
      </c>
      <c r="K1387" s="16" t="s">
        <v>9130</v>
      </c>
      <c r="L1387" s="16">
        <v>3587999.52</v>
      </c>
      <c r="M1387" s="16" t="s">
        <v>9130</v>
      </c>
      <c r="N1387" s="16">
        <v>3587999.52</v>
      </c>
      <c r="O1387" s="16" t="s">
        <v>9130</v>
      </c>
      <c r="P1387" s="16">
        <v>3587999.52</v>
      </c>
      <c r="Q1387" s="16" t="s">
        <v>9130</v>
      </c>
      <c r="R1387" s="16">
        <v>17939997.600000001</v>
      </c>
      <c r="S1387" s="16">
        <v>15</v>
      </c>
      <c r="T1387" s="16" t="s">
        <v>34</v>
      </c>
      <c r="U1387" s="16"/>
      <c r="V1387" s="16"/>
    </row>
    <row r="1388" spans="1:22" s="1" customFormat="1" ht="75" x14ac:dyDescent="0.3">
      <c r="A1388" s="16">
        <v>1383</v>
      </c>
      <c r="B1388" s="16" t="s">
        <v>1519</v>
      </c>
      <c r="C1388" s="16" t="s">
        <v>1520</v>
      </c>
      <c r="D1388" s="16" t="s">
        <v>1521</v>
      </c>
      <c r="E1388" s="16" t="s">
        <v>12956</v>
      </c>
      <c r="F1388" s="16"/>
      <c r="G1388" s="151" t="s">
        <v>9115</v>
      </c>
      <c r="H1388" s="166">
        <v>17920000</v>
      </c>
      <c r="I1388" s="166" t="s">
        <v>9120</v>
      </c>
      <c r="J1388" s="166"/>
      <c r="K1388" s="166"/>
      <c r="L1388" s="166"/>
      <c r="M1388" s="166"/>
      <c r="N1388" s="166"/>
      <c r="O1388" s="166"/>
      <c r="P1388" s="166"/>
      <c r="Q1388" s="166"/>
      <c r="R1388" s="16">
        <v>17920000</v>
      </c>
      <c r="S1388" s="275">
        <v>2</v>
      </c>
      <c r="T1388" s="20" t="s">
        <v>12910</v>
      </c>
      <c r="U1388" s="118" t="s">
        <v>2567</v>
      </c>
      <c r="V1388" s="118" t="s">
        <v>12954</v>
      </c>
    </row>
    <row r="1389" spans="1:22" s="1" customFormat="1" ht="150" x14ac:dyDescent="0.3">
      <c r="A1389" s="16">
        <v>1384</v>
      </c>
      <c r="B1389" s="51" t="s">
        <v>384</v>
      </c>
      <c r="C1389" s="51" t="s">
        <v>14694</v>
      </c>
      <c r="D1389" s="51" t="s">
        <v>14695</v>
      </c>
      <c r="E1389" s="51" t="s">
        <v>14725</v>
      </c>
      <c r="F1389" s="51"/>
      <c r="G1389" s="51" t="s">
        <v>9115</v>
      </c>
      <c r="H1389" s="437">
        <v>17920000</v>
      </c>
      <c r="I1389" s="251" t="s">
        <v>9120</v>
      </c>
      <c r="J1389" s="17"/>
      <c r="K1389" s="17"/>
      <c r="L1389" s="17"/>
      <c r="M1389" s="17"/>
      <c r="N1389" s="17"/>
      <c r="O1389" s="17"/>
      <c r="P1389" s="17"/>
      <c r="Q1389" s="17"/>
      <c r="R1389" s="16">
        <v>17920000</v>
      </c>
      <c r="S1389" s="16">
        <v>2</v>
      </c>
      <c r="T1389" s="51" t="s">
        <v>14655</v>
      </c>
      <c r="U1389" s="51" t="s">
        <v>83</v>
      </c>
      <c r="V1389" s="17"/>
    </row>
    <row r="1390" spans="1:22" s="1" customFormat="1" ht="56.25" x14ac:dyDescent="0.3">
      <c r="A1390" s="16">
        <v>1385</v>
      </c>
      <c r="B1390" s="21" t="s">
        <v>7235</v>
      </c>
      <c r="C1390" s="16" t="s">
        <v>726</v>
      </c>
      <c r="D1390" s="16" t="s">
        <v>4086</v>
      </c>
      <c r="E1390" s="16" t="s">
        <v>7236</v>
      </c>
      <c r="F1390" s="16"/>
      <c r="G1390" s="16" t="s">
        <v>24</v>
      </c>
      <c r="H1390" s="251">
        <v>3582880</v>
      </c>
      <c r="I1390" s="251">
        <v>14</v>
      </c>
      <c r="J1390" s="16">
        <v>3582880</v>
      </c>
      <c r="K1390" s="16">
        <v>14</v>
      </c>
      <c r="L1390" s="16">
        <v>3582880</v>
      </c>
      <c r="M1390" s="16">
        <v>14</v>
      </c>
      <c r="N1390" s="16">
        <v>3582880</v>
      </c>
      <c r="O1390" s="16">
        <v>14</v>
      </c>
      <c r="P1390" s="16">
        <v>3582880</v>
      </c>
      <c r="Q1390" s="16">
        <v>14</v>
      </c>
      <c r="R1390" s="16">
        <v>17914400</v>
      </c>
      <c r="S1390" s="16">
        <v>70</v>
      </c>
      <c r="T1390" s="16" t="s">
        <v>213</v>
      </c>
      <c r="U1390" s="16" t="s">
        <v>7048</v>
      </c>
      <c r="V1390" s="16" t="s">
        <v>7048</v>
      </c>
    </row>
    <row r="1391" spans="1:22" s="1" customFormat="1" ht="75" x14ac:dyDescent="0.3">
      <c r="A1391" s="16">
        <v>1386</v>
      </c>
      <c r="B1391" s="21" t="s">
        <v>2548</v>
      </c>
      <c r="C1391" s="16" t="s">
        <v>3315</v>
      </c>
      <c r="D1391" s="16" t="s">
        <v>1601</v>
      </c>
      <c r="E1391" s="16" t="s">
        <v>9503</v>
      </c>
      <c r="F1391" s="16"/>
      <c r="G1391" s="16" t="s">
        <v>9115</v>
      </c>
      <c r="H1391" s="251">
        <v>17890684</v>
      </c>
      <c r="I1391" s="251" t="s">
        <v>9504</v>
      </c>
      <c r="J1391" s="16"/>
      <c r="K1391" s="16"/>
      <c r="L1391" s="16"/>
      <c r="M1391" s="16"/>
      <c r="N1391" s="16"/>
      <c r="O1391" s="16"/>
      <c r="P1391" s="16"/>
      <c r="Q1391" s="16"/>
      <c r="R1391" s="16">
        <v>17890684</v>
      </c>
      <c r="S1391" s="16">
        <v>37</v>
      </c>
      <c r="T1391" s="16" t="s">
        <v>1326</v>
      </c>
      <c r="U1391" s="16"/>
      <c r="V1391" s="16"/>
    </row>
    <row r="1392" spans="1:22" s="1" customFormat="1" ht="56.25" x14ac:dyDescent="0.3">
      <c r="A1392" s="16">
        <v>1387</v>
      </c>
      <c r="B1392" s="16" t="s">
        <v>12899</v>
      </c>
      <c r="C1392" s="16" t="s">
        <v>13252</v>
      </c>
      <c r="D1392" s="16" t="s">
        <v>13253</v>
      </c>
      <c r="E1392" s="16" t="s">
        <v>13254</v>
      </c>
      <c r="F1392" s="16"/>
      <c r="G1392" s="151" t="s">
        <v>9115</v>
      </c>
      <c r="H1392" s="168">
        <v>17886041.780000001</v>
      </c>
      <c r="I1392" s="166" t="s">
        <v>9252</v>
      </c>
      <c r="J1392" s="166">
        <v>0</v>
      </c>
      <c r="K1392" s="166">
        <v>0</v>
      </c>
      <c r="L1392" s="166">
        <v>0</v>
      </c>
      <c r="M1392" s="166">
        <v>0</v>
      </c>
      <c r="N1392" s="166">
        <v>0</v>
      </c>
      <c r="O1392" s="166">
        <v>0</v>
      </c>
      <c r="P1392" s="166">
        <v>0</v>
      </c>
      <c r="Q1392" s="166">
        <v>0</v>
      </c>
      <c r="R1392" s="16">
        <v>17886041.780000001</v>
      </c>
      <c r="S1392" s="275">
        <v>16</v>
      </c>
      <c r="T1392" s="20" t="s">
        <v>13227</v>
      </c>
      <c r="U1392" s="118" t="s">
        <v>35</v>
      </c>
      <c r="V1392" s="118" t="s">
        <v>13255</v>
      </c>
    </row>
    <row r="1393" spans="1:22" s="1" customFormat="1" ht="337.5" x14ac:dyDescent="0.3">
      <c r="A1393" s="16">
        <v>1388</v>
      </c>
      <c r="B1393" s="21" t="s">
        <v>7725</v>
      </c>
      <c r="C1393" s="16" t="s">
        <v>3331</v>
      </c>
      <c r="D1393" s="16" t="s">
        <v>842</v>
      </c>
      <c r="E1393" s="16" t="s">
        <v>3332</v>
      </c>
      <c r="F1393" s="16"/>
      <c r="G1393" s="16" t="s">
        <v>33</v>
      </c>
      <c r="H1393" s="251">
        <v>3249449.9999999995</v>
      </c>
      <c r="I1393" s="251">
        <v>90</v>
      </c>
      <c r="J1393" s="16">
        <v>3718815</v>
      </c>
      <c r="K1393" s="16">
        <v>103</v>
      </c>
      <c r="L1393" s="16">
        <v>3610500</v>
      </c>
      <c r="M1393" s="16">
        <v>100</v>
      </c>
      <c r="N1393" s="16">
        <v>3610500</v>
      </c>
      <c r="O1393" s="16">
        <v>100</v>
      </c>
      <c r="P1393" s="16">
        <v>3610500</v>
      </c>
      <c r="Q1393" s="16">
        <v>100</v>
      </c>
      <c r="R1393" s="16">
        <v>17799765</v>
      </c>
      <c r="S1393" s="16">
        <v>493</v>
      </c>
      <c r="T1393" s="16" t="s">
        <v>213</v>
      </c>
      <c r="U1393" s="16" t="s">
        <v>35</v>
      </c>
      <c r="V1393" s="16" t="s">
        <v>7653</v>
      </c>
    </row>
    <row r="1394" spans="1:22" s="1" customFormat="1" ht="93.75" x14ac:dyDescent="0.3">
      <c r="A1394" s="16">
        <v>1389</v>
      </c>
      <c r="B1394" s="21" t="s">
        <v>7726</v>
      </c>
      <c r="C1394" s="16" t="s">
        <v>4052</v>
      </c>
      <c r="D1394" s="16" t="s">
        <v>4053</v>
      </c>
      <c r="E1394" s="16" t="s">
        <v>798</v>
      </c>
      <c r="F1394" s="16"/>
      <c r="G1394" s="16" t="s">
        <v>33</v>
      </c>
      <c r="H1394" s="251">
        <v>2282000</v>
      </c>
      <c r="I1394" s="251">
        <v>10</v>
      </c>
      <c r="J1394" s="16">
        <v>4707725</v>
      </c>
      <c r="K1394" s="16">
        <v>17</v>
      </c>
      <c r="L1394" s="16">
        <v>3600025</v>
      </c>
      <c r="M1394" s="16">
        <v>13</v>
      </c>
      <c r="N1394" s="16">
        <v>3600025</v>
      </c>
      <c r="O1394" s="16">
        <v>13</v>
      </c>
      <c r="P1394" s="16">
        <v>3600025</v>
      </c>
      <c r="Q1394" s="16">
        <v>13</v>
      </c>
      <c r="R1394" s="16">
        <v>17789800</v>
      </c>
      <c r="S1394" s="16">
        <v>66</v>
      </c>
      <c r="T1394" s="16" t="s">
        <v>213</v>
      </c>
      <c r="U1394" s="16" t="s">
        <v>61</v>
      </c>
      <c r="V1394" s="16" t="s">
        <v>7727</v>
      </c>
    </row>
    <row r="1395" spans="1:22" s="1" customFormat="1" ht="56.25" x14ac:dyDescent="0.3">
      <c r="A1395" s="16">
        <v>1390</v>
      </c>
      <c r="B1395" s="21" t="s">
        <v>417</v>
      </c>
      <c r="C1395" s="16" t="s">
        <v>726</v>
      </c>
      <c r="D1395" s="16" t="s">
        <v>727</v>
      </c>
      <c r="E1395" s="16" t="s">
        <v>1446</v>
      </c>
      <c r="F1395" s="16"/>
      <c r="G1395" s="16" t="s">
        <v>33</v>
      </c>
      <c r="H1395" s="251">
        <v>5925000</v>
      </c>
      <c r="I1395" s="251">
        <v>790</v>
      </c>
      <c r="J1395" s="16">
        <v>5925000</v>
      </c>
      <c r="K1395" s="16">
        <v>790</v>
      </c>
      <c r="L1395" s="16">
        <v>5925000</v>
      </c>
      <c r="M1395" s="16">
        <v>0</v>
      </c>
      <c r="N1395" s="16">
        <v>0</v>
      </c>
      <c r="O1395" s="16">
        <v>0</v>
      </c>
      <c r="P1395" s="16">
        <v>0</v>
      </c>
      <c r="Q1395" s="16">
        <v>0</v>
      </c>
      <c r="R1395" s="16">
        <v>17775000</v>
      </c>
      <c r="S1395" s="16">
        <v>1580</v>
      </c>
      <c r="T1395" s="16" t="s">
        <v>1421</v>
      </c>
      <c r="U1395" s="16" t="s">
        <v>35</v>
      </c>
      <c r="V1395" s="16" t="s">
        <v>1445</v>
      </c>
    </row>
    <row r="1396" spans="1:22" s="1" customFormat="1" ht="93.75" x14ac:dyDescent="0.3">
      <c r="A1396" s="16">
        <v>1391</v>
      </c>
      <c r="B1396" s="21" t="s">
        <v>3972</v>
      </c>
      <c r="C1396" s="16" t="s">
        <v>3973</v>
      </c>
      <c r="D1396" s="16" t="s">
        <v>3974</v>
      </c>
      <c r="E1396" s="16" t="s">
        <v>3975</v>
      </c>
      <c r="F1396" s="17"/>
      <c r="G1396" s="16" t="s">
        <v>33</v>
      </c>
      <c r="H1396" s="251">
        <v>3547353.5999999996</v>
      </c>
      <c r="I1396" s="251">
        <v>120</v>
      </c>
      <c r="J1396" s="16">
        <v>3547353.5999999996</v>
      </c>
      <c r="K1396" s="16">
        <v>120</v>
      </c>
      <c r="L1396" s="16">
        <v>3547353.5999999996</v>
      </c>
      <c r="M1396" s="16">
        <v>120</v>
      </c>
      <c r="N1396" s="16">
        <v>3547353.5999999996</v>
      </c>
      <c r="O1396" s="16">
        <v>120</v>
      </c>
      <c r="P1396" s="16">
        <v>3547353.5999999996</v>
      </c>
      <c r="Q1396" s="16">
        <v>120</v>
      </c>
      <c r="R1396" s="16">
        <v>17736768</v>
      </c>
      <c r="S1396" s="16">
        <v>600</v>
      </c>
      <c r="T1396" s="16" t="s">
        <v>213</v>
      </c>
      <c r="U1396" s="16" t="s">
        <v>603</v>
      </c>
      <c r="V1396" s="16" t="s">
        <v>199</v>
      </c>
    </row>
    <row r="1397" spans="1:22" s="1" customFormat="1" ht="37.5" x14ac:dyDescent="0.3">
      <c r="A1397" s="16">
        <v>1392</v>
      </c>
      <c r="B1397" s="21" t="s">
        <v>3186</v>
      </c>
      <c r="C1397" s="16" t="s">
        <v>3187</v>
      </c>
      <c r="D1397" s="16" t="s">
        <v>3188</v>
      </c>
      <c r="E1397" s="16" t="s">
        <v>3189</v>
      </c>
      <c r="F1397" s="16"/>
      <c r="G1397" s="16" t="s">
        <v>33</v>
      </c>
      <c r="H1397" s="251">
        <v>3916416</v>
      </c>
      <c r="I1397" s="251">
        <v>96</v>
      </c>
      <c r="J1397" s="16">
        <v>3452237.68</v>
      </c>
      <c r="K1397" s="16">
        <v>76</v>
      </c>
      <c r="L1397" s="16">
        <v>3452237.68</v>
      </c>
      <c r="M1397" s="16">
        <v>76</v>
      </c>
      <c r="N1397" s="16">
        <v>3452237.68</v>
      </c>
      <c r="O1397" s="16">
        <v>76</v>
      </c>
      <c r="P1397" s="16">
        <v>3452237.68</v>
      </c>
      <c r="Q1397" s="16">
        <v>76</v>
      </c>
      <c r="R1397" s="16">
        <v>17725366.719999999</v>
      </c>
      <c r="S1397" s="16">
        <v>400</v>
      </c>
      <c r="T1397" s="16" t="s">
        <v>1113</v>
      </c>
      <c r="U1397" s="16" t="s">
        <v>1097</v>
      </c>
      <c r="V1397" s="16"/>
    </row>
    <row r="1398" spans="1:22" s="1" customFormat="1" ht="409.5" x14ac:dyDescent="0.3">
      <c r="A1398" s="16">
        <v>1393</v>
      </c>
      <c r="B1398" s="16" t="s">
        <v>12142</v>
      </c>
      <c r="C1398" s="16" t="s">
        <v>12143</v>
      </c>
      <c r="D1398" s="16" t="s">
        <v>798</v>
      </c>
      <c r="E1398" s="16" t="s">
        <v>12144</v>
      </c>
      <c r="F1398" s="16" t="s">
        <v>12145</v>
      </c>
      <c r="G1398" s="151" t="s">
        <v>33</v>
      </c>
      <c r="H1398" s="275">
        <v>4430570.62</v>
      </c>
      <c r="I1398" s="275">
        <v>2</v>
      </c>
      <c r="J1398" s="275">
        <v>4430570.62</v>
      </c>
      <c r="K1398" s="275">
        <v>2</v>
      </c>
      <c r="L1398" s="275">
        <v>4430570.62</v>
      </c>
      <c r="M1398" s="275">
        <v>2</v>
      </c>
      <c r="N1398" s="275">
        <v>4430570.62</v>
      </c>
      <c r="O1398" s="275">
        <v>2</v>
      </c>
      <c r="P1398" s="275"/>
      <c r="Q1398" s="275"/>
      <c r="R1398" s="16">
        <v>17722282.48</v>
      </c>
      <c r="S1398" s="275">
        <v>8</v>
      </c>
      <c r="T1398" s="243" t="s">
        <v>11752</v>
      </c>
      <c r="U1398" s="279" t="s">
        <v>61</v>
      </c>
      <c r="V1398" s="279" t="s">
        <v>12146</v>
      </c>
    </row>
    <row r="1399" spans="1:22" s="1" customFormat="1" ht="75" x14ac:dyDescent="0.3">
      <c r="A1399" s="16">
        <v>1394</v>
      </c>
      <c r="B1399" s="21" t="s">
        <v>7260</v>
      </c>
      <c r="C1399" s="16" t="s">
        <v>726</v>
      </c>
      <c r="D1399" s="16" t="s">
        <v>1318</v>
      </c>
      <c r="E1399" s="16" t="s">
        <v>7261</v>
      </c>
      <c r="F1399" s="16"/>
      <c r="G1399" s="16" t="s">
        <v>1493</v>
      </c>
      <c r="H1399" s="251">
        <v>3543664.99</v>
      </c>
      <c r="I1399" s="251">
        <v>6</v>
      </c>
      <c r="J1399" s="16">
        <v>3543664.99</v>
      </c>
      <c r="K1399" s="16">
        <v>6</v>
      </c>
      <c r="L1399" s="16">
        <v>3543664.99</v>
      </c>
      <c r="M1399" s="16">
        <v>6</v>
      </c>
      <c r="N1399" s="16">
        <v>3543664.99</v>
      </c>
      <c r="O1399" s="16">
        <v>6</v>
      </c>
      <c r="P1399" s="16">
        <v>3543664.99</v>
      </c>
      <c r="Q1399" s="16">
        <v>6</v>
      </c>
      <c r="R1399" s="16">
        <v>17718324.950000003</v>
      </c>
      <c r="S1399" s="16">
        <v>30</v>
      </c>
      <c r="T1399" s="16" t="s">
        <v>213</v>
      </c>
      <c r="U1399" s="16" t="s">
        <v>455</v>
      </c>
      <c r="V1399" s="16" t="s">
        <v>7262</v>
      </c>
    </row>
    <row r="1400" spans="1:22" s="1" customFormat="1" ht="75" x14ac:dyDescent="0.3">
      <c r="A1400" s="16">
        <v>1395</v>
      </c>
      <c r="B1400" s="120" t="s">
        <v>14056</v>
      </c>
      <c r="C1400" s="113" t="s">
        <v>14057</v>
      </c>
      <c r="D1400" s="120" t="s">
        <v>5479</v>
      </c>
      <c r="E1400" s="120" t="s">
        <v>14077</v>
      </c>
      <c r="F1400" s="20"/>
      <c r="G1400" s="21" t="s">
        <v>33</v>
      </c>
      <c r="H1400" s="115">
        <v>0</v>
      </c>
      <c r="I1400" s="470"/>
      <c r="J1400" s="170">
        <v>8836311.9999999981</v>
      </c>
      <c r="K1400" s="170">
        <v>4</v>
      </c>
      <c r="L1400" s="170"/>
      <c r="M1400" s="170"/>
      <c r="N1400" s="170">
        <v>8836311.9999999981</v>
      </c>
      <c r="O1400" s="170">
        <v>4</v>
      </c>
      <c r="P1400" s="170"/>
      <c r="Q1400" s="170"/>
      <c r="R1400" s="16">
        <v>17672623.999999996</v>
      </c>
      <c r="S1400" s="21">
        <v>8</v>
      </c>
      <c r="T1400" s="148" t="s">
        <v>13891</v>
      </c>
      <c r="U1400" s="218"/>
      <c r="V1400" s="218"/>
    </row>
    <row r="1401" spans="1:22" s="1" customFormat="1" ht="409.5" x14ac:dyDescent="0.3">
      <c r="A1401" s="16">
        <v>1396</v>
      </c>
      <c r="B1401" s="21" t="s">
        <v>2816</v>
      </c>
      <c r="C1401" s="16" t="s">
        <v>254</v>
      </c>
      <c r="D1401" s="16" t="s">
        <v>255</v>
      </c>
      <c r="E1401" s="16" t="s">
        <v>2817</v>
      </c>
      <c r="F1401" s="16"/>
      <c r="G1401" s="16" t="s">
        <v>49</v>
      </c>
      <c r="H1401" s="251">
        <v>2443984</v>
      </c>
      <c r="I1401" s="251">
        <v>20</v>
      </c>
      <c r="J1401" s="16">
        <v>3800692.5</v>
      </c>
      <c r="K1401" s="16">
        <v>30</v>
      </c>
      <c r="L1401" s="16">
        <v>3800692.5</v>
      </c>
      <c r="M1401" s="16">
        <v>30</v>
      </c>
      <c r="N1401" s="16">
        <v>3800692.5</v>
      </c>
      <c r="O1401" s="16">
        <v>30</v>
      </c>
      <c r="P1401" s="16">
        <v>3800692.5</v>
      </c>
      <c r="Q1401" s="16">
        <v>30</v>
      </c>
      <c r="R1401" s="16">
        <v>17646754</v>
      </c>
      <c r="S1401" s="16">
        <v>140</v>
      </c>
      <c r="T1401" s="16" t="s">
        <v>25</v>
      </c>
      <c r="U1401" s="16" t="s">
        <v>2567</v>
      </c>
      <c r="V1401" s="16" t="s">
        <v>2818</v>
      </c>
    </row>
    <row r="1402" spans="1:22" s="1" customFormat="1" ht="56.25" x14ac:dyDescent="0.3">
      <c r="A1402" s="16">
        <v>1397</v>
      </c>
      <c r="B1402" s="21" t="s">
        <v>6161</v>
      </c>
      <c r="C1402" s="16" t="s">
        <v>6162</v>
      </c>
      <c r="D1402" s="16" t="s">
        <v>6163</v>
      </c>
      <c r="E1402" s="16" t="s">
        <v>10429</v>
      </c>
      <c r="F1402" s="16"/>
      <c r="G1402" s="16" t="s">
        <v>9115</v>
      </c>
      <c r="H1402" s="251">
        <v>17640000</v>
      </c>
      <c r="I1402" s="251" t="s">
        <v>9113</v>
      </c>
      <c r="J1402" s="16"/>
      <c r="K1402" s="16"/>
      <c r="L1402" s="16"/>
      <c r="M1402" s="16"/>
      <c r="N1402" s="16"/>
      <c r="O1402" s="16"/>
      <c r="P1402" s="16"/>
      <c r="Q1402" s="16"/>
      <c r="R1402" s="16">
        <v>17640000</v>
      </c>
      <c r="S1402" s="16">
        <v>1</v>
      </c>
      <c r="T1402" s="16" t="s">
        <v>76</v>
      </c>
      <c r="U1402" s="16" t="s">
        <v>2567</v>
      </c>
      <c r="V1402" s="16" t="s">
        <v>10430</v>
      </c>
    </row>
    <row r="1403" spans="1:22" s="1" customFormat="1" ht="56.25" x14ac:dyDescent="0.3">
      <c r="A1403" s="16">
        <v>1398</v>
      </c>
      <c r="B1403" s="21" t="s">
        <v>6161</v>
      </c>
      <c r="C1403" s="16" t="s">
        <v>6162</v>
      </c>
      <c r="D1403" s="16" t="s">
        <v>6163</v>
      </c>
      <c r="E1403" s="16" t="s">
        <v>10429</v>
      </c>
      <c r="F1403" s="16"/>
      <c r="G1403" s="16" t="s">
        <v>9115</v>
      </c>
      <c r="H1403" s="251">
        <v>17640000</v>
      </c>
      <c r="I1403" s="251" t="s">
        <v>9113</v>
      </c>
      <c r="J1403" s="16"/>
      <c r="K1403" s="16"/>
      <c r="L1403" s="16"/>
      <c r="M1403" s="16"/>
      <c r="N1403" s="16"/>
      <c r="O1403" s="16"/>
      <c r="P1403" s="16"/>
      <c r="Q1403" s="16"/>
      <c r="R1403" s="16">
        <v>17640000</v>
      </c>
      <c r="S1403" s="16">
        <v>1</v>
      </c>
      <c r="T1403" s="16" t="s">
        <v>76</v>
      </c>
      <c r="U1403" s="16" t="s">
        <v>2567</v>
      </c>
      <c r="V1403" s="16" t="s">
        <v>10430</v>
      </c>
    </row>
    <row r="1404" spans="1:22" s="1" customFormat="1" ht="56.25" x14ac:dyDescent="0.3">
      <c r="A1404" s="16">
        <v>1399</v>
      </c>
      <c r="B1404" s="21" t="s">
        <v>6161</v>
      </c>
      <c r="C1404" s="16" t="s">
        <v>6162</v>
      </c>
      <c r="D1404" s="16" t="s">
        <v>6163</v>
      </c>
      <c r="E1404" s="16" t="s">
        <v>10429</v>
      </c>
      <c r="F1404" s="16"/>
      <c r="G1404" s="16" t="s">
        <v>9115</v>
      </c>
      <c r="H1404" s="251">
        <v>17640000</v>
      </c>
      <c r="I1404" s="251" t="s">
        <v>9113</v>
      </c>
      <c r="J1404" s="16"/>
      <c r="K1404" s="16"/>
      <c r="L1404" s="16"/>
      <c r="M1404" s="16"/>
      <c r="N1404" s="16"/>
      <c r="O1404" s="16"/>
      <c r="P1404" s="16"/>
      <c r="Q1404" s="16"/>
      <c r="R1404" s="16">
        <v>17640000</v>
      </c>
      <c r="S1404" s="16">
        <v>1</v>
      </c>
      <c r="T1404" s="16" t="s">
        <v>76</v>
      </c>
      <c r="U1404" s="16" t="s">
        <v>2567</v>
      </c>
      <c r="V1404" s="16" t="s">
        <v>10430</v>
      </c>
    </row>
    <row r="1405" spans="1:22" s="1" customFormat="1" ht="37.5" x14ac:dyDescent="0.3">
      <c r="A1405" s="16">
        <v>1400</v>
      </c>
      <c r="B1405" s="21" t="s">
        <v>544</v>
      </c>
      <c r="C1405" s="16" t="s">
        <v>545</v>
      </c>
      <c r="D1405" s="16" t="s">
        <v>546</v>
      </c>
      <c r="E1405" s="16" t="s">
        <v>10616</v>
      </c>
      <c r="F1405" s="16"/>
      <c r="G1405" s="16" t="s">
        <v>9115</v>
      </c>
      <c r="H1405" s="251">
        <v>17640000</v>
      </c>
      <c r="I1405" s="251" t="s">
        <v>9113</v>
      </c>
      <c r="J1405" s="16"/>
      <c r="K1405" s="16"/>
      <c r="L1405" s="16"/>
      <c r="M1405" s="16"/>
      <c r="N1405" s="16"/>
      <c r="O1405" s="16"/>
      <c r="P1405" s="16"/>
      <c r="Q1405" s="16"/>
      <c r="R1405" s="16">
        <v>17640000</v>
      </c>
      <c r="S1405" s="16">
        <v>1</v>
      </c>
      <c r="T1405" s="16" t="s">
        <v>76</v>
      </c>
      <c r="U1405" s="16" t="s">
        <v>294</v>
      </c>
      <c r="V1405" s="16" t="s">
        <v>10615</v>
      </c>
    </row>
    <row r="1406" spans="1:22" s="1" customFormat="1" ht="75" x14ac:dyDescent="0.3">
      <c r="A1406" s="16">
        <v>1401</v>
      </c>
      <c r="B1406" s="16" t="s">
        <v>9602</v>
      </c>
      <c r="C1406" s="16" t="s">
        <v>12147</v>
      </c>
      <c r="D1406" s="16" t="s">
        <v>12148</v>
      </c>
      <c r="E1406" s="16" t="s">
        <v>12149</v>
      </c>
      <c r="F1406" s="16"/>
      <c r="G1406" s="151" t="s">
        <v>9115</v>
      </c>
      <c r="H1406" s="275">
        <v>0</v>
      </c>
      <c r="I1406" s="275">
        <v>0</v>
      </c>
      <c r="J1406" s="275">
        <v>4410000</v>
      </c>
      <c r="K1406" s="275" t="s">
        <v>10791</v>
      </c>
      <c r="L1406" s="275">
        <v>4410000</v>
      </c>
      <c r="M1406" s="275" t="s">
        <v>10791</v>
      </c>
      <c r="N1406" s="275">
        <v>4410000</v>
      </c>
      <c r="O1406" s="275" t="s">
        <v>10791</v>
      </c>
      <c r="P1406" s="275">
        <v>4410000</v>
      </c>
      <c r="Q1406" s="275" t="s">
        <v>10791</v>
      </c>
      <c r="R1406" s="16">
        <v>17640000</v>
      </c>
      <c r="S1406" s="275">
        <v>1800</v>
      </c>
      <c r="T1406" s="38" t="s">
        <v>11752</v>
      </c>
      <c r="U1406" s="279"/>
      <c r="V1406" s="279"/>
    </row>
    <row r="1407" spans="1:22" s="1" customFormat="1" ht="75" x14ac:dyDescent="0.3">
      <c r="A1407" s="16">
        <v>1402</v>
      </c>
      <c r="B1407" s="16" t="s">
        <v>3366</v>
      </c>
      <c r="C1407" s="16" t="s">
        <v>7002</v>
      </c>
      <c r="D1407" s="16" t="s">
        <v>12957</v>
      </c>
      <c r="E1407" s="16" t="s">
        <v>12958</v>
      </c>
      <c r="F1407" s="16"/>
      <c r="G1407" s="151" t="s">
        <v>33</v>
      </c>
      <c r="H1407" s="166">
        <v>5875446.4299999997</v>
      </c>
      <c r="I1407" s="166">
        <v>1</v>
      </c>
      <c r="J1407" s="166">
        <v>0</v>
      </c>
      <c r="K1407" s="166">
        <v>0</v>
      </c>
      <c r="L1407" s="166">
        <v>5875446.4299999997</v>
      </c>
      <c r="M1407" s="166">
        <v>0</v>
      </c>
      <c r="N1407" s="166">
        <v>5875446.4299999997</v>
      </c>
      <c r="O1407" s="166">
        <v>1</v>
      </c>
      <c r="P1407" s="166">
        <v>0</v>
      </c>
      <c r="Q1407" s="166">
        <v>0</v>
      </c>
      <c r="R1407" s="16">
        <v>17626339.289999999</v>
      </c>
      <c r="S1407" s="275">
        <v>2</v>
      </c>
      <c r="T1407" s="20" t="s">
        <v>12910</v>
      </c>
      <c r="U1407" s="166" t="s">
        <v>4043</v>
      </c>
      <c r="V1407" s="166" t="s">
        <v>12959</v>
      </c>
    </row>
    <row r="1408" spans="1:22" s="1" customFormat="1" ht="37.5" x14ac:dyDescent="0.3">
      <c r="A1408" s="16">
        <v>1403</v>
      </c>
      <c r="B1408" s="21" t="s">
        <v>1841</v>
      </c>
      <c r="C1408" s="16" t="s">
        <v>3333</v>
      </c>
      <c r="D1408" s="16" t="s">
        <v>3334</v>
      </c>
      <c r="E1408" s="16" t="s">
        <v>3335</v>
      </c>
      <c r="F1408" s="16"/>
      <c r="G1408" s="16" t="s">
        <v>33</v>
      </c>
      <c r="H1408" s="251">
        <v>1559040</v>
      </c>
      <c r="I1408" s="251">
        <v>40</v>
      </c>
      <c r="J1408" s="16">
        <v>4006800</v>
      </c>
      <c r="K1408" s="16">
        <v>60</v>
      </c>
      <c r="L1408" s="16">
        <v>4006800</v>
      </c>
      <c r="M1408" s="16">
        <v>60</v>
      </c>
      <c r="N1408" s="16">
        <v>4006800</v>
      </c>
      <c r="O1408" s="16">
        <v>60</v>
      </c>
      <c r="P1408" s="16">
        <v>4006800</v>
      </c>
      <c r="Q1408" s="16">
        <v>60</v>
      </c>
      <c r="R1408" s="16">
        <v>17586240</v>
      </c>
      <c r="S1408" s="16">
        <v>280</v>
      </c>
      <c r="T1408" s="16" t="s">
        <v>1113</v>
      </c>
      <c r="U1408" s="16" t="s">
        <v>1210</v>
      </c>
      <c r="V1408" s="16"/>
    </row>
    <row r="1409" spans="1:22" s="1" customFormat="1" ht="225" x14ac:dyDescent="0.3">
      <c r="A1409" s="16">
        <v>1404</v>
      </c>
      <c r="B1409" s="16" t="s">
        <v>7007</v>
      </c>
      <c r="C1409" s="16" t="s">
        <v>12150</v>
      </c>
      <c r="D1409" s="16" t="s">
        <v>12151</v>
      </c>
      <c r="E1409" s="16" t="s">
        <v>12152</v>
      </c>
      <c r="F1409" s="16" t="s">
        <v>12153</v>
      </c>
      <c r="G1409" s="151" t="s">
        <v>33</v>
      </c>
      <c r="H1409" s="275">
        <v>8784000</v>
      </c>
      <c r="I1409" s="275">
        <v>1</v>
      </c>
      <c r="J1409" s="275"/>
      <c r="K1409" s="275"/>
      <c r="L1409" s="275">
        <v>8784000</v>
      </c>
      <c r="M1409" s="275">
        <v>1</v>
      </c>
      <c r="N1409" s="275"/>
      <c r="O1409" s="275"/>
      <c r="P1409" s="275"/>
      <c r="Q1409" s="275"/>
      <c r="R1409" s="16">
        <v>17568000</v>
      </c>
      <c r="S1409" s="275">
        <v>2</v>
      </c>
      <c r="T1409" s="243" t="s">
        <v>11752</v>
      </c>
      <c r="U1409" s="279"/>
      <c r="V1409" s="279"/>
    </row>
    <row r="1410" spans="1:22" s="1" customFormat="1" ht="93.75" x14ac:dyDescent="0.3">
      <c r="A1410" s="16">
        <v>1405</v>
      </c>
      <c r="B1410" s="16" t="s">
        <v>514</v>
      </c>
      <c r="C1410" s="16" t="s">
        <v>7740</v>
      </c>
      <c r="D1410" s="16" t="s">
        <v>7741</v>
      </c>
      <c r="E1410" s="16" t="s">
        <v>13256</v>
      </c>
      <c r="F1410" s="16"/>
      <c r="G1410" s="151" t="s">
        <v>9115</v>
      </c>
      <c r="H1410" s="168">
        <v>17534048</v>
      </c>
      <c r="I1410" s="166" t="s">
        <v>9113</v>
      </c>
      <c r="J1410" s="166">
        <v>0</v>
      </c>
      <c r="K1410" s="166">
        <v>15</v>
      </c>
      <c r="L1410" s="166">
        <v>0</v>
      </c>
      <c r="M1410" s="166">
        <v>0</v>
      </c>
      <c r="N1410" s="166">
        <v>0</v>
      </c>
      <c r="O1410" s="166">
        <v>0</v>
      </c>
      <c r="P1410" s="166">
        <v>0</v>
      </c>
      <c r="Q1410" s="166">
        <v>0</v>
      </c>
      <c r="R1410" s="16">
        <v>17534048</v>
      </c>
      <c r="S1410" s="275">
        <v>16</v>
      </c>
      <c r="T1410" s="20" t="s">
        <v>13227</v>
      </c>
      <c r="U1410" s="118" t="s">
        <v>35</v>
      </c>
      <c r="V1410" s="118" t="s">
        <v>1613</v>
      </c>
    </row>
    <row r="1411" spans="1:22" s="1" customFormat="1" ht="93.75" x14ac:dyDescent="0.3">
      <c r="A1411" s="16">
        <v>1406</v>
      </c>
      <c r="B1411" s="16" t="s">
        <v>194</v>
      </c>
      <c r="C1411" s="16" t="s">
        <v>13370</v>
      </c>
      <c r="D1411" s="16" t="s">
        <v>13371</v>
      </c>
      <c r="E1411" s="16" t="s">
        <v>13407</v>
      </c>
      <c r="F1411" s="16"/>
      <c r="G1411" s="151" t="s">
        <v>7079</v>
      </c>
      <c r="H1411" s="168">
        <v>8145000</v>
      </c>
      <c r="I1411" s="299">
        <v>2.7E-2</v>
      </c>
      <c r="J1411" s="299">
        <v>9381140</v>
      </c>
      <c r="K1411" s="299">
        <v>2.1000000000000001E-2</v>
      </c>
      <c r="L1411" s="299"/>
      <c r="M1411" s="299">
        <v>2.1000000000000001E-2</v>
      </c>
      <c r="N1411" s="299"/>
      <c r="O1411" s="299">
        <v>2.1000000000000001E-2</v>
      </c>
      <c r="P1411" s="299"/>
      <c r="Q1411" s="299">
        <v>2.1000000000000001E-2</v>
      </c>
      <c r="R1411" s="16">
        <v>17526140</v>
      </c>
      <c r="S1411" s="275">
        <v>0.11100000000000002</v>
      </c>
      <c r="T1411" s="20" t="s">
        <v>13227</v>
      </c>
      <c r="U1411" s="118"/>
      <c r="V1411" s="118"/>
    </row>
    <row r="1412" spans="1:22" s="1" customFormat="1" ht="75" x14ac:dyDescent="0.3">
      <c r="A1412" s="16">
        <v>1407</v>
      </c>
      <c r="B1412" s="120" t="s">
        <v>921</v>
      </c>
      <c r="C1412" s="113" t="s">
        <v>14078</v>
      </c>
      <c r="D1412" s="120" t="s">
        <v>14079</v>
      </c>
      <c r="E1412" s="120" t="s">
        <v>14080</v>
      </c>
      <c r="F1412" s="20"/>
      <c r="G1412" s="21" t="s">
        <v>33</v>
      </c>
      <c r="H1412" s="470">
        <v>4380000</v>
      </c>
      <c r="I1412" s="470">
        <v>10</v>
      </c>
      <c r="J1412" s="170">
        <v>4380000</v>
      </c>
      <c r="K1412" s="170">
        <v>10</v>
      </c>
      <c r="L1412" s="170">
        <v>4380000</v>
      </c>
      <c r="M1412" s="170">
        <v>10</v>
      </c>
      <c r="N1412" s="170">
        <v>4380000</v>
      </c>
      <c r="O1412" s="170">
        <v>10</v>
      </c>
      <c r="P1412" s="170"/>
      <c r="Q1412" s="170"/>
      <c r="R1412" s="16">
        <v>17520000</v>
      </c>
      <c r="S1412" s="21">
        <v>40</v>
      </c>
      <c r="T1412" s="148" t="s">
        <v>13891</v>
      </c>
      <c r="U1412" s="218"/>
      <c r="V1412" s="218"/>
    </row>
    <row r="1413" spans="1:22" s="1" customFormat="1" ht="112.5" x14ac:dyDescent="0.3">
      <c r="A1413" s="16">
        <v>1408</v>
      </c>
      <c r="B1413" s="16" t="s">
        <v>1590</v>
      </c>
      <c r="C1413" s="16" t="s">
        <v>3456</v>
      </c>
      <c r="D1413" s="16" t="s">
        <v>3457</v>
      </c>
      <c r="E1413" s="16" t="s">
        <v>13578</v>
      </c>
      <c r="F1413" s="16"/>
      <c r="G1413" s="151" t="s">
        <v>9114</v>
      </c>
      <c r="H1413" s="166">
        <v>17508172.640000001</v>
      </c>
      <c r="I1413" s="166" t="s">
        <v>10544</v>
      </c>
      <c r="J1413" s="166"/>
      <c r="K1413" s="166"/>
      <c r="L1413" s="166"/>
      <c r="M1413" s="166"/>
      <c r="N1413" s="166"/>
      <c r="O1413" s="166"/>
      <c r="P1413" s="166"/>
      <c r="Q1413" s="166"/>
      <c r="R1413" s="16">
        <v>17508172.640000001</v>
      </c>
      <c r="S1413" s="275">
        <v>53</v>
      </c>
      <c r="T1413" s="123" t="s">
        <v>13573</v>
      </c>
      <c r="U1413" s="118"/>
      <c r="V1413" s="118" t="s">
        <v>13579</v>
      </c>
    </row>
    <row r="1414" spans="1:22" s="1" customFormat="1" ht="37.5" x14ac:dyDescent="0.3">
      <c r="A1414" s="16">
        <v>1409</v>
      </c>
      <c r="B1414" s="21" t="s">
        <v>2062</v>
      </c>
      <c r="C1414" s="16" t="s">
        <v>4434</v>
      </c>
      <c r="D1414" s="16" t="s">
        <v>1954</v>
      </c>
      <c r="E1414" s="16" t="s">
        <v>5547</v>
      </c>
      <c r="F1414" s="16"/>
      <c r="G1414" s="16" t="s">
        <v>24</v>
      </c>
      <c r="H1414" s="251">
        <v>17498000</v>
      </c>
      <c r="I1414" s="251">
        <v>2692</v>
      </c>
      <c r="J1414" s="16">
        <v>0</v>
      </c>
      <c r="K1414" s="16">
        <v>0</v>
      </c>
      <c r="L1414" s="16">
        <v>0</v>
      </c>
      <c r="M1414" s="16">
        <v>0</v>
      </c>
      <c r="N1414" s="16">
        <v>0</v>
      </c>
      <c r="O1414" s="16">
        <v>0</v>
      </c>
      <c r="P1414" s="16">
        <v>0</v>
      </c>
      <c r="Q1414" s="16">
        <v>0</v>
      </c>
      <c r="R1414" s="16">
        <v>17498000</v>
      </c>
      <c r="S1414" s="16">
        <v>2692</v>
      </c>
      <c r="T1414" s="16" t="s">
        <v>76</v>
      </c>
      <c r="U1414" s="16"/>
      <c r="V1414" s="16"/>
    </row>
    <row r="1415" spans="1:22" s="1" customFormat="1" ht="187.5" x14ac:dyDescent="0.3">
      <c r="A1415" s="16">
        <v>1410</v>
      </c>
      <c r="B1415" s="21" t="s">
        <v>153</v>
      </c>
      <c r="C1415" s="16" t="s">
        <v>154</v>
      </c>
      <c r="D1415" s="16" t="s">
        <v>155</v>
      </c>
      <c r="E1415" s="16" t="s">
        <v>22</v>
      </c>
      <c r="F1415" s="40" t="s">
        <v>156</v>
      </c>
      <c r="G1415" s="16" t="s">
        <v>33</v>
      </c>
      <c r="H1415" s="251">
        <v>15600000</v>
      </c>
      <c r="I1415" s="251">
        <v>10</v>
      </c>
      <c r="J1415" s="16">
        <v>1884000</v>
      </c>
      <c r="K1415" s="16">
        <v>3</v>
      </c>
      <c r="L1415" s="16">
        <v>0</v>
      </c>
      <c r="M1415" s="16">
        <v>0</v>
      </c>
      <c r="N1415" s="16">
        <v>0</v>
      </c>
      <c r="O1415" s="16">
        <v>0</v>
      </c>
      <c r="P1415" s="16">
        <v>0</v>
      </c>
      <c r="Q1415" s="16">
        <v>0</v>
      </c>
      <c r="R1415" s="16">
        <v>17484000</v>
      </c>
      <c r="S1415" s="16">
        <v>13</v>
      </c>
      <c r="T1415" s="16" t="s">
        <v>50</v>
      </c>
      <c r="U1415" s="16" t="s">
        <v>26</v>
      </c>
      <c r="V1415" s="16" t="s">
        <v>157</v>
      </c>
    </row>
    <row r="1416" spans="1:22" s="1" customFormat="1" ht="150" x14ac:dyDescent="0.3">
      <c r="A1416" s="16">
        <v>1411</v>
      </c>
      <c r="B1416" s="21" t="s">
        <v>417</v>
      </c>
      <c r="C1416" s="16" t="s">
        <v>726</v>
      </c>
      <c r="D1416" s="16" t="s">
        <v>727</v>
      </c>
      <c r="E1416" s="16" t="s">
        <v>9990</v>
      </c>
      <c r="F1416" s="16" t="s">
        <v>9990</v>
      </c>
      <c r="G1416" s="16" t="s">
        <v>9115</v>
      </c>
      <c r="H1416" s="251">
        <v>3495999.36</v>
      </c>
      <c r="I1416" s="251" t="s">
        <v>9120</v>
      </c>
      <c r="J1416" s="16">
        <v>3495999.36</v>
      </c>
      <c r="K1416" s="16" t="s">
        <v>9120</v>
      </c>
      <c r="L1416" s="16">
        <v>3495999.36</v>
      </c>
      <c r="M1416" s="16" t="s">
        <v>9120</v>
      </c>
      <c r="N1416" s="16">
        <v>3495999.36</v>
      </c>
      <c r="O1416" s="16" t="s">
        <v>9120</v>
      </c>
      <c r="P1416" s="16">
        <v>3495999.36</v>
      </c>
      <c r="Q1416" s="16" t="s">
        <v>9120</v>
      </c>
      <c r="R1416" s="16">
        <v>17479996.800000001</v>
      </c>
      <c r="S1416" s="16">
        <v>10</v>
      </c>
      <c r="T1416" s="16" t="s">
        <v>34</v>
      </c>
      <c r="U1416" s="16"/>
      <c r="V1416" s="16"/>
    </row>
    <row r="1417" spans="1:22" s="1" customFormat="1" ht="56.25" x14ac:dyDescent="0.3">
      <c r="A1417" s="16">
        <v>1412</v>
      </c>
      <c r="B1417" s="21" t="s">
        <v>114</v>
      </c>
      <c r="C1417" s="16" t="s">
        <v>115</v>
      </c>
      <c r="D1417" s="16" t="s">
        <v>116</v>
      </c>
      <c r="E1417" s="16" t="s">
        <v>3077</v>
      </c>
      <c r="F1417" s="16"/>
      <c r="G1417" s="16" t="s">
        <v>2320</v>
      </c>
      <c r="H1417" s="251">
        <v>3495000</v>
      </c>
      <c r="I1417" s="251">
        <v>500</v>
      </c>
      <c r="J1417" s="16">
        <v>3495000</v>
      </c>
      <c r="K1417" s="16">
        <v>500</v>
      </c>
      <c r="L1417" s="16">
        <v>3495000</v>
      </c>
      <c r="M1417" s="16">
        <v>500</v>
      </c>
      <c r="N1417" s="16">
        <v>3495000</v>
      </c>
      <c r="O1417" s="16">
        <v>500</v>
      </c>
      <c r="P1417" s="16">
        <v>3495000</v>
      </c>
      <c r="Q1417" s="16">
        <v>500</v>
      </c>
      <c r="R1417" s="16">
        <v>17475000</v>
      </c>
      <c r="S1417" s="16">
        <v>2500</v>
      </c>
      <c r="T1417" s="16" t="s">
        <v>198</v>
      </c>
      <c r="U1417" s="16"/>
      <c r="V1417" s="16"/>
    </row>
    <row r="1418" spans="1:22" s="1" customFormat="1" ht="112.5" x14ac:dyDescent="0.3">
      <c r="A1418" s="16">
        <v>1413</v>
      </c>
      <c r="B1418" s="21" t="s">
        <v>7383</v>
      </c>
      <c r="C1418" s="16" t="s">
        <v>7287</v>
      </c>
      <c r="D1418" s="16" t="s">
        <v>4126</v>
      </c>
      <c r="E1418" s="16" t="s">
        <v>49</v>
      </c>
      <c r="F1418" s="16"/>
      <c r="G1418" s="16" t="s">
        <v>1493</v>
      </c>
      <c r="H1418" s="251">
        <v>3494400</v>
      </c>
      <c r="I1418" s="251">
        <v>2</v>
      </c>
      <c r="J1418" s="16">
        <v>3494400</v>
      </c>
      <c r="K1418" s="16">
        <v>2</v>
      </c>
      <c r="L1418" s="16">
        <v>3494400</v>
      </c>
      <c r="M1418" s="16">
        <v>2</v>
      </c>
      <c r="N1418" s="16">
        <v>3494400</v>
      </c>
      <c r="O1418" s="16">
        <v>2</v>
      </c>
      <c r="P1418" s="16">
        <v>3494400</v>
      </c>
      <c r="Q1418" s="16">
        <v>2</v>
      </c>
      <c r="R1418" s="16">
        <v>17472000</v>
      </c>
      <c r="S1418" s="16">
        <v>10</v>
      </c>
      <c r="T1418" s="16" t="s">
        <v>213</v>
      </c>
      <c r="U1418" s="16" t="s">
        <v>7048</v>
      </c>
      <c r="V1418" s="16" t="s">
        <v>7048</v>
      </c>
    </row>
    <row r="1419" spans="1:22" s="1" customFormat="1" ht="75" x14ac:dyDescent="0.3">
      <c r="A1419" s="16">
        <v>1414</v>
      </c>
      <c r="B1419" s="16" t="s">
        <v>1519</v>
      </c>
      <c r="C1419" s="16" t="s">
        <v>1520</v>
      </c>
      <c r="D1419" s="16" t="s">
        <v>1521</v>
      </c>
      <c r="E1419" s="16" t="s">
        <v>12963</v>
      </c>
      <c r="F1419" s="16"/>
      <c r="G1419" s="151" t="s">
        <v>9115</v>
      </c>
      <c r="H1419" s="166">
        <v>17472000</v>
      </c>
      <c r="I1419" s="166" t="s">
        <v>9120</v>
      </c>
      <c r="J1419" s="166"/>
      <c r="K1419" s="166"/>
      <c r="L1419" s="166"/>
      <c r="M1419" s="166"/>
      <c r="N1419" s="166"/>
      <c r="O1419" s="166"/>
      <c r="P1419" s="166"/>
      <c r="Q1419" s="166"/>
      <c r="R1419" s="16">
        <v>17472000</v>
      </c>
      <c r="S1419" s="275">
        <v>2</v>
      </c>
      <c r="T1419" s="20" t="s">
        <v>12910</v>
      </c>
      <c r="U1419" s="118" t="s">
        <v>2567</v>
      </c>
      <c r="V1419" s="118"/>
    </row>
    <row r="1420" spans="1:22" s="1" customFormat="1" ht="187.5" x14ac:dyDescent="0.3">
      <c r="A1420" s="16">
        <v>1415</v>
      </c>
      <c r="B1420" s="21" t="s">
        <v>3981</v>
      </c>
      <c r="C1420" s="16" t="s">
        <v>3982</v>
      </c>
      <c r="D1420" s="16" t="s">
        <v>3983</v>
      </c>
      <c r="E1420" s="16" t="s">
        <v>3984</v>
      </c>
      <c r="F1420" s="17"/>
      <c r="G1420" s="16" t="s">
        <v>33</v>
      </c>
      <c r="H1420" s="251">
        <v>3494000</v>
      </c>
      <c r="I1420" s="251">
        <v>1</v>
      </c>
      <c r="J1420" s="16">
        <v>3494000</v>
      </c>
      <c r="K1420" s="16">
        <v>1</v>
      </c>
      <c r="L1420" s="16">
        <v>3494000</v>
      </c>
      <c r="M1420" s="16">
        <v>1</v>
      </c>
      <c r="N1420" s="16">
        <v>3494000</v>
      </c>
      <c r="O1420" s="16">
        <v>1</v>
      </c>
      <c r="P1420" s="16">
        <v>3494000</v>
      </c>
      <c r="Q1420" s="16">
        <v>1</v>
      </c>
      <c r="R1420" s="16">
        <v>17470000</v>
      </c>
      <c r="S1420" s="16">
        <v>5</v>
      </c>
      <c r="T1420" s="16" t="s">
        <v>213</v>
      </c>
      <c r="U1420" s="16" t="s">
        <v>2567</v>
      </c>
      <c r="V1420" s="16" t="s">
        <v>2784</v>
      </c>
    </row>
    <row r="1421" spans="1:22" s="1" customFormat="1" ht="409.5" x14ac:dyDescent="0.3">
      <c r="A1421" s="16">
        <v>1416</v>
      </c>
      <c r="B1421" s="16" t="s">
        <v>5197</v>
      </c>
      <c r="C1421" s="16" t="s">
        <v>12154</v>
      </c>
      <c r="D1421" s="16" t="s">
        <v>12155</v>
      </c>
      <c r="E1421" s="16" t="s">
        <v>12156</v>
      </c>
      <c r="F1421" s="16" t="s">
        <v>12157</v>
      </c>
      <c r="G1421" s="151" t="s">
        <v>33</v>
      </c>
      <c r="H1421" s="275">
        <v>4360000</v>
      </c>
      <c r="I1421" s="275">
        <v>8</v>
      </c>
      <c r="J1421" s="275">
        <v>4360000</v>
      </c>
      <c r="K1421" s="275">
        <v>8</v>
      </c>
      <c r="L1421" s="275">
        <v>4360000</v>
      </c>
      <c r="M1421" s="275">
        <v>8</v>
      </c>
      <c r="N1421" s="275">
        <v>4360000</v>
      </c>
      <c r="O1421" s="275">
        <v>8</v>
      </c>
      <c r="P1421" s="275"/>
      <c r="Q1421" s="275"/>
      <c r="R1421" s="16">
        <v>17440000</v>
      </c>
      <c r="S1421" s="275">
        <v>32</v>
      </c>
      <c r="T1421" s="243" t="s">
        <v>11752</v>
      </c>
      <c r="U1421" s="279" t="s">
        <v>353</v>
      </c>
      <c r="V1421" s="279" t="s">
        <v>12158</v>
      </c>
    </row>
    <row r="1422" spans="1:22" s="1" customFormat="1" ht="93.75" x14ac:dyDescent="0.3">
      <c r="A1422" s="16">
        <v>1417</v>
      </c>
      <c r="B1422" s="21" t="s">
        <v>7230</v>
      </c>
      <c r="C1422" s="16" t="s">
        <v>685</v>
      </c>
      <c r="D1422" s="16" t="s">
        <v>4134</v>
      </c>
      <c r="E1422" s="16" t="s">
        <v>7231</v>
      </c>
      <c r="F1422" s="16"/>
      <c r="G1422" s="16" t="s">
        <v>281</v>
      </c>
      <c r="H1422" s="251">
        <v>3483422.88</v>
      </c>
      <c r="I1422" s="251">
        <v>631</v>
      </c>
      <c r="J1422" s="16">
        <v>3483422.88</v>
      </c>
      <c r="K1422" s="16">
        <v>631</v>
      </c>
      <c r="L1422" s="16">
        <v>3483422.88</v>
      </c>
      <c r="M1422" s="16">
        <v>631</v>
      </c>
      <c r="N1422" s="16">
        <v>3483422.88</v>
      </c>
      <c r="O1422" s="16">
        <v>631</v>
      </c>
      <c r="P1422" s="16">
        <v>3483422.88</v>
      </c>
      <c r="Q1422" s="16">
        <v>631</v>
      </c>
      <c r="R1422" s="16">
        <v>17417114.399999999</v>
      </c>
      <c r="S1422" s="16">
        <v>3155</v>
      </c>
      <c r="T1422" s="16" t="s">
        <v>213</v>
      </c>
      <c r="U1422" s="16"/>
      <c r="V1422" s="16"/>
    </row>
    <row r="1423" spans="1:22" s="1" customFormat="1" ht="37.5" x14ac:dyDescent="0.3">
      <c r="A1423" s="16">
        <v>1418</v>
      </c>
      <c r="B1423" s="21" t="s">
        <v>7728</v>
      </c>
      <c r="C1423" s="16" t="s">
        <v>105</v>
      </c>
      <c r="D1423" s="16" t="s">
        <v>645</v>
      </c>
      <c r="E1423" s="16" t="s">
        <v>106</v>
      </c>
      <c r="F1423" s="16"/>
      <c r="G1423" s="16" t="s">
        <v>33</v>
      </c>
      <c r="H1423" s="251">
        <v>8701561.9821428563</v>
      </c>
      <c r="I1423" s="251">
        <v>16</v>
      </c>
      <c r="J1423" s="16">
        <v>0</v>
      </c>
      <c r="K1423" s="16">
        <v>0</v>
      </c>
      <c r="L1423" s="16">
        <v>8701561.9821428563</v>
      </c>
      <c r="M1423" s="16">
        <v>0</v>
      </c>
      <c r="N1423" s="16">
        <v>0</v>
      </c>
      <c r="O1423" s="16">
        <v>0</v>
      </c>
      <c r="P1423" s="16">
        <v>0</v>
      </c>
      <c r="Q1423" s="16">
        <v>0</v>
      </c>
      <c r="R1423" s="16">
        <v>17403123.964285713</v>
      </c>
      <c r="S1423" s="16">
        <v>16</v>
      </c>
      <c r="T1423" s="16" t="s">
        <v>213</v>
      </c>
      <c r="U1423" s="16" t="s">
        <v>7048</v>
      </c>
      <c r="V1423" s="16" t="s">
        <v>7048</v>
      </c>
    </row>
    <row r="1424" spans="1:22" s="1" customFormat="1" ht="56.25" x14ac:dyDescent="0.3">
      <c r="A1424" s="16">
        <v>1419</v>
      </c>
      <c r="B1424" s="21" t="s">
        <v>3986</v>
      </c>
      <c r="C1424" s="16" t="s">
        <v>3987</v>
      </c>
      <c r="D1424" s="16" t="s">
        <v>3988</v>
      </c>
      <c r="E1424" s="16" t="s">
        <v>3989</v>
      </c>
      <c r="F1424" s="17"/>
      <c r="G1424" s="16" t="s">
        <v>49</v>
      </c>
      <c r="H1424" s="251">
        <v>3480000</v>
      </c>
      <c r="I1424" s="251">
        <v>2</v>
      </c>
      <c r="J1424" s="16">
        <v>3480000</v>
      </c>
      <c r="K1424" s="16">
        <v>2</v>
      </c>
      <c r="L1424" s="16">
        <v>3480000</v>
      </c>
      <c r="M1424" s="16">
        <v>2</v>
      </c>
      <c r="N1424" s="16">
        <v>3480000</v>
      </c>
      <c r="O1424" s="16">
        <v>2</v>
      </c>
      <c r="P1424" s="16">
        <v>3480000</v>
      </c>
      <c r="Q1424" s="16">
        <v>2</v>
      </c>
      <c r="R1424" s="16">
        <v>17400000</v>
      </c>
      <c r="S1424" s="16">
        <v>10</v>
      </c>
      <c r="T1424" s="16" t="s">
        <v>213</v>
      </c>
      <c r="U1424" s="16" t="s">
        <v>2567</v>
      </c>
      <c r="V1424" s="16" t="s">
        <v>3990</v>
      </c>
    </row>
    <row r="1425" spans="1:22" s="1" customFormat="1" ht="75" x14ac:dyDescent="0.3">
      <c r="A1425" s="16">
        <v>1420</v>
      </c>
      <c r="B1425" s="21" t="s">
        <v>2224</v>
      </c>
      <c r="C1425" s="16" t="s">
        <v>2223</v>
      </c>
      <c r="D1425" s="16" t="s">
        <v>2225</v>
      </c>
      <c r="E1425" s="16" t="s">
        <v>9946</v>
      </c>
      <c r="F1425" s="16" t="s">
        <v>9946</v>
      </c>
      <c r="G1425" s="16" t="s">
        <v>9115</v>
      </c>
      <c r="H1425" s="251">
        <v>17382400</v>
      </c>
      <c r="I1425" s="251" t="s">
        <v>9201</v>
      </c>
      <c r="J1425" s="16">
        <v>0</v>
      </c>
      <c r="K1425" s="16">
        <v>0</v>
      </c>
      <c r="L1425" s="16">
        <v>0</v>
      </c>
      <c r="M1425" s="16">
        <v>0</v>
      </c>
      <c r="N1425" s="16">
        <v>0</v>
      </c>
      <c r="O1425" s="16">
        <v>0</v>
      </c>
      <c r="P1425" s="16">
        <v>0</v>
      </c>
      <c r="Q1425" s="16">
        <v>0</v>
      </c>
      <c r="R1425" s="16">
        <v>17382400</v>
      </c>
      <c r="S1425" s="16">
        <v>5</v>
      </c>
      <c r="T1425" s="16" t="s">
        <v>34</v>
      </c>
      <c r="U1425" s="16"/>
      <c r="V1425" s="16"/>
    </row>
    <row r="1426" spans="1:22" s="1" customFormat="1" ht="168.75" x14ac:dyDescent="0.3">
      <c r="A1426" s="16">
        <v>1421</v>
      </c>
      <c r="B1426" s="16" t="s">
        <v>2848</v>
      </c>
      <c r="C1426" s="16" t="s">
        <v>6999</v>
      </c>
      <c r="D1426" s="16" t="s">
        <v>7000</v>
      </c>
      <c r="E1426" s="16" t="s">
        <v>12159</v>
      </c>
      <c r="F1426" s="16" t="s">
        <v>12160</v>
      </c>
      <c r="G1426" s="151" t="s">
        <v>82</v>
      </c>
      <c r="H1426" s="275">
        <v>4339285.7427692311</v>
      </c>
      <c r="I1426" s="275">
        <v>9</v>
      </c>
      <c r="J1426" s="275">
        <v>4339285.7427692311</v>
      </c>
      <c r="K1426" s="275">
        <v>9</v>
      </c>
      <c r="L1426" s="275">
        <v>4339285.7427692311</v>
      </c>
      <c r="M1426" s="275">
        <v>9</v>
      </c>
      <c r="N1426" s="275">
        <v>4339285.7427692311</v>
      </c>
      <c r="O1426" s="275">
        <v>9</v>
      </c>
      <c r="P1426" s="275"/>
      <c r="Q1426" s="275"/>
      <c r="R1426" s="16">
        <v>17357142.971076924</v>
      </c>
      <c r="S1426" s="275">
        <v>36</v>
      </c>
      <c r="T1426" s="243" t="s">
        <v>11752</v>
      </c>
      <c r="U1426" s="279" t="s">
        <v>35</v>
      </c>
      <c r="V1426" s="279" t="s">
        <v>12161</v>
      </c>
    </row>
    <row r="1427" spans="1:22" s="1" customFormat="1" ht="409.5" x14ac:dyDescent="0.3">
      <c r="A1427" s="16">
        <v>1422</v>
      </c>
      <c r="B1427" s="21" t="s">
        <v>2307</v>
      </c>
      <c r="C1427" s="16" t="s">
        <v>2308</v>
      </c>
      <c r="D1427" s="16" t="s">
        <v>2309</v>
      </c>
      <c r="E1427" s="16" t="s">
        <v>2310</v>
      </c>
      <c r="F1427" s="16" t="s">
        <v>2311</v>
      </c>
      <c r="G1427" s="16" t="s">
        <v>33</v>
      </c>
      <c r="H1427" s="251">
        <v>0</v>
      </c>
      <c r="I1427" s="251">
        <v>0</v>
      </c>
      <c r="J1427" s="16">
        <v>0</v>
      </c>
      <c r="K1427" s="16">
        <v>0</v>
      </c>
      <c r="L1427" s="16">
        <v>0</v>
      </c>
      <c r="M1427" s="16">
        <v>0</v>
      </c>
      <c r="N1427" s="16">
        <v>0</v>
      </c>
      <c r="O1427" s="16">
        <v>0</v>
      </c>
      <c r="P1427" s="16">
        <v>17357142.960000001</v>
      </c>
      <c r="Q1427" s="16">
        <v>36</v>
      </c>
      <c r="R1427" s="16">
        <v>17357142.960000001</v>
      </c>
      <c r="S1427" s="16">
        <v>36</v>
      </c>
      <c r="T1427" s="16" t="s">
        <v>1532</v>
      </c>
      <c r="U1427" s="16" t="s">
        <v>35</v>
      </c>
      <c r="V1427" s="16" t="s">
        <v>199</v>
      </c>
    </row>
    <row r="1428" spans="1:22" s="1" customFormat="1" ht="409.5" x14ac:dyDescent="0.3">
      <c r="A1428" s="16">
        <v>1423</v>
      </c>
      <c r="B1428" s="21" t="s">
        <v>3994</v>
      </c>
      <c r="C1428" s="16" t="s">
        <v>1490</v>
      </c>
      <c r="D1428" s="16" t="s">
        <v>842</v>
      </c>
      <c r="E1428" s="16" t="s">
        <v>1491</v>
      </c>
      <c r="F1428" s="17"/>
      <c r="G1428" s="16" t="s">
        <v>33</v>
      </c>
      <c r="H1428" s="251">
        <v>3469400</v>
      </c>
      <c r="I1428" s="251">
        <v>38</v>
      </c>
      <c r="J1428" s="16">
        <v>3469400</v>
      </c>
      <c r="K1428" s="16">
        <v>38</v>
      </c>
      <c r="L1428" s="16">
        <v>3469400</v>
      </c>
      <c r="M1428" s="16">
        <v>38</v>
      </c>
      <c r="N1428" s="16">
        <v>3469400</v>
      </c>
      <c r="O1428" s="16">
        <v>38</v>
      </c>
      <c r="P1428" s="16">
        <v>3469400</v>
      </c>
      <c r="Q1428" s="16">
        <v>38</v>
      </c>
      <c r="R1428" s="16">
        <v>17347000</v>
      </c>
      <c r="S1428" s="16">
        <v>190</v>
      </c>
      <c r="T1428" s="16" t="s">
        <v>213</v>
      </c>
      <c r="U1428" s="16"/>
      <c r="V1428" s="16" t="s">
        <v>3103</v>
      </c>
    </row>
    <row r="1429" spans="1:22" s="1" customFormat="1" ht="409.5" x14ac:dyDescent="0.3">
      <c r="A1429" s="16">
        <v>1424</v>
      </c>
      <c r="B1429" s="21" t="s">
        <v>7729</v>
      </c>
      <c r="C1429" s="16" t="s">
        <v>7730</v>
      </c>
      <c r="D1429" s="16" t="s">
        <v>831</v>
      </c>
      <c r="E1429" s="16" t="s">
        <v>7731</v>
      </c>
      <c r="F1429" s="16"/>
      <c r="G1429" s="16" t="s">
        <v>33</v>
      </c>
      <c r="H1429" s="251">
        <v>4807000</v>
      </c>
      <c r="I1429" s="251">
        <v>11</v>
      </c>
      <c r="J1429" s="16">
        <v>3130500.03</v>
      </c>
      <c r="K1429" s="16">
        <v>7</v>
      </c>
      <c r="L1429" s="16">
        <v>3130500.03</v>
      </c>
      <c r="M1429" s="16">
        <v>7</v>
      </c>
      <c r="N1429" s="16">
        <v>3130500.03</v>
      </c>
      <c r="O1429" s="16">
        <v>7</v>
      </c>
      <c r="P1429" s="16">
        <v>3130500.03</v>
      </c>
      <c r="Q1429" s="16">
        <v>7</v>
      </c>
      <c r="R1429" s="16">
        <v>17329000.119999997</v>
      </c>
      <c r="S1429" s="16">
        <v>39</v>
      </c>
      <c r="T1429" s="16" t="s">
        <v>213</v>
      </c>
      <c r="U1429" s="16" t="s">
        <v>83</v>
      </c>
      <c r="V1429" s="16" t="s">
        <v>7732</v>
      </c>
    </row>
    <row r="1430" spans="1:22" s="1" customFormat="1" ht="243.75" x14ac:dyDescent="0.3">
      <c r="A1430" s="16">
        <v>1425</v>
      </c>
      <c r="B1430" s="102" t="s">
        <v>8082</v>
      </c>
      <c r="C1430" s="102" t="s">
        <v>14436</v>
      </c>
      <c r="D1430" s="102" t="s">
        <v>14437</v>
      </c>
      <c r="E1430" s="102" t="s">
        <v>14438</v>
      </c>
      <c r="F1430" s="102"/>
      <c r="G1430" s="102" t="s">
        <v>281</v>
      </c>
      <c r="H1430" s="184">
        <v>1309680</v>
      </c>
      <c r="I1430" s="184">
        <v>136</v>
      </c>
      <c r="J1430" s="184">
        <v>5784355.7999999998</v>
      </c>
      <c r="K1430" s="102">
        <v>564</v>
      </c>
      <c r="L1430" s="184">
        <v>3246006</v>
      </c>
      <c r="M1430" s="102">
        <v>300</v>
      </c>
      <c r="N1430" s="184">
        <v>3408306</v>
      </c>
      <c r="O1430" s="102">
        <v>300</v>
      </c>
      <c r="P1430" s="184">
        <v>3578724</v>
      </c>
      <c r="Q1430" s="102">
        <v>300</v>
      </c>
      <c r="R1430" s="16">
        <v>17327071.800000001</v>
      </c>
      <c r="S1430" s="300">
        <v>1600</v>
      </c>
      <c r="T1430" s="102" t="s">
        <v>14439</v>
      </c>
      <c r="U1430" s="215" t="s">
        <v>35</v>
      </c>
      <c r="V1430" s="102" t="s">
        <v>14440</v>
      </c>
    </row>
    <row r="1431" spans="1:22" s="1" customFormat="1" ht="75" x14ac:dyDescent="0.3">
      <c r="A1431" s="16">
        <v>1426</v>
      </c>
      <c r="B1431" s="21" t="s">
        <v>194</v>
      </c>
      <c r="C1431" s="16" t="s">
        <v>1564</v>
      </c>
      <c r="D1431" s="16" t="s">
        <v>1565</v>
      </c>
      <c r="E1431" s="16" t="s">
        <v>1936</v>
      </c>
      <c r="F1431" s="16"/>
      <c r="G1431" s="16" t="s">
        <v>24</v>
      </c>
      <c r="H1431" s="251">
        <v>2660000</v>
      </c>
      <c r="I1431" s="251">
        <v>4000</v>
      </c>
      <c r="J1431" s="16">
        <v>2660000</v>
      </c>
      <c r="K1431" s="16">
        <v>4000</v>
      </c>
      <c r="L1431" s="16">
        <v>3990000</v>
      </c>
      <c r="M1431" s="16">
        <v>6000</v>
      </c>
      <c r="N1431" s="16">
        <v>3990000</v>
      </c>
      <c r="O1431" s="16">
        <v>6000</v>
      </c>
      <c r="P1431" s="16">
        <v>3990000</v>
      </c>
      <c r="Q1431" s="16">
        <v>6000</v>
      </c>
      <c r="R1431" s="16">
        <v>17290000</v>
      </c>
      <c r="S1431" s="16">
        <v>26000</v>
      </c>
      <c r="T1431" s="16" t="s">
        <v>1457</v>
      </c>
      <c r="U1431" s="16" t="s">
        <v>35</v>
      </c>
      <c r="V1431" s="16" t="s">
        <v>199</v>
      </c>
    </row>
    <row r="1432" spans="1:22" s="1" customFormat="1" ht="75" x14ac:dyDescent="0.3">
      <c r="A1432" s="16">
        <v>1427</v>
      </c>
      <c r="B1432" s="21" t="s">
        <v>194</v>
      </c>
      <c r="C1432" s="16" t="s">
        <v>1962</v>
      </c>
      <c r="D1432" s="16" t="s">
        <v>1963</v>
      </c>
      <c r="E1432" s="16" t="s">
        <v>1964</v>
      </c>
      <c r="F1432" s="16"/>
      <c r="G1432" s="16" t="s">
        <v>24</v>
      </c>
      <c r="H1432" s="251">
        <v>2660000</v>
      </c>
      <c r="I1432" s="251">
        <v>4000</v>
      </c>
      <c r="J1432" s="16">
        <v>2660000</v>
      </c>
      <c r="K1432" s="16">
        <v>4000</v>
      </c>
      <c r="L1432" s="16">
        <v>3990000</v>
      </c>
      <c r="M1432" s="16">
        <v>6000</v>
      </c>
      <c r="N1432" s="16">
        <v>3990000</v>
      </c>
      <c r="O1432" s="16">
        <v>6000</v>
      </c>
      <c r="P1432" s="16">
        <v>3990000</v>
      </c>
      <c r="Q1432" s="16">
        <v>6000</v>
      </c>
      <c r="R1432" s="16">
        <v>17290000</v>
      </c>
      <c r="S1432" s="16">
        <v>26000</v>
      </c>
      <c r="T1432" s="16" t="s">
        <v>1457</v>
      </c>
      <c r="U1432" s="16" t="s">
        <v>83</v>
      </c>
      <c r="V1432" s="16" t="s">
        <v>199</v>
      </c>
    </row>
    <row r="1433" spans="1:22" s="1" customFormat="1" ht="75" x14ac:dyDescent="0.3">
      <c r="A1433" s="16">
        <v>1428</v>
      </c>
      <c r="B1433" s="16" t="s">
        <v>435</v>
      </c>
      <c r="C1433" s="16" t="s">
        <v>436</v>
      </c>
      <c r="D1433" s="16" t="s">
        <v>437</v>
      </c>
      <c r="E1433" s="16" t="s">
        <v>12964</v>
      </c>
      <c r="F1433" s="16"/>
      <c r="G1433" s="151" t="s">
        <v>9115</v>
      </c>
      <c r="H1433" s="166">
        <v>3451392</v>
      </c>
      <c r="I1433" s="166" t="s">
        <v>9412</v>
      </c>
      <c r="J1433" s="166">
        <v>3451392</v>
      </c>
      <c r="K1433" s="166" t="s">
        <v>9412</v>
      </c>
      <c r="L1433" s="166">
        <v>3451392</v>
      </c>
      <c r="M1433" s="166" t="s">
        <v>9412</v>
      </c>
      <c r="N1433" s="166">
        <v>3451392</v>
      </c>
      <c r="O1433" s="166" t="s">
        <v>9412</v>
      </c>
      <c r="P1433" s="166">
        <v>3451392</v>
      </c>
      <c r="Q1433" s="166" t="s">
        <v>9412</v>
      </c>
      <c r="R1433" s="16">
        <v>17256960</v>
      </c>
      <c r="S1433" s="275">
        <v>3000</v>
      </c>
      <c r="T1433" s="20" t="s">
        <v>12910</v>
      </c>
      <c r="U1433" s="118" t="s">
        <v>12965</v>
      </c>
      <c r="V1433" s="118"/>
    </row>
    <row r="1434" spans="1:22" s="1" customFormat="1" ht="75" x14ac:dyDescent="0.3">
      <c r="A1434" s="16">
        <v>1429</v>
      </c>
      <c r="B1434" s="21" t="s">
        <v>7015</v>
      </c>
      <c r="C1434" s="16" t="s">
        <v>10127</v>
      </c>
      <c r="D1434" s="16" t="s">
        <v>848</v>
      </c>
      <c r="E1434" s="16" t="s">
        <v>10129</v>
      </c>
      <c r="F1434" s="16" t="s">
        <v>10129</v>
      </c>
      <c r="G1434" s="16" t="s">
        <v>9115</v>
      </c>
      <c r="H1434" s="251">
        <v>3450000.96</v>
      </c>
      <c r="I1434" s="251" t="s">
        <v>9130</v>
      </c>
      <c r="J1434" s="16">
        <v>3450000.96</v>
      </c>
      <c r="K1434" s="16" t="s">
        <v>9130</v>
      </c>
      <c r="L1434" s="16">
        <v>3450000.96</v>
      </c>
      <c r="M1434" s="16" t="s">
        <v>9130</v>
      </c>
      <c r="N1434" s="16">
        <v>3450000.96</v>
      </c>
      <c r="O1434" s="16" t="s">
        <v>9130</v>
      </c>
      <c r="P1434" s="16">
        <v>3450000.96</v>
      </c>
      <c r="Q1434" s="16" t="s">
        <v>9130</v>
      </c>
      <c r="R1434" s="16">
        <v>17250004.800000001</v>
      </c>
      <c r="S1434" s="16">
        <v>15</v>
      </c>
      <c r="T1434" s="16" t="s">
        <v>34</v>
      </c>
      <c r="U1434" s="16"/>
      <c r="V1434" s="16"/>
    </row>
    <row r="1435" spans="1:22" s="1" customFormat="1" ht="75" x14ac:dyDescent="0.3">
      <c r="A1435" s="16">
        <v>1430</v>
      </c>
      <c r="B1435" s="16" t="s">
        <v>11925</v>
      </c>
      <c r="C1435" s="16" t="s">
        <v>11926</v>
      </c>
      <c r="D1435" s="16" t="s">
        <v>798</v>
      </c>
      <c r="E1435" s="16" t="s">
        <v>12162</v>
      </c>
      <c r="F1435" s="16"/>
      <c r="G1435" s="151" t="s">
        <v>9115</v>
      </c>
      <c r="H1435" s="275">
        <v>17248000</v>
      </c>
      <c r="I1435" s="275" t="s">
        <v>9334</v>
      </c>
      <c r="J1435" s="275"/>
      <c r="K1435" s="275"/>
      <c r="L1435" s="275"/>
      <c r="M1435" s="275"/>
      <c r="N1435" s="275"/>
      <c r="O1435" s="275"/>
      <c r="P1435" s="275"/>
      <c r="Q1435" s="275"/>
      <c r="R1435" s="16">
        <v>17248000</v>
      </c>
      <c r="S1435" s="275">
        <v>14</v>
      </c>
      <c r="T1435" s="38" t="s">
        <v>11788</v>
      </c>
      <c r="U1435" s="279"/>
      <c r="V1435" s="279"/>
    </row>
    <row r="1436" spans="1:22" s="1" customFormat="1" ht="409.5" x14ac:dyDescent="0.3">
      <c r="A1436" s="16">
        <v>1431</v>
      </c>
      <c r="B1436" s="21" t="s">
        <v>7733</v>
      </c>
      <c r="C1436" s="16" t="s">
        <v>3331</v>
      </c>
      <c r="D1436" s="16" t="s">
        <v>842</v>
      </c>
      <c r="E1436" s="16" t="s">
        <v>3332</v>
      </c>
      <c r="F1436" s="16"/>
      <c r="G1436" s="16" t="s">
        <v>33</v>
      </c>
      <c r="H1436" s="251">
        <v>334599.99999999994</v>
      </c>
      <c r="I1436" s="251">
        <v>14</v>
      </c>
      <c r="J1436" s="16">
        <v>3236393</v>
      </c>
      <c r="K1436" s="16">
        <v>71</v>
      </c>
      <c r="L1436" s="16">
        <v>4558300</v>
      </c>
      <c r="M1436" s="16">
        <v>100</v>
      </c>
      <c r="N1436" s="16">
        <v>4558300</v>
      </c>
      <c r="O1436" s="16">
        <v>100</v>
      </c>
      <c r="P1436" s="16">
        <v>4558300</v>
      </c>
      <c r="Q1436" s="16">
        <v>100</v>
      </c>
      <c r="R1436" s="16">
        <v>17245893</v>
      </c>
      <c r="S1436" s="16">
        <v>385</v>
      </c>
      <c r="T1436" s="16" t="s">
        <v>213</v>
      </c>
      <c r="U1436" s="16" t="s">
        <v>1097</v>
      </c>
      <c r="V1436" s="16" t="s">
        <v>7734</v>
      </c>
    </row>
    <row r="1437" spans="1:22" s="1" customFormat="1" ht="112.5" x14ac:dyDescent="0.3">
      <c r="A1437" s="16">
        <v>1432</v>
      </c>
      <c r="B1437" s="51" t="s">
        <v>2694</v>
      </c>
      <c r="C1437" s="51" t="s">
        <v>12007</v>
      </c>
      <c r="D1437" s="51" t="s">
        <v>12008</v>
      </c>
      <c r="E1437" s="51" t="s">
        <v>1051</v>
      </c>
      <c r="F1437" s="51"/>
      <c r="G1437" s="51" t="s">
        <v>9115</v>
      </c>
      <c r="H1437" s="437">
        <v>17236800</v>
      </c>
      <c r="I1437" s="251" t="s">
        <v>9113</v>
      </c>
      <c r="J1437" s="17"/>
      <c r="K1437" s="17"/>
      <c r="L1437" s="17"/>
      <c r="M1437" s="17"/>
      <c r="N1437" s="17"/>
      <c r="O1437" s="17"/>
      <c r="P1437" s="17"/>
      <c r="Q1437" s="17"/>
      <c r="R1437" s="16">
        <v>17236800</v>
      </c>
      <c r="S1437" s="16">
        <v>1</v>
      </c>
      <c r="T1437" s="51" t="s">
        <v>14655</v>
      </c>
      <c r="U1437" s="51"/>
      <c r="V1437" s="17"/>
    </row>
    <row r="1438" spans="1:22" s="1" customFormat="1" ht="75" x14ac:dyDescent="0.3">
      <c r="A1438" s="16">
        <v>1433</v>
      </c>
      <c r="B1438" s="21" t="s">
        <v>326</v>
      </c>
      <c r="C1438" s="16" t="s">
        <v>327</v>
      </c>
      <c r="D1438" s="16" t="s">
        <v>328</v>
      </c>
      <c r="E1438" s="16" t="s">
        <v>2535</v>
      </c>
      <c r="F1438" s="16"/>
      <c r="G1438" s="16" t="s">
        <v>24</v>
      </c>
      <c r="H1438" s="251">
        <v>3075000</v>
      </c>
      <c r="I1438" s="251">
        <v>5000</v>
      </c>
      <c r="J1438" s="16">
        <v>3075000</v>
      </c>
      <c r="K1438" s="16">
        <v>5000</v>
      </c>
      <c r="L1438" s="16">
        <v>3690000</v>
      </c>
      <c r="M1438" s="16">
        <v>6000</v>
      </c>
      <c r="N1438" s="16">
        <v>3690000</v>
      </c>
      <c r="O1438" s="16">
        <v>6000</v>
      </c>
      <c r="P1438" s="16">
        <v>3690000</v>
      </c>
      <c r="Q1438" s="16">
        <v>6000</v>
      </c>
      <c r="R1438" s="16">
        <v>17220000</v>
      </c>
      <c r="S1438" s="16">
        <v>28000</v>
      </c>
      <c r="T1438" s="16" t="s">
        <v>1457</v>
      </c>
      <c r="U1438" s="16" t="s">
        <v>83</v>
      </c>
      <c r="V1438" s="16" t="s">
        <v>199</v>
      </c>
    </row>
    <row r="1439" spans="1:22" s="1" customFormat="1" ht="75" x14ac:dyDescent="0.3">
      <c r="A1439" s="16">
        <v>1434</v>
      </c>
      <c r="B1439" s="16" t="s">
        <v>13257</v>
      </c>
      <c r="C1439" s="16" t="s">
        <v>13258</v>
      </c>
      <c r="D1439" s="16" t="s">
        <v>12901</v>
      </c>
      <c r="E1439" s="16" t="s">
        <v>13259</v>
      </c>
      <c r="F1439" s="16"/>
      <c r="G1439" s="151" t="s">
        <v>9115</v>
      </c>
      <c r="H1439" s="168">
        <v>17214336.920000002</v>
      </c>
      <c r="I1439" s="166" t="s">
        <v>9120</v>
      </c>
      <c r="J1439" s="166">
        <v>0</v>
      </c>
      <c r="K1439" s="166">
        <v>0</v>
      </c>
      <c r="L1439" s="166">
        <v>0</v>
      </c>
      <c r="M1439" s="166">
        <v>0</v>
      </c>
      <c r="N1439" s="166">
        <v>0</v>
      </c>
      <c r="O1439" s="166">
        <v>0</v>
      </c>
      <c r="P1439" s="166">
        <v>0</v>
      </c>
      <c r="Q1439" s="166">
        <v>0</v>
      </c>
      <c r="R1439" s="16">
        <v>17214336.920000002</v>
      </c>
      <c r="S1439" s="275">
        <v>2</v>
      </c>
      <c r="T1439" s="20" t="s">
        <v>13227</v>
      </c>
      <c r="U1439" s="118"/>
      <c r="V1439" s="118"/>
    </row>
    <row r="1440" spans="1:22" s="1" customFormat="1" ht="56.25" x14ac:dyDescent="0.3">
      <c r="A1440" s="16">
        <v>1435</v>
      </c>
      <c r="B1440" s="16" t="s">
        <v>13257</v>
      </c>
      <c r="C1440" s="16" t="s">
        <v>13258</v>
      </c>
      <c r="D1440" s="16" t="s">
        <v>12901</v>
      </c>
      <c r="E1440" s="16" t="s">
        <v>13260</v>
      </c>
      <c r="F1440" s="16"/>
      <c r="G1440" s="151" t="s">
        <v>9115</v>
      </c>
      <c r="H1440" s="168">
        <v>17214336.920000002</v>
      </c>
      <c r="I1440" s="166" t="s">
        <v>9120</v>
      </c>
      <c r="J1440" s="166">
        <v>0</v>
      </c>
      <c r="K1440" s="166">
        <v>0</v>
      </c>
      <c r="L1440" s="166">
        <v>0</v>
      </c>
      <c r="M1440" s="166">
        <v>0</v>
      </c>
      <c r="N1440" s="166">
        <v>0</v>
      </c>
      <c r="O1440" s="166">
        <v>0</v>
      </c>
      <c r="P1440" s="166">
        <v>0</v>
      </c>
      <c r="Q1440" s="166">
        <v>0</v>
      </c>
      <c r="R1440" s="16">
        <v>17214336.920000002</v>
      </c>
      <c r="S1440" s="275">
        <v>2</v>
      </c>
      <c r="T1440" s="20" t="s">
        <v>13227</v>
      </c>
      <c r="U1440" s="118"/>
      <c r="V1440" s="118"/>
    </row>
    <row r="1441" spans="1:22" s="1" customFormat="1" ht="56.25" x14ac:dyDescent="0.3">
      <c r="A1441" s="16">
        <v>1436</v>
      </c>
      <c r="B1441" s="21" t="s">
        <v>4013</v>
      </c>
      <c r="C1441" s="16" t="s">
        <v>4014</v>
      </c>
      <c r="D1441" s="16" t="s">
        <v>1193</v>
      </c>
      <c r="E1441" s="16" t="s">
        <v>4015</v>
      </c>
      <c r="F1441" s="17"/>
      <c r="G1441" s="16" t="s">
        <v>33</v>
      </c>
      <c r="H1441" s="251">
        <v>3442800</v>
      </c>
      <c r="I1441" s="251">
        <v>19</v>
      </c>
      <c r="J1441" s="16">
        <v>3442800</v>
      </c>
      <c r="K1441" s="16">
        <v>19</v>
      </c>
      <c r="L1441" s="16">
        <v>3442800</v>
      </c>
      <c r="M1441" s="16">
        <v>19</v>
      </c>
      <c r="N1441" s="16">
        <v>3442800</v>
      </c>
      <c r="O1441" s="16">
        <v>19</v>
      </c>
      <c r="P1441" s="16">
        <v>3442800</v>
      </c>
      <c r="Q1441" s="16">
        <v>19</v>
      </c>
      <c r="R1441" s="16">
        <v>17214000</v>
      </c>
      <c r="S1441" s="16">
        <v>95</v>
      </c>
      <c r="T1441" s="16" t="s">
        <v>213</v>
      </c>
      <c r="U1441" s="16" t="s">
        <v>294</v>
      </c>
      <c r="V1441" s="16" t="s">
        <v>4016</v>
      </c>
    </row>
    <row r="1442" spans="1:22" s="1" customFormat="1" ht="37.5" x14ac:dyDescent="0.3">
      <c r="A1442" s="16">
        <v>1437</v>
      </c>
      <c r="B1442" s="21" t="s">
        <v>1499</v>
      </c>
      <c r="C1442" s="16" t="s">
        <v>1500</v>
      </c>
      <c r="D1442" s="16" t="s">
        <v>1501</v>
      </c>
      <c r="E1442" s="16" t="s">
        <v>10998</v>
      </c>
      <c r="F1442" s="16"/>
      <c r="G1442" s="16" t="s">
        <v>1493</v>
      </c>
      <c r="H1442" s="251">
        <v>3440000</v>
      </c>
      <c r="I1442" s="251">
        <v>20</v>
      </c>
      <c r="J1442" s="16">
        <v>3440000</v>
      </c>
      <c r="K1442" s="16">
        <v>20</v>
      </c>
      <c r="L1442" s="16">
        <v>3440000</v>
      </c>
      <c r="M1442" s="16">
        <v>20</v>
      </c>
      <c r="N1442" s="16">
        <v>3440000</v>
      </c>
      <c r="O1442" s="16">
        <v>20</v>
      </c>
      <c r="P1442" s="16">
        <v>3440000</v>
      </c>
      <c r="Q1442" s="16">
        <v>20</v>
      </c>
      <c r="R1442" s="16">
        <v>17200000</v>
      </c>
      <c r="S1442" s="16">
        <v>100</v>
      </c>
      <c r="T1442" s="16" t="s">
        <v>1113</v>
      </c>
      <c r="U1442" s="16" t="s">
        <v>1097</v>
      </c>
      <c r="V1442" s="35" t="s">
        <v>199</v>
      </c>
    </row>
    <row r="1443" spans="1:22" s="1" customFormat="1" ht="75" x14ac:dyDescent="0.3">
      <c r="A1443" s="16">
        <v>1438</v>
      </c>
      <c r="B1443" s="21" t="s">
        <v>194</v>
      </c>
      <c r="C1443" s="16" t="s">
        <v>1621</v>
      </c>
      <c r="D1443" s="16" t="s">
        <v>1622</v>
      </c>
      <c r="E1443" s="16" t="s">
        <v>1730</v>
      </c>
      <c r="F1443" s="16"/>
      <c r="G1443" s="16" t="s">
        <v>24</v>
      </c>
      <c r="H1443" s="251">
        <v>2145000</v>
      </c>
      <c r="I1443" s="251">
        <v>3000</v>
      </c>
      <c r="J1443" s="16">
        <v>2145000</v>
      </c>
      <c r="K1443" s="16">
        <v>3000</v>
      </c>
      <c r="L1443" s="16">
        <v>4290000</v>
      </c>
      <c r="M1443" s="16">
        <v>6000</v>
      </c>
      <c r="N1443" s="16">
        <v>4290000</v>
      </c>
      <c r="O1443" s="16">
        <v>6000</v>
      </c>
      <c r="P1443" s="16">
        <v>4290000</v>
      </c>
      <c r="Q1443" s="16">
        <v>6000</v>
      </c>
      <c r="R1443" s="16">
        <v>17160000</v>
      </c>
      <c r="S1443" s="16">
        <v>24000</v>
      </c>
      <c r="T1443" s="16" t="s">
        <v>1457</v>
      </c>
      <c r="U1443" s="16" t="s">
        <v>35</v>
      </c>
      <c r="V1443" s="16" t="s">
        <v>199</v>
      </c>
    </row>
    <row r="1444" spans="1:22" s="1" customFormat="1" ht="56.25" x14ac:dyDescent="0.3">
      <c r="A1444" s="16">
        <v>1439</v>
      </c>
      <c r="B1444" s="16" t="s">
        <v>13770</v>
      </c>
      <c r="C1444" s="16" t="s">
        <v>13771</v>
      </c>
      <c r="D1444" s="16" t="s">
        <v>13772</v>
      </c>
      <c r="E1444" s="16" t="s">
        <v>13773</v>
      </c>
      <c r="F1444" s="16"/>
      <c r="G1444" s="151" t="s">
        <v>9115</v>
      </c>
      <c r="H1444" s="301">
        <v>17160000</v>
      </c>
      <c r="I1444" s="301">
        <v>6000</v>
      </c>
      <c r="J1444" s="301"/>
      <c r="K1444" s="301"/>
      <c r="L1444" s="301"/>
      <c r="M1444" s="301"/>
      <c r="N1444" s="301"/>
      <c r="O1444" s="301"/>
      <c r="P1444" s="301"/>
      <c r="Q1444" s="301"/>
      <c r="R1444" s="16">
        <v>17160000</v>
      </c>
      <c r="S1444" s="275">
        <v>6000</v>
      </c>
      <c r="T1444" s="302" t="s">
        <v>13765</v>
      </c>
      <c r="U1444" s="303" t="s">
        <v>35</v>
      </c>
      <c r="V1444" s="304" t="s">
        <v>13769</v>
      </c>
    </row>
    <row r="1445" spans="1:22" s="1" customFormat="1" ht="131.25" x14ac:dyDescent="0.3">
      <c r="A1445" s="16">
        <v>1440</v>
      </c>
      <c r="B1445" s="20" t="s">
        <v>14081</v>
      </c>
      <c r="C1445" s="20" t="s">
        <v>14082</v>
      </c>
      <c r="D1445" s="20" t="s">
        <v>5479</v>
      </c>
      <c r="E1445" s="20" t="s">
        <v>14083</v>
      </c>
      <c r="F1445" s="20"/>
      <c r="G1445" s="21" t="s">
        <v>33</v>
      </c>
      <c r="H1445" s="115">
        <v>4288747.4499999993</v>
      </c>
      <c r="I1445" s="115">
        <v>846</v>
      </c>
      <c r="J1445" s="115">
        <v>4288747.4499999993</v>
      </c>
      <c r="K1445" s="115">
        <v>846</v>
      </c>
      <c r="L1445" s="115">
        <v>4288747.4499999993</v>
      </c>
      <c r="M1445" s="115">
        <v>846</v>
      </c>
      <c r="N1445" s="115">
        <v>4288747.4499999993</v>
      </c>
      <c r="O1445" s="115">
        <v>846</v>
      </c>
      <c r="P1445" s="115"/>
      <c r="Q1445" s="115"/>
      <c r="R1445" s="16">
        <v>17154989.799999997</v>
      </c>
      <c r="S1445" s="21">
        <v>3384</v>
      </c>
      <c r="T1445" s="20" t="s">
        <v>13875</v>
      </c>
      <c r="U1445" s="17" t="s">
        <v>35</v>
      </c>
      <c r="V1445" s="17" t="s">
        <v>13876</v>
      </c>
    </row>
    <row r="1446" spans="1:22" s="1" customFormat="1" ht="131.25" x14ac:dyDescent="0.3">
      <c r="A1446" s="16">
        <v>1441</v>
      </c>
      <c r="B1446" s="20" t="s">
        <v>14081</v>
      </c>
      <c r="C1446" s="140" t="s">
        <v>14082</v>
      </c>
      <c r="D1446" s="140" t="s">
        <v>5479</v>
      </c>
      <c r="E1446" s="140" t="s">
        <v>14083</v>
      </c>
      <c r="F1446" s="159"/>
      <c r="G1446" s="142" t="s">
        <v>33</v>
      </c>
      <c r="H1446" s="144">
        <v>4288747.4499999993</v>
      </c>
      <c r="I1446" s="144">
        <v>846</v>
      </c>
      <c r="J1446" s="142">
        <v>4288747.4499999993</v>
      </c>
      <c r="K1446" s="142">
        <v>846</v>
      </c>
      <c r="L1446" s="142">
        <v>4288747.4499999993</v>
      </c>
      <c r="M1446" s="142">
        <v>846</v>
      </c>
      <c r="N1446" s="142">
        <v>4288747.4499999993</v>
      </c>
      <c r="O1446" s="142">
        <v>846</v>
      </c>
      <c r="P1446" s="142"/>
      <c r="Q1446" s="142"/>
      <c r="R1446" s="16">
        <v>17154989.799999997</v>
      </c>
      <c r="S1446" s="142">
        <v>3384</v>
      </c>
      <c r="T1446" s="142" t="s">
        <v>13875</v>
      </c>
      <c r="U1446" s="223" t="s">
        <v>35</v>
      </c>
      <c r="V1446" s="223" t="s">
        <v>13876</v>
      </c>
    </row>
    <row r="1447" spans="1:22" s="1" customFormat="1" ht="112.5" x14ac:dyDescent="0.3">
      <c r="A1447" s="16">
        <v>1442</v>
      </c>
      <c r="B1447" s="21" t="s">
        <v>7735</v>
      </c>
      <c r="C1447" s="16" t="s">
        <v>7736</v>
      </c>
      <c r="D1447" s="16" t="s">
        <v>6321</v>
      </c>
      <c r="E1447" s="16" t="s">
        <v>7737</v>
      </c>
      <c r="F1447" s="16"/>
      <c r="G1447" s="16" t="s">
        <v>33</v>
      </c>
      <c r="H1447" s="251">
        <v>4286610</v>
      </c>
      <c r="I1447" s="251">
        <v>41</v>
      </c>
      <c r="J1447" s="16">
        <v>0</v>
      </c>
      <c r="K1447" s="16">
        <v>0</v>
      </c>
      <c r="L1447" s="16">
        <v>4286610</v>
      </c>
      <c r="M1447" s="16">
        <v>41</v>
      </c>
      <c r="N1447" s="16">
        <v>4286610</v>
      </c>
      <c r="O1447" s="16">
        <v>41</v>
      </c>
      <c r="P1447" s="16">
        <v>4286610</v>
      </c>
      <c r="Q1447" s="16">
        <v>41</v>
      </c>
      <c r="R1447" s="16">
        <v>17146440</v>
      </c>
      <c r="S1447" s="16">
        <v>164</v>
      </c>
      <c r="T1447" s="16" t="s">
        <v>213</v>
      </c>
      <c r="U1447" s="16" t="s">
        <v>83</v>
      </c>
      <c r="V1447" s="16" t="s">
        <v>7738</v>
      </c>
    </row>
    <row r="1448" spans="1:22" s="1" customFormat="1" ht="75" x14ac:dyDescent="0.3">
      <c r="A1448" s="16">
        <v>1443</v>
      </c>
      <c r="B1448" s="113" t="s">
        <v>239</v>
      </c>
      <c r="C1448" s="113" t="s">
        <v>240</v>
      </c>
      <c r="D1448" s="113" t="s">
        <v>241</v>
      </c>
      <c r="E1448" s="113" t="s">
        <v>15453</v>
      </c>
      <c r="F1448" s="123" t="s">
        <v>14449</v>
      </c>
      <c r="G1448" s="113" t="s">
        <v>9115</v>
      </c>
      <c r="H1448" s="189">
        <v>17124899.960000001</v>
      </c>
      <c r="I1448" s="172" t="s">
        <v>9113</v>
      </c>
      <c r="J1448" s="20"/>
      <c r="K1448" s="20"/>
      <c r="L1448" s="20"/>
      <c r="M1448" s="20"/>
      <c r="N1448" s="20"/>
      <c r="O1448" s="20"/>
      <c r="P1448" s="20"/>
      <c r="Q1448" s="20"/>
      <c r="R1448" s="16">
        <v>17124899.960000001</v>
      </c>
      <c r="S1448" s="21">
        <v>1</v>
      </c>
      <c r="T1448" s="113" t="s">
        <v>15681</v>
      </c>
      <c r="U1448" s="16" t="s">
        <v>15684</v>
      </c>
      <c r="V1448" s="16" t="s">
        <v>15685</v>
      </c>
    </row>
    <row r="1449" spans="1:22" s="1" customFormat="1" ht="409.5" x14ac:dyDescent="0.3">
      <c r="A1449" s="16">
        <v>1444</v>
      </c>
      <c r="B1449" s="21" t="s">
        <v>2228</v>
      </c>
      <c r="C1449" s="16" t="s">
        <v>327</v>
      </c>
      <c r="D1449" s="16" t="s">
        <v>328</v>
      </c>
      <c r="E1449" s="16" t="s">
        <v>2229</v>
      </c>
      <c r="F1449" s="16"/>
      <c r="G1449" s="16" t="s">
        <v>2320</v>
      </c>
      <c r="H1449" s="251">
        <v>4368000</v>
      </c>
      <c r="I1449" s="251">
        <v>9.1</v>
      </c>
      <c r="J1449" s="16">
        <v>3187200</v>
      </c>
      <c r="K1449" s="16">
        <v>8</v>
      </c>
      <c r="L1449" s="16">
        <v>3187200</v>
      </c>
      <c r="M1449" s="16">
        <v>8</v>
      </c>
      <c r="N1449" s="16">
        <v>3187200</v>
      </c>
      <c r="O1449" s="16">
        <v>8</v>
      </c>
      <c r="P1449" s="16">
        <v>3187200</v>
      </c>
      <c r="Q1449" s="16">
        <v>8</v>
      </c>
      <c r="R1449" s="16">
        <v>17116800</v>
      </c>
      <c r="S1449" s="16">
        <v>41.1</v>
      </c>
      <c r="T1449" s="16" t="s">
        <v>25</v>
      </c>
      <c r="U1449" s="16" t="s">
        <v>83</v>
      </c>
      <c r="V1449" s="16" t="s">
        <v>470</v>
      </c>
    </row>
    <row r="1450" spans="1:22" s="1" customFormat="1" ht="56.25" x14ac:dyDescent="0.3">
      <c r="A1450" s="16">
        <v>1445</v>
      </c>
      <c r="B1450" s="21" t="s">
        <v>2862</v>
      </c>
      <c r="C1450" s="16" t="s">
        <v>2863</v>
      </c>
      <c r="D1450" s="16" t="s">
        <v>2864</v>
      </c>
      <c r="E1450" s="16" t="s">
        <v>5958</v>
      </c>
      <c r="F1450" s="16"/>
      <c r="G1450" s="16" t="s">
        <v>1493</v>
      </c>
      <c r="H1450" s="251">
        <v>17082450</v>
      </c>
      <c r="I1450" s="251">
        <v>11</v>
      </c>
      <c r="J1450" s="16">
        <v>0</v>
      </c>
      <c r="K1450" s="16">
        <v>0</v>
      </c>
      <c r="L1450" s="16">
        <v>0</v>
      </c>
      <c r="M1450" s="16">
        <v>0</v>
      </c>
      <c r="N1450" s="16">
        <v>0</v>
      </c>
      <c r="O1450" s="16">
        <v>0</v>
      </c>
      <c r="P1450" s="16">
        <v>0</v>
      </c>
      <c r="Q1450" s="16">
        <v>0</v>
      </c>
      <c r="R1450" s="16">
        <v>17082450</v>
      </c>
      <c r="S1450" s="16">
        <v>11</v>
      </c>
      <c r="T1450" s="16" t="s">
        <v>76</v>
      </c>
      <c r="U1450" s="16"/>
      <c r="V1450" s="16" t="s">
        <v>4533</v>
      </c>
    </row>
    <row r="1451" spans="1:22" s="1" customFormat="1" ht="75" x14ac:dyDescent="0.3">
      <c r="A1451" s="16">
        <v>1446</v>
      </c>
      <c r="B1451" s="21" t="s">
        <v>7739</v>
      </c>
      <c r="C1451" s="16" t="s">
        <v>7740</v>
      </c>
      <c r="D1451" s="16" t="s">
        <v>514</v>
      </c>
      <c r="E1451" s="16" t="s">
        <v>7741</v>
      </c>
      <c r="F1451" s="16"/>
      <c r="G1451" s="16" t="s">
        <v>33</v>
      </c>
      <c r="H1451" s="251">
        <v>17080000</v>
      </c>
      <c r="I1451" s="251">
        <v>1</v>
      </c>
      <c r="J1451" s="16">
        <v>0</v>
      </c>
      <c r="K1451" s="16">
        <v>0</v>
      </c>
      <c r="L1451" s="16">
        <v>0</v>
      </c>
      <c r="M1451" s="16">
        <v>0</v>
      </c>
      <c r="N1451" s="16">
        <v>0</v>
      </c>
      <c r="O1451" s="16">
        <v>0</v>
      </c>
      <c r="P1451" s="16">
        <v>0</v>
      </c>
      <c r="Q1451" s="16">
        <v>0</v>
      </c>
      <c r="R1451" s="16">
        <v>17080000</v>
      </c>
      <c r="S1451" s="16">
        <v>1</v>
      </c>
      <c r="T1451" s="16" t="s">
        <v>213</v>
      </c>
      <c r="U1451" s="16" t="s">
        <v>7048</v>
      </c>
      <c r="V1451" s="16" t="s">
        <v>7048</v>
      </c>
    </row>
    <row r="1452" spans="1:22" s="1" customFormat="1" ht="75" x14ac:dyDescent="0.3">
      <c r="A1452" s="16">
        <v>1447</v>
      </c>
      <c r="B1452" s="51" t="s">
        <v>194</v>
      </c>
      <c r="C1452" s="51" t="s">
        <v>1621</v>
      </c>
      <c r="D1452" s="51" t="s">
        <v>1622</v>
      </c>
      <c r="E1452" s="51" t="s">
        <v>14726</v>
      </c>
      <c r="F1452" s="40" t="s">
        <v>14449</v>
      </c>
      <c r="G1452" s="51" t="s">
        <v>7079</v>
      </c>
      <c r="H1452" s="437">
        <v>17080000</v>
      </c>
      <c r="I1452" s="251" t="s">
        <v>10636</v>
      </c>
      <c r="J1452" s="17"/>
      <c r="K1452" s="17"/>
      <c r="L1452" s="17"/>
      <c r="M1452" s="17"/>
      <c r="N1452" s="17"/>
      <c r="O1452" s="17"/>
      <c r="P1452" s="17"/>
      <c r="Q1452" s="17"/>
      <c r="R1452" s="16">
        <v>17080000</v>
      </c>
      <c r="S1452" s="16">
        <v>25</v>
      </c>
      <c r="T1452" s="51" t="s">
        <v>14655</v>
      </c>
      <c r="U1452" s="51" t="s">
        <v>89</v>
      </c>
      <c r="V1452" s="17"/>
    </row>
    <row r="1453" spans="1:22" s="1" customFormat="1" ht="93.75" x14ac:dyDescent="0.3">
      <c r="A1453" s="16">
        <v>1448</v>
      </c>
      <c r="B1453" s="21" t="s">
        <v>4025</v>
      </c>
      <c r="C1453" s="16" t="s">
        <v>4026</v>
      </c>
      <c r="D1453" s="16" t="s">
        <v>1852</v>
      </c>
      <c r="E1453" s="16" t="s">
        <v>4027</v>
      </c>
      <c r="F1453" s="17"/>
      <c r="G1453" s="16" t="s">
        <v>1664</v>
      </c>
      <c r="H1453" s="251">
        <v>3408000</v>
      </c>
      <c r="I1453" s="251">
        <v>80</v>
      </c>
      <c r="J1453" s="16">
        <v>3408000</v>
      </c>
      <c r="K1453" s="16">
        <v>80</v>
      </c>
      <c r="L1453" s="16">
        <v>3408000</v>
      </c>
      <c r="M1453" s="16">
        <v>80</v>
      </c>
      <c r="N1453" s="16">
        <v>3408000</v>
      </c>
      <c r="O1453" s="16">
        <v>80</v>
      </c>
      <c r="P1453" s="16">
        <v>3408000</v>
      </c>
      <c r="Q1453" s="16">
        <v>80</v>
      </c>
      <c r="R1453" s="16">
        <v>17040000</v>
      </c>
      <c r="S1453" s="16">
        <v>400</v>
      </c>
      <c r="T1453" s="16" t="s">
        <v>213</v>
      </c>
      <c r="U1453" s="16" t="s">
        <v>2567</v>
      </c>
      <c r="V1453" s="16" t="s">
        <v>199</v>
      </c>
    </row>
    <row r="1454" spans="1:22" s="1" customFormat="1" ht="187.5" x14ac:dyDescent="0.3">
      <c r="A1454" s="16">
        <v>1449</v>
      </c>
      <c r="B1454" s="16" t="s">
        <v>263</v>
      </c>
      <c r="C1454" s="16" t="s">
        <v>11979</v>
      </c>
      <c r="D1454" s="16" t="s">
        <v>11980</v>
      </c>
      <c r="E1454" s="16" t="s">
        <v>12168</v>
      </c>
      <c r="F1454" s="16" t="s">
        <v>12169</v>
      </c>
      <c r="G1454" s="151" t="s">
        <v>33</v>
      </c>
      <c r="H1454" s="275">
        <v>4256384</v>
      </c>
      <c r="I1454" s="275">
        <v>16</v>
      </c>
      <c r="J1454" s="275">
        <v>4256384</v>
      </c>
      <c r="K1454" s="275">
        <v>16</v>
      </c>
      <c r="L1454" s="275">
        <v>4256384</v>
      </c>
      <c r="M1454" s="275">
        <v>16</v>
      </c>
      <c r="N1454" s="275">
        <v>4256384</v>
      </c>
      <c r="O1454" s="275">
        <v>16</v>
      </c>
      <c r="P1454" s="275"/>
      <c r="Q1454" s="275"/>
      <c r="R1454" s="16">
        <v>17025536</v>
      </c>
      <c r="S1454" s="275">
        <v>64</v>
      </c>
      <c r="T1454" s="243" t="s">
        <v>11752</v>
      </c>
      <c r="U1454" s="279" t="s">
        <v>61</v>
      </c>
      <c r="V1454" s="279" t="s">
        <v>11983</v>
      </c>
    </row>
    <row r="1455" spans="1:22" s="1" customFormat="1" ht="75" x14ac:dyDescent="0.3">
      <c r="A1455" s="16">
        <v>1450</v>
      </c>
      <c r="B1455" s="21" t="s">
        <v>3804</v>
      </c>
      <c r="C1455" s="16" t="s">
        <v>3803</v>
      </c>
      <c r="D1455" s="16" t="s">
        <v>798</v>
      </c>
      <c r="E1455" s="16" t="s">
        <v>10043</v>
      </c>
      <c r="F1455" s="16" t="s">
        <v>10043</v>
      </c>
      <c r="G1455" s="16" t="s">
        <v>9115</v>
      </c>
      <c r="H1455" s="251">
        <v>3404000.32</v>
      </c>
      <c r="I1455" s="251" t="s">
        <v>9120</v>
      </c>
      <c r="J1455" s="16">
        <v>3404000.32</v>
      </c>
      <c r="K1455" s="16" t="s">
        <v>9120</v>
      </c>
      <c r="L1455" s="16">
        <v>3404000.32</v>
      </c>
      <c r="M1455" s="16" t="s">
        <v>9120</v>
      </c>
      <c r="N1455" s="16">
        <v>3404000.32</v>
      </c>
      <c r="O1455" s="16" t="s">
        <v>9120</v>
      </c>
      <c r="P1455" s="16">
        <v>3404000.32</v>
      </c>
      <c r="Q1455" s="16" t="s">
        <v>9120</v>
      </c>
      <c r="R1455" s="16">
        <v>17020001.599999998</v>
      </c>
      <c r="S1455" s="16">
        <v>10</v>
      </c>
      <c r="T1455" s="16" t="s">
        <v>34</v>
      </c>
      <c r="U1455" s="16" t="s">
        <v>294</v>
      </c>
      <c r="V1455" s="16" t="s">
        <v>10044</v>
      </c>
    </row>
    <row r="1456" spans="1:22" s="1" customFormat="1" ht="75" x14ac:dyDescent="0.3">
      <c r="A1456" s="16">
        <v>1451</v>
      </c>
      <c r="B1456" s="21" t="s">
        <v>4030</v>
      </c>
      <c r="C1456" s="16" t="s">
        <v>4031</v>
      </c>
      <c r="D1456" s="16" t="s">
        <v>4032</v>
      </c>
      <c r="E1456" s="16" t="s">
        <v>4033</v>
      </c>
      <c r="F1456" s="17"/>
      <c r="G1456" s="16" t="s">
        <v>33</v>
      </c>
      <c r="H1456" s="251">
        <v>3401058.76</v>
      </c>
      <c r="I1456" s="251">
        <v>11</v>
      </c>
      <c r="J1456" s="16">
        <v>3401058.76</v>
      </c>
      <c r="K1456" s="16">
        <v>11</v>
      </c>
      <c r="L1456" s="16">
        <v>3401058.76</v>
      </c>
      <c r="M1456" s="16">
        <v>11</v>
      </c>
      <c r="N1456" s="16">
        <v>3401058.76</v>
      </c>
      <c r="O1456" s="16">
        <v>11</v>
      </c>
      <c r="P1456" s="16">
        <v>3401058.76</v>
      </c>
      <c r="Q1456" s="16">
        <v>11</v>
      </c>
      <c r="R1456" s="16">
        <v>17005293.799999997</v>
      </c>
      <c r="S1456" s="16">
        <v>55</v>
      </c>
      <c r="T1456" s="16" t="s">
        <v>213</v>
      </c>
      <c r="U1456" s="16"/>
      <c r="V1456" s="16"/>
    </row>
    <row r="1457" spans="1:22" s="1" customFormat="1" ht="75" x14ac:dyDescent="0.3">
      <c r="A1457" s="16">
        <v>1452</v>
      </c>
      <c r="B1457" s="16" t="s">
        <v>672</v>
      </c>
      <c r="C1457" s="16" t="s">
        <v>12966</v>
      </c>
      <c r="D1457" s="16" t="s">
        <v>12967</v>
      </c>
      <c r="E1457" s="16" t="s">
        <v>12968</v>
      </c>
      <c r="F1457" s="16"/>
      <c r="G1457" s="151" t="s">
        <v>9115</v>
      </c>
      <c r="H1457" s="166">
        <v>17002863.18</v>
      </c>
      <c r="I1457" s="166" t="s">
        <v>9120</v>
      </c>
      <c r="J1457" s="166"/>
      <c r="K1457" s="166"/>
      <c r="L1457" s="166"/>
      <c r="M1457" s="166"/>
      <c r="N1457" s="166"/>
      <c r="O1457" s="166"/>
      <c r="P1457" s="166"/>
      <c r="Q1457" s="166"/>
      <c r="R1457" s="16">
        <v>17002863.18</v>
      </c>
      <c r="S1457" s="275">
        <v>2</v>
      </c>
      <c r="T1457" s="123" t="s">
        <v>12910</v>
      </c>
      <c r="U1457" s="118" t="s">
        <v>1320</v>
      </c>
      <c r="V1457" s="283" t="s">
        <v>12969</v>
      </c>
    </row>
    <row r="1458" spans="1:22" s="1" customFormat="1" ht="206.25" x14ac:dyDescent="0.3">
      <c r="A1458" s="16">
        <v>1453</v>
      </c>
      <c r="B1458" s="24" t="s">
        <v>3438</v>
      </c>
      <c r="C1458" s="44" t="s">
        <v>3439</v>
      </c>
      <c r="D1458" s="17" t="s">
        <v>3440</v>
      </c>
      <c r="E1458" s="45" t="s">
        <v>3441</v>
      </c>
      <c r="F1458" s="16"/>
      <c r="G1458" s="16" t="s">
        <v>33</v>
      </c>
      <c r="H1458" s="251">
        <v>17000000</v>
      </c>
      <c r="I1458" s="251">
        <v>5</v>
      </c>
      <c r="J1458" s="16">
        <v>0</v>
      </c>
      <c r="K1458" s="16">
        <v>0</v>
      </c>
      <c r="L1458" s="16">
        <v>0</v>
      </c>
      <c r="M1458" s="16">
        <v>0</v>
      </c>
      <c r="N1458" s="16">
        <v>0</v>
      </c>
      <c r="O1458" s="16">
        <v>0</v>
      </c>
      <c r="P1458" s="16">
        <v>0</v>
      </c>
      <c r="Q1458" s="16">
        <v>0</v>
      </c>
      <c r="R1458" s="16">
        <v>17000000</v>
      </c>
      <c r="S1458" s="16">
        <v>5</v>
      </c>
      <c r="T1458" s="16" t="s">
        <v>1516</v>
      </c>
      <c r="U1458" s="16" t="s">
        <v>294</v>
      </c>
      <c r="V1458" s="16" t="s">
        <v>3442</v>
      </c>
    </row>
    <row r="1459" spans="1:22" s="1" customFormat="1" ht="93.75" x14ac:dyDescent="0.3">
      <c r="A1459" s="16">
        <v>1454</v>
      </c>
      <c r="B1459" s="120" t="s">
        <v>2641</v>
      </c>
      <c r="C1459" s="113" t="s">
        <v>14084</v>
      </c>
      <c r="D1459" s="120" t="s">
        <v>14085</v>
      </c>
      <c r="E1459" s="120" t="s">
        <v>14086</v>
      </c>
      <c r="F1459" s="20"/>
      <c r="G1459" s="21" t="s">
        <v>33</v>
      </c>
      <c r="H1459" s="115">
        <v>0</v>
      </c>
      <c r="I1459" s="470"/>
      <c r="J1459" s="170">
        <v>8499397.5360000003</v>
      </c>
      <c r="K1459" s="170">
        <v>8</v>
      </c>
      <c r="L1459" s="170"/>
      <c r="M1459" s="170"/>
      <c r="N1459" s="170">
        <v>8499397.5360000003</v>
      </c>
      <c r="O1459" s="170">
        <v>8</v>
      </c>
      <c r="P1459" s="170"/>
      <c r="Q1459" s="170"/>
      <c r="R1459" s="16">
        <v>16998795.072000001</v>
      </c>
      <c r="S1459" s="21">
        <v>16</v>
      </c>
      <c r="T1459" s="148" t="s">
        <v>13891</v>
      </c>
      <c r="U1459" s="218"/>
      <c r="V1459" s="218"/>
    </row>
    <row r="1460" spans="1:22" s="1" customFormat="1" ht="56.25" x14ac:dyDescent="0.3">
      <c r="A1460" s="16">
        <v>1455</v>
      </c>
      <c r="B1460" s="21" t="s">
        <v>10066</v>
      </c>
      <c r="C1460" s="16" t="s">
        <v>10067</v>
      </c>
      <c r="D1460" s="16" t="s">
        <v>10066</v>
      </c>
      <c r="E1460" s="16" t="s">
        <v>10068</v>
      </c>
      <c r="F1460" s="16" t="s">
        <v>10068</v>
      </c>
      <c r="G1460" s="16" t="s">
        <v>10069</v>
      </c>
      <c r="H1460" s="251">
        <v>3396556.7999999998</v>
      </c>
      <c r="I1460" s="251" t="s">
        <v>9123</v>
      </c>
      <c r="J1460" s="16">
        <v>3396556.7999999998</v>
      </c>
      <c r="K1460" s="16" t="s">
        <v>9123</v>
      </c>
      <c r="L1460" s="16">
        <v>3396556.7999999998</v>
      </c>
      <c r="M1460" s="16" t="s">
        <v>9123</v>
      </c>
      <c r="N1460" s="16">
        <v>3396556.7999999998</v>
      </c>
      <c r="O1460" s="16" t="s">
        <v>9123</v>
      </c>
      <c r="P1460" s="16">
        <v>3396556.7999999998</v>
      </c>
      <c r="Q1460" s="16" t="s">
        <v>9123</v>
      </c>
      <c r="R1460" s="16">
        <v>16982784</v>
      </c>
      <c r="S1460" s="16">
        <v>30</v>
      </c>
      <c r="T1460" s="16" t="s">
        <v>34</v>
      </c>
      <c r="U1460" s="16"/>
      <c r="V1460" s="16"/>
    </row>
    <row r="1461" spans="1:22" s="1" customFormat="1" ht="56.25" x14ac:dyDescent="0.3">
      <c r="A1461" s="16">
        <v>1456</v>
      </c>
      <c r="B1461" s="21" t="s">
        <v>7742</v>
      </c>
      <c r="C1461" s="16" t="s">
        <v>67</v>
      </c>
      <c r="D1461" s="16" t="s">
        <v>66</v>
      </c>
      <c r="E1461" s="16" t="s">
        <v>91</v>
      </c>
      <c r="F1461" s="16"/>
      <c r="G1461" s="16" t="s">
        <v>33</v>
      </c>
      <c r="H1461" s="251">
        <v>1599999.9999999998</v>
      </c>
      <c r="I1461" s="251">
        <v>1</v>
      </c>
      <c r="J1461" s="16">
        <v>3840000</v>
      </c>
      <c r="K1461" s="16">
        <v>2</v>
      </c>
      <c r="L1461" s="16">
        <v>5760000</v>
      </c>
      <c r="M1461" s="16">
        <v>3</v>
      </c>
      <c r="N1461" s="16">
        <v>5760000</v>
      </c>
      <c r="O1461" s="16">
        <v>0</v>
      </c>
      <c r="P1461" s="16">
        <v>0</v>
      </c>
      <c r="Q1461" s="16">
        <v>0</v>
      </c>
      <c r="R1461" s="16">
        <v>16960000</v>
      </c>
      <c r="S1461" s="16">
        <v>6</v>
      </c>
      <c r="T1461" s="16" t="s">
        <v>213</v>
      </c>
      <c r="U1461" s="16" t="s">
        <v>7048</v>
      </c>
      <c r="V1461" s="16" t="s">
        <v>7048</v>
      </c>
    </row>
    <row r="1462" spans="1:22" s="1" customFormat="1" ht="56.25" x14ac:dyDescent="0.3">
      <c r="A1462" s="16">
        <v>1457</v>
      </c>
      <c r="B1462" s="51" t="s">
        <v>9377</v>
      </c>
      <c r="C1462" s="51" t="s">
        <v>9378</v>
      </c>
      <c r="D1462" s="51" t="s">
        <v>9379</v>
      </c>
      <c r="E1462" s="51" t="s">
        <v>14766</v>
      </c>
      <c r="F1462" s="40" t="s">
        <v>14449</v>
      </c>
      <c r="G1462" s="51" t="s">
        <v>9115</v>
      </c>
      <c r="H1462" s="437">
        <v>16954560</v>
      </c>
      <c r="I1462" s="251" t="s">
        <v>9130</v>
      </c>
      <c r="J1462" s="17"/>
      <c r="K1462" s="17"/>
      <c r="L1462" s="17"/>
      <c r="M1462" s="17"/>
      <c r="N1462" s="17"/>
      <c r="O1462" s="17"/>
      <c r="P1462" s="17"/>
      <c r="Q1462" s="17"/>
      <c r="R1462" s="16">
        <v>16954560</v>
      </c>
      <c r="S1462" s="16">
        <v>3</v>
      </c>
      <c r="T1462" s="51" t="s">
        <v>14655</v>
      </c>
      <c r="U1462" s="51" t="s">
        <v>35</v>
      </c>
      <c r="V1462" s="17"/>
    </row>
    <row r="1463" spans="1:22" s="1" customFormat="1" ht="56.25" x14ac:dyDescent="0.3">
      <c r="A1463" s="16">
        <v>1458</v>
      </c>
      <c r="B1463" s="21" t="s">
        <v>452</v>
      </c>
      <c r="C1463" s="16" t="s">
        <v>453</v>
      </c>
      <c r="D1463" s="16" t="s">
        <v>454</v>
      </c>
      <c r="E1463" s="16" t="s">
        <v>11078</v>
      </c>
      <c r="F1463" s="16"/>
      <c r="G1463" s="16" t="s">
        <v>1493</v>
      </c>
      <c r="H1463" s="251">
        <v>3380400</v>
      </c>
      <c r="I1463" s="251">
        <v>45</v>
      </c>
      <c r="J1463" s="16">
        <v>3380400</v>
      </c>
      <c r="K1463" s="16">
        <v>45</v>
      </c>
      <c r="L1463" s="16">
        <v>3380400</v>
      </c>
      <c r="M1463" s="16">
        <v>45</v>
      </c>
      <c r="N1463" s="16">
        <v>3380400</v>
      </c>
      <c r="O1463" s="16">
        <v>45</v>
      </c>
      <c r="P1463" s="16">
        <v>3380400</v>
      </c>
      <c r="Q1463" s="16">
        <v>45</v>
      </c>
      <c r="R1463" s="16">
        <v>16902000</v>
      </c>
      <c r="S1463" s="16">
        <v>225</v>
      </c>
      <c r="T1463" s="16" t="s">
        <v>1113</v>
      </c>
      <c r="U1463" s="16" t="s">
        <v>7947</v>
      </c>
      <c r="V1463" s="35" t="s">
        <v>199</v>
      </c>
    </row>
    <row r="1464" spans="1:22" s="1" customFormat="1" ht="93.75" x14ac:dyDescent="0.3">
      <c r="A1464" s="16">
        <v>1459</v>
      </c>
      <c r="B1464" s="21" t="s">
        <v>4042</v>
      </c>
      <c r="C1464" s="16" t="s">
        <v>1332</v>
      </c>
      <c r="D1464" s="16" t="s">
        <v>66</v>
      </c>
      <c r="E1464" s="16" t="s">
        <v>1333</v>
      </c>
      <c r="F1464" s="17"/>
      <c r="G1464" s="16" t="s">
        <v>33</v>
      </c>
      <c r="H1464" s="251">
        <v>3380000</v>
      </c>
      <c r="I1464" s="251">
        <v>2</v>
      </c>
      <c r="J1464" s="16">
        <v>3380000</v>
      </c>
      <c r="K1464" s="16">
        <v>2</v>
      </c>
      <c r="L1464" s="16">
        <v>3380000</v>
      </c>
      <c r="M1464" s="16">
        <v>2</v>
      </c>
      <c r="N1464" s="16">
        <v>3380000</v>
      </c>
      <c r="O1464" s="16">
        <v>2</v>
      </c>
      <c r="P1464" s="16">
        <v>3380000</v>
      </c>
      <c r="Q1464" s="16">
        <v>2</v>
      </c>
      <c r="R1464" s="16">
        <v>16900000</v>
      </c>
      <c r="S1464" s="16">
        <v>10</v>
      </c>
      <c r="T1464" s="16" t="s">
        <v>213</v>
      </c>
      <c r="U1464" s="16" t="s">
        <v>4043</v>
      </c>
      <c r="V1464" s="16" t="s">
        <v>4044</v>
      </c>
    </row>
    <row r="1465" spans="1:22" s="1" customFormat="1" ht="56.25" x14ac:dyDescent="0.3">
      <c r="A1465" s="16">
        <v>1460</v>
      </c>
      <c r="B1465" s="16" t="s">
        <v>6983</v>
      </c>
      <c r="C1465" s="16" t="s">
        <v>12170</v>
      </c>
      <c r="D1465" s="16" t="s">
        <v>6982</v>
      </c>
      <c r="E1465" s="16" t="s">
        <v>12171</v>
      </c>
      <c r="F1465" s="16" t="s">
        <v>12172</v>
      </c>
      <c r="G1465" s="151" t="s">
        <v>33</v>
      </c>
      <c r="H1465" s="275">
        <v>4222968.75</v>
      </c>
      <c r="I1465" s="275">
        <v>99</v>
      </c>
      <c r="J1465" s="275">
        <v>4222968.75</v>
      </c>
      <c r="K1465" s="275">
        <v>99</v>
      </c>
      <c r="L1465" s="275">
        <v>4222968.75</v>
      </c>
      <c r="M1465" s="275">
        <v>99</v>
      </c>
      <c r="N1465" s="275">
        <v>4222968.75</v>
      </c>
      <c r="O1465" s="275">
        <v>99</v>
      </c>
      <c r="P1465" s="275"/>
      <c r="Q1465" s="275"/>
      <c r="R1465" s="16">
        <v>16891875</v>
      </c>
      <c r="S1465" s="275">
        <v>396</v>
      </c>
      <c r="T1465" s="243" t="s">
        <v>11752</v>
      </c>
      <c r="U1465" s="279" t="s">
        <v>35</v>
      </c>
      <c r="V1465" s="279" t="s">
        <v>11919</v>
      </c>
    </row>
    <row r="1466" spans="1:22" s="1" customFormat="1" ht="131.25" x14ac:dyDescent="0.3">
      <c r="A1466" s="16">
        <v>1461</v>
      </c>
      <c r="B1466" s="16" t="s">
        <v>12173</v>
      </c>
      <c r="C1466" s="16" t="s">
        <v>12174</v>
      </c>
      <c r="D1466" s="16" t="s">
        <v>12175</v>
      </c>
      <c r="E1466" s="16" t="s">
        <v>12176</v>
      </c>
      <c r="F1466" s="16"/>
      <c r="G1466" s="151" t="s">
        <v>9122</v>
      </c>
      <c r="H1466" s="275">
        <v>0</v>
      </c>
      <c r="I1466" s="275">
        <v>0</v>
      </c>
      <c r="J1466" s="275">
        <v>0</v>
      </c>
      <c r="K1466" s="275">
        <v>0</v>
      </c>
      <c r="L1466" s="275">
        <v>8445355</v>
      </c>
      <c r="M1466" s="275" t="s">
        <v>7082</v>
      </c>
      <c r="N1466" s="275">
        <v>0</v>
      </c>
      <c r="O1466" s="275">
        <v>0</v>
      </c>
      <c r="P1466" s="275">
        <v>8445355</v>
      </c>
      <c r="Q1466" s="275" t="s">
        <v>7082</v>
      </c>
      <c r="R1466" s="16">
        <v>16890710</v>
      </c>
      <c r="S1466" s="275">
        <v>1000</v>
      </c>
      <c r="T1466" s="38" t="s">
        <v>11752</v>
      </c>
      <c r="U1466" s="279"/>
      <c r="V1466" s="279"/>
    </row>
    <row r="1467" spans="1:22" s="1" customFormat="1" ht="75" x14ac:dyDescent="0.3">
      <c r="A1467" s="16">
        <v>1462</v>
      </c>
      <c r="B1467" s="120" t="s">
        <v>14087</v>
      </c>
      <c r="C1467" s="113" t="s">
        <v>14088</v>
      </c>
      <c r="D1467" s="120" t="s">
        <v>13215</v>
      </c>
      <c r="E1467" s="120" t="s">
        <v>14089</v>
      </c>
      <c r="F1467" s="20"/>
      <c r="G1467" s="21" t="s">
        <v>33</v>
      </c>
      <c r="H1467" s="115">
        <v>0</v>
      </c>
      <c r="I1467" s="470"/>
      <c r="J1467" s="170">
        <v>8437500</v>
      </c>
      <c r="K1467" s="170">
        <v>40</v>
      </c>
      <c r="L1467" s="170"/>
      <c r="M1467" s="170"/>
      <c r="N1467" s="170">
        <v>8437500</v>
      </c>
      <c r="O1467" s="170">
        <v>40</v>
      </c>
      <c r="P1467" s="170"/>
      <c r="Q1467" s="170"/>
      <c r="R1467" s="16">
        <v>16875000</v>
      </c>
      <c r="S1467" s="21">
        <v>80</v>
      </c>
      <c r="T1467" s="148" t="s">
        <v>13891</v>
      </c>
      <c r="U1467" s="218"/>
      <c r="V1467" s="218"/>
    </row>
    <row r="1468" spans="1:22" s="1" customFormat="1" ht="131.25" x14ac:dyDescent="0.3">
      <c r="A1468" s="16">
        <v>1463</v>
      </c>
      <c r="B1468" s="113" t="s">
        <v>6984</v>
      </c>
      <c r="C1468" s="113" t="s">
        <v>14459</v>
      </c>
      <c r="D1468" s="113" t="s">
        <v>11308</v>
      </c>
      <c r="E1468" s="113" t="s">
        <v>14460</v>
      </c>
      <c r="F1468" s="20" t="s">
        <v>14449</v>
      </c>
      <c r="G1468" s="113" t="s">
        <v>9115</v>
      </c>
      <c r="H1468" s="189">
        <v>16860000</v>
      </c>
      <c r="I1468" s="172" t="s">
        <v>10812</v>
      </c>
      <c r="J1468" s="20"/>
      <c r="K1468" s="20"/>
      <c r="L1468" s="20"/>
      <c r="M1468" s="20"/>
      <c r="N1468" s="20"/>
      <c r="O1468" s="20"/>
      <c r="P1468" s="20"/>
      <c r="Q1468" s="20"/>
      <c r="R1468" s="16">
        <v>16860000</v>
      </c>
      <c r="S1468" s="21">
        <v>250</v>
      </c>
      <c r="T1468" s="113" t="s">
        <v>14450</v>
      </c>
      <c r="U1468" s="16"/>
      <c r="V1468" s="112"/>
    </row>
    <row r="1469" spans="1:22" s="1" customFormat="1" ht="409.5" x14ac:dyDescent="0.3">
      <c r="A1469" s="16">
        <v>1464</v>
      </c>
      <c r="B1469" s="21" t="s">
        <v>6312</v>
      </c>
      <c r="C1469" s="16" t="s">
        <v>6743</v>
      </c>
      <c r="D1469" s="16" t="s">
        <v>6744</v>
      </c>
      <c r="E1469" s="16" t="s">
        <v>6745</v>
      </c>
      <c r="F1469" s="16"/>
      <c r="G1469" s="16" t="s">
        <v>1493</v>
      </c>
      <c r="H1469" s="251">
        <v>16847426.399999999</v>
      </c>
      <c r="I1469" s="251">
        <v>3</v>
      </c>
      <c r="J1469" s="16">
        <v>0</v>
      </c>
      <c r="K1469" s="16">
        <v>0</v>
      </c>
      <c r="L1469" s="16">
        <v>0</v>
      </c>
      <c r="M1469" s="16">
        <v>0</v>
      </c>
      <c r="N1469" s="16">
        <v>0</v>
      </c>
      <c r="O1469" s="16">
        <v>0</v>
      </c>
      <c r="P1469" s="16">
        <v>0</v>
      </c>
      <c r="Q1469" s="16">
        <v>0</v>
      </c>
      <c r="R1469" s="16">
        <v>16847426.399999999</v>
      </c>
      <c r="S1469" s="16">
        <v>3</v>
      </c>
      <c r="T1469" s="16" t="s">
        <v>76</v>
      </c>
      <c r="U1469" s="16"/>
      <c r="V1469" s="16" t="s">
        <v>6746</v>
      </c>
    </row>
    <row r="1470" spans="1:22" s="1" customFormat="1" ht="409.5" x14ac:dyDescent="0.3">
      <c r="A1470" s="16">
        <v>1465</v>
      </c>
      <c r="B1470" s="21" t="s">
        <v>1651</v>
      </c>
      <c r="C1470" s="16" t="s">
        <v>2713</v>
      </c>
      <c r="D1470" s="16" t="s">
        <v>2714</v>
      </c>
      <c r="E1470" s="16" t="s">
        <v>2715</v>
      </c>
      <c r="F1470" s="16"/>
      <c r="G1470" s="16" t="s">
        <v>33</v>
      </c>
      <c r="H1470" s="251">
        <v>16800000</v>
      </c>
      <c r="I1470" s="251">
        <v>1</v>
      </c>
      <c r="J1470" s="16">
        <v>0</v>
      </c>
      <c r="K1470" s="16">
        <v>0</v>
      </c>
      <c r="L1470" s="16">
        <v>0</v>
      </c>
      <c r="M1470" s="16">
        <v>0</v>
      </c>
      <c r="N1470" s="16">
        <v>0</v>
      </c>
      <c r="O1470" s="16">
        <v>0</v>
      </c>
      <c r="P1470" s="16">
        <v>0</v>
      </c>
      <c r="Q1470" s="16">
        <v>0</v>
      </c>
      <c r="R1470" s="16">
        <v>16800000</v>
      </c>
      <c r="S1470" s="16">
        <v>1</v>
      </c>
      <c r="T1470" s="16" t="s">
        <v>9133</v>
      </c>
      <c r="U1470" s="16" t="s">
        <v>2567</v>
      </c>
      <c r="V1470" s="16" t="s">
        <v>2716</v>
      </c>
    </row>
    <row r="1471" spans="1:22" s="1" customFormat="1" ht="409.5" x14ac:dyDescent="0.3">
      <c r="A1471" s="16">
        <v>1466</v>
      </c>
      <c r="B1471" s="21" t="s">
        <v>1193</v>
      </c>
      <c r="C1471" s="16" t="s">
        <v>5029</v>
      </c>
      <c r="D1471" s="16" t="s">
        <v>5030</v>
      </c>
      <c r="E1471" s="16" t="s">
        <v>5031</v>
      </c>
      <c r="F1471" s="16"/>
      <c r="G1471" s="16" t="s">
        <v>1493</v>
      </c>
      <c r="H1471" s="251">
        <v>16800000</v>
      </c>
      <c r="I1471" s="251">
        <v>20</v>
      </c>
      <c r="J1471" s="16">
        <v>0</v>
      </c>
      <c r="K1471" s="16">
        <v>0</v>
      </c>
      <c r="L1471" s="16">
        <v>0</v>
      </c>
      <c r="M1471" s="16">
        <v>0</v>
      </c>
      <c r="N1471" s="16">
        <v>0</v>
      </c>
      <c r="O1471" s="16">
        <v>0</v>
      </c>
      <c r="P1471" s="16">
        <v>0</v>
      </c>
      <c r="Q1471" s="16">
        <v>0</v>
      </c>
      <c r="R1471" s="16">
        <v>16800000</v>
      </c>
      <c r="S1471" s="16">
        <v>20</v>
      </c>
      <c r="T1471" s="16" t="s">
        <v>76</v>
      </c>
      <c r="U1471" s="16"/>
      <c r="V1471" s="16"/>
    </row>
    <row r="1472" spans="1:22" s="1" customFormat="1" ht="375" x14ac:dyDescent="0.3">
      <c r="A1472" s="16">
        <v>1467</v>
      </c>
      <c r="B1472" s="21" t="s">
        <v>9961</v>
      </c>
      <c r="C1472" s="16" t="s">
        <v>9962</v>
      </c>
      <c r="D1472" s="16" t="s">
        <v>9963</v>
      </c>
      <c r="E1472" s="16" t="s">
        <v>9964</v>
      </c>
      <c r="F1472" s="16" t="s">
        <v>9965</v>
      </c>
      <c r="G1472" s="16" t="s">
        <v>7079</v>
      </c>
      <c r="H1472" s="251">
        <v>3360000</v>
      </c>
      <c r="I1472" s="251" t="s">
        <v>9113</v>
      </c>
      <c r="J1472" s="16">
        <v>3360000</v>
      </c>
      <c r="K1472" s="16" t="s">
        <v>9113</v>
      </c>
      <c r="L1472" s="16">
        <v>3360000</v>
      </c>
      <c r="M1472" s="16" t="s">
        <v>9113</v>
      </c>
      <c r="N1472" s="16">
        <v>3360000</v>
      </c>
      <c r="O1472" s="16" t="s">
        <v>9113</v>
      </c>
      <c r="P1472" s="16">
        <v>3360000</v>
      </c>
      <c r="Q1472" s="16" t="s">
        <v>9113</v>
      </c>
      <c r="R1472" s="16">
        <v>16800000</v>
      </c>
      <c r="S1472" s="16">
        <v>5</v>
      </c>
      <c r="T1472" s="16" t="s">
        <v>34</v>
      </c>
      <c r="U1472" s="16"/>
      <c r="V1472" s="16"/>
    </row>
    <row r="1473" spans="1:22" s="1" customFormat="1" ht="131.25" x14ac:dyDescent="0.3">
      <c r="A1473" s="16">
        <v>1468</v>
      </c>
      <c r="B1473" s="51" t="s">
        <v>12753</v>
      </c>
      <c r="C1473" s="51" t="s">
        <v>14727</v>
      </c>
      <c r="D1473" s="51" t="s">
        <v>14728</v>
      </c>
      <c r="E1473" s="51" t="s">
        <v>14729</v>
      </c>
      <c r="F1473" s="51"/>
      <c r="G1473" s="51" t="s">
        <v>9115</v>
      </c>
      <c r="H1473" s="437">
        <v>16800000</v>
      </c>
      <c r="I1473" s="251" t="s">
        <v>9113</v>
      </c>
      <c r="J1473" s="17"/>
      <c r="K1473" s="17"/>
      <c r="L1473" s="17"/>
      <c r="M1473" s="17"/>
      <c r="N1473" s="17"/>
      <c r="O1473" s="17"/>
      <c r="P1473" s="17"/>
      <c r="Q1473" s="17"/>
      <c r="R1473" s="16">
        <v>16800000</v>
      </c>
      <c r="S1473" s="16">
        <v>1</v>
      </c>
      <c r="T1473" s="51" t="s">
        <v>14655</v>
      </c>
      <c r="U1473" s="51"/>
      <c r="V1473" s="17"/>
    </row>
    <row r="1474" spans="1:22" s="1" customFormat="1" ht="56.25" x14ac:dyDescent="0.3">
      <c r="A1474" s="16">
        <v>1469</v>
      </c>
      <c r="B1474" s="51" t="s">
        <v>9377</v>
      </c>
      <c r="C1474" s="51" t="s">
        <v>9378</v>
      </c>
      <c r="D1474" s="51" t="s">
        <v>9379</v>
      </c>
      <c r="E1474" s="51" t="s">
        <v>14730</v>
      </c>
      <c r="F1474" s="40" t="s">
        <v>14449</v>
      </c>
      <c r="G1474" s="51" t="s">
        <v>9115</v>
      </c>
      <c r="H1474" s="437">
        <v>16800000</v>
      </c>
      <c r="I1474" s="251" t="s">
        <v>9201</v>
      </c>
      <c r="J1474" s="17"/>
      <c r="K1474" s="17"/>
      <c r="L1474" s="17"/>
      <c r="M1474" s="17"/>
      <c r="N1474" s="17"/>
      <c r="O1474" s="17"/>
      <c r="P1474" s="17"/>
      <c r="Q1474" s="17"/>
      <c r="R1474" s="16">
        <v>16800000</v>
      </c>
      <c r="S1474" s="16">
        <v>5</v>
      </c>
      <c r="T1474" s="51" t="s">
        <v>14655</v>
      </c>
      <c r="U1474" s="51" t="s">
        <v>35</v>
      </c>
      <c r="V1474" s="17"/>
    </row>
    <row r="1475" spans="1:22" s="1" customFormat="1" ht="409.5" x14ac:dyDescent="0.3">
      <c r="A1475" s="16">
        <v>1470</v>
      </c>
      <c r="B1475" s="21" t="s">
        <v>4183</v>
      </c>
      <c r="C1475" s="16" t="s">
        <v>1526</v>
      </c>
      <c r="D1475" s="16" t="s">
        <v>1527</v>
      </c>
      <c r="E1475" s="16" t="s">
        <v>4184</v>
      </c>
      <c r="F1475" s="16"/>
      <c r="G1475" s="16" t="s">
        <v>33</v>
      </c>
      <c r="H1475" s="251">
        <v>2350000</v>
      </c>
      <c r="I1475" s="251">
        <v>1</v>
      </c>
      <c r="J1475" s="16">
        <v>3597418.24</v>
      </c>
      <c r="K1475" s="16">
        <v>1</v>
      </c>
      <c r="L1475" s="16">
        <v>3597418.24</v>
      </c>
      <c r="M1475" s="16">
        <v>1</v>
      </c>
      <c r="N1475" s="16">
        <v>3597418.24</v>
      </c>
      <c r="O1475" s="16">
        <v>1</v>
      </c>
      <c r="P1475" s="16">
        <v>3597418.24</v>
      </c>
      <c r="Q1475" s="16">
        <v>1</v>
      </c>
      <c r="R1475" s="16">
        <v>16739672.960000001</v>
      </c>
      <c r="S1475" s="16">
        <v>5</v>
      </c>
      <c r="T1475" s="16" t="s">
        <v>25</v>
      </c>
      <c r="U1475" s="16" t="s">
        <v>35</v>
      </c>
      <c r="V1475" s="16" t="s">
        <v>11230</v>
      </c>
    </row>
    <row r="1476" spans="1:22" s="1" customFormat="1" ht="300" x14ac:dyDescent="0.3">
      <c r="A1476" s="16">
        <v>1471</v>
      </c>
      <c r="B1476" s="21" t="s">
        <v>2062</v>
      </c>
      <c r="C1476" s="16" t="s">
        <v>4434</v>
      </c>
      <c r="D1476" s="16" t="s">
        <v>1954</v>
      </c>
      <c r="E1476" s="16" t="s">
        <v>5551</v>
      </c>
      <c r="F1476" s="16"/>
      <c r="G1476" s="16" t="s">
        <v>24</v>
      </c>
      <c r="H1476" s="251">
        <v>16724500</v>
      </c>
      <c r="I1476" s="251">
        <v>2573</v>
      </c>
      <c r="J1476" s="16">
        <v>0</v>
      </c>
      <c r="K1476" s="16">
        <v>0</v>
      </c>
      <c r="L1476" s="16">
        <v>0</v>
      </c>
      <c r="M1476" s="16">
        <v>0</v>
      </c>
      <c r="N1476" s="16">
        <v>0</v>
      </c>
      <c r="O1476" s="16">
        <v>0</v>
      </c>
      <c r="P1476" s="16">
        <v>0</v>
      </c>
      <c r="Q1476" s="16">
        <v>0</v>
      </c>
      <c r="R1476" s="16">
        <v>16724500</v>
      </c>
      <c r="S1476" s="16">
        <v>2573</v>
      </c>
      <c r="T1476" s="16" t="s">
        <v>76</v>
      </c>
      <c r="U1476" s="16" t="s">
        <v>204</v>
      </c>
      <c r="V1476" s="16" t="s">
        <v>5552</v>
      </c>
    </row>
    <row r="1477" spans="1:22" s="1" customFormat="1" ht="409.5" x14ac:dyDescent="0.3">
      <c r="A1477" s="16">
        <v>1472</v>
      </c>
      <c r="B1477" s="21" t="s">
        <v>1480</v>
      </c>
      <c r="C1477" s="16" t="s">
        <v>1407</v>
      </c>
      <c r="D1477" s="16" t="s">
        <v>1408</v>
      </c>
      <c r="E1477" s="16" t="s">
        <v>1481</v>
      </c>
      <c r="F1477" s="16"/>
      <c r="G1477" s="16" t="s">
        <v>33</v>
      </c>
      <c r="H1477" s="251">
        <v>5572920</v>
      </c>
      <c r="I1477" s="251">
        <v>6</v>
      </c>
      <c r="J1477" s="16">
        <v>3715280</v>
      </c>
      <c r="K1477" s="16">
        <v>4</v>
      </c>
      <c r="L1477" s="16">
        <v>3715280</v>
      </c>
      <c r="M1477" s="16">
        <v>4</v>
      </c>
      <c r="N1477" s="16">
        <v>3715280</v>
      </c>
      <c r="O1477" s="16">
        <v>4</v>
      </c>
      <c r="P1477" s="16">
        <v>0</v>
      </c>
      <c r="Q1477" s="16">
        <v>0</v>
      </c>
      <c r="R1477" s="16">
        <v>16718760</v>
      </c>
      <c r="S1477" s="16">
        <v>18</v>
      </c>
      <c r="T1477" s="16" t="s">
        <v>25</v>
      </c>
      <c r="U1477" s="16" t="s">
        <v>83</v>
      </c>
      <c r="V1477" s="16" t="s">
        <v>1410</v>
      </c>
    </row>
    <row r="1478" spans="1:22" s="1" customFormat="1" ht="75" x14ac:dyDescent="0.3">
      <c r="A1478" s="16">
        <v>1473</v>
      </c>
      <c r="B1478" s="21" t="s">
        <v>326</v>
      </c>
      <c r="C1478" s="16" t="s">
        <v>2169</v>
      </c>
      <c r="D1478" s="16" t="s">
        <v>11103</v>
      </c>
      <c r="E1478" s="16" t="s">
        <v>11104</v>
      </c>
      <c r="F1478" s="16"/>
      <c r="G1478" s="16" t="s">
        <v>24</v>
      </c>
      <c r="H1478" s="251">
        <v>3341800</v>
      </c>
      <c r="I1478" s="251">
        <v>7000</v>
      </c>
      <c r="J1478" s="16">
        <v>3341800</v>
      </c>
      <c r="K1478" s="16">
        <v>7000</v>
      </c>
      <c r="L1478" s="16">
        <v>3341800</v>
      </c>
      <c r="M1478" s="16">
        <v>7000</v>
      </c>
      <c r="N1478" s="16">
        <v>3341800</v>
      </c>
      <c r="O1478" s="16">
        <v>7000</v>
      </c>
      <c r="P1478" s="16">
        <v>3341800</v>
      </c>
      <c r="Q1478" s="16">
        <v>7000</v>
      </c>
      <c r="R1478" s="16">
        <v>16709000</v>
      </c>
      <c r="S1478" s="16">
        <v>35000</v>
      </c>
      <c r="T1478" s="16" t="s">
        <v>1113</v>
      </c>
      <c r="U1478" s="16" t="s">
        <v>1097</v>
      </c>
      <c r="V1478" s="35" t="s">
        <v>199</v>
      </c>
    </row>
    <row r="1479" spans="1:22" s="1" customFormat="1" ht="150" x14ac:dyDescent="0.3">
      <c r="A1479" s="16">
        <v>1474</v>
      </c>
      <c r="B1479" s="21" t="s">
        <v>899</v>
      </c>
      <c r="C1479" s="16" t="s">
        <v>900</v>
      </c>
      <c r="D1479" s="16" t="s">
        <v>901</v>
      </c>
      <c r="E1479" s="16" t="s">
        <v>10805</v>
      </c>
      <c r="F1479" s="16"/>
      <c r="G1479" s="16" t="s">
        <v>7084</v>
      </c>
      <c r="H1479" s="251">
        <v>16652160</v>
      </c>
      <c r="I1479" s="251" t="s">
        <v>7114</v>
      </c>
      <c r="J1479" s="16"/>
      <c r="K1479" s="16"/>
      <c r="L1479" s="16"/>
      <c r="M1479" s="16"/>
      <c r="N1479" s="16"/>
      <c r="O1479" s="16"/>
      <c r="P1479" s="16"/>
      <c r="Q1479" s="16"/>
      <c r="R1479" s="16">
        <v>16652160</v>
      </c>
      <c r="S1479" s="16">
        <v>2400</v>
      </c>
      <c r="T1479" s="16" t="s">
        <v>76</v>
      </c>
      <c r="U1479" s="16" t="s">
        <v>2567</v>
      </c>
      <c r="V1479" s="16" t="s">
        <v>10806</v>
      </c>
    </row>
    <row r="1480" spans="1:22" s="1" customFormat="1" ht="93.75" x14ac:dyDescent="0.3">
      <c r="A1480" s="16">
        <v>1475</v>
      </c>
      <c r="B1480" s="21" t="s">
        <v>4051</v>
      </c>
      <c r="C1480" s="16" t="s">
        <v>4052</v>
      </c>
      <c r="D1480" s="16" t="s">
        <v>4053</v>
      </c>
      <c r="E1480" s="16" t="s">
        <v>798</v>
      </c>
      <c r="F1480" s="17"/>
      <c r="G1480" s="16" t="s">
        <v>33</v>
      </c>
      <c r="H1480" s="251">
        <v>3323100</v>
      </c>
      <c r="I1480" s="251">
        <v>12</v>
      </c>
      <c r="J1480" s="16">
        <v>3323100</v>
      </c>
      <c r="K1480" s="16">
        <v>12</v>
      </c>
      <c r="L1480" s="16">
        <v>3323100</v>
      </c>
      <c r="M1480" s="16">
        <v>12</v>
      </c>
      <c r="N1480" s="16">
        <v>3323100</v>
      </c>
      <c r="O1480" s="16">
        <v>12</v>
      </c>
      <c r="P1480" s="16">
        <v>3323100</v>
      </c>
      <c r="Q1480" s="16">
        <v>12</v>
      </c>
      <c r="R1480" s="16">
        <v>16615500</v>
      </c>
      <c r="S1480" s="16">
        <v>60</v>
      </c>
      <c r="T1480" s="16" t="s">
        <v>213</v>
      </c>
      <c r="U1480" s="16" t="s">
        <v>1320</v>
      </c>
      <c r="V1480" s="16" t="s">
        <v>3310</v>
      </c>
    </row>
    <row r="1481" spans="1:22" s="1" customFormat="1" ht="409.5" x14ac:dyDescent="0.3">
      <c r="A1481" s="16">
        <v>1476</v>
      </c>
      <c r="B1481" s="21" t="s">
        <v>2853</v>
      </c>
      <c r="C1481" s="16" t="s">
        <v>2854</v>
      </c>
      <c r="D1481" s="16" t="s">
        <v>2855</v>
      </c>
      <c r="E1481" s="16" t="s">
        <v>9814</v>
      </c>
      <c r="F1481" s="16" t="s">
        <v>9815</v>
      </c>
      <c r="G1481" s="16" t="s">
        <v>9769</v>
      </c>
      <c r="H1481" s="251">
        <v>3330000</v>
      </c>
      <c r="I1481" s="251">
        <v>18</v>
      </c>
      <c r="J1481" s="16">
        <v>3317500</v>
      </c>
      <c r="K1481" s="16">
        <v>18</v>
      </c>
      <c r="L1481" s="16">
        <v>3317500</v>
      </c>
      <c r="M1481" s="16">
        <v>18</v>
      </c>
      <c r="N1481" s="16">
        <v>3317500</v>
      </c>
      <c r="O1481" s="16">
        <v>18</v>
      </c>
      <c r="P1481" s="16">
        <v>3317500</v>
      </c>
      <c r="Q1481" s="16">
        <v>18</v>
      </c>
      <c r="R1481" s="16">
        <v>16600000</v>
      </c>
      <c r="S1481" s="16">
        <v>90</v>
      </c>
      <c r="T1481" s="16" t="s">
        <v>25</v>
      </c>
      <c r="U1481" s="16" t="s">
        <v>9816</v>
      </c>
      <c r="V1481" s="16" t="s">
        <v>9817</v>
      </c>
    </row>
    <row r="1482" spans="1:22" s="1" customFormat="1" x14ac:dyDescent="0.3">
      <c r="A1482" s="16">
        <v>1477</v>
      </c>
      <c r="B1482" s="21" t="s">
        <v>4470</v>
      </c>
      <c r="C1482" s="16" t="s">
        <v>7022</v>
      </c>
      <c r="D1482" s="16" t="s">
        <v>1601</v>
      </c>
      <c r="E1482" s="16" t="s">
        <v>10646</v>
      </c>
      <c r="F1482" s="16"/>
      <c r="G1482" s="16" t="s">
        <v>9115</v>
      </c>
      <c r="H1482" s="251">
        <v>16595712</v>
      </c>
      <c r="I1482" s="251" t="s">
        <v>10650</v>
      </c>
      <c r="J1482" s="16"/>
      <c r="K1482" s="16"/>
      <c r="L1482" s="16"/>
      <c r="M1482" s="16"/>
      <c r="N1482" s="16"/>
      <c r="O1482" s="16"/>
      <c r="P1482" s="16"/>
      <c r="Q1482" s="16"/>
      <c r="R1482" s="16">
        <v>16595712</v>
      </c>
      <c r="S1482" s="16">
        <v>320</v>
      </c>
      <c r="T1482" s="16" t="s">
        <v>76</v>
      </c>
      <c r="U1482" s="16" t="s">
        <v>2567</v>
      </c>
      <c r="V1482" s="16" t="s">
        <v>10648</v>
      </c>
    </row>
    <row r="1483" spans="1:22" s="1" customFormat="1" ht="112.5" x14ac:dyDescent="0.3">
      <c r="A1483" s="16">
        <v>1478</v>
      </c>
      <c r="B1483" s="120" t="s">
        <v>14090</v>
      </c>
      <c r="C1483" s="113" t="s">
        <v>14091</v>
      </c>
      <c r="D1483" s="120" t="s">
        <v>13211</v>
      </c>
      <c r="E1483" s="120" t="s">
        <v>14092</v>
      </c>
      <c r="F1483" s="20"/>
      <c r="G1483" s="21" t="s">
        <v>33</v>
      </c>
      <c r="H1483" s="115">
        <v>0</v>
      </c>
      <c r="I1483" s="470"/>
      <c r="J1483" s="170">
        <v>8293608</v>
      </c>
      <c r="K1483" s="170">
        <v>8</v>
      </c>
      <c r="L1483" s="170"/>
      <c r="M1483" s="170"/>
      <c r="N1483" s="170">
        <v>8293608</v>
      </c>
      <c r="O1483" s="170">
        <v>8</v>
      </c>
      <c r="P1483" s="170"/>
      <c r="Q1483" s="170"/>
      <c r="R1483" s="16">
        <v>16587216</v>
      </c>
      <c r="S1483" s="21">
        <v>16</v>
      </c>
      <c r="T1483" s="148" t="s">
        <v>13891</v>
      </c>
      <c r="U1483" s="218"/>
      <c r="V1483" s="218"/>
    </row>
    <row r="1484" spans="1:22" s="1" customFormat="1" ht="393.75" x14ac:dyDescent="0.3">
      <c r="A1484" s="16">
        <v>1479</v>
      </c>
      <c r="B1484" s="21" t="s">
        <v>5202</v>
      </c>
      <c r="C1484" s="16" t="s">
        <v>5203</v>
      </c>
      <c r="D1484" s="16" t="s">
        <v>5204</v>
      </c>
      <c r="E1484" s="16" t="s">
        <v>6093</v>
      </c>
      <c r="F1484" s="16"/>
      <c r="G1484" s="16" t="s">
        <v>24</v>
      </c>
      <c r="H1484" s="251">
        <v>16571625</v>
      </c>
      <c r="I1484" s="251">
        <v>2675</v>
      </c>
      <c r="J1484" s="16">
        <v>0</v>
      </c>
      <c r="K1484" s="16">
        <v>0</v>
      </c>
      <c r="L1484" s="16">
        <v>0</v>
      </c>
      <c r="M1484" s="16">
        <v>0</v>
      </c>
      <c r="N1484" s="16">
        <v>0</v>
      </c>
      <c r="O1484" s="16">
        <v>0</v>
      </c>
      <c r="P1484" s="16">
        <v>0</v>
      </c>
      <c r="Q1484" s="16">
        <v>0</v>
      </c>
      <c r="R1484" s="16">
        <v>16571625</v>
      </c>
      <c r="S1484" s="16">
        <v>2675</v>
      </c>
      <c r="T1484" s="16" t="s">
        <v>76</v>
      </c>
      <c r="U1484" s="16"/>
      <c r="V1484" s="16"/>
    </row>
    <row r="1485" spans="1:22" s="1" customFormat="1" ht="75" x14ac:dyDescent="0.3">
      <c r="A1485" s="16">
        <v>1480</v>
      </c>
      <c r="B1485" s="21" t="s">
        <v>3804</v>
      </c>
      <c r="C1485" s="16" t="s">
        <v>3803</v>
      </c>
      <c r="D1485" s="16" t="s">
        <v>798</v>
      </c>
      <c r="E1485" s="16" t="s">
        <v>10040</v>
      </c>
      <c r="F1485" s="16" t="s">
        <v>10040</v>
      </c>
      <c r="G1485" s="16" t="s">
        <v>9115</v>
      </c>
      <c r="H1485" s="251">
        <v>3311999.04</v>
      </c>
      <c r="I1485" s="251" t="s">
        <v>9130</v>
      </c>
      <c r="J1485" s="16">
        <v>3311999.04</v>
      </c>
      <c r="K1485" s="16" t="s">
        <v>9130</v>
      </c>
      <c r="L1485" s="16">
        <v>3311999.04</v>
      </c>
      <c r="M1485" s="16" t="s">
        <v>9130</v>
      </c>
      <c r="N1485" s="16">
        <v>3311999.04</v>
      </c>
      <c r="O1485" s="16" t="s">
        <v>9130</v>
      </c>
      <c r="P1485" s="16">
        <v>3311999.04</v>
      </c>
      <c r="Q1485" s="16" t="s">
        <v>9130</v>
      </c>
      <c r="R1485" s="16">
        <v>16559995.199999999</v>
      </c>
      <c r="S1485" s="16">
        <v>15</v>
      </c>
      <c r="T1485" s="16" t="s">
        <v>34</v>
      </c>
      <c r="U1485" s="16" t="s">
        <v>294</v>
      </c>
      <c r="V1485" s="16" t="s">
        <v>10041</v>
      </c>
    </row>
    <row r="1486" spans="1:22" s="1" customFormat="1" ht="375" x14ac:dyDescent="0.3">
      <c r="A1486" s="16">
        <v>1481</v>
      </c>
      <c r="B1486" s="21" t="s">
        <v>4346</v>
      </c>
      <c r="C1486" s="16" t="s">
        <v>4331</v>
      </c>
      <c r="D1486" s="16" t="s">
        <v>4332</v>
      </c>
      <c r="E1486" s="16" t="s">
        <v>4347</v>
      </c>
      <c r="F1486" s="16"/>
      <c r="G1486" s="16" t="s">
        <v>49</v>
      </c>
      <c r="H1486" s="251">
        <v>6385800</v>
      </c>
      <c r="I1486" s="251">
        <v>75</v>
      </c>
      <c r="J1486" s="16">
        <v>2542416</v>
      </c>
      <c r="K1486" s="16">
        <v>24</v>
      </c>
      <c r="L1486" s="16">
        <v>2542416</v>
      </c>
      <c r="M1486" s="16">
        <v>24</v>
      </c>
      <c r="N1486" s="16">
        <v>2542416</v>
      </c>
      <c r="O1486" s="16">
        <v>24</v>
      </c>
      <c r="P1486" s="16">
        <v>2542416</v>
      </c>
      <c r="Q1486" s="16">
        <v>24</v>
      </c>
      <c r="R1486" s="16">
        <v>16555464</v>
      </c>
      <c r="S1486" s="16">
        <v>171</v>
      </c>
      <c r="T1486" s="16" t="s">
        <v>25</v>
      </c>
      <c r="U1486" s="16" t="s">
        <v>1210</v>
      </c>
      <c r="V1486" s="16" t="s">
        <v>11231</v>
      </c>
    </row>
    <row r="1487" spans="1:22" s="1" customFormat="1" ht="37.5" x14ac:dyDescent="0.3">
      <c r="A1487" s="16">
        <v>1482</v>
      </c>
      <c r="B1487" s="21" t="s">
        <v>2554</v>
      </c>
      <c r="C1487" s="16" t="s">
        <v>2555</v>
      </c>
      <c r="D1487" s="16" t="s">
        <v>2556</v>
      </c>
      <c r="E1487" s="16" t="s">
        <v>2557</v>
      </c>
      <c r="F1487" s="16" t="s">
        <v>2558</v>
      </c>
      <c r="G1487" s="16" t="s">
        <v>33</v>
      </c>
      <c r="H1487" s="251">
        <v>3076026</v>
      </c>
      <c r="I1487" s="251">
        <v>4</v>
      </c>
      <c r="J1487" s="16">
        <v>3125964.78</v>
      </c>
      <c r="K1487" s="16">
        <v>4</v>
      </c>
      <c r="L1487" s="16">
        <v>3313522.6667999998</v>
      </c>
      <c r="M1487" s="16">
        <v>1</v>
      </c>
      <c r="N1487" s="16">
        <v>3446063.5734719997</v>
      </c>
      <c r="O1487" s="16">
        <v>4</v>
      </c>
      <c r="P1487" s="16">
        <v>3583906.1164108799</v>
      </c>
      <c r="Q1487" s="16">
        <v>1</v>
      </c>
      <c r="R1487" s="16">
        <v>16545483.136682877</v>
      </c>
      <c r="S1487" s="16">
        <v>14</v>
      </c>
      <c r="T1487" s="16" t="s">
        <v>9759</v>
      </c>
      <c r="U1487" s="16" t="s">
        <v>1523</v>
      </c>
      <c r="V1487" s="16" t="s">
        <v>1886</v>
      </c>
    </row>
    <row r="1488" spans="1:22" s="1" customFormat="1" ht="37.5" x14ac:dyDescent="0.3">
      <c r="A1488" s="16">
        <v>1483</v>
      </c>
      <c r="B1488" s="21" t="s">
        <v>2554</v>
      </c>
      <c r="C1488" s="16" t="s">
        <v>2555</v>
      </c>
      <c r="D1488" s="16" t="s">
        <v>2556</v>
      </c>
      <c r="E1488" s="16" t="s">
        <v>2557</v>
      </c>
      <c r="F1488" s="16" t="s">
        <v>2558</v>
      </c>
      <c r="G1488" s="16" t="s">
        <v>33</v>
      </c>
      <c r="H1488" s="251">
        <v>3076026</v>
      </c>
      <c r="I1488" s="251">
        <v>4</v>
      </c>
      <c r="J1488" s="16">
        <v>3125964.78</v>
      </c>
      <c r="K1488" s="16">
        <v>4</v>
      </c>
      <c r="L1488" s="16">
        <v>3313522.6667999998</v>
      </c>
      <c r="M1488" s="16">
        <v>1</v>
      </c>
      <c r="N1488" s="16">
        <v>3446063.5734719997</v>
      </c>
      <c r="O1488" s="16">
        <v>4</v>
      </c>
      <c r="P1488" s="16">
        <v>3583906.1164108799</v>
      </c>
      <c r="Q1488" s="16">
        <v>1</v>
      </c>
      <c r="R1488" s="16">
        <v>16545483.136682877</v>
      </c>
      <c r="S1488" s="16">
        <v>14</v>
      </c>
      <c r="T1488" s="16" t="s">
        <v>9759</v>
      </c>
      <c r="U1488" s="16" t="s">
        <v>2567</v>
      </c>
      <c r="V1488" s="16" t="s">
        <v>199</v>
      </c>
    </row>
    <row r="1489" spans="1:22" s="1" customFormat="1" ht="168.75" x14ac:dyDescent="0.3">
      <c r="A1489" s="16">
        <v>1484</v>
      </c>
      <c r="B1489" s="16" t="s">
        <v>12177</v>
      </c>
      <c r="C1489" s="16" t="s">
        <v>12178</v>
      </c>
      <c r="D1489" s="16" t="s">
        <v>1501</v>
      </c>
      <c r="E1489" s="16" t="s">
        <v>12179</v>
      </c>
      <c r="F1489" s="16" t="s">
        <v>12180</v>
      </c>
      <c r="G1489" s="151" t="s">
        <v>33</v>
      </c>
      <c r="H1489" s="275">
        <v>4128334.7</v>
      </c>
      <c r="I1489" s="275">
        <v>2</v>
      </c>
      <c r="J1489" s="275">
        <v>4128334.7</v>
      </c>
      <c r="K1489" s="275">
        <v>2</v>
      </c>
      <c r="L1489" s="275">
        <v>4128334.7</v>
      </c>
      <c r="M1489" s="275">
        <v>2</v>
      </c>
      <c r="N1489" s="275">
        <v>4128334.7</v>
      </c>
      <c r="O1489" s="275">
        <v>2</v>
      </c>
      <c r="P1489" s="275"/>
      <c r="Q1489" s="275"/>
      <c r="R1489" s="16">
        <v>16513338.800000001</v>
      </c>
      <c r="S1489" s="275">
        <v>8</v>
      </c>
      <c r="T1489" s="243" t="s">
        <v>11752</v>
      </c>
      <c r="U1489" s="279" t="s">
        <v>274</v>
      </c>
      <c r="V1489" s="279" t="s">
        <v>12105</v>
      </c>
    </row>
    <row r="1490" spans="1:22" s="1" customFormat="1" ht="409.5" x14ac:dyDescent="0.3">
      <c r="A1490" s="16">
        <v>1485</v>
      </c>
      <c r="B1490" s="21" t="s">
        <v>2771</v>
      </c>
      <c r="C1490" s="16" t="s">
        <v>2772</v>
      </c>
      <c r="D1490" s="16" t="s">
        <v>2773</v>
      </c>
      <c r="E1490" s="16" t="s">
        <v>2774</v>
      </c>
      <c r="F1490" s="16"/>
      <c r="G1490" s="16" t="s">
        <v>2320</v>
      </c>
      <c r="H1490" s="251">
        <v>2872474.0044</v>
      </c>
      <c r="I1490" s="251">
        <v>6.76</v>
      </c>
      <c r="J1490" s="16">
        <v>3408750</v>
      </c>
      <c r="K1490" s="16">
        <v>6.75</v>
      </c>
      <c r="L1490" s="16">
        <v>3408750</v>
      </c>
      <c r="M1490" s="16">
        <v>6.75</v>
      </c>
      <c r="N1490" s="16">
        <v>3408750</v>
      </c>
      <c r="O1490" s="16">
        <v>6.75</v>
      </c>
      <c r="P1490" s="16">
        <v>3408750</v>
      </c>
      <c r="Q1490" s="16">
        <v>6.75</v>
      </c>
      <c r="R1490" s="16">
        <v>16507474.0044</v>
      </c>
      <c r="S1490" s="16">
        <v>33.76</v>
      </c>
      <c r="T1490" s="16" t="s">
        <v>25</v>
      </c>
      <c r="U1490" s="16" t="s">
        <v>2567</v>
      </c>
      <c r="V1490" s="16" t="s">
        <v>199</v>
      </c>
    </row>
    <row r="1491" spans="1:22" s="1" customFormat="1" ht="409.5" x14ac:dyDescent="0.3">
      <c r="A1491" s="16">
        <v>1486</v>
      </c>
      <c r="B1491" s="21" t="s">
        <v>573</v>
      </c>
      <c r="C1491" s="16" t="s">
        <v>4261</v>
      </c>
      <c r="D1491" s="16" t="s">
        <v>4262</v>
      </c>
      <c r="E1491" s="16" t="s">
        <v>4277</v>
      </c>
      <c r="F1491" s="16"/>
      <c r="G1491" s="16" t="s">
        <v>1493</v>
      </c>
      <c r="H1491" s="251">
        <v>16485000</v>
      </c>
      <c r="I1491" s="251">
        <v>20</v>
      </c>
      <c r="J1491" s="16">
        <v>0</v>
      </c>
      <c r="K1491" s="16">
        <v>0</v>
      </c>
      <c r="L1491" s="16">
        <v>0</v>
      </c>
      <c r="M1491" s="16">
        <v>0</v>
      </c>
      <c r="N1491" s="16">
        <v>0</v>
      </c>
      <c r="O1491" s="16">
        <v>0</v>
      </c>
      <c r="P1491" s="16">
        <v>0</v>
      </c>
      <c r="Q1491" s="16">
        <v>0</v>
      </c>
      <c r="R1491" s="16">
        <v>16485000</v>
      </c>
      <c r="S1491" s="16">
        <v>20</v>
      </c>
      <c r="T1491" s="16" t="s">
        <v>76</v>
      </c>
      <c r="U1491" s="16" t="s">
        <v>61</v>
      </c>
      <c r="V1491" s="16" t="s">
        <v>3873</v>
      </c>
    </row>
    <row r="1492" spans="1:22" s="1" customFormat="1" ht="409.5" x14ac:dyDescent="0.3">
      <c r="A1492" s="16">
        <v>1487</v>
      </c>
      <c r="B1492" s="21" t="s">
        <v>320</v>
      </c>
      <c r="C1492" s="16" t="s">
        <v>807</v>
      </c>
      <c r="D1492" s="16" t="s">
        <v>808</v>
      </c>
      <c r="E1492" s="16" t="s">
        <v>10165</v>
      </c>
      <c r="F1492" s="16" t="s">
        <v>10166</v>
      </c>
      <c r="G1492" s="16" t="s">
        <v>9115</v>
      </c>
      <c r="H1492" s="251">
        <v>3296563.2000000002</v>
      </c>
      <c r="I1492" s="251" t="s">
        <v>9333</v>
      </c>
      <c r="J1492" s="16">
        <v>3296563.2000000002</v>
      </c>
      <c r="K1492" s="16" t="s">
        <v>9333</v>
      </c>
      <c r="L1492" s="16">
        <v>3296563.2000000002</v>
      </c>
      <c r="M1492" s="16" t="s">
        <v>9333</v>
      </c>
      <c r="N1492" s="16">
        <v>3296563.2000000002</v>
      </c>
      <c r="O1492" s="16" t="s">
        <v>9333</v>
      </c>
      <c r="P1492" s="16">
        <v>3296563.2000000002</v>
      </c>
      <c r="Q1492" s="16" t="s">
        <v>9333</v>
      </c>
      <c r="R1492" s="16">
        <v>16482816</v>
      </c>
      <c r="S1492" s="16">
        <v>120</v>
      </c>
      <c r="T1492" s="16" t="s">
        <v>34</v>
      </c>
      <c r="U1492" s="16"/>
      <c r="V1492" s="16"/>
    </row>
    <row r="1493" spans="1:22" s="1" customFormat="1" ht="75" x14ac:dyDescent="0.3">
      <c r="A1493" s="16">
        <v>1488</v>
      </c>
      <c r="B1493" s="21" t="s">
        <v>645</v>
      </c>
      <c r="C1493" s="16" t="s">
        <v>2475</v>
      </c>
      <c r="D1493" s="16" t="s">
        <v>2476</v>
      </c>
      <c r="E1493" s="16" t="s">
        <v>11169</v>
      </c>
      <c r="F1493" s="16"/>
      <c r="G1493" s="16" t="s">
        <v>1493</v>
      </c>
      <c r="H1493" s="251">
        <v>3292800</v>
      </c>
      <c r="I1493" s="251">
        <v>5</v>
      </c>
      <c r="J1493" s="16">
        <v>3292800</v>
      </c>
      <c r="K1493" s="16">
        <v>5</v>
      </c>
      <c r="L1493" s="16">
        <v>3292800</v>
      </c>
      <c r="M1493" s="16">
        <v>5</v>
      </c>
      <c r="N1493" s="16">
        <v>3292800</v>
      </c>
      <c r="O1493" s="16">
        <v>5</v>
      </c>
      <c r="P1493" s="16">
        <v>3292800</v>
      </c>
      <c r="Q1493" s="16">
        <v>5</v>
      </c>
      <c r="R1493" s="16">
        <v>16464000</v>
      </c>
      <c r="S1493" s="16">
        <v>25</v>
      </c>
      <c r="T1493" s="16" t="s">
        <v>1113</v>
      </c>
      <c r="U1493" s="16" t="s">
        <v>1097</v>
      </c>
      <c r="V1493" s="35" t="s">
        <v>199</v>
      </c>
    </row>
    <row r="1494" spans="1:22" s="1" customFormat="1" ht="37.5" x14ac:dyDescent="0.3">
      <c r="A1494" s="16">
        <v>1489</v>
      </c>
      <c r="B1494" s="21" t="s">
        <v>7743</v>
      </c>
      <c r="C1494" s="16" t="s">
        <v>7560</v>
      </c>
      <c r="D1494" s="16" t="s">
        <v>7561</v>
      </c>
      <c r="E1494" s="16" t="s">
        <v>7562</v>
      </c>
      <c r="F1494" s="16"/>
      <c r="G1494" s="16" t="s">
        <v>33</v>
      </c>
      <c r="H1494" s="251">
        <v>1339285.8035714286</v>
      </c>
      <c r="I1494" s="251">
        <v>30</v>
      </c>
      <c r="J1494" s="16">
        <v>3780000</v>
      </c>
      <c r="K1494" s="16">
        <v>84</v>
      </c>
      <c r="L1494" s="16">
        <v>3780000</v>
      </c>
      <c r="M1494" s="16">
        <v>84</v>
      </c>
      <c r="N1494" s="16">
        <v>3780000</v>
      </c>
      <c r="O1494" s="16">
        <v>84</v>
      </c>
      <c r="P1494" s="16">
        <v>3780000</v>
      </c>
      <c r="Q1494" s="16">
        <v>84</v>
      </c>
      <c r="R1494" s="16">
        <v>16459285.803571429</v>
      </c>
      <c r="S1494" s="16">
        <v>366</v>
      </c>
      <c r="T1494" s="16" t="s">
        <v>213</v>
      </c>
      <c r="U1494" s="16" t="s">
        <v>7048</v>
      </c>
      <c r="V1494" s="16" t="s">
        <v>7048</v>
      </c>
    </row>
    <row r="1495" spans="1:22" s="1" customFormat="1" ht="168.75" x14ac:dyDescent="0.3">
      <c r="A1495" s="16">
        <v>1490</v>
      </c>
      <c r="B1495" s="21" t="s">
        <v>143</v>
      </c>
      <c r="C1495" s="16" t="s">
        <v>144</v>
      </c>
      <c r="D1495" s="16" t="s">
        <v>145</v>
      </c>
      <c r="E1495" s="16" t="s">
        <v>22</v>
      </c>
      <c r="F1495" s="40" t="s">
        <v>146</v>
      </c>
      <c r="G1495" s="16" t="s">
        <v>33</v>
      </c>
      <c r="H1495" s="251">
        <v>4102139.05</v>
      </c>
      <c r="I1495" s="251">
        <v>25</v>
      </c>
      <c r="J1495" s="16">
        <v>4102139.05</v>
      </c>
      <c r="K1495" s="16">
        <v>25</v>
      </c>
      <c r="L1495" s="16">
        <v>4102139.05</v>
      </c>
      <c r="M1495" s="16">
        <v>25</v>
      </c>
      <c r="N1495" s="16">
        <v>4102139.05</v>
      </c>
      <c r="O1495" s="16">
        <v>25</v>
      </c>
      <c r="P1495" s="16">
        <v>0</v>
      </c>
      <c r="Q1495" s="16">
        <v>0</v>
      </c>
      <c r="R1495" s="16">
        <v>16408556.199999999</v>
      </c>
      <c r="S1495" s="16">
        <v>100</v>
      </c>
      <c r="T1495" s="16" t="s">
        <v>25</v>
      </c>
      <c r="U1495" s="16" t="s">
        <v>89</v>
      </c>
      <c r="V1495" s="16" t="s">
        <v>90</v>
      </c>
    </row>
    <row r="1496" spans="1:22" s="1" customFormat="1" ht="375" x14ac:dyDescent="0.3">
      <c r="A1496" s="16">
        <v>1491</v>
      </c>
      <c r="B1496" s="21" t="s">
        <v>1862</v>
      </c>
      <c r="C1496" s="16" t="s">
        <v>1863</v>
      </c>
      <c r="D1496" s="16" t="s">
        <v>1864</v>
      </c>
      <c r="E1496" s="16" t="s">
        <v>1865</v>
      </c>
      <c r="F1496" s="16"/>
      <c r="G1496" s="16" t="s">
        <v>2320</v>
      </c>
      <c r="H1496" s="251">
        <v>2845446.4350000001</v>
      </c>
      <c r="I1496" s="251">
        <v>4.5</v>
      </c>
      <c r="J1496" s="16">
        <v>3377433.68</v>
      </c>
      <c r="K1496" s="16">
        <v>6.11</v>
      </c>
      <c r="L1496" s="16">
        <v>3377433.68</v>
      </c>
      <c r="M1496" s="16">
        <v>6.11</v>
      </c>
      <c r="N1496" s="16">
        <v>3377433.68</v>
      </c>
      <c r="O1496" s="16">
        <v>6.11</v>
      </c>
      <c r="P1496" s="16">
        <v>3377433.68</v>
      </c>
      <c r="Q1496" s="16">
        <v>6.11</v>
      </c>
      <c r="R1496" s="16">
        <v>16355181.154999999</v>
      </c>
      <c r="S1496" s="16">
        <v>28.939999999999998</v>
      </c>
      <c r="T1496" s="16" t="s">
        <v>25</v>
      </c>
      <c r="U1496" s="16" t="s">
        <v>89</v>
      </c>
      <c r="V1496" s="16" t="s">
        <v>1202</v>
      </c>
    </row>
    <row r="1497" spans="1:22" s="1" customFormat="1" ht="56.25" x14ac:dyDescent="0.3">
      <c r="A1497" s="16">
        <v>1492</v>
      </c>
      <c r="B1497" s="21" t="s">
        <v>7744</v>
      </c>
      <c r="C1497" s="16" t="s">
        <v>7021</v>
      </c>
      <c r="D1497" s="16" t="s">
        <v>1339</v>
      </c>
      <c r="E1497" s="16" t="s">
        <v>1733</v>
      </c>
      <c r="F1497" s="16"/>
      <c r="G1497" s="16" t="s">
        <v>1664</v>
      </c>
      <c r="H1497" s="251">
        <v>3216000</v>
      </c>
      <c r="I1497" s="251">
        <v>120</v>
      </c>
      <c r="J1497" s="16">
        <v>5092000</v>
      </c>
      <c r="K1497" s="16">
        <v>190</v>
      </c>
      <c r="L1497" s="16">
        <v>2680000</v>
      </c>
      <c r="M1497" s="16">
        <v>100</v>
      </c>
      <c r="N1497" s="16">
        <v>2680000</v>
      </c>
      <c r="O1497" s="16">
        <v>100</v>
      </c>
      <c r="P1497" s="16">
        <v>2680000</v>
      </c>
      <c r="Q1497" s="16">
        <v>100</v>
      </c>
      <c r="R1497" s="16">
        <v>16348000</v>
      </c>
      <c r="S1497" s="16">
        <v>610</v>
      </c>
      <c r="T1497" s="16" t="s">
        <v>213</v>
      </c>
      <c r="U1497" s="16" t="s">
        <v>7048</v>
      </c>
      <c r="V1497" s="16" t="s">
        <v>7048</v>
      </c>
    </row>
    <row r="1498" spans="1:22" s="1" customFormat="1" ht="187.5" x14ac:dyDescent="0.3">
      <c r="A1498" s="16">
        <v>1493</v>
      </c>
      <c r="B1498" s="21" t="s">
        <v>4061</v>
      </c>
      <c r="C1498" s="16" t="s">
        <v>2589</v>
      </c>
      <c r="D1498" s="16" t="s">
        <v>326</v>
      </c>
      <c r="E1498" s="16" t="s">
        <v>2590</v>
      </c>
      <c r="F1498" s="17"/>
      <c r="G1498" s="16" t="s">
        <v>281</v>
      </c>
      <c r="H1498" s="251">
        <v>3268587.3800000004</v>
      </c>
      <c r="I1498" s="251">
        <v>43</v>
      </c>
      <c r="J1498" s="16">
        <v>3268587.3800000004</v>
      </c>
      <c r="K1498" s="16">
        <v>43</v>
      </c>
      <c r="L1498" s="16">
        <v>3268587.3800000004</v>
      </c>
      <c r="M1498" s="16">
        <v>43</v>
      </c>
      <c r="N1498" s="16">
        <v>3268587.3800000004</v>
      </c>
      <c r="O1498" s="16">
        <v>43</v>
      </c>
      <c r="P1498" s="16">
        <v>3268587.3800000004</v>
      </c>
      <c r="Q1498" s="16">
        <v>43</v>
      </c>
      <c r="R1498" s="16">
        <v>16342936.900000002</v>
      </c>
      <c r="S1498" s="16">
        <v>215</v>
      </c>
      <c r="T1498" s="16" t="s">
        <v>213</v>
      </c>
      <c r="U1498" s="16" t="s">
        <v>1320</v>
      </c>
      <c r="V1498" s="16" t="s">
        <v>3310</v>
      </c>
    </row>
    <row r="1499" spans="1:22" s="1" customFormat="1" ht="93.75" x14ac:dyDescent="0.3">
      <c r="A1499" s="16">
        <v>1494</v>
      </c>
      <c r="B1499" s="21" t="s">
        <v>1906</v>
      </c>
      <c r="C1499" s="16" t="s">
        <v>1907</v>
      </c>
      <c r="D1499" s="16" t="s">
        <v>1908</v>
      </c>
      <c r="E1499" s="16" t="s">
        <v>9289</v>
      </c>
      <c r="F1499" s="16"/>
      <c r="G1499" s="16" t="s">
        <v>7079</v>
      </c>
      <c r="H1499" s="251">
        <v>16326909.210000001</v>
      </c>
      <c r="I1499" s="251" t="s">
        <v>9290</v>
      </c>
      <c r="J1499" s="16"/>
      <c r="K1499" s="16"/>
      <c r="L1499" s="16"/>
      <c r="M1499" s="16"/>
      <c r="N1499" s="16"/>
      <c r="O1499" s="16"/>
      <c r="P1499" s="16"/>
      <c r="Q1499" s="16"/>
      <c r="R1499" s="16">
        <v>16326909.210000001</v>
      </c>
      <c r="S1499" s="16"/>
      <c r="T1499" s="16" t="s">
        <v>1326</v>
      </c>
      <c r="U1499" s="16"/>
      <c r="V1499" s="16"/>
    </row>
    <row r="1500" spans="1:22" s="1" customFormat="1" ht="37.5" x14ac:dyDescent="0.3">
      <c r="A1500" s="16">
        <v>1495</v>
      </c>
      <c r="B1500" s="16" t="s">
        <v>6981</v>
      </c>
      <c r="C1500" s="16" t="s">
        <v>12163</v>
      </c>
      <c r="D1500" s="16" t="s">
        <v>12164</v>
      </c>
      <c r="E1500" s="16" t="s">
        <v>12259</v>
      </c>
      <c r="F1500" s="16"/>
      <c r="G1500" s="151" t="s">
        <v>7079</v>
      </c>
      <c r="H1500" s="275">
        <v>3254212</v>
      </c>
      <c r="I1500" s="275">
        <v>0.5</v>
      </c>
      <c r="J1500" s="275">
        <v>3254212</v>
      </c>
      <c r="K1500" s="275">
        <v>0.5</v>
      </c>
      <c r="L1500" s="275">
        <v>3254212</v>
      </c>
      <c r="M1500" s="275">
        <v>0.5</v>
      </c>
      <c r="N1500" s="275">
        <v>3254212</v>
      </c>
      <c r="O1500" s="275">
        <v>0.5</v>
      </c>
      <c r="P1500" s="275">
        <v>3254212</v>
      </c>
      <c r="Q1500" s="275">
        <v>0.5</v>
      </c>
      <c r="R1500" s="16">
        <v>16271060</v>
      </c>
      <c r="S1500" s="275">
        <v>2.5</v>
      </c>
      <c r="T1500" s="38" t="s">
        <v>11752</v>
      </c>
      <c r="U1500" s="279"/>
      <c r="V1500" s="279"/>
    </row>
    <row r="1501" spans="1:22" s="1" customFormat="1" ht="75" x14ac:dyDescent="0.3">
      <c r="A1501" s="16">
        <v>1496</v>
      </c>
      <c r="B1501" s="51" t="s">
        <v>194</v>
      </c>
      <c r="C1501" s="51" t="s">
        <v>1564</v>
      </c>
      <c r="D1501" s="51" t="s">
        <v>1565</v>
      </c>
      <c r="E1501" s="51" t="s">
        <v>14693</v>
      </c>
      <c r="F1501" s="40" t="s">
        <v>14449</v>
      </c>
      <c r="G1501" s="51" t="s">
        <v>7079</v>
      </c>
      <c r="H1501" s="437">
        <v>16262400</v>
      </c>
      <c r="I1501" s="251" t="s">
        <v>9333</v>
      </c>
      <c r="J1501" s="17"/>
      <c r="K1501" s="17"/>
      <c r="L1501" s="17"/>
      <c r="M1501" s="17"/>
      <c r="N1501" s="17"/>
      <c r="O1501" s="17"/>
      <c r="P1501" s="17"/>
      <c r="Q1501" s="17"/>
      <c r="R1501" s="16">
        <v>16262400</v>
      </c>
      <c r="S1501" s="16">
        <v>24</v>
      </c>
      <c r="T1501" s="51" t="s">
        <v>14655</v>
      </c>
      <c r="U1501" s="51" t="s">
        <v>35</v>
      </c>
      <c r="V1501" s="17"/>
    </row>
    <row r="1502" spans="1:22" s="1" customFormat="1" ht="131.25" x14ac:dyDescent="0.3">
      <c r="A1502" s="16">
        <v>1497</v>
      </c>
      <c r="B1502" s="113" t="s">
        <v>6984</v>
      </c>
      <c r="C1502" s="113" t="s">
        <v>14459</v>
      </c>
      <c r="D1502" s="113" t="s">
        <v>11308</v>
      </c>
      <c r="E1502" s="113" t="s">
        <v>14461</v>
      </c>
      <c r="F1502" s="20" t="s">
        <v>14449</v>
      </c>
      <c r="G1502" s="113" t="s">
        <v>9115</v>
      </c>
      <c r="H1502" s="189">
        <v>16207500</v>
      </c>
      <c r="I1502" s="172" t="s">
        <v>10812</v>
      </c>
      <c r="J1502" s="20"/>
      <c r="K1502" s="20"/>
      <c r="L1502" s="20"/>
      <c r="M1502" s="20"/>
      <c r="N1502" s="20"/>
      <c r="O1502" s="20"/>
      <c r="P1502" s="20"/>
      <c r="Q1502" s="20"/>
      <c r="R1502" s="16">
        <v>16207500</v>
      </c>
      <c r="S1502" s="21">
        <v>250</v>
      </c>
      <c r="T1502" s="113" t="s">
        <v>14450</v>
      </c>
      <c r="U1502" s="16"/>
      <c r="V1502" s="112"/>
    </row>
    <row r="1503" spans="1:22" s="1" customFormat="1" ht="281.25" x14ac:dyDescent="0.3">
      <c r="A1503" s="16">
        <v>1498</v>
      </c>
      <c r="B1503" s="20" t="s">
        <v>3148</v>
      </c>
      <c r="C1503" s="47" t="s">
        <v>3149</v>
      </c>
      <c r="D1503" s="47" t="s">
        <v>3150</v>
      </c>
      <c r="E1503" s="45" t="s">
        <v>3151</v>
      </c>
      <c r="F1503" s="16"/>
      <c r="G1503" s="16" t="s">
        <v>33</v>
      </c>
      <c r="H1503" s="251">
        <v>16200000</v>
      </c>
      <c r="I1503" s="251">
        <v>5</v>
      </c>
      <c r="J1503" s="16">
        <v>0</v>
      </c>
      <c r="K1503" s="16">
        <v>0</v>
      </c>
      <c r="L1503" s="16">
        <v>0</v>
      </c>
      <c r="M1503" s="16">
        <v>0</v>
      </c>
      <c r="N1503" s="16">
        <v>0</v>
      </c>
      <c r="O1503" s="16">
        <v>0</v>
      </c>
      <c r="P1503" s="16">
        <v>0</v>
      </c>
      <c r="Q1503" s="16">
        <v>0</v>
      </c>
      <c r="R1503" s="16">
        <v>16200000</v>
      </c>
      <c r="S1503" s="16">
        <v>5</v>
      </c>
      <c r="T1503" s="16" t="s">
        <v>1516</v>
      </c>
      <c r="U1503" s="16" t="s">
        <v>2567</v>
      </c>
      <c r="V1503" s="16" t="s">
        <v>199</v>
      </c>
    </row>
    <row r="1504" spans="1:22" s="1" customFormat="1" ht="56.25" x14ac:dyDescent="0.3">
      <c r="A1504" s="16">
        <v>1499</v>
      </c>
      <c r="B1504" s="51" t="s">
        <v>4595</v>
      </c>
      <c r="C1504" s="51" t="s">
        <v>6992</v>
      </c>
      <c r="D1504" s="51" t="s">
        <v>6993</v>
      </c>
      <c r="E1504" s="51" t="s">
        <v>14731</v>
      </c>
      <c r="F1504" s="40" t="s">
        <v>14449</v>
      </c>
      <c r="G1504" s="51" t="s">
        <v>9114</v>
      </c>
      <c r="H1504" s="437">
        <v>16186240</v>
      </c>
      <c r="I1504" s="251" t="s">
        <v>9120</v>
      </c>
      <c r="J1504" s="17"/>
      <c r="K1504" s="17"/>
      <c r="L1504" s="17"/>
      <c r="M1504" s="17"/>
      <c r="N1504" s="17"/>
      <c r="O1504" s="17"/>
      <c r="P1504" s="17"/>
      <c r="Q1504" s="17"/>
      <c r="R1504" s="16">
        <v>16186240</v>
      </c>
      <c r="S1504" s="16">
        <v>2</v>
      </c>
      <c r="T1504" s="51" t="s">
        <v>14655</v>
      </c>
      <c r="U1504" s="51"/>
      <c r="V1504" s="17"/>
    </row>
    <row r="1505" spans="1:22" s="1" customFormat="1" ht="37.5" x14ac:dyDescent="0.3">
      <c r="A1505" s="16">
        <v>1500</v>
      </c>
      <c r="B1505" s="21" t="s">
        <v>7745</v>
      </c>
      <c r="C1505" s="16" t="s">
        <v>3916</v>
      </c>
      <c r="D1505" s="16" t="s">
        <v>3917</v>
      </c>
      <c r="E1505" s="16" t="s">
        <v>3918</v>
      </c>
      <c r="F1505" s="16"/>
      <c r="G1505" s="16" t="s">
        <v>33</v>
      </c>
      <c r="H1505" s="251">
        <v>1192000</v>
      </c>
      <c r="I1505" s="251">
        <v>4</v>
      </c>
      <c r="J1505" s="16">
        <v>3748500</v>
      </c>
      <c r="K1505" s="16">
        <v>7</v>
      </c>
      <c r="L1505" s="16">
        <v>3748500</v>
      </c>
      <c r="M1505" s="16">
        <v>7</v>
      </c>
      <c r="N1505" s="16">
        <v>3748500</v>
      </c>
      <c r="O1505" s="16">
        <v>7</v>
      </c>
      <c r="P1505" s="16">
        <v>3748500</v>
      </c>
      <c r="Q1505" s="16">
        <v>7</v>
      </c>
      <c r="R1505" s="16">
        <v>16186000</v>
      </c>
      <c r="S1505" s="16">
        <v>32</v>
      </c>
      <c r="T1505" s="16" t="s">
        <v>213</v>
      </c>
      <c r="U1505" s="16" t="s">
        <v>7048</v>
      </c>
      <c r="V1505" s="16" t="s">
        <v>7048</v>
      </c>
    </row>
    <row r="1506" spans="1:22" s="1" customFormat="1" ht="75" x14ac:dyDescent="0.3">
      <c r="A1506" s="16">
        <v>1501</v>
      </c>
      <c r="B1506" s="21" t="s">
        <v>915</v>
      </c>
      <c r="C1506" s="16" t="s">
        <v>916</v>
      </c>
      <c r="D1506" s="16" t="s">
        <v>917</v>
      </c>
      <c r="E1506" s="16" t="s">
        <v>2129</v>
      </c>
      <c r="F1506" s="16" t="s">
        <v>2130</v>
      </c>
      <c r="G1506" s="16" t="s">
        <v>1493</v>
      </c>
      <c r="H1506" s="251">
        <v>2941830</v>
      </c>
      <c r="I1506" s="251">
        <v>100</v>
      </c>
      <c r="J1506" s="16">
        <v>3118339.8000000003</v>
      </c>
      <c r="K1506" s="16">
        <v>100</v>
      </c>
      <c r="L1506" s="16">
        <v>3243073.3920000005</v>
      </c>
      <c r="M1506" s="16">
        <v>100</v>
      </c>
      <c r="N1506" s="16">
        <v>3372796.3276800001</v>
      </c>
      <c r="O1506" s="16">
        <v>100</v>
      </c>
      <c r="P1506" s="16">
        <v>3507708.1807872006</v>
      </c>
      <c r="Q1506" s="16">
        <v>100</v>
      </c>
      <c r="R1506" s="16">
        <v>16183747.700467201</v>
      </c>
      <c r="S1506" s="16">
        <v>500</v>
      </c>
      <c r="T1506" s="16" t="s">
        <v>913</v>
      </c>
      <c r="U1506" s="16" t="s">
        <v>35</v>
      </c>
      <c r="V1506" s="16" t="s">
        <v>2028</v>
      </c>
    </row>
    <row r="1507" spans="1:22" s="1" customFormat="1" ht="409.5" x14ac:dyDescent="0.3">
      <c r="A1507" s="16">
        <v>1502</v>
      </c>
      <c r="B1507" s="21" t="s">
        <v>4068</v>
      </c>
      <c r="C1507" s="16" t="s">
        <v>3331</v>
      </c>
      <c r="D1507" s="16" t="s">
        <v>842</v>
      </c>
      <c r="E1507" s="16" t="s">
        <v>3332</v>
      </c>
      <c r="F1507" s="17"/>
      <c r="G1507" s="16" t="s">
        <v>33</v>
      </c>
      <c r="H1507" s="251">
        <v>3236393</v>
      </c>
      <c r="I1507" s="251">
        <v>71</v>
      </c>
      <c r="J1507" s="16">
        <v>3236393</v>
      </c>
      <c r="K1507" s="16">
        <v>71</v>
      </c>
      <c r="L1507" s="16">
        <v>3236393</v>
      </c>
      <c r="M1507" s="16">
        <v>71</v>
      </c>
      <c r="N1507" s="16">
        <v>3236393</v>
      </c>
      <c r="O1507" s="16">
        <v>71</v>
      </c>
      <c r="P1507" s="16">
        <v>3236393</v>
      </c>
      <c r="Q1507" s="16">
        <v>71</v>
      </c>
      <c r="R1507" s="16">
        <v>16181965</v>
      </c>
      <c r="S1507" s="16">
        <v>355</v>
      </c>
      <c r="T1507" s="16" t="s">
        <v>213</v>
      </c>
      <c r="U1507" s="16" t="s">
        <v>2567</v>
      </c>
      <c r="V1507" s="16" t="s">
        <v>199</v>
      </c>
    </row>
    <row r="1508" spans="1:22" s="1" customFormat="1" ht="93.75" x14ac:dyDescent="0.3">
      <c r="A1508" s="16">
        <v>1503</v>
      </c>
      <c r="B1508" s="21" t="s">
        <v>1109</v>
      </c>
      <c r="C1508" s="16" t="s">
        <v>1110</v>
      </c>
      <c r="D1508" s="16" t="s">
        <v>1414</v>
      </c>
      <c r="E1508" s="16" t="s">
        <v>9999</v>
      </c>
      <c r="F1508" s="16" t="s">
        <v>9999</v>
      </c>
      <c r="G1508" s="16" t="s">
        <v>9115</v>
      </c>
      <c r="H1508" s="251">
        <v>1847873.26</v>
      </c>
      <c r="I1508" s="251" t="s">
        <v>9113</v>
      </c>
      <c r="J1508" s="16">
        <v>3398766.8904000004</v>
      </c>
      <c r="K1508" s="16">
        <v>2</v>
      </c>
      <c r="L1508" s="16">
        <v>3500729.8971120003</v>
      </c>
      <c r="M1508" s="16">
        <v>2</v>
      </c>
      <c r="N1508" s="16">
        <v>3640759.0929964804</v>
      </c>
      <c r="O1508" s="16">
        <v>2</v>
      </c>
      <c r="P1508" s="16">
        <v>3786389.4567163396</v>
      </c>
      <c r="Q1508" s="16">
        <v>2</v>
      </c>
      <c r="R1508" s="16">
        <v>16174518.59722482</v>
      </c>
      <c r="S1508" s="16">
        <v>9</v>
      </c>
      <c r="T1508" s="16" t="s">
        <v>34</v>
      </c>
      <c r="U1508" s="16"/>
      <c r="V1508" s="16"/>
    </row>
    <row r="1509" spans="1:22" s="1" customFormat="1" ht="37.5" x14ac:dyDescent="0.3">
      <c r="A1509" s="16">
        <v>1504</v>
      </c>
      <c r="B1509" s="21" t="s">
        <v>3018</v>
      </c>
      <c r="C1509" s="16" t="s">
        <v>3019</v>
      </c>
      <c r="D1509" s="16" t="s">
        <v>3020</v>
      </c>
      <c r="E1509" s="16" t="s">
        <v>3021</v>
      </c>
      <c r="F1509" s="16" t="s">
        <v>3022</v>
      </c>
      <c r="G1509" s="16" t="s">
        <v>33</v>
      </c>
      <c r="H1509" s="251">
        <v>2935274</v>
      </c>
      <c r="I1509" s="251">
        <v>2</v>
      </c>
      <c r="J1509" s="16">
        <v>3111390.44</v>
      </c>
      <c r="K1509" s="16">
        <v>1</v>
      </c>
      <c r="L1509" s="16">
        <v>3235846.0575999999</v>
      </c>
      <c r="M1509" s="16">
        <v>2</v>
      </c>
      <c r="N1509" s="16">
        <v>3365279.8999040001</v>
      </c>
      <c r="O1509" s="16">
        <v>0</v>
      </c>
      <c r="P1509" s="16">
        <v>3499891.0959001603</v>
      </c>
      <c r="Q1509" s="16">
        <v>2</v>
      </c>
      <c r="R1509" s="16">
        <v>16147681.493404161</v>
      </c>
      <c r="S1509" s="16">
        <v>7</v>
      </c>
      <c r="T1509" s="16" t="s">
        <v>9759</v>
      </c>
      <c r="U1509" s="16" t="s">
        <v>2567</v>
      </c>
      <c r="V1509" s="16" t="s">
        <v>3023</v>
      </c>
    </row>
    <row r="1510" spans="1:22" s="1" customFormat="1" ht="37.5" x14ac:dyDescent="0.3">
      <c r="A1510" s="16">
        <v>1505</v>
      </c>
      <c r="B1510" s="21" t="s">
        <v>7746</v>
      </c>
      <c r="C1510" s="16" t="s">
        <v>105</v>
      </c>
      <c r="D1510" s="16" t="s">
        <v>645</v>
      </c>
      <c r="E1510" s="16" t="s">
        <v>106</v>
      </c>
      <c r="F1510" s="16"/>
      <c r="G1510" s="16" t="s">
        <v>33</v>
      </c>
      <c r="H1510" s="251">
        <v>8071467.9999999991</v>
      </c>
      <c r="I1510" s="251">
        <v>20</v>
      </c>
      <c r="J1510" s="16">
        <v>0</v>
      </c>
      <c r="K1510" s="16">
        <v>0</v>
      </c>
      <c r="L1510" s="16">
        <v>8071467.9999999991</v>
      </c>
      <c r="M1510" s="16">
        <v>0</v>
      </c>
      <c r="N1510" s="16">
        <v>0</v>
      </c>
      <c r="O1510" s="16">
        <v>0</v>
      </c>
      <c r="P1510" s="16">
        <v>0</v>
      </c>
      <c r="Q1510" s="16">
        <v>0</v>
      </c>
      <c r="R1510" s="16">
        <v>16142935.999999998</v>
      </c>
      <c r="S1510" s="16">
        <v>20</v>
      </c>
      <c r="T1510" s="16" t="s">
        <v>213</v>
      </c>
      <c r="U1510" s="16" t="s">
        <v>83</v>
      </c>
      <c r="V1510" s="16" t="s">
        <v>83</v>
      </c>
    </row>
    <row r="1511" spans="1:22" s="1" customFormat="1" ht="409.5" x14ac:dyDescent="0.3">
      <c r="A1511" s="16">
        <v>1506</v>
      </c>
      <c r="B1511" s="21" t="s">
        <v>9608</v>
      </c>
      <c r="C1511" s="16" t="s">
        <v>9609</v>
      </c>
      <c r="D1511" s="16" t="s">
        <v>9610</v>
      </c>
      <c r="E1511" s="16" t="s">
        <v>9611</v>
      </c>
      <c r="F1511" s="16" t="s">
        <v>9612</v>
      </c>
      <c r="G1511" s="16" t="s">
        <v>1571</v>
      </c>
      <c r="H1511" s="251">
        <v>2494500</v>
      </c>
      <c r="I1511" s="251">
        <v>5</v>
      </c>
      <c r="J1511" s="16">
        <v>3211386.36</v>
      </c>
      <c r="K1511" s="16">
        <v>5</v>
      </c>
      <c r="L1511" s="16">
        <v>3339841.81</v>
      </c>
      <c r="M1511" s="16">
        <v>5</v>
      </c>
      <c r="N1511" s="16">
        <v>3473435.49</v>
      </c>
      <c r="O1511" s="16">
        <v>5</v>
      </c>
      <c r="P1511" s="16">
        <v>3612372.91</v>
      </c>
      <c r="Q1511" s="16">
        <v>5</v>
      </c>
      <c r="R1511" s="16">
        <v>16131536.57</v>
      </c>
      <c r="S1511" s="16">
        <v>25</v>
      </c>
      <c r="T1511" s="17" t="s">
        <v>6868</v>
      </c>
      <c r="U1511" s="16" t="s">
        <v>1097</v>
      </c>
      <c r="V1511" s="16"/>
    </row>
    <row r="1512" spans="1:22" s="1" customFormat="1" ht="37.5" x14ac:dyDescent="0.3">
      <c r="A1512" s="16">
        <v>1507</v>
      </c>
      <c r="B1512" s="21" t="s">
        <v>4075</v>
      </c>
      <c r="C1512" s="16" t="s">
        <v>4076</v>
      </c>
      <c r="D1512" s="16" t="s">
        <v>1930</v>
      </c>
      <c r="E1512" s="16" t="s">
        <v>4077</v>
      </c>
      <c r="F1512" s="17"/>
      <c r="G1512" s="16" t="s">
        <v>33</v>
      </c>
      <c r="H1512" s="251">
        <v>3225600</v>
      </c>
      <c r="I1512" s="251">
        <v>32</v>
      </c>
      <c r="J1512" s="16">
        <v>3225600</v>
      </c>
      <c r="K1512" s="16">
        <v>32</v>
      </c>
      <c r="L1512" s="16">
        <v>3225600</v>
      </c>
      <c r="M1512" s="16">
        <v>32</v>
      </c>
      <c r="N1512" s="16">
        <v>3225600</v>
      </c>
      <c r="O1512" s="16">
        <v>32</v>
      </c>
      <c r="P1512" s="16">
        <v>3225600</v>
      </c>
      <c r="Q1512" s="16">
        <v>32</v>
      </c>
      <c r="R1512" s="16">
        <v>16128000</v>
      </c>
      <c r="S1512" s="16">
        <v>160</v>
      </c>
      <c r="T1512" s="16" t="s">
        <v>213</v>
      </c>
      <c r="U1512" s="16" t="s">
        <v>2567</v>
      </c>
      <c r="V1512" s="16" t="s">
        <v>4078</v>
      </c>
    </row>
    <row r="1513" spans="1:22" s="1" customFormat="1" ht="75" x14ac:dyDescent="0.3">
      <c r="A1513" s="16">
        <v>1508</v>
      </c>
      <c r="B1513" s="21" t="s">
        <v>627</v>
      </c>
      <c r="C1513" s="16" t="s">
        <v>628</v>
      </c>
      <c r="D1513" s="16" t="s">
        <v>629</v>
      </c>
      <c r="E1513" s="16" t="s">
        <v>630</v>
      </c>
      <c r="F1513" s="40" t="s">
        <v>631</v>
      </c>
      <c r="G1513" s="16" t="s">
        <v>281</v>
      </c>
      <c r="H1513" s="251">
        <v>5476197.2400000002</v>
      </c>
      <c r="I1513" s="251">
        <v>54</v>
      </c>
      <c r="J1513" s="16">
        <v>3549387.1</v>
      </c>
      <c r="K1513" s="16">
        <v>35</v>
      </c>
      <c r="L1513" s="16">
        <v>3549387.1</v>
      </c>
      <c r="M1513" s="16">
        <v>35</v>
      </c>
      <c r="N1513" s="16">
        <v>3549387.1</v>
      </c>
      <c r="O1513" s="16">
        <v>35</v>
      </c>
      <c r="P1513" s="16">
        <v>0</v>
      </c>
      <c r="Q1513" s="16">
        <v>0</v>
      </c>
      <c r="R1513" s="16">
        <v>16124358.539999999</v>
      </c>
      <c r="S1513" s="16">
        <v>159</v>
      </c>
      <c r="T1513" s="16" t="s">
        <v>25</v>
      </c>
      <c r="U1513" s="16" t="s">
        <v>35</v>
      </c>
      <c r="V1513" s="16" t="s">
        <v>632</v>
      </c>
    </row>
    <row r="1514" spans="1:22" s="1" customFormat="1" ht="409.5" x14ac:dyDescent="0.3">
      <c r="A1514" s="16">
        <v>1509</v>
      </c>
      <c r="B1514" s="21" t="s">
        <v>2379</v>
      </c>
      <c r="C1514" s="16" t="s">
        <v>2380</v>
      </c>
      <c r="D1514" s="16" t="s">
        <v>2381</v>
      </c>
      <c r="E1514" s="16" t="s">
        <v>2382</v>
      </c>
      <c r="F1514" s="16"/>
      <c r="G1514" s="16" t="s">
        <v>2320</v>
      </c>
      <c r="H1514" s="251">
        <v>3819375</v>
      </c>
      <c r="I1514" s="251">
        <v>5</v>
      </c>
      <c r="J1514" s="16">
        <v>3072000</v>
      </c>
      <c r="K1514" s="16">
        <v>4</v>
      </c>
      <c r="L1514" s="16">
        <v>3072000</v>
      </c>
      <c r="M1514" s="16">
        <v>4</v>
      </c>
      <c r="N1514" s="16">
        <v>3072000</v>
      </c>
      <c r="O1514" s="16">
        <v>4</v>
      </c>
      <c r="P1514" s="16">
        <v>3072000</v>
      </c>
      <c r="Q1514" s="16">
        <v>4</v>
      </c>
      <c r="R1514" s="16">
        <v>16107375</v>
      </c>
      <c r="S1514" s="16">
        <v>21</v>
      </c>
      <c r="T1514" s="16" t="s">
        <v>25</v>
      </c>
      <c r="U1514" s="16" t="s">
        <v>35</v>
      </c>
      <c r="V1514" s="16" t="s">
        <v>199</v>
      </c>
    </row>
    <row r="1515" spans="1:22" s="1" customFormat="1" ht="225" x14ac:dyDescent="0.3">
      <c r="A1515" s="16">
        <v>1510</v>
      </c>
      <c r="B1515" s="21" t="s">
        <v>5573</v>
      </c>
      <c r="C1515" s="16" t="s">
        <v>5574</v>
      </c>
      <c r="D1515" s="16" t="s">
        <v>5575</v>
      </c>
      <c r="E1515" s="16" t="s">
        <v>5582</v>
      </c>
      <c r="F1515" s="16"/>
      <c r="G1515" s="16" t="s">
        <v>1493</v>
      </c>
      <c r="H1515" s="251">
        <v>16106310</v>
      </c>
      <c r="I1515" s="251">
        <v>5610</v>
      </c>
      <c r="J1515" s="16">
        <v>0</v>
      </c>
      <c r="K1515" s="16">
        <v>0</v>
      </c>
      <c r="L1515" s="16">
        <v>0</v>
      </c>
      <c r="M1515" s="16">
        <v>0</v>
      </c>
      <c r="N1515" s="16">
        <v>0</v>
      </c>
      <c r="O1515" s="16">
        <v>0</v>
      </c>
      <c r="P1515" s="16">
        <v>0</v>
      </c>
      <c r="Q1515" s="16">
        <v>0</v>
      </c>
      <c r="R1515" s="16">
        <v>16106310</v>
      </c>
      <c r="S1515" s="16">
        <v>5610</v>
      </c>
      <c r="T1515" s="16" t="s">
        <v>76</v>
      </c>
      <c r="U1515" s="16"/>
      <c r="V1515" s="16"/>
    </row>
    <row r="1516" spans="1:22" s="1" customFormat="1" ht="150" x14ac:dyDescent="0.3">
      <c r="A1516" s="16">
        <v>1511</v>
      </c>
      <c r="B1516" s="21" t="s">
        <v>417</v>
      </c>
      <c r="C1516" s="16" t="s">
        <v>726</v>
      </c>
      <c r="D1516" s="16" t="s">
        <v>727</v>
      </c>
      <c r="E1516" s="16" t="s">
        <v>9923</v>
      </c>
      <c r="F1516" s="16" t="s">
        <v>9923</v>
      </c>
      <c r="G1516" s="16" t="s">
        <v>9115</v>
      </c>
      <c r="H1516" s="251">
        <v>3220000</v>
      </c>
      <c r="I1516" s="251" t="s">
        <v>9120</v>
      </c>
      <c r="J1516" s="16">
        <v>3220000</v>
      </c>
      <c r="K1516" s="16" t="s">
        <v>9120</v>
      </c>
      <c r="L1516" s="16">
        <v>3220000</v>
      </c>
      <c r="M1516" s="16" t="s">
        <v>9120</v>
      </c>
      <c r="N1516" s="16">
        <v>3220000</v>
      </c>
      <c r="O1516" s="16" t="s">
        <v>9120</v>
      </c>
      <c r="P1516" s="16">
        <v>3220000</v>
      </c>
      <c r="Q1516" s="16" t="s">
        <v>9120</v>
      </c>
      <c r="R1516" s="16">
        <v>16100000</v>
      </c>
      <c r="S1516" s="16">
        <v>10</v>
      </c>
      <c r="T1516" s="16" t="s">
        <v>34</v>
      </c>
      <c r="U1516" s="16"/>
      <c r="V1516" s="16"/>
    </row>
    <row r="1517" spans="1:22" s="1" customFormat="1" ht="150" x14ac:dyDescent="0.3">
      <c r="A1517" s="16">
        <v>1512</v>
      </c>
      <c r="B1517" s="21" t="s">
        <v>417</v>
      </c>
      <c r="C1517" s="16" t="s">
        <v>726</v>
      </c>
      <c r="D1517" s="16" t="s">
        <v>727</v>
      </c>
      <c r="E1517" s="16" t="s">
        <v>9991</v>
      </c>
      <c r="F1517" s="16" t="s">
        <v>9991</v>
      </c>
      <c r="G1517" s="16" t="s">
        <v>9115</v>
      </c>
      <c r="H1517" s="251">
        <v>3220000</v>
      </c>
      <c r="I1517" s="251" t="s">
        <v>9120</v>
      </c>
      <c r="J1517" s="16">
        <v>3220000</v>
      </c>
      <c r="K1517" s="16" t="s">
        <v>9120</v>
      </c>
      <c r="L1517" s="16">
        <v>3220000</v>
      </c>
      <c r="M1517" s="16" t="s">
        <v>9120</v>
      </c>
      <c r="N1517" s="16">
        <v>3220000</v>
      </c>
      <c r="O1517" s="16" t="s">
        <v>9120</v>
      </c>
      <c r="P1517" s="16">
        <v>3220000</v>
      </c>
      <c r="Q1517" s="16" t="s">
        <v>9120</v>
      </c>
      <c r="R1517" s="16">
        <v>16100000</v>
      </c>
      <c r="S1517" s="16">
        <v>10</v>
      </c>
      <c r="T1517" s="16" t="s">
        <v>34</v>
      </c>
      <c r="U1517" s="16"/>
      <c r="V1517" s="16"/>
    </row>
    <row r="1518" spans="1:22" s="1" customFormat="1" ht="56.25" x14ac:dyDescent="0.3">
      <c r="A1518" s="16">
        <v>1513</v>
      </c>
      <c r="B1518" s="21" t="s">
        <v>6987</v>
      </c>
      <c r="C1518" s="16" t="s">
        <v>10097</v>
      </c>
      <c r="D1518" s="16" t="s">
        <v>9306</v>
      </c>
      <c r="E1518" s="16" t="s">
        <v>10098</v>
      </c>
      <c r="F1518" s="16" t="s">
        <v>10098</v>
      </c>
      <c r="G1518" s="16" t="s">
        <v>9115</v>
      </c>
      <c r="H1518" s="251">
        <v>3220000</v>
      </c>
      <c r="I1518" s="251" t="s">
        <v>9113</v>
      </c>
      <c r="J1518" s="16">
        <v>3220000</v>
      </c>
      <c r="K1518" s="16" t="s">
        <v>9113</v>
      </c>
      <c r="L1518" s="16">
        <v>3220000</v>
      </c>
      <c r="M1518" s="16" t="s">
        <v>9113</v>
      </c>
      <c r="N1518" s="16">
        <v>3220000</v>
      </c>
      <c r="O1518" s="16" t="s">
        <v>9113</v>
      </c>
      <c r="P1518" s="16">
        <v>3220000</v>
      </c>
      <c r="Q1518" s="16" t="s">
        <v>9113</v>
      </c>
      <c r="R1518" s="16">
        <v>16100000</v>
      </c>
      <c r="S1518" s="16">
        <v>5</v>
      </c>
      <c r="T1518" s="16" t="s">
        <v>34</v>
      </c>
      <c r="U1518" s="16"/>
      <c r="V1518" s="16"/>
    </row>
    <row r="1519" spans="1:22" s="1" customFormat="1" ht="93.75" x14ac:dyDescent="0.3">
      <c r="A1519" s="16">
        <v>1514</v>
      </c>
      <c r="B1519" s="21" t="s">
        <v>200</v>
      </c>
      <c r="C1519" s="16" t="s">
        <v>201</v>
      </c>
      <c r="D1519" s="16" t="s">
        <v>202</v>
      </c>
      <c r="E1519" s="16" t="s">
        <v>22</v>
      </c>
      <c r="F1519" s="40" t="s">
        <v>203</v>
      </c>
      <c r="G1519" s="16" t="s">
        <v>33</v>
      </c>
      <c r="H1519" s="251">
        <v>4020274.3699999996</v>
      </c>
      <c r="I1519" s="251">
        <v>31</v>
      </c>
      <c r="J1519" s="16">
        <v>4020274.3699999996</v>
      </c>
      <c r="K1519" s="16">
        <v>31</v>
      </c>
      <c r="L1519" s="16">
        <v>4020274.3699999996</v>
      </c>
      <c r="M1519" s="16">
        <v>31</v>
      </c>
      <c r="N1519" s="16">
        <v>4020274.3699999996</v>
      </c>
      <c r="O1519" s="16">
        <v>31</v>
      </c>
      <c r="P1519" s="16">
        <v>0</v>
      </c>
      <c r="Q1519" s="16">
        <v>0</v>
      </c>
      <c r="R1519" s="16">
        <v>16081097.479999999</v>
      </c>
      <c r="S1519" s="16">
        <v>124</v>
      </c>
      <c r="T1519" s="16" t="s">
        <v>25</v>
      </c>
      <c r="U1519" s="16" t="s">
        <v>204</v>
      </c>
      <c r="V1519" s="16" t="s">
        <v>205</v>
      </c>
    </row>
    <row r="1520" spans="1:22" s="1" customFormat="1" ht="409.5" x14ac:dyDescent="0.3">
      <c r="A1520" s="16">
        <v>1515</v>
      </c>
      <c r="B1520" s="21" t="s">
        <v>7747</v>
      </c>
      <c r="C1520" s="16" t="s">
        <v>3618</v>
      </c>
      <c r="D1520" s="16" t="s">
        <v>3619</v>
      </c>
      <c r="E1520" s="16" t="s">
        <v>3620</v>
      </c>
      <c r="F1520" s="16"/>
      <c r="G1520" s="16" t="s">
        <v>444</v>
      </c>
      <c r="H1520" s="251">
        <v>1959999.9999999998</v>
      </c>
      <c r="I1520" s="251">
        <v>4</v>
      </c>
      <c r="J1520" s="16">
        <v>5292000</v>
      </c>
      <c r="K1520" s="16">
        <v>9</v>
      </c>
      <c r="L1520" s="16">
        <v>2940000</v>
      </c>
      <c r="M1520" s="16">
        <v>5</v>
      </c>
      <c r="N1520" s="16">
        <v>2940000</v>
      </c>
      <c r="O1520" s="16">
        <v>5</v>
      </c>
      <c r="P1520" s="16">
        <v>2940000</v>
      </c>
      <c r="Q1520" s="16">
        <v>5</v>
      </c>
      <c r="R1520" s="16">
        <v>16072000</v>
      </c>
      <c r="S1520" s="16">
        <v>28</v>
      </c>
      <c r="T1520" s="16" t="s">
        <v>213</v>
      </c>
      <c r="U1520" s="16" t="s">
        <v>35</v>
      </c>
      <c r="V1520" s="16" t="s">
        <v>35</v>
      </c>
    </row>
    <row r="1521" spans="1:22" s="1" customFormat="1" ht="56.25" x14ac:dyDescent="0.3">
      <c r="A1521" s="16">
        <v>1516</v>
      </c>
      <c r="B1521" s="21" t="s">
        <v>7748</v>
      </c>
      <c r="C1521" s="16" t="s">
        <v>58</v>
      </c>
      <c r="D1521" s="16" t="s">
        <v>57</v>
      </c>
      <c r="E1521" s="16" t="s">
        <v>4507</v>
      </c>
      <c r="F1521" s="16"/>
      <c r="G1521" s="16" t="s">
        <v>33</v>
      </c>
      <c r="H1521" s="251">
        <v>3604500</v>
      </c>
      <c r="I1521" s="251">
        <v>81</v>
      </c>
      <c r="J1521" s="16">
        <v>3342570</v>
      </c>
      <c r="K1521" s="16">
        <v>44</v>
      </c>
      <c r="L1521" s="16">
        <v>3038700</v>
      </c>
      <c r="M1521" s="16">
        <v>40</v>
      </c>
      <c r="N1521" s="16">
        <v>3038700</v>
      </c>
      <c r="O1521" s="16">
        <v>40</v>
      </c>
      <c r="P1521" s="16">
        <v>3038700</v>
      </c>
      <c r="Q1521" s="16">
        <v>40</v>
      </c>
      <c r="R1521" s="16">
        <v>16063170</v>
      </c>
      <c r="S1521" s="16">
        <v>245</v>
      </c>
      <c r="T1521" s="16" t="s">
        <v>213</v>
      </c>
      <c r="U1521" s="16" t="s">
        <v>35</v>
      </c>
      <c r="V1521" s="16" t="s">
        <v>7749</v>
      </c>
    </row>
    <row r="1522" spans="1:22" s="1" customFormat="1" ht="409.5" x14ac:dyDescent="0.3">
      <c r="A1522" s="16">
        <v>1517</v>
      </c>
      <c r="B1522" s="21" t="s">
        <v>3306</v>
      </c>
      <c r="C1522" s="16" t="s">
        <v>3307</v>
      </c>
      <c r="D1522" s="16" t="s">
        <v>3308</v>
      </c>
      <c r="E1522" s="16" t="s">
        <v>3309</v>
      </c>
      <c r="F1522" s="16"/>
      <c r="G1522" s="16" t="s">
        <v>49</v>
      </c>
      <c r="H1522" s="251">
        <v>1328448</v>
      </c>
      <c r="I1522" s="251">
        <v>17</v>
      </c>
      <c r="J1522" s="16">
        <v>3674002.75</v>
      </c>
      <c r="K1522" s="16">
        <v>29</v>
      </c>
      <c r="L1522" s="16">
        <v>3674002.75</v>
      </c>
      <c r="M1522" s="16">
        <v>29</v>
      </c>
      <c r="N1522" s="16">
        <v>3674002.75</v>
      </c>
      <c r="O1522" s="16">
        <v>29</v>
      </c>
      <c r="P1522" s="16">
        <v>3674002.75</v>
      </c>
      <c r="Q1522" s="16">
        <v>29</v>
      </c>
      <c r="R1522" s="16">
        <v>16024459</v>
      </c>
      <c r="S1522" s="16">
        <v>133</v>
      </c>
      <c r="T1522" s="16" t="s">
        <v>25</v>
      </c>
      <c r="U1522" s="16" t="s">
        <v>1320</v>
      </c>
      <c r="V1522" s="16" t="s">
        <v>3310</v>
      </c>
    </row>
    <row r="1523" spans="1:22" s="1" customFormat="1" ht="56.25" x14ac:dyDescent="0.3">
      <c r="A1523" s="16">
        <v>1518</v>
      </c>
      <c r="B1523" s="51" t="s">
        <v>14732</v>
      </c>
      <c r="C1523" s="51" t="s">
        <v>14733</v>
      </c>
      <c r="D1523" s="51" t="s">
        <v>14734</v>
      </c>
      <c r="E1523" s="51" t="s">
        <v>14735</v>
      </c>
      <c r="F1523" s="40" t="s">
        <v>14449</v>
      </c>
      <c r="G1523" s="51" t="s">
        <v>9115</v>
      </c>
      <c r="H1523" s="437">
        <v>16016000</v>
      </c>
      <c r="I1523" s="251" t="s">
        <v>10750</v>
      </c>
      <c r="J1523" s="17"/>
      <c r="K1523" s="17"/>
      <c r="L1523" s="17"/>
      <c r="M1523" s="17"/>
      <c r="N1523" s="17"/>
      <c r="O1523" s="17"/>
      <c r="P1523" s="17"/>
      <c r="Q1523" s="17"/>
      <c r="R1523" s="16">
        <v>16016000</v>
      </c>
      <c r="S1523" s="16">
        <v>11</v>
      </c>
      <c r="T1523" s="51" t="s">
        <v>14655</v>
      </c>
      <c r="U1523" s="51"/>
      <c r="V1523" s="17"/>
    </row>
    <row r="1524" spans="1:22" s="1" customFormat="1" ht="112.5" x14ac:dyDescent="0.3">
      <c r="A1524" s="16">
        <v>1519</v>
      </c>
      <c r="B1524" s="21" t="s">
        <v>9983</v>
      </c>
      <c r="C1524" s="16" t="s">
        <v>9984</v>
      </c>
      <c r="D1524" s="16" t="s">
        <v>1501</v>
      </c>
      <c r="E1524" s="16" t="s">
        <v>10088</v>
      </c>
      <c r="F1524" s="16" t="s">
        <v>10088</v>
      </c>
      <c r="G1524" s="16" t="s">
        <v>9115</v>
      </c>
      <c r="H1524" s="251">
        <v>3201599.52</v>
      </c>
      <c r="I1524" s="251" t="s">
        <v>9113</v>
      </c>
      <c r="J1524" s="16">
        <v>3201599.52</v>
      </c>
      <c r="K1524" s="16" t="s">
        <v>9113</v>
      </c>
      <c r="L1524" s="16">
        <v>3201599.52</v>
      </c>
      <c r="M1524" s="16" t="s">
        <v>9113</v>
      </c>
      <c r="N1524" s="16">
        <v>3201599.52</v>
      </c>
      <c r="O1524" s="16" t="s">
        <v>9113</v>
      </c>
      <c r="P1524" s="16">
        <v>3201599.52</v>
      </c>
      <c r="Q1524" s="16" t="s">
        <v>9113</v>
      </c>
      <c r="R1524" s="16">
        <v>16007997.6</v>
      </c>
      <c r="S1524" s="16">
        <v>5</v>
      </c>
      <c r="T1524" s="16" t="s">
        <v>34</v>
      </c>
      <c r="U1524" s="16" t="s">
        <v>294</v>
      </c>
      <c r="V1524" s="16" t="s">
        <v>9986</v>
      </c>
    </row>
    <row r="1525" spans="1:22" s="1" customFormat="1" ht="75" x14ac:dyDescent="0.3">
      <c r="A1525" s="16">
        <v>1520</v>
      </c>
      <c r="B1525" s="276" t="s">
        <v>332</v>
      </c>
      <c r="C1525" s="99" t="s">
        <v>333</v>
      </c>
      <c r="D1525" s="99" t="s">
        <v>334</v>
      </c>
      <c r="E1525" s="99" t="s">
        <v>11261</v>
      </c>
      <c r="F1525" s="16"/>
      <c r="G1525" s="99" t="s">
        <v>9684</v>
      </c>
      <c r="H1525" s="184">
        <v>0</v>
      </c>
      <c r="I1525" s="184">
        <v>0</v>
      </c>
      <c r="J1525" s="99">
        <v>16000000</v>
      </c>
      <c r="K1525" s="99">
        <v>1000</v>
      </c>
      <c r="L1525" s="99">
        <v>0</v>
      </c>
      <c r="M1525" s="99">
        <v>0</v>
      </c>
      <c r="N1525" s="99">
        <v>0</v>
      </c>
      <c r="O1525" s="99">
        <v>0</v>
      </c>
      <c r="P1525" s="99">
        <v>0</v>
      </c>
      <c r="Q1525" s="99">
        <v>0</v>
      </c>
      <c r="R1525" s="16">
        <v>16000000</v>
      </c>
      <c r="S1525" s="99">
        <v>0</v>
      </c>
      <c r="T1525" s="16" t="s">
        <v>1000</v>
      </c>
      <c r="U1525" s="16" t="s">
        <v>1097</v>
      </c>
      <c r="V1525" s="35" t="s">
        <v>199</v>
      </c>
    </row>
    <row r="1526" spans="1:22" s="1" customFormat="1" ht="75" x14ac:dyDescent="0.3">
      <c r="A1526" s="16">
        <v>1521</v>
      </c>
      <c r="B1526" s="16" t="s">
        <v>2548</v>
      </c>
      <c r="C1526" s="16" t="s">
        <v>12970</v>
      </c>
      <c r="D1526" s="16" t="s">
        <v>4363</v>
      </c>
      <c r="E1526" s="16" t="s">
        <v>12971</v>
      </c>
      <c r="F1526" s="16"/>
      <c r="G1526" s="151" t="s">
        <v>33</v>
      </c>
      <c r="H1526" s="166">
        <v>7999920</v>
      </c>
      <c r="I1526" s="166">
        <v>3000</v>
      </c>
      <c r="J1526" s="166">
        <v>0</v>
      </c>
      <c r="K1526" s="166">
        <v>0</v>
      </c>
      <c r="L1526" s="166">
        <v>7999920</v>
      </c>
      <c r="M1526" s="166">
        <v>0</v>
      </c>
      <c r="N1526" s="166">
        <v>0</v>
      </c>
      <c r="O1526" s="166">
        <v>0</v>
      </c>
      <c r="P1526" s="166">
        <v>0</v>
      </c>
      <c r="Q1526" s="166">
        <v>0</v>
      </c>
      <c r="R1526" s="16">
        <v>15999840</v>
      </c>
      <c r="S1526" s="275">
        <v>3000</v>
      </c>
      <c r="T1526" s="123" t="s">
        <v>12910</v>
      </c>
      <c r="U1526" s="166" t="s">
        <v>2567</v>
      </c>
      <c r="V1526" s="166"/>
    </row>
    <row r="1527" spans="1:22" s="1" customFormat="1" ht="75" x14ac:dyDescent="0.3">
      <c r="A1527" s="16">
        <v>1522</v>
      </c>
      <c r="B1527" s="16" t="s">
        <v>2548</v>
      </c>
      <c r="C1527" s="16" t="s">
        <v>12970</v>
      </c>
      <c r="D1527" s="16" t="s">
        <v>4363</v>
      </c>
      <c r="E1527" s="16" t="s">
        <v>12972</v>
      </c>
      <c r="F1527" s="16"/>
      <c r="G1527" s="151" t="s">
        <v>33</v>
      </c>
      <c r="H1527" s="168">
        <v>7999920</v>
      </c>
      <c r="I1527" s="166">
        <v>3000</v>
      </c>
      <c r="J1527" s="166">
        <v>0</v>
      </c>
      <c r="K1527" s="166">
        <v>0</v>
      </c>
      <c r="L1527" s="166">
        <v>0</v>
      </c>
      <c r="M1527" s="166">
        <v>0</v>
      </c>
      <c r="N1527" s="166">
        <v>7999920</v>
      </c>
      <c r="O1527" s="166">
        <v>3000</v>
      </c>
      <c r="P1527" s="166">
        <v>0</v>
      </c>
      <c r="Q1527" s="166">
        <v>0</v>
      </c>
      <c r="R1527" s="16">
        <v>15999840</v>
      </c>
      <c r="S1527" s="275">
        <v>6000</v>
      </c>
      <c r="T1527" s="20" t="s">
        <v>12910</v>
      </c>
      <c r="U1527" s="118" t="s">
        <v>2567</v>
      </c>
      <c r="V1527" s="118"/>
    </row>
    <row r="1528" spans="1:22" s="1" customFormat="1" ht="56.25" x14ac:dyDescent="0.3">
      <c r="A1528" s="16">
        <v>1523</v>
      </c>
      <c r="B1528" s="21" t="s">
        <v>4083</v>
      </c>
      <c r="C1528" s="16" t="s">
        <v>4084</v>
      </c>
      <c r="D1528" s="16" t="s">
        <v>4085</v>
      </c>
      <c r="E1528" s="16" t="s">
        <v>4086</v>
      </c>
      <c r="F1528" s="17"/>
      <c r="G1528" s="16" t="s">
        <v>24</v>
      </c>
      <c r="H1528" s="251">
        <v>3199000</v>
      </c>
      <c r="I1528" s="251">
        <v>14</v>
      </c>
      <c r="J1528" s="16">
        <v>3199000</v>
      </c>
      <c r="K1528" s="16">
        <v>14</v>
      </c>
      <c r="L1528" s="16">
        <v>3199000</v>
      </c>
      <c r="M1528" s="16">
        <v>14</v>
      </c>
      <c r="N1528" s="16">
        <v>3199000</v>
      </c>
      <c r="O1528" s="16">
        <v>14</v>
      </c>
      <c r="P1528" s="16">
        <v>3199000</v>
      </c>
      <c r="Q1528" s="16">
        <v>14</v>
      </c>
      <c r="R1528" s="16">
        <v>15995000</v>
      </c>
      <c r="S1528" s="16">
        <v>70</v>
      </c>
      <c r="T1528" s="16" t="s">
        <v>213</v>
      </c>
      <c r="U1528" s="16" t="s">
        <v>1085</v>
      </c>
      <c r="V1528" s="16" t="s">
        <v>4080</v>
      </c>
    </row>
    <row r="1529" spans="1:22" s="1" customFormat="1" ht="409.5" x14ac:dyDescent="0.3">
      <c r="A1529" s="16">
        <v>1524</v>
      </c>
      <c r="B1529" s="21" t="s">
        <v>4095</v>
      </c>
      <c r="C1529" s="16" t="s">
        <v>533</v>
      </c>
      <c r="D1529" s="16" t="s">
        <v>532</v>
      </c>
      <c r="E1529" s="16" t="s">
        <v>517</v>
      </c>
      <c r="F1529" s="17"/>
      <c r="G1529" s="16" t="s">
        <v>444</v>
      </c>
      <c r="H1529" s="251">
        <v>3187632</v>
      </c>
      <c r="I1529" s="251">
        <v>56</v>
      </c>
      <c r="J1529" s="16">
        <v>3187632</v>
      </c>
      <c r="K1529" s="16">
        <v>56</v>
      </c>
      <c r="L1529" s="16">
        <v>3187632</v>
      </c>
      <c r="M1529" s="16">
        <v>56</v>
      </c>
      <c r="N1529" s="16">
        <v>3187632</v>
      </c>
      <c r="O1529" s="16">
        <v>56</v>
      </c>
      <c r="P1529" s="16">
        <v>3187632</v>
      </c>
      <c r="Q1529" s="16">
        <v>56</v>
      </c>
      <c r="R1529" s="16">
        <v>15938160</v>
      </c>
      <c r="S1529" s="16">
        <v>280</v>
      </c>
      <c r="T1529" s="16" t="s">
        <v>213</v>
      </c>
      <c r="U1529" s="16" t="s">
        <v>2567</v>
      </c>
      <c r="V1529" s="16" t="s">
        <v>199</v>
      </c>
    </row>
    <row r="1530" spans="1:22" s="1" customFormat="1" ht="337.5" x14ac:dyDescent="0.3">
      <c r="A1530" s="16">
        <v>1525</v>
      </c>
      <c r="B1530" s="20" t="s">
        <v>831</v>
      </c>
      <c r="C1530" s="141" t="s">
        <v>853</v>
      </c>
      <c r="D1530" s="140" t="s">
        <v>14093</v>
      </c>
      <c r="E1530" s="140" t="s">
        <v>14094</v>
      </c>
      <c r="F1530" s="159"/>
      <c r="G1530" s="142" t="s">
        <v>33</v>
      </c>
      <c r="H1530" s="144">
        <v>4976006</v>
      </c>
      <c r="I1530" s="144">
        <v>34</v>
      </c>
      <c r="J1530" s="142">
        <v>5071136</v>
      </c>
      <c r="K1530" s="142">
        <v>33</v>
      </c>
      <c r="L1530" s="142">
        <v>5884823</v>
      </c>
      <c r="M1530" s="142">
        <v>37</v>
      </c>
      <c r="N1530" s="142"/>
      <c r="O1530" s="142"/>
      <c r="P1530" s="142"/>
      <c r="Q1530" s="142"/>
      <c r="R1530" s="16">
        <v>15931965</v>
      </c>
      <c r="S1530" s="142">
        <v>104</v>
      </c>
      <c r="T1530" s="140" t="s">
        <v>14095</v>
      </c>
      <c r="U1530" s="223"/>
      <c r="V1530" s="223"/>
    </row>
    <row r="1531" spans="1:22" s="1" customFormat="1" ht="56.25" x14ac:dyDescent="0.3">
      <c r="A1531" s="16">
        <v>1526</v>
      </c>
      <c r="B1531" s="21" t="s">
        <v>2966</v>
      </c>
      <c r="C1531" s="16" t="s">
        <v>2967</v>
      </c>
      <c r="D1531" s="16" t="s">
        <v>2968</v>
      </c>
      <c r="E1531" s="16" t="s">
        <v>10686</v>
      </c>
      <c r="F1531" s="16"/>
      <c r="G1531" s="16" t="s">
        <v>9115</v>
      </c>
      <c r="H1531" s="251">
        <v>15927512.18</v>
      </c>
      <c r="I1531" s="251" t="s">
        <v>10692</v>
      </c>
      <c r="J1531" s="16"/>
      <c r="K1531" s="16"/>
      <c r="L1531" s="16"/>
      <c r="M1531" s="16"/>
      <c r="N1531" s="16"/>
      <c r="O1531" s="16"/>
      <c r="P1531" s="16"/>
      <c r="Q1531" s="16"/>
      <c r="R1531" s="16">
        <v>15927512.18</v>
      </c>
      <c r="S1531" s="16">
        <v>118</v>
      </c>
      <c r="T1531" s="16" t="s">
        <v>76</v>
      </c>
      <c r="U1531" s="16" t="s">
        <v>2567</v>
      </c>
      <c r="V1531" s="16" t="s">
        <v>5808</v>
      </c>
    </row>
    <row r="1532" spans="1:22" s="1" customFormat="1" ht="75" x14ac:dyDescent="0.3">
      <c r="A1532" s="16">
        <v>1527</v>
      </c>
      <c r="B1532" s="21" t="s">
        <v>993</v>
      </c>
      <c r="C1532" s="16" t="s">
        <v>3201</v>
      </c>
      <c r="D1532" s="16" t="s">
        <v>3202</v>
      </c>
      <c r="E1532" s="16" t="s">
        <v>10320</v>
      </c>
      <c r="F1532" s="16"/>
      <c r="G1532" s="16" t="s">
        <v>1493</v>
      </c>
      <c r="H1532" s="251">
        <v>15910656.25</v>
      </c>
      <c r="I1532" s="251">
        <v>684</v>
      </c>
      <c r="J1532" s="16">
        <v>0</v>
      </c>
      <c r="K1532" s="16">
        <v>0</v>
      </c>
      <c r="L1532" s="16">
        <v>0</v>
      </c>
      <c r="M1532" s="16">
        <v>0</v>
      </c>
      <c r="N1532" s="16">
        <v>0</v>
      </c>
      <c r="O1532" s="16">
        <v>0</v>
      </c>
      <c r="P1532" s="16">
        <v>0</v>
      </c>
      <c r="Q1532" s="16">
        <v>0</v>
      </c>
      <c r="R1532" s="16">
        <v>15910656.25</v>
      </c>
      <c r="S1532" s="16">
        <v>684</v>
      </c>
      <c r="T1532" s="16" t="s">
        <v>76</v>
      </c>
      <c r="U1532" s="16" t="s">
        <v>61</v>
      </c>
      <c r="V1532" s="16" t="s">
        <v>10321</v>
      </c>
    </row>
    <row r="1533" spans="1:22" s="1" customFormat="1" ht="112.5" x14ac:dyDescent="0.3">
      <c r="A1533" s="16">
        <v>1528</v>
      </c>
      <c r="B1533" s="21" t="s">
        <v>645</v>
      </c>
      <c r="C1533" s="16" t="s">
        <v>799</v>
      </c>
      <c r="D1533" s="16" t="s">
        <v>800</v>
      </c>
      <c r="E1533" s="16" t="s">
        <v>801</v>
      </c>
      <c r="F1533" s="16"/>
      <c r="G1533" s="16" t="s">
        <v>33</v>
      </c>
      <c r="H1533" s="251">
        <v>2887260</v>
      </c>
      <c r="I1533" s="251">
        <v>12</v>
      </c>
      <c r="J1533" s="16">
        <v>3060492</v>
      </c>
      <c r="K1533" s="16">
        <v>12</v>
      </c>
      <c r="L1533" s="16">
        <v>3182916</v>
      </c>
      <c r="M1533" s="16">
        <v>12</v>
      </c>
      <c r="N1533" s="16">
        <v>3310236</v>
      </c>
      <c r="O1533" s="16">
        <v>12</v>
      </c>
      <c r="P1533" s="16">
        <v>3442644</v>
      </c>
      <c r="Q1533" s="16">
        <v>12</v>
      </c>
      <c r="R1533" s="16">
        <v>15883548</v>
      </c>
      <c r="S1533" s="16">
        <v>60</v>
      </c>
      <c r="T1533" s="16" t="s">
        <v>34</v>
      </c>
      <c r="U1533" s="16" t="s">
        <v>83</v>
      </c>
      <c r="V1533" s="16" t="s">
        <v>802</v>
      </c>
    </row>
    <row r="1534" spans="1:22" s="1" customFormat="1" ht="37.5" x14ac:dyDescent="0.3">
      <c r="A1534" s="16">
        <v>1529</v>
      </c>
      <c r="B1534" s="21" t="s">
        <v>4101</v>
      </c>
      <c r="C1534" s="16" t="s">
        <v>4102</v>
      </c>
      <c r="D1534" s="16" t="s">
        <v>4103</v>
      </c>
      <c r="E1534" s="16" t="s">
        <v>3918</v>
      </c>
      <c r="F1534" s="17"/>
      <c r="G1534" s="16" t="s">
        <v>33</v>
      </c>
      <c r="H1534" s="251">
        <v>3175740</v>
      </c>
      <c r="I1534" s="251">
        <v>5</v>
      </c>
      <c r="J1534" s="16">
        <v>3175740</v>
      </c>
      <c r="K1534" s="16">
        <v>5</v>
      </c>
      <c r="L1534" s="16">
        <v>3175740</v>
      </c>
      <c r="M1534" s="16">
        <v>5</v>
      </c>
      <c r="N1534" s="16">
        <v>3175740</v>
      </c>
      <c r="O1534" s="16">
        <v>5</v>
      </c>
      <c r="P1534" s="16">
        <v>3175740</v>
      </c>
      <c r="Q1534" s="16">
        <v>5</v>
      </c>
      <c r="R1534" s="16">
        <v>15878700</v>
      </c>
      <c r="S1534" s="16">
        <v>25</v>
      </c>
      <c r="T1534" s="16" t="s">
        <v>213</v>
      </c>
      <c r="U1534" s="16" t="s">
        <v>2567</v>
      </c>
      <c r="V1534" s="16" t="s">
        <v>199</v>
      </c>
    </row>
    <row r="1535" spans="1:22" s="1" customFormat="1" ht="93.75" x14ac:dyDescent="0.3">
      <c r="A1535" s="16">
        <v>1530</v>
      </c>
      <c r="B1535" s="21" t="s">
        <v>7278</v>
      </c>
      <c r="C1535" s="16" t="s">
        <v>7219</v>
      </c>
      <c r="D1535" s="16" t="s">
        <v>623</v>
      </c>
      <c r="E1535" s="16" t="s">
        <v>7279</v>
      </c>
      <c r="F1535" s="16"/>
      <c r="G1535" s="16" t="s">
        <v>1493</v>
      </c>
      <c r="H1535" s="251">
        <v>3175536</v>
      </c>
      <c r="I1535" s="251">
        <v>624</v>
      </c>
      <c r="J1535" s="16">
        <v>3175536</v>
      </c>
      <c r="K1535" s="16">
        <v>624</v>
      </c>
      <c r="L1535" s="16">
        <v>3175536</v>
      </c>
      <c r="M1535" s="16">
        <v>624</v>
      </c>
      <c r="N1535" s="16">
        <v>3175536</v>
      </c>
      <c r="O1535" s="16">
        <v>624</v>
      </c>
      <c r="P1535" s="16">
        <v>3175536</v>
      </c>
      <c r="Q1535" s="16">
        <v>624</v>
      </c>
      <c r="R1535" s="16">
        <v>15877680</v>
      </c>
      <c r="S1535" s="16">
        <v>3120</v>
      </c>
      <c r="T1535" s="16" t="s">
        <v>213</v>
      </c>
      <c r="U1535" s="16"/>
      <c r="V1535" s="16"/>
    </row>
    <row r="1536" spans="1:22" s="1" customFormat="1" ht="409.5" x14ac:dyDescent="0.3">
      <c r="A1536" s="16">
        <v>1531</v>
      </c>
      <c r="B1536" s="21" t="s">
        <v>2517</v>
      </c>
      <c r="C1536" s="16" t="s">
        <v>297</v>
      </c>
      <c r="D1536" s="16" t="s">
        <v>298</v>
      </c>
      <c r="E1536" s="16" t="s">
        <v>4406</v>
      </c>
      <c r="F1536" s="16"/>
      <c r="G1536" s="16" t="s">
        <v>33</v>
      </c>
      <c r="H1536" s="251">
        <v>1088517</v>
      </c>
      <c r="I1536" s="251">
        <v>254</v>
      </c>
      <c r="J1536" s="16">
        <v>3690000</v>
      </c>
      <c r="K1536" s="16">
        <v>600</v>
      </c>
      <c r="L1536" s="16">
        <v>3690000</v>
      </c>
      <c r="M1536" s="16">
        <v>600</v>
      </c>
      <c r="N1536" s="16">
        <v>3690000</v>
      </c>
      <c r="O1536" s="16">
        <v>600</v>
      </c>
      <c r="P1536" s="16">
        <v>3690000</v>
      </c>
      <c r="Q1536" s="16">
        <v>600</v>
      </c>
      <c r="R1536" s="16">
        <v>15848517</v>
      </c>
      <c r="S1536" s="16">
        <v>2654</v>
      </c>
      <c r="T1536" s="16" t="s">
        <v>25</v>
      </c>
      <c r="U1536" s="16" t="s">
        <v>1157</v>
      </c>
      <c r="V1536" s="16" t="s">
        <v>4407</v>
      </c>
    </row>
    <row r="1537" spans="1:22" s="1" customFormat="1" ht="75" x14ac:dyDescent="0.3">
      <c r="A1537" s="16">
        <v>1532</v>
      </c>
      <c r="B1537" s="21" t="s">
        <v>6479</v>
      </c>
      <c r="C1537" s="16" t="s">
        <v>6480</v>
      </c>
      <c r="D1537" s="16" t="s">
        <v>6481</v>
      </c>
      <c r="E1537" s="16" t="s">
        <v>10889</v>
      </c>
      <c r="F1537" s="16"/>
      <c r="G1537" s="16" t="s">
        <v>9115</v>
      </c>
      <c r="H1537" s="251">
        <v>15846230.4</v>
      </c>
      <c r="I1537" s="251" t="s">
        <v>9120</v>
      </c>
      <c r="J1537" s="16"/>
      <c r="K1537" s="16"/>
      <c r="L1537" s="16"/>
      <c r="M1537" s="16"/>
      <c r="N1537" s="16"/>
      <c r="O1537" s="16"/>
      <c r="P1537" s="16"/>
      <c r="Q1537" s="16"/>
      <c r="R1537" s="16">
        <v>15846230.4</v>
      </c>
      <c r="S1537" s="16">
        <v>2</v>
      </c>
      <c r="T1537" s="16" t="s">
        <v>76</v>
      </c>
      <c r="U1537" s="16" t="s">
        <v>2567</v>
      </c>
      <c r="V1537" s="16" t="s">
        <v>10645</v>
      </c>
    </row>
    <row r="1538" spans="1:22" s="1" customFormat="1" ht="112.5" x14ac:dyDescent="0.3">
      <c r="A1538" s="16">
        <v>1533</v>
      </c>
      <c r="B1538" s="21" t="s">
        <v>417</v>
      </c>
      <c r="C1538" s="16" t="s">
        <v>685</v>
      </c>
      <c r="D1538" s="16" t="s">
        <v>686</v>
      </c>
      <c r="E1538" s="16" t="s">
        <v>9973</v>
      </c>
      <c r="F1538" s="16" t="s">
        <v>9973</v>
      </c>
      <c r="G1538" s="16" t="s">
        <v>9115</v>
      </c>
      <c r="H1538" s="251">
        <v>3168480</v>
      </c>
      <c r="I1538" s="251" t="s">
        <v>9196</v>
      </c>
      <c r="J1538" s="16">
        <v>3168480</v>
      </c>
      <c r="K1538" s="16" t="s">
        <v>9196</v>
      </c>
      <c r="L1538" s="16">
        <v>3168480</v>
      </c>
      <c r="M1538" s="16" t="s">
        <v>9196</v>
      </c>
      <c r="N1538" s="16">
        <v>3168480</v>
      </c>
      <c r="O1538" s="16" t="s">
        <v>9196</v>
      </c>
      <c r="P1538" s="16">
        <v>3168480</v>
      </c>
      <c r="Q1538" s="16" t="s">
        <v>9196</v>
      </c>
      <c r="R1538" s="16">
        <v>15842400</v>
      </c>
      <c r="S1538" s="16">
        <v>60</v>
      </c>
      <c r="T1538" s="16" t="s">
        <v>34</v>
      </c>
      <c r="U1538" s="16"/>
      <c r="V1538" s="16"/>
    </row>
    <row r="1539" spans="1:22" s="1" customFormat="1" ht="93.75" x14ac:dyDescent="0.3">
      <c r="A1539" s="16">
        <v>1534</v>
      </c>
      <c r="B1539" s="120" t="s">
        <v>14096</v>
      </c>
      <c r="C1539" s="113" t="s">
        <v>14097</v>
      </c>
      <c r="D1539" s="120" t="s">
        <v>4335</v>
      </c>
      <c r="E1539" s="120" t="s">
        <v>14098</v>
      </c>
      <c r="F1539" s="20"/>
      <c r="G1539" s="21" t="s">
        <v>49</v>
      </c>
      <c r="H1539" s="115">
        <v>0</v>
      </c>
      <c r="I1539" s="470"/>
      <c r="J1539" s="170">
        <v>7907818.0860000011</v>
      </c>
      <c r="K1539" s="170">
        <v>4</v>
      </c>
      <c r="L1539" s="170"/>
      <c r="M1539" s="170"/>
      <c r="N1539" s="170">
        <v>7907818.0860000011</v>
      </c>
      <c r="O1539" s="170">
        <v>4</v>
      </c>
      <c r="P1539" s="170"/>
      <c r="Q1539" s="170"/>
      <c r="R1539" s="16">
        <v>15815636.172000002</v>
      </c>
      <c r="S1539" s="21">
        <v>8</v>
      </c>
      <c r="T1539" s="148" t="s">
        <v>13891</v>
      </c>
      <c r="U1539" s="218"/>
      <c r="V1539" s="218"/>
    </row>
    <row r="1540" spans="1:22" s="1" customFormat="1" ht="75" x14ac:dyDescent="0.3">
      <c r="A1540" s="16">
        <v>1535</v>
      </c>
      <c r="B1540" s="21" t="s">
        <v>7290</v>
      </c>
      <c r="C1540" s="16" t="s">
        <v>2197</v>
      </c>
      <c r="D1540" s="16" t="s">
        <v>7291</v>
      </c>
      <c r="E1540" s="16" t="s">
        <v>7292</v>
      </c>
      <c r="F1540" s="16"/>
      <c r="G1540" s="16" t="s">
        <v>1493</v>
      </c>
      <c r="H1540" s="251">
        <v>3154593.96</v>
      </c>
      <c r="I1540" s="251">
        <v>75</v>
      </c>
      <c r="J1540" s="16">
        <v>3154593.96</v>
      </c>
      <c r="K1540" s="16">
        <v>75</v>
      </c>
      <c r="L1540" s="16">
        <v>3154593.96</v>
      </c>
      <c r="M1540" s="16">
        <v>75</v>
      </c>
      <c r="N1540" s="16">
        <v>3154593.96</v>
      </c>
      <c r="O1540" s="16">
        <v>75</v>
      </c>
      <c r="P1540" s="16">
        <v>3154593.96</v>
      </c>
      <c r="Q1540" s="16">
        <v>75</v>
      </c>
      <c r="R1540" s="16">
        <v>15772969.800000001</v>
      </c>
      <c r="S1540" s="16">
        <v>375</v>
      </c>
      <c r="T1540" s="16" t="s">
        <v>213</v>
      </c>
      <c r="U1540" s="16" t="s">
        <v>7048</v>
      </c>
      <c r="V1540" s="16" t="s">
        <v>7048</v>
      </c>
    </row>
    <row r="1541" spans="1:22" s="1" customFormat="1" ht="150" x14ac:dyDescent="0.3">
      <c r="A1541" s="16">
        <v>1536</v>
      </c>
      <c r="B1541" s="21" t="s">
        <v>4105</v>
      </c>
      <c r="C1541" s="16" t="s">
        <v>2627</v>
      </c>
      <c r="D1541" s="16" t="s">
        <v>2626</v>
      </c>
      <c r="E1541" s="16" t="s">
        <v>2628</v>
      </c>
      <c r="F1541" s="17"/>
      <c r="G1541" s="16" t="s">
        <v>33</v>
      </c>
      <c r="H1541" s="251">
        <v>3154000</v>
      </c>
      <c r="I1541" s="251">
        <v>332</v>
      </c>
      <c r="J1541" s="16">
        <v>3154000</v>
      </c>
      <c r="K1541" s="16">
        <v>332</v>
      </c>
      <c r="L1541" s="16">
        <v>3154000</v>
      </c>
      <c r="M1541" s="16">
        <v>332</v>
      </c>
      <c r="N1541" s="16">
        <v>3154000</v>
      </c>
      <c r="O1541" s="16">
        <v>332</v>
      </c>
      <c r="P1541" s="16">
        <v>3154000</v>
      </c>
      <c r="Q1541" s="16">
        <v>332</v>
      </c>
      <c r="R1541" s="16">
        <v>15770000</v>
      </c>
      <c r="S1541" s="16">
        <v>1660</v>
      </c>
      <c r="T1541" s="16" t="s">
        <v>213</v>
      </c>
      <c r="U1541" s="16" t="s">
        <v>1320</v>
      </c>
      <c r="V1541" s="16" t="s">
        <v>3310</v>
      </c>
    </row>
    <row r="1542" spans="1:22" s="1" customFormat="1" ht="56.25" x14ac:dyDescent="0.3">
      <c r="A1542" s="16">
        <v>1537</v>
      </c>
      <c r="B1542" s="20" t="s">
        <v>14099</v>
      </c>
      <c r="C1542" s="20" t="s">
        <v>14100</v>
      </c>
      <c r="D1542" s="20" t="s">
        <v>14099</v>
      </c>
      <c r="E1542" s="20" t="s">
        <v>5479</v>
      </c>
      <c r="F1542" s="20"/>
      <c r="G1542" s="21" t="s">
        <v>33</v>
      </c>
      <c r="H1542" s="115">
        <v>3940835.25</v>
      </c>
      <c r="I1542" s="115">
        <v>325</v>
      </c>
      <c r="J1542" s="115">
        <v>3940835.25</v>
      </c>
      <c r="K1542" s="115">
        <v>325</v>
      </c>
      <c r="L1542" s="115">
        <v>3940835.25</v>
      </c>
      <c r="M1542" s="115">
        <v>325</v>
      </c>
      <c r="N1542" s="115">
        <v>3940835.25</v>
      </c>
      <c r="O1542" s="115">
        <v>325</v>
      </c>
      <c r="P1542" s="115"/>
      <c r="Q1542" s="115"/>
      <c r="R1542" s="16">
        <v>15763341</v>
      </c>
      <c r="S1542" s="21">
        <v>1300</v>
      </c>
      <c r="T1542" s="20" t="s">
        <v>13875</v>
      </c>
      <c r="U1542" s="17" t="s">
        <v>35</v>
      </c>
      <c r="V1542" s="17" t="s">
        <v>14032</v>
      </c>
    </row>
    <row r="1543" spans="1:22" s="1" customFormat="1" ht="168.75" x14ac:dyDescent="0.3">
      <c r="A1543" s="16">
        <v>1538</v>
      </c>
      <c r="B1543" s="20" t="s">
        <v>14099</v>
      </c>
      <c r="C1543" s="140" t="s">
        <v>14100</v>
      </c>
      <c r="D1543" s="140" t="s">
        <v>5479</v>
      </c>
      <c r="E1543" s="20" t="s">
        <v>14101</v>
      </c>
      <c r="F1543" s="159"/>
      <c r="G1543" s="142" t="s">
        <v>33</v>
      </c>
      <c r="H1543" s="144">
        <v>3940835.25</v>
      </c>
      <c r="I1543" s="144">
        <v>325</v>
      </c>
      <c r="J1543" s="142">
        <v>3940835.25</v>
      </c>
      <c r="K1543" s="142">
        <v>325</v>
      </c>
      <c r="L1543" s="142">
        <v>3940835.25</v>
      </c>
      <c r="M1543" s="142">
        <v>325</v>
      </c>
      <c r="N1543" s="142">
        <v>3940835.25</v>
      </c>
      <c r="O1543" s="142">
        <v>325</v>
      </c>
      <c r="P1543" s="142"/>
      <c r="Q1543" s="142"/>
      <c r="R1543" s="16">
        <v>15763341</v>
      </c>
      <c r="S1543" s="142">
        <v>1300</v>
      </c>
      <c r="T1543" s="142" t="s">
        <v>13875</v>
      </c>
      <c r="U1543" s="223" t="s">
        <v>35</v>
      </c>
      <c r="V1543" s="223" t="s">
        <v>14032</v>
      </c>
    </row>
    <row r="1544" spans="1:22" s="1" customFormat="1" ht="75" x14ac:dyDescent="0.3">
      <c r="A1544" s="16">
        <v>1539</v>
      </c>
      <c r="B1544" s="21" t="s">
        <v>6166</v>
      </c>
      <c r="C1544" s="16" t="s">
        <v>6167</v>
      </c>
      <c r="D1544" s="16" t="s">
        <v>6168</v>
      </c>
      <c r="E1544" s="16" t="s">
        <v>9951</v>
      </c>
      <c r="F1544" s="16" t="s">
        <v>9951</v>
      </c>
      <c r="G1544" s="16" t="s">
        <v>9115</v>
      </c>
      <c r="H1544" s="251">
        <v>5364169.57</v>
      </c>
      <c r="I1544" s="251" t="s">
        <v>9120</v>
      </c>
      <c r="J1544" s="16">
        <v>2466560.1168</v>
      </c>
      <c r="K1544" s="16">
        <v>1</v>
      </c>
      <c r="L1544" s="16">
        <v>2540556.9203039999</v>
      </c>
      <c r="M1544" s="16">
        <v>1</v>
      </c>
      <c r="N1544" s="16">
        <v>2642179.1971161598</v>
      </c>
      <c r="O1544" s="16">
        <v>1</v>
      </c>
      <c r="P1544" s="16">
        <v>2747866.3650008063</v>
      </c>
      <c r="Q1544" s="16">
        <v>1</v>
      </c>
      <c r="R1544" s="16">
        <v>15761332.169220965</v>
      </c>
      <c r="S1544" s="16">
        <v>6</v>
      </c>
      <c r="T1544" s="16" t="s">
        <v>34</v>
      </c>
      <c r="U1544" s="16" t="s">
        <v>61</v>
      </c>
      <c r="V1544" s="16" t="s">
        <v>9952</v>
      </c>
    </row>
    <row r="1545" spans="1:22" s="1" customFormat="1" ht="409.5" x14ac:dyDescent="0.3">
      <c r="A1545" s="16">
        <v>1540</v>
      </c>
      <c r="B1545" s="21" t="s">
        <v>5183</v>
      </c>
      <c r="C1545" s="16" t="s">
        <v>4180</v>
      </c>
      <c r="D1545" s="16" t="s">
        <v>4181</v>
      </c>
      <c r="E1545" s="16" t="s">
        <v>5184</v>
      </c>
      <c r="F1545" s="16"/>
      <c r="G1545" s="16" t="s">
        <v>33</v>
      </c>
      <c r="H1545" s="251">
        <v>1960000</v>
      </c>
      <c r="I1545" s="251">
        <v>400</v>
      </c>
      <c r="J1545" s="16">
        <v>3449600</v>
      </c>
      <c r="K1545" s="16">
        <v>640</v>
      </c>
      <c r="L1545" s="16">
        <v>3449600</v>
      </c>
      <c r="M1545" s="16">
        <v>640</v>
      </c>
      <c r="N1545" s="16">
        <v>3449600</v>
      </c>
      <c r="O1545" s="16">
        <v>640</v>
      </c>
      <c r="P1545" s="16">
        <v>3449600</v>
      </c>
      <c r="Q1545" s="16">
        <v>640</v>
      </c>
      <c r="R1545" s="16">
        <v>15758400</v>
      </c>
      <c r="S1545" s="16">
        <v>2960</v>
      </c>
      <c r="T1545" s="16" t="s">
        <v>25</v>
      </c>
      <c r="U1545" s="16" t="s">
        <v>89</v>
      </c>
      <c r="V1545" s="16" t="s">
        <v>11232</v>
      </c>
    </row>
    <row r="1546" spans="1:22" s="12" customFormat="1" ht="318.75" x14ac:dyDescent="0.2">
      <c r="A1546" s="16">
        <v>1541</v>
      </c>
      <c r="B1546" s="16" t="s">
        <v>1940</v>
      </c>
      <c r="C1546" s="16" t="s">
        <v>12181</v>
      </c>
      <c r="D1546" s="16" t="s">
        <v>12182</v>
      </c>
      <c r="E1546" s="16" t="s">
        <v>12183</v>
      </c>
      <c r="F1546" s="16" t="s">
        <v>12184</v>
      </c>
      <c r="G1546" s="151" t="s">
        <v>82</v>
      </c>
      <c r="H1546" s="275">
        <v>4555528</v>
      </c>
      <c r="I1546" s="275">
        <v>7.3239999999999998</v>
      </c>
      <c r="J1546" s="275">
        <v>3732000</v>
      </c>
      <c r="K1546" s="275">
        <v>6</v>
      </c>
      <c r="L1546" s="275">
        <v>3732000</v>
      </c>
      <c r="M1546" s="275">
        <v>6</v>
      </c>
      <c r="N1546" s="275">
        <v>3732000</v>
      </c>
      <c r="O1546" s="275">
        <v>6</v>
      </c>
      <c r="P1546" s="275"/>
      <c r="Q1546" s="275"/>
      <c r="R1546" s="16">
        <v>15751528</v>
      </c>
      <c r="S1546" s="275">
        <v>25.323999999999998</v>
      </c>
      <c r="T1546" s="243" t="s">
        <v>11752</v>
      </c>
      <c r="U1546" s="279" t="s">
        <v>35</v>
      </c>
      <c r="V1546" s="279" t="s">
        <v>12185</v>
      </c>
    </row>
    <row r="1547" spans="1:22" s="1" customFormat="1" ht="409.5" x14ac:dyDescent="0.3">
      <c r="A1547" s="16">
        <v>1542</v>
      </c>
      <c r="B1547" s="21" t="s">
        <v>6453</v>
      </c>
      <c r="C1547" s="16" t="s">
        <v>6454</v>
      </c>
      <c r="D1547" s="16" t="s">
        <v>6455</v>
      </c>
      <c r="E1547" s="16" t="s">
        <v>6456</v>
      </c>
      <c r="F1547" s="16"/>
      <c r="G1547" s="16" t="s">
        <v>1493</v>
      </c>
      <c r="H1547" s="251">
        <v>15750000</v>
      </c>
      <c r="I1547" s="251">
        <v>1</v>
      </c>
      <c r="J1547" s="16">
        <v>0</v>
      </c>
      <c r="K1547" s="16">
        <v>0</v>
      </c>
      <c r="L1547" s="16">
        <v>0</v>
      </c>
      <c r="M1547" s="16">
        <v>0</v>
      </c>
      <c r="N1547" s="16">
        <v>0</v>
      </c>
      <c r="O1547" s="16">
        <v>0</v>
      </c>
      <c r="P1547" s="16">
        <v>0</v>
      </c>
      <c r="Q1547" s="16">
        <v>0</v>
      </c>
      <c r="R1547" s="16">
        <v>15750000</v>
      </c>
      <c r="S1547" s="16">
        <v>1</v>
      </c>
      <c r="T1547" s="16" t="s">
        <v>76</v>
      </c>
      <c r="U1547" s="16"/>
      <c r="V1547" s="16"/>
    </row>
    <row r="1548" spans="1:22" s="12" customFormat="1" ht="112.5" x14ac:dyDescent="0.2">
      <c r="A1548" s="16">
        <v>1543</v>
      </c>
      <c r="B1548" s="21" t="s">
        <v>4107</v>
      </c>
      <c r="C1548" s="16" t="s">
        <v>4108</v>
      </c>
      <c r="D1548" s="16" t="s">
        <v>4109</v>
      </c>
      <c r="E1548" s="16" t="s">
        <v>4110</v>
      </c>
      <c r="F1548" s="17"/>
      <c r="G1548" s="16" t="s">
        <v>33</v>
      </c>
      <c r="H1548" s="251">
        <v>3147210</v>
      </c>
      <c r="I1548" s="251">
        <v>9537</v>
      </c>
      <c r="J1548" s="16">
        <v>3147210</v>
      </c>
      <c r="K1548" s="16">
        <v>9537</v>
      </c>
      <c r="L1548" s="16">
        <v>3147210</v>
      </c>
      <c r="M1548" s="16">
        <v>9537</v>
      </c>
      <c r="N1548" s="16">
        <v>3147210</v>
      </c>
      <c r="O1548" s="16">
        <v>9537</v>
      </c>
      <c r="P1548" s="16">
        <v>3147210</v>
      </c>
      <c r="Q1548" s="16">
        <v>9537</v>
      </c>
      <c r="R1548" s="16">
        <v>15736050</v>
      </c>
      <c r="S1548" s="16">
        <v>47685</v>
      </c>
      <c r="T1548" s="16" t="s">
        <v>213</v>
      </c>
      <c r="U1548" s="16" t="s">
        <v>2567</v>
      </c>
      <c r="V1548" s="16" t="s">
        <v>4111</v>
      </c>
    </row>
    <row r="1549" spans="1:22" s="12" customFormat="1" ht="75" x14ac:dyDescent="0.2">
      <c r="A1549" s="16">
        <v>1544</v>
      </c>
      <c r="B1549" s="51" t="s">
        <v>194</v>
      </c>
      <c r="C1549" s="51" t="s">
        <v>1621</v>
      </c>
      <c r="D1549" s="51" t="s">
        <v>1622</v>
      </c>
      <c r="E1549" s="51" t="s">
        <v>14736</v>
      </c>
      <c r="F1549" s="40" t="s">
        <v>14449</v>
      </c>
      <c r="G1549" s="51" t="s">
        <v>7079</v>
      </c>
      <c r="H1549" s="437">
        <v>15713600</v>
      </c>
      <c r="I1549" s="251" t="s">
        <v>10446</v>
      </c>
      <c r="J1549" s="17"/>
      <c r="K1549" s="17"/>
      <c r="L1549" s="17"/>
      <c r="M1549" s="17"/>
      <c r="N1549" s="17"/>
      <c r="O1549" s="17"/>
      <c r="P1549" s="17"/>
      <c r="Q1549" s="17"/>
      <c r="R1549" s="16">
        <v>15713600</v>
      </c>
      <c r="S1549" s="16">
        <v>23</v>
      </c>
      <c r="T1549" s="51" t="s">
        <v>14655</v>
      </c>
      <c r="U1549" s="51" t="s">
        <v>89</v>
      </c>
      <c r="V1549" s="17"/>
    </row>
    <row r="1550" spans="1:22" s="1" customFormat="1" ht="75" x14ac:dyDescent="0.3">
      <c r="A1550" s="16">
        <v>1545</v>
      </c>
      <c r="B1550" s="51" t="s">
        <v>194</v>
      </c>
      <c r="C1550" s="51" t="s">
        <v>1621</v>
      </c>
      <c r="D1550" s="51" t="s">
        <v>1622</v>
      </c>
      <c r="E1550" s="51" t="s">
        <v>14737</v>
      </c>
      <c r="F1550" s="40" t="s">
        <v>14449</v>
      </c>
      <c r="G1550" s="51" t="s">
        <v>7079</v>
      </c>
      <c r="H1550" s="437">
        <v>15713600</v>
      </c>
      <c r="I1550" s="251" t="s">
        <v>10446</v>
      </c>
      <c r="J1550" s="17"/>
      <c r="K1550" s="17"/>
      <c r="L1550" s="17"/>
      <c r="M1550" s="17"/>
      <c r="N1550" s="17"/>
      <c r="O1550" s="17"/>
      <c r="P1550" s="17"/>
      <c r="Q1550" s="17"/>
      <c r="R1550" s="16">
        <v>15713600</v>
      </c>
      <c r="S1550" s="16">
        <v>23</v>
      </c>
      <c r="T1550" s="51" t="s">
        <v>14655</v>
      </c>
      <c r="U1550" s="51" t="s">
        <v>89</v>
      </c>
      <c r="V1550" s="17"/>
    </row>
    <row r="1551" spans="1:22" s="1" customFormat="1" ht="75" x14ac:dyDescent="0.3">
      <c r="A1551" s="16">
        <v>1546</v>
      </c>
      <c r="B1551" s="51" t="s">
        <v>194</v>
      </c>
      <c r="C1551" s="51" t="s">
        <v>1621</v>
      </c>
      <c r="D1551" s="51" t="s">
        <v>1622</v>
      </c>
      <c r="E1551" s="51" t="s">
        <v>14738</v>
      </c>
      <c r="F1551" s="40" t="s">
        <v>14449</v>
      </c>
      <c r="G1551" s="51" t="s">
        <v>7079</v>
      </c>
      <c r="H1551" s="437">
        <v>15713600</v>
      </c>
      <c r="I1551" s="251" t="s">
        <v>10446</v>
      </c>
      <c r="J1551" s="17"/>
      <c r="K1551" s="17"/>
      <c r="L1551" s="17"/>
      <c r="M1551" s="17"/>
      <c r="N1551" s="17"/>
      <c r="O1551" s="17"/>
      <c r="P1551" s="17"/>
      <c r="Q1551" s="17"/>
      <c r="R1551" s="16">
        <v>15713600</v>
      </c>
      <c r="S1551" s="16">
        <v>23</v>
      </c>
      <c r="T1551" s="51" t="s">
        <v>14655</v>
      </c>
      <c r="U1551" s="51" t="s">
        <v>89</v>
      </c>
      <c r="V1551" s="17"/>
    </row>
    <row r="1552" spans="1:22" s="1" customFormat="1" ht="75" x14ac:dyDescent="0.3">
      <c r="A1552" s="16">
        <v>1547</v>
      </c>
      <c r="B1552" s="120" t="s">
        <v>13567</v>
      </c>
      <c r="C1552" s="113" t="s">
        <v>14102</v>
      </c>
      <c r="D1552" s="120" t="s">
        <v>5479</v>
      </c>
      <c r="E1552" s="120" t="s">
        <v>14103</v>
      </c>
      <c r="F1552" s="20"/>
      <c r="G1552" s="21" t="s">
        <v>33</v>
      </c>
      <c r="H1552" s="115">
        <v>0</v>
      </c>
      <c r="I1552" s="470"/>
      <c r="J1552" s="170">
        <v>7854828</v>
      </c>
      <c r="K1552" s="170">
        <v>4</v>
      </c>
      <c r="L1552" s="170"/>
      <c r="M1552" s="170"/>
      <c r="N1552" s="170">
        <v>7854828</v>
      </c>
      <c r="O1552" s="170">
        <v>4</v>
      </c>
      <c r="P1552" s="170"/>
      <c r="Q1552" s="170"/>
      <c r="R1552" s="16">
        <v>15709656</v>
      </c>
      <c r="S1552" s="21">
        <v>8</v>
      </c>
      <c r="T1552" s="148" t="s">
        <v>13891</v>
      </c>
      <c r="U1552" s="218"/>
      <c r="V1552" s="218"/>
    </row>
    <row r="1553" spans="1:22" s="1" customFormat="1" ht="56.25" x14ac:dyDescent="0.3">
      <c r="A1553" s="16">
        <v>1548</v>
      </c>
      <c r="B1553" s="16" t="s">
        <v>11899</v>
      </c>
      <c r="C1553" s="16" t="s">
        <v>11900</v>
      </c>
      <c r="D1553" s="16" t="s">
        <v>11841</v>
      </c>
      <c r="E1553" s="16" t="s">
        <v>12186</v>
      </c>
      <c r="F1553" s="16" t="s">
        <v>12187</v>
      </c>
      <c r="G1553" s="151" t="s">
        <v>33</v>
      </c>
      <c r="H1553" s="275">
        <v>3139180</v>
      </c>
      <c r="I1553" s="275">
        <v>5</v>
      </c>
      <c r="J1553" s="275">
        <v>3139180</v>
      </c>
      <c r="K1553" s="275">
        <v>5</v>
      </c>
      <c r="L1553" s="275">
        <v>3139180</v>
      </c>
      <c r="M1553" s="275">
        <v>5</v>
      </c>
      <c r="N1553" s="275">
        <v>3139180</v>
      </c>
      <c r="O1553" s="275">
        <v>5</v>
      </c>
      <c r="P1553" s="275">
        <v>3139180</v>
      </c>
      <c r="Q1553" s="275">
        <v>5</v>
      </c>
      <c r="R1553" s="16">
        <v>15695900</v>
      </c>
      <c r="S1553" s="275">
        <v>25</v>
      </c>
      <c r="T1553" s="243" t="s">
        <v>11752</v>
      </c>
      <c r="U1553" s="279" t="s">
        <v>61</v>
      </c>
      <c r="V1553" s="279" t="s">
        <v>11903</v>
      </c>
    </row>
    <row r="1554" spans="1:22" s="1" customFormat="1" ht="75" x14ac:dyDescent="0.3">
      <c r="A1554" s="16">
        <v>1549</v>
      </c>
      <c r="B1554" s="120" t="s">
        <v>14104</v>
      </c>
      <c r="C1554" s="113" t="s">
        <v>14105</v>
      </c>
      <c r="D1554" s="120" t="s">
        <v>14106</v>
      </c>
      <c r="E1554" s="120" t="s">
        <v>14107</v>
      </c>
      <c r="F1554" s="20"/>
      <c r="G1554" s="21" t="s">
        <v>33</v>
      </c>
      <c r="H1554" s="115">
        <v>0</v>
      </c>
      <c r="I1554" s="470"/>
      <c r="J1554" s="170">
        <v>7836000</v>
      </c>
      <c r="K1554" s="170">
        <v>8</v>
      </c>
      <c r="L1554" s="170"/>
      <c r="M1554" s="170"/>
      <c r="N1554" s="170">
        <v>7836000</v>
      </c>
      <c r="O1554" s="170">
        <v>8</v>
      </c>
      <c r="P1554" s="170"/>
      <c r="Q1554" s="170"/>
      <c r="R1554" s="16">
        <v>15672000</v>
      </c>
      <c r="S1554" s="21">
        <v>16</v>
      </c>
      <c r="T1554" s="148" t="s">
        <v>13891</v>
      </c>
      <c r="U1554" s="218"/>
      <c r="V1554" s="218"/>
    </row>
    <row r="1555" spans="1:22" s="1" customFormat="1" ht="56.25" x14ac:dyDescent="0.3">
      <c r="A1555" s="16">
        <v>1550</v>
      </c>
      <c r="B1555" s="16" t="s">
        <v>11899</v>
      </c>
      <c r="C1555" s="16" t="s">
        <v>11900</v>
      </c>
      <c r="D1555" s="16" t="s">
        <v>11841</v>
      </c>
      <c r="E1555" s="16" t="s">
        <v>12188</v>
      </c>
      <c r="F1555" s="16" t="s">
        <v>12189</v>
      </c>
      <c r="G1555" s="151" t="s">
        <v>33</v>
      </c>
      <c r="H1555" s="275">
        <v>3903600.33</v>
      </c>
      <c r="I1555" s="275">
        <v>3</v>
      </c>
      <c r="J1555" s="275">
        <v>3903600.33</v>
      </c>
      <c r="K1555" s="275">
        <v>3</v>
      </c>
      <c r="L1555" s="275">
        <v>3903600.33</v>
      </c>
      <c r="M1555" s="275">
        <v>3</v>
      </c>
      <c r="N1555" s="275">
        <v>3903600.33</v>
      </c>
      <c r="O1555" s="275">
        <v>3</v>
      </c>
      <c r="P1555" s="275"/>
      <c r="Q1555" s="275"/>
      <c r="R1555" s="16">
        <v>15614401.32</v>
      </c>
      <c r="S1555" s="275">
        <v>12</v>
      </c>
      <c r="T1555" s="243" t="s">
        <v>11752</v>
      </c>
      <c r="U1555" s="279" t="s">
        <v>61</v>
      </c>
      <c r="V1555" s="279" t="s">
        <v>11903</v>
      </c>
    </row>
    <row r="1556" spans="1:22" s="1" customFormat="1" ht="93.75" x14ac:dyDescent="0.3">
      <c r="A1556" s="16">
        <v>1551</v>
      </c>
      <c r="B1556" s="21" t="s">
        <v>2949</v>
      </c>
      <c r="C1556" s="16" t="s">
        <v>2950</v>
      </c>
      <c r="D1556" s="16" t="s">
        <v>2951</v>
      </c>
      <c r="E1556" s="16" t="s">
        <v>2993</v>
      </c>
      <c r="F1556" s="16"/>
      <c r="G1556" s="16" t="s">
        <v>33</v>
      </c>
      <c r="H1556" s="251">
        <v>1167376</v>
      </c>
      <c r="I1556" s="251">
        <v>7</v>
      </c>
      <c r="J1556" s="16">
        <v>3611462.4</v>
      </c>
      <c r="K1556" s="16">
        <v>20</v>
      </c>
      <c r="L1556" s="16">
        <v>3611462.4</v>
      </c>
      <c r="M1556" s="16">
        <v>20</v>
      </c>
      <c r="N1556" s="16">
        <v>3611462.4</v>
      </c>
      <c r="O1556" s="16">
        <v>20</v>
      </c>
      <c r="P1556" s="16">
        <v>3611462.4</v>
      </c>
      <c r="Q1556" s="16">
        <v>20</v>
      </c>
      <c r="R1556" s="16">
        <v>15613225.600000001</v>
      </c>
      <c r="S1556" s="16">
        <v>87</v>
      </c>
      <c r="T1556" s="16" t="s">
        <v>1113</v>
      </c>
      <c r="U1556" s="16" t="s">
        <v>1210</v>
      </c>
      <c r="V1556" s="16"/>
    </row>
    <row r="1557" spans="1:22" s="1" customFormat="1" ht="262.5" x14ac:dyDescent="0.3">
      <c r="A1557" s="16">
        <v>1552</v>
      </c>
      <c r="B1557" s="21" t="s">
        <v>4115</v>
      </c>
      <c r="C1557" s="16" t="s">
        <v>4116</v>
      </c>
      <c r="D1557" s="16" t="s">
        <v>4117</v>
      </c>
      <c r="E1557" s="16" t="s">
        <v>4118</v>
      </c>
      <c r="F1557" s="17"/>
      <c r="G1557" s="16" t="s">
        <v>33</v>
      </c>
      <c r="H1557" s="251">
        <v>3121622.57</v>
      </c>
      <c r="I1557" s="251">
        <v>1</v>
      </c>
      <c r="J1557" s="16">
        <v>3121622.57</v>
      </c>
      <c r="K1557" s="16">
        <v>1</v>
      </c>
      <c r="L1557" s="16">
        <v>3121622.57</v>
      </c>
      <c r="M1557" s="16">
        <v>1</v>
      </c>
      <c r="N1557" s="16">
        <v>3121622.57</v>
      </c>
      <c r="O1557" s="16">
        <v>1</v>
      </c>
      <c r="P1557" s="16">
        <v>3121622.57</v>
      </c>
      <c r="Q1557" s="16">
        <v>1</v>
      </c>
      <c r="R1557" s="16">
        <v>15608112.85</v>
      </c>
      <c r="S1557" s="16">
        <v>5</v>
      </c>
      <c r="T1557" s="16" t="s">
        <v>213</v>
      </c>
      <c r="U1557" s="16" t="s">
        <v>2567</v>
      </c>
      <c r="V1557" s="16" t="s">
        <v>199</v>
      </c>
    </row>
    <row r="1558" spans="1:22" s="1" customFormat="1" ht="75" x14ac:dyDescent="0.3">
      <c r="A1558" s="16">
        <v>1553</v>
      </c>
      <c r="B1558" s="21" t="s">
        <v>153</v>
      </c>
      <c r="C1558" s="16" t="s">
        <v>154</v>
      </c>
      <c r="D1558" s="16" t="s">
        <v>4081</v>
      </c>
      <c r="E1558" s="16" t="s">
        <v>4082</v>
      </c>
      <c r="F1558" s="16"/>
      <c r="G1558" s="16" t="s">
        <v>49</v>
      </c>
      <c r="H1558" s="251">
        <v>15600000</v>
      </c>
      <c r="I1558" s="251">
        <v>10</v>
      </c>
      <c r="J1558" s="16">
        <v>0</v>
      </c>
      <c r="K1558" s="16">
        <v>0</v>
      </c>
      <c r="L1558" s="16">
        <v>0</v>
      </c>
      <c r="M1558" s="16">
        <v>0</v>
      </c>
      <c r="N1558" s="16">
        <v>0</v>
      </c>
      <c r="O1558" s="16">
        <v>0</v>
      </c>
      <c r="P1558" s="16">
        <v>0</v>
      </c>
      <c r="Q1558" s="16">
        <v>0</v>
      </c>
      <c r="R1558" s="16">
        <v>15600000</v>
      </c>
      <c r="S1558" s="16">
        <v>10</v>
      </c>
      <c r="T1558" s="16" t="s">
        <v>50</v>
      </c>
      <c r="U1558" s="16" t="s">
        <v>1085</v>
      </c>
      <c r="V1558" s="16" t="s">
        <v>4080</v>
      </c>
    </row>
    <row r="1559" spans="1:22" s="1" customFormat="1" ht="56.25" x14ac:dyDescent="0.3">
      <c r="A1559" s="16">
        <v>1554</v>
      </c>
      <c r="B1559" s="21" t="s">
        <v>4123</v>
      </c>
      <c r="C1559" s="16" t="s">
        <v>4124</v>
      </c>
      <c r="D1559" s="16" t="s">
        <v>4125</v>
      </c>
      <c r="E1559" s="16" t="s">
        <v>4126</v>
      </c>
      <c r="F1559" s="17"/>
      <c r="G1559" s="16" t="s">
        <v>33</v>
      </c>
      <c r="H1559" s="251">
        <v>3120000</v>
      </c>
      <c r="I1559" s="251">
        <v>2</v>
      </c>
      <c r="J1559" s="16">
        <v>3120000</v>
      </c>
      <c r="K1559" s="16">
        <v>2</v>
      </c>
      <c r="L1559" s="16">
        <v>3120000</v>
      </c>
      <c r="M1559" s="16">
        <v>2</v>
      </c>
      <c r="N1559" s="16">
        <v>3120000</v>
      </c>
      <c r="O1559" s="16">
        <v>2</v>
      </c>
      <c r="P1559" s="16">
        <v>3120000</v>
      </c>
      <c r="Q1559" s="16">
        <v>2</v>
      </c>
      <c r="R1559" s="16">
        <v>15600000</v>
      </c>
      <c r="S1559" s="16">
        <v>10</v>
      </c>
      <c r="T1559" s="16" t="s">
        <v>213</v>
      </c>
      <c r="U1559" s="16" t="s">
        <v>2567</v>
      </c>
      <c r="V1559" s="16" t="s">
        <v>199</v>
      </c>
    </row>
    <row r="1560" spans="1:22" s="1" customFormat="1" ht="262.5" x14ac:dyDescent="0.3">
      <c r="A1560" s="16">
        <v>1555</v>
      </c>
      <c r="B1560" s="16" t="s">
        <v>6987</v>
      </c>
      <c r="C1560" s="16" t="s">
        <v>12190</v>
      </c>
      <c r="D1560" s="16" t="s">
        <v>12191</v>
      </c>
      <c r="E1560" s="16" t="s">
        <v>12192</v>
      </c>
      <c r="F1560" s="16" t="s">
        <v>12193</v>
      </c>
      <c r="G1560" s="151" t="s">
        <v>33</v>
      </c>
      <c r="H1560" s="275">
        <v>0</v>
      </c>
      <c r="I1560" s="275">
        <v>0</v>
      </c>
      <c r="J1560" s="275">
        <v>3900000</v>
      </c>
      <c r="K1560" s="275">
        <v>26</v>
      </c>
      <c r="L1560" s="275">
        <v>3900000</v>
      </c>
      <c r="M1560" s="275">
        <v>26</v>
      </c>
      <c r="N1560" s="275">
        <v>3900000</v>
      </c>
      <c r="O1560" s="275">
        <v>26</v>
      </c>
      <c r="P1560" s="275">
        <v>3900000</v>
      </c>
      <c r="Q1560" s="275">
        <v>26</v>
      </c>
      <c r="R1560" s="16">
        <v>15600000</v>
      </c>
      <c r="S1560" s="275">
        <v>104</v>
      </c>
      <c r="T1560" s="243" t="s">
        <v>11752</v>
      </c>
      <c r="U1560" s="279" t="s">
        <v>35</v>
      </c>
      <c r="V1560" s="279" t="s">
        <v>12194</v>
      </c>
    </row>
    <row r="1561" spans="1:22" s="1" customFormat="1" ht="409.5" x14ac:dyDescent="0.3">
      <c r="A1561" s="16">
        <v>1556</v>
      </c>
      <c r="B1561" s="21" t="s">
        <v>5202</v>
      </c>
      <c r="C1561" s="16" t="s">
        <v>5203</v>
      </c>
      <c r="D1561" s="16" t="s">
        <v>5204</v>
      </c>
      <c r="E1561" s="16" t="s">
        <v>5205</v>
      </c>
      <c r="F1561" s="16"/>
      <c r="G1561" s="16" t="s">
        <v>24</v>
      </c>
      <c r="H1561" s="251">
        <v>15571710</v>
      </c>
      <c r="I1561" s="251">
        <v>4494</v>
      </c>
      <c r="J1561" s="16">
        <v>0</v>
      </c>
      <c r="K1561" s="16">
        <v>0</v>
      </c>
      <c r="L1561" s="16">
        <v>0</v>
      </c>
      <c r="M1561" s="16">
        <v>0</v>
      </c>
      <c r="N1561" s="16">
        <v>0</v>
      </c>
      <c r="O1561" s="16">
        <v>0</v>
      </c>
      <c r="P1561" s="16">
        <v>0</v>
      </c>
      <c r="Q1561" s="16">
        <v>0</v>
      </c>
      <c r="R1561" s="16">
        <v>15571710</v>
      </c>
      <c r="S1561" s="16">
        <v>4494</v>
      </c>
      <c r="T1561" s="16" t="s">
        <v>76</v>
      </c>
      <c r="U1561" s="16" t="s">
        <v>2567</v>
      </c>
      <c r="V1561" s="16" t="s">
        <v>199</v>
      </c>
    </row>
    <row r="1562" spans="1:22" s="1" customFormat="1" ht="75" x14ac:dyDescent="0.3">
      <c r="A1562" s="16">
        <v>1557</v>
      </c>
      <c r="B1562" s="16" t="s">
        <v>1519</v>
      </c>
      <c r="C1562" s="16" t="s">
        <v>1520</v>
      </c>
      <c r="D1562" s="16" t="s">
        <v>1521</v>
      </c>
      <c r="E1562" s="16" t="s">
        <v>12973</v>
      </c>
      <c r="F1562" s="16"/>
      <c r="G1562" s="151" t="s">
        <v>9115</v>
      </c>
      <c r="H1562" s="166">
        <v>15568000</v>
      </c>
      <c r="I1562" s="166" t="s">
        <v>9120</v>
      </c>
      <c r="J1562" s="166"/>
      <c r="K1562" s="166"/>
      <c r="L1562" s="166"/>
      <c r="M1562" s="166"/>
      <c r="N1562" s="166"/>
      <c r="O1562" s="166"/>
      <c r="P1562" s="166"/>
      <c r="Q1562" s="166"/>
      <c r="R1562" s="16">
        <v>15568000</v>
      </c>
      <c r="S1562" s="275">
        <v>2</v>
      </c>
      <c r="T1562" s="20" t="s">
        <v>12910</v>
      </c>
      <c r="U1562" s="118" t="s">
        <v>2567</v>
      </c>
      <c r="V1562" s="118"/>
    </row>
    <row r="1563" spans="1:22" s="1" customFormat="1" ht="262.5" x14ac:dyDescent="0.3">
      <c r="A1563" s="16">
        <v>1558</v>
      </c>
      <c r="B1563" s="16" t="s">
        <v>751</v>
      </c>
      <c r="C1563" s="16" t="s">
        <v>11811</v>
      </c>
      <c r="D1563" s="16" t="s">
        <v>5479</v>
      </c>
      <c r="E1563" s="16" t="s">
        <v>12195</v>
      </c>
      <c r="F1563" s="16" t="s">
        <v>12196</v>
      </c>
      <c r="G1563" s="151" t="s">
        <v>33</v>
      </c>
      <c r="H1563" s="275">
        <v>3890681.77</v>
      </c>
      <c r="I1563" s="275">
        <v>53</v>
      </c>
      <c r="J1563" s="275">
        <v>3890681.77</v>
      </c>
      <c r="K1563" s="275">
        <v>53</v>
      </c>
      <c r="L1563" s="275">
        <v>3890681.77</v>
      </c>
      <c r="M1563" s="275">
        <v>53</v>
      </c>
      <c r="N1563" s="275">
        <v>3890681.77</v>
      </c>
      <c r="O1563" s="275">
        <v>53</v>
      </c>
      <c r="P1563" s="275"/>
      <c r="Q1563" s="275"/>
      <c r="R1563" s="16">
        <v>15562727.08</v>
      </c>
      <c r="S1563" s="275">
        <v>212</v>
      </c>
      <c r="T1563" s="243" t="s">
        <v>11752</v>
      </c>
      <c r="U1563" s="279" t="s">
        <v>353</v>
      </c>
      <c r="V1563" s="279" t="s">
        <v>12158</v>
      </c>
    </row>
    <row r="1564" spans="1:22" s="1" customFormat="1" ht="93.75" x14ac:dyDescent="0.3">
      <c r="A1564" s="16">
        <v>1559</v>
      </c>
      <c r="B1564" s="21" t="s">
        <v>4132</v>
      </c>
      <c r="C1564" s="16" t="s">
        <v>4133</v>
      </c>
      <c r="D1564" s="16" t="s">
        <v>2807</v>
      </c>
      <c r="E1564" s="16" t="s">
        <v>4134</v>
      </c>
      <c r="F1564" s="17"/>
      <c r="G1564" s="16" t="s">
        <v>281</v>
      </c>
      <c r="H1564" s="251">
        <v>3110199</v>
      </c>
      <c r="I1564" s="251">
        <v>631</v>
      </c>
      <c r="J1564" s="16">
        <v>3110199</v>
      </c>
      <c r="K1564" s="16">
        <v>631</v>
      </c>
      <c r="L1564" s="16">
        <v>3110199</v>
      </c>
      <c r="M1564" s="16">
        <v>631</v>
      </c>
      <c r="N1564" s="16">
        <v>3110199</v>
      </c>
      <c r="O1564" s="16">
        <v>631</v>
      </c>
      <c r="P1564" s="16">
        <v>3110199</v>
      </c>
      <c r="Q1564" s="16">
        <v>631</v>
      </c>
      <c r="R1564" s="16">
        <v>15550995</v>
      </c>
      <c r="S1564" s="16">
        <v>3155</v>
      </c>
      <c r="T1564" s="16" t="s">
        <v>213</v>
      </c>
      <c r="U1564" s="16" t="s">
        <v>2567</v>
      </c>
      <c r="V1564" s="16" t="s">
        <v>199</v>
      </c>
    </row>
    <row r="1565" spans="1:22" s="1" customFormat="1" ht="409.5" x14ac:dyDescent="0.3">
      <c r="A1565" s="16">
        <v>1560</v>
      </c>
      <c r="B1565" s="21" t="s">
        <v>3143</v>
      </c>
      <c r="C1565" s="16" t="s">
        <v>685</v>
      </c>
      <c r="D1565" s="16" t="s">
        <v>686</v>
      </c>
      <c r="E1565" s="16" t="s">
        <v>3144</v>
      </c>
      <c r="F1565" s="16"/>
      <c r="G1565" s="16" t="s">
        <v>33</v>
      </c>
      <c r="H1565" s="251">
        <v>1759626</v>
      </c>
      <c r="I1565" s="251">
        <v>110</v>
      </c>
      <c r="J1565" s="16">
        <v>3446321</v>
      </c>
      <c r="K1565" s="16">
        <v>86</v>
      </c>
      <c r="L1565" s="16">
        <v>3446321</v>
      </c>
      <c r="M1565" s="16">
        <v>86</v>
      </c>
      <c r="N1565" s="16">
        <v>3446321</v>
      </c>
      <c r="O1565" s="16">
        <v>86</v>
      </c>
      <c r="P1565" s="16">
        <v>3446321</v>
      </c>
      <c r="Q1565" s="16">
        <v>86</v>
      </c>
      <c r="R1565" s="16">
        <v>15544910</v>
      </c>
      <c r="S1565" s="16">
        <v>454</v>
      </c>
      <c r="T1565" s="16" t="s">
        <v>25</v>
      </c>
      <c r="U1565" s="16" t="s">
        <v>83</v>
      </c>
      <c r="V1565" s="16" t="s">
        <v>11233</v>
      </c>
    </row>
    <row r="1566" spans="1:22" s="1" customFormat="1" ht="409.5" x14ac:dyDescent="0.3">
      <c r="A1566" s="16">
        <v>1561</v>
      </c>
      <c r="B1566" s="16" t="s">
        <v>2862</v>
      </c>
      <c r="C1566" s="16" t="s">
        <v>5768</v>
      </c>
      <c r="D1566" s="16" t="s">
        <v>5769</v>
      </c>
      <c r="E1566" s="16" t="s">
        <v>13216</v>
      </c>
      <c r="F1566" s="16"/>
      <c r="G1566" s="151" t="s">
        <v>33</v>
      </c>
      <c r="H1566" s="166">
        <v>7582188</v>
      </c>
      <c r="I1566" s="166">
        <v>35</v>
      </c>
      <c r="J1566" s="166">
        <v>7961297</v>
      </c>
      <c r="K1566" s="166">
        <v>35</v>
      </c>
      <c r="L1566" s="166">
        <v>0</v>
      </c>
      <c r="M1566" s="166">
        <v>0</v>
      </c>
      <c r="N1566" s="166">
        <v>0</v>
      </c>
      <c r="O1566" s="166">
        <v>0</v>
      </c>
      <c r="P1566" s="166">
        <v>0</v>
      </c>
      <c r="Q1566" s="166">
        <v>0</v>
      </c>
      <c r="R1566" s="16">
        <v>15543485</v>
      </c>
      <c r="S1566" s="275">
        <v>70</v>
      </c>
      <c r="T1566" s="20" t="s">
        <v>13217</v>
      </c>
      <c r="U1566" s="118" t="s">
        <v>294</v>
      </c>
      <c r="V1566" s="118" t="s">
        <v>841</v>
      </c>
    </row>
    <row r="1567" spans="1:22" s="1" customFormat="1" ht="393.75" x14ac:dyDescent="0.3">
      <c r="A1567" s="16">
        <v>1562</v>
      </c>
      <c r="B1567" s="21" t="s">
        <v>4012</v>
      </c>
      <c r="C1567" s="16" t="s">
        <v>10250</v>
      </c>
      <c r="D1567" s="16" t="s">
        <v>10251</v>
      </c>
      <c r="E1567" s="16" t="s">
        <v>4012</v>
      </c>
      <c r="F1567" s="16" t="s">
        <v>10252</v>
      </c>
      <c r="G1567" s="16" t="s">
        <v>9115</v>
      </c>
      <c r="H1567" s="251">
        <v>3108560.08</v>
      </c>
      <c r="I1567" s="251" t="s">
        <v>10253</v>
      </c>
      <c r="J1567" s="16">
        <v>3108560.08</v>
      </c>
      <c r="K1567" s="16" t="s">
        <v>10253</v>
      </c>
      <c r="L1567" s="16">
        <v>3108560.08</v>
      </c>
      <c r="M1567" s="16" t="s">
        <v>10253</v>
      </c>
      <c r="N1567" s="16">
        <v>3108560.08</v>
      </c>
      <c r="O1567" s="16" t="s">
        <v>10253</v>
      </c>
      <c r="P1567" s="16">
        <v>3108560.08</v>
      </c>
      <c r="Q1567" s="16" t="s">
        <v>10253</v>
      </c>
      <c r="R1567" s="16">
        <v>15542800.4</v>
      </c>
      <c r="S1567" s="16">
        <v>105</v>
      </c>
      <c r="T1567" s="16" t="s">
        <v>34</v>
      </c>
      <c r="U1567" s="16"/>
      <c r="V1567" s="16"/>
    </row>
    <row r="1568" spans="1:22" s="1" customFormat="1" ht="75" x14ac:dyDescent="0.3">
      <c r="A1568" s="16">
        <v>1563</v>
      </c>
      <c r="B1568" s="21" t="s">
        <v>7750</v>
      </c>
      <c r="C1568" s="16" t="s">
        <v>4443</v>
      </c>
      <c r="D1568" s="16" t="s">
        <v>4444</v>
      </c>
      <c r="E1568" s="16" t="s">
        <v>4445</v>
      </c>
      <c r="F1568" s="16"/>
      <c r="G1568" s="16" t="s">
        <v>33</v>
      </c>
      <c r="H1568" s="251">
        <v>2816499.9999999995</v>
      </c>
      <c r="I1568" s="251">
        <v>100</v>
      </c>
      <c r="J1568" s="16">
        <v>3504239.1599999997</v>
      </c>
      <c r="K1568" s="16">
        <v>114</v>
      </c>
      <c r="L1568" s="16">
        <v>3073894</v>
      </c>
      <c r="M1568" s="16">
        <v>100</v>
      </c>
      <c r="N1568" s="16">
        <v>3073894</v>
      </c>
      <c r="O1568" s="16">
        <v>100</v>
      </c>
      <c r="P1568" s="16">
        <v>3073894</v>
      </c>
      <c r="Q1568" s="16">
        <v>100</v>
      </c>
      <c r="R1568" s="16">
        <v>15542421.16</v>
      </c>
      <c r="S1568" s="16">
        <v>514</v>
      </c>
      <c r="T1568" s="16" t="s">
        <v>213</v>
      </c>
      <c r="U1568" s="16" t="s">
        <v>294</v>
      </c>
      <c r="V1568" s="16" t="s">
        <v>7751</v>
      </c>
    </row>
    <row r="1569" spans="1:22" s="1" customFormat="1" ht="409.5" x14ac:dyDescent="0.3">
      <c r="A1569" s="16">
        <v>1564</v>
      </c>
      <c r="B1569" s="16" t="s">
        <v>12197</v>
      </c>
      <c r="C1569" s="16" t="s">
        <v>12198</v>
      </c>
      <c r="D1569" s="16" t="s">
        <v>80</v>
      </c>
      <c r="E1569" s="16" t="s">
        <v>12199</v>
      </c>
      <c r="F1569" s="16" t="s">
        <v>12200</v>
      </c>
      <c r="G1569" s="151" t="s">
        <v>24</v>
      </c>
      <c r="H1569" s="275">
        <v>3102003.52</v>
      </c>
      <c r="I1569" s="275">
        <v>1232</v>
      </c>
      <c r="J1569" s="275">
        <v>3102003.52</v>
      </c>
      <c r="K1569" s="275">
        <v>1232</v>
      </c>
      <c r="L1569" s="275">
        <v>3102003.52</v>
      </c>
      <c r="M1569" s="275">
        <v>1232</v>
      </c>
      <c r="N1569" s="275">
        <v>3102003.52</v>
      </c>
      <c r="O1569" s="275">
        <v>1232</v>
      </c>
      <c r="P1569" s="275">
        <v>3102003.52</v>
      </c>
      <c r="Q1569" s="275">
        <v>1232</v>
      </c>
      <c r="R1569" s="16">
        <v>15510017.6</v>
      </c>
      <c r="S1569" s="275">
        <v>6160</v>
      </c>
      <c r="T1569" s="243" t="s">
        <v>11752</v>
      </c>
      <c r="U1569" s="279" t="s">
        <v>83</v>
      </c>
      <c r="V1569" s="279" t="s">
        <v>12201</v>
      </c>
    </row>
    <row r="1570" spans="1:22" s="1" customFormat="1" ht="75" x14ac:dyDescent="0.3">
      <c r="A1570" s="16">
        <v>1565</v>
      </c>
      <c r="B1570" s="16" t="s">
        <v>12202</v>
      </c>
      <c r="C1570" s="16" t="s">
        <v>12203</v>
      </c>
      <c r="D1570" s="16" t="s">
        <v>12204</v>
      </c>
      <c r="E1570" s="16" t="s">
        <v>12205</v>
      </c>
      <c r="F1570" s="16"/>
      <c r="G1570" s="151" t="s">
        <v>9115</v>
      </c>
      <c r="H1570" s="275">
        <v>15485120</v>
      </c>
      <c r="I1570" s="275" t="s">
        <v>9117</v>
      </c>
      <c r="J1570" s="275"/>
      <c r="K1570" s="275"/>
      <c r="L1570" s="275"/>
      <c r="M1570" s="275"/>
      <c r="N1570" s="275"/>
      <c r="O1570" s="275"/>
      <c r="P1570" s="275"/>
      <c r="Q1570" s="275"/>
      <c r="R1570" s="16">
        <v>15485120</v>
      </c>
      <c r="S1570" s="275">
        <v>200</v>
      </c>
      <c r="T1570" s="38" t="s">
        <v>11788</v>
      </c>
      <c r="U1570" s="279"/>
      <c r="V1570" s="279"/>
    </row>
    <row r="1571" spans="1:22" s="1" customFormat="1" ht="93.75" x14ac:dyDescent="0.3">
      <c r="A1571" s="16">
        <v>1566</v>
      </c>
      <c r="B1571" s="21" t="s">
        <v>9741</v>
      </c>
      <c r="C1571" s="16" t="s">
        <v>9742</v>
      </c>
      <c r="D1571" s="16" t="s">
        <v>9743</v>
      </c>
      <c r="E1571" s="16" t="s">
        <v>9744</v>
      </c>
      <c r="F1571" s="16"/>
      <c r="G1571" s="16" t="s">
        <v>9680</v>
      </c>
      <c r="H1571" s="251">
        <v>1765960</v>
      </c>
      <c r="I1571" s="251">
        <v>833</v>
      </c>
      <c r="J1571" s="16">
        <v>3178000</v>
      </c>
      <c r="K1571" s="16">
        <v>840</v>
      </c>
      <c r="L1571" s="16">
        <v>3368680</v>
      </c>
      <c r="M1571" s="16">
        <v>840</v>
      </c>
      <c r="N1571" s="16">
        <v>3503427.2</v>
      </c>
      <c r="O1571" s="16">
        <v>840</v>
      </c>
      <c r="P1571" s="16">
        <v>3643564.2880000002</v>
      </c>
      <c r="Q1571" s="16">
        <v>840</v>
      </c>
      <c r="R1571" s="16">
        <v>15459631.488</v>
      </c>
      <c r="S1571" s="16">
        <v>4193</v>
      </c>
      <c r="T1571" s="16" t="s">
        <v>198</v>
      </c>
      <c r="U1571" s="16" t="s">
        <v>1320</v>
      </c>
      <c r="V1571" s="16" t="s">
        <v>9740</v>
      </c>
    </row>
    <row r="1572" spans="1:22" s="1" customFormat="1" ht="75" x14ac:dyDescent="0.3">
      <c r="A1572" s="16">
        <v>1567</v>
      </c>
      <c r="B1572" s="123" t="s">
        <v>5234</v>
      </c>
      <c r="C1572" s="113" t="s">
        <v>15753</v>
      </c>
      <c r="D1572" s="123" t="s">
        <v>15754</v>
      </c>
      <c r="E1572" s="123" t="s">
        <v>15755</v>
      </c>
      <c r="F1572" s="114" t="s">
        <v>14449</v>
      </c>
      <c r="G1572" s="21" t="s">
        <v>33</v>
      </c>
      <c r="H1572" s="479">
        <v>4807330</v>
      </c>
      <c r="I1572" s="115">
        <v>200</v>
      </c>
      <c r="J1572" s="173">
        <v>5143843</v>
      </c>
      <c r="K1572" s="21">
        <v>200</v>
      </c>
      <c r="L1572" s="173">
        <v>5503912</v>
      </c>
      <c r="M1572" s="21">
        <v>200</v>
      </c>
      <c r="N1572" s="173"/>
      <c r="O1572" s="21">
        <v>200</v>
      </c>
      <c r="P1572" s="114"/>
      <c r="Q1572" s="114"/>
      <c r="R1572" s="16">
        <v>15455085</v>
      </c>
      <c r="S1572" s="21">
        <v>800</v>
      </c>
      <c r="T1572" s="20" t="s">
        <v>15751</v>
      </c>
      <c r="U1572" s="211"/>
      <c r="V1572" s="211"/>
    </row>
    <row r="1573" spans="1:22" s="1" customFormat="1" ht="409.5" x14ac:dyDescent="0.3">
      <c r="A1573" s="16">
        <v>1568</v>
      </c>
      <c r="B1573" s="21" t="s">
        <v>9623</v>
      </c>
      <c r="C1573" s="16" t="s">
        <v>8085</v>
      </c>
      <c r="D1573" s="16" t="s">
        <v>8087</v>
      </c>
      <c r="E1573" s="16" t="s">
        <v>9624</v>
      </c>
      <c r="F1573" s="16" t="s">
        <v>9625</v>
      </c>
      <c r="G1573" s="16" t="s">
        <v>33</v>
      </c>
      <c r="H1573" s="251">
        <v>2072200</v>
      </c>
      <c r="I1573" s="251">
        <v>26</v>
      </c>
      <c r="J1573" s="16">
        <v>3150000</v>
      </c>
      <c r="K1573" s="16"/>
      <c r="L1573" s="16">
        <v>3276000</v>
      </c>
      <c r="M1573" s="16"/>
      <c r="N1573" s="16">
        <v>3407040</v>
      </c>
      <c r="O1573" s="16"/>
      <c r="P1573" s="16">
        <v>3543321.6</v>
      </c>
      <c r="Q1573" s="16"/>
      <c r="R1573" s="16">
        <v>15448561.6</v>
      </c>
      <c r="S1573" s="16">
        <v>26</v>
      </c>
      <c r="T1573" s="17" t="s">
        <v>6868</v>
      </c>
      <c r="U1573" s="16" t="s">
        <v>35</v>
      </c>
      <c r="V1573" s="16"/>
    </row>
    <row r="1574" spans="1:22" s="1" customFormat="1" ht="131.25" x14ac:dyDescent="0.3">
      <c r="A1574" s="16">
        <v>1569</v>
      </c>
      <c r="B1574" s="113" t="s">
        <v>345</v>
      </c>
      <c r="C1574" s="113" t="s">
        <v>346</v>
      </c>
      <c r="D1574" s="113" t="s">
        <v>347</v>
      </c>
      <c r="E1574" s="113" t="s">
        <v>15686</v>
      </c>
      <c r="F1574" s="123" t="s">
        <v>14449</v>
      </c>
      <c r="G1574" s="113" t="s">
        <v>9115</v>
      </c>
      <c r="H1574" s="189">
        <v>15443097.6</v>
      </c>
      <c r="I1574" s="172" t="s">
        <v>9338</v>
      </c>
      <c r="J1574" s="20"/>
      <c r="K1574" s="20"/>
      <c r="L1574" s="20"/>
      <c r="M1574" s="20"/>
      <c r="N1574" s="20"/>
      <c r="O1574" s="20"/>
      <c r="P1574" s="20"/>
      <c r="Q1574" s="20"/>
      <c r="R1574" s="16">
        <v>15443097.6</v>
      </c>
      <c r="S1574" s="21">
        <v>40</v>
      </c>
      <c r="T1574" s="113" t="s">
        <v>15681</v>
      </c>
      <c r="U1574" s="16" t="s">
        <v>15682</v>
      </c>
      <c r="V1574" s="16" t="s">
        <v>15683</v>
      </c>
    </row>
    <row r="1575" spans="1:22" s="1" customFormat="1" ht="243.75" x14ac:dyDescent="0.3">
      <c r="A1575" s="16">
        <v>1570</v>
      </c>
      <c r="B1575" s="21" t="s">
        <v>3489</v>
      </c>
      <c r="C1575" s="16" t="s">
        <v>3766</v>
      </c>
      <c r="D1575" s="16" t="s">
        <v>3767</v>
      </c>
      <c r="E1575" s="16" t="s">
        <v>3768</v>
      </c>
      <c r="F1575" s="16"/>
      <c r="G1575" s="16" t="s">
        <v>1493</v>
      </c>
      <c r="H1575" s="251">
        <v>15428700</v>
      </c>
      <c r="I1575" s="251">
        <v>237</v>
      </c>
      <c r="J1575" s="16">
        <v>0</v>
      </c>
      <c r="K1575" s="16">
        <v>0</v>
      </c>
      <c r="L1575" s="16">
        <v>0</v>
      </c>
      <c r="M1575" s="16">
        <v>0</v>
      </c>
      <c r="N1575" s="16">
        <v>0</v>
      </c>
      <c r="O1575" s="16">
        <v>0</v>
      </c>
      <c r="P1575" s="16">
        <v>0</v>
      </c>
      <c r="Q1575" s="16">
        <v>0</v>
      </c>
      <c r="R1575" s="16">
        <v>15428700</v>
      </c>
      <c r="S1575" s="16">
        <v>237</v>
      </c>
      <c r="T1575" s="16" t="s">
        <v>76</v>
      </c>
      <c r="U1575" s="16"/>
      <c r="V1575" s="16"/>
    </row>
    <row r="1576" spans="1:22" s="1" customFormat="1" ht="409.5" x14ac:dyDescent="0.3">
      <c r="A1576" s="16">
        <v>1571</v>
      </c>
      <c r="B1576" s="21" t="s">
        <v>66</v>
      </c>
      <c r="C1576" s="16" t="s">
        <v>67</v>
      </c>
      <c r="D1576" s="16" t="s">
        <v>95</v>
      </c>
      <c r="E1576" s="16" t="s">
        <v>22</v>
      </c>
      <c r="F1576" s="40" t="s">
        <v>96</v>
      </c>
      <c r="G1576" s="16" t="s">
        <v>33</v>
      </c>
      <c r="H1576" s="251">
        <v>7700000</v>
      </c>
      <c r="I1576" s="251">
        <v>2</v>
      </c>
      <c r="J1576" s="16">
        <v>7700000</v>
      </c>
      <c r="K1576" s="16">
        <v>2</v>
      </c>
      <c r="L1576" s="16">
        <v>0</v>
      </c>
      <c r="M1576" s="16">
        <v>0</v>
      </c>
      <c r="N1576" s="16">
        <v>0</v>
      </c>
      <c r="O1576" s="16">
        <v>0</v>
      </c>
      <c r="P1576" s="16">
        <v>0</v>
      </c>
      <c r="Q1576" s="16">
        <v>0</v>
      </c>
      <c r="R1576" s="16">
        <v>15400000</v>
      </c>
      <c r="S1576" s="16">
        <v>4</v>
      </c>
      <c r="T1576" s="16" t="s">
        <v>50</v>
      </c>
      <c r="U1576" s="16" t="s">
        <v>61</v>
      </c>
      <c r="V1576" s="16" t="s">
        <v>70</v>
      </c>
    </row>
    <row r="1577" spans="1:22" s="1" customFormat="1" ht="75" x14ac:dyDescent="0.3">
      <c r="A1577" s="16">
        <v>1572</v>
      </c>
      <c r="B1577" s="21" t="s">
        <v>326</v>
      </c>
      <c r="C1577" s="16" t="s">
        <v>327</v>
      </c>
      <c r="D1577" s="16" t="s">
        <v>328</v>
      </c>
      <c r="E1577" s="16" t="s">
        <v>2352</v>
      </c>
      <c r="F1577" s="16"/>
      <c r="G1577" s="16" t="s">
        <v>24</v>
      </c>
      <c r="H1577" s="251">
        <v>3075000</v>
      </c>
      <c r="I1577" s="251">
        <v>5000</v>
      </c>
      <c r="J1577" s="16">
        <v>3075000</v>
      </c>
      <c r="K1577" s="16">
        <v>5000</v>
      </c>
      <c r="L1577" s="16">
        <v>3075000</v>
      </c>
      <c r="M1577" s="16">
        <v>5000</v>
      </c>
      <c r="N1577" s="16">
        <v>3075000</v>
      </c>
      <c r="O1577" s="16">
        <v>5000</v>
      </c>
      <c r="P1577" s="16">
        <v>3075000</v>
      </c>
      <c r="Q1577" s="16">
        <v>5000</v>
      </c>
      <c r="R1577" s="16">
        <v>15375000</v>
      </c>
      <c r="S1577" s="16">
        <v>25000</v>
      </c>
      <c r="T1577" s="16" t="s">
        <v>1457</v>
      </c>
      <c r="U1577" s="16" t="s">
        <v>35</v>
      </c>
      <c r="V1577" s="16" t="s">
        <v>199</v>
      </c>
    </row>
    <row r="1578" spans="1:22" s="1" customFormat="1" ht="75" x14ac:dyDescent="0.3">
      <c r="A1578" s="16">
        <v>1573</v>
      </c>
      <c r="B1578" s="21" t="s">
        <v>471</v>
      </c>
      <c r="C1578" s="16" t="s">
        <v>2537</v>
      </c>
      <c r="D1578" s="16" t="s">
        <v>2538</v>
      </c>
      <c r="E1578" s="16" t="s">
        <v>3057</v>
      </c>
      <c r="F1578" s="16"/>
      <c r="G1578" s="16" t="s">
        <v>24</v>
      </c>
      <c r="H1578" s="251">
        <v>1230000</v>
      </c>
      <c r="I1578" s="251">
        <v>2000</v>
      </c>
      <c r="J1578" s="16">
        <v>1230000</v>
      </c>
      <c r="K1578" s="16">
        <v>2000</v>
      </c>
      <c r="L1578" s="16">
        <v>4305000</v>
      </c>
      <c r="M1578" s="16">
        <v>7000</v>
      </c>
      <c r="N1578" s="16">
        <v>4305000</v>
      </c>
      <c r="O1578" s="16">
        <v>7000</v>
      </c>
      <c r="P1578" s="16">
        <v>4305000</v>
      </c>
      <c r="Q1578" s="16">
        <v>7000</v>
      </c>
      <c r="R1578" s="16">
        <v>15375000</v>
      </c>
      <c r="S1578" s="16">
        <v>25000</v>
      </c>
      <c r="T1578" s="16" t="s">
        <v>1457</v>
      </c>
      <c r="U1578" s="16" t="s">
        <v>2567</v>
      </c>
      <c r="V1578" s="16" t="s">
        <v>2922</v>
      </c>
    </row>
    <row r="1579" spans="1:22" s="1" customFormat="1" ht="75" x14ac:dyDescent="0.3">
      <c r="A1579" s="16">
        <v>1574</v>
      </c>
      <c r="B1579" s="21" t="s">
        <v>2626</v>
      </c>
      <c r="C1579" s="16" t="s">
        <v>2722</v>
      </c>
      <c r="D1579" s="16" t="s">
        <v>2723</v>
      </c>
      <c r="E1579" s="16" t="s">
        <v>2724</v>
      </c>
      <c r="F1579" s="16"/>
      <c r="G1579" s="16" t="s">
        <v>33</v>
      </c>
      <c r="H1579" s="251">
        <v>2625000</v>
      </c>
      <c r="I1579" s="251">
        <v>35</v>
      </c>
      <c r="J1579" s="16">
        <v>2625000</v>
      </c>
      <c r="K1579" s="16">
        <v>35</v>
      </c>
      <c r="L1579" s="16">
        <v>3375000</v>
      </c>
      <c r="M1579" s="16">
        <v>45</v>
      </c>
      <c r="N1579" s="16">
        <v>3375000</v>
      </c>
      <c r="O1579" s="16">
        <v>45</v>
      </c>
      <c r="P1579" s="16">
        <v>3375000</v>
      </c>
      <c r="Q1579" s="16">
        <v>45</v>
      </c>
      <c r="R1579" s="16">
        <v>15375000</v>
      </c>
      <c r="S1579" s="16">
        <v>205</v>
      </c>
      <c r="T1579" s="16" t="s">
        <v>1457</v>
      </c>
      <c r="U1579" s="16" t="s">
        <v>2567</v>
      </c>
      <c r="V1579" s="16" t="s">
        <v>199</v>
      </c>
    </row>
    <row r="1580" spans="1:22" s="1" customFormat="1" ht="409.5" x14ac:dyDescent="0.3">
      <c r="A1580" s="16">
        <v>1575</v>
      </c>
      <c r="B1580" s="21" t="s">
        <v>1850</v>
      </c>
      <c r="C1580" s="16" t="s">
        <v>1851</v>
      </c>
      <c r="D1580" s="16" t="s">
        <v>9598</v>
      </c>
      <c r="E1580" s="16" t="s">
        <v>9599</v>
      </c>
      <c r="F1580" s="16" t="s">
        <v>9600</v>
      </c>
      <c r="G1580" s="16" t="s">
        <v>9577</v>
      </c>
      <c r="H1580" s="251">
        <v>13166699.999999998</v>
      </c>
      <c r="I1580" s="251">
        <v>3000</v>
      </c>
      <c r="J1580" s="16">
        <v>2204000</v>
      </c>
      <c r="K1580" s="16"/>
      <c r="L1580" s="16"/>
      <c r="M1580" s="16"/>
      <c r="N1580" s="16"/>
      <c r="O1580" s="16"/>
      <c r="P1580" s="16"/>
      <c r="Q1580" s="16"/>
      <c r="R1580" s="16">
        <v>15370699.999999998</v>
      </c>
      <c r="S1580" s="16">
        <v>3000</v>
      </c>
      <c r="T1580" s="17" t="s">
        <v>6868</v>
      </c>
      <c r="U1580" s="16" t="s">
        <v>89</v>
      </c>
      <c r="V1580" s="16" t="s">
        <v>9601</v>
      </c>
    </row>
    <row r="1581" spans="1:22" s="1" customFormat="1" ht="75" x14ac:dyDescent="0.3">
      <c r="A1581" s="16">
        <v>1576</v>
      </c>
      <c r="B1581" s="20" t="s">
        <v>16061</v>
      </c>
      <c r="C1581" s="20" t="s">
        <v>16062</v>
      </c>
      <c r="D1581" s="20" t="s">
        <v>16063</v>
      </c>
      <c r="E1581" s="20" t="s">
        <v>16064</v>
      </c>
      <c r="F1581" s="116" t="s">
        <v>16065</v>
      </c>
      <c r="G1581" s="21" t="s">
        <v>33</v>
      </c>
      <c r="H1581" s="115">
        <v>15341770.224000001</v>
      </c>
      <c r="I1581" s="115">
        <v>110.4</v>
      </c>
      <c r="J1581" s="171"/>
      <c r="K1581" s="171"/>
      <c r="L1581" s="171"/>
      <c r="M1581" s="171"/>
      <c r="N1581" s="174"/>
      <c r="O1581" s="174"/>
      <c r="P1581" s="174"/>
      <c r="Q1581" s="174"/>
      <c r="R1581" s="16">
        <v>15341770.224000001</v>
      </c>
      <c r="S1581" s="171">
        <v>110.4</v>
      </c>
      <c r="T1581" s="20" t="s">
        <v>15928</v>
      </c>
      <c r="U1581" s="16" t="s">
        <v>199</v>
      </c>
      <c r="V1581" s="16" t="s">
        <v>199</v>
      </c>
    </row>
    <row r="1582" spans="1:22" s="1" customFormat="1" ht="168.75" x14ac:dyDescent="0.3">
      <c r="A1582" s="16">
        <v>1577</v>
      </c>
      <c r="B1582" s="21" t="s">
        <v>773</v>
      </c>
      <c r="C1582" s="16" t="s">
        <v>774</v>
      </c>
      <c r="D1582" s="16" t="s">
        <v>775</v>
      </c>
      <c r="E1582" s="16" t="s">
        <v>776</v>
      </c>
      <c r="F1582" s="40" t="s">
        <v>777</v>
      </c>
      <c r="G1582" s="16" t="s">
        <v>33</v>
      </c>
      <c r="H1582" s="251">
        <v>0</v>
      </c>
      <c r="I1582" s="251">
        <v>0</v>
      </c>
      <c r="J1582" s="16">
        <v>3835200</v>
      </c>
      <c r="K1582" s="16">
        <v>24</v>
      </c>
      <c r="L1582" s="16">
        <v>3835200</v>
      </c>
      <c r="M1582" s="16">
        <v>24</v>
      </c>
      <c r="N1582" s="16">
        <v>3835200</v>
      </c>
      <c r="O1582" s="16">
        <v>24</v>
      </c>
      <c r="P1582" s="16">
        <v>3835200</v>
      </c>
      <c r="Q1582" s="16">
        <v>24</v>
      </c>
      <c r="R1582" s="16">
        <v>15340800</v>
      </c>
      <c r="S1582" s="16">
        <v>96</v>
      </c>
      <c r="T1582" s="16" t="s">
        <v>9160</v>
      </c>
      <c r="U1582" s="16" t="s">
        <v>35</v>
      </c>
      <c r="V1582" s="16" t="s">
        <v>778</v>
      </c>
    </row>
    <row r="1583" spans="1:22" s="1" customFormat="1" ht="93.75" x14ac:dyDescent="0.3">
      <c r="A1583" s="16">
        <v>1578</v>
      </c>
      <c r="B1583" s="21" t="s">
        <v>9169</v>
      </c>
      <c r="C1583" s="16" t="s">
        <v>9170</v>
      </c>
      <c r="D1583" s="16" t="s">
        <v>9171</v>
      </c>
      <c r="E1583" s="16" t="s">
        <v>9172</v>
      </c>
      <c r="F1583" s="16" t="s">
        <v>1613</v>
      </c>
      <c r="G1583" s="16" t="s">
        <v>9159</v>
      </c>
      <c r="H1583" s="184">
        <v>0</v>
      </c>
      <c r="I1583" s="184">
        <v>0</v>
      </c>
      <c r="J1583" s="16">
        <v>3835200</v>
      </c>
      <c r="K1583" s="99">
        <v>24</v>
      </c>
      <c r="L1583" s="16">
        <v>3835200</v>
      </c>
      <c r="M1583" s="99">
        <v>24</v>
      </c>
      <c r="N1583" s="16">
        <v>3835200</v>
      </c>
      <c r="O1583" s="99">
        <v>24</v>
      </c>
      <c r="P1583" s="16">
        <v>3835200</v>
      </c>
      <c r="Q1583" s="99">
        <v>24</v>
      </c>
      <c r="R1583" s="16">
        <v>15340800</v>
      </c>
      <c r="S1583" s="16">
        <v>96</v>
      </c>
      <c r="T1583" s="16" t="s">
        <v>9160</v>
      </c>
      <c r="U1583" s="16" t="s">
        <v>83</v>
      </c>
      <c r="V1583" s="16" t="s">
        <v>1613</v>
      </c>
    </row>
    <row r="1584" spans="1:22" s="1" customFormat="1" ht="75" x14ac:dyDescent="0.3">
      <c r="A1584" s="16">
        <v>1579</v>
      </c>
      <c r="B1584" s="21" t="s">
        <v>9557</v>
      </c>
      <c r="C1584" s="16" t="s">
        <v>9558</v>
      </c>
      <c r="D1584" s="16" t="s">
        <v>9559</v>
      </c>
      <c r="E1584" s="16" t="s">
        <v>9560</v>
      </c>
      <c r="F1584" s="16"/>
      <c r="G1584" s="16" t="s">
        <v>1493</v>
      </c>
      <c r="H1584" s="251">
        <v>3067979.15</v>
      </c>
      <c r="I1584" s="251">
        <v>15</v>
      </c>
      <c r="J1584" s="16">
        <v>3067979.15</v>
      </c>
      <c r="K1584" s="16">
        <v>15</v>
      </c>
      <c r="L1584" s="16">
        <v>3067979.15</v>
      </c>
      <c r="M1584" s="16">
        <v>15</v>
      </c>
      <c r="N1584" s="16">
        <v>3067979.15</v>
      </c>
      <c r="O1584" s="16">
        <v>15</v>
      </c>
      <c r="P1584" s="16">
        <v>3067979.15</v>
      </c>
      <c r="Q1584" s="16">
        <v>15</v>
      </c>
      <c r="R1584" s="16">
        <v>15339895.75</v>
      </c>
      <c r="S1584" s="16">
        <v>75</v>
      </c>
      <c r="T1584" s="16" t="s">
        <v>1326</v>
      </c>
      <c r="U1584" s="16" t="s">
        <v>294</v>
      </c>
      <c r="V1584" s="16" t="s">
        <v>9185</v>
      </c>
    </row>
    <row r="1585" spans="1:22" s="1" customFormat="1" ht="75" x14ac:dyDescent="0.3">
      <c r="A1585" s="16">
        <v>1580</v>
      </c>
      <c r="B1585" s="21" t="s">
        <v>2626</v>
      </c>
      <c r="C1585" s="16" t="s">
        <v>10154</v>
      </c>
      <c r="D1585" s="16" t="s">
        <v>10155</v>
      </c>
      <c r="E1585" s="16" t="s">
        <v>10269</v>
      </c>
      <c r="F1585" s="16" t="s">
        <v>10269</v>
      </c>
      <c r="G1585" s="16" t="s">
        <v>9115</v>
      </c>
      <c r="H1585" s="251">
        <v>3065681.9199999999</v>
      </c>
      <c r="I1585" s="251" t="s">
        <v>9266</v>
      </c>
      <c r="J1585" s="16">
        <v>3065681.9199999999</v>
      </c>
      <c r="K1585" s="16" t="s">
        <v>9266</v>
      </c>
      <c r="L1585" s="16">
        <v>3065681.9199999999</v>
      </c>
      <c r="M1585" s="16" t="s">
        <v>9266</v>
      </c>
      <c r="N1585" s="16">
        <v>3065681.9199999999</v>
      </c>
      <c r="O1585" s="16" t="s">
        <v>9266</v>
      </c>
      <c r="P1585" s="16">
        <v>3065681.9199999999</v>
      </c>
      <c r="Q1585" s="16" t="s">
        <v>9266</v>
      </c>
      <c r="R1585" s="16">
        <v>15328409.6</v>
      </c>
      <c r="S1585" s="16">
        <v>20</v>
      </c>
      <c r="T1585" s="16" t="s">
        <v>34</v>
      </c>
      <c r="U1585" s="16"/>
      <c r="V1585" s="16"/>
    </row>
    <row r="1586" spans="1:22" s="1" customFormat="1" ht="37.5" x14ac:dyDescent="0.3">
      <c r="A1586" s="16">
        <v>1581</v>
      </c>
      <c r="B1586" s="21" t="s">
        <v>5573</v>
      </c>
      <c r="C1586" s="16" t="s">
        <v>5574</v>
      </c>
      <c r="D1586" s="16" t="s">
        <v>5575</v>
      </c>
      <c r="E1586" s="16" t="s">
        <v>10397</v>
      </c>
      <c r="F1586" s="16"/>
      <c r="G1586" s="16" t="s">
        <v>7084</v>
      </c>
      <c r="H1586" s="251">
        <v>15327718.560000001</v>
      </c>
      <c r="I1586" s="251" t="s">
        <v>10406</v>
      </c>
      <c r="J1586" s="16"/>
      <c r="K1586" s="16"/>
      <c r="L1586" s="16"/>
      <c r="M1586" s="16"/>
      <c r="N1586" s="16"/>
      <c r="O1586" s="16"/>
      <c r="P1586" s="16"/>
      <c r="Q1586" s="16"/>
      <c r="R1586" s="16">
        <v>15327718.560000001</v>
      </c>
      <c r="S1586" s="16">
        <v>5841</v>
      </c>
      <c r="T1586" s="16" t="s">
        <v>76</v>
      </c>
      <c r="U1586" s="16" t="s">
        <v>2567</v>
      </c>
      <c r="V1586" s="16" t="s">
        <v>10399</v>
      </c>
    </row>
    <row r="1587" spans="1:22" s="1" customFormat="1" ht="56.25" x14ac:dyDescent="0.3">
      <c r="A1587" s="16">
        <v>1582</v>
      </c>
      <c r="B1587" s="21" t="s">
        <v>417</v>
      </c>
      <c r="C1587" s="16" t="s">
        <v>685</v>
      </c>
      <c r="D1587" s="16" t="s">
        <v>686</v>
      </c>
      <c r="E1587" s="16" t="s">
        <v>10508</v>
      </c>
      <c r="F1587" s="16"/>
      <c r="G1587" s="16" t="s">
        <v>9115</v>
      </c>
      <c r="H1587" s="251">
        <v>15319808</v>
      </c>
      <c r="I1587" s="251" t="s">
        <v>9421</v>
      </c>
      <c r="J1587" s="16"/>
      <c r="K1587" s="16"/>
      <c r="L1587" s="16"/>
      <c r="M1587" s="16"/>
      <c r="N1587" s="16"/>
      <c r="O1587" s="16"/>
      <c r="P1587" s="16"/>
      <c r="Q1587" s="16"/>
      <c r="R1587" s="16">
        <v>15319808</v>
      </c>
      <c r="S1587" s="16">
        <v>8</v>
      </c>
      <c r="T1587" s="16" t="s">
        <v>76</v>
      </c>
      <c r="U1587" s="16" t="s">
        <v>350</v>
      </c>
      <c r="V1587" s="16" t="s">
        <v>10437</v>
      </c>
    </row>
    <row r="1588" spans="1:22" s="1" customFormat="1" ht="187.5" x14ac:dyDescent="0.3">
      <c r="A1588" s="16">
        <v>1583</v>
      </c>
      <c r="B1588" s="21" t="s">
        <v>332</v>
      </c>
      <c r="C1588" s="16" t="s">
        <v>1348</v>
      </c>
      <c r="D1588" s="16" t="s">
        <v>2384</v>
      </c>
      <c r="E1588" s="16" t="s">
        <v>3535</v>
      </c>
      <c r="F1588" s="16" t="s">
        <v>3536</v>
      </c>
      <c r="G1588" s="16" t="s">
        <v>33</v>
      </c>
      <c r="H1588" s="251">
        <v>7183710.8142857142</v>
      </c>
      <c r="I1588" s="251">
        <v>3</v>
      </c>
      <c r="J1588" s="16">
        <v>0</v>
      </c>
      <c r="K1588" s="16">
        <v>0</v>
      </c>
      <c r="L1588" s="16">
        <v>5279548</v>
      </c>
      <c r="M1588" s="16">
        <v>2</v>
      </c>
      <c r="N1588" s="16">
        <v>0</v>
      </c>
      <c r="O1588" s="16">
        <v>0</v>
      </c>
      <c r="P1588" s="16">
        <v>2855179.8474282431</v>
      </c>
      <c r="Q1588" s="16">
        <v>1</v>
      </c>
      <c r="R1588" s="16">
        <v>15318438.661713958</v>
      </c>
      <c r="S1588" s="16">
        <v>6</v>
      </c>
      <c r="T1588" s="16" t="s">
        <v>9759</v>
      </c>
      <c r="U1588" s="16" t="s">
        <v>1320</v>
      </c>
      <c r="V1588" s="16" t="s">
        <v>3310</v>
      </c>
    </row>
    <row r="1589" spans="1:22" s="1" customFormat="1" ht="409.5" x14ac:dyDescent="0.3">
      <c r="A1589" s="16">
        <v>1584</v>
      </c>
      <c r="B1589" s="305" t="s">
        <v>11447</v>
      </c>
      <c r="C1589" s="306" t="s">
        <v>11448</v>
      </c>
      <c r="D1589" s="306" t="s">
        <v>11449</v>
      </c>
      <c r="E1589" s="306" t="s">
        <v>11450</v>
      </c>
      <c r="F1589" s="134"/>
      <c r="G1589" s="134" t="s">
        <v>11424</v>
      </c>
      <c r="H1589" s="308">
        <v>2750479.1999999997</v>
      </c>
      <c r="I1589" s="308">
        <v>70</v>
      </c>
      <c r="J1589" s="284">
        <v>2915507.95</v>
      </c>
      <c r="K1589" s="307">
        <v>70</v>
      </c>
      <c r="L1589" s="285">
        <v>3061283.35</v>
      </c>
      <c r="M1589" s="285">
        <v>70</v>
      </c>
      <c r="N1589" s="285">
        <v>3214347.51</v>
      </c>
      <c r="O1589" s="285">
        <v>70</v>
      </c>
      <c r="P1589" s="285">
        <v>3375064.89</v>
      </c>
      <c r="Q1589" s="285">
        <v>70</v>
      </c>
      <c r="R1589" s="16">
        <v>15316682.9</v>
      </c>
      <c r="S1589" s="16">
        <v>350</v>
      </c>
      <c r="T1589" s="134" t="s">
        <v>966</v>
      </c>
      <c r="U1589" s="36" t="s">
        <v>83</v>
      </c>
      <c r="V1589" s="36" t="s">
        <v>11451</v>
      </c>
    </row>
    <row r="1590" spans="1:22" s="1" customFormat="1" ht="75" x14ac:dyDescent="0.3">
      <c r="A1590" s="16">
        <v>1585</v>
      </c>
      <c r="B1590" s="113" t="s">
        <v>16056</v>
      </c>
      <c r="C1590" s="113" t="s">
        <v>16057</v>
      </c>
      <c r="D1590" s="113" t="s">
        <v>16058</v>
      </c>
      <c r="E1590" s="113" t="s">
        <v>16059</v>
      </c>
      <c r="F1590" s="17">
        <v>1577</v>
      </c>
      <c r="G1590" s="21" t="s">
        <v>82</v>
      </c>
      <c r="H1590" s="115">
        <v>15294170.7072</v>
      </c>
      <c r="I1590" s="115">
        <v>70.56</v>
      </c>
      <c r="J1590" s="171"/>
      <c r="K1590" s="171"/>
      <c r="L1590" s="171"/>
      <c r="M1590" s="171"/>
      <c r="N1590" s="171"/>
      <c r="O1590" s="171"/>
      <c r="P1590" s="174"/>
      <c r="Q1590" s="174"/>
      <c r="R1590" s="16">
        <v>15294170.7072</v>
      </c>
      <c r="S1590" s="171">
        <v>70.56</v>
      </c>
      <c r="T1590" s="114" t="s">
        <v>15928</v>
      </c>
      <c r="U1590" s="112">
        <v>643</v>
      </c>
      <c r="V1590" s="112" t="s">
        <v>16060</v>
      </c>
    </row>
    <row r="1591" spans="1:22" s="1" customFormat="1" ht="150" x14ac:dyDescent="0.3">
      <c r="A1591" s="16">
        <v>1586</v>
      </c>
      <c r="B1591" s="21" t="s">
        <v>773</v>
      </c>
      <c r="C1591" s="16" t="s">
        <v>10185</v>
      </c>
      <c r="D1591" s="16" t="s">
        <v>10186</v>
      </c>
      <c r="E1591" s="16" t="s">
        <v>10187</v>
      </c>
      <c r="F1591" s="16" t="s">
        <v>10187</v>
      </c>
      <c r="G1591" s="16" t="s">
        <v>7079</v>
      </c>
      <c r="H1591" s="251">
        <v>3057600</v>
      </c>
      <c r="I1591" s="251">
        <v>1.3</v>
      </c>
      <c r="J1591" s="16">
        <v>3057600</v>
      </c>
      <c r="K1591" s="16">
        <v>1.3</v>
      </c>
      <c r="L1591" s="16">
        <v>3057600</v>
      </c>
      <c r="M1591" s="16">
        <v>1.3</v>
      </c>
      <c r="N1591" s="16">
        <v>3057600</v>
      </c>
      <c r="O1591" s="16">
        <v>1.3</v>
      </c>
      <c r="P1591" s="16">
        <v>3057600</v>
      </c>
      <c r="Q1591" s="16">
        <v>1.3</v>
      </c>
      <c r="R1591" s="16">
        <v>15288000</v>
      </c>
      <c r="S1591" s="16">
        <v>6.5</v>
      </c>
      <c r="T1591" s="16" t="s">
        <v>34</v>
      </c>
      <c r="U1591" s="16"/>
      <c r="V1591" s="16"/>
    </row>
    <row r="1592" spans="1:22" s="1" customFormat="1" ht="150" x14ac:dyDescent="0.3">
      <c r="A1592" s="16">
        <v>1587</v>
      </c>
      <c r="B1592" s="243" t="s">
        <v>8255</v>
      </c>
      <c r="C1592" s="134" t="s">
        <v>11379</v>
      </c>
      <c r="D1592" s="134" t="s">
        <v>11380</v>
      </c>
      <c r="E1592" s="134" t="s">
        <v>11381</v>
      </c>
      <c r="F1592" s="16"/>
      <c r="G1592" s="134" t="s">
        <v>1493</v>
      </c>
      <c r="H1592" s="308">
        <v>15278212.5</v>
      </c>
      <c r="I1592" s="308">
        <v>2</v>
      </c>
      <c r="J1592" s="99">
        <v>0</v>
      </c>
      <c r="K1592" s="99">
        <v>0</v>
      </c>
      <c r="L1592" s="99">
        <v>0</v>
      </c>
      <c r="M1592" s="99">
        <v>0</v>
      </c>
      <c r="N1592" s="99">
        <v>0</v>
      </c>
      <c r="O1592" s="99">
        <v>0</v>
      </c>
      <c r="P1592" s="99">
        <v>0</v>
      </c>
      <c r="Q1592" s="99">
        <v>0</v>
      </c>
      <c r="R1592" s="16">
        <v>15278212.5</v>
      </c>
      <c r="S1592" s="99">
        <v>2</v>
      </c>
      <c r="T1592" s="16" t="s">
        <v>9133</v>
      </c>
      <c r="U1592" s="99" t="s">
        <v>11267</v>
      </c>
      <c r="V1592" s="35" t="s">
        <v>199</v>
      </c>
    </row>
    <row r="1593" spans="1:22" s="1" customFormat="1" ht="37.5" x14ac:dyDescent="0.3">
      <c r="A1593" s="16">
        <v>1588</v>
      </c>
      <c r="B1593" s="16" t="s">
        <v>6994</v>
      </c>
      <c r="C1593" s="16" t="s">
        <v>6995</v>
      </c>
      <c r="D1593" s="16" t="s">
        <v>6996</v>
      </c>
      <c r="E1593" s="16" t="s">
        <v>12206</v>
      </c>
      <c r="F1593" s="16"/>
      <c r="G1593" s="151" t="s">
        <v>33</v>
      </c>
      <c r="H1593" s="275">
        <v>5092016</v>
      </c>
      <c r="I1593" s="275">
        <v>8</v>
      </c>
      <c r="J1593" s="275">
        <v>0</v>
      </c>
      <c r="K1593" s="275">
        <v>0</v>
      </c>
      <c r="L1593" s="275">
        <v>5092016</v>
      </c>
      <c r="M1593" s="275">
        <v>8</v>
      </c>
      <c r="N1593" s="275">
        <v>0</v>
      </c>
      <c r="O1593" s="275">
        <v>0</v>
      </c>
      <c r="P1593" s="275">
        <v>5092016</v>
      </c>
      <c r="Q1593" s="275">
        <v>8</v>
      </c>
      <c r="R1593" s="16">
        <v>15276048</v>
      </c>
      <c r="S1593" s="275">
        <v>24</v>
      </c>
      <c r="T1593" s="243" t="s">
        <v>11752</v>
      </c>
      <c r="U1593" s="279" t="s">
        <v>35</v>
      </c>
      <c r="V1593" s="279" t="s">
        <v>12207</v>
      </c>
    </row>
    <row r="1594" spans="1:22" s="1" customFormat="1" ht="75" x14ac:dyDescent="0.3">
      <c r="A1594" s="16">
        <v>1589</v>
      </c>
      <c r="B1594" s="16" t="s">
        <v>1912</v>
      </c>
      <c r="C1594" s="16" t="s">
        <v>12208</v>
      </c>
      <c r="D1594" s="16" t="s">
        <v>12209</v>
      </c>
      <c r="E1594" s="16" t="s">
        <v>12210</v>
      </c>
      <c r="F1594" s="16"/>
      <c r="G1594" s="151" t="s">
        <v>9115</v>
      </c>
      <c r="H1594" s="275">
        <v>15275909.99</v>
      </c>
      <c r="I1594" s="275" t="s">
        <v>9201</v>
      </c>
      <c r="J1594" s="275"/>
      <c r="K1594" s="275"/>
      <c r="L1594" s="275"/>
      <c r="M1594" s="275"/>
      <c r="N1594" s="275"/>
      <c r="O1594" s="275"/>
      <c r="P1594" s="275"/>
      <c r="Q1594" s="275"/>
      <c r="R1594" s="16">
        <v>15275909.99</v>
      </c>
      <c r="S1594" s="275">
        <v>5</v>
      </c>
      <c r="T1594" s="38" t="s">
        <v>11788</v>
      </c>
      <c r="U1594" s="279"/>
      <c r="V1594" s="279"/>
    </row>
    <row r="1595" spans="1:22" s="1" customFormat="1" ht="56.25" x14ac:dyDescent="0.3">
      <c r="A1595" s="16">
        <v>1590</v>
      </c>
      <c r="B1595" s="21" t="s">
        <v>1745</v>
      </c>
      <c r="C1595" s="16" t="s">
        <v>1746</v>
      </c>
      <c r="D1595" s="16" t="s">
        <v>1747</v>
      </c>
      <c r="E1595" s="16" t="s">
        <v>1748</v>
      </c>
      <c r="F1595" s="16"/>
      <c r="G1595" s="16" t="s">
        <v>1493</v>
      </c>
      <c r="H1595" s="251">
        <v>3544642.86</v>
      </c>
      <c r="I1595" s="437">
        <v>1</v>
      </c>
      <c r="J1595" s="16">
        <v>3757321.43</v>
      </c>
      <c r="K1595" s="26">
        <v>1</v>
      </c>
      <c r="L1595" s="16">
        <v>3907614.29</v>
      </c>
      <c r="M1595" s="26">
        <v>1</v>
      </c>
      <c r="N1595" s="16">
        <v>4063918.86</v>
      </c>
      <c r="O1595" s="26">
        <v>1</v>
      </c>
      <c r="P1595" s="16">
        <v>0</v>
      </c>
      <c r="Q1595" s="16">
        <v>0</v>
      </c>
      <c r="R1595" s="16">
        <v>15273497.439999999</v>
      </c>
      <c r="S1595" s="16">
        <v>4</v>
      </c>
      <c r="T1595" s="16" t="s">
        <v>1522</v>
      </c>
      <c r="U1595" s="16" t="s">
        <v>83</v>
      </c>
      <c r="V1595" s="16" t="s">
        <v>199</v>
      </c>
    </row>
    <row r="1596" spans="1:22" s="1" customFormat="1" x14ac:dyDescent="0.3">
      <c r="A1596" s="16">
        <v>1591</v>
      </c>
      <c r="B1596" s="118" t="s">
        <v>787</v>
      </c>
      <c r="C1596" s="118" t="s">
        <v>788</v>
      </c>
      <c r="D1596" s="118" t="s">
        <v>789</v>
      </c>
      <c r="E1596" s="118" t="s">
        <v>14707</v>
      </c>
      <c r="F1596" s="118" t="s">
        <v>14449</v>
      </c>
      <c r="G1596" s="118" t="s">
        <v>9115</v>
      </c>
      <c r="H1596" s="166">
        <v>5880000</v>
      </c>
      <c r="I1596" s="166">
        <v>60</v>
      </c>
      <c r="J1596" s="118">
        <v>6262200</v>
      </c>
      <c r="K1596" s="118">
        <v>60</v>
      </c>
      <c r="L1596" s="118">
        <v>3131000</v>
      </c>
      <c r="M1596" s="118">
        <v>30</v>
      </c>
      <c r="N1596" s="118"/>
      <c r="O1596" s="118"/>
      <c r="P1596" s="118"/>
      <c r="Q1596" s="118"/>
      <c r="R1596" s="16">
        <v>15273200</v>
      </c>
      <c r="S1596" s="118">
        <v>150</v>
      </c>
      <c r="T1596" s="20" t="s">
        <v>15403</v>
      </c>
      <c r="U1596" s="118" t="s">
        <v>83</v>
      </c>
      <c r="V1596" s="118"/>
    </row>
    <row r="1597" spans="1:22" s="1" customFormat="1" ht="131.25" x14ac:dyDescent="0.3">
      <c r="A1597" s="16">
        <v>1592</v>
      </c>
      <c r="B1597" s="21" t="s">
        <v>2848</v>
      </c>
      <c r="C1597" s="16" t="s">
        <v>2976</v>
      </c>
      <c r="D1597" s="16" t="s">
        <v>2977</v>
      </c>
      <c r="E1597" s="16" t="s">
        <v>2978</v>
      </c>
      <c r="F1597" s="16"/>
      <c r="G1597" s="16" t="s">
        <v>2320</v>
      </c>
      <c r="H1597" s="251">
        <v>3050000</v>
      </c>
      <c r="I1597" s="251">
        <v>5</v>
      </c>
      <c r="J1597" s="16">
        <v>3050000</v>
      </c>
      <c r="K1597" s="16">
        <v>5</v>
      </c>
      <c r="L1597" s="16">
        <v>3050000</v>
      </c>
      <c r="M1597" s="16">
        <v>5</v>
      </c>
      <c r="N1597" s="16">
        <v>3050000</v>
      </c>
      <c r="O1597" s="16">
        <v>5</v>
      </c>
      <c r="P1597" s="16">
        <v>3050000</v>
      </c>
      <c r="Q1597" s="16">
        <v>5</v>
      </c>
      <c r="R1597" s="16">
        <v>15250000</v>
      </c>
      <c r="S1597" s="16">
        <v>25</v>
      </c>
      <c r="T1597" s="16" t="s">
        <v>1457</v>
      </c>
      <c r="U1597" s="16" t="s">
        <v>61</v>
      </c>
      <c r="V1597" s="16" t="s">
        <v>2979</v>
      </c>
    </row>
    <row r="1598" spans="1:22" s="1" customFormat="1" ht="168.75" x14ac:dyDescent="0.3">
      <c r="A1598" s="16">
        <v>1593</v>
      </c>
      <c r="B1598" s="21" t="s">
        <v>4142</v>
      </c>
      <c r="C1598" s="16" t="s">
        <v>3378</v>
      </c>
      <c r="D1598" s="16" t="s">
        <v>3379</v>
      </c>
      <c r="E1598" s="16" t="s">
        <v>3380</v>
      </c>
      <c r="F1598" s="17"/>
      <c r="G1598" s="16" t="s">
        <v>33</v>
      </c>
      <c r="H1598" s="251">
        <v>3048873.76</v>
      </c>
      <c r="I1598" s="251">
        <v>2</v>
      </c>
      <c r="J1598" s="16">
        <v>3048873.76</v>
      </c>
      <c r="K1598" s="16">
        <v>2</v>
      </c>
      <c r="L1598" s="16">
        <v>3048873.76</v>
      </c>
      <c r="M1598" s="16">
        <v>2</v>
      </c>
      <c r="N1598" s="16">
        <v>3048873.76</v>
      </c>
      <c r="O1598" s="16">
        <v>2</v>
      </c>
      <c r="P1598" s="16">
        <v>3048873.76</v>
      </c>
      <c r="Q1598" s="16">
        <v>2</v>
      </c>
      <c r="R1598" s="16">
        <v>15244368.799999999</v>
      </c>
      <c r="S1598" s="16">
        <v>10</v>
      </c>
      <c r="T1598" s="16" t="s">
        <v>213</v>
      </c>
      <c r="U1598" s="16" t="s">
        <v>2567</v>
      </c>
      <c r="V1598" s="16" t="s">
        <v>199</v>
      </c>
    </row>
    <row r="1599" spans="1:22" s="1" customFormat="1" ht="393.75" x14ac:dyDescent="0.3">
      <c r="A1599" s="16">
        <v>1594</v>
      </c>
      <c r="B1599" s="21" t="s">
        <v>78</v>
      </c>
      <c r="C1599" s="16" t="s">
        <v>79</v>
      </c>
      <c r="D1599" s="16" t="s">
        <v>80</v>
      </c>
      <c r="E1599" s="16" t="s">
        <v>1420</v>
      </c>
      <c r="F1599" s="40" t="s">
        <v>81</v>
      </c>
      <c r="G1599" s="16" t="s">
        <v>82</v>
      </c>
      <c r="H1599" s="251">
        <v>3586666.6666666702</v>
      </c>
      <c r="I1599" s="251">
        <v>2</v>
      </c>
      <c r="J1599" s="16">
        <v>3730133.3333333372</v>
      </c>
      <c r="K1599" s="16">
        <v>2</v>
      </c>
      <c r="L1599" s="16">
        <v>3879338.6666666707</v>
      </c>
      <c r="M1599" s="16">
        <v>2</v>
      </c>
      <c r="N1599" s="16">
        <v>4034512.2133333376</v>
      </c>
      <c r="O1599" s="16">
        <v>2</v>
      </c>
      <c r="P1599" s="16">
        <v>0</v>
      </c>
      <c r="Q1599" s="16">
        <v>0</v>
      </c>
      <c r="R1599" s="16">
        <v>15230650.880000018</v>
      </c>
      <c r="S1599" s="16">
        <v>8</v>
      </c>
      <c r="T1599" s="16" t="s">
        <v>1421</v>
      </c>
      <c r="U1599" s="16" t="s">
        <v>83</v>
      </c>
      <c r="V1599" s="16" t="s">
        <v>1422</v>
      </c>
    </row>
    <row r="1600" spans="1:22" s="1" customFormat="1" ht="56.25" x14ac:dyDescent="0.3">
      <c r="A1600" s="16">
        <v>1595</v>
      </c>
      <c r="B1600" s="16" t="s">
        <v>13261</v>
      </c>
      <c r="C1600" s="16" t="s">
        <v>13262</v>
      </c>
      <c r="D1600" s="16" t="s">
        <v>13263</v>
      </c>
      <c r="E1600" s="16" t="s">
        <v>13264</v>
      </c>
      <c r="F1600" s="16"/>
      <c r="G1600" s="151" t="s">
        <v>9115</v>
      </c>
      <c r="H1600" s="168">
        <v>15223440</v>
      </c>
      <c r="I1600" s="166" t="s">
        <v>9113</v>
      </c>
      <c r="J1600" s="166">
        <v>0</v>
      </c>
      <c r="K1600" s="166">
        <v>15</v>
      </c>
      <c r="L1600" s="166">
        <v>0</v>
      </c>
      <c r="M1600" s="166">
        <v>0</v>
      </c>
      <c r="N1600" s="166">
        <v>0</v>
      </c>
      <c r="O1600" s="166">
        <v>0</v>
      </c>
      <c r="P1600" s="166">
        <v>0</v>
      </c>
      <c r="Q1600" s="166">
        <v>0</v>
      </c>
      <c r="R1600" s="16">
        <v>15223440</v>
      </c>
      <c r="S1600" s="275">
        <v>16</v>
      </c>
      <c r="T1600" s="20" t="s">
        <v>13227</v>
      </c>
      <c r="U1600" s="118"/>
      <c r="V1600" s="118"/>
    </row>
    <row r="1601" spans="1:22" s="1" customFormat="1" x14ac:dyDescent="0.3">
      <c r="A1601" s="16">
        <v>1596</v>
      </c>
      <c r="B1601" s="118" t="s">
        <v>5526</v>
      </c>
      <c r="C1601" s="118" t="s">
        <v>15454</v>
      </c>
      <c r="D1601" s="118" t="s">
        <v>15455</v>
      </c>
      <c r="E1601" s="118" t="s">
        <v>15456</v>
      </c>
      <c r="F1601" s="118" t="s">
        <v>14449</v>
      </c>
      <c r="G1601" s="118" t="s">
        <v>9115</v>
      </c>
      <c r="H1601" s="166">
        <v>15192000</v>
      </c>
      <c r="I1601" s="166">
        <v>60</v>
      </c>
      <c r="J1601" s="118"/>
      <c r="K1601" s="118"/>
      <c r="L1601" s="118"/>
      <c r="M1601" s="118"/>
      <c r="N1601" s="118"/>
      <c r="O1601" s="118"/>
      <c r="P1601" s="118"/>
      <c r="Q1601" s="118"/>
      <c r="R1601" s="16">
        <v>15192000</v>
      </c>
      <c r="S1601" s="118"/>
      <c r="T1601" s="20" t="s">
        <v>15403</v>
      </c>
      <c r="U1601" s="118" t="s">
        <v>1210</v>
      </c>
      <c r="V1601" s="118" t="s">
        <v>15457</v>
      </c>
    </row>
    <row r="1602" spans="1:22" s="1" customFormat="1" ht="112.5" x14ac:dyDescent="0.3">
      <c r="A1602" s="16">
        <v>1597</v>
      </c>
      <c r="B1602" s="21" t="s">
        <v>6989</v>
      </c>
      <c r="C1602" s="16" t="s">
        <v>6990</v>
      </c>
      <c r="D1602" s="16" t="s">
        <v>1501</v>
      </c>
      <c r="E1602" s="16" t="s">
        <v>10120</v>
      </c>
      <c r="F1602" s="16" t="s">
        <v>10120</v>
      </c>
      <c r="G1602" s="16" t="s">
        <v>9115</v>
      </c>
      <c r="H1602" s="251">
        <v>3035998.56</v>
      </c>
      <c r="I1602" s="251" t="s">
        <v>9130</v>
      </c>
      <c r="J1602" s="16">
        <v>3035998.56</v>
      </c>
      <c r="K1602" s="16" t="s">
        <v>9130</v>
      </c>
      <c r="L1602" s="16">
        <v>3035998.56</v>
      </c>
      <c r="M1602" s="16" t="s">
        <v>9130</v>
      </c>
      <c r="N1602" s="16">
        <v>3035998.56</v>
      </c>
      <c r="O1602" s="16" t="s">
        <v>9130</v>
      </c>
      <c r="P1602" s="16">
        <v>3035998.56</v>
      </c>
      <c r="Q1602" s="16" t="s">
        <v>9130</v>
      </c>
      <c r="R1602" s="16">
        <v>15179992.800000001</v>
      </c>
      <c r="S1602" s="16">
        <v>15</v>
      </c>
      <c r="T1602" s="16" t="s">
        <v>34</v>
      </c>
      <c r="U1602" s="16"/>
      <c r="V1602" s="16"/>
    </row>
    <row r="1603" spans="1:22" s="1" customFormat="1" ht="37.5" x14ac:dyDescent="0.3">
      <c r="A1603" s="16">
        <v>1598</v>
      </c>
      <c r="B1603" s="21" t="s">
        <v>651</v>
      </c>
      <c r="C1603" s="16" t="s">
        <v>652</v>
      </c>
      <c r="D1603" s="16" t="s">
        <v>653</v>
      </c>
      <c r="E1603" s="16" t="s">
        <v>11021</v>
      </c>
      <c r="F1603" s="16"/>
      <c r="G1603" s="16" t="s">
        <v>1493</v>
      </c>
      <c r="H1603" s="251">
        <v>3035549.44</v>
      </c>
      <c r="I1603" s="251">
        <v>209</v>
      </c>
      <c r="J1603" s="16">
        <v>3035549.44</v>
      </c>
      <c r="K1603" s="16">
        <v>209</v>
      </c>
      <c r="L1603" s="16">
        <v>3035549.44</v>
      </c>
      <c r="M1603" s="16">
        <v>209</v>
      </c>
      <c r="N1603" s="16">
        <v>3035549.44</v>
      </c>
      <c r="O1603" s="16">
        <v>209</v>
      </c>
      <c r="P1603" s="16">
        <v>3035549.44</v>
      </c>
      <c r="Q1603" s="16">
        <v>209</v>
      </c>
      <c r="R1603" s="16">
        <v>15177747.199999999</v>
      </c>
      <c r="S1603" s="16">
        <v>1045</v>
      </c>
      <c r="T1603" s="16" t="s">
        <v>1113</v>
      </c>
      <c r="U1603" s="16" t="s">
        <v>1210</v>
      </c>
      <c r="V1603" s="35" t="s">
        <v>199</v>
      </c>
    </row>
    <row r="1604" spans="1:22" s="1" customFormat="1" ht="75" x14ac:dyDescent="0.3">
      <c r="A1604" s="16">
        <v>1599</v>
      </c>
      <c r="B1604" s="21" t="s">
        <v>471</v>
      </c>
      <c r="C1604" s="16" t="s">
        <v>3070</v>
      </c>
      <c r="D1604" s="16" t="s">
        <v>3071</v>
      </c>
      <c r="E1604" s="16" t="s">
        <v>3113</v>
      </c>
      <c r="F1604" s="16"/>
      <c r="G1604" s="16" t="s">
        <v>24</v>
      </c>
      <c r="H1604" s="251">
        <v>3591000</v>
      </c>
      <c r="I1604" s="251">
        <v>5400</v>
      </c>
      <c r="J1604" s="16">
        <v>3591000</v>
      </c>
      <c r="K1604" s="16">
        <v>5400</v>
      </c>
      <c r="L1604" s="16">
        <v>2660000</v>
      </c>
      <c r="M1604" s="16">
        <v>4000</v>
      </c>
      <c r="N1604" s="16">
        <v>2660000</v>
      </c>
      <c r="O1604" s="16">
        <v>4000</v>
      </c>
      <c r="P1604" s="16">
        <v>2660000</v>
      </c>
      <c r="Q1604" s="16">
        <v>4000</v>
      </c>
      <c r="R1604" s="16">
        <v>15162000</v>
      </c>
      <c r="S1604" s="16">
        <v>22800</v>
      </c>
      <c r="T1604" s="16" t="s">
        <v>1457</v>
      </c>
      <c r="U1604" s="16" t="s">
        <v>2567</v>
      </c>
      <c r="V1604" s="16" t="s">
        <v>2588</v>
      </c>
    </row>
    <row r="1605" spans="1:22" s="1" customFormat="1" ht="112.5" x14ac:dyDescent="0.3">
      <c r="A1605" s="16">
        <v>1600</v>
      </c>
      <c r="B1605" s="51" t="s">
        <v>1114</v>
      </c>
      <c r="C1605" s="51" t="s">
        <v>3301</v>
      </c>
      <c r="D1605" s="51" t="s">
        <v>3302</v>
      </c>
      <c r="E1605" s="51" t="s">
        <v>14743</v>
      </c>
      <c r="F1605" s="40" t="s">
        <v>14449</v>
      </c>
      <c r="G1605" s="51" t="s">
        <v>9115</v>
      </c>
      <c r="H1605" s="437">
        <v>15120000</v>
      </c>
      <c r="I1605" s="251" t="s">
        <v>9130</v>
      </c>
      <c r="J1605" s="17"/>
      <c r="K1605" s="17"/>
      <c r="L1605" s="17"/>
      <c r="M1605" s="17"/>
      <c r="N1605" s="17"/>
      <c r="O1605" s="17"/>
      <c r="P1605" s="17"/>
      <c r="Q1605" s="17"/>
      <c r="R1605" s="16">
        <v>15120000</v>
      </c>
      <c r="S1605" s="16">
        <v>3</v>
      </c>
      <c r="T1605" s="51" t="s">
        <v>14655</v>
      </c>
      <c r="U1605" s="51"/>
      <c r="V1605" s="17"/>
    </row>
    <row r="1606" spans="1:22" s="1" customFormat="1" ht="75" x14ac:dyDescent="0.3">
      <c r="A1606" s="16">
        <v>1601</v>
      </c>
      <c r="B1606" s="21" t="s">
        <v>7752</v>
      </c>
      <c r="C1606" s="16" t="s">
        <v>2101</v>
      </c>
      <c r="D1606" s="16" t="s">
        <v>2100</v>
      </c>
      <c r="E1606" s="16" t="s">
        <v>7753</v>
      </c>
      <c r="F1606" s="16"/>
      <c r="G1606" s="16" t="s">
        <v>33</v>
      </c>
      <c r="H1606" s="251">
        <v>3778799.9999999995</v>
      </c>
      <c r="I1606" s="251">
        <v>4</v>
      </c>
      <c r="J1606" s="16">
        <v>0</v>
      </c>
      <c r="K1606" s="16">
        <v>0</v>
      </c>
      <c r="L1606" s="16">
        <v>3778799.9999999995</v>
      </c>
      <c r="M1606" s="16">
        <v>4</v>
      </c>
      <c r="N1606" s="16">
        <v>3778799.9999999995</v>
      </c>
      <c r="O1606" s="16">
        <v>4</v>
      </c>
      <c r="P1606" s="16">
        <v>3778799.9999999995</v>
      </c>
      <c r="Q1606" s="16">
        <v>4</v>
      </c>
      <c r="R1606" s="16">
        <v>15115199.999999998</v>
      </c>
      <c r="S1606" s="16">
        <v>16</v>
      </c>
      <c r="T1606" s="16" t="s">
        <v>213</v>
      </c>
      <c r="U1606" s="16" t="s">
        <v>294</v>
      </c>
      <c r="V1606" s="16" t="s">
        <v>7754</v>
      </c>
    </row>
    <row r="1607" spans="1:22" s="1" customFormat="1" ht="75" x14ac:dyDescent="0.3">
      <c r="A1607" s="16">
        <v>1602</v>
      </c>
      <c r="B1607" s="243" t="s">
        <v>3379</v>
      </c>
      <c r="C1607" s="134" t="s">
        <v>11460</v>
      </c>
      <c r="D1607" s="134" t="s">
        <v>11461</v>
      </c>
      <c r="E1607" s="17" t="s">
        <v>11464</v>
      </c>
      <c r="F1607" s="134"/>
      <c r="G1607" s="134" t="s">
        <v>11424</v>
      </c>
      <c r="H1607" s="308">
        <v>2534550</v>
      </c>
      <c r="I1607" s="308">
        <v>60</v>
      </c>
      <c r="J1607" s="284">
        <v>2686623</v>
      </c>
      <c r="K1607" s="284">
        <v>27</v>
      </c>
      <c r="L1607" s="285">
        <v>3134393.5</v>
      </c>
      <c r="M1607" s="285">
        <v>30</v>
      </c>
      <c r="N1607" s="285">
        <v>3291113.17</v>
      </c>
      <c r="O1607" s="285">
        <v>30</v>
      </c>
      <c r="P1607" s="285">
        <v>3455668.83</v>
      </c>
      <c r="Q1607" s="285">
        <v>30</v>
      </c>
      <c r="R1607" s="16">
        <v>15102348.5</v>
      </c>
      <c r="S1607" s="16">
        <v>177</v>
      </c>
      <c r="T1607" s="134" t="s">
        <v>966</v>
      </c>
      <c r="U1607" s="134" t="s">
        <v>35</v>
      </c>
      <c r="V1607" s="134" t="s">
        <v>11463</v>
      </c>
    </row>
    <row r="1608" spans="1:22" s="1" customFormat="1" ht="112.5" x14ac:dyDescent="0.3">
      <c r="A1608" s="16">
        <v>1603</v>
      </c>
      <c r="B1608" s="21" t="s">
        <v>7755</v>
      </c>
      <c r="C1608" s="16" t="s">
        <v>2617</v>
      </c>
      <c r="D1608" s="16" t="s">
        <v>1993</v>
      </c>
      <c r="E1608" s="16" t="s">
        <v>2618</v>
      </c>
      <c r="F1608" s="16"/>
      <c r="G1608" s="16" t="s">
        <v>33</v>
      </c>
      <c r="H1608" s="251">
        <v>1212000</v>
      </c>
      <c r="I1608" s="251">
        <v>12</v>
      </c>
      <c r="J1608" s="16">
        <v>3289442.52</v>
      </c>
      <c r="K1608" s="16">
        <v>28</v>
      </c>
      <c r="L1608" s="16">
        <v>3524402.6999999997</v>
      </c>
      <c r="M1608" s="16">
        <v>30</v>
      </c>
      <c r="N1608" s="16">
        <v>3524402.6999999997</v>
      </c>
      <c r="O1608" s="16">
        <v>30</v>
      </c>
      <c r="P1608" s="16">
        <v>3524402.6999999997</v>
      </c>
      <c r="Q1608" s="16">
        <v>30</v>
      </c>
      <c r="R1608" s="16">
        <v>15074650.619999997</v>
      </c>
      <c r="S1608" s="16">
        <v>130</v>
      </c>
      <c r="T1608" s="16" t="s">
        <v>213</v>
      </c>
      <c r="U1608" s="16" t="s">
        <v>294</v>
      </c>
      <c r="V1608" s="16" t="s">
        <v>7588</v>
      </c>
    </row>
    <row r="1609" spans="1:22" s="1" customFormat="1" ht="75" x14ac:dyDescent="0.3">
      <c r="A1609" s="16">
        <v>1604</v>
      </c>
      <c r="B1609" s="20" t="s">
        <v>11344</v>
      </c>
      <c r="C1609" s="20" t="s">
        <v>16066</v>
      </c>
      <c r="D1609" s="20" t="s">
        <v>16067</v>
      </c>
      <c r="E1609" s="20" t="s">
        <v>16068</v>
      </c>
      <c r="F1609" s="116" t="s">
        <v>16069</v>
      </c>
      <c r="G1609" s="21" t="s">
        <v>33</v>
      </c>
      <c r="H1609" s="115">
        <v>15026976.940000001</v>
      </c>
      <c r="I1609" s="115">
        <v>8858</v>
      </c>
      <c r="J1609" s="171"/>
      <c r="K1609" s="171"/>
      <c r="L1609" s="171"/>
      <c r="M1609" s="171"/>
      <c r="N1609" s="174"/>
      <c r="O1609" s="174"/>
      <c r="P1609" s="174"/>
      <c r="Q1609" s="174"/>
      <c r="R1609" s="16">
        <v>15026976.940000001</v>
      </c>
      <c r="S1609" s="171">
        <v>8858</v>
      </c>
      <c r="T1609" s="20" t="s">
        <v>15928</v>
      </c>
      <c r="U1609" s="16" t="s">
        <v>199</v>
      </c>
      <c r="V1609" s="16" t="s">
        <v>199</v>
      </c>
    </row>
    <row r="1610" spans="1:22" s="1" customFormat="1" ht="75" x14ac:dyDescent="0.3">
      <c r="A1610" s="16">
        <v>1605</v>
      </c>
      <c r="B1610" s="21" t="s">
        <v>856</v>
      </c>
      <c r="C1610" s="16" t="s">
        <v>857</v>
      </c>
      <c r="D1610" s="16" t="s">
        <v>858</v>
      </c>
      <c r="E1610" s="16" t="s">
        <v>4572</v>
      </c>
      <c r="F1610" s="16" t="s">
        <v>4573</v>
      </c>
      <c r="G1610" s="16" t="s">
        <v>49</v>
      </c>
      <c r="H1610" s="251">
        <v>2749333.32</v>
      </c>
      <c r="I1610" s="251">
        <v>4</v>
      </c>
      <c r="J1610" s="16">
        <v>2846880</v>
      </c>
      <c r="K1610" s="16">
        <v>4</v>
      </c>
      <c r="L1610" s="16">
        <v>3017692</v>
      </c>
      <c r="M1610" s="16">
        <v>4</v>
      </c>
      <c r="N1610" s="16">
        <v>3138400</v>
      </c>
      <c r="O1610" s="16">
        <v>4</v>
      </c>
      <c r="P1610" s="16">
        <v>3263936</v>
      </c>
      <c r="Q1610" s="16">
        <v>4</v>
      </c>
      <c r="R1610" s="16">
        <v>15016241.32</v>
      </c>
      <c r="S1610" s="16">
        <v>20</v>
      </c>
      <c r="T1610" s="16" t="s">
        <v>9759</v>
      </c>
      <c r="U1610" s="16" t="s">
        <v>294</v>
      </c>
      <c r="V1610" s="16" t="s">
        <v>4574</v>
      </c>
    </row>
    <row r="1611" spans="1:22" s="1" customFormat="1" ht="75" x14ac:dyDescent="0.3">
      <c r="A1611" s="16">
        <v>1606</v>
      </c>
      <c r="B1611" s="21" t="s">
        <v>955</v>
      </c>
      <c r="C1611" s="16" t="s">
        <v>1328</v>
      </c>
      <c r="D1611" s="16" t="s">
        <v>1329</v>
      </c>
      <c r="E1611" s="16" t="s">
        <v>2811</v>
      </c>
      <c r="F1611" s="16"/>
      <c r="G1611" s="16" t="s">
        <v>24</v>
      </c>
      <c r="H1611" s="251">
        <v>3000000</v>
      </c>
      <c r="I1611" s="251">
        <v>6000</v>
      </c>
      <c r="J1611" s="16">
        <v>3000000</v>
      </c>
      <c r="K1611" s="16">
        <v>6000</v>
      </c>
      <c r="L1611" s="16">
        <v>3000000</v>
      </c>
      <c r="M1611" s="16">
        <v>6000</v>
      </c>
      <c r="N1611" s="16">
        <v>3000000</v>
      </c>
      <c r="O1611" s="16">
        <v>6000</v>
      </c>
      <c r="P1611" s="16">
        <v>3000000</v>
      </c>
      <c r="Q1611" s="16">
        <v>6000</v>
      </c>
      <c r="R1611" s="16">
        <v>15000000</v>
      </c>
      <c r="S1611" s="16">
        <v>30000</v>
      </c>
      <c r="T1611" s="16" t="s">
        <v>1457</v>
      </c>
      <c r="U1611" s="16" t="s">
        <v>2567</v>
      </c>
      <c r="V1611" s="16" t="s">
        <v>2812</v>
      </c>
    </row>
    <row r="1612" spans="1:22" s="1" customFormat="1" ht="56.25" x14ac:dyDescent="0.3">
      <c r="A1612" s="16">
        <v>1607</v>
      </c>
      <c r="B1612" s="21" t="s">
        <v>4147</v>
      </c>
      <c r="C1612" s="16" t="s">
        <v>2959</v>
      </c>
      <c r="D1612" s="16" t="s">
        <v>4148</v>
      </c>
      <c r="E1612" s="16" t="s">
        <v>2984</v>
      </c>
      <c r="F1612" s="17"/>
      <c r="G1612" s="16" t="s">
        <v>33</v>
      </c>
      <c r="H1612" s="251">
        <v>3000000</v>
      </c>
      <c r="I1612" s="251">
        <v>5</v>
      </c>
      <c r="J1612" s="16">
        <v>3000000</v>
      </c>
      <c r="K1612" s="16">
        <v>5</v>
      </c>
      <c r="L1612" s="16">
        <v>3000000</v>
      </c>
      <c r="M1612" s="16">
        <v>5</v>
      </c>
      <c r="N1612" s="16">
        <v>3000000</v>
      </c>
      <c r="O1612" s="16">
        <v>5</v>
      </c>
      <c r="P1612" s="16">
        <v>3000000</v>
      </c>
      <c r="Q1612" s="16">
        <v>5</v>
      </c>
      <c r="R1612" s="16">
        <v>15000000</v>
      </c>
      <c r="S1612" s="16">
        <v>25</v>
      </c>
      <c r="T1612" s="16" t="s">
        <v>213</v>
      </c>
      <c r="U1612" s="16" t="s">
        <v>2567</v>
      </c>
      <c r="V1612" s="16" t="s">
        <v>4149</v>
      </c>
    </row>
    <row r="1613" spans="1:22" s="13" customFormat="1" ht="112.5" x14ac:dyDescent="0.2">
      <c r="A1613" s="16">
        <v>1608</v>
      </c>
      <c r="B1613" s="276" t="s">
        <v>332</v>
      </c>
      <c r="C1613" s="99" t="s">
        <v>1661</v>
      </c>
      <c r="D1613" s="99" t="s">
        <v>1662</v>
      </c>
      <c r="E1613" s="99" t="s">
        <v>11253</v>
      </c>
      <c r="F1613" s="16"/>
      <c r="G1613" s="99" t="s">
        <v>9684</v>
      </c>
      <c r="H1613" s="184">
        <v>0</v>
      </c>
      <c r="I1613" s="184">
        <v>0</v>
      </c>
      <c r="J1613" s="99">
        <v>15000000</v>
      </c>
      <c r="K1613" s="99">
        <v>1000</v>
      </c>
      <c r="L1613" s="99">
        <v>0</v>
      </c>
      <c r="M1613" s="99">
        <v>0</v>
      </c>
      <c r="N1613" s="99">
        <v>0</v>
      </c>
      <c r="O1613" s="99">
        <v>0</v>
      </c>
      <c r="P1613" s="99">
        <v>0</v>
      </c>
      <c r="Q1613" s="99">
        <v>0</v>
      </c>
      <c r="R1613" s="16">
        <v>15000000</v>
      </c>
      <c r="S1613" s="99">
        <v>0</v>
      </c>
      <c r="T1613" s="16" t="s">
        <v>1000</v>
      </c>
      <c r="U1613" s="16" t="s">
        <v>1097</v>
      </c>
      <c r="V1613" s="35" t="s">
        <v>199</v>
      </c>
    </row>
    <row r="1614" spans="1:22" s="13" customFormat="1" ht="93.75" x14ac:dyDescent="0.2">
      <c r="A1614" s="16">
        <v>1609</v>
      </c>
      <c r="B1614" s="21" t="s">
        <v>7368</v>
      </c>
      <c r="C1614" s="16" t="s">
        <v>7371</v>
      </c>
      <c r="D1614" s="16" t="s">
        <v>2515</v>
      </c>
      <c r="E1614" s="16" t="s">
        <v>7370</v>
      </c>
      <c r="F1614" s="16"/>
      <c r="G1614" s="16" t="s">
        <v>1493</v>
      </c>
      <c r="H1614" s="251">
        <v>2995942.66</v>
      </c>
      <c r="I1614" s="251">
        <v>1</v>
      </c>
      <c r="J1614" s="16">
        <v>2995942.66</v>
      </c>
      <c r="K1614" s="16">
        <v>1</v>
      </c>
      <c r="L1614" s="16">
        <v>2995942.66</v>
      </c>
      <c r="M1614" s="16">
        <v>1</v>
      </c>
      <c r="N1614" s="16">
        <v>2995942.66</v>
      </c>
      <c r="O1614" s="16">
        <v>1</v>
      </c>
      <c r="P1614" s="16">
        <v>2995942.66</v>
      </c>
      <c r="Q1614" s="16">
        <v>1</v>
      </c>
      <c r="R1614" s="16">
        <v>14979713.300000001</v>
      </c>
      <c r="S1614" s="16">
        <v>5</v>
      </c>
      <c r="T1614" s="16" t="s">
        <v>213</v>
      </c>
      <c r="U1614" s="16" t="s">
        <v>7048</v>
      </c>
      <c r="V1614" s="16" t="s">
        <v>7048</v>
      </c>
    </row>
    <row r="1615" spans="1:22" s="13" customFormat="1" ht="131.25" x14ac:dyDescent="0.2">
      <c r="A1615" s="16">
        <v>1610</v>
      </c>
      <c r="B1615" s="21" t="s">
        <v>4161</v>
      </c>
      <c r="C1615" s="16" t="s">
        <v>187</v>
      </c>
      <c r="D1615" s="16" t="s">
        <v>4162</v>
      </c>
      <c r="E1615" s="16" t="s">
        <v>188</v>
      </c>
      <c r="F1615" s="17"/>
      <c r="G1615" s="16" t="s">
        <v>33</v>
      </c>
      <c r="H1615" s="251">
        <v>2995933</v>
      </c>
      <c r="I1615" s="251">
        <v>2</v>
      </c>
      <c r="J1615" s="16">
        <v>2995933</v>
      </c>
      <c r="K1615" s="16">
        <v>2</v>
      </c>
      <c r="L1615" s="16">
        <v>2995933</v>
      </c>
      <c r="M1615" s="16">
        <v>2</v>
      </c>
      <c r="N1615" s="16">
        <v>2995933</v>
      </c>
      <c r="O1615" s="16">
        <v>2</v>
      </c>
      <c r="P1615" s="16">
        <v>2995933</v>
      </c>
      <c r="Q1615" s="16">
        <v>2</v>
      </c>
      <c r="R1615" s="16">
        <v>14979665</v>
      </c>
      <c r="S1615" s="16">
        <v>10</v>
      </c>
      <c r="T1615" s="16" t="s">
        <v>213</v>
      </c>
      <c r="U1615" s="16"/>
      <c r="V1615" s="16"/>
    </row>
    <row r="1616" spans="1:22" s="1" customFormat="1" ht="75" x14ac:dyDescent="0.3">
      <c r="A1616" s="16">
        <v>1611</v>
      </c>
      <c r="B1616" s="25" t="s">
        <v>384</v>
      </c>
      <c r="C1616" s="18" t="s">
        <v>1392</v>
      </c>
      <c r="D1616" s="18" t="s">
        <v>1393</v>
      </c>
      <c r="E1616" s="18" t="s">
        <v>10980</v>
      </c>
      <c r="F1616" s="16"/>
      <c r="G1616" s="16" t="s">
        <v>33</v>
      </c>
      <c r="H1616" s="477">
        <v>2992500</v>
      </c>
      <c r="I1616" s="478">
        <v>38</v>
      </c>
      <c r="J1616" s="28">
        <v>2992500</v>
      </c>
      <c r="K1616" s="18">
        <v>38</v>
      </c>
      <c r="L1616" s="28">
        <v>2992500</v>
      </c>
      <c r="M1616" s="18">
        <v>38</v>
      </c>
      <c r="N1616" s="28">
        <v>2992500</v>
      </c>
      <c r="O1616" s="18">
        <v>38</v>
      </c>
      <c r="P1616" s="28">
        <v>2992500</v>
      </c>
      <c r="Q1616" s="18">
        <v>38</v>
      </c>
      <c r="R1616" s="16">
        <v>14962500</v>
      </c>
      <c r="S1616" s="16">
        <v>190</v>
      </c>
      <c r="T1616" s="18" t="s">
        <v>1113</v>
      </c>
      <c r="U1616" s="18" t="s">
        <v>83</v>
      </c>
      <c r="V1616" s="18" t="s">
        <v>1394</v>
      </c>
    </row>
    <row r="1617" spans="1:22" s="1" customFormat="1" ht="56.25" x14ac:dyDescent="0.3">
      <c r="A1617" s="16">
        <v>1612</v>
      </c>
      <c r="B1617" s="21" t="s">
        <v>5365</v>
      </c>
      <c r="C1617" s="16" t="s">
        <v>5366</v>
      </c>
      <c r="D1617" s="16" t="s">
        <v>5367</v>
      </c>
      <c r="E1617" s="16" t="s">
        <v>10380</v>
      </c>
      <c r="F1617" s="16"/>
      <c r="G1617" s="16" t="s">
        <v>9115</v>
      </c>
      <c r="H1617" s="251">
        <v>14958720</v>
      </c>
      <c r="I1617" s="251" t="s">
        <v>9196</v>
      </c>
      <c r="J1617" s="16"/>
      <c r="K1617" s="16"/>
      <c r="L1617" s="16"/>
      <c r="M1617" s="16"/>
      <c r="N1617" s="16"/>
      <c r="O1617" s="16"/>
      <c r="P1617" s="16"/>
      <c r="Q1617" s="16"/>
      <c r="R1617" s="16">
        <v>14958720</v>
      </c>
      <c r="S1617" s="16">
        <v>12</v>
      </c>
      <c r="T1617" s="16" t="s">
        <v>76</v>
      </c>
      <c r="U1617" s="16" t="s">
        <v>294</v>
      </c>
      <c r="V1617" s="16" t="s">
        <v>10381</v>
      </c>
    </row>
    <row r="1618" spans="1:22" s="1" customFormat="1" ht="187.5" x14ac:dyDescent="0.3">
      <c r="A1618" s="16">
        <v>1613</v>
      </c>
      <c r="B1618" s="21" t="s">
        <v>3051</v>
      </c>
      <c r="C1618" s="16" t="s">
        <v>3267</v>
      </c>
      <c r="D1618" s="16" t="s">
        <v>3268</v>
      </c>
      <c r="E1618" s="16" t="s">
        <v>10621</v>
      </c>
      <c r="F1618" s="16"/>
      <c r="G1618" s="16" t="s">
        <v>9115</v>
      </c>
      <c r="H1618" s="251">
        <v>14958720</v>
      </c>
      <c r="I1618" s="251" t="s">
        <v>9252</v>
      </c>
      <c r="J1618" s="16"/>
      <c r="K1618" s="16"/>
      <c r="L1618" s="16"/>
      <c r="M1618" s="16"/>
      <c r="N1618" s="16"/>
      <c r="O1618" s="16"/>
      <c r="P1618" s="16"/>
      <c r="Q1618" s="16"/>
      <c r="R1618" s="16">
        <v>14958720</v>
      </c>
      <c r="S1618" s="16">
        <v>16</v>
      </c>
      <c r="T1618" s="16" t="s">
        <v>76</v>
      </c>
      <c r="U1618" s="16" t="s">
        <v>1274</v>
      </c>
      <c r="V1618" s="16" t="s">
        <v>10622</v>
      </c>
    </row>
    <row r="1619" spans="1:22" s="1" customFormat="1" ht="93.75" x14ac:dyDescent="0.3">
      <c r="A1619" s="16">
        <v>1614</v>
      </c>
      <c r="B1619" s="21" t="s">
        <v>4176</v>
      </c>
      <c r="C1619" s="16" t="s">
        <v>4177</v>
      </c>
      <c r="D1619" s="16" t="s">
        <v>598</v>
      </c>
      <c r="E1619" s="16" t="s">
        <v>4178</v>
      </c>
      <c r="F1619" s="17"/>
      <c r="G1619" s="16" t="s">
        <v>33</v>
      </c>
      <c r="H1619" s="251">
        <v>2991518.46</v>
      </c>
      <c r="I1619" s="251">
        <v>6</v>
      </c>
      <c r="J1619" s="16">
        <v>2991518.46</v>
      </c>
      <c r="K1619" s="16">
        <v>6</v>
      </c>
      <c r="L1619" s="16">
        <v>2991518.46</v>
      </c>
      <c r="M1619" s="16">
        <v>6</v>
      </c>
      <c r="N1619" s="16">
        <v>2991518.46</v>
      </c>
      <c r="O1619" s="16">
        <v>6</v>
      </c>
      <c r="P1619" s="16">
        <v>2991518.46</v>
      </c>
      <c r="Q1619" s="16">
        <v>6</v>
      </c>
      <c r="R1619" s="16">
        <v>14957592.300000001</v>
      </c>
      <c r="S1619" s="16">
        <v>30</v>
      </c>
      <c r="T1619" s="16" t="s">
        <v>213</v>
      </c>
      <c r="U1619" s="16"/>
      <c r="V1619" s="16"/>
    </row>
    <row r="1620" spans="1:22" s="309" customFormat="1" ht="409.5" customHeight="1" x14ac:dyDescent="0.3">
      <c r="A1620" s="16">
        <v>1615</v>
      </c>
      <c r="B1620" s="113" t="s">
        <v>1519</v>
      </c>
      <c r="C1620" s="113" t="s">
        <v>16380</v>
      </c>
      <c r="D1620" s="113" t="s">
        <v>16381</v>
      </c>
      <c r="E1620" s="113" t="s">
        <v>16382</v>
      </c>
      <c r="F1620" s="113" t="s">
        <v>16383</v>
      </c>
      <c r="G1620" s="113" t="s">
        <v>9115</v>
      </c>
      <c r="H1620" s="172">
        <v>14941875</v>
      </c>
      <c r="I1620" s="172">
        <v>1</v>
      </c>
      <c r="J1620" s="174"/>
      <c r="K1620" s="174"/>
      <c r="L1620" s="174"/>
      <c r="M1620" s="174"/>
      <c r="N1620" s="174"/>
      <c r="O1620" s="174"/>
      <c r="P1620" s="174"/>
      <c r="Q1620" s="174"/>
      <c r="R1620" s="16">
        <v>14941875</v>
      </c>
      <c r="S1620" s="171">
        <v>1</v>
      </c>
      <c r="T1620" s="113" t="s">
        <v>15928</v>
      </c>
      <c r="U1620" s="219">
        <v>398</v>
      </c>
      <c r="V1620" s="112" t="s">
        <v>199</v>
      </c>
    </row>
    <row r="1621" spans="1:22" s="309" customFormat="1" x14ac:dyDescent="0.2">
      <c r="A1621" s="16">
        <v>1616</v>
      </c>
      <c r="B1621" s="21" t="s">
        <v>4470</v>
      </c>
      <c r="C1621" s="16" t="s">
        <v>7022</v>
      </c>
      <c r="D1621" s="16" t="s">
        <v>1601</v>
      </c>
      <c r="E1621" s="16" t="s">
        <v>10646</v>
      </c>
      <c r="F1621" s="16"/>
      <c r="G1621" s="16" t="s">
        <v>9115</v>
      </c>
      <c r="H1621" s="251">
        <v>14928026.4</v>
      </c>
      <c r="I1621" s="251" t="s">
        <v>10649</v>
      </c>
      <c r="J1621" s="16"/>
      <c r="K1621" s="16"/>
      <c r="L1621" s="16"/>
      <c r="M1621" s="16"/>
      <c r="N1621" s="16"/>
      <c r="O1621" s="16"/>
      <c r="P1621" s="16"/>
      <c r="Q1621" s="16"/>
      <c r="R1621" s="16">
        <v>14928026.4</v>
      </c>
      <c r="S1621" s="16">
        <v>323</v>
      </c>
      <c r="T1621" s="16" t="s">
        <v>76</v>
      </c>
      <c r="U1621" s="16" t="s">
        <v>2567</v>
      </c>
      <c r="V1621" s="16" t="s">
        <v>10648</v>
      </c>
    </row>
    <row r="1622" spans="1:22" s="309" customFormat="1" ht="56.25" x14ac:dyDescent="0.2">
      <c r="A1622" s="16">
        <v>1617</v>
      </c>
      <c r="B1622" s="21" t="s">
        <v>1298</v>
      </c>
      <c r="C1622" s="16" t="s">
        <v>1299</v>
      </c>
      <c r="D1622" s="16" t="s">
        <v>1300</v>
      </c>
      <c r="E1622" s="16" t="s">
        <v>1645</v>
      </c>
      <c r="F1622" s="16" t="s">
        <v>1646</v>
      </c>
      <c r="G1622" s="16" t="s">
        <v>1493</v>
      </c>
      <c r="H1622" s="251">
        <v>1309000</v>
      </c>
      <c r="I1622" s="251">
        <v>140</v>
      </c>
      <c r="J1622" s="16">
        <v>3201333.3333333335</v>
      </c>
      <c r="K1622" s="16">
        <v>140</v>
      </c>
      <c r="L1622" s="16">
        <v>3329386.666666667</v>
      </c>
      <c r="M1622" s="16">
        <v>140</v>
      </c>
      <c r="N1622" s="16">
        <v>3462562.1333333338</v>
      </c>
      <c r="O1622" s="16">
        <v>140</v>
      </c>
      <c r="P1622" s="16">
        <v>3601064.6186666675</v>
      </c>
      <c r="Q1622" s="16">
        <v>140</v>
      </c>
      <c r="R1622" s="16">
        <v>14903346.752000002</v>
      </c>
      <c r="S1622" s="16">
        <v>700</v>
      </c>
      <c r="T1622" s="16" t="s">
        <v>9759</v>
      </c>
      <c r="U1622" s="16" t="s">
        <v>83</v>
      </c>
      <c r="V1622" s="16" t="s">
        <v>199</v>
      </c>
    </row>
    <row r="1623" spans="1:22" s="309" customFormat="1" ht="56.25" x14ac:dyDescent="0.2">
      <c r="A1623" s="16">
        <v>1618</v>
      </c>
      <c r="B1623" s="21" t="s">
        <v>1298</v>
      </c>
      <c r="C1623" s="16" t="s">
        <v>1299</v>
      </c>
      <c r="D1623" s="16" t="s">
        <v>1300</v>
      </c>
      <c r="E1623" s="16" t="s">
        <v>1645</v>
      </c>
      <c r="F1623" s="16" t="s">
        <v>1646</v>
      </c>
      <c r="G1623" s="16" t="s">
        <v>1493</v>
      </c>
      <c r="H1623" s="251">
        <v>1309000</v>
      </c>
      <c r="I1623" s="251">
        <v>140</v>
      </c>
      <c r="J1623" s="16">
        <v>3201333.3333333335</v>
      </c>
      <c r="K1623" s="16">
        <v>140</v>
      </c>
      <c r="L1623" s="16">
        <v>3329386.666666667</v>
      </c>
      <c r="M1623" s="16">
        <v>140</v>
      </c>
      <c r="N1623" s="16">
        <v>3462562.1333333338</v>
      </c>
      <c r="O1623" s="16">
        <v>140</v>
      </c>
      <c r="P1623" s="16">
        <v>3601064.6186666675</v>
      </c>
      <c r="Q1623" s="16">
        <v>140</v>
      </c>
      <c r="R1623" s="16">
        <v>14903346.752000002</v>
      </c>
      <c r="S1623" s="16">
        <v>700</v>
      </c>
      <c r="T1623" s="16" t="s">
        <v>9759</v>
      </c>
      <c r="U1623" s="16" t="s">
        <v>83</v>
      </c>
      <c r="V1623" s="16" t="s">
        <v>199</v>
      </c>
    </row>
    <row r="1624" spans="1:22" s="309" customFormat="1" ht="93.75" x14ac:dyDescent="0.2">
      <c r="A1624" s="16">
        <v>1619</v>
      </c>
      <c r="B1624" s="21" t="s">
        <v>1955</v>
      </c>
      <c r="C1624" s="16" t="s">
        <v>9513</v>
      </c>
      <c r="D1624" s="16" t="s">
        <v>9514</v>
      </c>
      <c r="E1624" s="16" t="s">
        <v>9515</v>
      </c>
      <c r="F1624" s="16"/>
      <c r="G1624" s="16" t="s">
        <v>1493</v>
      </c>
      <c r="H1624" s="251">
        <v>0</v>
      </c>
      <c r="I1624" s="251"/>
      <c r="J1624" s="16">
        <v>14849598.92</v>
      </c>
      <c r="K1624" s="16">
        <v>2</v>
      </c>
      <c r="L1624" s="16"/>
      <c r="M1624" s="16"/>
      <c r="N1624" s="16"/>
      <c r="O1624" s="16"/>
      <c r="P1624" s="16"/>
      <c r="Q1624" s="16"/>
      <c r="R1624" s="16">
        <v>14849598.92</v>
      </c>
      <c r="S1624" s="16">
        <v>2</v>
      </c>
      <c r="T1624" s="16" t="s">
        <v>1326</v>
      </c>
      <c r="U1624" s="16" t="s">
        <v>350</v>
      </c>
      <c r="V1624" s="16" t="s">
        <v>9512</v>
      </c>
    </row>
    <row r="1625" spans="1:22" s="309" customFormat="1" ht="93.75" x14ac:dyDescent="0.2">
      <c r="A1625" s="16">
        <v>1620</v>
      </c>
      <c r="B1625" s="21" t="s">
        <v>4190</v>
      </c>
      <c r="C1625" s="16" t="s">
        <v>4191</v>
      </c>
      <c r="D1625" s="16" t="s">
        <v>4192</v>
      </c>
      <c r="E1625" s="16" t="s">
        <v>4193</v>
      </c>
      <c r="F1625" s="17"/>
      <c r="G1625" s="16" t="s">
        <v>33</v>
      </c>
      <c r="H1625" s="251">
        <v>2958112.5</v>
      </c>
      <c r="I1625" s="251">
        <v>175</v>
      </c>
      <c r="J1625" s="16">
        <v>2958112.5</v>
      </c>
      <c r="K1625" s="16">
        <v>175</v>
      </c>
      <c r="L1625" s="16">
        <v>2958112.5</v>
      </c>
      <c r="M1625" s="16">
        <v>175</v>
      </c>
      <c r="N1625" s="16">
        <v>2958112.5</v>
      </c>
      <c r="O1625" s="16">
        <v>175</v>
      </c>
      <c r="P1625" s="16">
        <v>2958112.5</v>
      </c>
      <c r="Q1625" s="16">
        <v>175</v>
      </c>
      <c r="R1625" s="16">
        <v>14790562.5</v>
      </c>
      <c r="S1625" s="16">
        <v>875</v>
      </c>
      <c r="T1625" s="16" t="s">
        <v>213</v>
      </c>
      <c r="U1625" s="16" t="s">
        <v>2567</v>
      </c>
      <c r="V1625" s="16" t="s">
        <v>199</v>
      </c>
    </row>
    <row r="1626" spans="1:22" s="309" customFormat="1" ht="93.75" x14ac:dyDescent="0.2">
      <c r="A1626" s="16">
        <v>1621</v>
      </c>
      <c r="B1626" s="16" t="s">
        <v>1643</v>
      </c>
      <c r="C1626" s="16" t="s">
        <v>1417</v>
      </c>
      <c r="D1626" s="16" t="s">
        <v>1418</v>
      </c>
      <c r="E1626" s="16" t="s">
        <v>13265</v>
      </c>
      <c r="F1626" s="16"/>
      <c r="G1626" s="151" t="s">
        <v>9115</v>
      </c>
      <c r="H1626" s="168">
        <v>14784000</v>
      </c>
      <c r="I1626" s="166" t="s">
        <v>9113</v>
      </c>
      <c r="J1626" s="166">
        <v>0</v>
      </c>
      <c r="K1626" s="166">
        <v>0</v>
      </c>
      <c r="L1626" s="166">
        <v>0</v>
      </c>
      <c r="M1626" s="166">
        <v>0</v>
      </c>
      <c r="N1626" s="166">
        <v>0</v>
      </c>
      <c r="O1626" s="166">
        <v>0</v>
      </c>
      <c r="P1626" s="166">
        <v>0</v>
      </c>
      <c r="Q1626" s="166">
        <v>0</v>
      </c>
      <c r="R1626" s="16">
        <v>14784000</v>
      </c>
      <c r="S1626" s="275">
        <v>1</v>
      </c>
      <c r="T1626" s="20" t="s">
        <v>13227</v>
      </c>
      <c r="U1626" s="118"/>
      <c r="V1626" s="118"/>
    </row>
    <row r="1627" spans="1:22" s="309" customFormat="1" ht="37.5" x14ac:dyDescent="0.2">
      <c r="A1627" s="16">
        <v>1622</v>
      </c>
      <c r="B1627" s="16" t="s">
        <v>1519</v>
      </c>
      <c r="C1627" s="16" t="s">
        <v>12407</v>
      </c>
      <c r="D1627" s="16" t="s">
        <v>12408</v>
      </c>
      <c r="E1627" s="16" t="s">
        <v>12409</v>
      </c>
      <c r="F1627" s="16"/>
      <c r="G1627" s="151" t="s">
        <v>9115</v>
      </c>
      <c r="H1627" s="275">
        <v>7382099.4000000004</v>
      </c>
      <c r="I1627" s="275" t="s">
        <v>9266</v>
      </c>
      <c r="J1627" s="275">
        <v>0</v>
      </c>
      <c r="K1627" s="275">
        <v>0</v>
      </c>
      <c r="L1627" s="275">
        <v>0</v>
      </c>
      <c r="M1627" s="275">
        <v>0</v>
      </c>
      <c r="N1627" s="275">
        <v>7382099.4000000004</v>
      </c>
      <c r="O1627" s="275" t="s">
        <v>9266</v>
      </c>
      <c r="P1627" s="275">
        <v>0</v>
      </c>
      <c r="Q1627" s="275">
        <v>0</v>
      </c>
      <c r="R1627" s="16">
        <v>14764198.800000001</v>
      </c>
      <c r="S1627" s="275">
        <v>8</v>
      </c>
      <c r="T1627" s="38" t="s">
        <v>11752</v>
      </c>
      <c r="U1627" s="279"/>
      <c r="V1627" s="279"/>
    </row>
    <row r="1628" spans="1:22" s="309" customFormat="1" ht="56.25" x14ac:dyDescent="0.2">
      <c r="A1628" s="16">
        <v>1623</v>
      </c>
      <c r="B1628" s="21" t="s">
        <v>1423</v>
      </c>
      <c r="C1628" s="16" t="s">
        <v>1424</v>
      </c>
      <c r="D1628" s="16" t="s">
        <v>1432</v>
      </c>
      <c r="E1628" s="16" t="s">
        <v>1435</v>
      </c>
      <c r="F1628" s="16"/>
      <c r="G1628" s="16" t="s">
        <v>33</v>
      </c>
      <c r="H1628" s="251">
        <v>3473338.32</v>
      </c>
      <c r="I1628" s="251">
        <v>6</v>
      </c>
      <c r="J1628" s="16">
        <v>3612271.8528</v>
      </c>
      <c r="K1628" s="16">
        <v>6</v>
      </c>
      <c r="L1628" s="16">
        <v>3756762.7269120002</v>
      </c>
      <c r="M1628" s="16">
        <v>6</v>
      </c>
      <c r="N1628" s="16">
        <v>3907033.2359884805</v>
      </c>
      <c r="O1628" s="16">
        <v>6</v>
      </c>
      <c r="P1628" s="16">
        <v>0</v>
      </c>
      <c r="Q1628" s="16">
        <v>0</v>
      </c>
      <c r="R1628" s="16">
        <v>14749406.135700481</v>
      </c>
      <c r="S1628" s="16">
        <v>24</v>
      </c>
      <c r="T1628" s="16" t="s">
        <v>1421</v>
      </c>
      <c r="U1628" s="16" t="s">
        <v>35</v>
      </c>
      <c r="V1628" s="16" t="s">
        <v>1428</v>
      </c>
    </row>
    <row r="1629" spans="1:22" s="309" customFormat="1" ht="56.25" x14ac:dyDescent="0.2">
      <c r="A1629" s="16">
        <v>1624</v>
      </c>
      <c r="B1629" s="21" t="s">
        <v>1423</v>
      </c>
      <c r="C1629" s="16" t="s">
        <v>1424</v>
      </c>
      <c r="D1629" s="16" t="s">
        <v>1432</v>
      </c>
      <c r="E1629" s="16" t="s">
        <v>1436</v>
      </c>
      <c r="F1629" s="16"/>
      <c r="G1629" s="16" t="s">
        <v>33</v>
      </c>
      <c r="H1629" s="251">
        <v>3473338.32</v>
      </c>
      <c r="I1629" s="251">
        <v>6</v>
      </c>
      <c r="J1629" s="16">
        <v>3612271.8528</v>
      </c>
      <c r="K1629" s="16">
        <v>6</v>
      </c>
      <c r="L1629" s="16">
        <v>3756762.7269120002</v>
      </c>
      <c r="M1629" s="16">
        <v>6</v>
      </c>
      <c r="N1629" s="16">
        <v>3907033.2359884805</v>
      </c>
      <c r="O1629" s="16">
        <v>6</v>
      </c>
      <c r="P1629" s="16">
        <v>0</v>
      </c>
      <c r="Q1629" s="16">
        <v>0</v>
      </c>
      <c r="R1629" s="16">
        <v>14749406.135700481</v>
      </c>
      <c r="S1629" s="16">
        <v>24</v>
      </c>
      <c r="T1629" s="16" t="s">
        <v>1421</v>
      </c>
      <c r="U1629" s="16" t="s">
        <v>35</v>
      </c>
      <c r="V1629" s="16" t="s">
        <v>1428</v>
      </c>
    </row>
    <row r="1630" spans="1:22" s="309" customFormat="1" ht="409.5" x14ac:dyDescent="0.2">
      <c r="A1630" s="16">
        <v>1625</v>
      </c>
      <c r="B1630" s="21" t="s">
        <v>1162</v>
      </c>
      <c r="C1630" s="16" t="s">
        <v>10246</v>
      </c>
      <c r="D1630" s="16" t="s">
        <v>1162</v>
      </c>
      <c r="E1630" s="16" t="s">
        <v>10247</v>
      </c>
      <c r="F1630" s="16" t="s">
        <v>10248</v>
      </c>
      <c r="G1630" s="16" t="s">
        <v>10249</v>
      </c>
      <c r="H1630" s="251">
        <v>2946585.6</v>
      </c>
      <c r="I1630" s="251" t="s">
        <v>9404</v>
      </c>
      <c r="J1630" s="16">
        <v>2946585.6</v>
      </c>
      <c r="K1630" s="16" t="s">
        <v>9404</v>
      </c>
      <c r="L1630" s="16">
        <v>2946585.6</v>
      </c>
      <c r="M1630" s="16" t="s">
        <v>9404</v>
      </c>
      <c r="N1630" s="16">
        <v>2946585.6</v>
      </c>
      <c r="O1630" s="16" t="s">
        <v>9404</v>
      </c>
      <c r="P1630" s="16">
        <v>2946585.6</v>
      </c>
      <c r="Q1630" s="16" t="s">
        <v>9404</v>
      </c>
      <c r="R1630" s="16">
        <v>14732928</v>
      </c>
      <c r="S1630" s="16">
        <v>150</v>
      </c>
      <c r="T1630" s="16" t="s">
        <v>34</v>
      </c>
      <c r="U1630" s="16"/>
      <c r="V1630" s="16"/>
    </row>
    <row r="1631" spans="1:22" s="309" customFormat="1" ht="93.75" x14ac:dyDescent="0.2">
      <c r="A1631" s="16">
        <v>1626</v>
      </c>
      <c r="B1631" s="21" t="s">
        <v>326</v>
      </c>
      <c r="C1631" s="16" t="s">
        <v>2408</v>
      </c>
      <c r="D1631" s="16" t="s">
        <v>2409</v>
      </c>
      <c r="E1631" s="16" t="s">
        <v>2566</v>
      </c>
      <c r="F1631" s="16"/>
      <c r="G1631" s="16" t="s">
        <v>24</v>
      </c>
      <c r="H1631" s="251">
        <v>2946430</v>
      </c>
      <c r="I1631" s="251">
        <v>1000</v>
      </c>
      <c r="J1631" s="16">
        <v>2946430</v>
      </c>
      <c r="K1631" s="16">
        <v>1000</v>
      </c>
      <c r="L1631" s="16">
        <v>2946430</v>
      </c>
      <c r="M1631" s="16">
        <v>1000</v>
      </c>
      <c r="N1631" s="16">
        <v>2946430</v>
      </c>
      <c r="O1631" s="16">
        <v>1000</v>
      </c>
      <c r="P1631" s="16">
        <v>2946430</v>
      </c>
      <c r="Q1631" s="16">
        <v>1000</v>
      </c>
      <c r="R1631" s="16">
        <v>14732150</v>
      </c>
      <c r="S1631" s="16">
        <v>5000</v>
      </c>
      <c r="T1631" s="16" t="s">
        <v>1457</v>
      </c>
      <c r="U1631" s="16" t="s">
        <v>2567</v>
      </c>
      <c r="V1631" s="16" t="s">
        <v>199</v>
      </c>
    </row>
    <row r="1632" spans="1:22" s="309" customFormat="1" ht="93.75" x14ac:dyDescent="0.2">
      <c r="A1632" s="16">
        <v>1627</v>
      </c>
      <c r="B1632" s="21" t="s">
        <v>326</v>
      </c>
      <c r="C1632" s="16" t="s">
        <v>2408</v>
      </c>
      <c r="D1632" s="16" t="s">
        <v>2409</v>
      </c>
      <c r="E1632" s="16" t="s">
        <v>2619</v>
      </c>
      <c r="F1632" s="16"/>
      <c r="G1632" s="16" t="s">
        <v>24</v>
      </c>
      <c r="H1632" s="251">
        <v>2946430</v>
      </c>
      <c r="I1632" s="251">
        <v>1000</v>
      </c>
      <c r="J1632" s="16">
        <v>2946430</v>
      </c>
      <c r="K1632" s="16">
        <v>1000</v>
      </c>
      <c r="L1632" s="16">
        <v>2946430</v>
      </c>
      <c r="M1632" s="16">
        <v>1000</v>
      </c>
      <c r="N1632" s="16">
        <v>2946430</v>
      </c>
      <c r="O1632" s="16">
        <v>1000</v>
      </c>
      <c r="P1632" s="16">
        <v>2946430</v>
      </c>
      <c r="Q1632" s="16">
        <v>1000</v>
      </c>
      <c r="R1632" s="16">
        <v>14732150</v>
      </c>
      <c r="S1632" s="16">
        <v>5000</v>
      </c>
      <c r="T1632" s="16" t="s">
        <v>1457</v>
      </c>
      <c r="U1632" s="16" t="s">
        <v>2567</v>
      </c>
      <c r="V1632" s="16" t="s">
        <v>2610</v>
      </c>
    </row>
    <row r="1633" spans="1:22" s="309" customFormat="1" ht="93.75" x14ac:dyDescent="0.2">
      <c r="A1633" s="16">
        <v>1628</v>
      </c>
      <c r="B1633" s="21" t="s">
        <v>326</v>
      </c>
      <c r="C1633" s="16" t="s">
        <v>2408</v>
      </c>
      <c r="D1633" s="16" t="s">
        <v>2409</v>
      </c>
      <c r="E1633" s="16" t="s">
        <v>2633</v>
      </c>
      <c r="F1633" s="16"/>
      <c r="G1633" s="16" t="s">
        <v>24</v>
      </c>
      <c r="H1633" s="251">
        <v>2946430</v>
      </c>
      <c r="I1633" s="251">
        <v>1000</v>
      </c>
      <c r="J1633" s="16">
        <v>2946430</v>
      </c>
      <c r="K1633" s="16">
        <v>1000</v>
      </c>
      <c r="L1633" s="16">
        <v>2946430</v>
      </c>
      <c r="M1633" s="16">
        <v>1000</v>
      </c>
      <c r="N1633" s="16">
        <v>2946430</v>
      </c>
      <c r="O1633" s="16">
        <v>1000</v>
      </c>
      <c r="P1633" s="16">
        <v>2946430</v>
      </c>
      <c r="Q1633" s="16">
        <v>1000</v>
      </c>
      <c r="R1633" s="16">
        <v>14732150</v>
      </c>
      <c r="S1633" s="16">
        <v>5000</v>
      </c>
      <c r="T1633" s="16" t="s">
        <v>1457</v>
      </c>
      <c r="U1633" s="16" t="s">
        <v>2567</v>
      </c>
      <c r="V1633" s="16" t="s">
        <v>199</v>
      </c>
    </row>
    <row r="1634" spans="1:22" s="309" customFormat="1" ht="75" x14ac:dyDescent="0.2">
      <c r="A1634" s="16">
        <v>1629</v>
      </c>
      <c r="B1634" s="21" t="s">
        <v>7756</v>
      </c>
      <c r="C1634" s="16" t="s">
        <v>1577</v>
      </c>
      <c r="D1634" s="16" t="s">
        <v>417</v>
      </c>
      <c r="E1634" s="16" t="s">
        <v>1578</v>
      </c>
      <c r="F1634" s="16"/>
      <c r="G1634" s="16" t="s">
        <v>33</v>
      </c>
      <c r="H1634" s="251">
        <v>367999.99999999994</v>
      </c>
      <c r="I1634" s="251">
        <v>160</v>
      </c>
      <c r="J1634" s="16">
        <v>3590400</v>
      </c>
      <c r="K1634" s="16">
        <v>320</v>
      </c>
      <c r="L1634" s="16">
        <v>3590400</v>
      </c>
      <c r="M1634" s="16">
        <v>320</v>
      </c>
      <c r="N1634" s="16">
        <v>3590400</v>
      </c>
      <c r="O1634" s="16">
        <v>320</v>
      </c>
      <c r="P1634" s="16">
        <v>3590400</v>
      </c>
      <c r="Q1634" s="16">
        <v>320</v>
      </c>
      <c r="R1634" s="16">
        <v>14729600</v>
      </c>
      <c r="S1634" s="16">
        <v>1440</v>
      </c>
      <c r="T1634" s="16" t="s">
        <v>213</v>
      </c>
      <c r="U1634" s="16" t="s">
        <v>7048</v>
      </c>
      <c r="V1634" s="16" t="s">
        <v>7048</v>
      </c>
    </row>
    <row r="1635" spans="1:22" s="309" customFormat="1" ht="150" x14ac:dyDescent="0.2">
      <c r="A1635" s="16">
        <v>1630</v>
      </c>
      <c r="B1635" s="21" t="s">
        <v>417</v>
      </c>
      <c r="C1635" s="16" t="s">
        <v>726</v>
      </c>
      <c r="D1635" s="16" t="s">
        <v>727</v>
      </c>
      <c r="E1635" s="16" t="s">
        <v>9989</v>
      </c>
      <c r="F1635" s="16" t="s">
        <v>9989</v>
      </c>
      <c r="G1635" s="16" t="s">
        <v>9115</v>
      </c>
      <c r="H1635" s="251">
        <v>2944000.64</v>
      </c>
      <c r="I1635" s="251" t="s">
        <v>9120</v>
      </c>
      <c r="J1635" s="16">
        <v>2944000.64</v>
      </c>
      <c r="K1635" s="16" t="s">
        <v>9120</v>
      </c>
      <c r="L1635" s="16">
        <v>2944000.64</v>
      </c>
      <c r="M1635" s="16" t="s">
        <v>9120</v>
      </c>
      <c r="N1635" s="16">
        <v>2944000.64</v>
      </c>
      <c r="O1635" s="16" t="s">
        <v>9120</v>
      </c>
      <c r="P1635" s="16">
        <v>2944000.64</v>
      </c>
      <c r="Q1635" s="16" t="s">
        <v>9120</v>
      </c>
      <c r="R1635" s="16">
        <v>14720003.200000001</v>
      </c>
      <c r="S1635" s="16">
        <v>10</v>
      </c>
      <c r="T1635" s="16" t="s">
        <v>34</v>
      </c>
      <c r="U1635" s="16"/>
      <c r="V1635" s="16"/>
    </row>
    <row r="1636" spans="1:22" s="309" customFormat="1" ht="206.25" x14ac:dyDescent="0.2">
      <c r="A1636" s="16">
        <v>1631</v>
      </c>
      <c r="B1636" s="21" t="s">
        <v>7177</v>
      </c>
      <c r="C1636" s="16" t="s">
        <v>7178</v>
      </c>
      <c r="D1636" s="16" t="s">
        <v>6993</v>
      </c>
      <c r="E1636" s="16" t="s">
        <v>7179</v>
      </c>
      <c r="F1636" s="16"/>
      <c r="G1636" s="16" t="s">
        <v>49</v>
      </c>
      <c r="H1636" s="251">
        <v>2943763.2</v>
      </c>
      <c r="I1636" s="251">
        <v>147</v>
      </c>
      <c r="J1636" s="16">
        <v>2943763.2</v>
      </c>
      <c r="K1636" s="16">
        <v>147</v>
      </c>
      <c r="L1636" s="16">
        <v>2943763.2</v>
      </c>
      <c r="M1636" s="16">
        <v>147</v>
      </c>
      <c r="N1636" s="16">
        <v>2943763.2</v>
      </c>
      <c r="O1636" s="16">
        <v>147</v>
      </c>
      <c r="P1636" s="16">
        <v>2943763.2</v>
      </c>
      <c r="Q1636" s="16">
        <v>147</v>
      </c>
      <c r="R1636" s="16">
        <v>14718816</v>
      </c>
      <c r="S1636" s="16">
        <v>735</v>
      </c>
      <c r="T1636" s="16" t="s">
        <v>213</v>
      </c>
      <c r="U1636" s="16" t="s">
        <v>7048</v>
      </c>
      <c r="V1636" s="16" t="s">
        <v>7048</v>
      </c>
    </row>
    <row r="1637" spans="1:22" s="309" customFormat="1" ht="37.5" x14ac:dyDescent="0.2">
      <c r="A1637" s="16">
        <v>1632</v>
      </c>
      <c r="B1637" s="21" t="s">
        <v>5622</v>
      </c>
      <c r="C1637" s="16" t="s">
        <v>5623</v>
      </c>
      <c r="D1637" s="16" t="s">
        <v>5624</v>
      </c>
      <c r="E1637" s="16" t="s">
        <v>5625</v>
      </c>
      <c r="F1637" s="16"/>
      <c r="G1637" s="16" t="s">
        <v>281</v>
      </c>
      <c r="H1637" s="251">
        <v>14718580</v>
      </c>
      <c r="I1637" s="251">
        <v>1578.4</v>
      </c>
      <c r="J1637" s="16">
        <v>0</v>
      </c>
      <c r="K1637" s="16">
        <v>0</v>
      </c>
      <c r="L1637" s="16">
        <v>0</v>
      </c>
      <c r="M1637" s="16">
        <v>0</v>
      </c>
      <c r="N1637" s="16">
        <v>0</v>
      </c>
      <c r="O1637" s="16">
        <v>0</v>
      </c>
      <c r="P1637" s="16">
        <v>0</v>
      </c>
      <c r="Q1637" s="16">
        <v>0</v>
      </c>
      <c r="R1637" s="16">
        <v>14718580</v>
      </c>
      <c r="S1637" s="16">
        <v>1578.4</v>
      </c>
      <c r="T1637" s="16" t="s">
        <v>76</v>
      </c>
      <c r="U1637" s="16" t="s">
        <v>603</v>
      </c>
      <c r="V1637" s="16" t="s">
        <v>5626</v>
      </c>
    </row>
    <row r="1638" spans="1:22" s="309" customFormat="1" ht="356.25" x14ac:dyDescent="0.2">
      <c r="A1638" s="16">
        <v>1633</v>
      </c>
      <c r="B1638" s="21" t="s">
        <v>5391</v>
      </c>
      <c r="C1638" s="16" t="s">
        <v>5392</v>
      </c>
      <c r="D1638" s="16" t="s">
        <v>5393</v>
      </c>
      <c r="E1638" s="16" t="s">
        <v>5394</v>
      </c>
      <c r="F1638" s="16"/>
      <c r="G1638" s="16" t="s">
        <v>1493</v>
      </c>
      <c r="H1638" s="251">
        <v>14700000</v>
      </c>
      <c r="I1638" s="251">
        <v>2</v>
      </c>
      <c r="J1638" s="16">
        <v>0</v>
      </c>
      <c r="K1638" s="16">
        <v>0</v>
      </c>
      <c r="L1638" s="16">
        <v>0</v>
      </c>
      <c r="M1638" s="16">
        <v>0</v>
      </c>
      <c r="N1638" s="16">
        <v>0</v>
      </c>
      <c r="O1638" s="16">
        <v>0</v>
      </c>
      <c r="P1638" s="16">
        <v>0</v>
      </c>
      <c r="Q1638" s="16">
        <v>0</v>
      </c>
      <c r="R1638" s="16">
        <v>14700000</v>
      </c>
      <c r="S1638" s="16">
        <v>2</v>
      </c>
      <c r="T1638" s="16" t="s">
        <v>76</v>
      </c>
      <c r="U1638" s="16" t="s">
        <v>2567</v>
      </c>
      <c r="V1638" s="16" t="s">
        <v>199</v>
      </c>
    </row>
    <row r="1639" spans="1:22" s="309" customFormat="1" ht="409.5" x14ac:dyDescent="0.2">
      <c r="A1639" s="16">
        <v>1634</v>
      </c>
      <c r="B1639" s="21" t="s">
        <v>5909</v>
      </c>
      <c r="C1639" s="16" t="s">
        <v>5910</v>
      </c>
      <c r="D1639" s="16" t="s">
        <v>5911</v>
      </c>
      <c r="E1639" s="16" t="s">
        <v>5912</v>
      </c>
      <c r="F1639" s="16"/>
      <c r="G1639" s="16" t="s">
        <v>1493</v>
      </c>
      <c r="H1639" s="251">
        <v>14700000</v>
      </c>
      <c r="I1639" s="251">
        <v>4</v>
      </c>
      <c r="J1639" s="16">
        <v>0</v>
      </c>
      <c r="K1639" s="16">
        <v>0</v>
      </c>
      <c r="L1639" s="16">
        <v>0</v>
      </c>
      <c r="M1639" s="16">
        <v>0</v>
      </c>
      <c r="N1639" s="16">
        <v>0</v>
      </c>
      <c r="O1639" s="16">
        <v>0</v>
      </c>
      <c r="P1639" s="16">
        <v>0</v>
      </c>
      <c r="Q1639" s="16">
        <v>0</v>
      </c>
      <c r="R1639" s="16">
        <v>14700000</v>
      </c>
      <c r="S1639" s="16">
        <v>4</v>
      </c>
      <c r="T1639" s="16" t="s">
        <v>76</v>
      </c>
      <c r="U1639" s="16"/>
      <c r="V1639" s="16"/>
    </row>
    <row r="1640" spans="1:22" s="309" customFormat="1" ht="187.5" x14ac:dyDescent="0.2">
      <c r="A1640" s="16">
        <v>1635</v>
      </c>
      <c r="B1640" s="21" t="s">
        <v>332</v>
      </c>
      <c r="C1640" s="16" t="s">
        <v>1348</v>
      </c>
      <c r="D1640" s="16" t="s">
        <v>2384</v>
      </c>
      <c r="E1640" s="16" t="s">
        <v>3540</v>
      </c>
      <c r="F1640" s="16" t="s">
        <v>3541</v>
      </c>
      <c r="G1640" s="16" t="s">
        <v>33</v>
      </c>
      <c r="H1640" s="251">
        <v>12120458.166666666</v>
      </c>
      <c r="I1640" s="251">
        <v>5</v>
      </c>
      <c r="J1640" s="16">
        <v>2569537.1313333334</v>
      </c>
      <c r="K1640" s="16">
        <v>1</v>
      </c>
      <c r="L1640" s="16">
        <v>0</v>
      </c>
      <c r="M1640" s="16">
        <v>0</v>
      </c>
      <c r="N1640" s="16">
        <v>0</v>
      </c>
      <c r="O1640" s="16">
        <v>0</v>
      </c>
      <c r="P1640" s="16">
        <v>0</v>
      </c>
      <c r="Q1640" s="16">
        <v>0</v>
      </c>
      <c r="R1640" s="16">
        <v>14689995.298</v>
      </c>
      <c r="S1640" s="16">
        <v>6</v>
      </c>
      <c r="T1640" s="16" t="s">
        <v>9759</v>
      </c>
      <c r="U1640" s="16" t="s">
        <v>2567</v>
      </c>
      <c r="V1640" s="16" t="s">
        <v>199</v>
      </c>
    </row>
    <row r="1641" spans="1:22" s="309" customFormat="1" ht="112.5" x14ac:dyDescent="0.2">
      <c r="A1641" s="16">
        <v>1636</v>
      </c>
      <c r="B1641" s="21" t="s">
        <v>4198</v>
      </c>
      <c r="C1641" s="16" t="s">
        <v>4199</v>
      </c>
      <c r="D1641" s="16" t="s">
        <v>4200</v>
      </c>
      <c r="E1641" s="16" t="s">
        <v>2493</v>
      </c>
      <c r="F1641" s="17"/>
      <c r="G1641" s="16" t="s">
        <v>33</v>
      </c>
      <c r="H1641" s="251">
        <v>2933683.2</v>
      </c>
      <c r="I1641" s="251">
        <v>192</v>
      </c>
      <c r="J1641" s="16">
        <v>2933683.2</v>
      </c>
      <c r="K1641" s="16">
        <v>192</v>
      </c>
      <c r="L1641" s="16">
        <v>2933683.2</v>
      </c>
      <c r="M1641" s="16">
        <v>192</v>
      </c>
      <c r="N1641" s="16">
        <v>2933683.2</v>
      </c>
      <c r="O1641" s="16">
        <v>192</v>
      </c>
      <c r="P1641" s="16">
        <v>2933683.2</v>
      </c>
      <c r="Q1641" s="16">
        <v>192</v>
      </c>
      <c r="R1641" s="16">
        <v>14668416</v>
      </c>
      <c r="S1641" s="16">
        <v>960</v>
      </c>
      <c r="T1641" s="16" t="s">
        <v>213</v>
      </c>
      <c r="U1641" s="16"/>
      <c r="V1641" s="16"/>
    </row>
    <row r="1642" spans="1:22" s="309" customFormat="1" ht="93.75" x14ac:dyDescent="0.2">
      <c r="A1642" s="16">
        <v>1637</v>
      </c>
      <c r="B1642" s="21" t="s">
        <v>332</v>
      </c>
      <c r="C1642" s="16" t="s">
        <v>333</v>
      </c>
      <c r="D1642" s="16" t="s">
        <v>334</v>
      </c>
      <c r="E1642" s="16" t="s">
        <v>3676</v>
      </c>
      <c r="F1642" s="16" t="s">
        <v>3677</v>
      </c>
      <c r="G1642" s="16" t="s">
        <v>337</v>
      </c>
      <c r="H1642" s="251">
        <v>2665848.2142857141</v>
      </c>
      <c r="I1642" s="251">
        <v>150</v>
      </c>
      <c r="J1642" s="16">
        <v>2825799.1071428601</v>
      </c>
      <c r="K1642" s="16">
        <v>150</v>
      </c>
      <c r="L1642" s="16">
        <v>2938831.07142857</v>
      </c>
      <c r="M1642" s="16">
        <v>150</v>
      </c>
      <c r="N1642" s="16">
        <v>3056384.31428571</v>
      </c>
      <c r="O1642" s="16">
        <v>150</v>
      </c>
      <c r="P1642" s="16">
        <v>3178639.6868571402</v>
      </c>
      <c r="Q1642" s="16">
        <v>150</v>
      </c>
      <c r="R1642" s="16">
        <v>14665502.393999996</v>
      </c>
      <c r="S1642" s="16">
        <v>750</v>
      </c>
      <c r="T1642" s="16" t="s">
        <v>9759</v>
      </c>
      <c r="U1642" s="16" t="s">
        <v>2567</v>
      </c>
      <c r="V1642" s="16" t="s">
        <v>3678</v>
      </c>
    </row>
    <row r="1643" spans="1:22" s="309" customFormat="1" ht="262.5" x14ac:dyDescent="0.2">
      <c r="A1643" s="16">
        <v>1638</v>
      </c>
      <c r="B1643" s="21" t="s">
        <v>332</v>
      </c>
      <c r="C1643" s="16" t="s">
        <v>1343</v>
      </c>
      <c r="D1643" s="16" t="s">
        <v>1344</v>
      </c>
      <c r="E1643" s="16" t="s">
        <v>1346</v>
      </c>
      <c r="F1643" s="16"/>
      <c r="G1643" s="16" t="s">
        <v>337</v>
      </c>
      <c r="H1643" s="251">
        <v>4511547.6190476194</v>
      </c>
      <c r="I1643" s="251">
        <v>200</v>
      </c>
      <c r="J1643" s="16">
        <v>4782.2404761904763</v>
      </c>
      <c r="K1643" s="16">
        <v>200</v>
      </c>
      <c r="L1643" s="16">
        <v>4973530.0952380896</v>
      </c>
      <c r="M1643" s="16">
        <v>200</v>
      </c>
      <c r="N1643" s="16">
        <v>5172471.29904762</v>
      </c>
      <c r="O1643" s="16">
        <v>200</v>
      </c>
      <c r="P1643" s="16">
        <v>0</v>
      </c>
      <c r="Q1643" s="16">
        <v>0</v>
      </c>
      <c r="R1643" s="16">
        <v>14662331.253809519</v>
      </c>
      <c r="S1643" s="16">
        <v>800</v>
      </c>
      <c r="T1643" s="16" t="s">
        <v>9759</v>
      </c>
      <c r="U1643" s="16"/>
      <c r="V1643" s="16"/>
    </row>
    <row r="1644" spans="1:22" s="309" customFormat="1" ht="409.5" x14ac:dyDescent="0.2">
      <c r="A1644" s="16">
        <v>1639</v>
      </c>
      <c r="B1644" s="21" t="s">
        <v>1937</v>
      </c>
      <c r="C1644" s="16" t="s">
        <v>1766</v>
      </c>
      <c r="D1644" s="16" t="s">
        <v>1767</v>
      </c>
      <c r="E1644" s="16" t="s">
        <v>3190</v>
      </c>
      <c r="F1644" s="16"/>
      <c r="G1644" s="16" t="s">
        <v>33</v>
      </c>
      <c r="H1644" s="251">
        <v>1498101.88</v>
      </c>
      <c r="I1644" s="251">
        <v>22</v>
      </c>
      <c r="J1644" s="16">
        <v>3282714</v>
      </c>
      <c r="K1644" s="16">
        <v>53</v>
      </c>
      <c r="L1644" s="16">
        <v>3282714</v>
      </c>
      <c r="M1644" s="16">
        <v>53</v>
      </c>
      <c r="N1644" s="16">
        <v>3282714</v>
      </c>
      <c r="O1644" s="16">
        <v>53</v>
      </c>
      <c r="P1644" s="16">
        <v>3282714</v>
      </c>
      <c r="Q1644" s="16">
        <v>53</v>
      </c>
      <c r="R1644" s="16">
        <v>14628957.879999999</v>
      </c>
      <c r="S1644" s="16">
        <v>234</v>
      </c>
      <c r="T1644" s="16" t="s">
        <v>25</v>
      </c>
      <c r="U1644" s="16" t="s">
        <v>204</v>
      </c>
      <c r="V1644" s="16" t="s">
        <v>3191</v>
      </c>
    </row>
    <row r="1645" spans="1:22" s="309" customFormat="1" ht="375" x14ac:dyDescent="0.2">
      <c r="A1645" s="16">
        <v>1640</v>
      </c>
      <c r="B1645" s="16" t="s">
        <v>12211</v>
      </c>
      <c r="C1645" s="16" t="s">
        <v>12212</v>
      </c>
      <c r="D1645" s="16" t="s">
        <v>5479</v>
      </c>
      <c r="E1645" s="16" t="s">
        <v>12213</v>
      </c>
      <c r="F1645" s="16" t="s">
        <v>12214</v>
      </c>
      <c r="G1645" s="151" t="s">
        <v>33</v>
      </c>
      <c r="H1645" s="275">
        <v>3656900</v>
      </c>
      <c r="I1645" s="275">
        <v>145</v>
      </c>
      <c r="J1645" s="275">
        <v>3656900</v>
      </c>
      <c r="K1645" s="275">
        <v>145</v>
      </c>
      <c r="L1645" s="275">
        <v>3656900</v>
      </c>
      <c r="M1645" s="275">
        <v>145</v>
      </c>
      <c r="N1645" s="275">
        <v>3656900</v>
      </c>
      <c r="O1645" s="275">
        <v>145</v>
      </c>
      <c r="P1645" s="275"/>
      <c r="Q1645" s="275"/>
      <c r="R1645" s="16">
        <v>14627600</v>
      </c>
      <c r="S1645" s="275">
        <v>580</v>
      </c>
      <c r="T1645" s="243" t="s">
        <v>11752</v>
      </c>
      <c r="U1645" s="279" t="s">
        <v>353</v>
      </c>
      <c r="V1645" s="279" t="s">
        <v>12158</v>
      </c>
    </row>
    <row r="1646" spans="1:22" s="309" customFormat="1" ht="75" x14ac:dyDescent="0.2">
      <c r="A1646" s="16">
        <v>1641</v>
      </c>
      <c r="B1646" s="16" t="s">
        <v>3340</v>
      </c>
      <c r="C1646" s="16" t="s">
        <v>12215</v>
      </c>
      <c r="D1646" s="16" t="s">
        <v>12151</v>
      </c>
      <c r="E1646" s="16" t="s">
        <v>12216</v>
      </c>
      <c r="F1646" s="16"/>
      <c r="G1646" s="151" t="s">
        <v>9115</v>
      </c>
      <c r="H1646" s="275">
        <v>14610400</v>
      </c>
      <c r="I1646" s="275" t="s">
        <v>9266</v>
      </c>
      <c r="J1646" s="275"/>
      <c r="K1646" s="275"/>
      <c r="L1646" s="275"/>
      <c r="M1646" s="275"/>
      <c r="N1646" s="275"/>
      <c r="O1646" s="275"/>
      <c r="P1646" s="275"/>
      <c r="Q1646" s="275"/>
      <c r="R1646" s="16">
        <v>14610400</v>
      </c>
      <c r="S1646" s="275">
        <v>4</v>
      </c>
      <c r="T1646" s="38" t="s">
        <v>11788</v>
      </c>
      <c r="U1646" s="279"/>
      <c r="V1646" s="279"/>
    </row>
    <row r="1647" spans="1:22" s="309" customFormat="1" ht="112.5" x14ac:dyDescent="0.2">
      <c r="A1647" s="16">
        <v>1642</v>
      </c>
      <c r="B1647" s="16" t="s">
        <v>4958</v>
      </c>
      <c r="C1647" s="16" t="s">
        <v>11299</v>
      </c>
      <c r="D1647" s="16" t="s">
        <v>11300</v>
      </c>
      <c r="E1647" s="16" t="s">
        <v>12217</v>
      </c>
      <c r="F1647" s="16"/>
      <c r="G1647" s="151" t="s">
        <v>9122</v>
      </c>
      <c r="H1647" s="275">
        <v>0</v>
      </c>
      <c r="I1647" s="275">
        <v>0</v>
      </c>
      <c r="J1647" s="275">
        <v>3651250</v>
      </c>
      <c r="K1647" s="275" t="s">
        <v>12218</v>
      </c>
      <c r="L1647" s="275">
        <v>3651250</v>
      </c>
      <c r="M1647" s="275" t="s">
        <v>12218</v>
      </c>
      <c r="N1647" s="275">
        <v>3651250</v>
      </c>
      <c r="O1647" s="275" t="s">
        <v>12218</v>
      </c>
      <c r="P1647" s="275">
        <v>3651250</v>
      </c>
      <c r="Q1647" s="275" t="s">
        <v>12218</v>
      </c>
      <c r="R1647" s="16">
        <v>14605000</v>
      </c>
      <c r="S1647" s="275">
        <v>5080</v>
      </c>
      <c r="T1647" s="38" t="s">
        <v>11752</v>
      </c>
      <c r="U1647" s="279"/>
      <c r="V1647" s="279"/>
    </row>
    <row r="1648" spans="1:22" s="309" customFormat="1" ht="168.75" x14ac:dyDescent="0.2">
      <c r="A1648" s="16">
        <v>1643</v>
      </c>
      <c r="B1648" s="21" t="s">
        <v>133</v>
      </c>
      <c r="C1648" s="16" t="s">
        <v>134</v>
      </c>
      <c r="D1648" s="16" t="s">
        <v>135</v>
      </c>
      <c r="E1648" s="16" t="s">
        <v>22</v>
      </c>
      <c r="F1648" s="40" t="s">
        <v>136</v>
      </c>
      <c r="G1648" s="16" t="s">
        <v>33</v>
      </c>
      <c r="H1648" s="251">
        <v>3647453.52</v>
      </c>
      <c r="I1648" s="251">
        <v>3</v>
      </c>
      <c r="J1648" s="16">
        <v>3647453.52</v>
      </c>
      <c r="K1648" s="16">
        <v>3</v>
      </c>
      <c r="L1648" s="16">
        <v>3647453.52</v>
      </c>
      <c r="M1648" s="16">
        <v>3</v>
      </c>
      <c r="N1648" s="16">
        <v>3647453.52</v>
      </c>
      <c r="O1648" s="16">
        <v>3</v>
      </c>
      <c r="P1648" s="16">
        <v>0</v>
      </c>
      <c r="Q1648" s="16">
        <v>0</v>
      </c>
      <c r="R1648" s="16">
        <v>14589814.08</v>
      </c>
      <c r="S1648" s="16">
        <v>12</v>
      </c>
      <c r="T1648" s="16" t="s">
        <v>25</v>
      </c>
      <c r="U1648" s="16" t="s">
        <v>35</v>
      </c>
      <c r="V1648" s="16" t="s">
        <v>137</v>
      </c>
    </row>
    <row r="1649" spans="1:22" s="309" customFormat="1" ht="56.25" customHeight="1" x14ac:dyDescent="0.3">
      <c r="A1649" s="16">
        <v>1644</v>
      </c>
      <c r="B1649" s="114" t="s">
        <v>14108</v>
      </c>
      <c r="C1649" s="114" t="s">
        <v>898</v>
      </c>
      <c r="D1649" s="114" t="s">
        <v>762</v>
      </c>
      <c r="E1649" s="114" t="s">
        <v>14109</v>
      </c>
      <c r="F1649" s="114"/>
      <c r="G1649" s="20" t="s">
        <v>1571</v>
      </c>
      <c r="H1649" s="115">
        <v>1244000</v>
      </c>
      <c r="I1649" s="172">
        <v>414</v>
      </c>
      <c r="J1649" s="114">
        <v>3004830.9178743963</v>
      </c>
      <c r="K1649" s="114">
        <v>1000</v>
      </c>
      <c r="L1649" s="114">
        <v>3215169.0821256042</v>
      </c>
      <c r="M1649" s="114">
        <v>1000</v>
      </c>
      <c r="N1649" s="114">
        <v>3440230.9178743968</v>
      </c>
      <c r="O1649" s="114">
        <v>1000</v>
      </c>
      <c r="P1649" s="114">
        <v>3681047.0821256046</v>
      </c>
      <c r="Q1649" s="114">
        <v>1000</v>
      </c>
      <c r="R1649" s="16">
        <v>14585278</v>
      </c>
      <c r="S1649" s="114">
        <v>4414</v>
      </c>
      <c r="T1649" s="114" t="s">
        <v>13999</v>
      </c>
      <c r="U1649" s="221" t="s">
        <v>35</v>
      </c>
      <c r="V1649" s="221"/>
    </row>
    <row r="1650" spans="1:22" s="309" customFormat="1" ht="56.25" x14ac:dyDescent="0.2">
      <c r="A1650" s="16">
        <v>1645</v>
      </c>
      <c r="B1650" s="21" t="s">
        <v>2966</v>
      </c>
      <c r="C1650" s="16" t="s">
        <v>2967</v>
      </c>
      <c r="D1650" s="16" t="s">
        <v>2968</v>
      </c>
      <c r="E1650" s="16" t="s">
        <v>5621</v>
      </c>
      <c r="F1650" s="16"/>
      <c r="G1650" s="16" t="s">
        <v>281</v>
      </c>
      <c r="H1650" s="251">
        <v>14582543.689999999</v>
      </c>
      <c r="I1650" s="251">
        <v>121</v>
      </c>
      <c r="J1650" s="16">
        <v>0</v>
      </c>
      <c r="K1650" s="16">
        <v>0</v>
      </c>
      <c r="L1650" s="16">
        <v>0</v>
      </c>
      <c r="M1650" s="16">
        <v>0</v>
      </c>
      <c r="N1650" s="16">
        <v>0</v>
      </c>
      <c r="O1650" s="16">
        <v>0</v>
      </c>
      <c r="P1650" s="16">
        <v>0</v>
      </c>
      <c r="Q1650" s="16">
        <v>0</v>
      </c>
      <c r="R1650" s="16">
        <v>14582543.689999999</v>
      </c>
      <c r="S1650" s="16">
        <v>121</v>
      </c>
      <c r="T1650" s="16" t="s">
        <v>76</v>
      </c>
      <c r="U1650" s="16" t="s">
        <v>61</v>
      </c>
      <c r="V1650" s="16" t="s">
        <v>3324</v>
      </c>
    </row>
    <row r="1651" spans="1:22" s="309" customFormat="1" ht="409.5" x14ac:dyDescent="0.2">
      <c r="A1651" s="16">
        <v>1646</v>
      </c>
      <c r="B1651" s="21" t="s">
        <v>3696</v>
      </c>
      <c r="C1651" s="16" t="s">
        <v>3697</v>
      </c>
      <c r="D1651" s="16" t="s">
        <v>3698</v>
      </c>
      <c r="E1651" s="16" t="s">
        <v>3699</v>
      </c>
      <c r="F1651" s="16"/>
      <c r="G1651" s="16" t="s">
        <v>33</v>
      </c>
      <c r="H1651" s="251">
        <v>1513380</v>
      </c>
      <c r="I1651" s="251">
        <v>30</v>
      </c>
      <c r="J1651" s="16">
        <v>3267264</v>
      </c>
      <c r="K1651" s="16">
        <v>40</v>
      </c>
      <c r="L1651" s="16">
        <v>3267264</v>
      </c>
      <c r="M1651" s="16">
        <v>40</v>
      </c>
      <c r="N1651" s="16">
        <v>3267264</v>
      </c>
      <c r="O1651" s="16">
        <v>40</v>
      </c>
      <c r="P1651" s="16">
        <v>3267264</v>
      </c>
      <c r="Q1651" s="16">
        <v>40</v>
      </c>
      <c r="R1651" s="16">
        <v>14582436</v>
      </c>
      <c r="S1651" s="16">
        <v>190</v>
      </c>
      <c r="T1651" s="16" t="s">
        <v>25</v>
      </c>
      <c r="U1651" s="16" t="s">
        <v>2567</v>
      </c>
      <c r="V1651" s="16" t="s">
        <v>3605</v>
      </c>
    </row>
    <row r="1652" spans="1:22" s="309" customFormat="1" ht="75" x14ac:dyDescent="0.2">
      <c r="A1652" s="16">
        <v>1647</v>
      </c>
      <c r="B1652" s="21" t="s">
        <v>384</v>
      </c>
      <c r="C1652" s="16" t="s">
        <v>1392</v>
      </c>
      <c r="D1652" s="16" t="s">
        <v>1393</v>
      </c>
      <c r="E1652" s="16" t="s">
        <v>11009</v>
      </c>
      <c r="F1652" s="16"/>
      <c r="G1652" s="16" t="s">
        <v>1493</v>
      </c>
      <c r="H1652" s="251">
        <v>2916480</v>
      </c>
      <c r="I1652" s="251">
        <v>35</v>
      </c>
      <c r="J1652" s="16">
        <v>2916480</v>
      </c>
      <c r="K1652" s="16">
        <v>35</v>
      </c>
      <c r="L1652" s="16">
        <v>2916480</v>
      </c>
      <c r="M1652" s="16">
        <v>35</v>
      </c>
      <c r="N1652" s="16">
        <v>2916480</v>
      </c>
      <c r="O1652" s="16">
        <v>35</v>
      </c>
      <c r="P1652" s="16">
        <v>2916480</v>
      </c>
      <c r="Q1652" s="16">
        <v>35</v>
      </c>
      <c r="R1652" s="16">
        <v>14582400</v>
      </c>
      <c r="S1652" s="16">
        <v>175</v>
      </c>
      <c r="T1652" s="16" t="s">
        <v>1113</v>
      </c>
      <c r="U1652" s="16" t="s">
        <v>1210</v>
      </c>
      <c r="V1652" s="35" t="s">
        <v>199</v>
      </c>
    </row>
    <row r="1653" spans="1:22" s="309" customFormat="1" ht="409.5" x14ac:dyDescent="0.2">
      <c r="A1653" s="16">
        <v>1648</v>
      </c>
      <c r="B1653" s="21" t="s">
        <v>1906</v>
      </c>
      <c r="C1653" s="16" t="s">
        <v>1907</v>
      </c>
      <c r="D1653" s="16" t="s">
        <v>1908</v>
      </c>
      <c r="E1653" s="16" t="s">
        <v>1909</v>
      </c>
      <c r="F1653" s="16" t="s">
        <v>1910</v>
      </c>
      <c r="G1653" s="16" t="s">
        <v>2320</v>
      </c>
      <c r="H1653" s="251">
        <v>14562636.927807989</v>
      </c>
      <c r="I1653" s="251">
        <v>0.94902504197483395</v>
      </c>
      <c r="J1653" s="16">
        <v>0</v>
      </c>
      <c r="K1653" s="16">
        <v>0</v>
      </c>
      <c r="L1653" s="16">
        <v>0</v>
      </c>
      <c r="M1653" s="16">
        <v>0</v>
      </c>
      <c r="N1653" s="16">
        <v>0</v>
      </c>
      <c r="O1653" s="16">
        <v>0</v>
      </c>
      <c r="P1653" s="16">
        <v>0</v>
      </c>
      <c r="Q1653" s="16">
        <v>0</v>
      </c>
      <c r="R1653" s="16">
        <v>14562636.927807989</v>
      </c>
      <c r="S1653" s="16">
        <v>0.94902504197483395</v>
      </c>
      <c r="T1653" s="16" t="s">
        <v>1326</v>
      </c>
      <c r="U1653" s="16" t="s">
        <v>35</v>
      </c>
      <c r="V1653" s="16" t="s">
        <v>1911</v>
      </c>
    </row>
    <row r="1654" spans="1:22" s="309" customFormat="1" ht="112.5" x14ac:dyDescent="0.2">
      <c r="A1654" s="16">
        <v>1649</v>
      </c>
      <c r="B1654" s="21" t="s">
        <v>2694</v>
      </c>
      <c r="C1654" s="16" t="s">
        <v>6424</v>
      </c>
      <c r="D1654" s="16" t="s">
        <v>6425</v>
      </c>
      <c r="E1654" s="16" t="s">
        <v>10562</v>
      </c>
      <c r="F1654" s="16"/>
      <c r="G1654" s="16" t="s">
        <v>9115</v>
      </c>
      <c r="H1654" s="251">
        <v>14560000</v>
      </c>
      <c r="I1654" s="251" t="s">
        <v>9113</v>
      </c>
      <c r="J1654" s="16"/>
      <c r="K1654" s="16"/>
      <c r="L1654" s="16"/>
      <c r="M1654" s="16"/>
      <c r="N1654" s="16"/>
      <c r="O1654" s="16"/>
      <c r="P1654" s="16"/>
      <c r="Q1654" s="16"/>
      <c r="R1654" s="16">
        <v>14560000</v>
      </c>
      <c r="S1654" s="16">
        <v>1</v>
      </c>
      <c r="T1654" s="16" t="s">
        <v>76</v>
      </c>
      <c r="U1654" s="16" t="s">
        <v>2567</v>
      </c>
      <c r="V1654" s="16" t="s">
        <v>10563</v>
      </c>
    </row>
    <row r="1655" spans="1:22" s="309" customFormat="1" ht="112.5" x14ac:dyDescent="0.2">
      <c r="A1655" s="16">
        <v>1650</v>
      </c>
      <c r="B1655" s="51" t="s">
        <v>2694</v>
      </c>
      <c r="C1655" s="51" t="s">
        <v>12007</v>
      </c>
      <c r="D1655" s="51" t="s">
        <v>12008</v>
      </c>
      <c r="E1655" s="51" t="s">
        <v>1051</v>
      </c>
      <c r="F1655" s="51"/>
      <c r="G1655" s="51" t="s">
        <v>9115</v>
      </c>
      <c r="H1655" s="437">
        <v>14560000</v>
      </c>
      <c r="I1655" s="251" t="s">
        <v>9113</v>
      </c>
      <c r="J1655" s="17"/>
      <c r="K1655" s="17"/>
      <c r="L1655" s="17"/>
      <c r="M1655" s="17"/>
      <c r="N1655" s="17"/>
      <c r="O1655" s="17"/>
      <c r="P1655" s="17"/>
      <c r="Q1655" s="17"/>
      <c r="R1655" s="16">
        <v>14560000</v>
      </c>
      <c r="S1655" s="16">
        <v>1</v>
      </c>
      <c r="T1655" s="51" t="s">
        <v>14655</v>
      </c>
      <c r="U1655" s="51"/>
      <c r="V1655" s="17"/>
    </row>
    <row r="1656" spans="1:22" s="309" customFormat="1" ht="75" x14ac:dyDescent="0.2">
      <c r="A1656" s="16">
        <v>1651</v>
      </c>
      <c r="B1656" s="16" t="s">
        <v>12219</v>
      </c>
      <c r="C1656" s="16" t="s">
        <v>12220</v>
      </c>
      <c r="D1656" s="16" t="s">
        <v>5479</v>
      </c>
      <c r="E1656" s="16" t="s">
        <v>12221</v>
      </c>
      <c r="F1656" s="16"/>
      <c r="G1656" s="151" t="s">
        <v>9115</v>
      </c>
      <c r="H1656" s="275">
        <v>14555520</v>
      </c>
      <c r="I1656" s="275" t="s">
        <v>9123</v>
      </c>
      <c r="J1656" s="275"/>
      <c r="K1656" s="275"/>
      <c r="L1656" s="275"/>
      <c r="M1656" s="275"/>
      <c r="N1656" s="275"/>
      <c r="O1656" s="275"/>
      <c r="P1656" s="275"/>
      <c r="Q1656" s="275"/>
      <c r="R1656" s="16">
        <v>14555520</v>
      </c>
      <c r="S1656" s="275">
        <v>6</v>
      </c>
      <c r="T1656" s="38" t="s">
        <v>11788</v>
      </c>
      <c r="U1656" s="279"/>
      <c r="V1656" s="279"/>
    </row>
    <row r="1657" spans="1:22" s="309" customFormat="1" ht="75" x14ac:dyDescent="0.2">
      <c r="A1657" s="16">
        <v>1652</v>
      </c>
      <c r="B1657" s="16" t="s">
        <v>12219</v>
      </c>
      <c r="C1657" s="16" t="s">
        <v>12220</v>
      </c>
      <c r="D1657" s="16" t="s">
        <v>5479</v>
      </c>
      <c r="E1657" s="16" t="s">
        <v>12222</v>
      </c>
      <c r="F1657" s="16"/>
      <c r="G1657" s="151" t="s">
        <v>9115</v>
      </c>
      <c r="H1657" s="275">
        <v>14555520</v>
      </c>
      <c r="I1657" s="275" t="s">
        <v>9123</v>
      </c>
      <c r="J1657" s="275"/>
      <c r="K1657" s="275"/>
      <c r="L1657" s="275"/>
      <c r="M1657" s="275"/>
      <c r="N1657" s="275"/>
      <c r="O1657" s="275"/>
      <c r="P1657" s="275"/>
      <c r="Q1657" s="275"/>
      <c r="R1657" s="16">
        <v>14555520</v>
      </c>
      <c r="S1657" s="275">
        <v>6</v>
      </c>
      <c r="T1657" s="38" t="s">
        <v>11788</v>
      </c>
      <c r="U1657" s="279"/>
      <c r="V1657" s="279"/>
    </row>
    <row r="1658" spans="1:22" s="309" customFormat="1" ht="93.75" x14ac:dyDescent="0.2">
      <c r="A1658" s="16">
        <v>1653</v>
      </c>
      <c r="B1658" s="21" t="s">
        <v>7372</v>
      </c>
      <c r="C1658" s="16" t="s">
        <v>7373</v>
      </c>
      <c r="D1658" s="16" t="s">
        <v>2282</v>
      </c>
      <c r="E1658" s="16" t="s">
        <v>7374</v>
      </c>
      <c r="F1658" s="16"/>
      <c r="G1658" s="16" t="s">
        <v>1493</v>
      </c>
      <c r="H1658" s="251">
        <v>2903040</v>
      </c>
      <c r="I1658" s="251">
        <v>9</v>
      </c>
      <c r="J1658" s="16">
        <v>2903040</v>
      </c>
      <c r="K1658" s="16">
        <v>9</v>
      </c>
      <c r="L1658" s="16">
        <v>2903040</v>
      </c>
      <c r="M1658" s="16">
        <v>9</v>
      </c>
      <c r="N1658" s="16">
        <v>2903040</v>
      </c>
      <c r="O1658" s="16">
        <v>9</v>
      </c>
      <c r="P1658" s="16">
        <v>2903040</v>
      </c>
      <c r="Q1658" s="16">
        <v>9</v>
      </c>
      <c r="R1658" s="16">
        <v>14515200</v>
      </c>
      <c r="S1658" s="16">
        <v>45</v>
      </c>
      <c r="T1658" s="16" t="s">
        <v>213</v>
      </c>
      <c r="U1658" s="16" t="s">
        <v>7048</v>
      </c>
      <c r="V1658" s="16" t="s">
        <v>7048</v>
      </c>
    </row>
    <row r="1659" spans="1:22" s="309" customFormat="1" ht="37.5" x14ac:dyDescent="0.2">
      <c r="A1659" s="16">
        <v>1654</v>
      </c>
      <c r="B1659" s="21" t="s">
        <v>7433</v>
      </c>
      <c r="C1659" s="16" t="s">
        <v>726</v>
      </c>
      <c r="D1659" s="16" t="s">
        <v>1638</v>
      </c>
      <c r="E1659" s="16" t="s">
        <v>7434</v>
      </c>
      <c r="F1659" s="16"/>
      <c r="G1659" s="16" t="s">
        <v>1493</v>
      </c>
      <c r="H1659" s="251">
        <v>2903040</v>
      </c>
      <c r="I1659" s="251">
        <v>3</v>
      </c>
      <c r="J1659" s="16">
        <v>2903040</v>
      </c>
      <c r="K1659" s="16">
        <v>3</v>
      </c>
      <c r="L1659" s="16">
        <v>2903040</v>
      </c>
      <c r="M1659" s="16">
        <v>3</v>
      </c>
      <c r="N1659" s="16">
        <v>2903040</v>
      </c>
      <c r="O1659" s="16">
        <v>3</v>
      </c>
      <c r="P1659" s="16">
        <v>2903040</v>
      </c>
      <c r="Q1659" s="16">
        <v>3</v>
      </c>
      <c r="R1659" s="16">
        <v>14515200</v>
      </c>
      <c r="S1659" s="16">
        <v>15</v>
      </c>
      <c r="T1659" s="16" t="s">
        <v>213</v>
      </c>
      <c r="U1659" s="16" t="s">
        <v>83</v>
      </c>
      <c r="V1659" s="16" t="s">
        <v>7335</v>
      </c>
    </row>
    <row r="1660" spans="1:22" s="309" customFormat="1" ht="393.75" x14ac:dyDescent="0.2">
      <c r="A1660" s="16">
        <v>1655</v>
      </c>
      <c r="B1660" s="21" t="s">
        <v>4330</v>
      </c>
      <c r="C1660" s="16" t="s">
        <v>4331</v>
      </c>
      <c r="D1660" s="16" t="s">
        <v>4332</v>
      </c>
      <c r="E1660" s="16" t="s">
        <v>4333</v>
      </c>
      <c r="F1660" s="16"/>
      <c r="G1660" s="16" t="s">
        <v>49</v>
      </c>
      <c r="H1660" s="251">
        <v>545600</v>
      </c>
      <c r="I1660" s="251">
        <v>11</v>
      </c>
      <c r="J1660" s="16">
        <v>3491840</v>
      </c>
      <c r="K1660" s="16">
        <v>64</v>
      </c>
      <c r="L1660" s="16">
        <v>3491840</v>
      </c>
      <c r="M1660" s="16">
        <v>64</v>
      </c>
      <c r="N1660" s="16">
        <v>3491840</v>
      </c>
      <c r="O1660" s="16">
        <v>64</v>
      </c>
      <c r="P1660" s="16">
        <v>3491840</v>
      </c>
      <c r="Q1660" s="16">
        <v>64</v>
      </c>
      <c r="R1660" s="16">
        <v>14512960</v>
      </c>
      <c r="S1660" s="16">
        <v>267</v>
      </c>
      <c r="T1660" s="16" t="s">
        <v>25</v>
      </c>
      <c r="U1660" s="16" t="s">
        <v>2567</v>
      </c>
      <c r="V1660" s="16" t="s">
        <v>199</v>
      </c>
    </row>
    <row r="1661" spans="1:22" s="309" customFormat="1" ht="56.25" x14ac:dyDescent="0.2">
      <c r="A1661" s="16">
        <v>1656</v>
      </c>
      <c r="B1661" s="21" t="s">
        <v>4436</v>
      </c>
      <c r="C1661" s="16" t="s">
        <v>4437</v>
      </c>
      <c r="D1661" s="16" t="s">
        <v>4438</v>
      </c>
      <c r="E1661" s="16"/>
      <c r="F1661" s="16"/>
      <c r="G1661" s="16" t="s">
        <v>2320</v>
      </c>
      <c r="H1661" s="251">
        <v>8952611.5</v>
      </c>
      <c r="I1661" s="251">
        <v>7</v>
      </c>
      <c r="J1661" s="16">
        <v>1383567.2</v>
      </c>
      <c r="K1661" s="16">
        <v>7</v>
      </c>
      <c r="L1661" s="16">
        <v>1383567.2</v>
      </c>
      <c r="M1661" s="16">
        <v>7</v>
      </c>
      <c r="N1661" s="16">
        <v>1383567.2</v>
      </c>
      <c r="O1661" s="16">
        <v>7</v>
      </c>
      <c r="P1661" s="16">
        <v>1383567.2</v>
      </c>
      <c r="Q1661" s="16">
        <v>7</v>
      </c>
      <c r="R1661" s="16">
        <v>14486880.299999997</v>
      </c>
      <c r="S1661" s="16">
        <v>35</v>
      </c>
      <c r="T1661" s="16" t="s">
        <v>25</v>
      </c>
      <c r="U1661" s="16" t="s">
        <v>61</v>
      </c>
      <c r="V1661" s="16" t="s">
        <v>2784</v>
      </c>
    </row>
    <row r="1662" spans="1:22" s="309" customFormat="1" ht="75" x14ac:dyDescent="0.2">
      <c r="A1662" s="16">
        <v>1657</v>
      </c>
      <c r="B1662" s="21" t="s">
        <v>9119</v>
      </c>
      <c r="C1662" s="16" t="s">
        <v>9166</v>
      </c>
      <c r="D1662" s="16" t="s">
        <v>9167</v>
      </c>
      <c r="E1662" s="16" t="s">
        <v>9168</v>
      </c>
      <c r="F1662" s="16" t="s">
        <v>1613</v>
      </c>
      <c r="G1662" s="16" t="s">
        <v>9159</v>
      </c>
      <c r="H1662" s="251">
        <v>0</v>
      </c>
      <c r="I1662" s="251">
        <v>0</v>
      </c>
      <c r="J1662" s="16">
        <v>3612600</v>
      </c>
      <c r="K1662" s="16">
        <v>27</v>
      </c>
      <c r="L1662" s="16">
        <v>3612600</v>
      </c>
      <c r="M1662" s="16">
        <v>27</v>
      </c>
      <c r="N1662" s="16">
        <v>3612600</v>
      </c>
      <c r="O1662" s="16">
        <v>27</v>
      </c>
      <c r="P1662" s="16">
        <v>3612600</v>
      </c>
      <c r="Q1662" s="16">
        <v>27</v>
      </c>
      <c r="R1662" s="16">
        <v>14450400</v>
      </c>
      <c r="S1662" s="16">
        <v>108</v>
      </c>
      <c r="T1662" s="16" t="s">
        <v>9160</v>
      </c>
      <c r="U1662" s="16" t="s">
        <v>83</v>
      </c>
      <c r="V1662" s="16" t="s">
        <v>1613</v>
      </c>
    </row>
    <row r="1663" spans="1:22" s="309" customFormat="1" ht="37.5" x14ac:dyDescent="0.2">
      <c r="A1663" s="16">
        <v>1658</v>
      </c>
      <c r="B1663" s="21" t="s">
        <v>760</v>
      </c>
      <c r="C1663" s="16" t="s">
        <v>761</v>
      </c>
      <c r="D1663" s="16" t="s">
        <v>762</v>
      </c>
      <c r="E1663" s="16" t="s">
        <v>1054</v>
      </c>
      <c r="F1663" s="16"/>
      <c r="G1663" s="16" t="s">
        <v>337</v>
      </c>
      <c r="H1663" s="184">
        <v>0</v>
      </c>
      <c r="I1663" s="184">
        <v>0</v>
      </c>
      <c r="J1663" s="16">
        <v>3612600</v>
      </c>
      <c r="K1663" s="99">
        <v>27</v>
      </c>
      <c r="L1663" s="16">
        <v>3612600</v>
      </c>
      <c r="M1663" s="99">
        <v>27</v>
      </c>
      <c r="N1663" s="16">
        <v>3612600</v>
      </c>
      <c r="O1663" s="99">
        <v>27</v>
      </c>
      <c r="P1663" s="16">
        <v>3612600</v>
      </c>
      <c r="Q1663" s="99">
        <v>27</v>
      </c>
      <c r="R1663" s="16">
        <v>14450400</v>
      </c>
      <c r="S1663" s="16">
        <v>108</v>
      </c>
      <c r="T1663" s="16" t="s">
        <v>9160</v>
      </c>
      <c r="U1663" s="16" t="s">
        <v>35</v>
      </c>
      <c r="V1663" s="16" t="s">
        <v>1055</v>
      </c>
    </row>
    <row r="1664" spans="1:22" s="309" customFormat="1" ht="93.75" x14ac:dyDescent="0.2">
      <c r="A1664" s="16">
        <v>1659</v>
      </c>
      <c r="B1664" s="16" t="s">
        <v>1193</v>
      </c>
      <c r="C1664" s="16" t="s">
        <v>4014</v>
      </c>
      <c r="D1664" s="16" t="s">
        <v>4015</v>
      </c>
      <c r="E1664" s="16" t="s">
        <v>12223</v>
      </c>
      <c r="F1664" s="16"/>
      <c r="G1664" s="151" t="s">
        <v>9115</v>
      </c>
      <c r="H1664" s="275">
        <v>0</v>
      </c>
      <c r="I1664" s="275">
        <v>0</v>
      </c>
      <c r="J1664" s="275">
        <v>0</v>
      </c>
      <c r="K1664" s="275">
        <v>0</v>
      </c>
      <c r="L1664" s="275">
        <v>7223571.3600000003</v>
      </c>
      <c r="M1664" s="275" t="s">
        <v>9333</v>
      </c>
      <c r="N1664" s="275">
        <v>0</v>
      </c>
      <c r="O1664" s="275">
        <v>0</v>
      </c>
      <c r="P1664" s="275">
        <v>7223571.3600000003</v>
      </c>
      <c r="Q1664" s="275" t="s">
        <v>9333</v>
      </c>
      <c r="R1664" s="16">
        <v>14447142.720000001</v>
      </c>
      <c r="S1664" s="275">
        <v>48</v>
      </c>
      <c r="T1664" s="38" t="s">
        <v>11752</v>
      </c>
      <c r="U1664" s="279"/>
      <c r="V1664" s="279"/>
    </row>
    <row r="1665" spans="1:22" s="309" customFormat="1" ht="56.25" x14ac:dyDescent="0.2">
      <c r="A1665" s="16">
        <v>1660</v>
      </c>
      <c r="B1665" s="21" t="s">
        <v>5893</v>
      </c>
      <c r="C1665" s="16" t="s">
        <v>6851</v>
      </c>
      <c r="D1665" s="16" t="s">
        <v>6852</v>
      </c>
      <c r="E1665" s="16" t="s">
        <v>6853</v>
      </c>
      <c r="F1665" s="40" t="s">
        <v>6854</v>
      </c>
      <c r="G1665" s="16" t="s">
        <v>33</v>
      </c>
      <c r="H1665" s="251">
        <v>2888500</v>
      </c>
      <c r="I1665" s="251">
        <v>50</v>
      </c>
      <c r="J1665" s="16">
        <v>2888500</v>
      </c>
      <c r="K1665" s="16">
        <v>50</v>
      </c>
      <c r="L1665" s="16">
        <v>2888500</v>
      </c>
      <c r="M1665" s="16">
        <v>50</v>
      </c>
      <c r="N1665" s="16">
        <v>2888500</v>
      </c>
      <c r="O1665" s="16">
        <v>50</v>
      </c>
      <c r="P1665" s="16">
        <v>2888500</v>
      </c>
      <c r="Q1665" s="16">
        <v>50</v>
      </c>
      <c r="R1665" s="16">
        <v>14442500</v>
      </c>
      <c r="S1665" s="16">
        <v>250</v>
      </c>
      <c r="T1665" s="16" t="s">
        <v>34</v>
      </c>
      <c r="U1665" s="55" t="s">
        <v>35</v>
      </c>
      <c r="V1665" s="55" t="s">
        <v>6850</v>
      </c>
    </row>
    <row r="1666" spans="1:22" s="309" customFormat="1" ht="75" x14ac:dyDescent="0.2">
      <c r="A1666" s="16">
        <v>1661</v>
      </c>
      <c r="B1666" s="16" t="s">
        <v>4287</v>
      </c>
      <c r="C1666" s="16" t="s">
        <v>4286</v>
      </c>
      <c r="D1666" s="16" t="s">
        <v>160</v>
      </c>
      <c r="E1666" s="16" t="s">
        <v>12978</v>
      </c>
      <c r="F1666" s="16"/>
      <c r="G1666" s="151" t="s">
        <v>9115</v>
      </c>
      <c r="H1666" s="166">
        <v>14438324.609999999</v>
      </c>
      <c r="I1666" s="166" t="s">
        <v>9113</v>
      </c>
      <c r="J1666" s="166"/>
      <c r="K1666" s="166"/>
      <c r="L1666" s="166"/>
      <c r="M1666" s="166"/>
      <c r="N1666" s="166"/>
      <c r="O1666" s="166"/>
      <c r="P1666" s="166"/>
      <c r="Q1666" s="166"/>
      <c r="R1666" s="16">
        <v>14438324.609999999</v>
      </c>
      <c r="S1666" s="275">
        <v>1</v>
      </c>
      <c r="T1666" s="20" t="s">
        <v>12910</v>
      </c>
      <c r="U1666" s="118" t="s">
        <v>1274</v>
      </c>
      <c r="V1666" s="310" t="s">
        <v>12979</v>
      </c>
    </row>
    <row r="1667" spans="1:22" s="309" customFormat="1" ht="409.5" x14ac:dyDescent="0.2">
      <c r="A1667" s="16">
        <v>1662</v>
      </c>
      <c r="B1667" s="21" t="s">
        <v>2928</v>
      </c>
      <c r="C1667" s="16" t="s">
        <v>2231</v>
      </c>
      <c r="D1667" s="16" t="s">
        <v>2232</v>
      </c>
      <c r="E1667" s="16" t="s">
        <v>2929</v>
      </c>
      <c r="F1667" s="16"/>
      <c r="G1667" s="16" t="s">
        <v>2320</v>
      </c>
      <c r="H1667" s="251">
        <v>1230000</v>
      </c>
      <c r="I1667" s="251">
        <v>1.23</v>
      </c>
      <c r="J1667" s="16">
        <v>3300000</v>
      </c>
      <c r="K1667" s="16">
        <v>3</v>
      </c>
      <c r="L1667" s="16">
        <v>3300000</v>
      </c>
      <c r="M1667" s="16">
        <v>3</v>
      </c>
      <c r="N1667" s="16">
        <v>3300000</v>
      </c>
      <c r="O1667" s="16">
        <v>3</v>
      </c>
      <c r="P1667" s="16">
        <v>3300000</v>
      </c>
      <c r="Q1667" s="16">
        <v>3</v>
      </c>
      <c r="R1667" s="16">
        <v>14430000</v>
      </c>
      <c r="S1667" s="16">
        <v>13.23</v>
      </c>
      <c r="T1667" s="16" t="s">
        <v>25</v>
      </c>
      <c r="U1667" s="16" t="s">
        <v>2567</v>
      </c>
      <c r="V1667" s="16" t="s">
        <v>2922</v>
      </c>
    </row>
    <row r="1668" spans="1:22" s="309" customFormat="1" ht="225" x14ac:dyDescent="0.2">
      <c r="A1668" s="16">
        <v>1663</v>
      </c>
      <c r="B1668" s="21" t="s">
        <v>7378</v>
      </c>
      <c r="C1668" s="16" t="s">
        <v>4690</v>
      </c>
      <c r="D1668" s="16" t="s">
        <v>7379</v>
      </c>
      <c r="E1668" s="16" t="s">
        <v>7380</v>
      </c>
      <c r="F1668" s="16"/>
      <c r="G1668" s="16" t="s">
        <v>1493</v>
      </c>
      <c r="H1668" s="251">
        <v>2883765.36</v>
      </c>
      <c r="I1668" s="251">
        <v>3</v>
      </c>
      <c r="J1668" s="16">
        <v>2883765.36</v>
      </c>
      <c r="K1668" s="16">
        <v>3</v>
      </c>
      <c r="L1668" s="16">
        <v>2883765.36</v>
      </c>
      <c r="M1668" s="16">
        <v>3</v>
      </c>
      <c r="N1668" s="16">
        <v>2883765.36</v>
      </c>
      <c r="O1668" s="16">
        <v>3</v>
      </c>
      <c r="P1668" s="16">
        <v>2883765.36</v>
      </c>
      <c r="Q1668" s="16">
        <v>3</v>
      </c>
      <c r="R1668" s="16">
        <v>14418826.799999999</v>
      </c>
      <c r="S1668" s="16">
        <v>15</v>
      </c>
      <c r="T1668" s="16" t="s">
        <v>213</v>
      </c>
      <c r="U1668" s="16" t="s">
        <v>7048</v>
      </c>
      <c r="V1668" s="16" t="s">
        <v>7048</v>
      </c>
    </row>
    <row r="1669" spans="1:22" s="309" customFormat="1" ht="409.5" x14ac:dyDescent="0.2">
      <c r="A1669" s="16">
        <v>1664</v>
      </c>
      <c r="B1669" s="21" t="s">
        <v>66</v>
      </c>
      <c r="C1669" s="16" t="s">
        <v>67</v>
      </c>
      <c r="D1669" s="16" t="s">
        <v>93</v>
      </c>
      <c r="E1669" s="16" t="s">
        <v>22</v>
      </c>
      <c r="F1669" s="40" t="s">
        <v>94</v>
      </c>
      <c r="G1669" s="16" t="s">
        <v>33</v>
      </c>
      <c r="H1669" s="251">
        <v>7200000</v>
      </c>
      <c r="I1669" s="251">
        <v>2</v>
      </c>
      <c r="J1669" s="16">
        <v>7200000</v>
      </c>
      <c r="K1669" s="16">
        <v>2</v>
      </c>
      <c r="L1669" s="16">
        <v>0</v>
      </c>
      <c r="M1669" s="16">
        <v>0</v>
      </c>
      <c r="N1669" s="16">
        <v>0</v>
      </c>
      <c r="O1669" s="16">
        <v>0</v>
      </c>
      <c r="P1669" s="16">
        <v>0</v>
      </c>
      <c r="Q1669" s="16">
        <v>0</v>
      </c>
      <c r="R1669" s="16">
        <v>14400000</v>
      </c>
      <c r="S1669" s="16">
        <v>4</v>
      </c>
      <c r="T1669" s="16" t="s">
        <v>50</v>
      </c>
      <c r="U1669" s="16" t="s">
        <v>61</v>
      </c>
      <c r="V1669" s="16" t="s">
        <v>70</v>
      </c>
    </row>
    <row r="1670" spans="1:22" s="309" customFormat="1" ht="356.25" x14ac:dyDescent="0.2">
      <c r="A1670" s="16">
        <v>1665</v>
      </c>
      <c r="B1670" s="21" t="s">
        <v>66</v>
      </c>
      <c r="C1670" s="16" t="s">
        <v>67</v>
      </c>
      <c r="D1670" s="16" t="s">
        <v>102</v>
      </c>
      <c r="E1670" s="16" t="s">
        <v>22</v>
      </c>
      <c r="F1670" s="40" t="s">
        <v>103</v>
      </c>
      <c r="G1670" s="16" t="s">
        <v>33</v>
      </c>
      <c r="H1670" s="251">
        <v>7200000</v>
      </c>
      <c r="I1670" s="251">
        <v>2</v>
      </c>
      <c r="J1670" s="16">
        <v>7200000</v>
      </c>
      <c r="K1670" s="16">
        <v>2</v>
      </c>
      <c r="L1670" s="16">
        <v>0</v>
      </c>
      <c r="M1670" s="16">
        <v>0</v>
      </c>
      <c r="N1670" s="16">
        <v>0</v>
      </c>
      <c r="O1670" s="16">
        <v>0</v>
      </c>
      <c r="P1670" s="16">
        <v>0</v>
      </c>
      <c r="Q1670" s="16">
        <v>0</v>
      </c>
      <c r="R1670" s="16">
        <v>14400000</v>
      </c>
      <c r="S1670" s="16">
        <v>4</v>
      </c>
      <c r="T1670" s="16" t="s">
        <v>50</v>
      </c>
      <c r="U1670" s="16" t="s">
        <v>61</v>
      </c>
      <c r="V1670" s="16" t="s">
        <v>70</v>
      </c>
    </row>
    <row r="1671" spans="1:22" s="309" customFormat="1" ht="75" x14ac:dyDescent="0.2">
      <c r="A1671" s="16">
        <v>1666</v>
      </c>
      <c r="B1671" s="21" t="s">
        <v>2132</v>
      </c>
      <c r="C1671" s="16" t="s">
        <v>2133</v>
      </c>
      <c r="D1671" s="16" t="s">
        <v>2134</v>
      </c>
      <c r="E1671" s="16" t="s">
        <v>2135</v>
      </c>
      <c r="F1671" s="16"/>
      <c r="G1671" s="16" t="s">
        <v>24</v>
      </c>
      <c r="H1671" s="251">
        <v>3600000</v>
      </c>
      <c r="I1671" s="251">
        <v>200</v>
      </c>
      <c r="J1671" s="16">
        <v>3600000</v>
      </c>
      <c r="K1671" s="16">
        <v>200</v>
      </c>
      <c r="L1671" s="16">
        <v>3600000</v>
      </c>
      <c r="M1671" s="16">
        <v>200</v>
      </c>
      <c r="N1671" s="16">
        <v>3600000</v>
      </c>
      <c r="O1671" s="16">
        <v>200</v>
      </c>
      <c r="P1671" s="16">
        <v>0</v>
      </c>
      <c r="Q1671" s="16">
        <v>0</v>
      </c>
      <c r="R1671" s="16">
        <v>14400000</v>
      </c>
      <c r="S1671" s="16">
        <v>800</v>
      </c>
      <c r="T1671" s="16" t="s">
        <v>50</v>
      </c>
      <c r="U1671" s="16" t="s">
        <v>35</v>
      </c>
      <c r="V1671" s="16" t="s">
        <v>199</v>
      </c>
    </row>
    <row r="1672" spans="1:22" s="309" customFormat="1" ht="56.25" x14ac:dyDescent="0.2">
      <c r="A1672" s="16">
        <v>1667</v>
      </c>
      <c r="B1672" s="21" t="s">
        <v>897</v>
      </c>
      <c r="C1672" s="16" t="s">
        <v>1062</v>
      </c>
      <c r="D1672" s="16" t="s">
        <v>1063</v>
      </c>
      <c r="E1672" s="16" t="s">
        <v>2162</v>
      </c>
      <c r="F1672" s="16"/>
      <c r="G1672" s="16" t="s">
        <v>1493</v>
      </c>
      <c r="H1672" s="251">
        <v>3600000</v>
      </c>
      <c r="I1672" s="251">
        <v>200</v>
      </c>
      <c r="J1672" s="16">
        <v>3600000</v>
      </c>
      <c r="K1672" s="16">
        <v>200</v>
      </c>
      <c r="L1672" s="16">
        <v>3600000</v>
      </c>
      <c r="M1672" s="16">
        <v>200</v>
      </c>
      <c r="N1672" s="16">
        <v>3600000</v>
      </c>
      <c r="O1672" s="16">
        <v>200</v>
      </c>
      <c r="P1672" s="16">
        <v>0</v>
      </c>
      <c r="Q1672" s="16">
        <v>0</v>
      </c>
      <c r="R1672" s="16">
        <v>14400000</v>
      </c>
      <c r="S1672" s="16">
        <v>800</v>
      </c>
      <c r="T1672" s="16" t="s">
        <v>50</v>
      </c>
      <c r="U1672" s="16" t="s">
        <v>35</v>
      </c>
      <c r="V1672" s="16" t="s">
        <v>199</v>
      </c>
    </row>
    <row r="1673" spans="1:22" s="309" customFormat="1" ht="37.5" x14ac:dyDescent="0.2">
      <c r="A1673" s="16">
        <v>1668</v>
      </c>
      <c r="B1673" s="21" t="s">
        <v>2192</v>
      </c>
      <c r="C1673" s="16" t="s">
        <v>2193</v>
      </c>
      <c r="D1673" s="16" t="s">
        <v>2194</v>
      </c>
      <c r="E1673" s="16" t="s">
        <v>2195</v>
      </c>
      <c r="F1673" s="16"/>
      <c r="G1673" s="16" t="s">
        <v>1493</v>
      </c>
      <c r="H1673" s="251">
        <v>3600000</v>
      </c>
      <c r="I1673" s="251">
        <v>200</v>
      </c>
      <c r="J1673" s="16">
        <v>3600000</v>
      </c>
      <c r="K1673" s="16">
        <v>200</v>
      </c>
      <c r="L1673" s="16">
        <v>3600000</v>
      </c>
      <c r="M1673" s="16">
        <v>200</v>
      </c>
      <c r="N1673" s="16">
        <v>3600000</v>
      </c>
      <c r="O1673" s="16">
        <v>200</v>
      </c>
      <c r="P1673" s="16">
        <v>0</v>
      </c>
      <c r="Q1673" s="16">
        <v>0</v>
      </c>
      <c r="R1673" s="16">
        <v>14400000</v>
      </c>
      <c r="S1673" s="16">
        <v>800</v>
      </c>
      <c r="T1673" s="16" t="s">
        <v>50</v>
      </c>
      <c r="U1673" s="16" t="s">
        <v>83</v>
      </c>
      <c r="V1673" s="16" t="s">
        <v>199</v>
      </c>
    </row>
    <row r="1674" spans="1:22" s="309" customFormat="1" ht="75" x14ac:dyDescent="0.2">
      <c r="A1674" s="16">
        <v>1669</v>
      </c>
      <c r="B1674" s="21" t="s">
        <v>7757</v>
      </c>
      <c r="C1674" s="16" t="s">
        <v>7691</v>
      </c>
      <c r="D1674" s="16" t="s">
        <v>263</v>
      </c>
      <c r="E1674" s="16" t="s">
        <v>7692</v>
      </c>
      <c r="F1674" s="16"/>
      <c r="G1674" s="16" t="s">
        <v>33</v>
      </c>
      <c r="H1674" s="251">
        <v>2331667.1964285709</v>
      </c>
      <c r="I1674" s="251">
        <v>80</v>
      </c>
      <c r="J1674" s="16">
        <v>3322625.7600000002</v>
      </c>
      <c r="K1674" s="16">
        <v>114</v>
      </c>
      <c r="L1674" s="16">
        <v>2914584.0000000005</v>
      </c>
      <c r="M1674" s="16">
        <v>100</v>
      </c>
      <c r="N1674" s="16">
        <v>2914584.0000000005</v>
      </c>
      <c r="O1674" s="16">
        <v>100</v>
      </c>
      <c r="P1674" s="16">
        <v>2914584.0000000005</v>
      </c>
      <c r="Q1674" s="16">
        <v>100</v>
      </c>
      <c r="R1674" s="16">
        <v>14398044.956428571</v>
      </c>
      <c r="S1674" s="16">
        <v>494</v>
      </c>
      <c r="T1674" s="16" t="s">
        <v>213</v>
      </c>
      <c r="U1674" s="16" t="s">
        <v>61</v>
      </c>
      <c r="V1674" s="16" t="s">
        <v>7758</v>
      </c>
    </row>
    <row r="1675" spans="1:22" s="309" customFormat="1" ht="37.5" x14ac:dyDescent="0.2">
      <c r="A1675" s="16">
        <v>1670</v>
      </c>
      <c r="B1675" s="21" t="s">
        <v>1038</v>
      </c>
      <c r="C1675" s="16" t="s">
        <v>1039</v>
      </c>
      <c r="D1675" s="16" t="s">
        <v>1040</v>
      </c>
      <c r="E1675" s="16" t="s">
        <v>3142</v>
      </c>
      <c r="F1675" s="16"/>
      <c r="G1675" s="16" t="s">
        <v>33</v>
      </c>
      <c r="H1675" s="251">
        <v>1781740.8</v>
      </c>
      <c r="I1675" s="251">
        <v>81</v>
      </c>
      <c r="J1675" s="16">
        <v>3153630.4761904762</v>
      </c>
      <c r="K1675" s="16">
        <v>128</v>
      </c>
      <c r="L1675" s="16">
        <v>3153630.4761904762</v>
      </c>
      <c r="M1675" s="16">
        <v>128</v>
      </c>
      <c r="N1675" s="16">
        <v>3153630.4761904762</v>
      </c>
      <c r="O1675" s="16">
        <v>128</v>
      </c>
      <c r="P1675" s="16">
        <v>3153630.4761904762</v>
      </c>
      <c r="Q1675" s="16">
        <v>128</v>
      </c>
      <c r="R1675" s="16">
        <v>14396262.704761904</v>
      </c>
      <c r="S1675" s="16">
        <v>593</v>
      </c>
      <c r="T1675" s="16" t="s">
        <v>1113</v>
      </c>
      <c r="U1675" s="16" t="s">
        <v>1210</v>
      </c>
      <c r="V1675" s="16"/>
    </row>
    <row r="1676" spans="1:22" s="309" customFormat="1" ht="375" x14ac:dyDescent="0.2">
      <c r="A1676" s="16">
        <v>1671</v>
      </c>
      <c r="B1676" s="21" t="s">
        <v>1474</v>
      </c>
      <c r="C1676" s="16" t="s">
        <v>1475</v>
      </c>
      <c r="D1676" s="16" t="s">
        <v>1476</v>
      </c>
      <c r="E1676" s="16" t="s">
        <v>1477</v>
      </c>
      <c r="F1676" s="16"/>
      <c r="G1676" s="16" t="s">
        <v>33</v>
      </c>
      <c r="H1676" s="251">
        <v>14391879</v>
      </c>
      <c r="I1676" s="251">
        <v>3</v>
      </c>
      <c r="J1676" s="16">
        <v>0</v>
      </c>
      <c r="K1676" s="16">
        <v>4</v>
      </c>
      <c r="L1676" s="16">
        <v>0</v>
      </c>
      <c r="M1676" s="16">
        <v>4</v>
      </c>
      <c r="N1676" s="16">
        <v>0</v>
      </c>
      <c r="O1676" s="16">
        <v>4</v>
      </c>
      <c r="P1676" s="16">
        <v>0</v>
      </c>
      <c r="Q1676" s="16">
        <v>0</v>
      </c>
      <c r="R1676" s="16">
        <v>14391879</v>
      </c>
      <c r="S1676" s="16">
        <v>15</v>
      </c>
      <c r="T1676" s="16" t="s">
        <v>1000</v>
      </c>
      <c r="U1676" s="16"/>
      <c r="V1676" s="16"/>
    </row>
    <row r="1677" spans="1:22" s="309" customFormat="1" ht="56.25" customHeight="1" x14ac:dyDescent="0.3">
      <c r="A1677" s="16">
        <v>1672</v>
      </c>
      <c r="B1677" s="20" t="s">
        <v>16070</v>
      </c>
      <c r="C1677" s="20" t="s">
        <v>16071</v>
      </c>
      <c r="D1677" s="20" t="s">
        <v>11356</v>
      </c>
      <c r="E1677" s="20" t="s">
        <v>16072</v>
      </c>
      <c r="F1677" s="116" t="s">
        <v>16073</v>
      </c>
      <c r="G1677" s="21" t="s">
        <v>33</v>
      </c>
      <c r="H1677" s="115">
        <v>14384522</v>
      </c>
      <c r="I1677" s="115">
        <v>8200</v>
      </c>
      <c r="J1677" s="171"/>
      <c r="K1677" s="171"/>
      <c r="L1677" s="171"/>
      <c r="M1677" s="171"/>
      <c r="N1677" s="174"/>
      <c r="O1677" s="174"/>
      <c r="P1677" s="174"/>
      <c r="Q1677" s="174"/>
      <c r="R1677" s="16">
        <v>14384522</v>
      </c>
      <c r="S1677" s="171">
        <v>8200</v>
      </c>
      <c r="T1677" s="20" t="s">
        <v>15928</v>
      </c>
      <c r="U1677" s="16" t="s">
        <v>199</v>
      </c>
      <c r="V1677" s="16" t="s">
        <v>199</v>
      </c>
    </row>
    <row r="1678" spans="1:22" s="309" customFormat="1" ht="75" x14ac:dyDescent="0.2">
      <c r="A1678" s="16">
        <v>1673</v>
      </c>
      <c r="B1678" s="16" t="s">
        <v>7069</v>
      </c>
      <c r="C1678" s="16" t="s">
        <v>12942</v>
      </c>
      <c r="D1678" s="16" t="s">
        <v>12943</v>
      </c>
      <c r="E1678" s="16" t="s">
        <v>12980</v>
      </c>
      <c r="F1678" s="16"/>
      <c r="G1678" s="151" t="s">
        <v>9115</v>
      </c>
      <c r="H1678" s="166">
        <v>14380800</v>
      </c>
      <c r="I1678" s="166" t="s">
        <v>9130</v>
      </c>
      <c r="J1678" s="166"/>
      <c r="K1678" s="166"/>
      <c r="L1678" s="166"/>
      <c r="M1678" s="166"/>
      <c r="N1678" s="166"/>
      <c r="O1678" s="166"/>
      <c r="P1678" s="166"/>
      <c r="Q1678" s="166"/>
      <c r="R1678" s="16">
        <v>14380800</v>
      </c>
      <c r="S1678" s="275">
        <v>3</v>
      </c>
      <c r="T1678" s="20" t="s">
        <v>12910</v>
      </c>
      <c r="U1678" s="118" t="s">
        <v>2567</v>
      </c>
      <c r="V1678" s="118"/>
    </row>
    <row r="1679" spans="1:22" s="309" customFormat="1" ht="37.5" x14ac:dyDescent="0.2">
      <c r="A1679" s="16">
        <v>1674</v>
      </c>
      <c r="B1679" s="21" t="s">
        <v>7759</v>
      </c>
      <c r="C1679" s="16" t="s">
        <v>4286</v>
      </c>
      <c r="D1679" s="16" t="s">
        <v>4287</v>
      </c>
      <c r="E1679" s="16" t="s">
        <v>160</v>
      </c>
      <c r="F1679" s="16"/>
      <c r="G1679" s="16" t="s">
        <v>33</v>
      </c>
      <c r="H1679" s="251">
        <v>3499999.9999999995</v>
      </c>
      <c r="I1679" s="251">
        <v>10</v>
      </c>
      <c r="J1679" s="16">
        <v>2712334.5</v>
      </c>
      <c r="K1679" s="16">
        <v>5</v>
      </c>
      <c r="L1679" s="16">
        <v>2712334.5</v>
      </c>
      <c r="M1679" s="16">
        <v>5</v>
      </c>
      <c r="N1679" s="16">
        <v>2712334.5</v>
      </c>
      <c r="O1679" s="16">
        <v>5</v>
      </c>
      <c r="P1679" s="16">
        <v>2712334.5</v>
      </c>
      <c r="Q1679" s="16">
        <v>5</v>
      </c>
      <c r="R1679" s="16">
        <v>14349338</v>
      </c>
      <c r="S1679" s="16">
        <v>30</v>
      </c>
      <c r="T1679" s="16" t="s">
        <v>213</v>
      </c>
      <c r="U1679" s="16" t="s">
        <v>7048</v>
      </c>
      <c r="V1679" s="16" t="s">
        <v>7048</v>
      </c>
    </row>
    <row r="1680" spans="1:22" s="309" customFormat="1" ht="393.75" x14ac:dyDescent="0.2">
      <c r="A1680" s="16">
        <v>1675</v>
      </c>
      <c r="B1680" s="21" t="s">
        <v>573</v>
      </c>
      <c r="C1680" s="16" t="s">
        <v>4261</v>
      </c>
      <c r="D1680" s="16" t="s">
        <v>4262</v>
      </c>
      <c r="E1680" s="16" t="s">
        <v>4270</v>
      </c>
      <c r="F1680" s="16"/>
      <c r="G1680" s="16" t="s">
        <v>1493</v>
      </c>
      <c r="H1680" s="251">
        <v>14322000</v>
      </c>
      <c r="I1680" s="251">
        <v>31</v>
      </c>
      <c r="J1680" s="16">
        <v>0</v>
      </c>
      <c r="K1680" s="16">
        <v>0</v>
      </c>
      <c r="L1680" s="16">
        <v>0</v>
      </c>
      <c r="M1680" s="16">
        <v>0</v>
      </c>
      <c r="N1680" s="16">
        <v>0</v>
      </c>
      <c r="O1680" s="16">
        <v>0</v>
      </c>
      <c r="P1680" s="16">
        <v>0</v>
      </c>
      <c r="Q1680" s="16">
        <v>0</v>
      </c>
      <c r="R1680" s="16">
        <v>14322000</v>
      </c>
      <c r="S1680" s="16">
        <v>31</v>
      </c>
      <c r="T1680" s="16" t="s">
        <v>76</v>
      </c>
      <c r="U1680" s="16" t="s">
        <v>2567</v>
      </c>
      <c r="V1680" s="16" t="s">
        <v>1202</v>
      </c>
    </row>
    <row r="1681" spans="1:22" s="309" customFormat="1" ht="37.5" x14ac:dyDescent="0.2">
      <c r="A1681" s="16">
        <v>1676</v>
      </c>
      <c r="B1681" s="16" t="s">
        <v>1519</v>
      </c>
      <c r="C1681" s="16" t="s">
        <v>3599</v>
      </c>
      <c r="D1681" s="16" t="s">
        <v>3600</v>
      </c>
      <c r="E1681" s="16" t="s">
        <v>12224</v>
      </c>
      <c r="F1681" s="16"/>
      <c r="G1681" s="151" t="s">
        <v>9115</v>
      </c>
      <c r="H1681" s="275">
        <v>0</v>
      </c>
      <c r="I1681" s="275">
        <v>0</v>
      </c>
      <c r="J1681" s="275">
        <v>0</v>
      </c>
      <c r="K1681" s="275">
        <v>0</v>
      </c>
      <c r="L1681" s="275">
        <v>7156250</v>
      </c>
      <c r="M1681" s="275" t="s">
        <v>9126</v>
      </c>
      <c r="N1681" s="275">
        <v>0</v>
      </c>
      <c r="O1681" s="275">
        <v>0</v>
      </c>
      <c r="P1681" s="275">
        <v>7156250</v>
      </c>
      <c r="Q1681" s="275" t="s">
        <v>9126</v>
      </c>
      <c r="R1681" s="16">
        <v>14312500</v>
      </c>
      <c r="S1681" s="275">
        <v>20</v>
      </c>
      <c r="T1681" s="38" t="s">
        <v>11752</v>
      </c>
      <c r="U1681" s="279"/>
      <c r="V1681" s="279"/>
    </row>
    <row r="1682" spans="1:22" s="309" customFormat="1" ht="75" x14ac:dyDescent="0.2">
      <c r="A1682" s="16">
        <v>1677</v>
      </c>
      <c r="B1682" s="21" t="s">
        <v>326</v>
      </c>
      <c r="C1682" s="16" t="s">
        <v>1290</v>
      </c>
      <c r="D1682" s="16" t="s">
        <v>1291</v>
      </c>
      <c r="E1682" s="16" t="s">
        <v>3013</v>
      </c>
      <c r="F1682" s="16"/>
      <c r="G1682" s="16" t="s">
        <v>2320</v>
      </c>
      <c r="H1682" s="251">
        <v>2856000</v>
      </c>
      <c r="I1682" s="251">
        <v>5</v>
      </c>
      <c r="J1682" s="16">
        <v>2856000</v>
      </c>
      <c r="K1682" s="16">
        <v>5</v>
      </c>
      <c r="L1682" s="16">
        <v>2856000</v>
      </c>
      <c r="M1682" s="16">
        <v>5</v>
      </c>
      <c r="N1682" s="16">
        <v>2856000</v>
      </c>
      <c r="O1682" s="16">
        <v>5</v>
      </c>
      <c r="P1682" s="16">
        <v>2856000</v>
      </c>
      <c r="Q1682" s="16">
        <v>5</v>
      </c>
      <c r="R1682" s="16">
        <v>14280000</v>
      </c>
      <c r="S1682" s="16">
        <v>25</v>
      </c>
      <c r="T1682" s="16" t="s">
        <v>198</v>
      </c>
      <c r="U1682" s="16" t="s">
        <v>2567</v>
      </c>
      <c r="V1682" s="16" t="s">
        <v>3014</v>
      </c>
    </row>
    <row r="1683" spans="1:22" s="309" customFormat="1" ht="37.5" x14ac:dyDescent="0.2">
      <c r="A1683" s="16">
        <v>1678</v>
      </c>
      <c r="B1683" s="21" t="s">
        <v>7344</v>
      </c>
      <c r="C1683" s="16" t="s">
        <v>1110</v>
      </c>
      <c r="D1683" s="16" t="s">
        <v>347</v>
      </c>
      <c r="E1683" s="16" t="s">
        <v>7345</v>
      </c>
      <c r="F1683" s="16"/>
      <c r="G1683" s="16" t="s">
        <v>1493</v>
      </c>
      <c r="H1683" s="251">
        <v>2855653.63</v>
      </c>
      <c r="I1683" s="251">
        <v>1</v>
      </c>
      <c r="J1683" s="16">
        <v>2855653.63</v>
      </c>
      <c r="K1683" s="16">
        <v>1</v>
      </c>
      <c r="L1683" s="16">
        <v>2855653.63</v>
      </c>
      <c r="M1683" s="16">
        <v>1</v>
      </c>
      <c r="N1683" s="16">
        <v>2855653.63</v>
      </c>
      <c r="O1683" s="16">
        <v>1</v>
      </c>
      <c r="P1683" s="16">
        <v>2855653.63</v>
      </c>
      <c r="Q1683" s="16">
        <v>1</v>
      </c>
      <c r="R1683" s="16">
        <v>14278268.149999999</v>
      </c>
      <c r="S1683" s="16">
        <v>5</v>
      </c>
      <c r="T1683" s="16" t="s">
        <v>213</v>
      </c>
      <c r="U1683" s="16" t="s">
        <v>7048</v>
      </c>
      <c r="V1683" s="16" t="s">
        <v>7048</v>
      </c>
    </row>
    <row r="1684" spans="1:22" s="309" customFormat="1" ht="56.25" x14ac:dyDescent="0.2">
      <c r="A1684" s="16">
        <v>1679</v>
      </c>
      <c r="B1684" s="21" t="s">
        <v>1731</v>
      </c>
      <c r="C1684" s="16" t="s">
        <v>3421</v>
      </c>
      <c r="D1684" s="16" t="s">
        <v>3422</v>
      </c>
      <c r="E1684" s="16" t="s">
        <v>10023</v>
      </c>
      <c r="F1684" s="16" t="s">
        <v>10023</v>
      </c>
      <c r="G1684" s="16" t="s">
        <v>9115</v>
      </c>
      <c r="H1684" s="251">
        <v>2855648.41</v>
      </c>
      <c r="I1684" s="251" t="s">
        <v>9266</v>
      </c>
      <c r="J1684" s="16">
        <v>2855648.41</v>
      </c>
      <c r="K1684" s="16" t="s">
        <v>9266</v>
      </c>
      <c r="L1684" s="16">
        <v>2855648.41</v>
      </c>
      <c r="M1684" s="16" t="s">
        <v>9266</v>
      </c>
      <c r="N1684" s="16">
        <v>2855648.41</v>
      </c>
      <c r="O1684" s="16" t="s">
        <v>9266</v>
      </c>
      <c r="P1684" s="16">
        <v>2855648.41</v>
      </c>
      <c r="Q1684" s="16" t="s">
        <v>9266</v>
      </c>
      <c r="R1684" s="16">
        <v>14278242.050000001</v>
      </c>
      <c r="S1684" s="16">
        <v>20</v>
      </c>
      <c r="T1684" s="16" t="s">
        <v>34</v>
      </c>
      <c r="U1684" s="16"/>
      <c r="V1684" s="16"/>
    </row>
    <row r="1685" spans="1:22" s="309" customFormat="1" x14ac:dyDescent="0.2">
      <c r="A1685" s="16">
        <v>1680</v>
      </c>
      <c r="B1685" s="118" t="s">
        <v>9377</v>
      </c>
      <c r="C1685" s="118" t="s">
        <v>9378</v>
      </c>
      <c r="D1685" s="118" t="s">
        <v>9379</v>
      </c>
      <c r="E1685" s="118" t="s">
        <v>14667</v>
      </c>
      <c r="F1685" s="118" t="s">
        <v>14449</v>
      </c>
      <c r="G1685" s="118" t="s">
        <v>9115</v>
      </c>
      <c r="H1685" s="166">
        <v>0</v>
      </c>
      <c r="I1685" s="166">
        <v>0</v>
      </c>
      <c r="J1685" s="118">
        <v>6117000</v>
      </c>
      <c r="K1685" s="118">
        <v>3</v>
      </c>
      <c r="L1685" s="118">
        <v>0</v>
      </c>
      <c r="M1685" s="118">
        <v>0</v>
      </c>
      <c r="N1685" s="118">
        <v>8156000</v>
      </c>
      <c r="O1685" s="118">
        <v>4</v>
      </c>
      <c r="P1685" s="118">
        <v>0</v>
      </c>
      <c r="Q1685" s="118">
        <v>0</v>
      </c>
      <c r="R1685" s="16">
        <v>14273000</v>
      </c>
      <c r="S1685" s="118">
        <v>7</v>
      </c>
      <c r="T1685" s="20" t="s">
        <v>15403</v>
      </c>
      <c r="U1685" s="118" t="s">
        <v>14400</v>
      </c>
      <c r="V1685" s="118" t="s">
        <v>15411</v>
      </c>
    </row>
    <row r="1686" spans="1:22" s="309" customFormat="1" ht="75" x14ac:dyDescent="0.2">
      <c r="A1686" s="16">
        <v>1681</v>
      </c>
      <c r="B1686" s="21" t="s">
        <v>955</v>
      </c>
      <c r="C1686" s="16" t="s">
        <v>1810</v>
      </c>
      <c r="D1686" s="16" t="s">
        <v>1811</v>
      </c>
      <c r="E1686" s="16" t="s">
        <v>3048</v>
      </c>
      <c r="F1686" s="16"/>
      <c r="G1686" s="16" t="s">
        <v>2320</v>
      </c>
      <c r="H1686" s="251">
        <v>2850400</v>
      </c>
      <c r="I1686" s="251">
        <v>5</v>
      </c>
      <c r="J1686" s="16">
        <v>2850400</v>
      </c>
      <c r="K1686" s="16">
        <v>5</v>
      </c>
      <c r="L1686" s="16">
        <v>2850400</v>
      </c>
      <c r="M1686" s="16">
        <v>5</v>
      </c>
      <c r="N1686" s="16">
        <v>2850400</v>
      </c>
      <c r="O1686" s="16">
        <v>5</v>
      </c>
      <c r="P1686" s="16">
        <v>2850400</v>
      </c>
      <c r="Q1686" s="16">
        <v>5</v>
      </c>
      <c r="R1686" s="16">
        <v>14252000</v>
      </c>
      <c r="S1686" s="16">
        <v>25</v>
      </c>
      <c r="T1686" s="16" t="s">
        <v>198</v>
      </c>
      <c r="U1686" s="16" t="s">
        <v>2567</v>
      </c>
      <c r="V1686" s="16" t="s">
        <v>2922</v>
      </c>
    </row>
    <row r="1687" spans="1:22" s="309" customFormat="1" ht="206.25" x14ac:dyDescent="0.2">
      <c r="A1687" s="16">
        <v>1682</v>
      </c>
      <c r="B1687" s="21" t="s">
        <v>2142</v>
      </c>
      <c r="C1687" s="16" t="s">
        <v>2143</v>
      </c>
      <c r="D1687" s="16" t="s">
        <v>2144</v>
      </c>
      <c r="E1687" s="16" t="s">
        <v>2145</v>
      </c>
      <c r="F1687" s="16"/>
      <c r="G1687" s="16" t="s">
        <v>24</v>
      </c>
      <c r="H1687" s="251">
        <v>14250000</v>
      </c>
      <c r="I1687" s="251">
        <v>570</v>
      </c>
      <c r="J1687" s="16">
        <v>0</v>
      </c>
      <c r="K1687" s="16">
        <v>0</v>
      </c>
      <c r="L1687" s="16">
        <v>0</v>
      </c>
      <c r="M1687" s="16">
        <v>0</v>
      </c>
      <c r="N1687" s="16">
        <v>0</v>
      </c>
      <c r="O1687" s="16">
        <v>0</v>
      </c>
      <c r="P1687" s="16">
        <v>0</v>
      </c>
      <c r="Q1687" s="16">
        <v>0</v>
      </c>
      <c r="R1687" s="16">
        <v>14250000</v>
      </c>
      <c r="S1687" s="16">
        <v>570</v>
      </c>
      <c r="T1687" s="16" t="s">
        <v>76</v>
      </c>
      <c r="U1687" s="16" t="s">
        <v>35</v>
      </c>
      <c r="V1687" s="16" t="s">
        <v>199</v>
      </c>
    </row>
    <row r="1688" spans="1:22" s="309" customFormat="1" ht="112.5" x14ac:dyDescent="0.2">
      <c r="A1688" s="16">
        <v>1683</v>
      </c>
      <c r="B1688" s="21" t="s">
        <v>7760</v>
      </c>
      <c r="C1688" s="16" t="s">
        <v>4108</v>
      </c>
      <c r="D1688" s="16" t="s">
        <v>4109</v>
      </c>
      <c r="E1688" s="16" t="s">
        <v>4110</v>
      </c>
      <c r="F1688" s="16"/>
      <c r="G1688" s="16" t="s">
        <v>33</v>
      </c>
      <c r="H1688" s="251">
        <v>1650000</v>
      </c>
      <c r="I1688" s="251">
        <v>6000</v>
      </c>
      <c r="J1688" s="16">
        <v>3147210</v>
      </c>
      <c r="K1688" s="16">
        <v>9537</v>
      </c>
      <c r="L1688" s="16">
        <v>3147210</v>
      </c>
      <c r="M1688" s="16">
        <v>9537</v>
      </c>
      <c r="N1688" s="16">
        <v>3147210</v>
      </c>
      <c r="O1688" s="16">
        <v>9537</v>
      </c>
      <c r="P1688" s="16">
        <v>3147210</v>
      </c>
      <c r="Q1688" s="16">
        <v>9537</v>
      </c>
      <c r="R1688" s="16">
        <v>14238840</v>
      </c>
      <c r="S1688" s="16">
        <v>44148</v>
      </c>
      <c r="T1688" s="16" t="s">
        <v>213</v>
      </c>
      <c r="U1688" s="16" t="s">
        <v>7048</v>
      </c>
      <c r="V1688" s="16" t="s">
        <v>7048</v>
      </c>
    </row>
    <row r="1689" spans="1:22" s="309" customFormat="1" ht="93.75" x14ac:dyDescent="0.2">
      <c r="A1689" s="16">
        <v>1684</v>
      </c>
      <c r="B1689" s="21" t="s">
        <v>4211</v>
      </c>
      <c r="C1689" s="16" t="s">
        <v>4212</v>
      </c>
      <c r="D1689" s="16" t="s">
        <v>4213</v>
      </c>
      <c r="E1689" s="16" t="s">
        <v>4214</v>
      </c>
      <c r="F1689" s="17"/>
      <c r="G1689" s="16" t="s">
        <v>33</v>
      </c>
      <c r="H1689" s="251">
        <v>2843904</v>
      </c>
      <c r="I1689" s="251">
        <v>1058</v>
      </c>
      <c r="J1689" s="16">
        <v>2843904</v>
      </c>
      <c r="K1689" s="16">
        <v>1058</v>
      </c>
      <c r="L1689" s="16">
        <v>2843904</v>
      </c>
      <c r="M1689" s="16">
        <v>1058</v>
      </c>
      <c r="N1689" s="16">
        <v>2843904</v>
      </c>
      <c r="O1689" s="16">
        <v>1058</v>
      </c>
      <c r="P1689" s="16">
        <v>2843904</v>
      </c>
      <c r="Q1689" s="16">
        <v>1058</v>
      </c>
      <c r="R1689" s="16">
        <v>14219520</v>
      </c>
      <c r="S1689" s="16">
        <v>5290</v>
      </c>
      <c r="T1689" s="16" t="s">
        <v>213</v>
      </c>
      <c r="U1689" s="16" t="s">
        <v>61</v>
      </c>
      <c r="V1689" s="16" t="s">
        <v>3204</v>
      </c>
    </row>
    <row r="1690" spans="1:22" s="309" customFormat="1" ht="168.75" x14ac:dyDescent="0.2">
      <c r="A1690" s="16">
        <v>1685</v>
      </c>
      <c r="B1690" s="21" t="s">
        <v>4221</v>
      </c>
      <c r="C1690" s="16" t="s">
        <v>4222</v>
      </c>
      <c r="D1690" s="16" t="s">
        <v>4223</v>
      </c>
      <c r="E1690" s="16" t="s">
        <v>4224</v>
      </c>
      <c r="F1690" s="17"/>
      <c r="G1690" s="16" t="s">
        <v>1053</v>
      </c>
      <c r="H1690" s="251">
        <v>2843606.32</v>
      </c>
      <c r="I1690" s="251">
        <v>17</v>
      </c>
      <c r="J1690" s="16">
        <v>2843606.32</v>
      </c>
      <c r="K1690" s="16">
        <v>17</v>
      </c>
      <c r="L1690" s="16">
        <v>2843606.32</v>
      </c>
      <c r="M1690" s="16">
        <v>17</v>
      </c>
      <c r="N1690" s="16">
        <v>2843606.32</v>
      </c>
      <c r="O1690" s="16">
        <v>17</v>
      </c>
      <c r="P1690" s="16">
        <v>2843606.32</v>
      </c>
      <c r="Q1690" s="16">
        <v>17</v>
      </c>
      <c r="R1690" s="16">
        <v>14218031.6</v>
      </c>
      <c r="S1690" s="16">
        <v>85</v>
      </c>
      <c r="T1690" s="16" t="s">
        <v>213</v>
      </c>
      <c r="U1690" s="16" t="s">
        <v>61</v>
      </c>
      <c r="V1690" s="16" t="s">
        <v>4225</v>
      </c>
    </row>
    <row r="1691" spans="1:22" s="309" customFormat="1" ht="225" x14ac:dyDescent="0.2">
      <c r="A1691" s="16">
        <v>1686</v>
      </c>
      <c r="B1691" s="21" t="s">
        <v>2848</v>
      </c>
      <c r="C1691" s="16" t="s">
        <v>2989</v>
      </c>
      <c r="D1691" s="16" t="s">
        <v>2990</v>
      </c>
      <c r="E1691" s="16" t="s">
        <v>2991</v>
      </c>
      <c r="F1691" s="16"/>
      <c r="G1691" s="16" t="s">
        <v>2320</v>
      </c>
      <c r="H1691" s="251">
        <v>2900000</v>
      </c>
      <c r="I1691" s="251">
        <v>5.8</v>
      </c>
      <c r="J1691" s="16">
        <v>2900000</v>
      </c>
      <c r="K1691" s="16">
        <v>5.8</v>
      </c>
      <c r="L1691" s="16">
        <v>2800000</v>
      </c>
      <c r="M1691" s="16">
        <v>5.6</v>
      </c>
      <c r="N1691" s="16">
        <v>2800000</v>
      </c>
      <c r="O1691" s="16">
        <v>5.6</v>
      </c>
      <c r="P1691" s="16">
        <v>2800000</v>
      </c>
      <c r="Q1691" s="16">
        <v>5.6</v>
      </c>
      <c r="R1691" s="16">
        <v>14200000</v>
      </c>
      <c r="S1691" s="16">
        <v>28.4</v>
      </c>
      <c r="T1691" s="16" t="s">
        <v>1457</v>
      </c>
      <c r="U1691" s="16" t="s">
        <v>2567</v>
      </c>
      <c r="V1691" s="16" t="s">
        <v>2992</v>
      </c>
    </row>
    <row r="1692" spans="1:22" s="309" customFormat="1" ht="409.5" x14ac:dyDescent="0.2">
      <c r="A1692" s="16">
        <v>1687</v>
      </c>
      <c r="B1692" s="21" t="s">
        <v>3051</v>
      </c>
      <c r="C1692" s="16" t="s">
        <v>3267</v>
      </c>
      <c r="D1692" s="16" t="s">
        <v>3268</v>
      </c>
      <c r="E1692" s="16" t="s">
        <v>6225</v>
      </c>
      <c r="F1692" s="16"/>
      <c r="G1692" s="16" t="s">
        <v>1493</v>
      </c>
      <c r="H1692" s="251">
        <v>14190750</v>
      </c>
      <c r="I1692" s="251">
        <v>17</v>
      </c>
      <c r="J1692" s="16">
        <v>0</v>
      </c>
      <c r="K1692" s="16">
        <v>0</v>
      </c>
      <c r="L1692" s="16">
        <v>0</v>
      </c>
      <c r="M1692" s="16">
        <v>0</v>
      </c>
      <c r="N1692" s="16">
        <v>0</v>
      </c>
      <c r="O1692" s="16">
        <v>0</v>
      </c>
      <c r="P1692" s="16">
        <v>0</v>
      </c>
      <c r="Q1692" s="16">
        <v>0</v>
      </c>
      <c r="R1692" s="16">
        <v>14190750</v>
      </c>
      <c r="S1692" s="16">
        <v>17</v>
      </c>
      <c r="T1692" s="16" t="s">
        <v>76</v>
      </c>
      <c r="U1692" s="16"/>
      <c r="V1692" s="16"/>
    </row>
    <row r="1693" spans="1:22" s="309" customFormat="1" ht="75" x14ac:dyDescent="0.2">
      <c r="A1693" s="16">
        <v>1688</v>
      </c>
      <c r="B1693" s="21" t="s">
        <v>7761</v>
      </c>
      <c r="C1693" s="16" t="s">
        <v>5354</v>
      </c>
      <c r="D1693" s="16" t="s">
        <v>5197</v>
      </c>
      <c r="E1693" s="16" t="s">
        <v>5355</v>
      </c>
      <c r="F1693" s="16"/>
      <c r="G1693" s="16" t="s">
        <v>33</v>
      </c>
      <c r="H1693" s="251">
        <v>5083920</v>
      </c>
      <c r="I1693" s="251">
        <v>40</v>
      </c>
      <c r="J1693" s="16">
        <v>2273700</v>
      </c>
      <c r="K1693" s="16">
        <v>15</v>
      </c>
      <c r="L1693" s="16">
        <v>2273700</v>
      </c>
      <c r="M1693" s="16">
        <v>15</v>
      </c>
      <c r="N1693" s="16">
        <v>2273700</v>
      </c>
      <c r="O1693" s="16">
        <v>15</v>
      </c>
      <c r="P1693" s="16">
        <v>2273700</v>
      </c>
      <c r="Q1693" s="16">
        <v>15</v>
      </c>
      <c r="R1693" s="16">
        <v>14178720</v>
      </c>
      <c r="S1693" s="16">
        <v>100</v>
      </c>
      <c r="T1693" s="16" t="s">
        <v>213</v>
      </c>
      <c r="U1693" s="16" t="s">
        <v>7048</v>
      </c>
      <c r="V1693" s="16" t="s">
        <v>7048</v>
      </c>
    </row>
    <row r="1694" spans="1:22" s="309" customFormat="1" ht="75" x14ac:dyDescent="0.2">
      <c r="A1694" s="16">
        <v>1689</v>
      </c>
      <c r="B1694" s="16" t="s">
        <v>6187</v>
      </c>
      <c r="C1694" s="16" t="s">
        <v>12981</v>
      </c>
      <c r="D1694" s="16" t="s">
        <v>1337</v>
      </c>
      <c r="E1694" s="16" t="s">
        <v>12982</v>
      </c>
      <c r="F1694" s="16"/>
      <c r="G1694" s="151" t="s">
        <v>9114</v>
      </c>
      <c r="H1694" s="166">
        <v>14160201.439999999</v>
      </c>
      <c r="I1694" s="166" t="s">
        <v>9113</v>
      </c>
      <c r="J1694" s="166"/>
      <c r="K1694" s="166"/>
      <c r="L1694" s="166"/>
      <c r="M1694" s="166"/>
      <c r="N1694" s="166"/>
      <c r="O1694" s="166"/>
      <c r="P1694" s="166"/>
      <c r="Q1694" s="166"/>
      <c r="R1694" s="16">
        <v>14160201.439999999</v>
      </c>
      <c r="S1694" s="275">
        <v>1</v>
      </c>
      <c r="T1694" s="20" t="s">
        <v>12910</v>
      </c>
      <c r="U1694" s="118" t="s">
        <v>2567</v>
      </c>
      <c r="V1694" s="118" t="s">
        <v>12954</v>
      </c>
    </row>
    <row r="1695" spans="1:22" s="309" customFormat="1" ht="375" x14ac:dyDescent="0.2">
      <c r="A1695" s="16">
        <v>1690</v>
      </c>
      <c r="B1695" s="21" t="s">
        <v>7762</v>
      </c>
      <c r="C1695" s="16" t="s">
        <v>7763</v>
      </c>
      <c r="D1695" s="16" t="s">
        <v>7764</v>
      </c>
      <c r="E1695" s="16" t="s">
        <v>7765</v>
      </c>
      <c r="F1695" s="16"/>
      <c r="G1695" s="16" t="s">
        <v>33</v>
      </c>
      <c r="H1695" s="251">
        <v>0</v>
      </c>
      <c r="I1695" s="251">
        <v>0</v>
      </c>
      <c r="J1695" s="16">
        <v>0</v>
      </c>
      <c r="K1695" s="16">
        <v>0</v>
      </c>
      <c r="L1695" s="16">
        <v>4720000</v>
      </c>
      <c r="M1695" s="16">
        <v>20</v>
      </c>
      <c r="N1695" s="16">
        <v>4720000</v>
      </c>
      <c r="O1695" s="16">
        <v>20</v>
      </c>
      <c r="P1695" s="16">
        <v>4720000</v>
      </c>
      <c r="Q1695" s="16">
        <v>20</v>
      </c>
      <c r="R1695" s="16">
        <v>14160000</v>
      </c>
      <c r="S1695" s="16">
        <v>60</v>
      </c>
      <c r="T1695" s="16" t="s">
        <v>213</v>
      </c>
      <c r="U1695" s="16" t="s">
        <v>7048</v>
      </c>
      <c r="V1695" s="16" t="s">
        <v>7048</v>
      </c>
    </row>
    <row r="1696" spans="1:22" s="309" customFormat="1" ht="409.5" x14ac:dyDescent="0.2">
      <c r="A1696" s="16">
        <v>1691</v>
      </c>
      <c r="B1696" s="21" t="s">
        <v>2994</v>
      </c>
      <c r="C1696" s="16" t="s">
        <v>2231</v>
      </c>
      <c r="D1696" s="16" t="s">
        <v>2232</v>
      </c>
      <c r="E1696" s="16" t="s">
        <v>2995</v>
      </c>
      <c r="F1696" s="16"/>
      <c r="G1696" s="16" t="s">
        <v>2320</v>
      </c>
      <c r="H1696" s="251">
        <v>1100000</v>
      </c>
      <c r="I1696" s="251">
        <v>1.1000000000000001</v>
      </c>
      <c r="J1696" s="16">
        <v>3264800</v>
      </c>
      <c r="K1696" s="16">
        <v>2.968</v>
      </c>
      <c r="L1696" s="16">
        <v>3264800</v>
      </c>
      <c r="M1696" s="16">
        <v>2.968</v>
      </c>
      <c r="N1696" s="16">
        <v>3264800</v>
      </c>
      <c r="O1696" s="16">
        <v>2.968</v>
      </c>
      <c r="P1696" s="16">
        <v>3264800</v>
      </c>
      <c r="Q1696" s="16">
        <v>2.968</v>
      </c>
      <c r="R1696" s="16">
        <v>14159200</v>
      </c>
      <c r="S1696" s="16">
        <v>12.972</v>
      </c>
      <c r="T1696" s="16" t="s">
        <v>25</v>
      </c>
      <c r="U1696" s="16" t="s">
        <v>2567</v>
      </c>
      <c r="V1696" s="16" t="s">
        <v>2996</v>
      </c>
    </row>
    <row r="1697" spans="1:22" s="309" customFormat="1" ht="56.25" x14ac:dyDescent="0.2">
      <c r="A1697" s="16">
        <v>1692</v>
      </c>
      <c r="B1697" s="21" t="s">
        <v>7766</v>
      </c>
      <c r="C1697" s="16" t="s">
        <v>2718</v>
      </c>
      <c r="D1697" s="16" t="s">
        <v>2719</v>
      </c>
      <c r="E1697" s="16" t="s">
        <v>1037</v>
      </c>
      <c r="F1697" s="16"/>
      <c r="G1697" s="16" t="s">
        <v>33</v>
      </c>
      <c r="H1697" s="251">
        <v>3535998.3214285714</v>
      </c>
      <c r="I1697" s="251">
        <v>2</v>
      </c>
      <c r="J1697" s="16">
        <v>6364796.9700000007</v>
      </c>
      <c r="K1697" s="16">
        <v>3</v>
      </c>
      <c r="L1697" s="16">
        <v>0</v>
      </c>
      <c r="M1697" s="16">
        <v>0</v>
      </c>
      <c r="N1697" s="16">
        <v>0</v>
      </c>
      <c r="O1697" s="16">
        <v>2</v>
      </c>
      <c r="P1697" s="16">
        <v>4243197.9800000004</v>
      </c>
      <c r="Q1697" s="16">
        <v>2</v>
      </c>
      <c r="R1697" s="16">
        <v>14143993.271428572</v>
      </c>
      <c r="S1697" s="16">
        <v>9</v>
      </c>
      <c r="T1697" s="16" t="s">
        <v>213</v>
      </c>
      <c r="U1697" s="16" t="s">
        <v>83</v>
      </c>
      <c r="V1697" s="16" t="s">
        <v>83</v>
      </c>
    </row>
    <row r="1698" spans="1:22" s="309" customFormat="1" ht="75" x14ac:dyDescent="0.2">
      <c r="A1698" s="16">
        <v>1693</v>
      </c>
      <c r="B1698" s="16" t="s">
        <v>12983</v>
      </c>
      <c r="C1698" s="16" t="s">
        <v>12984</v>
      </c>
      <c r="D1698" s="16" t="s">
        <v>12985</v>
      </c>
      <c r="E1698" s="16" t="s">
        <v>12986</v>
      </c>
      <c r="F1698" s="16"/>
      <c r="G1698" s="151" t="s">
        <v>9115</v>
      </c>
      <c r="H1698" s="166">
        <v>14143516.800000001</v>
      </c>
      <c r="I1698" s="166" t="s">
        <v>9113</v>
      </c>
      <c r="J1698" s="166"/>
      <c r="K1698" s="166"/>
      <c r="L1698" s="166"/>
      <c r="M1698" s="166"/>
      <c r="N1698" s="166"/>
      <c r="O1698" s="166"/>
      <c r="P1698" s="166"/>
      <c r="Q1698" s="166"/>
      <c r="R1698" s="16">
        <v>14143516.800000001</v>
      </c>
      <c r="S1698" s="275">
        <v>1</v>
      </c>
      <c r="T1698" s="20" t="s">
        <v>12910</v>
      </c>
      <c r="U1698" s="118" t="s">
        <v>2567</v>
      </c>
      <c r="V1698" s="118"/>
    </row>
    <row r="1699" spans="1:22" s="309" customFormat="1" ht="225" x14ac:dyDescent="0.2">
      <c r="A1699" s="16">
        <v>1694</v>
      </c>
      <c r="B1699" s="21" t="s">
        <v>4235</v>
      </c>
      <c r="C1699" s="16" t="s">
        <v>4236</v>
      </c>
      <c r="D1699" s="16" t="s">
        <v>4237</v>
      </c>
      <c r="E1699" s="16" t="s">
        <v>4238</v>
      </c>
      <c r="F1699" s="17"/>
      <c r="G1699" s="16" t="s">
        <v>33</v>
      </c>
      <c r="H1699" s="251">
        <v>2826900</v>
      </c>
      <c r="I1699" s="251">
        <v>27</v>
      </c>
      <c r="J1699" s="16">
        <v>2826900</v>
      </c>
      <c r="K1699" s="16">
        <v>27</v>
      </c>
      <c r="L1699" s="16">
        <v>2826900</v>
      </c>
      <c r="M1699" s="16">
        <v>27</v>
      </c>
      <c r="N1699" s="16">
        <v>2826900</v>
      </c>
      <c r="O1699" s="16">
        <v>27</v>
      </c>
      <c r="P1699" s="16">
        <v>2826900</v>
      </c>
      <c r="Q1699" s="16">
        <v>27</v>
      </c>
      <c r="R1699" s="16">
        <v>14134500</v>
      </c>
      <c r="S1699" s="16">
        <v>135</v>
      </c>
      <c r="T1699" s="16" t="s">
        <v>213</v>
      </c>
      <c r="U1699" s="16" t="s">
        <v>2567</v>
      </c>
      <c r="V1699" s="16" t="s">
        <v>1202</v>
      </c>
    </row>
    <row r="1700" spans="1:22" s="309" customFormat="1" x14ac:dyDescent="0.2">
      <c r="A1700" s="16">
        <v>1695</v>
      </c>
      <c r="B1700" s="21" t="s">
        <v>1270</v>
      </c>
      <c r="C1700" s="16" t="s">
        <v>3042</v>
      </c>
      <c r="D1700" s="16" t="s">
        <v>3043</v>
      </c>
      <c r="E1700" s="16" t="s">
        <v>10380</v>
      </c>
      <c r="F1700" s="16"/>
      <c r="G1700" s="16" t="s">
        <v>9115</v>
      </c>
      <c r="H1700" s="251">
        <v>14112000</v>
      </c>
      <c r="I1700" s="251" t="s">
        <v>9113</v>
      </c>
      <c r="J1700" s="16"/>
      <c r="K1700" s="16"/>
      <c r="L1700" s="16"/>
      <c r="M1700" s="16"/>
      <c r="N1700" s="16"/>
      <c r="O1700" s="16"/>
      <c r="P1700" s="16"/>
      <c r="Q1700" s="16"/>
      <c r="R1700" s="16">
        <v>14112000</v>
      </c>
      <c r="S1700" s="16">
        <v>1</v>
      </c>
      <c r="T1700" s="16" t="s">
        <v>76</v>
      </c>
      <c r="U1700" s="16" t="s">
        <v>2567</v>
      </c>
      <c r="V1700" s="16" t="s">
        <v>10389</v>
      </c>
    </row>
    <row r="1701" spans="1:22" s="309" customFormat="1" x14ac:dyDescent="0.2">
      <c r="A1701" s="16">
        <v>1696</v>
      </c>
      <c r="B1701" s="21" t="s">
        <v>5976</v>
      </c>
      <c r="C1701" s="16" t="s">
        <v>5977</v>
      </c>
      <c r="D1701" s="16" t="s">
        <v>5978</v>
      </c>
      <c r="E1701" s="16" t="s">
        <v>10391</v>
      </c>
      <c r="F1701" s="16"/>
      <c r="G1701" s="16" t="s">
        <v>9115</v>
      </c>
      <c r="H1701" s="251">
        <v>14112000</v>
      </c>
      <c r="I1701" s="251" t="s">
        <v>9120</v>
      </c>
      <c r="J1701" s="16"/>
      <c r="K1701" s="16"/>
      <c r="L1701" s="16"/>
      <c r="M1701" s="16"/>
      <c r="N1701" s="16"/>
      <c r="O1701" s="16"/>
      <c r="P1701" s="16"/>
      <c r="Q1701" s="16"/>
      <c r="R1701" s="16">
        <v>14112000</v>
      </c>
      <c r="S1701" s="16">
        <v>2</v>
      </c>
      <c r="T1701" s="16" t="s">
        <v>76</v>
      </c>
      <c r="U1701" s="16" t="s">
        <v>294</v>
      </c>
      <c r="V1701" s="16" t="s">
        <v>7667</v>
      </c>
    </row>
    <row r="1702" spans="1:22" s="309" customFormat="1" x14ac:dyDescent="0.2">
      <c r="A1702" s="16">
        <v>1697</v>
      </c>
      <c r="B1702" s="21" t="s">
        <v>4091</v>
      </c>
      <c r="C1702" s="16" t="s">
        <v>4092</v>
      </c>
      <c r="D1702" s="16" t="s">
        <v>1337</v>
      </c>
      <c r="E1702" s="16" t="s">
        <v>10883</v>
      </c>
      <c r="F1702" s="16"/>
      <c r="G1702" s="16" t="s">
        <v>9115</v>
      </c>
      <c r="H1702" s="251">
        <v>14112000</v>
      </c>
      <c r="I1702" s="251" t="s">
        <v>9266</v>
      </c>
      <c r="J1702" s="16"/>
      <c r="K1702" s="16"/>
      <c r="L1702" s="16"/>
      <c r="M1702" s="16"/>
      <c r="N1702" s="16"/>
      <c r="O1702" s="16"/>
      <c r="P1702" s="16"/>
      <c r="Q1702" s="16"/>
      <c r="R1702" s="16">
        <v>14112000</v>
      </c>
      <c r="S1702" s="16">
        <v>4</v>
      </c>
      <c r="T1702" s="16" t="s">
        <v>76</v>
      </c>
      <c r="U1702" s="16" t="s">
        <v>2567</v>
      </c>
      <c r="V1702" s="16" t="s">
        <v>10913</v>
      </c>
    </row>
    <row r="1703" spans="1:22" s="309" customFormat="1" ht="37.5" x14ac:dyDescent="0.2">
      <c r="A1703" s="16">
        <v>1698</v>
      </c>
      <c r="B1703" s="21" t="s">
        <v>1298</v>
      </c>
      <c r="C1703" s="16" t="s">
        <v>1299</v>
      </c>
      <c r="D1703" s="16" t="s">
        <v>1300</v>
      </c>
      <c r="E1703" s="16" t="s">
        <v>1301</v>
      </c>
      <c r="F1703" s="16"/>
      <c r="G1703" s="16" t="s">
        <v>33</v>
      </c>
      <c r="H1703" s="251">
        <v>3345393.3333333293</v>
      </c>
      <c r="I1703" s="251">
        <v>140</v>
      </c>
      <c r="J1703" s="16">
        <v>3462482.0999999954</v>
      </c>
      <c r="K1703" s="16">
        <v>140</v>
      </c>
      <c r="L1703" s="16">
        <v>3583668.9734999952</v>
      </c>
      <c r="M1703" s="16">
        <v>140</v>
      </c>
      <c r="N1703" s="16">
        <v>3709097.3875724948</v>
      </c>
      <c r="O1703" s="16">
        <v>140</v>
      </c>
      <c r="P1703" s="16">
        <v>0</v>
      </c>
      <c r="Q1703" s="16">
        <v>0</v>
      </c>
      <c r="R1703" s="16">
        <v>14100641.794405814</v>
      </c>
      <c r="S1703" s="16">
        <v>560</v>
      </c>
      <c r="T1703" s="16" t="s">
        <v>9759</v>
      </c>
      <c r="U1703" s="16" t="s">
        <v>1085</v>
      </c>
      <c r="V1703" s="16" t="s">
        <v>1302</v>
      </c>
    </row>
    <row r="1704" spans="1:22" s="309" customFormat="1" ht="75" x14ac:dyDescent="0.2">
      <c r="A1704" s="16">
        <v>1699</v>
      </c>
      <c r="B1704" s="16" t="s">
        <v>1519</v>
      </c>
      <c r="C1704" s="16" t="s">
        <v>12987</v>
      </c>
      <c r="D1704" s="16" t="s">
        <v>12988</v>
      </c>
      <c r="E1704" s="16" t="s">
        <v>12989</v>
      </c>
      <c r="F1704" s="16"/>
      <c r="G1704" s="151" t="s">
        <v>9114</v>
      </c>
      <c r="H1704" s="166">
        <v>14093184</v>
      </c>
      <c r="I1704" s="166" t="s">
        <v>9113</v>
      </c>
      <c r="J1704" s="166"/>
      <c r="K1704" s="166"/>
      <c r="L1704" s="166"/>
      <c r="M1704" s="166"/>
      <c r="N1704" s="166"/>
      <c r="O1704" s="166"/>
      <c r="P1704" s="166"/>
      <c r="Q1704" s="166"/>
      <c r="R1704" s="16">
        <v>14093184</v>
      </c>
      <c r="S1704" s="275">
        <v>1</v>
      </c>
      <c r="T1704" s="20" t="s">
        <v>12910</v>
      </c>
      <c r="U1704" s="118" t="s">
        <v>2567</v>
      </c>
      <c r="V1704" s="118"/>
    </row>
    <row r="1705" spans="1:22" s="309" customFormat="1" ht="75" x14ac:dyDescent="0.2">
      <c r="A1705" s="16">
        <v>1700</v>
      </c>
      <c r="B1705" s="21" t="s">
        <v>4247</v>
      </c>
      <c r="C1705" s="16" t="s">
        <v>4248</v>
      </c>
      <c r="D1705" s="16" t="s">
        <v>4249</v>
      </c>
      <c r="E1705" s="16" t="s">
        <v>4250</v>
      </c>
      <c r="F1705" s="17"/>
      <c r="G1705" s="16" t="s">
        <v>33</v>
      </c>
      <c r="H1705" s="251">
        <v>2813720.14</v>
      </c>
      <c r="I1705" s="251">
        <v>49</v>
      </c>
      <c r="J1705" s="16">
        <v>2813720.14</v>
      </c>
      <c r="K1705" s="16">
        <v>49</v>
      </c>
      <c r="L1705" s="16">
        <v>2813720.14</v>
      </c>
      <c r="M1705" s="16">
        <v>49</v>
      </c>
      <c r="N1705" s="16">
        <v>2813720.14</v>
      </c>
      <c r="O1705" s="16">
        <v>49</v>
      </c>
      <c r="P1705" s="16">
        <v>2813720.14</v>
      </c>
      <c r="Q1705" s="16">
        <v>49</v>
      </c>
      <c r="R1705" s="16">
        <v>14068600.700000001</v>
      </c>
      <c r="S1705" s="16">
        <v>245</v>
      </c>
      <c r="T1705" s="16" t="s">
        <v>213</v>
      </c>
      <c r="U1705" s="16" t="s">
        <v>2567</v>
      </c>
      <c r="V1705" s="16" t="s">
        <v>199</v>
      </c>
    </row>
    <row r="1706" spans="1:22" s="309" customFormat="1" ht="409.5" x14ac:dyDescent="0.2">
      <c r="A1706" s="16">
        <v>1701</v>
      </c>
      <c r="B1706" s="21" t="s">
        <v>138</v>
      </c>
      <c r="C1706" s="16" t="s">
        <v>3863</v>
      </c>
      <c r="D1706" s="16" t="s">
        <v>3864</v>
      </c>
      <c r="E1706" s="16" t="s">
        <v>5266</v>
      </c>
      <c r="F1706" s="16"/>
      <c r="G1706" s="16" t="s">
        <v>3866</v>
      </c>
      <c r="H1706" s="251">
        <v>14054040</v>
      </c>
      <c r="I1706" s="251">
        <v>28</v>
      </c>
      <c r="J1706" s="16">
        <v>0</v>
      </c>
      <c r="K1706" s="16">
        <v>0</v>
      </c>
      <c r="L1706" s="16">
        <v>0</v>
      </c>
      <c r="M1706" s="16">
        <v>0</v>
      </c>
      <c r="N1706" s="16">
        <v>0</v>
      </c>
      <c r="O1706" s="16">
        <v>0</v>
      </c>
      <c r="P1706" s="16">
        <v>0</v>
      </c>
      <c r="Q1706" s="16">
        <v>0</v>
      </c>
      <c r="R1706" s="16">
        <v>14054040</v>
      </c>
      <c r="S1706" s="16">
        <v>28</v>
      </c>
      <c r="T1706" s="16" t="s">
        <v>76</v>
      </c>
      <c r="U1706" s="16" t="s">
        <v>2567</v>
      </c>
      <c r="V1706" s="16" t="s">
        <v>199</v>
      </c>
    </row>
    <row r="1707" spans="1:22" s="309" customFormat="1" ht="393.75" x14ac:dyDescent="0.2">
      <c r="A1707" s="16">
        <v>1702</v>
      </c>
      <c r="B1707" s="21" t="s">
        <v>2726</v>
      </c>
      <c r="C1707" s="16" t="s">
        <v>1564</v>
      </c>
      <c r="D1707" s="16" t="s">
        <v>1565</v>
      </c>
      <c r="E1707" s="16" t="s">
        <v>2727</v>
      </c>
      <c r="F1707" s="16"/>
      <c r="G1707" s="16" t="s">
        <v>2320</v>
      </c>
      <c r="H1707" s="251">
        <v>1818906.8807999999</v>
      </c>
      <c r="I1707" s="251">
        <v>3.76</v>
      </c>
      <c r="J1707" s="16">
        <v>3056975.9999999995</v>
      </c>
      <c r="K1707" s="16">
        <v>4.5999999999999996</v>
      </c>
      <c r="L1707" s="16">
        <v>3056975.9999999995</v>
      </c>
      <c r="M1707" s="16">
        <v>4.5999999999999996</v>
      </c>
      <c r="N1707" s="16">
        <v>3056975.9999999995</v>
      </c>
      <c r="O1707" s="16">
        <v>4.5999999999999996</v>
      </c>
      <c r="P1707" s="16">
        <v>3056975.9999999995</v>
      </c>
      <c r="Q1707" s="16">
        <v>4.5999999999999996</v>
      </c>
      <c r="R1707" s="16">
        <v>14046810.880799999</v>
      </c>
      <c r="S1707" s="16">
        <v>22.159999999999997</v>
      </c>
      <c r="T1707" s="16" t="s">
        <v>25</v>
      </c>
      <c r="U1707" s="16" t="s">
        <v>2567</v>
      </c>
      <c r="V1707" s="16" t="s">
        <v>199</v>
      </c>
    </row>
    <row r="1708" spans="1:22" s="309" customFormat="1" ht="37.5" x14ac:dyDescent="0.2">
      <c r="A1708" s="16">
        <v>1703</v>
      </c>
      <c r="B1708" s="16" t="s">
        <v>6981</v>
      </c>
      <c r="C1708" s="16" t="s">
        <v>12163</v>
      </c>
      <c r="D1708" s="16" t="s">
        <v>12164</v>
      </c>
      <c r="E1708" s="16" t="s">
        <v>12225</v>
      </c>
      <c r="F1708" s="16"/>
      <c r="G1708" s="151" t="s">
        <v>7079</v>
      </c>
      <c r="H1708" s="275">
        <v>0</v>
      </c>
      <c r="I1708" s="275">
        <v>0</v>
      </c>
      <c r="J1708" s="275">
        <v>0</v>
      </c>
      <c r="K1708" s="275">
        <v>0</v>
      </c>
      <c r="L1708" s="275">
        <v>7022900.5</v>
      </c>
      <c r="M1708" s="275" t="s">
        <v>12226</v>
      </c>
      <c r="N1708" s="275">
        <v>0</v>
      </c>
      <c r="O1708" s="275">
        <v>0</v>
      </c>
      <c r="P1708" s="275">
        <v>7022900.5</v>
      </c>
      <c r="Q1708" s="275" t="s">
        <v>12226</v>
      </c>
      <c r="R1708" s="16">
        <v>14045801</v>
      </c>
      <c r="S1708" s="275">
        <v>90584</v>
      </c>
      <c r="T1708" s="38" t="s">
        <v>11752</v>
      </c>
      <c r="U1708" s="279"/>
      <c r="V1708" s="279"/>
    </row>
    <row r="1709" spans="1:22" s="309" customFormat="1" ht="93.75" x14ac:dyDescent="0.2">
      <c r="A1709" s="16">
        <v>1704</v>
      </c>
      <c r="B1709" s="21" t="s">
        <v>7767</v>
      </c>
      <c r="C1709" s="16" t="s">
        <v>7768</v>
      </c>
      <c r="D1709" s="16" t="s">
        <v>2831</v>
      </c>
      <c r="E1709" s="16" t="s">
        <v>7769</v>
      </c>
      <c r="F1709" s="16"/>
      <c r="G1709" s="16" t="s">
        <v>33</v>
      </c>
      <c r="H1709" s="251">
        <v>2049107.1428571427</v>
      </c>
      <c r="I1709" s="251">
        <v>45</v>
      </c>
      <c r="J1709" s="16">
        <v>3182400</v>
      </c>
      <c r="K1709" s="16">
        <v>52</v>
      </c>
      <c r="L1709" s="16">
        <v>2937600</v>
      </c>
      <c r="M1709" s="16">
        <v>48</v>
      </c>
      <c r="N1709" s="16">
        <v>2937600</v>
      </c>
      <c r="O1709" s="16">
        <v>48</v>
      </c>
      <c r="P1709" s="16">
        <v>2937600</v>
      </c>
      <c r="Q1709" s="16">
        <v>48</v>
      </c>
      <c r="R1709" s="16">
        <v>14044307.142857142</v>
      </c>
      <c r="S1709" s="16">
        <v>241</v>
      </c>
      <c r="T1709" s="16" t="s">
        <v>213</v>
      </c>
      <c r="U1709" s="16" t="s">
        <v>382</v>
      </c>
      <c r="V1709" s="16" t="s">
        <v>7710</v>
      </c>
    </row>
    <row r="1710" spans="1:22" s="309" customFormat="1" ht="75" x14ac:dyDescent="0.2">
      <c r="A1710" s="16">
        <v>1705</v>
      </c>
      <c r="B1710" s="21" t="s">
        <v>4255</v>
      </c>
      <c r="C1710" s="16" t="s">
        <v>4256</v>
      </c>
      <c r="D1710" s="16" t="s">
        <v>4257</v>
      </c>
      <c r="E1710" s="16" t="s">
        <v>4258</v>
      </c>
      <c r="F1710" s="17"/>
      <c r="G1710" s="16" t="s">
        <v>33</v>
      </c>
      <c r="H1710" s="251">
        <v>2800520</v>
      </c>
      <c r="I1710" s="251">
        <v>1</v>
      </c>
      <c r="J1710" s="16">
        <v>2800520</v>
      </c>
      <c r="K1710" s="16">
        <v>1</v>
      </c>
      <c r="L1710" s="16">
        <v>2800520</v>
      </c>
      <c r="M1710" s="16">
        <v>1</v>
      </c>
      <c r="N1710" s="16">
        <v>2800520</v>
      </c>
      <c r="O1710" s="16">
        <v>1</v>
      </c>
      <c r="P1710" s="16">
        <v>2800520</v>
      </c>
      <c r="Q1710" s="16">
        <v>1</v>
      </c>
      <c r="R1710" s="16">
        <v>14002600</v>
      </c>
      <c r="S1710" s="16">
        <v>5</v>
      </c>
      <c r="T1710" s="16" t="s">
        <v>213</v>
      </c>
      <c r="U1710" s="16" t="s">
        <v>2567</v>
      </c>
      <c r="V1710" s="16" t="s">
        <v>2588</v>
      </c>
    </row>
    <row r="1711" spans="1:22" s="309" customFormat="1" ht="37.5" customHeight="1" x14ac:dyDescent="0.3">
      <c r="A1711" s="16">
        <v>1706</v>
      </c>
      <c r="B1711" s="120" t="s">
        <v>4795</v>
      </c>
      <c r="C1711" s="113" t="s">
        <v>14110</v>
      </c>
      <c r="D1711" s="120" t="s">
        <v>14111</v>
      </c>
      <c r="E1711" s="120" t="s">
        <v>14112</v>
      </c>
      <c r="F1711" s="20"/>
      <c r="G1711" s="21" t="s">
        <v>33</v>
      </c>
      <c r="H1711" s="470">
        <v>3500400</v>
      </c>
      <c r="I1711" s="470">
        <v>10</v>
      </c>
      <c r="J1711" s="170">
        <v>3500400</v>
      </c>
      <c r="K1711" s="170">
        <v>10</v>
      </c>
      <c r="L1711" s="170">
        <v>3500400</v>
      </c>
      <c r="M1711" s="170">
        <v>10</v>
      </c>
      <c r="N1711" s="170">
        <v>3500400</v>
      </c>
      <c r="O1711" s="170">
        <v>10</v>
      </c>
      <c r="P1711" s="170"/>
      <c r="Q1711" s="170"/>
      <c r="R1711" s="16">
        <v>14001600</v>
      </c>
      <c r="S1711" s="21">
        <v>40</v>
      </c>
      <c r="T1711" s="148" t="s">
        <v>13891</v>
      </c>
      <c r="U1711" s="218"/>
      <c r="V1711" s="218"/>
    </row>
    <row r="1712" spans="1:22" s="309" customFormat="1" ht="150" x14ac:dyDescent="0.2">
      <c r="A1712" s="16">
        <v>1707</v>
      </c>
      <c r="B1712" s="16" t="s">
        <v>13034</v>
      </c>
      <c r="C1712" s="16" t="s">
        <v>13035</v>
      </c>
      <c r="D1712" s="16" t="s">
        <v>13036</v>
      </c>
      <c r="E1712" s="16" t="s">
        <v>13266</v>
      </c>
      <c r="F1712" s="16"/>
      <c r="G1712" s="151" t="s">
        <v>9115</v>
      </c>
      <c r="H1712" s="168">
        <v>14000000</v>
      </c>
      <c r="I1712" s="166" t="s">
        <v>9126</v>
      </c>
      <c r="J1712" s="166">
        <v>0</v>
      </c>
      <c r="K1712" s="166">
        <v>0</v>
      </c>
      <c r="L1712" s="166">
        <v>0</v>
      </c>
      <c r="M1712" s="166">
        <v>0</v>
      </c>
      <c r="N1712" s="166">
        <v>0</v>
      </c>
      <c r="O1712" s="166">
        <v>0</v>
      </c>
      <c r="P1712" s="166">
        <v>0</v>
      </c>
      <c r="Q1712" s="166">
        <v>0</v>
      </c>
      <c r="R1712" s="16">
        <v>14000000</v>
      </c>
      <c r="S1712" s="275">
        <v>10</v>
      </c>
      <c r="T1712" s="20" t="s">
        <v>13227</v>
      </c>
      <c r="U1712" s="118"/>
      <c r="V1712" s="118"/>
    </row>
    <row r="1713" spans="1:22" s="309" customFormat="1" ht="409.5" customHeight="1" x14ac:dyDescent="0.3">
      <c r="A1713" s="16">
        <v>1708</v>
      </c>
      <c r="B1713" s="113" t="s">
        <v>5526</v>
      </c>
      <c r="C1713" s="113" t="s">
        <v>14462</v>
      </c>
      <c r="D1713" s="113" t="s">
        <v>14463</v>
      </c>
      <c r="E1713" s="113" t="s">
        <v>14464</v>
      </c>
      <c r="F1713" s="20" t="s">
        <v>14449</v>
      </c>
      <c r="G1713" s="113" t="s">
        <v>9115</v>
      </c>
      <c r="H1713" s="189">
        <v>14000000</v>
      </c>
      <c r="I1713" s="172" t="s">
        <v>9201</v>
      </c>
      <c r="J1713" s="20"/>
      <c r="K1713" s="20"/>
      <c r="L1713" s="20"/>
      <c r="M1713" s="20"/>
      <c r="N1713" s="20"/>
      <c r="O1713" s="20"/>
      <c r="P1713" s="20"/>
      <c r="Q1713" s="20"/>
      <c r="R1713" s="16">
        <v>14000000</v>
      </c>
      <c r="S1713" s="21">
        <v>5</v>
      </c>
      <c r="T1713" s="113" t="s">
        <v>14450</v>
      </c>
      <c r="U1713" s="16"/>
      <c r="V1713" s="112"/>
    </row>
    <row r="1714" spans="1:22" s="309" customFormat="1" ht="75" x14ac:dyDescent="0.2">
      <c r="A1714" s="16">
        <v>1709</v>
      </c>
      <c r="B1714" s="21" t="s">
        <v>3809</v>
      </c>
      <c r="C1714" s="16" t="s">
        <v>4788</v>
      </c>
      <c r="D1714" s="16" t="s">
        <v>4789</v>
      </c>
      <c r="E1714" s="16" t="s">
        <v>4790</v>
      </c>
      <c r="F1714" s="16"/>
      <c r="G1714" s="16" t="s">
        <v>1493</v>
      </c>
      <c r="H1714" s="251">
        <v>2460120</v>
      </c>
      <c r="I1714" s="251">
        <v>380</v>
      </c>
      <c r="J1714" s="16">
        <v>2719200</v>
      </c>
      <c r="K1714" s="16">
        <v>400</v>
      </c>
      <c r="L1714" s="16">
        <v>2641060</v>
      </c>
      <c r="M1714" s="16">
        <v>370</v>
      </c>
      <c r="N1714" s="16">
        <v>2848100</v>
      </c>
      <c r="O1714" s="16">
        <v>380</v>
      </c>
      <c r="P1714" s="16">
        <v>3305200</v>
      </c>
      <c r="Q1714" s="16">
        <v>400</v>
      </c>
      <c r="R1714" s="16">
        <v>13973680</v>
      </c>
      <c r="S1714" s="16">
        <v>1930</v>
      </c>
      <c r="T1714" s="16" t="s">
        <v>50</v>
      </c>
      <c r="U1714" s="16" t="s">
        <v>603</v>
      </c>
      <c r="V1714" s="16" t="s">
        <v>199</v>
      </c>
    </row>
    <row r="1715" spans="1:22" s="309" customFormat="1" ht="356.25" x14ac:dyDescent="0.2">
      <c r="A1715" s="16">
        <v>1710</v>
      </c>
      <c r="B1715" s="21" t="s">
        <v>2062</v>
      </c>
      <c r="C1715" s="16" t="s">
        <v>4434</v>
      </c>
      <c r="D1715" s="16" t="s">
        <v>1954</v>
      </c>
      <c r="E1715" s="16" t="s">
        <v>5816</v>
      </c>
      <c r="F1715" s="16"/>
      <c r="G1715" s="16" t="s">
        <v>24</v>
      </c>
      <c r="H1715" s="251">
        <v>13967880</v>
      </c>
      <c r="I1715" s="251">
        <v>2460</v>
      </c>
      <c r="J1715" s="16">
        <v>0</v>
      </c>
      <c r="K1715" s="16">
        <v>0</v>
      </c>
      <c r="L1715" s="16">
        <v>0</v>
      </c>
      <c r="M1715" s="16">
        <v>0</v>
      </c>
      <c r="N1715" s="16">
        <v>0</v>
      </c>
      <c r="O1715" s="16">
        <v>0</v>
      </c>
      <c r="P1715" s="16">
        <v>0</v>
      </c>
      <c r="Q1715" s="16">
        <v>0</v>
      </c>
      <c r="R1715" s="16">
        <v>13967880</v>
      </c>
      <c r="S1715" s="16">
        <v>2460</v>
      </c>
      <c r="T1715" s="16" t="s">
        <v>76</v>
      </c>
      <c r="U1715" s="16" t="s">
        <v>204</v>
      </c>
      <c r="V1715" s="16" t="s">
        <v>5817</v>
      </c>
    </row>
    <row r="1716" spans="1:22" s="309" customFormat="1" ht="56.25" x14ac:dyDescent="0.2">
      <c r="A1716" s="16">
        <v>1711</v>
      </c>
      <c r="B1716" s="21" t="s">
        <v>1193</v>
      </c>
      <c r="C1716" s="16" t="s">
        <v>5029</v>
      </c>
      <c r="D1716" s="16" t="s">
        <v>5030</v>
      </c>
      <c r="E1716" s="16" t="s">
        <v>10496</v>
      </c>
      <c r="F1716" s="16"/>
      <c r="G1716" s="16" t="s">
        <v>9115</v>
      </c>
      <c r="H1716" s="251">
        <v>13961920</v>
      </c>
      <c r="I1716" s="251" t="s">
        <v>9266</v>
      </c>
      <c r="J1716" s="16"/>
      <c r="K1716" s="16"/>
      <c r="L1716" s="16"/>
      <c r="M1716" s="16"/>
      <c r="N1716" s="16"/>
      <c r="O1716" s="16"/>
      <c r="P1716" s="16"/>
      <c r="Q1716" s="16"/>
      <c r="R1716" s="16">
        <v>13961920</v>
      </c>
      <c r="S1716" s="16">
        <v>4</v>
      </c>
      <c r="T1716" s="16" t="s">
        <v>76</v>
      </c>
      <c r="U1716" s="16" t="s">
        <v>294</v>
      </c>
      <c r="V1716" s="16" t="s">
        <v>10377</v>
      </c>
    </row>
    <row r="1717" spans="1:22" s="309" customFormat="1" ht="56.25" x14ac:dyDescent="0.2">
      <c r="A1717" s="16">
        <v>1712</v>
      </c>
      <c r="B1717" s="21" t="s">
        <v>3192</v>
      </c>
      <c r="C1717" s="16" t="s">
        <v>3193</v>
      </c>
      <c r="D1717" s="16" t="s">
        <v>3194</v>
      </c>
      <c r="E1717" s="16" t="s">
        <v>3195</v>
      </c>
      <c r="F1717" s="16"/>
      <c r="G1717" s="16" t="s">
        <v>1493</v>
      </c>
      <c r="H1717" s="251">
        <v>2788800</v>
      </c>
      <c r="I1717" s="251">
        <v>1000</v>
      </c>
      <c r="J1717" s="16">
        <v>2788800</v>
      </c>
      <c r="K1717" s="16">
        <v>1000</v>
      </c>
      <c r="L1717" s="16">
        <v>2788800</v>
      </c>
      <c r="M1717" s="16">
        <v>1000</v>
      </c>
      <c r="N1717" s="16">
        <v>2788800</v>
      </c>
      <c r="O1717" s="16">
        <v>1000</v>
      </c>
      <c r="P1717" s="16">
        <v>2788800</v>
      </c>
      <c r="Q1717" s="16">
        <v>1000</v>
      </c>
      <c r="R1717" s="16">
        <v>13944000</v>
      </c>
      <c r="S1717" s="16">
        <v>5000</v>
      </c>
      <c r="T1717" s="16" t="s">
        <v>198</v>
      </c>
      <c r="U1717" s="16" t="s">
        <v>1107</v>
      </c>
      <c r="V1717" s="16" t="s">
        <v>3196</v>
      </c>
    </row>
    <row r="1718" spans="1:22" s="309" customFormat="1" ht="93.75" x14ac:dyDescent="0.2">
      <c r="A1718" s="16">
        <v>1713</v>
      </c>
      <c r="B1718" s="16" t="s">
        <v>514</v>
      </c>
      <c r="C1718" s="16" t="s">
        <v>515</v>
      </c>
      <c r="D1718" s="16" t="s">
        <v>516</v>
      </c>
      <c r="E1718" s="16" t="s">
        <v>12227</v>
      </c>
      <c r="F1718" s="16"/>
      <c r="G1718" s="151" t="s">
        <v>9115</v>
      </c>
      <c r="H1718" s="275">
        <v>0</v>
      </c>
      <c r="I1718" s="275">
        <v>0</v>
      </c>
      <c r="J1718" s="275">
        <v>0</v>
      </c>
      <c r="K1718" s="275">
        <v>0</v>
      </c>
      <c r="L1718" s="275">
        <v>6969600</v>
      </c>
      <c r="M1718" s="275" t="s">
        <v>9278</v>
      </c>
      <c r="N1718" s="275">
        <v>0</v>
      </c>
      <c r="O1718" s="275">
        <v>0</v>
      </c>
      <c r="P1718" s="275">
        <v>6969600</v>
      </c>
      <c r="Q1718" s="275" t="s">
        <v>9278</v>
      </c>
      <c r="R1718" s="16">
        <v>13939200</v>
      </c>
      <c r="S1718" s="275">
        <v>96</v>
      </c>
      <c r="T1718" s="38" t="s">
        <v>11752</v>
      </c>
      <c r="U1718" s="279"/>
      <c r="V1718" s="279"/>
    </row>
    <row r="1719" spans="1:22" s="309" customFormat="1" ht="56.25" x14ac:dyDescent="0.2">
      <c r="A1719" s="16">
        <v>1714</v>
      </c>
      <c r="B1719" s="21" t="s">
        <v>264</v>
      </c>
      <c r="C1719" s="16" t="s">
        <v>1132</v>
      </c>
      <c r="D1719" s="16" t="s">
        <v>1133</v>
      </c>
      <c r="E1719" s="16" t="s">
        <v>1133</v>
      </c>
      <c r="F1719" s="16"/>
      <c r="G1719" s="16" t="s">
        <v>33</v>
      </c>
      <c r="H1719" s="251">
        <v>4638899.4000000004</v>
      </c>
      <c r="I1719" s="251">
        <v>20</v>
      </c>
      <c r="J1719" s="29">
        <v>4638899.4000000004</v>
      </c>
      <c r="K1719" s="16">
        <v>20</v>
      </c>
      <c r="L1719" s="29">
        <v>4638899.4000000004</v>
      </c>
      <c r="M1719" s="16">
        <v>20</v>
      </c>
      <c r="N1719" s="16">
        <v>0</v>
      </c>
      <c r="O1719" s="16">
        <v>0</v>
      </c>
      <c r="P1719" s="16">
        <v>0</v>
      </c>
      <c r="Q1719" s="16">
        <v>0</v>
      </c>
      <c r="R1719" s="16">
        <v>13916698.200000001</v>
      </c>
      <c r="S1719" s="16">
        <v>60</v>
      </c>
      <c r="T1719" s="16" t="s">
        <v>213</v>
      </c>
      <c r="U1719" s="16" t="s">
        <v>294</v>
      </c>
      <c r="V1719" s="16" t="s">
        <v>1134</v>
      </c>
    </row>
    <row r="1720" spans="1:22" s="309" customFormat="1" ht="37.5" x14ac:dyDescent="0.2">
      <c r="A1720" s="16">
        <v>1715</v>
      </c>
      <c r="B1720" s="21" t="s">
        <v>1128</v>
      </c>
      <c r="C1720" s="16" t="s">
        <v>1129</v>
      </c>
      <c r="D1720" s="16" t="s">
        <v>1130</v>
      </c>
      <c r="E1720" s="16" t="s">
        <v>1130</v>
      </c>
      <c r="F1720" s="16"/>
      <c r="G1720" s="16" t="s">
        <v>33</v>
      </c>
      <c r="H1720" s="251">
        <v>6953542.1499999994</v>
      </c>
      <c r="I1720" s="251">
        <v>1</v>
      </c>
      <c r="J1720" s="29">
        <v>6953542.1499999994</v>
      </c>
      <c r="K1720" s="16">
        <v>1</v>
      </c>
      <c r="L1720" s="16">
        <v>0</v>
      </c>
      <c r="M1720" s="16">
        <v>0</v>
      </c>
      <c r="N1720" s="16">
        <v>0</v>
      </c>
      <c r="O1720" s="16">
        <v>0</v>
      </c>
      <c r="P1720" s="16">
        <v>0</v>
      </c>
      <c r="Q1720" s="16">
        <v>0</v>
      </c>
      <c r="R1720" s="16">
        <v>13907084.299999999</v>
      </c>
      <c r="S1720" s="16">
        <v>2</v>
      </c>
      <c r="T1720" s="16" t="s">
        <v>213</v>
      </c>
      <c r="U1720" s="16" t="s">
        <v>455</v>
      </c>
      <c r="V1720" s="16" t="s">
        <v>1131</v>
      </c>
    </row>
    <row r="1721" spans="1:22" s="309" customFormat="1" ht="187.5" x14ac:dyDescent="0.2">
      <c r="A1721" s="16">
        <v>1716</v>
      </c>
      <c r="B1721" s="21" t="s">
        <v>1985</v>
      </c>
      <c r="C1721" s="16" t="s">
        <v>1986</v>
      </c>
      <c r="D1721" s="16" t="s">
        <v>1987</v>
      </c>
      <c r="E1721" s="16" t="s">
        <v>1988</v>
      </c>
      <c r="F1721" s="16" t="s">
        <v>1989</v>
      </c>
      <c r="G1721" s="16" t="s">
        <v>1861</v>
      </c>
      <c r="H1721" s="251">
        <v>2780700</v>
      </c>
      <c r="I1721" s="251">
        <v>0.31</v>
      </c>
      <c r="J1721" s="16">
        <v>2780700</v>
      </c>
      <c r="K1721" s="16">
        <v>0.31</v>
      </c>
      <c r="L1721" s="16">
        <v>2780700</v>
      </c>
      <c r="M1721" s="16">
        <v>0.31</v>
      </c>
      <c r="N1721" s="16">
        <v>2780700</v>
      </c>
      <c r="O1721" s="16">
        <v>0.31</v>
      </c>
      <c r="P1721" s="16">
        <v>2780700</v>
      </c>
      <c r="Q1721" s="16">
        <v>0.31</v>
      </c>
      <c r="R1721" s="16">
        <v>13903500</v>
      </c>
      <c r="S1721" s="16">
        <v>1.55</v>
      </c>
      <c r="T1721" s="16" t="s">
        <v>1532</v>
      </c>
      <c r="U1721" s="16" t="s">
        <v>35</v>
      </c>
      <c r="V1721" s="16" t="s">
        <v>199</v>
      </c>
    </row>
    <row r="1722" spans="1:22" s="309" customFormat="1" ht="356.25" x14ac:dyDescent="0.2">
      <c r="A1722" s="16">
        <v>1717</v>
      </c>
      <c r="B1722" s="21" t="s">
        <v>2062</v>
      </c>
      <c r="C1722" s="16" t="s">
        <v>2063</v>
      </c>
      <c r="D1722" s="16" t="s">
        <v>2064</v>
      </c>
      <c r="E1722" s="16" t="s">
        <v>5809</v>
      </c>
      <c r="F1722" s="16"/>
      <c r="G1722" s="16" t="s">
        <v>7035</v>
      </c>
      <c r="H1722" s="251">
        <v>13893600</v>
      </c>
      <c r="I1722" s="251">
        <v>2481</v>
      </c>
      <c r="J1722" s="16">
        <v>0</v>
      </c>
      <c r="K1722" s="16">
        <v>0</v>
      </c>
      <c r="L1722" s="16">
        <v>0</v>
      </c>
      <c r="M1722" s="16">
        <v>0</v>
      </c>
      <c r="N1722" s="16">
        <v>0</v>
      </c>
      <c r="O1722" s="16">
        <v>0</v>
      </c>
      <c r="P1722" s="16">
        <v>0</v>
      </c>
      <c r="Q1722" s="16">
        <v>0</v>
      </c>
      <c r="R1722" s="16">
        <v>13893600</v>
      </c>
      <c r="S1722" s="16">
        <v>2481</v>
      </c>
      <c r="T1722" s="16" t="s">
        <v>76</v>
      </c>
      <c r="U1722" s="16"/>
      <c r="V1722" s="16"/>
    </row>
    <row r="1723" spans="1:22" s="309" customFormat="1" ht="93.75" x14ac:dyDescent="0.2">
      <c r="A1723" s="16">
        <v>1718</v>
      </c>
      <c r="B1723" s="21" t="s">
        <v>7364</v>
      </c>
      <c r="C1723" s="16" t="s">
        <v>2822</v>
      </c>
      <c r="D1723" s="16" t="s">
        <v>4886</v>
      </c>
      <c r="E1723" s="16" t="s">
        <v>7365</v>
      </c>
      <c r="F1723" s="16"/>
      <c r="G1723" s="16" t="s">
        <v>281</v>
      </c>
      <c r="H1723" s="251">
        <v>2764858.21</v>
      </c>
      <c r="I1723" s="251">
        <v>503</v>
      </c>
      <c r="J1723" s="16">
        <v>2764858.21</v>
      </c>
      <c r="K1723" s="16">
        <v>503</v>
      </c>
      <c r="L1723" s="16">
        <v>2764858.21</v>
      </c>
      <c r="M1723" s="16">
        <v>503</v>
      </c>
      <c r="N1723" s="16">
        <v>2764858.21</v>
      </c>
      <c r="O1723" s="16">
        <v>503</v>
      </c>
      <c r="P1723" s="16">
        <v>2764858.21</v>
      </c>
      <c r="Q1723" s="16">
        <v>503</v>
      </c>
      <c r="R1723" s="16">
        <v>13824291.050000001</v>
      </c>
      <c r="S1723" s="16">
        <v>2515</v>
      </c>
      <c r="T1723" s="16" t="s">
        <v>213</v>
      </c>
      <c r="U1723" s="16"/>
      <c r="V1723" s="16"/>
    </row>
    <row r="1724" spans="1:22" s="309" customFormat="1" ht="187.5" x14ac:dyDescent="0.2">
      <c r="A1724" s="16">
        <v>1719</v>
      </c>
      <c r="B1724" s="21" t="s">
        <v>1322</v>
      </c>
      <c r="C1724" s="16" t="s">
        <v>1323</v>
      </c>
      <c r="D1724" s="16" t="s">
        <v>1324</v>
      </c>
      <c r="E1724" s="16" t="s">
        <v>1325</v>
      </c>
      <c r="F1724" s="16"/>
      <c r="G1724" s="16" t="s">
        <v>33</v>
      </c>
      <c r="H1724" s="437">
        <v>0</v>
      </c>
      <c r="I1724" s="437">
        <v>0</v>
      </c>
      <c r="J1724" s="26">
        <v>6909985.8499999996</v>
      </c>
      <c r="K1724" s="26">
        <v>5</v>
      </c>
      <c r="L1724" s="26">
        <v>0</v>
      </c>
      <c r="M1724" s="26">
        <v>0</v>
      </c>
      <c r="N1724" s="26">
        <v>6909985.8499999996</v>
      </c>
      <c r="O1724" s="26">
        <v>5</v>
      </c>
      <c r="P1724" s="16">
        <v>0</v>
      </c>
      <c r="Q1724" s="16">
        <v>0</v>
      </c>
      <c r="R1724" s="16">
        <v>13819971.699999999</v>
      </c>
      <c r="S1724" s="16">
        <v>10</v>
      </c>
      <c r="T1724" s="16" t="s">
        <v>1326</v>
      </c>
      <c r="U1724" s="16" t="s">
        <v>61</v>
      </c>
      <c r="V1724" s="16" t="s">
        <v>1327</v>
      </c>
    </row>
    <row r="1725" spans="1:22" s="309" customFormat="1" ht="131.25" x14ac:dyDescent="0.2">
      <c r="A1725" s="16">
        <v>1720</v>
      </c>
      <c r="B1725" s="21" t="s">
        <v>2737</v>
      </c>
      <c r="C1725" s="16" t="s">
        <v>2738</v>
      </c>
      <c r="D1725" s="16" t="s">
        <v>2739</v>
      </c>
      <c r="E1725" s="16" t="s">
        <v>2740</v>
      </c>
      <c r="F1725" s="16"/>
      <c r="G1725" s="16" t="s">
        <v>49</v>
      </c>
      <c r="H1725" s="251">
        <v>3206000</v>
      </c>
      <c r="I1725" s="437">
        <v>1</v>
      </c>
      <c r="J1725" s="16">
        <v>3398360</v>
      </c>
      <c r="K1725" s="26">
        <v>1</v>
      </c>
      <c r="L1725" s="16">
        <v>3534294.4</v>
      </c>
      <c r="M1725" s="26">
        <v>1</v>
      </c>
      <c r="N1725" s="16">
        <v>3675666.18</v>
      </c>
      <c r="O1725" s="26">
        <v>1</v>
      </c>
      <c r="P1725" s="16">
        <v>0</v>
      </c>
      <c r="Q1725" s="16">
        <v>0</v>
      </c>
      <c r="R1725" s="16">
        <v>13814320.58</v>
      </c>
      <c r="S1725" s="16">
        <v>4</v>
      </c>
      <c r="T1725" s="16" t="s">
        <v>1522</v>
      </c>
      <c r="U1725" s="16" t="s">
        <v>2567</v>
      </c>
      <c r="V1725" s="16" t="s">
        <v>199</v>
      </c>
    </row>
    <row r="1726" spans="1:22" s="309" customFormat="1" x14ac:dyDescent="0.2">
      <c r="A1726" s="16">
        <v>1721</v>
      </c>
      <c r="B1726" s="118" t="s">
        <v>14501</v>
      </c>
      <c r="C1726" s="118" t="s">
        <v>14502</v>
      </c>
      <c r="D1726" s="118" t="s">
        <v>14503</v>
      </c>
      <c r="E1726" s="118" t="s">
        <v>15433</v>
      </c>
      <c r="F1726" s="118" t="s">
        <v>14449</v>
      </c>
      <c r="G1726" s="118" t="s">
        <v>9115</v>
      </c>
      <c r="H1726" s="166">
        <v>13810216.07</v>
      </c>
      <c r="I1726" s="166">
        <v>1</v>
      </c>
      <c r="J1726" s="118">
        <v>0</v>
      </c>
      <c r="K1726" s="118">
        <v>0</v>
      </c>
      <c r="L1726" s="118">
        <v>0</v>
      </c>
      <c r="M1726" s="118">
        <v>0</v>
      </c>
      <c r="N1726" s="118">
        <v>0</v>
      </c>
      <c r="O1726" s="118">
        <v>0</v>
      </c>
      <c r="P1726" s="118">
        <v>0</v>
      </c>
      <c r="Q1726" s="118">
        <v>0</v>
      </c>
      <c r="R1726" s="16">
        <v>13810216.07</v>
      </c>
      <c r="S1726" s="118">
        <v>1</v>
      </c>
      <c r="T1726" s="20" t="s">
        <v>15403</v>
      </c>
      <c r="U1726" s="118" t="s">
        <v>35</v>
      </c>
      <c r="V1726" s="118" t="s">
        <v>15434</v>
      </c>
    </row>
    <row r="1727" spans="1:22" s="309" customFormat="1" ht="75" x14ac:dyDescent="0.2">
      <c r="A1727" s="16">
        <v>1722</v>
      </c>
      <c r="B1727" s="21" t="s">
        <v>645</v>
      </c>
      <c r="C1727" s="16" t="s">
        <v>646</v>
      </c>
      <c r="D1727" s="16" t="s">
        <v>647</v>
      </c>
      <c r="E1727" s="16" t="s">
        <v>3483</v>
      </c>
      <c r="F1727" s="16"/>
      <c r="G1727" s="16" t="s">
        <v>33</v>
      </c>
      <c r="H1727" s="251">
        <v>1595740.61</v>
      </c>
      <c r="I1727" s="251">
        <v>10</v>
      </c>
      <c r="J1727" s="16">
        <v>3052835.3828000003</v>
      </c>
      <c r="K1727" s="16">
        <v>14</v>
      </c>
      <c r="L1727" s="16">
        <v>3052835.3828000003</v>
      </c>
      <c r="M1727" s="16">
        <v>14</v>
      </c>
      <c r="N1727" s="16">
        <v>3052835.3828000003</v>
      </c>
      <c r="O1727" s="16">
        <v>14</v>
      </c>
      <c r="P1727" s="16">
        <v>3052835.3828000003</v>
      </c>
      <c r="Q1727" s="16">
        <v>14</v>
      </c>
      <c r="R1727" s="16">
        <v>13807082.1412</v>
      </c>
      <c r="S1727" s="16">
        <v>66</v>
      </c>
      <c r="T1727" s="16" t="s">
        <v>1113</v>
      </c>
      <c r="U1727" s="16" t="s">
        <v>2567</v>
      </c>
      <c r="V1727" s="16" t="s">
        <v>3484</v>
      </c>
    </row>
    <row r="1728" spans="1:22" s="309" customFormat="1" ht="168.75" x14ac:dyDescent="0.2">
      <c r="A1728" s="16">
        <v>1723</v>
      </c>
      <c r="B1728" s="21" t="s">
        <v>7165</v>
      </c>
      <c r="C1728" s="16" t="s">
        <v>7166</v>
      </c>
      <c r="D1728" s="16" t="s">
        <v>1954</v>
      </c>
      <c r="E1728" s="16" t="s">
        <v>7167</v>
      </c>
      <c r="F1728" s="16"/>
      <c r="G1728" s="16" t="s">
        <v>24</v>
      </c>
      <c r="H1728" s="251">
        <v>2755603.2</v>
      </c>
      <c r="I1728" s="251">
        <v>2424</v>
      </c>
      <c r="J1728" s="16">
        <v>2755603.2</v>
      </c>
      <c r="K1728" s="16">
        <v>2424</v>
      </c>
      <c r="L1728" s="16">
        <v>2755603.2</v>
      </c>
      <c r="M1728" s="16">
        <v>2424</v>
      </c>
      <c r="N1728" s="16">
        <v>2755603.2</v>
      </c>
      <c r="O1728" s="16">
        <v>2424</v>
      </c>
      <c r="P1728" s="16">
        <v>2755603.2</v>
      </c>
      <c r="Q1728" s="16">
        <v>2424</v>
      </c>
      <c r="R1728" s="16">
        <v>13778016</v>
      </c>
      <c r="S1728" s="16">
        <v>12120</v>
      </c>
      <c r="T1728" s="16" t="s">
        <v>213</v>
      </c>
      <c r="U1728" s="16"/>
      <c r="V1728" s="16"/>
    </row>
    <row r="1729" spans="1:22" s="309" customFormat="1" ht="75" x14ac:dyDescent="0.2">
      <c r="A1729" s="16">
        <v>1724</v>
      </c>
      <c r="B1729" s="21" t="s">
        <v>326</v>
      </c>
      <c r="C1729" s="16" t="s">
        <v>327</v>
      </c>
      <c r="D1729" s="16" t="s">
        <v>328</v>
      </c>
      <c r="E1729" s="16" t="s">
        <v>329</v>
      </c>
      <c r="F1729" s="40" t="s">
        <v>330</v>
      </c>
      <c r="G1729" s="16" t="s">
        <v>281</v>
      </c>
      <c r="H1729" s="251">
        <v>4590751.7200000007</v>
      </c>
      <c r="I1729" s="251">
        <v>356</v>
      </c>
      <c r="J1729" s="29">
        <v>4590751.7200000007</v>
      </c>
      <c r="K1729" s="16">
        <v>356</v>
      </c>
      <c r="L1729" s="16">
        <v>4590751.7200000007</v>
      </c>
      <c r="M1729" s="16">
        <v>356</v>
      </c>
      <c r="N1729" s="16">
        <v>0</v>
      </c>
      <c r="O1729" s="16">
        <v>0</v>
      </c>
      <c r="P1729" s="16">
        <v>0</v>
      </c>
      <c r="Q1729" s="16">
        <v>0</v>
      </c>
      <c r="R1729" s="16">
        <v>13772255.160000002</v>
      </c>
      <c r="S1729" s="16">
        <v>1068</v>
      </c>
      <c r="T1729" s="16" t="s">
        <v>213</v>
      </c>
      <c r="U1729" s="16" t="s">
        <v>35</v>
      </c>
      <c r="V1729" s="16" t="s">
        <v>331</v>
      </c>
    </row>
    <row r="1730" spans="1:22" s="309" customFormat="1" ht="243.75" x14ac:dyDescent="0.2">
      <c r="A1730" s="16">
        <v>1725</v>
      </c>
      <c r="B1730" s="21" t="s">
        <v>4361</v>
      </c>
      <c r="C1730" s="16" t="s">
        <v>4362</v>
      </c>
      <c r="D1730" s="16" t="s">
        <v>4363</v>
      </c>
      <c r="E1730" s="16" t="s">
        <v>4364</v>
      </c>
      <c r="F1730" s="16"/>
      <c r="G1730" s="16" t="s">
        <v>49</v>
      </c>
      <c r="H1730" s="251">
        <v>1429275</v>
      </c>
      <c r="I1730" s="251">
        <v>51</v>
      </c>
      <c r="J1730" s="16">
        <v>3082750</v>
      </c>
      <c r="K1730" s="16">
        <v>100</v>
      </c>
      <c r="L1730" s="16">
        <v>3082750</v>
      </c>
      <c r="M1730" s="16">
        <v>100</v>
      </c>
      <c r="N1730" s="16">
        <v>3082750</v>
      </c>
      <c r="O1730" s="16">
        <v>100</v>
      </c>
      <c r="P1730" s="16">
        <v>3082750</v>
      </c>
      <c r="Q1730" s="16">
        <v>100</v>
      </c>
      <c r="R1730" s="16">
        <v>13760275</v>
      </c>
      <c r="S1730" s="16">
        <v>451</v>
      </c>
      <c r="T1730" s="16" t="s">
        <v>25</v>
      </c>
      <c r="U1730" s="16" t="s">
        <v>1210</v>
      </c>
      <c r="V1730" s="16" t="s">
        <v>11234</v>
      </c>
    </row>
    <row r="1731" spans="1:22" s="309" customFormat="1" ht="206.25" x14ac:dyDescent="0.2">
      <c r="A1731" s="16">
        <v>1726</v>
      </c>
      <c r="B1731" s="21" t="s">
        <v>4265</v>
      </c>
      <c r="C1731" s="16" t="s">
        <v>481</v>
      </c>
      <c r="D1731" s="16" t="s">
        <v>480</v>
      </c>
      <c r="E1731" s="16" t="s">
        <v>482</v>
      </c>
      <c r="F1731" s="17"/>
      <c r="G1731" s="16" t="s">
        <v>33</v>
      </c>
      <c r="H1731" s="251">
        <v>2749500</v>
      </c>
      <c r="I1731" s="251">
        <v>39</v>
      </c>
      <c r="J1731" s="16">
        <v>2749500</v>
      </c>
      <c r="K1731" s="16">
        <v>39</v>
      </c>
      <c r="L1731" s="16">
        <v>2749500</v>
      </c>
      <c r="M1731" s="16">
        <v>39</v>
      </c>
      <c r="N1731" s="16">
        <v>2749500</v>
      </c>
      <c r="O1731" s="16">
        <v>39</v>
      </c>
      <c r="P1731" s="16">
        <v>2749500</v>
      </c>
      <c r="Q1731" s="16">
        <v>39</v>
      </c>
      <c r="R1731" s="16">
        <v>13747500</v>
      </c>
      <c r="S1731" s="16">
        <v>195</v>
      </c>
      <c r="T1731" s="16" t="s">
        <v>213</v>
      </c>
      <c r="U1731" s="16" t="s">
        <v>2567</v>
      </c>
      <c r="V1731" s="16" t="s">
        <v>199</v>
      </c>
    </row>
    <row r="1732" spans="1:22" s="309" customFormat="1" ht="56.25" customHeight="1" x14ac:dyDescent="0.3">
      <c r="A1732" s="16">
        <v>1727</v>
      </c>
      <c r="B1732" s="113" t="s">
        <v>5867</v>
      </c>
      <c r="C1732" s="113" t="s">
        <v>14845</v>
      </c>
      <c r="D1732" s="113" t="s">
        <v>14846</v>
      </c>
      <c r="E1732" s="113" t="s">
        <v>16079</v>
      </c>
      <c r="F1732" s="17">
        <v>1895</v>
      </c>
      <c r="G1732" s="164" t="s">
        <v>24</v>
      </c>
      <c r="H1732" s="115">
        <v>13744500</v>
      </c>
      <c r="I1732" s="115">
        <v>17000</v>
      </c>
      <c r="J1732" s="171"/>
      <c r="K1732" s="171"/>
      <c r="L1732" s="171"/>
      <c r="M1732" s="171"/>
      <c r="N1732" s="171"/>
      <c r="O1732" s="171"/>
      <c r="P1732" s="174"/>
      <c r="Q1732" s="174"/>
      <c r="R1732" s="16">
        <v>13744500</v>
      </c>
      <c r="S1732" s="171">
        <v>17000</v>
      </c>
      <c r="T1732" s="114" t="s">
        <v>15928</v>
      </c>
      <c r="U1732" s="112" t="s">
        <v>199</v>
      </c>
      <c r="V1732" s="112" t="s">
        <v>199</v>
      </c>
    </row>
    <row r="1733" spans="1:22" s="309" customFormat="1" ht="56.25" x14ac:dyDescent="0.2">
      <c r="A1733" s="16">
        <v>1728</v>
      </c>
      <c r="B1733" s="51" t="s">
        <v>7020</v>
      </c>
      <c r="C1733" s="51" t="s">
        <v>14658</v>
      </c>
      <c r="D1733" s="51" t="s">
        <v>14659</v>
      </c>
      <c r="E1733" s="51" t="s">
        <v>14744</v>
      </c>
      <c r="F1733" s="51"/>
      <c r="G1733" s="51" t="s">
        <v>7084</v>
      </c>
      <c r="H1733" s="437">
        <v>13726818.560000001</v>
      </c>
      <c r="I1733" s="251" t="s">
        <v>14745</v>
      </c>
      <c r="J1733" s="17"/>
      <c r="K1733" s="17"/>
      <c r="L1733" s="17"/>
      <c r="M1733" s="17"/>
      <c r="N1733" s="17"/>
      <c r="O1733" s="17"/>
      <c r="P1733" s="17"/>
      <c r="Q1733" s="17"/>
      <c r="R1733" s="16">
        <v>13726818.560000001</v>
      </c>
      <c r="S1733" s="16">
        <v>382</v>
      </c>
      <c r="T1733" s="51" t="s">
        <v>14655</v>
      </c>
      <c r="U1733" s="51" t="s">
        <v>35</v>
      </c>
      <c r="V1733" s="17"/>
    </row>
    <row r="1734" spans="1:22" s="309" customFormat="1" ht="409.5" x14ac:dyDescent="0.2">
      <c r="A1734" s="16">
        <v>1729</v>
      </c>
      <c r="B1734" s="21" t="s">
        <v>2287</v>
      </c>
      <c r="C1734" s="16" t="s">
        <v>2288</v>
      </c>
      <c r="D1734" s="16" t="s">
        <v>2289</v>
      </c>
      <c r="E1734" s="16" t="s">
        <v>2290</v>
      </c>
      <c r="F1734" s="16"/>
      <c r="G1734" s="16" t="s">
        <v>2320</v>
      </c>
      <c r="H1734" s="251">
        <v>3573350.0000000005</v>
      </c>
      <c r="I1734" s="251">
        <v>9.7899999999999991</v>
      </c>
      <c r="J1734" s="16">
        <v>2538349.92</v>
      </c>
      <c r="K1734" s="16">
        <v>5.6639999999999997</v>
      </c>
      <c r="L1734" s="16">
        <v>2538349.92</v>
      </c>
      <c r="M1734" s="16">
        <v>5.6639999999999997</v>
      </c>
      <c r="N1734" s="16">
        <v>2538349.92</v>
      </c>
      <c r="O1734" s="16">
        <v>5.6639999999999997</v>
      </c>
      <c r="P1734" s="16">
        <v>2538349.92</v>
      </c>
      <c r="Q1734" s="16">
        <v>5.6639999999999997</v>
      </c>
      <c r="R1734" s="16">
        <v>13726749.68</v>
      </c>
      <c r="S1734" s="16">
        <v>32.445999999999998</v>
      </c>
      <c r="T1734" s="16" t="s">
        <v>25</v>
      </c>
      <c r="U1734" s="16" t="s">
        <v>244</v>
      </c>
      <c r="V1734" s="16" t="s">
        <v>199</v>
      </c>
    </row>
    <row r="1735" spans="1:22" s="309" customFormat="1" ht="409.5" x14ac:dyDescent="0.2">
      <c r="A1735" s="16">
        <v>1730</v>
      </c>
      <c r="B1735" s="21" t="s">
        <v>264</v>
      </c>
      <c r="C1735" s="16" t="s">
        <v>1184</v>
      </c>
      <c r="D1735" s="16" t="s">
        <v>1185</v>
      </c>
      <c r="E1735" s="16" t="s">
        <v>1185</v>
      </c>
      <c r="F1735" s="16"/>
      <c r="G1735" s="16" t="s">
        <v>33</v>
      </c>
      <c r="H1735" s="251">
        <v>3251580.8000000003</v>
      </c>
      <c r="I1735" s="251">
        <v>20</v>
      </c>
      <c r="J1735" s="16">
        <v>3365386.128</v>
      </c>
      <c r="K1735" s="16">
        <v>20</v>
      </c>
      <c r="L1735" s="16">
        <v>3483174.6424799999</v>
      </c>
      <c r="M1735" s="16">
        <v>20</v>
      </c>
      <c r="N1735" s="16">
        <v>3605085.7549667996</v>
      </c>
      <c r="O1735" s="16">
        <v>20</v>
      </c>
      <c r="P1735" s="16">
        <v>0</v>
      </c>
      <c r="Q1735" s="16">
        <v>0</v>
      </c>
      <c r="R1735" s="16">
        <v>13705227.325446799</v>
      </c>
      <c r="S1735" s="16">
        <v>80</v>
      </c>
      <c r="T1735" s="16" t="s">
        <v>25</v>
      </c>
      <c r="U1735" s="16" t="s">
        <v>274</v>
      </c>
      <c r="V1735" s="16" t="s">
        <v>1186</v>
      </c>
    </row>
    <row r="1736" spans="1:22" s="309" customFormat="1" ht="409.5" customHeight="1" x14ac:dyDescent="0.3">
      <c r="A1736" s="16">
        <v>1731</v>
      </c>
      <c r="B1736" s="114" t="s">
        <v>13812</v>
      </c>
      <c r="C1736" s="113" t="s">
        <v>16080</v>
      </c>
      <c r="D1736" s="114" t="s">
        <v>16081</v>
      </c>
      <c r="E1736" s="114" t="s">
        <v>16082</v>
      </c>
      <c r="F1736" s="17">
        <v>1899</v>
      </c>
      <c r="G1736" s="21" t="s">
        <v>33</v>
      </c>
      <c r="H1736" s="115">
        <v>13697387.879999999</v>
      </c>
      <c r="I1736" s="115">
        <v>66</v>
      </c>
      <c r="J1736" s="171"/>
      <c r="K1736" s="171"/>
      <c r="L1736" s="171"/>
      <c r="M1736" s="171"/>
      <c r="N1736" s="171"/>
      <c r="O1736" s="171"/>
      <c r="P1736" s="174"/>
      <c r="Q1736" s="174"/>
      <c r="R1736" s="16">
        <v>13697387.879999999</v>
      </c>
      <c r="S1736" s="171">
        <v>66</v>
      </c>
      <c r="T1736" s="114" t="s">
        <v>15928</v>
      </c>
      <c r="U1736" s="112" t="s">
        <v>199</v>
      </c>
      <c r="V1736" s="112" t="s">
        <v>199</v>
      </c>
    </row>
    <row r="1737" spans="1:22" s="309" customFormat="1" ht="300" x14ac:dyDescent="0.2">
      <c r="A1737" s="16">
        <v>1732</v>
      </c>
      <c r="B1737" s="21" t="s">
        <v>5573</v>
      </c>
      <c r="C1737" s="16" t="s">
        <v>5574</v>
      </c>
      <c r="D1737" s="16" t="s">
        <v>5575</v>
      </c>
      <c r="E1737" s="16" t="s">
        <v>5576</v>
      </c>
      <c r="F1737" s="16"/>
      <c r="G1737" s="16" t="s">
        <v>1493</v>
      </c>
      <c r="H1737" s="251">
        <v>13685463</v>
      </c>
      <c r="I1737" s="251">
        <v>5841</v>
      </c>
      <c r="J1737" s="16">
        <v>0</v>
      </c>
      <c r="K1737" s="16">
        <v>0</v>
      </c>
      <c r="L1737" s="16">
        <v>0</v>
      </c>
      <c r="M1737" s="16">
        <v>0</v>
      </c>
      <c r="N1737" s="16">
        <v>0</v>
      </c>
      <c r="O1737" s="16">
        <v>0</v>
      </c>
      <c r="P1737" s="16">
        <v>0</v>
      </c>
      <c r="Q1737" s="16">
        <v>0</v>
      </c>
      <c r="R1737" s="16">
        <v>13685463</v>
      </c>
      <c r="S1737" s="16">
        <v>5841</v>
      </c>
      <c r="T1737" s="16" t="s">
        <v>76</v>
      </c>
      <c r="U1737" s="16" t="s">
        <v>2567</v>
      </c>
      <c r="V1737" s="16" t="s">
        <v>199</v>
      </c>
    </row>
    <row r="1738" spans="1:22" s="309" customFormat="1" ht="409.5" x14ac:dyDescent="0.2">
      <c r="A1738" s="16">
        <v>1733</v>
      </c>
      <c r="B1738" s="21" t="s">
        <v>1478</v>
      </c>
      <c r="C1738" s="16" t="s">
        <v>1407</v>
      </c>
      <c r="D1738" s="16" t="s">
        <v>1408</v>
      </c>
      <c r="E1738" s="16" t="s">
        <v>1479</v>
      </c>
      <c r="F1738" s="16"/>
      <c r="G1738" s="16" t="s">
        <v>49</v>
      </c>
      <c r="H1738" s="251">
        <v>4886752</v>
      </c>
      <c r="I1738" s="251">
        <v>5</v>
      </c>
      <c r="J1738" s="16">
        <v>2932051.2</v>
      </c>
      <c r="K1738" s="16">
        <v>3</v>
      </c>
      <c r="L1738" s="16">
        <v>2932051.2</v>
      </c>
      <c r="M1738" s="16">
        <v>3</v>
      </c>
      <c r="N1738" s="16">
        <v>2932051.2</v>
      </c>
      <c r="O1738" s="16">
        <v>3</v>
      </c>
      <c r="P1738" s="16">
        <v>0</v>
      </c>
      <c r="Q1738" s="16">
        <v>0</v>
      </c>
      <c r="R1738" s="16">
        <v>13682905.600000001</v>
      </c>
      <c r="S1738" s="16">
        <v>14</v>
      </c>
      <c r="T1738" s="16" t="s">
        <v>25</v>
      </c>
      <c r="U1738" s="16" t="s">
        <v>83</v>
      </c>
      <c r="V1738" s="16" t="s">
        <v>1410</v>
      </c>
    </row>
    <row r="1739" spans="1:22" s="309" customFormat="1" ht="150" x14ac:dyDescent="0.2">
      <c r="A1739" s="16">
        <v>1734</v>
      </c>
      <c r="B1739" s="21" t="s">
        <v>7770</v>
      </c>
      <c r="C1739" s="16" t="s">
        <v>4957</v>
      </c>
      <c r="D1739" s="16" t="s">
        <v>4958</v>
      </c>
      <c r="E1739" s="16" t="s">
        <v>4959</v>
      </c>
      <c r="F1739" s="16"/>
      <c r="G1739" s="16" t="s">
        <v>281</v>
      </c>
      <c r="H1739" s="251">
        <v>4203730</v>
      </c>
      <c r="I1739" s="251">
        <v>1065</v>
      </c>
      <c r="J1739" s="16">
        <v>2367832.5</v>
      </c>
      <c r="K1739" s="16">
        <v>495</v>
      </c>
      <c r="L1739" s="16">
        <v>2367832.5</v>
      </c>
      <c r="M1739" s="16">
        <v>495</v>
      </c>
      <c r="N1739" s="16">
        <v>2367832.5</v>
      </c>
      <c r="O1739" s="16">
        <v>495</v>
      </c>
      <c r="P1739" s="16">
        <v>2367832.5</v>
      </c>
      <c r="Q1739" s="16">
        <v>495</v>
      </c>
      <c r="R1739" s="16">
        <v>13675060</v>
      </c>
      <c r="S1739" s="16">
        <v>3045</v>
      </c>
      <c r="T1739" s="16" t="s">
        <v>213</v>
      </c>
      <c r="U1739" s="16" t="s">
        <v>35</v>
      </c>
      <c r="V1739" s="16" t="s">
        <v>7771</v>
      </c>
    </row>
    <row r="1740" spans="1:22" s="309" customFormat="1" ht="56.25" x14ac:dyDescent="0.2">
      <c r="A1740" s="16">
        <v>1735</v>
      </c>
      <c r="B1740" s="16" t="s">
        <v>1930</v>
      </c>
      <c r="C1740" s="16" t="s">
        <v>13267</v>
      </c>
      <c r="D1740" s="16" t="s">
        <v>13268</v>
      </c>
      <c r="E1740" s="16" t="s">
        <v>13269</v>
      </c>
      <c r="F1740" s="16"/>
      <c r="G1740" s="151" t="s">
        <v>9115</v>
      </c>
      <c r="H1740" s="168">
        <v>13653537.710000001</v>
      </c>
      <c r="I1740" s="166" t="s">
        <v>9454</v>
      </c>
      <c r="J1740" s="166">
        <v>0</v>
      </c>
      <c r="K1740" s="166">
        <v>0</v>
      </c>
      <c r="L1740" s="166">
        <v>0</v>
      </c>
      <c r="M1740" s="166">
        <v>0</v>
      </c>
      <c r="N1740" s="166">
        <v>0</v>
      </c>
      <c r="O1740" s="166">
        <v>0</v>
      </c>
      <c r="P1740" s="166">
        <v>0</v>
      </c>
      <c r="Q1740" s="166">
        <v>0</v>
      </c>
      <c r="R1740" s="16">
        <v>13653537.710000001</v>
      </c>
      <c r="S1740" s="275">
        <v>9</v>
      </c>
      <c r="T1740" s="20" t="s">
        <v>13227</v>
      </c>
      <c r="U1740" s="118" t="s">
        <v>35</v>
      </c>
      <c r="V1740" s="118" t="s">
        <v>13270</v>
      </c>
    </row>
    <row r="1741" spans="1:22" s="309" customFormat="1" ht="37.5" x14ac:dyDescent="0.2">
      <c r="A1741" s="16">
        <v>1736</v>
      </c>
      <c r="B1741" s="21" t="s">
        <v>7772</v>
      </c>
      <c r="C1741" s="16" t="s">
        <v>7682</v>
      </c>
      <c r="D1741" s="16" t="s">
        <v>3340</v>
      </c>
      <c r="E1741" s="16" t="s">
        <v>7683</v>
      </c>
      <c r="F1741" s="16"/>
      <c r="G1741" s="16" t="s">
        <v>33</v>
      </c>
      <c r="H1741" s="251">
        <v>2592000</v>
      </c>
      <c r="I1741" s="251">
        <v>18</v>
      </c>
      <c r="J1741" s="16">
        <v>3283200</v>
      </c>
      <c r="K1741" s="16">
        <v>19</v>
      </c>
      <c r="L1741" s="16">
        <v>2592000</v>
      </c>
      <c r="M1741" s="16">
        <v>15</v>
      </c>
      <c r="N1741" s="16">
        <v>2592000</v>
      </c>
      <c r="O1741" s="16">
        <v>15</v>
      </c>
      <c r="P1741" s="16">
        <v>2592000</v>
      </c>
      <c r="Q1741" s="16">
        <v>15</v>
      </c>
      <c r="R1741" s="16">
        <v>13651200</v>
      </c>
      <c r="S1741" s="16">
        <v>82</v>
      </c>
      <c r="T1741" s="16" t="s">
        <v>213</v>
      </c>
      <c r="U1741" s="16" t="s">
        <v>35</v>
      </c>
      <c r="V1741" s="16" t="s">
        <v>7773</v>
      </c>
    </row>
    <row r="1742" spans="1:22" s="309" customFormat="1" ht="56.25" x14ac:dyDescent="0.2">
      <c r="A1742" s="16">
        <v>1737</v>
      </c>
      <c r="B1742" s="21" t="s">
        <v>7774</v>
      </c>
      <c r="C1742" s="16" t="s">
        <v>4076</v>
      </c>
      <c r="D1742" s="16" t="s">
        <v>1930</v>
      </c>
      <c r="E1742" s="16" t="s">
        <v>4077</v>
      </c>
      <c r="F1742" s="16"/>
      <c r="G1742" s="16" t="s">
        <v>33</v>
      </c>
      <c r="H1742" s="251">
        <v>747600</v>
      </c>
      <c r="I1742" s="251">
        <v>12</v>
      </c>
      <c r="J1742" s="16">
        <v>3225600</v>
      </c>
      <c r="K1742" s="16">
        <v>32</v>
      </c>
      <c r="L1742" s="16">
        <v>3225600</v>
      </c>
      <c r="M1742" s="16">
        <v>32</v>
      </c>
      <c r="N1742" s="16">
        <v>3225600</v>
      </c>
      <c r="O1742" s="16">
        <v>32</v>
      </c>
      <c r="P1742" s="16">
        <v>3225600</v>
      </c>
      <c r="Q1742" s="16">
        <v>32</v>
      </c>
      <c r="R1742" s="16">
        <v>13650000</v>
      </c>
      <c r="S1742" s="16">
        <v>140</v>
      </c>
      <c r="T1742" s="16" t="s">
        <v>213</v>
      </c>
      <c r="U1742" s="16" t="s">
        <v>7048</v>
      </c>
      <c r="V1742" s="16" t="s">
        <v>7048</v>
      </c>
    </row>
    <row r="1743" spans="1:22" s="309" customFormat="1" ht="37.5" x14ac:dyDescent="0.2">
      <c r="A1743" s="16">
        <v>1738</v>
      </c>
      <c r="B1743" s="21" t="s">
        <v>4272</v>
      </c>
      <c r="C1743" s="16" t="s">
        <v>67</v>
      </c>
      <c r="D1743" s="16" t="s">
        <v>66</v>
      </c>
      <c r="E1743" s="16" t="s">
        <v>91</v>
      </c>
      <c r="F1743" s="17"/>
      <c r="G1743" s="16" t="s">
        <v>33</v>
      </c>
      <c r="H1743" s="251">
        <v>2728100</v>
      </c>
      <c r="I1743" s="251">
        <v>1</v>
      </c>
      <c r="J1743" s="16">
        <v>2728100</v>
      </c>
      <c r="K1743" s="16">
        <v>1</v>
      </c>
      <c r="L1743" s="16">
        <v>2728100</v>
      </c>
      <c r="M1743" s="16">
        <v>1</v>
      </c>
      <c r="N1743" s="16">
        <v>2728100</v>
      </c>
      <c r="O1743" s="16">
        <v>1</v>
      </c>
      <c r="P1743" s="16">
        <v>2728100</v>
      </c>
      <c r="Q1743" s="16">
        <v>1</v>
      </c>
      <c r="R1743" s="16">
        <v>13640500</v>
      </c>
      <c r="S1743" s="16">
        <v>5</v>
      </c>
      <c r="T1743" s="16" t="s">
        <v>213</v>
      </c>
      <c r="U1743" s="16" t="s">
        <v>2567</v>
      </c>
      <c r="V1743" s="16" t="s">
        <v>2588</v>
      </c>
    </row>
    <row r="1744" spans="1:22" s="309" customFormat="1" x14ac:dyDescent="0.2">
      <c r="A1744" s="16">
        <v>1739</v>
      </c>
      <c r="B1744" s="118" t="s">
        <v>831</v>
      </c>
      <c r="C1744" s="118" t="s">
        <v>853</v>
      </c>
      <c r="D1744" s="118" t="s">
        <v>854</v>
      </c>
      <c r="E1744" s="118" t="s">
        <v>14767</v>
      </c>
      <c r="F1744" s="118" t="s">
        <v>14449</v>
      </c>
      <c r="G1744" s="118" t="s">
        <v>9115</v>
      </c>
      <c r="H1744" s="166">
        <v>2898000</v>
      </c>
      <c r="I1744" s="166">
        <v>23</v>
      </c>
      <c r="J1744" s="118">
        <v>2683800</v>
      </c>
      <c r="K1744" s="118">
        <v>20</v>
      </c>
      <c r="L1744" s="118">
        <v>2683800</v>
      </c>
      <c r="M1744" s="118">
        <v>20</v>
      </c>
      <c r="N1744" s="118">
        <v>2683800</v>
      </c>
      <c r="O1744" s="118">
        <v>20</v>
      </c>
      <c r="P1744" s="118">
        <v>2683800</v>
      </c>
      <c r="Q1744" s="118">
        <v>20</v>
      </c>
      <c r="R1744" s="16">
        <v>13633200</v>
      </c>
      <c r="S1744" s="118">
        <v>103</v>
      </c>
      <c r="T1744" s="20" t="s">
        <v>15403</v>
      </c>
      <c r="U1744" s="118"/>
      <c r="V1744" s="118"/>
    </row>
    <row r="1745" spans="1:22" s="309" customFormat="1" ht="112.5" x14ac:dyDescent="0.2">
      <c r="A1745" s="16">
        <v>1740</v>
      </c>
      <c r="B1745" s="21" t="s">
        <v>4278</v>
      </c>
      <c r="C1745" s="16" t="s">
        <v>3982</v>
      </c>
      <c r="D1745" s="16" t="s">
        <v>3983</v>
      </c>
      <c r="E1745" s="16" t="s">
        <v>3984</v>
      </c>
      <c r="F1745" s="17"/>
      <c r="G1745" s="16" t="s">
        <v>33</v>
      </c>
      <c r="H1745" s="251">
        <v>2724323</v>
      </c>
      <c r="I1745" s="251">
        <v>1</v>
      </c>
      <c r="J1745" s="16">
        <v>2724323</v>
      </c>
      <c r="K1745" s="16">
        <v>1</v>
      </c>
      <c r="L1745" s="16">
        <v>2724323</v>
      </c>
      <c r="M1745" s="16">
        <v>1</v>
      </c>
      <c r="N1745" s="16">
        <v>2724323</v>
      </c>
      <c r="O1745" s="16">
        <v>1</v>
      </c>
      <c r="P1745" s="16">
        <v>2724323</v>
      </c>
      <c r="Q1745" s="16">
        <v>1</v>
      </c>
      <c r="R1745" s="16">
        <v>13621615</v>
      </c>
      <c r="S1745" s="16">
        <v>5</v>
      </c>
      <c r="T1745" s="16" t="s">
        <v>213</v>
      </c>
      <c r="U1745" s="16" t="s">
        <v>2567</v>
      </c>
      <c r="V1745" s="16" t="s">
        <v>199</v>
      </c>
    </row>
    <row r="1746" spans="1:22" s="309" customFormat="1" ht="409.5" x14ac:dyDescent="0.2">
      <c r="A1746" s="16">
        <v>1741</v>
      </c>
      <c r="B1746" s="21" t="s">
        <v>3638</v>
      </c>
      <c r="C1746" s="16" t="s">
        <v>673</v>
      </c>
      <c r="D1746" s="16" t="s">
        <v>674</v>
      </c>
      <c r="E1746" s="16" t="s">
        <v>3639</v>
      </c>
      <c r="F1746" s="16"/>
      <c r="G1746" s="16" t="s">
        <v>33</v>
      </c>
      <c r="H1746" s="251">
        <v>941082.72</v>
      </c>
      <c r="I1746" s="251">
        <v>46</v>
      </c>
      <c r="J1746" s="16">
        <v>3167781.5</v>
      </c>
      <c r="K1746" s="16">
        <v>79</v>
      </c>
      <c r="L1746" s="16">
        <v>3167781.5</v>
      </c>
      <c r="M1746" s="16">
        <v>79</v>
      </c>
      <c r="N1746" s="16">
        <v>3167781.5</v>
      </c>
      <c r="O1746" s="16">
        <v>79</v>
      </c>
      <c r="P1746" s="16">
        <v>3167781.5</v>
      </c>
      <c r="Q1746" s="16">
        <v>79</v>
      </c>
      <c r="R1746" s="16">
        <v>13612208.719999999</v>
      </c>
      <c r="S1746" s="16">
        <v>362</v>
      </c>
      <c r="T1746" s="16" t="s">
        <v>25</v>
      </c>
      <c r="U1746" s="16" t="s">
        <v>2567</v>
      </c>
      <c r="V1746" s="16" t="s">
        <v>199</v>
      </c>
    </row>
    <row r="1747" spans="1:22" s="309" customFormat="1" ht="409.5" x14ac:dyDescent="0.2">
      <c r="A1747" s="16">
        <v>1742</v>
      </c>
      <c r="B1747" s="21" t="s">
        <v>138</v>
      </c>
      <c r="C1747" s="16" t="s">
        <v>139</v>
      </c>
      <c r="D1747" s="16" t="s">
        <v>140</v>
      </c>
      <c r="E1747" s="16" t="s">
        <v>22</v>
      </c>
      <c r="F1747" s="40" t="s">
        <v>141</v>
      </c>
      <c r="G1747" s="16" t="s">
        <v>49</v>
      </c>
      <c r="H1747" s="251">
        <v>9580000</v>
      </c>
      <c r="I1747" s="251">
        <v>1</v>
      </c>
      <c r="J1747" s="16">
        <v>4030104</v>
      </c>
      <c r="K1747" s="16">
        <v>1</v>
      </c>
      <c r="L1747" s="16">
        <v>0</v>
      </c>
      <c r="M1747" s="16">
        <v>0</v>
      </c>
      <c r="N1747" s="16">
        <v>0</v>
      </c>
      <c r="O1747" s="16">
        <v>0</v>
      </c>
      <c r="P1747" s="16">
        <v>0</v>
      </c>
      <c r="Q1747" s="16">
        <v>0</v>
      </c>
      <c r="R1747" s="16">
        <v>13610104</v>
      </c>
      <c r="S1747" s="16">
        <v>2</v>
      </c>
      <c r="T1747" s="16" t="s">
        <v>50</v>
      </c>
      <c r="U1747" s="16" t="s">
        <v>35</v>
      </c>
      <c r="V1747" s="16" t="s">
        <v>142</v>
      </c>
    </row>
    <row r="1748" spans="1:22" s="1" customFormat="1" ht="375" x14ac:dyDescent="0.3">
      <c r="A1748" s="16">
        <v>1743</v>
      </c>
      <c r="B1748" s="21" t="s">
        <v>7226</v>
      </c>
      <c r="C1748" s="16" t="s">
        <v>685</v>
      </c>
      <c r="D1748" s="16" t="s">
        <v>4467</v>
      </c>
      <c r="E1748" s="16" t="s">
        <v>7227</v>
      </c>
      <c r="F1748" s="16"/>
      <c r="G1748" s="16" t="s">
        <v>49</v>
      </c>
      <c r="H1748" s="251">
        <v>2719825.9199999999</v>
      </c>
      <c r="I1748" s="251">
        <v>320</v>
      </c>
      <c r="J1748" s="16">
        <v>2719825.9199999999</v>
      </c>
      <c r="K1748" s="16">
        <v>320</v>
      </c>
      <c r="L1748" s="16">
        <v>2719825.9199999999</v>
      </c>
      <c r="M1748" s="16">
        <v>320</v>
      </c>
      <c r="N1748" s="16">
        <v>2719825.9199999999</v>
      </c>
      <c r="O1748" s="16">
        <v>320</v>
      </c>
      <c r="P1748" s="16">
        <v>2719825.9199999999</v>
      </c>
      <c r="Q1748" s="16">
        <v>320</v>
      </c>
      <c r="R1748" s="16">
        <v>13599129.6</v>
      </c>
      <c r="S1748" s="16">
        <v>1600</v>
      </c>
      <c r="T1748" s="16" t="s">
        <v>213</v>
      </c>
      <c r="U1748" s="16" t="s">
        <v>7048</v>
      </c>
      <c r="V1748" s="16" t="s">
        <v>7048</v>
      </c>
    </row>
    <row r="1749" spans="1:22" s="1" customFormat="1" ht="93.75" x14ac:dyDescent="0.3">
      <c r="A1749" s="16">
        <v>1744</v>
      </c>
      <c r="B1749" s="21" t="s">
        <v>704</v>
      </c>
      <c r="C1749" s="16" t="s">
        <v>6567</v>
      </c>
      <c r="D1749" s="16" t="s">
        <v>5317</v>
      </c>
      <c r="E1749" s="16" t="s">
        <v>6710</v>
      </c>
      <c r="F1749" s="16"/>
      <c r="G1749" s="16" t="s">
        <v>1493</v>
      </c>
      <c r="H1749" s="251">
        <v>13586325</v>
      </c>
      <c r="I1749" s="251">
        <v>2</v>
      </c>
      <c r="J1749" s="16">
        <v>0</v>
      </c>
      <c r="K1749" s="16">
        <v>0</v>
      </c>
      <c r="L1749" s="16">
        <v>0</v>
      </c>
      <c r="M1749" s="16">
        <v>0</v>
      </c>
      <c r="N1749" s="16">
        <v>0</v>
      </c>
      <c r="O1749" s="16">
        <v>0</v>
      </c>
      <c r="P1749" s="16">
        <v>0</v>
      </c>
      <c r="Q1749" s="16">
        <v>0</v>
      </c>
      <c r="R1749" s="16">
        <v>13586325</v>
      </c>
      <c r="S1749" s="16">
        <v>2</v>
      </c>
      <c r="T1749" s="16" t="s">
        <v>76</v>
      </c>
      <c r="U1749" s="16"/>
      <c r="V1749" s="16"/>
    </row>
    <row r="1750" spans="1:22" s="15" customFormat="1" ht="75" x14ac:dyDescent="0.3">
      <c r="A1750" s="16">
        <v>1745</v>
      </c>
      <c r="B1750" s="21" t="s">
        <v>915</v>
      </c>
      <c r="C1750" s="16" t="s">
        <v>916</v>
      </c>
      <c r="D1750" s="16" t="s">
        <v>917</v>
      </c>
      <c r="E1750" s="16" t="s">
        <v>2151</v>
      </c>
      <c r="F1750" s="16" t="s">
        <v>2152</v>
      </c>
      <c r="G1750" s="16" t="s">
        <v>1493</v>
      </c>
      <c r="H1750" s="251">
        <v>2468800</v>
      </c>
      <c r="I1750" s="251">
        <v>40</v>
      </c>
      <c r="J1750" s="16">
        <v>2616928</v>
      </c>
      <c r="K1750" s="16">
        <v>40</v>
      </c>
      <c r="L1750" s="16">
        <v>2721605.1200000006</v>
      </c>
      <c r="M1750" s="16">
        <v>40</v>
      </c>
      <c r="N1750" s="16">
        <v>2830469.3248000005</v>
      </c>
      <c r="O1750" s="16">
        <v>40</v>
      </c>
      <c r="P1750" s="16">
        <v>2943688.0977920005</v>
      </c>
      <c r="Q1750" s="16">
        <v>40</v>
      </c>
      <c r="R1750" s="16">
        <v>13581490.542592</v>
      </c>
      <c r="S1750" s="16">
        <v>200</v>
      </c>
      <c r="T1750" s="16" t="s">
        <v>913</v>
      </c>
      <c r="U1750" s="16" t="s">
        <v>35</v>
      </c>
      <c r="V1750" s="16" t="s">
        <v>1926</v>
      </c>
    </row>
    <row r="1751" spans="1:22" s="15" customFormat="1" ht="93.75" x14ac:dyDescent="0.3">
      <c r="A1751" s="16">
        <v>1746</v>
      </c>
      <c r="B1751" s="21" t="s">
        <v>7432</v>
      </c>
      <c r="C1751" s="16" t="s">
        <v>726</v>
      </c>
      <c r="D1751" s="16" t="s">
        <v>4481</v>
      </c>
      <c r="E1751" s="16" t="s">
        <v>4480</v>
      </c>
      <c r="F1751" s="16"/>
      <c r="G1751" s="16" t="s">
        <v>281</v>
      </c>
      <c r="H1751" s="251">
        <v>2712640</v>
      </c>
      <c r="I1751" s="251">
        <v>140</v>
      </c>
      <c r="J1751" s="16">
        <v>2712640</v>
      </c>
      <c r="K1751" s="16">
        <v>140</v>
      </c>
      <c r="L1751" s="16">
        <v>2712640</v>
      </c>
      <c r="M1751" s="16">
        <v>140</v>
      </c>
      <c r="N1751" s="16">
        <v>2712640</v>
      </c>
      <c r="O1751" s="16">
        <v>140</v>
      </c>
      <c r="P1751" s="16">
        <v>2712640</v>
      </c>
      <c r="Q1751" s="16">
        <v>140</v>
      </c>
      <c r="R1751" s="16">
        <v>13563200</v>
      </c>
      <c r="S1751" s="16">
        <v>700</v>
      </c>
      <c r="T1751" s="16" t="s">
        <v>213</v>
      </c>
      <c r="U1751" s="16" t="s">
        <v>7048</v>
      </c>
      <c r="V1751" s="16" t="s">
        <v>7048</v>
      </c>
    </row>
    <row r="1752" spans="1:22" s="15" customFormat="1" ht="37.5" x14ac:dyDescent="0.3">
      <c r="A1752" s="16">
        <v>1747</v>
      </c>
      <c r="B1752" s="21" t="s">
        <v>4285</v>
      </c>
      <c r="C1752" s="16" t="s">
        <v>4286</v>
      </c>
      <c r="D1752" s="16" t="s">
        <v>4287</v>
      </c>
      <c r="E1752" s="16" t="s">
        <v>160</v>
      </c>
      <c r="F1752" s="17"/>
      <c r="G1752" s="16" t="s">
        <v>33</v>
      </c>
      <c r="H1752" s="251">
        <v>2712334.5</v>
      </c>
      <c r="I1752" s="251">
        <v>5</v>
      </c>
      <c r="J1752" s="16">
        <v>2712334.5</v>
      </c>
      <c r="K1752" s="16">
        <v>5</v>
      </c>
      <c r="L1752" s="16">
        <v>2712334.5</v>
      </c>
      <c r="M1752" s="16">
        <v>5</v>
      </c>
      <c r="N1752" s="16">
        <v>2712334.5</v>
      </c>
      <c r="O1752" s="16">
        <v>5</v>
      </c>
      <c r="P1752" s="16">
        <v>2712334.5</v>
      </c>
      <c r="Q1752" s="16">
        <v>5</v>
      </c>
      <c r="R1752" s="16">
        <v>13561672.5</v>
      </c>
      <c r="S1752" s="16">
        <v>25</v>
      </c>
      <c r="T1752" s="16" t="s">
        <v>213</v>
      </c>
      <c r="U1752" s="16"/>
      <c r="V1752" s="16"/>
    </row>
    <row r="1753" spans="1:22" s="15" customFormat="1" ht="37.5" x14ac:dyDescent="0.3">
      <c r="A1753" s="16">
        <v>1748</v>
      </c>
      <c r="B1753" s="21" t="s">
        <v>404</v>
      </c>
      <c r="C1753" s="16" t="s">
        <v>7815</v>
      </c>
      <c r="D1753" s="16" t="s">
        <v>7816</v>
      </c>
      <c r="E1753" s="16" t="s">
        <v>11203</v>
      </c>
      <c r="F1753" s="16"/>
      <c r="G1753" s="16" t="s">
        <v>1493</v>
      </c>
      <c r="H1753" s="251">
        <v>2709504</v>
      </c>
      <c r="I1753" s="251">
        <v>252</v>
      </c>
      <c r="J1753" s="16">
        <v>2709504</v>
      </c>
      <c r="K1753" s="16">
        <v>252</v>
      </c>
      <c r="L1753" s="16">
        <v>2709504</v>
      </c>
      <c r="M1753" s="16">
        <v>252</v>
      </c>
      <c r="N1753" s="16">
        <v>2709504</v>
      </c>
      <c r="O1753" s="16">
        <v>252</v>
      </c>
      <c r="P1753" s="16">
        <v>2709504</v>
      </c>
      <c r="Q1753" s="16">
        <v>252</v>
      </c>
      <c r="R1753" s="16">
        <v>13547520</v>
      </c>
      <c r="S1753" s="16">
        <v>1260</v>
      </c>
      <c r="T1753" s="16" t="s">
        <v>1113</v>
      </c>
      <c r="U1753" s="16" t="s">
        <v>1097</v>
      </c>
      <c r="V1753" s="35" t="s">
        <v>199</v>
      </c>
    </row>
    <row r="1754" spans="1:22" s="15" customFormat="1" ht="409.5" x14ac:dyDescent="0.3">
      <c r="A1754" s="16">
        <v>1749</v>
      </c>
      <c r="B1754" s="21" t="s">
        <v>4293</v>
      </c>
      <c r="C1754" s="16" t="s">
        <v>4294</v>
      </c>
      <c r="D1754" s="16" t="s">
        <v>4295</v>
      </c>
      <c r="E1754" s="16" t="s">
        <v>4296</v>
      </c>
      <c r="F1754" s="17"/>
      <c r="G1754" s="16" t="s">
        <v>2320</v>
      </c>
      <c r="H1754" s="251">
        <v>2709000</v>
      </c>
      <c r="I1754" s="251">
        <v>7</v>
      </c>
      <c r="J1754" s="16">
        <v>2709000</v>
      </c>
      <c r="K1754" s="16">
        <v>7</v>
      </c>
      <c r="L1754" s="16">
        <v>2709000</v>
      </c>
      <c r="M1754" s="16">
        <v>7</v>
      </c>
      <c r="N1754" s="16">
        <v>2709000</v>
      </c>
      <c r="O1754" s="16">
        <v>7</v>
      </c>
      <c r="P1754" s="16">
        <v>2709000</v>
      </c>
      <c r="Q1754" s="16">
        <v>7</v>
      </c>
      <c r="R1754" s="16">
        <v>13545000</v>
      </c>
      <c r="S1754" s="16">
        <v>35</v>
      </c>
      <c r="T1754" s="16" t="s">
        <v>213</v>
      </c>
      <c r="U1754" s="16"/>
      <c r="V1754" s="16"/>
    </row>
    <row r="1755" spans="1:22" s="15" customFormat="1" ht="187.5" x14ac:dyDescent="0.3">
      <c r="A1755" s="16">
        <v>1750</v>
      </c>
      <c r="B1755" s="16" t="s">
        <v>6981</v>
      </c>
      <c r="C1755" s="16" t="s">
        <v>12163</v>
      </c>
      <c r="D1755" s="16" t="s">
        <v>12164</v>
      </c>
      <c r="E1755" s="16" t="s">
        <v>12228</v>
      </c>
      <c r="F1755" s="16" t="s">
        <v>12229</v>
      </c>
      <c r="G1755" s="151" t="s">
        <v>82</v>
      </c>
      <c r="H1755" s="275">
        <v>0</v>
      </c>
      <c r="I1755" s="275">
        <v>0</v>
      </c>
      <c r="J1755" s="275">
        <v>3384380.48</v>
      </c>
      <c r="K1755" s="275">
        <v>0.52</v>
      </c>
      <c r="L1755" s="275">
        <v>3384380.48</v>
      </c>
      <c r="M1755" s="275">
        <v>0.52</v>
      </c>
      <c r="N1755" s="275">
        <v>3384380.48</v>
      </c>
      <c r="O1755" s="275">
        <v>0.52</v>
      </c>
      <c r="P1755" s="275">
        <v>3384380.48</v>
      </c>
      <c r="Q1755" s="275">
        <v>0.52</v>
      </c>
      <c r="R1755" s="16">
        <v>13537521.92</v>
      </c>
      <c r="S1755" s="275">
        <v>2.08</v>
      </c>
      <c r="T1755" s="243" t="s">
        <v>11752</v>
      </c>
      <c r="U1755" s="279" t="s">
        <v>35</v>
      </c>
      <c r="V1755" s="279" t="s">
        <v>12167</v>
      </c>
    </row>
    <row r="1756" spans="1:22" s="15" customFormat="1" ht="150" x14ac:dyDescent="0.3">
      <c r="A1756" s="16">
        <v>1751</v>
      </c>
      <c r="B1756" s="21" t="s">
        <v>4302</v>
      </c>
      <c r="C1756" s="16" t="s">
        <v>309</v>
      </c>
      <c r="D1756" s="16" t="s">
        <v>308</v>
      </c>
      <c r="E1756" s="16" t="s">
        <v>310</v>
      </c>
      <c r="F1756" s="17"/>
      <c r="G1756" s="16" t="s">
        <v>49</v>
      </c>
      <c r="H1756" s="251">
        <v>2705120</v>
      </c>
      <c r="I1756" s="251">
        <v>8</v>
      </c>
      <c r="J1756" s="16">
        <v>2705120</v>
      </c>
      <c r="K1756" s="16">
        <v>8</v>
      </c>
      <c r="L1756" s="16">
        <v>2705120</v>
      </c>
      <c r="M1756" s="16">
        <v>8</v>
      </c>
      <c r="N1756" s="16">
        <v>2705120</v>
      </c>
      <c r="O1756" s="16">
        <v>8</v>
      </c>
      <c r="P1756" s="16">
        <v>2705120</v>
      </c>
      <c r="Q1756" s="16">
        <v>8</v>
      </c>
      <c r="R1756" s="16">
        <v>13525600</v>
      </c>
      <c r="S1756" s="16">
        <v>40</v>
      </c>
      <c r="T1756" s="16" t="s">
        <v>213</v>
      </c>
      <c r="U1756" s="16" t="s">
        <v>2567</v>
      </c>
      <c r="V1756" s="16" t="s">
        <v>199</v>
      </c>
    </row>
    <row r="1757" spans="1:22" s="15" customFormat="1" ht="243.75" x14ac:dyDescent="0.3">
      <c r="A1757" s="16">
        <v>1752</v>
      </c>
      <c r="B1757" s="21" t="s">
        <v>4306</v>
      </c>
      <c r="C1757" s="16" t="s">
        <v>201</v>
      </c>
      <c r="D1757" s="16" t="s">
        <v>200</v>
      </c>
      <c r="E1757" s="16" t="s">
        <v>202</v>
      </c>
      <c r="F1757" s="17"/>
      <c r="G1757" s="16" t="s">
        <v>33</v>
      </c>
      <c r="H1757" s="251">
        <v>2702444.4</v>
      </c>
      <c r="I1757" s="251">
        <v>20</v>
      </c>
      <c r="J1757" s="16">
        <v>2702444.4</v>
      </c>
      <c r="K1757" s="16">
        <v>20</v>
      </c>
      <c r="L1757" s="16">
        <v>2702444.4</v>
      </c>
      <c r="M1757" s="16">
        <v>20</v>
      </c>
      <c r="N1757" s="16">
        <v>2702444.4</v>
      </c>
      <c r="O1757" s="16">
        <v>20</v>
      </c>
      <c r="P1757" s="16">
        <v>2702444.4</v>
      </c>
      <c r="Q1757" s="16">
        <v>20</v>
      </c>
      <c r="R1757" s="16">
        <v>13512222</v>
      </c>
      <c r="S1757" s="16">
        <v>100</v>
      </c>
      <c r="T1757" s="16" t="s">
        <v>213</v>
      </c>
      <c r="U1757" s="16" t="s">
        <v>2567</v>
      </c>
      <c r="V1757" s="16" t="s">
        <v>3905</v>
      </c>
    </row>
    <row r="1758" spans="1:22" s="15" customFormat="1" ht="56.25" x14ac:dyDescent="0.3">
      <c r="A1758" s="16">
        <v>1753</v>
      </c>
      <c r="B1758" s="21" t="s">
        <v>7164</v>
      </c>
      <c r="C1758" s="16" t="s">
        <v>7151</v>
      </c>
      <c r="D1758" s="16"/>
      <c r="E1758" s="16" t="s">
        <v>7164</v>
      </c>
      <c r="F1758" s="16"/>
      <c r="G1758" s="16" t="s">
        <v>1861</v>
      </c>
      <c r="H1758" s="251">
        <v>2700000</v>
      </c>
      <c r="I1758" s="251">
        <v>1.95</v>
      </c>
      <c r="J1758" s="16">
        <v>2700000</v>
      </c>
      <c r="K1758" s="16">
        <v>1.95</v>
      </c>
      <c r="L1758" s="16">
        <v>2700000</v>
      </c>
      <c r="M1758" s="16">
        <v>1.95</v>
      </c>
      <c r="N1758" s="16">
        <v>2700000</v>
      </c>
      <c r="O1758" s="16">
        <v>1.95</v>
      </c>
      <c r="P1758" s="16">
        <v>2700000</v>
      </c>
      <c r="Q1758" s="16">
        <v>1.95</v>
      </c>
      <c r="R1758" s="16">
        <v>13500000</v>
      </c>
      <c r="S1758" s="16">
        <v>9.75</v>
      </c>
      <c r="T1758" s="16" t="s">
        <v>819</v>
      </c>
      <c r="U1758" s="16"/>
      <c r="V1758" s="16"/>
    </row>
    <row r="1759" spans="1:22" s="15" customFormat="1" ht="56.25" x14ac:dyDescent="0.3">
      <c r="A1759" s="16">
        <v>1754</v>
      </c>
      <c r="B1759" s="21" t="s">
        <v>7776</v>
      </c>
      <c r="C1759" s="16" t="s">
        <v>321</v>
      </c>
      <c r="D1759" s="16" t="s">
        <v>320</v>
      </c>
      <c r="E1759" s="16" t="s">
        <v>322</v>
      </c>
      <c r="F1759" s="16"/>
      <c r="G1759" s="16" t="s">
        <v>33</v>
      </c>
      <c r="H1759" s="251">
        <v>2552000</v>
      </c>
      <c r="I1759" s="251">
        <v>4</v>
      </c>
      <c r="J1759" s="16">
        <v>3215000</v>
      </c>
      <c r="K1759" s="16">
        <v>5</v>
      </c>
      <c r="L1759" s="16">
        <v>2572000</v>
      </c>
      <c r="M1759" s="16">
        <v>4</v>
      </c>
      <c r="N1759" s="16">
        <v>2572000</v>
      </c>
      <c r="O1759" s="16">
        <v>4</v>
      </c>
      <c r="P1759" s="16">
        <v>2572000</v>
      </c>
      <c r="Q1759" s="16">
        <v>4</v>
      </c>
      <c r="R1759" s="16">
        <v>13483000</v>
      </c>
      <c r="S1759" s="16">
        <v>21</v>
      </c>
      <c r="T1759" s="16" t="s">
        <v>213</v>
      </c>
      <c r="U1759" s="16" t="s">
        <v>7048</v>
      </c>
      <c r="V1759" s="16" t="s">
        <v>7048</v>
      </c>
    </row>
    <row r="1760" spans="1:22" s="15" customFormat="1" ht="187.5" x14ac:dyDescent="0.3">
      <c r="A1760" s="16">
        <v>1755</v>
      </c>
      <c r="B1760" s="16" t="s">
        <v>6981</v>
      </c>
      <c r="C1760" s="16" t="s">
        <v>12163</v>
      </c>
      <c r="D1760" s="16" t="s">
        <v>12164</v>
      </c>
      <c r="E1760" s="16" t="s">
        <v>12230</v>
      </c>
      <c r="F1760" s="16" t="s">
        <v>12231</v>
      </c>
      <c r="G1760" s="151" t="s">
        <v>82</v>
      </c>
      <c r="H1760" s="275">
        <v>3370500</v>
      </c>
      <c r="I1760" s="275">
        <v>0.63</v>
      </c>
      <c r="J1760" s="275">
        <v>3370500</v>
      </c>
      <c r="K1760" s="275">
        <v>0.63</v>
      </c>
      <c r="L1760" s="275">
        <v>3370500</v>
      </c>
      <c r="M1760" s="275">
        <v>0.63</v>
      </c>
      <c r="N1760" s="275">
        <v>3370500</v>
      </c>
      <c r="O1760" s="275">
        <v>0.63</v>
      </c>
      <c r="P1760" s="275"/>
      <c r="Q1760" s="275"/>
      <c r="R1760" s="16">
        <v>13482000</v>
      </c>
      <c r="S1760" s="275">
        <v>2.52</v>
      </c>
      <c r="T1760" s="243" t="s">
        <v>11752</v>
      </c>
      <c r="U1760" s="279" t="s">
        <v>35</v>
      </c>
      <c r="V1760" s="279" t="s">
        <v>12167</v>
      </c>
    </row>
    <row r="1761" spans="1:22" s="15" customFormat="1" ht="75" x14ac:dyDescent="0.3">
      <c r="A1761" s="16">
        <v>1756</v>
      </c>
      <c r="B1761" s="21" t="s">
        <v>1335</v>
      </c>
      <c r="C1761" s="16" t="s">
        <v>1336</v>
      </c>
      <c r="D1761" s="16" t="s">
        <v>1337</v>
      </c>
      <c r="E1761" s="16" t="s">
        <v>10394</v>
      </c>
      <c r="F1761" s="16"/>
      <c r="G1761" s="16" t="s">
        <v>9115</v>
      </c>
      <c r="H1761" s="251">
        <v>13480684</v>
      </c>
      <c r="I1761" s="251" t="s">
        <v>9113</v>
      </c>
      <c r="J1761" s="16"/>
      <c r="K1761" s="16"/>
      <c r="L1761" s="16"/>
      <c r="M1761" s="16"/>
      <c r="N1761" s="16"/>
      <c r="O1761" s="16"/>
      <c r="P1761" s="16"/>
      <c r="Q1761" s="16"/>
      <c r="R1761" s="16">
        <v>13480684</v>
      </c>
      <c r="S1761" s="16">
        <v>1</v>
      </c>
      <c r="T1761" s="16" t="s">
        <v>76</v>
      </c>
      <c r="U1761" s="16" t="s">
        <v>2567</v>
      </c>
      <c r="V1761" s="16" t="s">
        <v>10395</v>
      </c>
    </row>
    <row r="1762" spans="1:22" s="15" customFormat="1" ht="75" x14ac:dyDescent="0.3">
      <c r="A1762" s="16">
        <v>1757</v>
      </c>
      <c r="B1762" s="21" t="s">
        <v>326</v>
      </c>
      <c r="C1762" s="16" t="s">
        <v>1290</v>
      </c>
      <c r="D1762" s="16" t="s">
        <v>1291</v>
      </c>
      <c r="E1762" s="16" t="s">
        <v>3381</v>
      </c>
      <c r="F1762" s="16"/>
      <c r="G1762" s="16" t="s">
        <v>1861</v>
      </c>
      <c r="H1762" s="251">
        <v>4204000</v>
      </c>
      <c r="I1762" s="251">
        <v>8</v>
      </c>
      <c r="J1762" s="16">
        <v>2310035.7142857141</v>
      </c>
      <c r="K1762" s="16">
        <v>4</v>
      </c>
      <c r="L1762" s="16">
        <v>2310035.7142857141</v>
      </c>
      <c r="M1762" s="16">
        <v>4</v>
      </c>
      <c r="N1762" s="16">
        <v>2310035.7142857141</v>
      </c>
      <c r="O1762" s="16">
        <v>4</v>
      </c>
      <c r="P1762" s="16">
        <v>2310035.7142857141</v>
      </c>
      <c r="Q1762" s="16">
        <v>4</v>
      </c>
      <c r="R1762" s="16">
        <v>13444142.857142858</v>
      </c>
      <c r="S1762" s="16">
        <v>24</v>
      </c>
      <c r="T1762" s="16" t="s">
        <v>1113</v>
      </c>
      <c r="U1762" s="16" t="s">
        <v>1097</v>
      </c>
      <c r="V1762" s="16"/>
    </row>
    <row r="1763" spans="1:22" s="15" customFormat="1" ht="150" x14ac:dyDescent="0.3">
      <c r="A1763" s="16">
        <v>1758</v>
      </c>
      <c r="B1763" s="21" t="s">
        <v>1270</v>
      </c>
      <c r="C1763" s="16" t="s">
        <v>1271</v>
      </c>
      <c r="D1763" s="16" t="s">
        <v>1272</v>
      </c>
      <c r="E1763" s="16" t="s">
        <v>1273</v>
      </c>
      <c r="F1763" s="16"/>
      <c r="G1763" s="16" t="s">
        <v>33</v>
      </c>
      <c r="H1763" s="251">
        <v>0</v>
      </c>
      <c r="I1763" s="251">
        <v>0</v>
      </c>
      <c r="J1763" s="16">
        <v>0</v>
      </c>
      <c r="K1763" s="16">
        <v>0</v>
      </c>
      <c r="L1763" s="16">
        <v>0</v>
      </c>
      <c r="M1763" s="16">
        <v>0</v>
      </c>
      <c r="N1763" s="16">
        <v>13440000</v>
      </c>
      <c r="O1763" s="16">
        <v>3</v>
      </c>
      <c r="P1763" s="16">
        <v>0</v>
      </c>
      <c r="Q1763" s="16">
        <v>0</v>
      </c>
      <c r="R1763" s="16">
        <v>13440000</v>
      </c>
      <c r="S1763" s="16">
        <v>3</v>
      </c>
      <c r="T1763" s="16" t="s">
        <v>9759</v>
      </c>
      <c r="U1763" s="16" t="s">
        <v>1274</v>
      </c>
      <c r="V1763" s="16" t="s">
        <v>1275</v>
      </c>
    </row>
    <row r="1764" spans="1:22" s="15" customFormat="1" ht="37.5" x14ac:dyDescent="0.3">
      <c r="A1764" s="16">
        <v>1759</v>
      </c>
      <c r="B1764" s="21" t="s">
        <v>5526</v>
      </c>
      <c r="C1764" s="16" t="s">
        <v>5527</v>
      </c>
      <c r="D1764" s="16" t="s">
        <v>5528</v>
      </c>
      <c r="E1764" s="16" t="s">
        <v>10536</v>
      </c>
      <c r="F1764" s="16"/>
      <c r="G1764" s="16" t="s">
        <v>9114</v>
      </c>
      <c r="H1764" s="251">
        <v>13440000</v>
      </c>
      <c r="I1764" s="251" t="s">
        <v>9120</v>
      </c>
      <c r="J1764" s="16"/>
      <c r="K1764" s="16"/>
      <c r="L1764" s="16"/>
      <c r="M1764" s="16"/>
      <c r="N1764" s="16"/>
      <c r="O1764" s="16"/>
      <c r="P1764" s="16"/>
      <c r="Q1764" s="16"/>
      <c r="R1764" s="16">
        <v>13440000</v>
      </c>
      <c r="S1764" s="16">
        <v>2</v>
      </c>
      <c r="T1764" s="16" t="s">
        <v>76</v>
      </c>
      <c r="U1764" s="16" t="s">
        <v>2567</v>
      </c>
      <c r="V1764" s="16" t="s">
        <v>10526</v>
      </c>
    </row>
    <row r="1765" spans="1:22" s="15" customFormat="1" ht="93.75" x14ac:dyDescent="0.3">
      <c r="A1765" s="16">
        <v>1760</v>
      </c>
      <c r="B1765" s="21" t="s">
        <v>1099</v>
      </c>
      <c r="C1765" s="16" t="s">
        <v>1573</v>
      </c>
      <c r="D1765" s="16" t="s">
        <v>1574</v>
      </c>
      <c r="E1765" s="16" t="s">
        <v>10861</v>
      </c>
      <c r="F1765" s="16"/>
      <c r="G1765" s="16" t="s">
        <v>9115</v>
      </c>
      <c r="H1765" s="251">
        <v>13440000</v>
      </c>
      <c r="I1765" s="251" t="s">
        <v>9113</v>
      </c>
      <c r="J1765" s="16"/>
      <c r="K1765" s="16"/>
      <c r="L1765" s="16"/>
      <c r="M1765" s="16"/>
      <c r="N1765" s="16"/>
      <c r="O1765" s="16"/>
      <c r="P1765" s="16"/>
      <c r="Q1765" s="16"/>
      <c r="R1765" s="16">
        <v>13440000</v>
      </c>
      <c r="S1765" s="16">
        <v>1</v>
      </c>
      <c r="T1765" s="16" t="s">
        <v>76</v>
      </c>
      <c r="U1765" s="16" t="s">
        <v>455</v>
      </c>
      <c r="V1765" s="16" t="s">
        <v>10862</v>
      </c>
    </row>
    <row r="1766" spans="1:22" s="15" customFormat="1" ht="56.25" x14ac:dyDescent="0.3">
      <c r="A1766" s="16">
        <v>1761</v>
      </c>
      <c r="B1766" s="51" t="s">
        <v>11731</v>
      </c>
      <c r="C1766" s="51" t="s">
        <v>11732</v>
      </c>
      <c r="D1766" s="51" t="s">
        <v>11733</v>
      </c>
      <c r="E1766" s="51" t="s">
        <v>14746</v>
      </c>
      <c r="F1766" s="51"/>
      <c r="G1766" s="51" t="s">
        <v>9115</v>
      </c>
      <c r="H1766" s="437">
        <v>13440000</v>
      </c>
      <c r="I1766" s="251" t="s">
        <v>10484</v>
      </c>
      <c r="J1766" s="17"/>
      <c r="K1766" s="17"/>
      <c r="L1766" s="17"/>
      <c r="M1766" s="17"/>
      <c r="N1766" s="17"/>
      <c r="O1766" s="17"/>
      <c r="P1766" s="17"/>
      <c r="Q1766" s="17"/>
      <c r="R1766" s="16">
        <v>13440000</v>
      </c>
      <c r="S1766" s="16">
        <v>1500</v>
      </c>
      <c r="T1766" s="51" t="s">
        <v>14655</v>
      </c>
      <c r="U1766" s="51"/>
      <c r="V1766" s="17"/>
    </row>
    <row r="1767" spans="1:22" s="15" customFormat="1" ht="56.25" x14ac:dyDescent="0.3">
      <c r="A1767" s="16">
        <v>1762</v>
      </c>
      <c r="B1767" s="21" t="s">
        <v>7777</v>
      </c>
      <c r="C1767" s="16" t="s">
        <v>1888</v>
      </c>
      <c r="D1767" s="16" t="s">
        <v>993</v>
      </c>
      <c r="E1767" s="16" t="s">
        <v>1889</v>
      </c>
      <c r="F1767" s="16"/>
      <c r="G1767" s="16" t="s">
        <v>33</v>
      </c>
      <c r="H1767" s="251">
        <v>2637000</v>
      </c>
      <c r="I1767" s="251">
        <v>150</v>
      </c>
      <c r="J1767" s="16">
        <v>2698650</v>
      </c>
      <c r="K1767" s="16">
        <v>150</v>
      </c>
      <c r="L1767" s="16">
        <v>2698650</v>
      </c>
      <c r="M1767" s="16">
        <v>150</v>
      </c>
      <c r="N1767" s="16">
        <v>2698650</v>
      </c>
      <c r="O1767" s="16">
        <v>150</v>
      </c>
      <c r="P1767" s="16">
        <v>2698650</v>
      </c>
      <c r="Q1767" s="16">
        <v>150</v>
      </c>
      <c r="R1767" s="16">
        <v>13431600</v>
      </c>
      <c r="S1767" s="16">
        <v>750</v>
      </c>
      <c r="T1767" s="16" t="s">
        <v>213</v>
      </c>
      <c r="U1767" s="16" t="s">
        <v>722</v>
      </c>
      <c r="V1767" s="16" t="s">
        <v>7778</v>
      </c>
    </row>
    <row r="1768" spans="1:22" s="15" customFormat="1" ht="281.25" x14ac:dyDescent="0.3">
      <c r="A1768" s="16">
        <v>1763</v>
      </c>
      <c r="B1768" s="21" t="s">
        <v>4626</v>
      </c>
      <c r="C1768" s="16" t="s">
        <v>10015</v>
      </c>
      <c r="D1768" s="16" t="s">
        <v>10016</v>
      </c>
      <c r="E1768" s="16" t="s">
        <v>10017</v>
      </c>
      <c r="F1768" s="16" t="s">
        <v>10018</v>
      </c>
      <c r="G1768" s="16" t="s">
        <v>9115</v>
      </c>
      <c r="H1768" s="251">
        <v>2686320</v>
      </c>
      <c r="I1768" s="251" t="s">
        <v>9127</v>
      </c>
      <c r="J1768" s="16">
        <v>2686320</v>
      </c>
      <c r="K1768" s="16" t="s">
        <v>9127</v>
      </c>
      <c r="L1768" s="16">
        <v>2686320</v>
      </c>
      <c r="M1768" s="16" t="s">
        <v>9127</v>
      </c>
      <c r="N1768" s="16">
        <v>2686320</v>
      </c>
      <c r="O1768" s="16" t="s">
        <v>9127</v>
      </c>
      <c r="P1768" s="16">
        <v>2686320</v>
      </c>
      <c r="Q1768" s="16" t="s">
        <v>9127</v>
      </c>
      <c r="R1768" s="16">
        <v>13431600</v>
      </c>
      <c r="S1768" s="16">
        <v>75</v>
      </c>
      <c r="T1768" s="16" t="s">
        <v>34</v>
      </c>
      <c r="U1768" s="16"/>
      <c r="V1768" s="16"/>
    </row>
    <row r="1769" spans="1:22" s="15" customFormat="1" ht="187.5" x14ac:dyDescent="0.3">
      <c r="A1769" s="16">
        <v>1764</v>
      </c>
      <c r="B1769" s="21" t="s">
        <v>4316</v>
      </c>
      <c r="C1769" s="16" t="s">
        <v>327</v>
      </c>
      <c r="D1769" s="16" t="s">
        <v>326</v>
      </c>
      <c r="E1769" s="16" t="s">
        <v>328</v>
      </c>
      <c r="F1769" s="17"/>
      <c r="G1769" s="16" t="s">
        <v>281</v>
      </c>
      <c r="H1769" s="251">
        <v>2685298</v>
      </c>
      <c r="I1769" s="251">
        <v>235</v>
      </c>
      <c r="J1769" s="16">
        <v>2685298</v>
      </c>
      <c r="K1769" s="16">
        <v>235</v>
      </c>
      <c r="L1769" s="16">
        <v>2685298</v>
      </c>
      <c r="M1769" s="16">
        <v>235</v>
      </c>
      <c r="N1769" s="16">
        <v>2685298</v>
      </c>
      <c r="O1769" s="16">
        <v>235</v>
      </c>
      <c r="P1769" s="16">
        <v>2685298</v>
      </c>
      <c r="Q1769" s="16">
        <v>235</v>
      </c>
      <c r="R1769" s="16">
        <v>13426490</v>
      </c>
      <c r="S1769" s="16">
        <v>1175</v>
      </c>
      <c r="T1769" s="16" t="s">
        <v>213</v>
      </c>
      <c r="U1769" s="16" t="s">
        <v>2567</v>
      </c>
      <c r="V1769" s="16" t="s">
        <v>199</v>
      </c>
    </row>
    <row r="1770" spans="1:22" s="15" customFormat="1" ht="112.5" x14ac:dyDescent="0.3">
      <c r="A1770" s="16">
        <v>1765</v>
      </c>
      <c r="B1770" s="243" t="s">
        <v>985</v>
      </c>
      <c r="C1770" s="134" t="s">
        <v>986</v>
      </c>
      <c r="D1770" s="134" t="s">
        <v>987</v>
      </c>
      <c r="E1770" s="134" t="s">
        <v>11426</v>
      </c>
      <c r="F1770" s="134"/>
      <c r="G1770" s="134" t="s">
        <v>1664</v>
      </c>
      <c r="H1770" s="308">
        <v>2409507.1</v>
      </c>
      <c r="I1770" s="308">
        <v>130</v>
      </c>
      <c r="J1770" s="284">
        <v>2554077.52</v>
      </c>
      <c r="K1770" s="284">
        <v>120</v>
      </c>
      <c r="L1770" s="285">
        <v>2681781.4</v>
      </c>
      <c r="M1770" s="285">
        <v>120</v>
      </c>
      <c r="N1770" s="285">
        <v>2815870.47</v>
      </c>
      <c r="O1770" s="285">
        <v>120</v>
      </c>
      <c r="P1770" s="285">
        <v>2956663.99</v>
      </c>
      <c r="Q1770" s="285">
        <v>120</v>
      </c>
      <c r="R1770" s="16">
        <v>13417900.48</v>
      </c>
      <c r="S1770" s="16">
        <v>610</v>
      </c>
      <c r="T1770" s="134" t="s">
        <v>966</v>
      </c>
      <c r="U1770" s="134" t="s">
        <v>83</v>
      </c>
      <c r="V1770" s="134" t="s">
        <v>11427</v>
      </c>
    </row>
    <row r="1771" spans="1:22" s="15" customFormat="1" ht="93.75" x14ac:dyDescent="0.3">
      <c r="A1771" s="16">
        <v>1766</v>
      </c>
      <c r="B1771" s="51" t="s">
        <v>14747</v>
      </c>
      <c r="C1771" s="51" t="s">
        <v>14748</v>
      </c>
      <c r="D1771" s="51" t="s">
        <v>14749</v>
      </c>
      <c r="E1771" s="51" t="s">
        <v>14750</v>
      </c>
      <c r="F1771" s="51"/>
      <c r="G1771" s="51" t="s">
        <v>9115</v>
      </c>
      <c r="H1771" s="437">
        <v>13403488</v>
      </c>
      <c r="I1771" s="251" t="s">
        <v>7128</v>
      </c>
      <c r="J1771" s="17"/>
      <c r="K1771" s="17"/>
      <c r="L1771" s="17"/>
      <c r="M1771" s="17"/>
      <c r="N1771" s="17"/>
      <c r="O1771" s="17"/>
      <c r="P1771" s="17"/>
      <c r="Q1771" s="17"/>
      <c r="R1771" s="16">
        <v>13403488</v>
      </c>
      <c r="S1771" s="16">
        <v>20</v>
      </c>
      <c r="T1771" s="51" t="s">
        <v>14655</v>
      </c>
      <c r="U1771" s="51"/>
      <c r="V1771" s="17"/>
    </row>
    <row r="1772" spans="1:22" s="15" customFormat="1" ht="56.25" x14ac:dyDescent="0.3">
      <c r="A1772" s="16">
        <v>1767</v>
      </c>
      <c r="B1772" s="21" t="s">
        <v>4320</v>
      </c>
      <c r="C1772" s="16" t="s">
        <v>2514</v>
      </c>
      <c r="D1772" s="16" t="s">
        <v>514</v>
      </c>
      <c r="E1772" s="16" t="s">
        <v>2515</v>
      </c>
      <c r="F1772" s="17"/>
      <c r="G1772" s="16" t="s">
        <v>33</v>
      </c>
      <c r="H1772" s="251">
        <v>2674948.7999999998</v>
      </c>
      <c r="I1772" s="251">
        <v>1</v>
      </c>
      <c r="J1772" s="16">
        <v>2674948.7999999998</v>
      </c>
      <c r="K1772" s="16">
        <v>1</v>
      </c>
      <c r="L1772" s="16">
        <v>2674948.7999999998</v>
      </c>
      <c r="M1772" s="16">
        <v>1</v>
      </c>
      <c r="N1772" s="16">
        <v>2674948.7999999998</v>
      </c>
      <c r="O1772" s="16">
        <v>1</v>
      </c>
      <c r="P1772" s="16">
        <v>2674948.7999999998</v>
      </c>
      <c r="Q1772" s="16">
        <v>1</v>
      </c>
      <c r="R1772" s="16">
        <v>13374744</v>
      </c>
      <c r="S1772" s="16">
        <v>5</v>
      </c>
      <c r="T1772" s="16" t="s">
        <v>213</v>
      </c>
      <c r="U1772" s="16" t="s">
        <v>2567</v>
      </c>
      <c r="V1772" s="16" t="s">
        <v>4321</v>
      </c>
    </row>
    <row r="1773" spans="1:22" s="15" customFormat="1" ht="409.5" x14ac:dyDescent="0.3">
      <c r="A1773" s="16">
        <v>1768</v>
      </c>
      <c r="B1773" s="21" t="s">
        <v>4326</v>
      </c>
      <c r="C1773" s="16" t="s">
        <v>4327</v>
      </c>
      <c r="D1773" s="16" t="s">
        <v>4328</v>
      </c>
      <c r="E1773" s="16" t="s">
        <v>4329</v>
      </c>
      <c r="F1773" s="17"/>
      <c r="G1773" s="16" t="s">
        <v>33</v>
      </c>
      <c r="H1773" s="251">
        <v>2671200</v>
      </c>
      <c r="I1773" s="251">
        <v>6</v>
      </c>
      <c r="J1773" s="16">
        <v>2671200</v>
      </c>
      <c r="K1773" s="16">
        <v>6</v>
      </c>
      <c r="L1773" s="16">
        <v>2671200</v>
      </c>
      <c r="M1773" s="16">
        <v>6</v>
      </c>
      <c r="N1773" s="16">
        <v>2671200</v>
      </c>
      <c r="O1773" s="16">
        <v>6</v>
      </c>
      <c r="P1773" s="16">
        <v>2671200</v>
      </c>
      <c r="Q1773" s="16">
        <v>6</v>
      </c>
      <c r="R1773" s="16">
        <v>13356000</v>
      </c>
      <c r="S1773" s="16">
        <v>30</v>
      </c>
      <c r="T1773" s="16" t="s">
        <v>213</v>
      </c>
      <c r="U1773" s="16" t="s">
        <v>2567</v>
      </c>
      <c r="V1773" s="16" t="s">
        <v>2610</v>
      </c>
    </row>
    <row r="1774" spans="1:22" s="15" customFormat="1" ht="409.5" x14ac:dyDescent="0.3">
      <c r="A1774" s="16">
        <v>1769</v>
      </c>
      <c r="B1774" s="21" t="s">
        <v>5365</v>
      </c>
      <c r="C1774" s="16" t="s">
        <v>5366</v>
      </c>
      <c r="D1774" s="16" t="s">
        <v>5367</v>
      </c>
      <c r="E1774" s="16" t="s">
        <v>6719</v>
      </c>
      <c r="F1774" s="16"/>
      <c r="G1774" s="16" t="s">
        <v>1493</v>
      </c>
      <c r="H1774" s="251">
        <v>13356000</v>
      </c>
      <c r="I1774" s="251">
        <v>12</v>
      </c>
      <c r="J1774" s="16">
        <v>0</v>
      </c>
      <c r="K1774" s="16">
        <v>0</v>
      </c>
      <c r="L1774" s="16">
        <v>0</v>
      </c>
      <c r="M1774" s="16">
        <v>0</v>
      </c>
      <c r="N1774" s="16">
        <v>0</v>
      </c>
      <c r="O1774" s="16">
        <v>0</v>
      </c>
      <c r="P1774" s="16">
        <v>0</v>
      </c>
      <c r="Q1774" s="16">
        <v>0</v>
      </c>
      <c r="R1774" s="16">
        <v>13356000</v>
      </c>
      <c r="S1774" s="16">
        <v>12</v>
      </c>
      <c r="T1774" s="16" t="s">
        <v>76</v>
      </c>
      <c r="U1774" s="16"/>
      <c r="V1774" s="16" t="s">
        <v>6720</v>
      </c>
    </row>
    <row r="1775" spans="1:22" s="15" customFormat="1" ht="409.5" x14ac:dyDescent="0.3">
      <c r="A1775" s="16">
        <v>1770</v>
      </c>
      <c r="B1775" s="16" t="s">
        <v>6987</v>
      </c>
      <c r="C1775" s="16" t="s">
        <v>12232</v>
      </c>
      <c r="D1775" s="16" t="s">
        <v>12233</v>
      </c>
      <c r="E1775" s="16" t="s">
        <v>12234</v>
      </c>
      <c r="F1775" s="16" t="s">
        <v>12235</v>
      </c>
      <c r="G1775" s="151" t="s">
        <v>33</v>
      </c>
      <c r="H1775" s="275">
        <v>3336026.84</v>
      </c>
      <c r="I1775" s="275">
        <v>19</v>
      </c>
      <c r="J1775" s="275">
        <v>3336026.84</v>
      </c>
      <c r="K1775" s="275">
        <v>19</v>
      </c>
      <c r="L1775" s="275">
        <v>3336026.84</v>
      </c>
      <c r="M1775" s="275">
        <v>19</v>
      </c>
      <c r="N1775" s="275">
        <v>3336026.84</v>
      </c>
      <c r="O1775" s="275">
        <v>19</v>
      </c>
      <c r="P1775" s="275"/>
      <c r="Q1775" s="275"/>
      <c r="R1775" s="16">
        <v>13344107.359999999</v>
      </c>
      <c r="S1775" s="275">
        <v>76</v>
      </c>
      <c r="T1775" s="243" t="s">
        <v>11752</v>
      </c>
      <c r="U1775" s="279" t="s">
        <v>35</v>
      </c>
      <c r="V1775" s="279" t="s">
        <v>12236</v>
      </c>
    </row>
    <row r="1776" spans="1:22" s="15" customFormat="1" ht="112.5" x14ac:dyDescent="0.3">
      <c r="A1776" s="16">
        <v>1771</v>
      </c>
      <c r="B1776" s="21" t="s">
        <v>7779</v>
      </c>
      <c r="C1776" s="16" t="s">
        <v>303</v>
      </c>
      <c r="D1776" s="16" t="s">
        <v>302</v>
      </c>
      <c r="E1776" s="16" t="s">
        <v>304</v>
      </c>
      <c r="F1776" s="16"/>
      <c r="G1776" s="16" t="s">
        <v>33</v>
      </c>
      <c r="H1776" s="251">
        <v>2520000</v>
      </c>
      <c r="I1776" s="251">
        <v>40</v>
      </c>
      <c r="J1776" s="16">
        <v>2648600</v>
      </c>
      <c r="K1776" s="16">
        <v>38</v>
      </c>
      <c r="L1776" s="16">
        <v>2718300</v>
      </c>
      <c r="M1776" s="16">
        <v>39</v>
      </c>
      <c r="N1776" s="16">
        <v>2718300</v>
      </c>
      <c r="O1776" s="16">
        <v>39</v>
      </c>
      <c r="P1776" s="16">
        <v>2718300</v>
      </c>
      <c r="Q1776" s="16">
        <v>39</v>
      </c>
      <c r="R1776" s="16">
        <v>13323500</v>
      </c>
      <c r="S1776" s="16">
        <v>195</v>
      </c>
      <c r="T1776" s="16" t="s">
        <v>213</v>
      </c>
      <c r="U1776" s="16" t="s">
        <v>294</v>
      </c>
      <c r="V1776" s="16" t="s">
        <v>294</v>
      </c>
    </row>
    <row r="1777" spans="1:22" s="15" customFormat="1" ht="409.5" x14ac:dyDescent="0.3">
      <c r="A1777" s="16">
        <v>1772</v>
      </c>
      <c r="B1777" s="21" t="s">
        <v>7780</v>
      </c>
      <c r="C1777" s="16" t="s">
        <v>2974</v>
      </c>
      <c r="D1777" s="16" t="s">
        <v>532</v>
      </c>
      <c r="E1777" s="16" t="s">
        <v>2975</v>
      </c>
      <c r="F1777" s="16"/>
      <c r="G1777" s="16" t="s">
        <v>33</v>
      </c>
      <c r="H1777" s="251">
        <v>511747.99999999994</v>
      </c>
      <c r="I1777" s="251">
        <v>4</v>
      </c>
      <c r="J1777" s="16">
        <v>10134756.75</v>
      </c>
      <c r="K1777" s="16">
        <v>57</v>
      </c>
      <c r="L1777" s="16">
        <v>889013.75</v>
      </c>
      <c r="M1777" s="16">
        <v>5</v>
      </c>
      <c r="N1777" s="16">
        <v>889013.75</v>
      </c>
      <c r="O1777" s="16">
        <v>5</v>
      </c>
      <c r="P1777" s="16">
        <v>889013.75</v>
      </c>
      <c r="Q1777" s="16">
        <v>5</v>
      </c>
      <c r="R1777" s="16">
        <v>13313546</v>
      </c>
      <c r="S1777" s="16">
        <v>76</v>
      </c>
      <c r="T1777" s="16" t="s">
        <v>213</v>
      </c>
      <c r="U1777" s="16" t="s">
        <v>35</v>
      </c>
      <c r="V1777" s="16" t="s">
        <v>7781</v>
      </c>
    </row>
    <row r="1778" spans="1:22" s="15" customFormat="1" ht="75" x14ac:dyDescent="0.3">
      <c r="A1778" s="16">
        <v>1773</v>
      </c>
      <c r="B1778" s="21" t="s">
        <v>194</v>
      </c>
      <c r="C1778" s="16" t="s">
        <v>1564</v>
      </c>
      <c r="D1778" s="16" t="s">
        <v>1565</v>
      </c>
      <c r="E1778" s="16" t="s">
        <v>1566</v>
      </c>
      <c r="F1778" s="16"/>
      <c r="G1778" s="16" t="s">
        <v>24</v>
      </c>
      <c r="H1778" s="251">
        <v>2660000</v>
      </c>
      <c r="I1778" s="251">
        <v>4000</v>
      </c>
      <c r="J1778" s="16">
        <v>2660000</v>
      </c>
      <c r="K1778" s="16">
        <v>4000</v>
      </c>
      <c r="L1778" s="16">
        <v>2660000</v>
      </c>
      <c r="M1778" s="16">
        <v>4000</v>
      </c>
      <c r="N1778" s="16">
        <v>2660000</v>
      </c>
      <c r="O1778" s="16">
        <v>4000</v>
      </c>
      <c r="P1778" s="16">
        <v>2660000</v>
      </c>
      <c r="Q1778" s="16">
        <v>4000</v>
      </c>
      <c r="R1778" s="16">
        <v>13300000</v>
      </c>
      <c r="S1778" s="16">
        <v>20000</v>
      </c>
      <c r="T1778" s="16" t="s">
        <v>1457</v>
      </c>
      <c r="U1778" s="16" t="s">
        <v>1097</v>
      </c>
      <c r="V1778" s="16" t="s">
        <v>1567</v>
      </c>
    </row>
    <row r="1779" spans="1:22" s="15" customFormat="1" ht="75" x14ac:dyDescent="0.3">
      <c r="A1779" s="16">
        <v>1774</v>
      </c>
      <c r="B1779" s="21" t="s">
        <v>194</v>
      </c>
      <c r="C1779" s="16" t="s">
        <v>1962</v>
      </c>
      <c r="D1779" s="16" t="s">
        <v>1963</v>
      </c>
      <c r="E1779" s="16" t="s">
        <v>2068</v>
      </c>
      <c r="F1779" s="16"/>
      <c r="G1779" s="16" t="s">
        <v>24</v>
      </c>
      <c r="H1779" s="251">
        <v>2660000</v>
      </c>
      <c r="I1779" s="251">
        <v>4000</v>
      </c>
      <c r="J1779" s="16">
        <v>2660000</v>
      </c>
      <c r="K1779" s="16">
        <v>4000</v>
      </c>
      <c r="L1779" s="16">
        <v>2660000</v>
      </c>
      <c r="M1779" s="16">
        <v>4000</v>
      </c>
      <c r="N1779" s="16">
        <v>2660000</v>
      </c>
      <c r="O1779" s="16">
        <v>4000</v>
      </c>
      <c r="P1779" s="16">
        <v>2660000</v>
      </c>
      <c r="Q1779" s="16">
        <v>4000</v>
      </c>
      <c r="R1779" s="16">
        <v>13300000</v>
      </c>
      <c r="S1779" s="16">
        <v>20000</v>
      </c>
      <c r="T1779" s="16" t="s">
        <v>1457</v>
      </c>
      <c r="U1779" s="16" t="s">
        <v>83</v>
      </c>
      <c r="V1779" s="16" t="s">
        <v>199</v>
      </c>
    </row>
    <row r="1780" spans="1:22" s="15" customFormat="1" ht="75" x14ac:dyDescent="0.3">
      <c r="A1780" s="16">
        <v>1775</v>
      </c>
      <c r="B1780" s="21" t="s">
        <v>194</v>
      </c>
      <c r="C1780" s="16" t="s">
        <v>1962</v>
      </c>
      <c r="D1780" s="16" t="s">
        <v>1963</v>
      </c>
      <c r="E1780" s="16" t="s">
        <v>2108</v>
      </c>
      <c r="F1780" s="16"/>
      <c r="G1780" s="16" t="s">
        <v>24</v>
      </c>
      <c r="H1780" s="251">
        <v>2660000</v>
      </c>
      <c r="I1780" s="251">
        <v>4000</v>
      </c>
      <c r="J1780" s="16">
        <v>2660000</v>
      </c>
      <c r="K1780" s="16">
        <v>4000</v>
      </c>
      <c r="L1780" s="16">
        <v>2660000</v>
      </c>
      <c r="M1780" s="16">
        <v>4000</v>
      </c>
      <c r="N1780" s="16">
        <v>2660000</v>
      </c>
      <c r="O1780" s="16">
        <v>4000</v>
      </c>
      <c r="P1780" s="16">
        <v>2660000</v>
      </c>
      <c r="Q1780" s="16">
        <v>4000</v>
      </c>
      <c r="R1780" s="16">
        <v>13300000</v>
      </c>
      <c r="S1780" s="16">
        <v>20000</v>
      </c>
      <c r="T1780" s="16" t="s">
        <v>1457</v>
      </c>
      <c r="U1780" s="16" t="s">
        <v>35</v>
      </c>
      <c r="V1780" s="16" t="s">
        <v>199</v>
      </c>
    </row>
    <row r="1781" spans="1:22" s="15" customFormat="1" ht="75" x14ac:dyDescent="0.3">
      <c r="A1781" s="16">
        <v>1776</v>
      </c>
      <c r="B1781" s="21" t="s">
        <v>194</v>
      </c>
      <c r="C1781" s="16" t="s">
        <v>1564</v>
      </c>
      <c r="D1781" s="16" t="s">
        <v>1565</v>
      </c>
      <c r="E1781" s="16" t="s">
        <v>2138</v>
      </c>
      <c r="F1781" s="16"/>
      <c r="G1781" s="16" t="s">
        <v>24</v>
      </c>
      <c r="H1781" s="251">
        <v>2660000</v>
      </c>
      <c r="I1781" s="251">
        <v>4000</v>
      </c>
      <c r="J1781" s="16">
        <v>2660000</v>
      </c>
      <c r="K1781" s="16">
        <v>4000</v>
      </c>
      <c r="L1781" s="16">
        <v>2660000</v>
      </c>
      <c r="M1781" s="16">
        <v>4000</v>
      </c>
      <c r="N1781" s="16">
        <v>2660000</v>
      </c>
      <c r="O1781" s="16">
        <v>4000</v>
      </c>
      <c r="P1781" s="55">
        <v>2660000</v>
      </c>
      <c r="Q1781" s="55">
        <v>4000</v>
      </c>
      <c r="R1781" s="16">
        <v>13300000</v>
      </c>
      <c r="S1781" s="16">
        <v>20000</v>
      </c>
      <c r="T1781" s="16" t="s">
        <v>1457</v>
      </c>
      <c r="U1781" s="16" t="s">
        <v>35</v>
      </c>
      <c r="V1781" s="16" t="s">
        <v>199</v>
      </c>
    </row>
    <row r="1782" spans="1:22" s="15" customFormat="1" ht="375" x14ac:dyDescent="0.3">
      <c r="A1782" s="16">
        <v>1777</v>
      </c>
      <c r="B1782" s="21" t="s">
        <v>7706</v>
      </c>
      <c r="C1782" s="16" t="s">
        <v>10025</v>
      </c>
      <c r="D1782" s="16" t="s">
        <v>8356</v>
      </c>
      <c r="E1782" s="16" t="s">
        <v>10026</v>
      </c>
      <c r="F1782" s="16" t="s">
        <v>10027</v>
      </c>
      <c r="G1782" s="16" t="s">
        <v>9115</v>
      </c>
      <c r="H1782" s="251">
        <v>2658216.42</v>
      </c>
      <c r="I1782" s="251" t="s">
        <v>9196</v>
      </c>
      <c r="J1782" s="16">
        <v>2658216.42</v>
      </c>
      <c r="K1782" s="16" t="s">
        <v>9196</v>
      </c>
      <c r="L1782" s="16">
        <v>2658216.42</v>
      </c>
      <c r="M1782" s="16" t="s">
        <v>9196</v>
      </c>
      <c r="N1782" s="16">
        <v>2658216.42</v>
      </c>
      <c r="O1782" s="16" t="s">
        <v>9196</v>
      </c>
      <c r="P1782" s="16">
        <v>2658216.42</v>
      </c>
      <c r="Q1782" s="16" t="s">
        <v>9196</v>
      </c>
      <c r="R1782" s="16">
        <v>13291082.1</v>
      </c>
      <c r="S1782" s="16">
        <v>60</v>
      </c>
      <c r="T1782" s="16" t="s">
        <v>34</v>
      </c>
      <c r="U1782" s="16"/>
      <c r="V1782" s="16"/>
    </row>
    <row r="1783" spans="1:22" s="15" customFormat="1" ht="356.25" x14ac:dyDescent="0.3">
      <c r="A1783" s="16">
        <v>1778</v>
      </c>
      <c r="B1783" s="21" t="s">
        <v>2593</v>
      </c>
      <c r="C1783" s="16" t="s">
        <v>2537</v>
      </c>
      <c r="D1783" s="16" t="s">
        <v>2538</v>
      </c>
      <c r="E1783" s="16" t="s">
        <v>2594</v>
      </c>
      <c r="F1783" s="16"/>
      <c r="G1783" s="16" t="s">
        <v>2320</v>
      </c>
      <c r="H1783" s="251">
        <v>4800372.5</v>
      </c>
      <c r="I1783" s="251">
        <v>7.7</v>
      </c>
      <c r="J1783" s="16">
        <v>2119500</v>
      </c>
      <c r="K1783" s="16">
        <v>2.7</v>
      </c>
      <c r="L1783" s="16">
        <v>2119500</v>
      </c>
      <c r="M1783" s="16">
        <v>2.7</v>
      </c>
      <c r="N1783" s="16">
        <v>2119500</v>
      </c>
      <c r="O1783" s="16">
        <v>2.7</v>
      </c>
      <c r="P1783" s="16">
        <v>2119500</v>
      </c>
      <c r="Q1783" s="16">
        <v>2.7</v>
      </c>
      <c r="R1783" s="16">
        <v>13278372.5</v>
      </c>
      <c r="S1783" s="16">
        <v>18.5</v>
      </c>
      <c r="T1783" s="16" t="s">
        <v>25</v>
      </c>
      <c r="U1783" s="16" t="s">
        <v>2567</v>
      </c>
      <c r="V1783" s="16" t="s">
        <v>2595</v>
      </c>
    </row>
    <row r="1784" spans="1:22" s="15" customFormat="1" ht="409.5" x14ac:dyDescent="0.3">
      <c r="A1784" s="16">
        <v>1779</v>
      </c>
      <c r="B1784" s="16" t="s">
        <v>4053</v>
      </c>
      <c r="C1784" s="16" t="s">
        <v>12237</v>
      </c>
      <c r="D1784" s="16" t="s">
        <v>11781</v>
      </c>
      <c r="E1784" s="16" t="s">
        <v>12238</v>
      </c>
      <c r="F1784" s="16" t="s">
        <v>12239</v>
      </c>
      <c r="G1784" s="151" t="s">
        <v>33</v>
      </c>
      <c r="H1784" s="275">
        <v>6637282.4000000004</v>
      </c>
      <c r="I1784" s="275">
        <v>80</v>
      </c>
      <c r="J1784" s="275"/>
      <c r="K1784" s="275"/>
      <c r="L1784" s="275">
        <v>6637282.4000000004</v>
      </c>
      <c r="M1784" s="275">
        <v>80</v>
      </c>
      <c r="N1784" s="275"/>
      <c r="O1784" s="275"/>
      <c r="P1784" s="275"/>
      <c r="Q1784" s="275"/>
      <c r="R1784" s="16">
        <v>13274564.800000001</v>
      </c>
      <c r="S1784" s="275">
        <v>160</v>
      </c>
      <c r="T1784" s="243" t="s">
        <v>11752</v>
      </c>
      <c r="U1784" s="279" t="s">
        <v>35</v>
      </c>
      <c r="V1784" s="279" t="s">
        <v>12240</v>
      </c>
    </row>
    <row r="1785" spans="1:22" s="15" customFormat="1" ht="75" x14ac:dyDescent="0.3">
      <c r="A1785" s="16">
        <v>1780</v>
      </c>
      <c r="B1785" s="16" t="s">
        <v>1519</v>
      </c>
      <c r="C1785" s="16" t="s">
        <v>12987</v>
      </c>
      <c r="D1785" s="16" t="s">
        <v>12988</v>
      </c>
      <c r="E1785" s="16" t="s">
        <v>12990</v>
      </c>
      <c r="F1785" s="16"/>
      <c r="G1785" s="151" t="s">
        <v>33</v>
      </c>
      <c r="H1785" s="166">
        <v>13259875.48</v>
      </c>
      <c r="I1785" s="166">
        <v>4</v>
      </c>
      <c r="J1785" s="166">
        <v>0</v>
      </c>
      <c r="K1785" s="166">
        <v>2</v>
      </c>
      <c r="L1785" s="166">
        <v>0</v>
      </c>
      <c r="M1785" s="166">
        <v>0</v>
      </c>
      <c r="N1785" s="166">
        <v>0</v>
      </c>
      <c r="O1785" s="166">
        <v>2</v>
      </c>
      <c r="P1785" s="166">
        <v>0</v>
      </c>
      <c r="Q1785" s="166">
        <v>1</v>
      </c>
      <c r="R1785" s="16">
        <v>13259875.48</v>
      </c>
      <c r="S1785" s="275">
        <v>9</v>
      </c>
      <c r="T1785" s="20" t="s">
        <v>12910</v>
      </c>
      <c r="U1785" s="166" t="s">
        <v>2567</v>
      </c>
      <c r="V1785" s="166" t="s">
        <v>12991</v>
      </c>
    </row>
    <row r="1786" spans="1:22" s="15" customFormat="1" ht="37.5" x14ac:dyDescent="0.3">
      <c r="A1786" s="16">
        <v>1781</v>
      </c>
      <c r="B1786" s="21" t="s">
        <v>4340</v>
      </c>
      <c r="C1786" s="16" t="s">
        <v>4341</v>
      </c>
      <c r="D1786" s="16" t="s">
        <v>4342</v>
      </c>
      <c r="E1786" s="16" t="s">
        <v>3761</v>
      </c>
      <c r="F1786" s="17"/>
      <c r="G1786" s="16" t="s">
        <v>33</v>
      </c>
      <c r="H1786" s="251">
        <v>2651257</v>
      </c>
      <c r="I1786" s="251">
        <v>2</v>
      </c>
      <c r="J1786" s="16">
        <v>2651257</v>
      </c>
      <c r="K1786" s="16">
        <v>2</v>
      </c>
      <c r="L1786" s="16">
        <v>2651257</v>
      </c>
      <c r="M1786" s="16">
        <v>2</v>
      </c>
      <c r="N1786" s="16">
        <v>2651257</v>
      </c>
      <c r="O1786" s="16">
        <v>2</v>
      </c>
      <c r="P1786" s="16">
        <v>2651257</v>
      </c>
      <c r="Q1786" s="16">
        <v>2</v>
      </c>
      <c r="R1786" s="16">
        <v>13256285</v>
      </c>
      <c r="S1786" s="16">
        <v>10</v>
      </c>
      <c r="T1786" s="16" t="s">
        <v>213</v>
      </c>
      <c r="U1786" s="16" t="s">
        <v>2567</v>
      </c>
      <c r="V1786" s="16" t="s">
        <v>199</v>
      </c>
    </row>
    <row r="1787" spans="1:22" s="15" customFormat="1" ht="56.25" x14ac:dyDescent="0.3">
      <c r="A1787" s="16">
        <v>1782</v>
      </c>
      <c r="B1787" s="21" t="s">
        <v>10061</v>
      </c>
      <c r="C1787" s="16" t="s">
        <v>10062</v>
      </c>
      <c r="D1787" s="16" t="s">
        <v>10061</v>
      </c>
      <c r="E1787" s="16" t="s">
        <v>10063</v>
      </c>
      <c r="F1787" s="16" t="s">
        <v>10064</v>
      </c>
      <c r="G1787" s="16" t="s">
        <v>10065</v>
      </c>
      <c r="H1787" s="251">
        <v>2649024</v>
      </c>
      <c r="I1787" s="251" t="s">
        <v>9123</v>
      </c>
      <c r="J1787" s="16">
        <v>2649024</v>
      </c>
      <c r="K1787" s="16" t="s">
        <v>9123</v>
      </c>
      <c r="L1787" s="16">
        <v>2649024</v>
      </c>
      <c r="M1787" s="16" t="s">
        <v>9123</v>
      </c>
      <c r="N1787" s="16">
        <v>2649024</v>
      </c>
      <c r="O1787" s="16" t="s">
        <v>9123</v>
      </c>
      <c r="P1787" s="16">
        <v>2649024</v>
      </c>
      <c r="Q1787" s="16" t="s">
        <v>9123</v>
      </c>
      <c r="R1787" s="16">
        <v>13245120</v>
      </c>
      <c r="S1787" s="16">
        <v>30</v>
      </c>
      <c r="T1787" s="16" t="s">
        <v>34</v>
      </c>
      <c r="U1787" s="16"/>
      <c r="V1787" s="16"/>
    </row>
    <row r="1788" spans="1:22" s="15" customFormat="1" ht="93.75" x14ac:dyDescent="0.3">
      <c r="A1788" s="16">
        <v>1783</v>
      </c>
      <c r="B1788" s="21" t="s">
        <v>4345</v>
      </c>
      <c r="C1788" s="16" t="s">
        <v>303</v>
      </c>
      <c r="D1788" s="16" t="s">
        <v>302</v>
      </c>
      <c r="E1788" s="16" t="s">
        <v>304</v>
      </c>
      <c r="F1788" s="17"/>
      <c r="G1788" s="16" t="s">
        <v>33</v>
      </c>
      <c r="H1788" s="251">
        <v>2648600</v>
      </c>
      <c r="I1788" s="251">
        <v>38</v>
      </c>
      <c r="J1788" s="16">
        <v>2648600</v>
      </c>
      <c r="K1788" s="16">
        <v>38</v>
      </c>
      <c r="L1788" s="16">
        <v>2648600</v>
      </c>
      <c r="M1788" s="16">
        <v>38</v>
      </c>
      <c r="N1788" s="16">
        <v>2648600</v>
      </c>
      <c r="O1788" s="16">
        <v>38</v>
      </c>
      <c r="P1788" s="16">
        <v>2648600</v>
      </c>
      <c r="Q1788" s="16">
        <v>38</v>
      </c>
      <c r="R1788" s="16">
        <v>13243000</v>
      </c>
      <c r="S1788" s="16">
        <v>190</v>
      </c>
      <c r="T1788" s="16" t="s">
        <v>213</v>
      </c>
      <c r="U1788" s="16"/>
      <c r="V1788" s="16"/>
    </row>
    <row r="1789" spans="1:22" s="15" customFormat="1" ht="150" x14ac:dyDescent="0.3">
      <c r="A1789" s="16">
        <v>1784</v>
      </c>
      <c r="B1789" s="16" t="s">
        <v>12241</v>
      </c>
      <c r="C1789" s="16" t="s">
        <v>12242</v>
      </c>
      <c r="D1789" s="16" t="s">
        <v>6986</v>
      </c>
      <c r="E1789" s="16" t="s">
        <v>12243</v>
      </c>
      <c r="F1789" s="16" t="s">
        <v>12244</v>
      </c>
      <c r="G1789" s="151" t="s">
        <v>33</v>
      </c>
      <c r="H1789" s="275">
        <v>3308159.4000000004</v>
      </c>
      <c r="I1789" s="275">
        <v>4</v>
      </c>
      <c r="J1789" s="275">
        <v>3308159.4000000004</v>
      </c>
      <c r="K1789" s="275">
        <v>4</v>
      </c>
      <c r="L1789" s="275">
        <v>3308159.4000000004</v>
      </c>
      <c r="M1789" s="275">
        <v>4</v>
      </c>
      <c r="N1789" s="275">
        <v>3308159.4000000004</v>
      </c>
      <c r="O1789" s="275">
        <v>4</v>
      </c>
      <c r="P1789" s="275"/>
      <c r="Q1789" s="275"/>
      <c r="R1789" s="16">
        <v>13232637.600000001</v>
      </c>
      <c r="S1789" s="275">
        <v>16</v>
      </c>
      <c r="T1789" s="243" t="s">
        <v>11752</v>
      </c>
      <c r="U1789" s="279" t="s">
        <v>61</v>
      </c>
      <c r="V1789" s="279" t="s">
        <v>12245</v>
      </c>
    </row>
    <row r="1790" spans="1:22" s="15" customFormat="1" ht="37.5" x14ac:dyDescent="0.3">
      <c r="A1790" s="16">
        <v>1785</v>
      </c>
      <c r="B1790" s="21" t="s">
        <v>10214</v>
      </c>
      <c r="C1790" s="16" t="s">
        <v>10215</v>
      </c>
      <c r="D1790" s="16" t="s">
        <v>10216</v>
      </c>
      <c r="E1790" s="16" t="s">
        <v>10217</v>
      </c>
      <c r="F1790" s="16" t="s">
        <v>10217</v>
      </c>
      <c r="G1790" s="16" t="s">
        <v>10218</v>
      </c>
      <c r="H1790" s="251">
        <v>2646197.34</v>
      </c>
      <c r="I1790" s="251" t="s">
        <v>10219</v>
      </c>
      <c r="J1790" s="16">
        <v>2646197.34</v>
      </c>
      <c r="K1790" s="16" t="s">
        <v>10219</v>
      </c>
      <c r="L1790" s="16">
        <v>2646197.34</v>
      </c>
      <c r="M1790" s="16" t="s">
        <v>10219</v>
      </c>
      <c r="N1790" s="16">
        <v>2646197.34</v>
      </c>
      <c r="O1790" s="16" t="s">
        <v>10219</v>
      </c>
      <c r="P1790" s="16">
        <v>2646197.34</v>
      </c>
      <c r="Q1790" s="16" t="s">
        <v>10219</v>
      </c>
      <c r="R1790" s="16">
        <v>13230986.699999999</v>
      </c>
      <c r="S1790" s="16">
        <v>2545</v>
      </c>
      <c r="T1790" s="16" t="s">
        <v>34</v>
      </c>
      <c r="U1790" s="16"/>
      <c r="V1790" s="16"/>
    </row>
    <row r="1791" spans="1:22" s="15" customFormat="1" ht="409.5" x14ac:dyDescent="0.3">
      <c r="A1791" s="16">
        <v>1786</v>
      </c>
      <c r="B1791" s="16" t="s">
        <v>12246</v>
      </c>
      <c r="C1791" s="16" t="s">
        <v>12247</v>
      </c>
      <c r="D1791" s="16" t="s">
        <v>5479</v>
      </c>
      <c r="E1791" s="16" t="s">
        <v>12248</v>
      </c>
      <c r="F1791" s="16" t="s">
        <v>12249</v>
      </c>
      <c r="G1791" s="151" t="s">
        <v>33</v>
      </c>
      <c r="H1791" s="275">
        <v>6615000</v>
      </c>
      <c r="I1791" s="275">
        <v>30</v>
      </c>
      <c r="J1791" s="275"/>
      <c r="K1791" s="275"/>
      <c r="L1791" s="275">
        <v>6615000</v>
      </c>
      <c r="M1791" s="275">
        <v>30</v>
      </c>
      <c r="N1791" s="275"/>
      <c r="O1791" s="275"/>
      <c r="P1791" s="275"/>
      <c r="Q1791" s="275"/>
      <c r="R1791" s="16">
        <v>13230000</v>
      </c>
      <c r="S1791" s="275">
        <v>60</v>
      </c>
      <c r="T1791" s="243" t="s">
        <v>11752</v>
      </c>
      <c r="U1791" s="279" t="s">
        <v>35</v>
      </c>
      <c r="V1791" s="279" t="s">
        <v>12250</v>
      </c>
    </row>
    <row r="1792" spans="1:22" s="15" customFormat="1" ht="112.5" x14ac:dyDescent="0.3">
      <c r="A1792" s="16">
        <v>1787</v>
      </c>
      <c r="B1792" s="16" t="s">
        <v>55</v>
      </c>
      <c r="C1792" s="16" t="s">
        <v>12992</v>
      </c>
      <c r="D1792" s="16" t="s">
        <v>1733</v>
      </c>
      <c r="E1792" s="16" t="s">
        <v>12993</v>
      </c>
      <c r="F1792" s="16"/>
      <c r="G1792" s="151" t="s">
        <v>33</v>
      </c>
      <c r="H1792" s="166">
        <v>3307500</v>
      </c>
      <c r="I1792" s="166">
        <v>1</v>
      </c>
      <c r="J1792" s="166">
        <v>3307500</v>
      </c>
      <c r="K1792" s="166">
        <v>1</v>
      </c>
      <c r="L1792" s="166">
        <v>3307500</v>
      </c>
      <c r="M1792" s="166">
        <v>0</v>
      </c>
      <c r="N1792" s="166">
        <v>3307500</v>
      </c>
      <c r="O1792" s="166">
        <v>0</v>
      </c>
      <c r="P1792" s="166">
        <v>0</v>
      </c>
      <c r="Q1792" s="166">
        <v>0</v>
      </c>
      <c r="R1792" s="16">
        <v>13230000</v>
      </c>
      <c r="S1792" s="275">
        <v>2</v>
      </c>
      <c r="T1792" s="20" t="s">
        <v>12910</v>
      </c>
      <c r="U1792" s="166" t="s">
        <v>12994</v>
      </c>
      <c r="V1792" s="166" t="s">
        <v>12995</v>
      </c>
    </row>
    <row r="1793" spans="1:22" s="15" customFormat="1" ht="409.5" x14ac:dyDescent="0.3">
      <c r="A1793" s="16">
        <v>1788</v>
      </c>
      <c r="B1793" s="21" t="s">
        <v>4104</v>
      </c>
      <c r="C1793" s="16" t="s">
        <v>5169</v>
      </c>
      <c r="D1793" s="16" t="s">
        <v>5170</v>
      </c>
      <c r="E1793" s="16" t="s">
        <v>5299</v>
      </c>
      <c r="F1793" s="16"/>
      <c r="G1793" s="16" t="s">
        <v>1493</v>
      </c>
      <c r="H1793" s="251">
        <v>13216300</v>
      </c>
      <c r="I1793" s="251">
        <v>149</v>
      </c>
      <c r="J1793" s="16">
        <v>0</v>
      </c>
      <c r="K1793" s="16">
        <v>0</v>
      </c>
      <c r="L1793" s="16">
        <v>0</v>
      </c>
      <c r="M1793" s="16">
        <v>0</v>
      </c>
      <c r="N1793" s="16">
        <v>0</v>
      </c>
      <c r="O1793" s="16">
        <v>0</v>
      </c>
      <c r="P1793" s="16">
        <v>0</v>
      </c>
      <c r="Q1793" s="16">
        <v>0</v>
      </c>
      <c r="R1793" s="16">
        <v>13216300</v>
      </c>
      <c r="S1793" s="16">
        <v>149</v>
      </c>
      <c r="T1793" s="16" t="s">
        <v>76</v>
      </c>
      <c r="U1793" s="16" t="s">
        <v>2567</v>
      </c>
      <c r="V1793" s="16" t="s">
        <v>199</v>
      </c>
    </row>
    <row r="1794" spans="1:22" s="15" customFormat="1" ht="112.5" x14ac:dyDescent="0.3">
      <c r="A1794" s="16">
        <v>1789</v>
      </c>
      <c r="B1794" s="21" t="s">
        <v>7782</v>
      </c>
      <c r="C1794" s="16" t="s">
        <v>7783</v>
      </c>
      <c r="D1794" s="16" t="s">
        <v>1161</v>
      </c>
      <c r="E1794" s="16" t="s">
        <v>266</v>
      </c>
      <c r="F1794" s="16"/>
      <c r="G1794" s="16" t="s">
        <v>33</v>
      </c>
      <c r="H1794" s="251">
        <v>3300000</v>
      </c>
      <c r="I1794" s="251">
        <v>20</v>
      </c>
      <c r="J1794" s="16">
        <v>0</v>
      </c>
      <c r="K1794" s="16">
        <v>0</v>
      </c>
      <c r="L1794" s="16">
        <v>3300000</v>
      </c>
      <c r="M1794" s="16">
        <v>20</v>
      </c>
      <c r="N1794" s="16">
        <v>3300000</v>
      </c>
      <c r="O1794" s="16">
        <v>0</v>
      </c>
      <c r="P1794" s="16">
        <v>3300000</v>
      </c>
      <c r="Q1794" s="16">
        <v>20</v>
      </c>
      <c r="R1794" s="16">
        <v>13200000</v>
      </c>
      <c r="S1794" s="16">
        <v>60</v>
      </c>
      <c r="T1794" s="16" t="s">
        <v>213</v>
      </c>
      <c r="U1794" s="16" t="s">
        <v>83</v>
      </c>
      <c r="V1794" s="16" t="s">
        <v>83</v>
      </c>
    </row>
    <row r="1795" spans="1:22" s="15" customFormat="1" ht="356.25" x14ac:dyDescent="0.3">
      <c r="A1795" s="16">
        <v>1790</v>
      </c>
      <c r="B1795" s="21" t="s">
        <v>55</v>
      </c>
      <c r="C1795" s="16" t="s">
        <v>2969</v>
      </c>
      <c r="D1795" s="16" t="s">
        <v>2970</v>
      </c>
      <c r="E1795" s="16" t="s">
        <v>2971</v>
      </c>
      <c r="F1795" s="16" t="s">
        <v>2972</v>
      </c>
      <c r="G1795" s="16" t="s">
        <v>49</v>
      </c>
      <c r="H1795" s="251">
        <v>2399082.4666666668</v>
      </c>
      <c r="I1795" s="251">
        <v>1</v>
      </c>
      <c r="J1795" s="16">
        <v>2543027.4146666671</v>
      </c>
      <c r="K1795" s="16">
        <v>0</v>
      </c>
      <c r="L1795" s="16">
        <v>2644748.5112533341</v>
      </c>
      <c r="M1795" s="16">
        <v>1</v>
      </c>
      <c r="N1795" s="16">
        <v>2750538.4517034674</v>
      </c>
      <c r="O1795" s="16">
        <v>1</v>
      </c>
      <c r="P1795" s="16">
        <v>2860559.9897716064</v>
      </c>
      <c r="Q1795" s="16">
        <v>1</v>
      </c>
      <c r="R1795" s="16">
        <v>13197956.834061744</v>
      </c>
      <c r="S1795" s="16">
        <v>4</v>
      </c>
      <c r="T1795" s="16" t="s">
        <v>9759</v>
      </c>
      <c r="U1795" s="16"/>
      <c r="V1795" s="16"/>
    </row>
    <row r="1796" spans="1:22" s="15" customFormat="1" ht="56.25" x14ac:dyDescent="0.3">
      <c r="A1796" s="16">
        <v>1791</v>
      </c>
      <c r="B1796" s="21" t="s">
        <v>5893</v>
      </c>
      <c r="C1796" s="16" t="s">
        <v>6851</v>
      </c>
      <c r="D1796" s="16" t="s">
        <v>6852</v>
      </c>
      <c r="E1796" s="16" t="s">
        <v>6855</v>
      </c>
      <c r="F1796" s="40" t="s">
        <v>6856</v>
      </c>
      <c r="G1796" s="16" t="s">
        <v>33</v>
      </c>
      <c r="H1796" s="251">
        <v>2639520</v>
      </c>
      <c r="I1796" s="251">
        <v>94</v>
      </c>
      <c r="J1796" s="16">
        <v>2639520</v>
      </c>
      <c r="K1796" s="16">
        <v>94</v>
      </c>
      <c r="L1796" s="16">
        <v>2639520</v>
      </c>
      <c r="M1796" s="16">
        <v>94</v>
      </c>
      <c r="N1796" s="16">
        <v>2639520</v>
      </c>
      <c r="O1796" s="16">
        <v>94</v>
      </c>
      <c r="P1796" s="16">
        <v>2639520</v>
      </c>
      <c r="Q1796" s="16">
        <v>94</v>
      </c>
      <c r="R1796" s="16">
        <v>13197600</v>
      </c>
      <c r="S1796" s="16">
        <v>470</v>
      </c>
      <c r="T1796" s="16" t="s">
        <v>34</v>
      </c>
      <c r="U1796" s="16" t="s">
        <v>35</v>
      </c>
      <c r="V1796" s="16" t="s">
        <v>6850</v>
      </c>
    </row>
    <row r="1797" spans="1:22" s="15" customFormat="1" x14ac:dyDescent="0.3">
      <c r="A1797" s="16">
        <v>1792</v>
      </c>
      <c r="B1797" s="21" t="s">
        <v>486</v>
      </c>
      <c r="C1797" s="16" t="s">
        <v>211</v>
      </c>
      <c r="D1797" s="16" t="s">
        <v>212</v>
      </c>
      <c r="E1797" s="16" t="s">
        <v>11097</v>
      </c>
      <c r="F1797" s="16"/>
      <c r="G1797" s="16" t="s">
        <v>1493</v>
      </c>
      <c r="H1797" s="251">
        <v>2634638.04</v>
      </c>
      <c r="I1797" s="251">
        <v>207</v>
      </c>
      <c r="J1797" s="16">
        <v>2634638.04</v>
      </c>
      <c r="K1797" s="16">
        <v>207</v>
      </c>
      <c r="L1797" s="16">
        <v>2634638.04</v>
      </c>
      <c r="M1797" s="16">
        <v>207</v>
      </c>
      <c r="N1797" s="16">
        <v>2634638.04</v>
      </c>
      <c r="O1797" s="16">
        <v>207</v>
      </c>
      <c r="P1797" s="16">
        <v>2634638.04</v>
      </c>
      <c r="Q1797" s="16">
        <v>207</v>
      </c>
      <c r="R1797" s="16">
        <v>13173190.199999999</v>
      </c>
      <c r="S1797" s="16">
        <v>1035</v>
      </c>
      <c r="T1797" s="16" t="s">
        <v>1113</v>
      </c>
      <c r="U1797" s="16" t="s">
        <v>1210</v>
      </c>
      <c r="V1797" s="35" t="s">
        <v>199</v>
      </c>
    </row>
    <row r="1798" spans="1:22" s="15" customFormat="1" ht="187.5" x14ac:dyDescent="0.3">
      <c r="A1798" s="16">
        <v>1793</v>
      </c>
      <c r="B1798" s="21" t="s">
        <v>7348</v>
      </c>
      <c r="C1798" s="16" t="s">
        <v>7349</v>
      </c>
      <c r="D1798" s="16" t="s">
        <v>347</v>
      </c>
      <c r="E1798" s="16" t="s">
        <v>7350</v>
      </c>
      <c r="F1798" s="16"/>
      <c r="G1798" s="16" t="s">
        <v>1493</v>
      </c>
      <c r="H1798" s="251">
        <v>2625280</v>
      </c>
      <c r="I1798" s="251">
        <v>2</v>
      </c>
      <c r="J1798" s="16">
        <v>2625280</v>
      </c>
      <c r="K1798" s="16">
        <v>2</v>
      </c>
      <c r="L1798" s="16">
        <v>2625280</v>
      </c>
      <c r="M1798" s="16">
        <v>2</v>
      </c>
      <c r="N1798" s="16">
        <v>2625280</v>
      </c>
      <c r="O1798" s="16">
        <v>2</v>
      </c>
      <c r="P1798" s="16">
        <v>2625280</v>
      </c>
      <c r="Q1798" s="16">
        <v>2</v>
      </c>
      <c r="R1798" s="16">
        <v>13126400</v>
      </c>
      <c r="S1798" s="16">
        <v>10</v>
      </c>
      <c r="T1798" s="16" t="s">
        <v>213</v>
      </c>
      <c r="U1798" s="16" t="s">
        <v>7048</v>
      </c>
      <c r="V1798" s="16" t="s">
        <v>7048</v>
      </c>
    </row>
    <row r="1799" spans="1:22" s="15" customFormat="1" ht="75" x14ac:dyDescent="0.3">
      <c r="A1799" s="16">
        <v>1794</v>
      </c>
      <c r="B1799" s="21" t="s">
        <v>2626</v>
      </c>
      <c r="C1799" s="16" t="s">
        <v>2722</v>
      </c>
      <c r="D1799" s="16" t="s">
        <v>2723</v>
      </c>
      <c r="E1799" s="16" t="s">
        <v>2724</v>
      </c>
      <c r="F1799" s="16"/>
      <c r="G1799" s="16" t="s">
        <v>33</v>
      </c>
      <c r="H1799" s="251">
        <v>2625000</v>
      </c>
      <c r="I1799" s="251">
        <v>35</v>
      </c>
      <c r="J1799" s="16">
        <v>2625000</v>
      </c>
      <c r="K1799" s="16">
        <v>35</v>
      </c>
      <c r="L1799" s="16">
        <v>2625000</v>
      </c>
      <c r="M1799" s="16">
        <v>35</v>
      </c>
      <c r="N1799" s="16">
        <v>2625000</v>
      </c>
      <c r="O1799" s="16">
        <v>35</v>
      </c>
      <c r="P1799" s="16">
        <v>2625000</v>
      </c>
      <c r="Q1799" s="16">
        <v>35</v>
      </c>
      <c r="R1799" s="16">
        <v>13125000</v>
      </c>
      <c r="S1799" s="16">
        <v>175</v>
      </c>
      <c r="T1799" s="16" t="s">
        <v>1457</v>
      </c>
      <c r="U1799" s="16" t="s">
        <v>2567</v>
      </c>
      <c r="V1799" s="16" t="s">
        <v>199</v>
      </c>
    </row>
    <row r="1800" spans="1:22" s="15" customFormat="1" ht="112.5" x14ac:dyDescent="0.3">
      <c r="A1800" s="16">
        <v>1795</v>
      </c>
      <c r="B1800" s="16" t="s">
        <v>13580</v>
      </c>
      <c r="C1800" s="16" t="s">
        <v>13581</v>
      </c>
      <c r="D1800" s="16" t="s">
        <v>13582</v>
      </c>
      <c r="E1800" s="16" t="s">
        <v>13583</v>
      </c>
      <c r="F1800" s="16"/>
      <c r="G1800" s="151" t="s">
        <v>12902</v>
      </c>
      <c r="H1800" s="166">
        <v>13123199.039999999</v>
      </c>
      <c r="I1800" s="166" t="s">
        <v>9130</v>
      </c>
      <c r="J1800" s="166"/>
      <c r="K1800" s="166"/>
      <c r="L1800" s="166"/>
      <c r="M1800" s="166"/>
      <c r="N1800" s="166"/>
      <c r="O1800" s="166"/>
      <c r="P1800" s="166"/>
      <c r="Q1800" s="166"/>
      <c r="R1800" s="16">
        <v>13123199.039999999</v>
      </c>
      <c r="S1800" s="275">
        <v>3</v>
      </c>
      <c r="T1800" s="123" t="s">
        <v>13573</v>
      </c>
      <c r="U1800" s="118"/>
      <c r="V1800" s="118" t="s">
        <v>13584</v>
      </c>
    </row>
    <row r="1801" spans="1:22" s="15" customFormat="1" ht="75" x14ac:dyDescent="0.3">
      <c r="A1801" s="16">
        <v>1796</v>
      </c>
      <c r="B1801" s="16" t="s">
        <v>12904</v>
      </c>
      <c r="C1801" s="16" t="s">
        <v>12960</v>
      </c>
      <c r="D1801" s="16" t="s">
        <v>12961</v>
      </c>
      <c r="E1801" s="16" t="s">
        <v>12962</v>
      </c>
      <c r="F1801" s="16"/>
      <c r="G1801" s="151" t="s">
        <v>33</v>
      </c>
      <c r="H1801" s="166">
        <v>0</v>
      </c>
      <c r="I1801" s="166">
        <v>0</v>
      </c>
      <c r="J1801" s="166">
        <v>4369724</v>
      </c>
      <c r="K1801" s="166">
        <v>2</v>
      </c>
      <c r="L1801" s="166">
        <v>4369724</v>
      </c>
      <c r="M1801" s="166">
        <v>0</v>
      </c>
      <c r="N1801" s="166">
        <v>4369724</v>
      </c>
      <c r="O1801" s="166">
        <v>2</v>
      </c>
      <c r="P1801" s="166">
        <v>0</v>
      </c>
      <c r="Q1801" s="166">
        <v>0</v>
      </c>
      <c r="R1801" s="16">
        <v>13109172</v>
      </c>
      <c r="S1801" s="275">
        <v>4</v>
      </c>
      <c r="T1801" s="20" t="s">
        <v>12910</v>
      </c>
      <c r="U1801" s="166" t="s">
        <v>61</v>
      </c>
      <c r="V1801" s="166" t="s">
        <v>3405</v>
      </c>
    </row>
    <row r="1802" spans="1:22" s="15" customFormat="1" ht="56.25" x14ac:dyDescent="0.3">
      <c r="A1802" s="16">
        <v>1797</v>
      </c>
      <c r="B1802" s="21" t="s">
        <v>7497</v>
      </c>
      <c r="C1802" s="16" t="s">
        <v>7369</v>
      </c>
      <c r="D1802" s="16" t="s">
        <v>264</v>
      </c>
      <c r="E1802" s="16" t="s">
        <v>7499</v>
      </c>
      <c r="F1802" s="16"/>
      <c r="G1802" s="16" t="s">
        <v>33</v>
      </c>
      <c r="H1802" s="251">
        <v>7629999</v>
      </c>
      <c r="I1802" s="251">
        <v>1</v>
      </c>
      <c r="J1802" s="16">
        <v>5435034</v>
      </c>
      <c r="K1802" s="16">
        <v>2</v>
      </c>
      <c r="L1802" s="16">
        <v>0</v>
      </c>
      <c r="M1802" s="16">
        <v>0</v>
      </c>
      <c r="N1802" s="16">
        <v>0</v>
      </c>
      <c r="O1802" s="16">
        <v>0</v>
      </c>
      <c r="P1802" s="16">
        <v>0</v>
      </c>
      <c r="Q1802" s="16">
        <v>0</v>
      </c>
      <c r="R1802" s="16">
        <v>13065033</v>
      </c>
      <c r="S1802" s="16">
        <v>3</v>
      </c>
      <c r="T1802" s="16" t="s">
        <v>213</v>
      </c>
      <c r="U1802" s="16" t="s">
        <v>7048</v>
      </c>
      <c r="V1802" s="16" t="s">
        <v>7048</v>
      </c>
    </row>
    <row r="1803" spans="1:22" s="15" customFormat="1" ht="409.5" x14ac:dyDescent="0.3">
      <c r="A1803" s="16">
        <v>1798</v>
      </c>
      <c r="B1803" s="16" t="s">
        <v>12251</v>
      </c>
      <c r="C1803" s="16" t="s">
        <v>12252</v>
      </c>
      <c r="D1803" s="16" t="s">
        <v>12253</v>
      </c>
      <c r="E1803" s="16" t="s">
        <v>12254</v>
      </c>
      <c r="F1803" s="16" t="s">
        <v>12255</v>
      </c>
      <c r="G1803" s="151" t="s">
        <v>33</v>
      </c>
      <c r="H1803" s="275">
        <v>3262490</v>
      </c>
      <c r="I1803" s="275">
        <v>19</v>
      </c>
      <c r="J1803" s="275">
        <v>3262490</v>
      </c>
      <c r="K1803" s="275">
        <v>19</v>
      </c>
      <c r="L1803" s="275">
        <v>3262490</v>
      </c>
      <c r="M1803" s="275">
        <v>19</v>
      </c>
      <c r="N1803" s="275">
        <v>3262490</v>
      </c>
      <c r="O1803" s="275">
        <v>19</v>
      </c>
      <c r="P1803" s="275"/>
      <c r="Q1803" s="275"/>
      <c r="R1803" s="16">
        <v>13049960</v>
      </c>
      <c r="S1803" s="275">
        <v>76</v>
      </c>
      <c r="T1803" s="243" t="s">
        <v>11752</v>
      </c>
      <c r="U1803" s="279" t="s">
        <v>35</v>
      </c>
      <c r="V1803" s="279" t="s">
        <v>12256</v>
      </c>
    </row>
    <row r="1804" spans="1:22" s="15" customFormat="1" ht="409.5" x14ac:dyDescent="0.3">
      <c r="A1804" s="16">
        <v>1799</v>
      </c>
      <c r="B1804" s="21" t="s">
        <v>5120</v>
      </c>
      <c r="C1804" s="16" t="s">
        <v>5121</v>
      </c>
      <c r="D1804" s="16" t="s">
        <v>5122</v>
      </c>
      <c r="E1804" s="16" t="s">
        <v>5123</v>
      </c>
      <c r="F1804" s="16"/>
      <c r="G1804" s="16" t="s">
        <v>33</v>
      </c>
      <c r="H1804" s="251">
        <v>1288199.9999999998</v>
      </c>
      <c r="I1804" s="251">
        <v>20</v>
      </c>
      <c r="J1804" s="16">
        <v>2939482</v>
      </c>
      <c r="K1804" s="16">
        <v>20</v>
      </c>
      <c r="L1804" s="16">
        <v>2939482</v>
      </c>
      <c r="M1804" s="16">
        <v>20</v>
      </c>
      <c r="N1804" s="16">
        <v>2939482</v>
      </c>
      <c r="O1804" s="16">
        <v>20</v>
      </c>
      <c r="P1804" s="16">
        <v>2939482</v>
      </c>
      <c r="Q1804" s="16">
        <v>20</v>
      </c>
      <c r="R1804" s="16">
        <v>13046128</v>
      </c>
      <c r="S1804" s="16">
        <v>100</v>
      </c>
      <c r="T1804" s="16" t="s">
        <v>25</v>
      </c>
      <c r="U1804" s="16" t="s">
        <v>4594</v>
      </c>
      <c r="V1804" s="16" t="s">
        <v>5124</v>
      </c>
    </row>
    <row r="1805" spans="1:22" s="15" customFormat="1" ht="300" x14ac:dyDescent="0.3">
      <c r="A1805" s="16">
        <v>1800</v>
      </c>
      <c r="B1805" s="21" t="s">
        <v>2062</v>
      </c>
      <c r="C1805" s="16" t="s">
        <v>4434</v>
      </c>
      <c r="D1805" s="16" t="s">
        <v>1954</v>
      </c>
      <c r="E1805" s="16" t="s">
        <v>5548</v>
      </c>
      <c r="F1805" s="16"/>
      <c r="G1805" s="16" t="s">
        <v>24</v>
      </c>
      <c r="H1805" s="251">
        <v>13039000</v>
      </c>
      <c r="I1805" s="251">
        <v>2006</v>
      </c>
      <c r="J1805" s="16">
        <v>0</v>
      </c>
      <c r="K1805" s="16">
        <v>0</v>
      </c>
      <c r="L1805" s="16">
        <v>0</v>
      </c>
      <c r="M1805" s="16">
        <v>0</v>
      </c>
      <c r="N1805" s="16">
        <v>0</v>
      </c>
      <c r="O1805" s="16">
        <v>0</v>
      </c>
      <c r="P1805" s="16">
        <v>0</v>
      </c>
      <c r="Q1805" s="16">
        <v>0</v>
      </c>
      <c r="R1805" s="16">
        <v>13039000</v>
      </c>
      <c r="S1805" s="16">
        <v>2006</v>
      </c>
      <c r="T1805" s="16" t="s">
        <v>76</v>
      </c>
      <c r="U1805" s="16" t="s">
        <v>2567</v>
      </c>
      <c r="V1805" s="16" t="s">
        <v>199</v>
      </c>
    </row>
    <row r="1806" spans="1:22" s="15" customFormat="1" ht="300" x14ac:dyDescent="0.3">
      <c r="A1806" s="16">
        <v>1801</v>
      </c>
      <c r="B1806" s="21" t="s">
        <v>2062</v>
      </c>
      <c r="C1806" s="16" t="s">
        <v>4434</v>
      </c>
      <c r="D1806" s="16" t="s">
        <v>1954</v>
      </c>
      <c r="E1806" s="16" t="s">
        <v>6099</v>
      </c>
      <c r="F1806" s="16"/>
      <c r="G1806" s="16" t="s">
        <v>24</v>
      </c>
      <c r="H1806" s="251">
        <v>13037480</v>
      </c>
      <c r="I1806" s="251">
        <v>1642</v>
      </c>
      <c r="J1806" s="16">
        <v>0</v>
      </c>
      <c r="K1806" s="16">
        <v>0</v>
      </c>
      <c r="L1806" s="16">
        <v>0</v>
      </c>
      <c r="M1806" s="16">
        <v>0</v>
      </c>
      <c r="N1806" s="16">
        <v>0</v>
      </c>
      <c r="O1806" s="16">
        <v>0</v>
      </c>
      <c r="P1806" s="16">
        <v>0</v>
      </c>
      <c r="Q1806" s="16">
        <v>0</v>
      </c>
      <c r="R1806" s="16">
        <v>13037480</v>
      </c>
      <c r="S1806" s="16">
        <v>1642</v>
      </c>
      <c r="T1806" s="16" t="s">
        <v>76</v>
      </c>
      <c r="U1806" s="16"/>
      <c r="V1806" s="16"/>
    </row>
    <row r="1807" spans="1:22" s="15" customFormat="1" ht="409.5" x14ac:dyDescent="0.3">
      <c r="A1807" s="16">
        <v>1802</v>
      </c>
      <c r="B1807" s="16" t="s">
        <v>1676</v>
      </c>
      <c r="C1807" s="16" t="s">
        <v>6217</v>
      </c>
      <c r="D1807" s="16" t="s">
        <v>6218</v>
      </c>
      <c r="E1807" s="16" t="s">
        <v>12257</v>
      </c>
      <c r="F1807" s="16" t="s">
        <v>12258</v>
      </c>
      <c r="G1807" s="151" t="s">
        <v>33</v>
      </c>
      <c r="H1807" s="275">
        <v>3255000</v>
      </c>
      <c r="I1807" s="275">
        <v>93</v>
      </c>
      <c r="J1807" s="275">
        <v>3255000</v>
      </c>
      <c r="K1807" s="275">
        <v>93</v>
      </c>
      <c r="L1807" s="275">
        <v>3255000</v>
      </c>
      <c r="M1807" s="275">
        <v>93</v>
      </c>
      <c r="N1807" s="275">
        <v>3255000</v>
      </c>
      <c r="O1807" s="275">
        <v>93</v>
      </c>
      <c r="P1807" s="275"/>
      <c r="Q1807" s="275"/>
      <c r="R1807" s="16">
        <v>13020000</v>
      </c>
      <c r="S1807" s="275">
        <v>372</v>
      </c>
      <c r="T1807" s="243" t="s">
        <v>11752</v>
      </c>
      <c r="U1807" s="279"/>
      <c r="V1807" s="279"/>
    </row>
    <row r="1808" spans="1:22" s="15" customFormat="1" ht="75" x14ac:dyDescent="0.3">
      <c r="A1808" s="16">
        <v>1803</v>
      </c>
      <c r="B1808" s="21" t="s">
        <v>194</v>
      </c>
      <c r="C1808" s="16" t="s">
        <v>1564</v>
      </c>
      <c r="D1808" s="16" t="s">
        <v>1565</v>
      </c>
      <c r="E1808" s="16" t="s">
        <v>3424</v>
      </c>
      <c r="F1808" s="16"/>
      <c r="G1808" s="16" t="s">
        <v>1861</v>
      </c>
      <c r="H1808" s="251">
        <v>3076550.4</v>
      </c>
      <c r="I1808" s="251">
        <v>6</v>
      </c>
      <c r="J1808" s="16">
        <v>2484550.8928571427</v>
      </c>
      <c r="K1808" s="16">
        <v>5000</v>
      </c>
      <c r="L1808" s="16">
        <v>2484550.8928571427</v>
      </c>
      <c r="M1808" s="16">
        <v>5000</v>
      </c>
      <c r="N1808" s="16">
        <v>2484550.8928571427</v>
      </c>
      <c r="O1808" s="16">
        <v>5000</v>
      </c>
      <c r="P1808" s="16">
        <v>2484550.8928571427</v>
      </c>
      <c r="Q1808" s="16">
        <v>5000</v>
      </c>
      <c r="R1808" s="16">
        <v>13014753.971428569</v>
      </c>
      <c r="S1808" s="16">
        <v>20006</v>
      </c>
      <c r="T1808" s="16" t="s">
        <v>1113</v>
      </c>
      <c r="U1808" s="16" t="s">
        <v>1097</v>
      </c>
      <c r="V1808" s="16"/>
    </row>
    <row r="1809" spans="1:22" s="15" customFormat="1" ht="75" x14ac:dyDescent="0.3">
      <c r="A1809" s="16">
        <v>1804</v>
      </c>
      <c r="B1809" s="21" t="s">
        <v>651</v>
      </c>
      <c r="C1809" s="16" t="s">
        <v>652</v>
      </c>
      <c r="D1809" s="16" t="s">
        <v>653</v>
      </c>
      <c r="E1809" s="16" t="s">
        <v>654</v>
      </c>
      <c r="F1809" s="40" t="s">
        <v>655</v>
      </c>
      <c r="G1809" s="16" t="s">
        <v>33</v>
      </c>
      <c r="H1809" s="251">
        <v>3086453.7600000002</v>
      </c>
      <c r="I1809" s="251">
        <v>164</v>
      </c>
      <c r="J1809" s="16">
        <v>3194479.6416000002</v>
      </c>
      <c r="K1809" s="16">
        <v>164</v>
      </c>
      <c r="L1809" s="16">
        <v>3306286.4290559995</v>
      </c>
      <c r="M1809" s="16">
        <v>164</v>
      </c>
      <c r="N1809" s="16">
        <v>3422006.4540729602</v>
      </c>
      <c r="O1809" s="16">
        <v>164</v>
      </c>
      <c r="P1809" s="16">
        <v>0</v>
      </c>
      <c r="Q1809" s="16">
        <v>0</v>
      </c>
      <c r="R1809" s="16">
        <v>13009226.284728959</v>
      </c>
      <c r="S1809" s="16">
        <v>656</v>
      </c>
      <c r="T1809" s="16" t="s">
        <v>25</v>
      </c>
      <c r="U1809" s="16" t="s">
        <v>35</v>
      </c>
      <c r="V1809" s="16" t="s">
        <v>656</v>
      </c>
    </row>
    <row r="1810" spans="1:22" s="15" customFormat="1" ht="409.5" x14ac:dyDescent="0.3">
      <c r="A1810" s="16">
        <v>1805</v>
      </c>
      <c r="B1810" s="21" t="s">
        <v>1550</v>
      </c>
      <c r="C1810" s="16" t="s">
        <v>1551</v>
      </c>
      <c r="D1810" s="16" t="s">
        <v>1552</v>
      </c>
      <c r="E1810" s="16" t="s">
        <v>5766</v>
      </c>
      <c r="F1810" s="16"/>
      <c r="G1810" s="16" t="s">
        <v>1493</v>
      </c>
      <c r="H1810" s="251">
        <v>13000000</v>
      </c>
      <c r="I1810" s="251">
        <v>2</v>
      </c>
      <c r="J1810" s="16">
        <v>0</v>
      </c>
      <c r="K1810" s="16">
        <v>0</v>
      </c>
      <c r="L1810" s="16">
        <v>0</v>
      </c>
      <c r="M1810" s="16">
        <v>0</v>
      </c>
      <c r="N1810" s="16">
        <v>0</v>
      </c>
      <c r="O1810" s="16">
        <v>0</v>
      </c>
      <c r="P1810" s="16">
        <v>0</v>
      </c>
      <c r="Q1810" s="16">
        <v>0</v>
      </c>
      <c r="R1810" s="16">
        <v>13000000</v>
      </c>
      <c r="S1810" s="16">
        <v>2</v>
      </c>
      <c r="T1810" s="16" t="s">
        <v>76</v>
      </c>
      <c r="U1810" s="16" t="s">
        <v>1085</v>
      </c>
      <c r="V1810" s="16" t="s">
        <v>5767</v>
      </c>
    </row>
    <row r="1811" spans="1:22" s="15" customFormat="1" ht="409.5" x14ac:dyDescent="0.3">
      <c r="A1811" s="16">
        <v>1806</v>
      </c>
      <c r="B1811" s="21" t="s">
        <v>2694</v>
      </c>
      <c r="C1811" s="16" t="s">
        <v>6424</v>
      </c>
      <c r="D1811" s="16" t="s">
        <v>6425</v>
      </c>
      <c r="E1811" s="16" t="s">
        <v>6426</v>
      </c>
      <c r="F1811" s="16"/>
      <c r="G1811" s="16" t="s">
        <v>1493</v>
      </c>
      <c r="H1811" s="251">
        <v>13000000</v>
      </c>
      <c r="I1811" s="251">
        <v>1</v>
      </c>
      <c r="J1811" s="16">
        <v>0</v>
      </c>
      <c r="K1811" s="16">
        <v>0</v>
      </c>
      <c r="L1811" s="16">
        <v>0</v>
      </c>
      <c r="M1811" s="16">
        <v>0</v>
      </c>
      <c r="N1811" s="16">
        <v>0</v>
      </c>
      <c r="O1811" s="16">
        <v>0</v>
      </c>
      <c r="P1811" s="16">
        <v>0</v>
      </c>
      <c r="Q1811" s="16">
        <v>0</v>
      </c>
      <c r="R1811" s="16">
        <v>13000000</v>
      </c>
      <c r="S1811" s="16">
        <v>1</v>
      </c>
      <c r="T1811" s="16" t="s">
        <v>76</v>
      </c>
      <c r="U1811" s="16"/>
      <c r="V1811" s="16"/>
    </row>
    <row r="1812" spans="1:22" s="15" customFormat="1" ht="93.75" x14ac:dyDescent="0.3">
      <c r="A1812" s="16">
        <v>1807</v>
      </c>
      <c r="B1812" s="113" t="s">
        <v>672</v>
      </c>
      <c r="C1812" s="113" t="s">
        <v>14465</v>
      </c>
      <c r="D1812" s="113" t="s">
        <v>14466</v>
      </c>
      <c r="E1812" s="113" t="s">
        <v>14467</v>
      </c>
      <c r="F1812" s="20" t="s">
        <v>14449</v>
      </c>
      <c r="G1812" s="113" t="s">
        <v>9115</v>
      </c>
      <c r="H1812" s="189">
        <v>13000000</v>
      </c>
      <c r="I1812" s="172" t="s">
        <v>9113</v>
      </c>
      <c r="J1812" s="20"/>
      <c r="K1812" s="20"/>
      <c r="L1812" s="20"/>
      <c r="M1812" s="20"/>
      <c r="N1812" s="20"/>
      <c r="O1812" s="20"/>
      <c r="P1812" s="20"/>
      <c r="Q1812" s="20"/>
      <c r="R1812" s="16">
        <v>13000000</v>
      </c>
      <c r="S1812" s="21">
        <v>1</v>
      </c>
      <c r="T1812" s="113" t="s">
        <v>14450</v>
      </c>
      <c r="U1812" s="16"/>
      <c r="V1812" s="112"/>
    </row>
    <row r="1813" spans="1:22" s="15" customFormat="1" x14ac:dyDescent="0.3">
      <c r="A1813" s="16">
        <v>1808</v>
      </c>
      <c r="B1813" s="118" t="s">
        <v>9377</v>
      </c>
      <c r="C1813" s="118" t="s">
        <v>9378</v>
      </c>
      <c r="D1813" s="118" t="s">
        <v>9379</v>
      </c>
      <c r="E1813" s="118" t="s">
        <v>14751</v>
      </c>
      <c r="F1813" s="118" t="s">
        <v>14449</v>
      </c>
      <c r="G1813" s="118" t="s">
        <v>9115</v>
      </c>
      <c r="H1813" s="166">
        <v>0</v>
      </c>
      <c r="I1813" s="166">
        <v>0</v>
      </c>
      <c r="J1813" s="118">
        <v>0</v>
      </c>
      <c r="K1813" s="118">
        <v>0</v>
      </c>
      <c r="L1813" s="118">
        <v>0</v>
      </c>
      <c r="M1813" s="118">
        <v>0</v>
      </c>
      <c r="N1813" s="118">
        <v>12965520</v>
      </c>
      <c r="O1813" s="118">
        <v>7</v>
      </c>
      <c r="P1813" s="118">
        <v>0</v>
      </c>
      <c r="Q1813" s="118">
        <v>0</v>
      </c>
      <c r="R1813" s="16">
        <v>12965520</v>
      </c>
      <c r="S1813" s="118">
        <v>7</v>
      </c>
      <c r="T1813" s="20" t="s">
        <v>15403</v>
      </c>
      <c r="U1813" s="118" t="s">
        <v>15469</v>
      </c>
      <c r="V1813" s="118" t="s">
        <v>15470</v>
      </c>
    </row>
    <row r="1814" spans="1:22" s="15" customFormat="1" ht="56.25" x14ac:dyDescent="0.3">
      <c r="A1814" s="16">
        <v>1809</v>
      </c>
      <c r="B1814" s="21" t="s">
        <v>4350</v>
      </c>
      <c r="C1814" s="16" t="s">
        <v>2281</v>
      </c>
      <c r="D1814" s="16" t="s">
        <v>514</v>
      </c>
      <c r="E1814" s="16" t="s">
        <v>2282</v>
      </c>
      <c r="F1814" s="17"/>
      <c r="G1814" s="16" t="s">
        <v>33</v>
      </c>
      <c r="H1814" s="251">
        <v>2592000</v>
      </c>
      <c r="I1814" s="251">
        <v>9</v>
      </c>
      <c r="J1814" s="16">
        <v>2592000</v>
      </c>
      <c r="K1814" s="16">
        <v>9</v>
      </c>
      <c r="L1814" s="16">
        <v>2592000</v>
      </c>
      <c r="M1814" s="16">
        <v>9</v>
      </c>
      <c r="N1814" s="16">
        <v>2592000</v>
      </c>
      <c r="O1814" s="16">
        <v>9</v>
      </c>
      <c r="P1814" s="16">
        <v>2592000</v>
      </c>
      <c r="Q1814" s="16">
        <v>9</v>
      </c>
      <c r="R1814" s="16">
        <v>12960000</v>
      </c>
      <c r="S1814" s="16">
        <v>45</v>
      </c>
      <c r="T1814" s="16" t="s">
        <v>213</v>
      </c>
      <c r="U1814" s="16" t="s">
        <v>2567</v>
      </c>
      <c r="V1814" s="16" t="s">
        <v>2675</v>
      </c>
    </row>
    <row r="1815" spans="1:22" s="15" customFormat="1" ht="56.25" x14ac:dyDescent="0.3">
      <c r="A1815" s="16">
        <v>1810</v>
      </c>
      <c r="B1815" s="21" t="s">
        <v>4360</v>
      </c>
      <c r="C1815" s="16" t="s">
        <v>1637</v>
      </c>
      <c r="D1815" s="16" t="s">
        <v>1519</v>
      </c>
      <c r="E1815" s="16" t="s">
        <v>1638</v>
      </c>
      <c r="F1815" s="17"/>
      <c r="G1815" s="16" t="s">
        <v>33</v>
      </c>
      <c r="H1815" s="251">
        <v>2592000</v>
      </c>
      <c r="I1815" s="251">
        <v>3</v>
      </c>
      <c r="J1815" s="16">
        <v>2592000</v>
      </c>
      <c r="K1815" s="16">
        <v>3</v>
      </c>
      <c r="L1815" s="16">
        <v>2592000</v>
      </c>
      <c r="M1815" s="16">
        <v>3</v>
      </c>
      <c r="N1815" s="16">
        <v>2592000</v>
      </c>
      <c r="O1815" s="16">
        <v>3</v>
      </c>
      <c r="P1815" s="16">
        <v>2592000</v>
      </c>
      <c r="Q1815" s="16">
        <v>3</v>
      </c>
      <c r="R1815" s="16">
        <v>12960000</v>
      </c>
      <c r="S1815" s="16">
        <v>15</v>
      </c>
      <c r="T1815" s="16" t="s">
        <v>213</v>
      </c>
      <c r="U1815" s="16"/>
      <c r="V1815" s="16"/>
    </row>
    <row r="1816" spans="1:22" s="15" customFormat="1" ht="75" x14ac:dyDescent="0.3">
      <c r="A1816" s="16">
        <v>1811</v>
      </c>
      <c r="B1816" s="119" t="s">
        <v>11565</v>
      </c>
      <c r="C1816" s="119" t="s">
        <v>11566</v>
      </c>
      <c r="D1816" s="119" t="s">
        <v>11567</v>
      </c>
      <c r="E1816" s="151" t="s">
        <v>22</v>
      </c>
      <c r="F1816" s="156" t="s">
        <v>11568</v>
      </c>
      <c r="G1816" s="151" t="s">
        <v>33</v>
      </c>
      <c r="H1816" s="473">
        <v>0</v>
      </c>
      <c r="I1816" s="474"/>
      <c r="J1816" s="169">
        <v>4259052.2590000015</v>
      </c>
      <c r="K1816" s="169">
        <v>10</v>
      </c>
      <c r="L1816" s="169">
        <v>4350000</v>
      </c>
      <c r="M1816" s="169">
        <v>1</v>
      </c>
      <c r="N1816" s="203">
        <v>4350001</v>
      </c>
      <c r="O1816" s="169">
        <v>1</v>
      </c>
      <c r="P1816" s="131"/>
      <c r="Q1816" s="131"/>
      <c r="R1816" s="16">
        <v>12959053.259000001</v>
      </c>
      <c r="S1816" s="151">
        <v>22</v>
      </c>
      <c r="T1816" s="151" t="s">
        <v>11563</v>
      </c>
      <c r="U1816" s="217" t="s">
        <v>26</v>
      </c>
      <c r="V1816" s="217" t="s">
        <v>11569</v>
      </c>
    </row>
    <row r="1817" spans="1:22" s="15" customFormat="1" ht="56.25" x14ac:dyDescent="0.3">
      <c r="A1817" s="16">
        <v>1812</v>
      </c>
      <c r="B1817" s="21" t="s">
        <v>417</v>
      </c>
      <c r="C1817" s="16" t="s">
        <v>726</v>
      </c>
      <c r="D1817" s="16" t="s">
        <v>727</v>
      </c>
      <c r="E1817" s="16" t="s">
        <v>11072</v>
      </c>
      <c r="F1817" s="16"/>
      <c r="G1817" s="16" t="s">
        <v>1493</v>
      </c>
      <c r="H1817" s="251">
        <v>2591725.25</v>
      </c>
      <c r="I1817" s="251">
        <v>342</v>
      </c>
      <c r="J1817" s="16">
        <v>2591725.25</v>
      </c>
      <c r="K1817" s="16">
        <v>342</v>
      </c>
      <c r="L1817" s="16">
        <v>2591725.25</v>
      </c>
      <c r="M1817" s="16">
        <v>342</v>
      </c>
      <c r="N1817" s="16">
        <v>2591725.25</v>
      </c>
      <c r="O1817" s="16">
        <v>342</v>
      </c>
      <c r="P1817" s="16">
        <v>2591725.25</v>
      </c>
      <c r="Q1817" s="16">
        <v>342</v>
      </c>
      <c r="R1817" s="16">
        <v>12958626.25</v>
      </c>
      <c r="S1817" s="16">
        <v>1710</v>
      </c>
      <c r="T1817" s="16" t="s">
        <v>1113</v>
      </c>
      <c r="U1817" s="16" t="s">
        <v>1210</v>
      </c>
      <c r="V1817" s="35" t="s">
        <v>199</v>
      </c>
    </row>
    <row r="1818" spans="1:22" s="15" customFormat="1" ht="243.75" x14ac:dyDescent="0.3">
      <c r="A1818" s="16">
        <v>1813</v>
      </c>
      <c r="B1818" s="21" t="s">
        <v>7202</v>
      </c>
      <c r="C1818" s="16" t="s">
        <v>3964</v>
      </c>
      <c r="D1818" s="16" t="s">
        <v>2282</v>
      </c>
      <c r="E1818" s="16" t="s">
        <v>7203</v>
      </c>
      <c r="F1818" s="16"/>
      <c r="G1818" s="16" t="s">
        <v>1493</v>
      </c>
      <c r="H1818" s="251">
        <v>2588940.87</v>
      </c>
      <c r="I1818" s="251">
        <v>5</v>
      </c>
      <c r="J1818" s="16">
        <v>2588940.87</v>
      </c>
      <c r="K1818" s="16">
        <v>5</v>
      </c>
      <c r="L1818" s="16">
        <v>2588940.87</v>
      </c>
      <c r="M1818" s="16">
        <v>5</v>
      </c>
      <c r="N1818" s="16">
        <v>2588940.87</v>
      </c>
      <c r="O1818" s="16">
        <v>5</v>
      </c>
      <c r="P1818" s="16">
        <v>2588940.87</v>
      </c>
      <c r="Q1818" s="16">
        <v>5</v>
      </c>
      <c r="R1818" s="16">
        <v>12944704.350000001</v>
      </c>
      <c r="S1818" s="16">
        <v>25</v>
      </c>
      <c r="T1818" s="16" t="s">
        <v>213</v>
      </c>
      <c r="U1818" s="16" t="s">
        <v>7048</v>
      </c>
      <c r="V1818" s="16" t="s">
        <v>7048</v>
      </c>
    </row>
    <row r="1819" spans="1:22" s="15" customFormat="1" ht="37.5" x14ac:dyDescent="0.3">
      <c r="A1819" s="16">
        <v>1814</v>
      </c>
      <c r="B1819" s="16" t="s">
        <v>12260</v>
      </c>
      <c r="C1819" s="16" t="s">
        <v>12261</v>
      </c>
      <c r="D1819" s="16" t="s">
        <v>1760</v>
      </c>
      <c r="E1819" s="16" t="s">
        <v>12262</v>
      </c>
      <c r="F1819" s="16"/>
      <c r="G1819" s="151" t="s">
        <v>7084</v>
      </c>
      <c r="H1819" s="275">
        <v>0</v>
      </c>
      <c r="I1819" s="275">
        <v>0</v>
      </c>
      <c r="J1819" s="275">
        <v>3230938.97</v>
      </c>
      <c r="K1819" s="275" t="s">
        <v>12263</v>
      </c>
      <c r="L1819" s="275">
        <v>3230938.97</v>
      </c>
      <c r="M1819" s="275" t="s">
        <v>12263</v>
      </c>
      <c r="N1819" s="275">
        <v>3230938.97</v>
      </c>
      <c r="O1819" s="275" t="s">
        <v>12263</v>
      </c>
      <c r="P1819" s="275">
        <v>3230938.97</v>
      </c>
      <c r="Q1819" s="275" t="s">
        <v>12263</v>
      </c>
      <c r="R1819" s="16">
        <v>12923755.880000001</v>
      </c>
      <c r="S1819" s="275">
        <v>70364</v>
      </c>
      <c r="T1819" s="38" t="s">
        <v>11752</v>
      </c>
      <c r="U1819" s="279"/>
      <c r="V1819" s="279"/>
    </row>
    <row r="1820" spans="1:22" s="15" customFormat="1" ht="131.25" x14ac:dyDescent="0.3">
      <c r="A1820" s="16">
        <v>1815</v>
      </c>
      <c r="B1820" s="21" t="s">
        <v>2848</v>
      </c>
      <c r="C1820" s="16" t="s">
        <v>3044</v>
      </c>
      <c r="D1820" s="16" t="s">
        <v>3045</v>
      </c>
      <c r="E1820" s="16" t="s">
        <v>3046</v>
      </c>
      <c r="F1820" s="16"/>
      <c r="G1820" s="16" t="s">
        <v>2320</v>
      </c>
      <c r="H1820" s="251">
        <v>3690000</v>
      </c>
      <c r="I1820" s="251">
        <v>6</v>
      </c>
      <c r="J1820" s="16">
        <v>3690000</v>
      </c>
      <c r="K1820" s="16">
        <v>6</v>
      </c>
      <c r="L1820" s="16">
        <v>1845000</v>
      </c>
      <c r="M1820" s="16">
        <v>3</v>
      </c>
      <c r="N1820" s="16">
        <v>1845000</v>
      </c>
      <c r="O1820" s="16">
        <v>3</v>
      </c>
      <c r="P1820" s="16">
        <v>1845000</v>
      </c>
      <c r="Q1820" s="16">
        <v>3</v>
      </c>
      <c r="R1820" s="16">
        <v>12915000</v>
      </c>
      <c r="S1820" s="16">
        <v>21</v>
      </c>
      <c r="T1820" s="16" t="s">
        <v>1457</v>
      </c>
      <c r="U1820" s="16" t="s">
        <v>2567</v>
      </c>
      <c r="V1820" s="16" t="s">
        <v>199</v>
      </c>
    </row>
    <row r="1821" spans="1:22" s="15" customFormat="1" ht="37.5" x14ac:dyDescent="0.3">
      <c r="A1821" s="16">
        <v>1816</v>
      </c>
      <c r="B1821" s="113" t="s">
        <v>14455</v>
      </c>
      <c r="C1821" s="113" t="s">
        <v>14456</v>
      </c>
      <c r="D1821" s="113" t="s">
        <v>5775</v>
      </c>
      <c r="E1821" s="113" t="s">
        <v>15756</v>
      </c>
      <c r="F1821" s="114" t="s">
        <v>14449</v>
      </c>
      <c r="G1821" s="113" t="s">
        <v>33</v>
      </c>
      <c r="H1821" s="172">
        <v>427572</v>
      </c>
      <c r="I1821" s="172">
        <v>1</v>
      </c>
      <c r="J1821" s="178">
        <v>2770666</v>
      </c>
      <c r="K1821" s="178">
        <v>6</v>
      </c>
      <c r="L1821" s="178">
        <v>2992319</v>
      </c>
      <c r="M1821" s="178">
        <v>6</v>
      </c>
      <c r="N1821" s="178">
        <v>3231705</v>
      </c>
      <c r="O1821" s="178">
        <v>6</v>
      </c>
      <c r="P1821" s="178">
        <v>3490241</v>
      </c>
      <c r="Q1821" s="114">
        <v>6</v>
      </c>
      <c r="R1821" s="16">
        <v>12912503</v>
      </c>
      <c r="S1821" s="21">
        <v>25</v>
      </c>
      <c r="T1821" s="20" t="s">
        <v>15751</v>
      </c>
      <c r="U1821" s="112"/>
      <c r="V1821" s="112"/>
    </row>
    <row r="1822" spans="1:22" s="15" customFormat="1" ht="409.5" x14ac:dyDescent="0.3">
      <c r="A1822" s="16">
        <v>1817</v>
      </c>
      <c r="B1822" s="21" t="s">
        <v>2478</v>
      </c>
      <c r="C1822" s="16" t="s">
        <v>211</v>
      </c>
      <c r="D1822" s="16" t="s">
        <v>212</v>
      </c>
      <c r="E1822" s="16" t="s">
        <v>2479</v>
      </c>
      <c r="F1822" s="16"/>
      <c r="G1822" s="16" t="s">
        <v>49</v>
      </c>
      <c r="H1822" s="251">
        <v>1666650</v>
      </c>
      <c r="I1822" s="251">
        <v>30</v>
      </c>
      <c r="J1822" s="16">
        <v>2807346.8800000004</v>
      </c>
      <c r="K1822" s="16">
        <v>37</v>
      </c>
      <c r="L1822" s="16">
        <v>2807346.8800000004</v>
      </c>
      <c r="M1822" s="16">
        <v>37</v>
      </c>
      <c r="N1822" s="16">
        <v>2807346.8800000004</v>
      </c>
      <c r="O1822" s="16">
        <v>37</v>
      </c>
      <c r="P1822" s="16">
        <v>2807346.8800000004</v>
      </c>
      <c r="Q1822" s="16">
        <v>37</v>
      </c>
      <c r="R1822" s="16">
        <v>12896037.520000003</v>
      </c>
      <c r="S1822" s="16">
        <v>178</v>
      </c>
      <c r="T1822" s="16" t="s">
        <v>25</v>
      </c>
      <c r="U1822" s="16" t="s">
        <v>35</v>
      </c>
      <c r="V1822" s="16" t="s">
        <v>199</v>
      </c>
    </row>
    <row r="1823" spans="1:22" s="15" customFormat="1" ht="409.5" x14ac:dyDescent="0.3">
      <c r="A1823" s="16">
        <v>1818</v>
      </c>
      <c r="B1823" s="283" t="s">
        <v>11508</v>
      </c>
      <c r="C1823" s="311" t="s">
        <v>11509</v>
      </c>
      <c r="D1823" s="35" t="s">
        <v>11510</v>
      </c>
      <c r="E1823" s="35" t="s">
        <v>11511</v>
      </c>
      <c r="F1823" s="312"/>
      <c r="G1823" s="35" t="s">
        <v>33</v>
      </c>
      <c r="H1823" s="308">
        <v>2367720</v>
      </c>
      <c r="I1823" s="308">
        <v>40</v>
      </c>
      <c r="J1823" s="35">
        <v>2367720</v>
      </c>
      <c r="K1823" s="35">
        <v>40</v>
      </c>
      <c r="L1823" s="35">
        <v>2533460.4000000004</v>
      </c>
      <c r="M1823" s="35">
        <v>40</v>
      </c>
      <c r="N1823" s="35">
        <v>2710802.6280000005</v>
      </c>
      <c r="O1823" s="35">
        <v>40</v>
      </c>
      <c r="P1823" s="35">
        <v>2900558.8119600005</v>
      </c>
      <c r="Q1823" s="35">
        <v>40</v>
      </c>
      <c r="R1823" s="16">
        <v>12880261.839960001</v>
      </c>
      <c r="S1823" s="99">
        <v>200</v>
      </c>
      <c r="T1823" s="16" t="s">
        <v>1000</v>
      </c>
      <c r="U1823" s="35" t="s">
        <v>61</v>
      </c>
      <c r="V1823" s="35" t="s">
        <v>11512</v>
      </c>
    </row>
    <row r="1824" spans="1:22" s="15" customFormat="1" ht="409.5" x14ac:dyDescent="0.3">
      <c r="A1824" s="16">
        <v>1819</v>
      </c>
      <c r="B1824" s="283" t="s">
        <v>11513</v>
      </c>
      <c r="C1824" s="311" t="s">
        <v>11509</v>
      </c>
      <c r="D1824" s="35" t="s">
        <v>11514</v>
      </c>
      <c r="E1824" s="35" t="s">
        <v>11515</v>
      </c>
      <c r="F1824" s="312"/>
      <c r="G1824" s="35" t="s">
        <v>33</v>
      </c>
      <c r="H1824" s="308">
        <v>2367720</v>
      </c>
      <c r="I1824" s="308">
        <v>40</v>
      </c>
      <c r="J1824" s="35">
        <v>2367720</v>
      </c>
      <c r="K1824" s="35">
        <v>40</v>
      </c>
      <c r="L1824" s="35">
        <v>2533460.4000000004</v>
      </c>
      <c r="M1824" s="35">
        <v>40</v>
      </c>
      <c r="N1824" s="35">
        <v>2710802.6280000005</v>
      </c>
      <c r="O1824" s="35">
        <v>40</v>
      </c>
      <c r="P1824" s="35">
        <v>2900558.8119600001</v>
      </c>
      <c r="Q1824" s="35">
        <v>40</v>
      </c>
      <c r="R1824" s="16">
        <v>12880261.839960001</v>
      </c>
      <c r="S1824" s="99">
        <v>200</v>
      </c>
      <c r="T1824" s="16" t="s">
        <v>1000</v>
      </c>
      <c r="U1824" s="35" t="s">
        <v>61</v>
      </c>
      <c r="V1824" s="35" t="s">
        <v>11512</v>
      </c>
    </row>
    <row r="1825" spans="1:22" s="15" customFormat="1" ht="93.75" x14ac:dyDescent="0.3">
      <c r="A1825" s="16">
        <v>1820</v>
      </c>
      <c r="B1825" s="21" t="s">
        <v>679</v>
      </c>
      <c r="C1825" s="16" t="s">
        <v>680</v>
      </c>
      <c r="D1825" s="16" t="s">
        <v>681</v>
      </c>
      <c r="E1825" s="16" t="s">
        <v>919</v>
      </c>
      <c r="F1825" s="40" t="s">
        <v>920</v>
      </c>
      <c r="G1825" s="16" t="s">
        <v>33</v>
      </c>
      <c r="H1825" s="251">
        <v>4137120</v>
      </c>
      <c r="I1825" s="251">
        <v>150</v>
      </c>
      <c r="J1825" s="16">
        <v>4281919.1999999993</v>
      </c>
      <c r="K1825" s="16">
        <v>150</v>
      </c>
      <c r="L1825" s="16">
        <v>4431786.3719999986</v>
      </c>
      <c r="M1825" s="16">
        <v>150</v>
      </c>
      <c r="N1825" s="16">
        <v>0</v>
      </c>
      <c r="O1825" s="16">
        <v>0</v>
      </c>
      <c r="P1825" s="16">
        <v>0</v>
      </c>
      <c r="Q1825" s="16">
        <v>0</v>
      </c>
      <c r="R1825" s="16">
        <v>12850825.571999997</v>
      </c>
      <c r="S1825" s="16">
        <v>450</v>
      </c>
      <c r="T1825" s="16" t="s">
        <v>913</v>
      </c>
      <c r="U1825" s="16" t="s">
        <v>35</v>
      </c>
      <c r="V1825" s="16" t="s">
        <v>918</v>
      </c>
    </row>
    <row r="1826" spans="1:22" s="15" customFormat="1" ht="37.5" x14ac:dyDescent="0.3">
      <c r="A1826" s="16">
        <v>1821</v>
      </c>
      <c r="B1826" s="21" t="s">
        <v>4370</v>
      </c>
      <c r="C1826" s="16" t="s">
        <v>4371</v>
      </c>
      <c r="D1826" s="16" t="s">
        <v>4372</v>
      </c>
      <c r="E1826" s="16" t="s">
        <v>3422</v>
      </c>
      <c r="F1826" s="17"/>
      <c r="G1826" s="16" t="s">
        <v>33</v>
      </c>
      <c r="H1826" s="251">
        <v>2568240</v>
      </c>
      <c r="I1826" s="251">
        <v>5</v>
      </c>
      <c r="J1826" s="16">
        <v>2568240</v>
      </c>
      <c r="K1826" s="16">
        <v>5</v>
      </c>
      <c r="L1826" s="16">
        <v>2568240</v>
      </c>
      <c r="M1826" s="16">
        <v>5</v>
      </c>
      <c r="N1826" s="16">
        <v>2568240</v>
      </c>
      <c r="O1826" s="16">
        <v>5</v>
      </c>
      <c r="P1826" s="16">
        <v>2568240</v>
      </c>
      <c r="Q1826" s="16">
        <v>5</v>
      </c>
      <c r="R1826" s="16">
        <v>12841200</v>
      </c>
      <c r="S1826" s="16">
        <v>25</v>
      </c>
      <c r="T1826" s="16" t="s">
        <v>213</v>
      </c>
      <c r="U1826" s="16" t="s">
        <v>204</v>
      </c>
      <c r="V1826" s="16" t="s">
        <v>2891</v>
      </c>
    </row>
    <row r="1827" spans="1:22" s="15" customFormat="1" ht="56.25" x14ac:dyDescent="0.3">
      <c r="A1827" s="16">
        <v>1822</v>
      </c>
      <c r="B1827" s="21" t="s">
        <v>1193</v>
      </c>
      <c r="C1827" s="16" t="s">
        <v>5029</v>
      </c>
      <c r="D1827" s="16" t="s">
        <v>5030</v>
      </c>
      <c r="E1827" s="16" t="s">
        <v>10495</v>
      </c>
      <c r="F1827" s="16"/>
      <c r="G1827" s="16" t="s">
        <v>9115</v>
      </c>
      <c r="H1827" s="251">
        <v>12801600</v>
      </c>
      <c r="I1827" s="251" t="s">
        <v>9123</v>
      </c>
      <c r="J1827" s="16"/>
      <c r="K1827" s="16"/>
      <c r="L1827" s="16"/>
      <c r="M1827" s="16"/>
      <c r="N1827" s="16"/>
      <c r="O1827" s="16"/>
      <c r="P1827" s="16"/>
      <c r="Q1827" s="16"/>
      <c r="R1827" s="16">
        <v>12801600</v>
      </c>
      <c r="S1827" s="16">
        <v>6</v>
      </c>
      <c r="T1827" s="16" t="s">
        <v>76</v>
      </c>
      <c r="U1827" s="16" t="s">
        <v>294</v>
      </c>
      <c r="V1827" s="16" t="s">
        <v>10377</v>
      </c>
    </row>
    <row r="1828" spans="1:22" s="15" customFormat="1" ht="56.25" x14ac:dyDescent="0.3">
      <c r="A1828" s="16">
        <v>1823</v>
      </c>
      <c r="B1828" s="21" t="s">
        <v>4373</v>
      </c>
      <c r="C1828" s="16" t="s">
        <v>3853</v>
      </c>
      <c r="D1828" s="16" t="s">
        <v>3854</v>
      </c>
      <c r="E1828" s="16" t="s">
        <v>4374</v>
      </c>
      <c r="F1828" s="17"/>
      <c r="G1828" s="16" t="s">
        <v>33</v>
      </c>
      <c r="H1828" s="251">
        <v>2560000</v>
      </c>
      <c r="I1828" s="251">
        <v>32</v>
      </c>
      <c r="J1828" s="16">
        <v>2560000</v>
      </c>
      <c r="K1828" s="16">
        <v>32</v>
      </c>
      <c r="L1828" s="16">
        <v>2560000</v>
      </c>
      <c r="M1828" s="16">
        <v>32</v>
      </c>
      <c r="N1828" s="16">
        <v>2560000</v>
      </c>
      <c r="O1828" s="16">
        <v>32</v>
      </c>
      <c r="P1828" s="16">
        <v>2560000</v>
      </c>
      <c r="Q1828" s="16">
        <v>32</v>
      </c>
      <c r="R1828" s="16">
        <v>12800000</v>
      </c>
      <c r="S1828" s="16">
        <v>160</v>
      </c>
      <c r="T1828" s="16" t="s">
        <v>213</v>
      </c>
      <c r="U1828" s="16" t="s">
        <v>2567</v>
      </c>
      <c r="V1828" s="16" t="s">
        <v>3938</v>
      </c>
    </row>
    <row r="1829" spans="1:22" s="15" customFormat="1" ht="243.75" x14ac:dyDescent="0.3">
      <c r="A1829" s="16">
        <v>1824</v>
      </c>
      <c r="B1829" s="21" t="s">
        <v>7250</v>
      </c>
      <c r="C1829" s="16" t="s">
        <v>4690</v>
      </c>
      <c r="D1829" s="16" t="s">
        <v>4237</v>
      </c>
      <c r="E1829" s="16" t="s">
        <v>1037</v>
      </c>
      <c r="F1829" s="16"/>
      <c r="G1829" s="16" t="s">
        <v>33</v>
      </c>
      <c r="H1829" s="251">
        <v>1238849.9999999998</v>
      </c>
      <c r="I1829" s="251">
        <v>50</v>
      </c>
      <c r="J1829" s="16">
        <v>2884042.8000000003</v>
      </c>
      <c r="K1829" s="16">
        <v>97</v>
      </c>
      <c r="L1829" s="16">
        <v>2884042.8000000003</v>
      </c>
      <c r="M1829" s="16">
        <v>97</v>
      </c>
      <c r="N1829" s="16">
        <v>2884042.8000000003</v>
      </c>
      <c r="O1829" s="16">
        <v>97</v>
      </c>
      <c r="P1829" s="16">
        <v>2884042.8000000003</v>
      </c>
      <c r="Q1829" s="16">
        <v>97</v>
      </c>
      <c r="R1829" s="16">
        <v>12775021.200000001</v>
      </c>
      <c r="S1829" s="16">
        <v>438</v>
      </c>
      <c r="T1829" s="16" t="s">
        <v>213</v>
      </c>
      <c r="U1829" s="16" t="s">
        <v>83</v>
      </c>
      <c r="V1829" s="16" t="s">
        <v>7784</v>
      </c>
    </row>
    <row r="1830" spans="1:22" s="15" customFormat="1" ht="56.25" x14ac:dyDescent="0.3">
      <c r="A1830" s="16">
        <v>1825</v>
      </c>
      <c r="B1830" s="51" t="s">
        <v>9377</v>
      </c>
      <c r="C1830" s="51" t="s">
        <v>9378</v>
      </c>
      <c r="D1830" s="51" t="s">
        <v>9379</v>
      </c>
      <c r="E1830" s="51" t="s">
        <v>14751</v>
      </c>
      <c r="F1830" s="51"/>
      <c r="G1830" s="51" t="s">
        <v>9115</v>
      </c>
      <c r="H1830" s="437">
        <v>12768000</v>
      </c>
      <c r="I1830" s="251" t="s">
        <v>9123</v>
      </c>
      <c r="J1830" s="17"/>
      <c r="K1830" s="17"/>
      <c r="L1830" s="17"/>
      <c r="M1830" s="17"/>
      <c r="N1830" s="17"/>
      <c r="O1830" s="17"/>
      <c r="P1830" s="17"/>
      <c r="Q1830" s="17"/>
      <c r="R1830" s="16">
        <v>12768000</v>
      </c>
      <c r="S1830" s="16">
        <v>6</v>
      </c>
      <c r="T1830" s="51" t="s">
        <v>14655</v>
      </c>
      <c r="U1830" s="51" t="s">
        <v>35</v>
      </c>
      <c r="V1830" s="17"/>
    </row>
    <row r="1831" spans="1:22" s="15" customFormat="1" ht="56.25" x14ac:dyDescent="0.3">
      <c r="A1831" s="16">
        <v>1826</v>
      </c>
      <c r="B1831" s="51" t="s">
        <v>787</v>
      </c>
      <c r="C1831" s="51" t="s">
        <v>788</v>
      </c>
      <c r="D1831" s="51" t="s">
        <v>789</v>
      </c>
      <c r="E1831" s="51" t="s">
        <v>1051</v>
      </c>
      <c r="F1831" s="40" t="s">
        <v>14449</v>
      </c>
      <c r="G1831" s="51" t="s">
        <v>9115</v>
      </c>
      <c r="H1831" s="437">
        <v>12768000</v>
      </c>
      <c r="I1831" s="251" t="s">
        <v>10828</v>
      </c>
      <c r="J1831" s="17"/>
      <c r="K1831" s="17"/>
      <c r="L1831" s="17"/>
      <c r="M1831" s="17"/>
      <c r="N1831" s="17"/>
      <c r="O1831" s="17"/>
      <c r="P1831" s="17"/>
      <c r="Q1831" s="17"/>
      <c r="R1831" s="16">
        <v>12768000</v>
      </c>
      <c r="S1831" s="16">
        <v>114</v>
      </c>
      <c r="T1831" s="51" t="s">
        <v>14655</v>
      </c>
      <c r="U1831" s="51" t="s">
        <v>83</v>
      </c>
      <c r="V1831" s="17"/>
    </row>
    <row r="1832" spans="1:22" s="313" customFormat="1" ht="409.5" x14ac:dyDescent="0.2">
      <c r="A1832" s="16">
        <v>1827</v>
      </c>
      <c r="B1832" s="21" t="s">
        <v>2495</v>
      </c>
      <c r="C1832" s="16" t="s">
        <v>2201</v>
      </c>
      <c r="D1832" s="16" t="s">
        <v>2202</v>
      </c>
      <c r="E1832" s="16" t="s">
        <v>2496</v>
      </c>
      <c r="F1832" s="16"/>
      <c r="G1832" s="16" t="s">
        <v>2320</v>
      </c>
      <c r="H1832" s="251">
        <v>618125</v>
      </c>
      <c r="I1832" s="251">
        <v>1.1499999999999999</v>
      </c>
      <c r="J1832" s="16">
        <v>3034480</v>
      </c>
      <c r="K1832" s="16">
        <v>7.3120000000000003</v>
      </c>
      <c r="L1832" s="16">
        <v>3034480</v>
      </c>
      <c r="M1832" s="16">
        <v>7.3120000000000003</v>
      </c>
      <c r="N1832" s="16">
        <v>3034480</v>
      </c>
      <c r="O1832" s="16">
        <v>7.3120000000000003</v>
      </c>
      <c r="P1832" s="16">
        <v>3034480</v>
      </c>
      <c r="Q1832" s="16">
        <v>7.3120000000000003</v>
      </c>
      <c r="R1832" s="16">
        <v>12756045</v>
      </c>
      <c r="S1832" s="16">
        <v>30.398000000000003</v>
      </c>
      <c r="T1832" s="16" t="s">
        <v>25</v>
      </c>
      <c r="U1832" s="16" t="s">
        <v>35</v>
      </c>
      <c r="V1832" s="16" t="s">
        <v>199</v>
      </c>
    </row>
    <row r="1833" spans="1:22" s="313" customFormat="1" ht="75" x14ac:dyDescent="0.2">
      <c r="A1833" s="16">
        <v>1828</v>
      </c>
      <c r="B1833" s="21" t="s">
        <v>4383</v>
      </c>
      <c r="C1833" s="16" t="s">
        <v>3201</v>
      </c>
      <c r="D1833" s="16" t="s">
        <v>993</v>
      </c>
      <c r="E1833" s="16" t="s">
        <v>3202</v>
      </c>
      <c r="F1833" s="17"/>
      <c r="G1833" s="16" t="s">
        <v>33</v>
      </c>
      <c r="H1833" s="251">
        <v>2550265.5</v>
      </c>
      <c r="I1833" s="251">
        <v>19</v>
      </c>
      <c r="J1833" s="16">
        <v>2550265.5</v>
      </c>
      <c r="K1833" s="16">
        <v>19</v>
      </c>
      <c r="L1833" s="16">
        <v>2550265.5</v>
      </c>
      <c r="M1833" s="16">
        <v>19</v>
      </c>
      <c r="N1833" s="16">
        <v>2550265.5</v>
      </c>
      <c r="O1833" s="16">
        <v>19</v>
      </c>
      <c r="P1833" s="16">
        <v>2550265.5</v>
      </c>
      <c r="Q1833" s="16">
        <v>19</v>
      </c>
      <c r="R1833" s="16">
        <v>12751327.5</v>
      </c>
      <c r="S1833" s="16">
        <v>95</v>
      </c>
      <c r="T1833" s="16" t="s">
        <v>213</v>
      </c>
      <c r="U1833" s="16" t="s">
        <v>2567</v>
      </c>
      <c r="V1833" s="16" t="s">
        <v>199</v>
      </c>
    </row>
    <row r="1834" spans="1:22" s="313" customFormat="1" ht="37.5" x14ac:dyDescent="0.2">
      <c r="A1834" s="16">
        <v>1829</v>
      </c>
      <c r="B1834" s="21" t="s">
        <v>4396</v>
      </c>
      <c r="C1834" s="16" t="s">
        <v>346</v>
      </c>
      <c r="D1834" s="16" t="s">
        <v>345</v>
      </c>
      <c r="E1834" s="16" t="s">
        <v>347</v>
      </c>
      <c r="F1834" s="17"/>
      <c r="G1834" s="16" t="s">
        <v>33</v>
      </c>
      <c r="H1834" s="251">
        <v>2549690.7400000002</v>
      </c>
      <c r="I1834" s="251">
        <v>1</v>
      </c>
      <c r="J1834" s="16">
        <v>2549690.7400000002</v>
      </c>
      <c r="K1834" s="16">
        <v>1</v>
      </c>
      <c r="L1834" s="16">
        <v>2549690.7400000002</v>
      </c>
      <c r="M1834" s="16">
        <v>1</v>
      </c>
      <c r="N1834" s="16">
        <v>2549690.7400000002</v>
      </c>
      <c r="O1834" s="16">
        <v>1</v>
      </c>
      <c r="P1834" s="16">
        <v>2549690.7400000002</v>
      </c>
      <c r="Q1834" s="16">
        <v>1</v>
      </c>
      <c r="R1834" s="16">
        <v>12748453.700000001</v>
      </c>
      <c r="S1834" s="16">
        <v>5</v>
      </c>
      <c r="T1834" s="16" t="s">
        <v>213</v>
      </c>
      <c r="U1834" s="16" t="s">
        <v>2567</v>
      </c>
      <c r="V1834" s="16" t="s">
        <v>4397</v>
      </c>
    </row>
    <row r="1835" spans="1:22" s="313" customFormat="1" ht="75" x14ac:dyDescent="0.2">
      <c r="A1835" s="16">
        <v>1830</v>
      </c>
      <c r="B1835" s="243" t="s">
        <v>7005</v>
      </c>
      <c r="C1835" s="134" t="s">
        <v>11467</v>
      </c>
      <c r="D1835" s="134" t="s">
        <v>3756</v>
      </c>
      <c r="E1835" s="17" t="s">
        <v>11468</v>
      </c>
      <c r="F1835" s="134"/>
      <c r="G1835" s="134" t="s">
        <v>11424</v>
      </c>
      <c r="H1835" s="308">
        <v>2615200</v>
      </c>
      <c r="I1835" s="308">
        <v>42</v>
      </c>
      <c r="J1835" s="284">
        <v>2772112</v>
      </c>
      <c r="K1835" s="284">
        <v>50</v>
      </c>
      <c r="L1835" s="285">
        <v>2328574.08</v>
      </c>
      <c r="M1835" s="285">
        <v>40</v>
      </c>
      <c r="N1835" s="285">
        <v>2445002.7799999998</v>
      </c>
      <c r="O1835" s="285">
        <v>40</v>
      </c>
      <c r="P1835" s="285">
        <v>2567252.92</v>
      </c>
      <c r="Q1835" s="285">
        <v>40</v>
      </c>
      <c r="R1835" s="16">
        <v>12728141.779999999</v>
      </c>
      <c r="S1835" s="16">
        <v>212</v>
      </c>
      <c r="T1835" s="134" t="s">
        <v>966</v>
      </c>
      <c r="U1835" s="134" t="s">
        <v>35</v>
      </c>
      <c r="V1835" s="134" t="s">
        <v>11469</v>
      </c>
    </row>
    <row r="1836" spans="1:22" s="313" customFormat="1" ht="409.5" x14ac:dyDescent="0.2">
      <c r="A1836" s="16">
        <v>1831</v>
      </c>
      <c r="B1836" s="21" t="s">
        <v>3167</v>
      </c>
      <c r="C1836" s="16" t="s">
        <v>1766</v>
      </c>
      <c r="D1836" s="16" t="s">
        <v>1767</v>
      </c>
      <c r="E1836" s="16" t="s">
        <v>3168</v>
      </c>
      <c r="F1836" s="16"/>
      <c r="G1836" s="16" t="s">
        <v>33</v>
      </c>
      <c r="H1836" s="251">
        <v>1508220</v>
      </c>
      <c r="I1836" s="251">
        <v>210</v>
      </c>
      <c r="J1836" s="16">
        <v>2796363</v>
      </c>
      <c r="K1836" s="16">
        <v>138</v>
      </c>
      <c r="L1836" s="16">
        <v>2796363</v>
      </c>
      <c r="M1836" s="16">
        <v>138</v>
      </c>
      <c r="N1836" s="16">
        <v>2796363</v>
      </c>
      <c r="O1836" s="16">
        <v>138</v>
      </c>
      <c r="P1836" s="16">
        <v>2796363</v>
      </c>
      <c r="Q1836" s="16">
        <v>138</v>
      </c>
      <c r="R1836" s="16">
        <v>12693672</v>
      </c>
      <c r="S1836" s="16">
        <v>762</v>
      </c>
      <c r="T1836" s="16" t="s">
        <v>25</v>
      </c>
      <c r="U1836" s="16" t="s">
        <v>294</v>
      </c>
      <c r="V1836" s="16" t="s">
        <v>3169</v>
      </c>
    </row>
    <row r="1837" spans="1:22" s="313" customFormat="1" x14ac:dyDescent="0.2">
      <c r="A1837" s="16">
        <v>1832</v>
      </c>
      <c r="B1837" s="21" t="s">
        <v>384</v>
      </c>
      <c r="C1837" s="16" t="s">
        <v>11179</v>
      </c>
      <c r="D1837" s="16" t="s">
        <v>11180</v>
      </c>
      <c r="E1837" s="16" t="s">
        <v>11181</v>
      </c>
      <c r="F1837" s="16"/>
      <c r="G1837" s="16" t="s">
        <v>1493</v>
      </c>
      <c r="H1837" s="251">
        <v>2533440</v>
      </c>
      <c r="I1837" s="251">
        <v>29</v>
      </c>
      <c r="J1837" s="16">
        <v>2533440</v>
      </c>
      <c r="K1837" s="16">
        <v>29</v>
      </c>
      <c r="L1837" s="16">
        <v>2533440</v>
      </c>
      <c r="M1837" s="16">
        <v>29</v>
      </c>
      <c r="N1837" s="16">
        <v>2533440</v>
      </c>
      <c r="O1837" s="16">
        <v>29</v>
      </c>
      <c r="P1837" s="16">
        <v>2533440</v>
      </c>
      <c r="Q1837" s="16">
        <v>29</v>
      </c>
      <c r="R1837" s="16">
        <v>12667200</v>
      </c>
      <c r="S1837" s="16">
        <v>145</v>
      </c>
      <c r="T1837" s="16" t="s">
        <v>1113</v>
      </c>
      <c r="U1837" s="16" t="s">
        <v>1210</v>
      </c>
      <c r="V1837" s="35" t="s">
        <v>199</v>
      </c>
    </row>
    <row r="1838" spans="1:22" s="313" customFormat="1" ht="75" x14ac:dyDescent="0.2">
      <c r="A1838" s="16">
        <v>1833</v>
      </c>
      <c r="B1838" s="21" t="s">
        <v>7270</v>
      </c>
      <c r="C1838" s="16" t="s">
        <v>3042</v>
      </c>
      <c r="D1838" s="16" t="s">
        <v>844</v>
      </c>
      <c r="E1838" s="16" t="s">
        <v>7271</v>
      </c>
      <c r="F1838" s="16"/>
      <c r="G1838" s="16" t="s">
        <v>1493</v>
      </c>
      <c r="H1838" s="251">
        <v>2533216</v>
      </c>
      <c r="I1838" s="251">
        <v>172</v>
      </c>
      <c r="J1838" s="16">
        <v>2533216</v>
      </c>
      <c r="K1838" s="16">
        <v>172</v>
      </c>
      <c r="L1838" s="16">
        <v>2533216</v>
      </c>
      <c r="M1838" s="16">
        <v>172</v>
      </c>
      <c r="N1838" s="16">
        <v>2533216</v>
      </c>
      <c r="O1838" s="16">
        <v>172</v>
      </c>
      <c r="P1838" s="16">
        <v>2533216</v>
      </c>
      <c r="Q1838" s="16">
        <v>172</v>
      </c>
      <c r="R1838" s="16">
        <v>12666080</v>
      </c>
      <c r="S1838" s="16">
        <v>860</v>
      </c>
      <c r="T1838" s="16" t="s">
        <v>213</v>
      </c>
      <c r="U1838" s="16" t="s">
        <v>7048</v>
      </c>
      <c r="V1838" s="16" t="s">
        <v>7048</v>
      </c>
    </row>
    <row r="1839" spans="1:22" s="313" customFormat="1" ht="112.5" x14ac:dyDescent="0.2">
      <c r="A1839" s="16">
        <v>1834</v>
      </c>
      <c r="B1839" s="21" t="s">
        <v>4402</v>
      </c>
      <c r="C1839" s="16" t="s">
        <v>4403</v>
      </c>
      <c r="D1839" s="16" t="s">
        <v>55</v>
      </c>
      <c r="E1839" s="16" t="s">
        <v>4404</v>
      </c>
      <c r="F1839" s="17"/>
      <c r="G1839" s="16" t="s">
        <v>49</v>
      </c>
      <c r="H1839" s="251">
        <v>2523401.0199999996</v>
      </c>
      <c r="I1839" s="251">
        <v>19</v>
      </c>
      <c r="J1839" s="16">
        <v>2523401.0199999996</v>
      </c>
      <c r="K1839" s="16">
        <v>19</v>
      </c>
      <c r="L1839" s="16">
        <v>2523401.0199999996</v>
      </c>
      <c r="M1839" s="16">
        <v>19</v>
      </c>
      <c r="N1839" s="16">
        <v>2523401.0199999996</v>
      </c>
      <c r="O1839" s="16">
        <v>19</v>
      </c>
      <c r="P1839" s="16">
        <v>2523401.0199999996</v>
      </c>
      <c r="Q1839" s="16">
        <v>19</v>
      </c>
      <c r="R1839" s="16">
        <v>12617005.099999998</v>
      </c>
      <c r="S1839" s="16">
        <v>95</v>
      </c>
      <c r="T1839" s="16" t="s">
        <v>213</v>
      </c>
      <c r="U1839" s="16" t="s">
        <v>2567</v>
      </c>
      <c r="V1839" s="16" t="s">
        <v>4405</v>
      </c>
    </row>
    <row r="1840" spans="1:22" s="313" customFormat="1" ht="56.25" x14ac:dyDescent="0.2">
      <c r="A1840" s="16">
        <v>1835</v>
      </c>
      <c r="B1840" s="21" t="s">
        <v>751</v>
      </c>
      <c r="C1840" s="16" t="s">
        <v>1135</v>
      </c>
      <c r="D1840" s="16" t="s">
        <v>1136</v>
      </c>
      <c r="E1840" s="16" t="s">
        <v>1136</v>
      </c>
      <c r="F1840" s="16"/>
      <c r="G1840" s="16" t="s">
        <v>33</v>
      </c>
      <c r="H1840" s="251">
        <v>4203750</v>
      </c>
      <c r="I1840" s="251">
        <v>5</v>
      </c>
      <c r="J1840" s="29">
        <v>4203750</v>
      </c>
      <c r="K1840" s="16">
        <v>5</v>
      </c>
      <c r="L1840" s="29">
        <v>4203750</v>
      </c>
      <c r="M1840" s="16">
        <v>5</v>
      </c>
      <c r="N1840" s="16">
        <v>0</v>
      </c>
      <c r="O1840" s="16">
        <v>0</v>
      </c>
      <c r="P1840" s="16">
        <v>0</v>
      </c>
      <c r="Q1840" s="16">
        <v>0</v>
      </c>
      <c r="R1840" s="16">
        <v>12611250</v>
      </c>
      <c r="S1840" s="16">
        <v>15</v>
      </c>
      <c r="T1840" s="16" t="s">
        <v>213</v>
      </c>
      <c r="U1840" s="16" t="s">
        <v>83</v>
      </c>
      <c r="V1840" s="16" t="s">
        <v>1137</v>
      </c>
    </row>
    <row r="1841" spans="1:22" s="313" customFormat="1" ht="337.5" x14ac:dyDescent="0.2">
      <c r="A1841" s="16">
        <v>1836</v>
      </c>
      <c r="B1841" s="21" t="s">
        <v>4091</v>
      </c>
      <c r="C1841" s="16" t="s">
        <v>4092</v>
      </c>
      <c r="D1841" s="16" t="s">
        <v>1337</v>
      </c>
      <c r="E1841" s="16" t="s">
        <v>6705</v>
      </c>
      <c r="F1841" s="16"/>
      <c r="G1841" s="16" t="s">
        <v>1493</v>
      </c>
      <c r="H1841" s="251">
        <v>12600000</v>
      </c>
      <c r="I1841" s="251">
        <v>4</v>
      </c>
      <c r="J1841" s="16">
        <v>0</v>
      </c>
      <c r="K1841" s="16">
        <v>0</v>
      </c>
      <c r="L1841" s="16">
        <v>0</v>
      </c>
      <c r="M1841" s="16">
        <v>0</v>
      </c>
      <c r="N1841" s="16">
        <v>0</v>
      </c>
      <c r="O1841" s="16">
        <v>0</v>
      </c>
      <c r="P1841" s="16">
        <v>0</v>
      </c>
      <c r="Q1841" s="16">
        <v>0</v>
      </c>
      <c r="R1841" s="16">
        <v>12600000</v>
      </c>
      <c r="S1841" s="16">
        <v>4</v>
      </c>
      <c r="T1841" s="16" t="s">
        <v>76</v>
      </c>
      <c r="U1841" s="16"/>
      <c r="V1841" s="16"/>
    </row>
    <row r="1842" spans="1:22" s="313" customFormat="1" ht="112.5" x14ac:dyDescent="0.2">
      <c r="A1842" s="16">
        <v>1837</v>
      </c>
      <c r="B1842" s="21" t="s">
        <v>55</v>
      </c>
      <c r="C1842" s="16" t="s">
        <v>2802</v>
      </c>
      <c r="D1842" s="16" t="s">
        <v>2803</v>
      </c>
      <c r="E1842" s="16" t="s">
        <v>2804</v>
      </c>
      <c r="F1842" s="16"/>
      <c r="G1842" s="16" t="s">
        <v>49</v>
      </c>
      <c r="H1842" s="251">
        <v>0</v>
      </c>
      <c r="I1842" s="437">
        <v>0</v>
      </c>
      <c r="J1842" s="16">
        <v>4035420</v>
      </c>
      <c r="K1842" s="26">
        <v>3</v>
      </c>
      <c r="L1842" s="16">
        <v>4196836.8</v>
      </c>
      <c r="M1842" s="26">
        <v>3</v>
      </c>
      <c r="N1842" s="16">
        <v>4364710.2699999996</v>
      </c>
      <c r="O1842" s="26">
        <v>3</v>
      </c>
      <c r="P1842" s="16">
        <v>0</v>
      </c>
      <c r="Q1842" s="16">
        <v>0</v>
      </c>
      <c r="R1842" s="16">
        <v>12596967.07</v>
      </c>
      <c r="S1842" s="16">
        <v>9</v>
      </c>
      <c r="T1842" s="16" t="s">
        <v>1522</v>
      </c>
      <c r="U1842" s="16" t="s">
        <v>2567</v>
      </c>
      <c r="V1842" s="16" t="s">
        <v>199</v>
      </c>
    </row>
    <row r="1843" spans="1:22" s="313" customFormat="1" ht="409.5" x14ac:dyDescent="0.2">
      <c r="A1843" s="16">
        <v>1838</v>
      </c>
      <c r="B1843" s="21" t="s">
        <v>2703</v>
      </c>
      <c r="C1843" s="16" t="s">
        <v>1564</v>
      </c>
      <c r="D1843" s="16" t="s">
        <v>1565</v>
      </c>
      <c r="E1843" s="16" t="s">
        <v>2704</v>
      </c>
      <c r="F1843" s="16"/>
      <c r="G1843" s="16" t="s">
        <v>2320</v>
      </c>
      <c r="H1843" s="251">
        <v>1697968.9232999999</v>
      </c>
      <c r="I1843" s="251">
        <v>3.51</v>
      </c>
      <c r="J1843" s="16">
        <v>2724695.9999999995</v>
      </c>
      <c r="K1843" s="16">
        <v>4.0999999999999996</v>
      </c>
      <c r="L1843" s="16">
        <v>2724695.9999999995</v>
      </c>
      <c r="M1843" s="16">
        <v>4.0999999999999996</v>
      </c>
      <c r="N1843" s="16">
        <v>2724695.9999999995</v>
      </c>
      <c r="O1843" s="16">
        <v>4.0999999999999996</v>
      </c>
      <c r="P1843" s="16">
        <v>2724695.9999999995</v>
      </c>
      <c r="Q1843" s="16">
        <v>4.0999999999999996</v>
      </c>
      <c r="R1843" s="16">
        <v>12596752.9233</v>
      </c>
      <c r="S1843" s="16">
        <v>19.909999999999997</v>
      </c>
      <c r="T1843" s="16" t="s">
        <v>25</v>
      </c>
      <c r="U1843" s="16" t="s">
        <v>2567</v>
      </c>
      <c r="V1843" s="16" t="s">
        <v>199</v>
      </c>
    </row>
    <row r="1844" spans="1:22" s="313" customFormat="1" ht="225" x14ac:dyDescent="0.2">
      <c r="A1844" s="16">
        <v>1839</v>
      </c>
      <c r="B1844" s="21" t="s">
        <v>7378</v>
      </c>
      <c r="C1844" s="16" t="s">
        <v>7349</v>
      </c>
      <c r="D1844" s="16" t="s">
        <v>1316</v>
      </c>
      <c r="E1844" s="16" t="s">
        <v>7379</v>
      </c>
      <c r="F1844" s="16"/>
      <c r="G1844" s="16" t="s">
        <v>33</v>
      </c>
      <c r="H1844" s="251">
        <v>2270664</v>
      </c>
      <c r="I1844" s="251">
        <v>3</v>
      </c>
      <c r="J1844" s="16">
        <v>2574790.5</v>
      </c>
      <c r="K1844" s="16">
        <v>3</v>
      </c>
      <c r="L1844" s="16">
        <v>2574790.5</v>
      </c>
      <c r="M1844" s="16">
        <v>3</v>
      </c>
      <c r="N1844" s="16">
        <v>2574790.5</v>
      </c>
      <c r="O1844" s="16">
        <v>3</v>
      </c>
      <c r="P1844" s="16">
        <v>2574790.5</v>
      </c>
      <c r="Q1844" s="16">
        <v>3</v>
      </c>
      <c r="R1844" s="16">
        <v>12569826</v>
      </c>
      <c r="S1844" s="16">
        <v>15</v>
      </c>
      <c r="T1844" s="16" t="s">
        <v>213</v>
      </c>
      <c r="U1844" s="16" t="s">
        <v>294</v>
      </c>
      <c r="V1844" s="16" t="s">
        <v>7785</v>
      </c>
    </row>
    <row r="1845" spans="1:22" s="313" customFormat="1" ht="187.5" x14ac:dyDescent="0.2">
      <c r="A1845" s="16">
        <v>1840</v>
      </c>
      <c r="B1845" s="21" t="s">
        <v>332</v>
      </c>
      <c r="C1845" s="16" t="s">
        <v>3513</v>
      </c>
      <c r="D1845" s="16" t="s">
        <v>3514</v>
      </c>
      <c r="E1845" s="16" t="s">
        <v>3515</v>
      </c>
      <c r="F1845" s="16" t="s">
        <v>3516</v>
      </c>
      <c r="G1845" s="16" t="s">
        <v>33</v>
      </c>
      <c r="H1845" s="251">
        <v>8202363.4190476192</v>
      </c>
      <c r="I1845" s="251">
        <v>2</v>
      </c>
      <c r="J1845" s="16">
        <v>4347252.6120952396</v>
      </c>
      <c r="K1845" s="16">
        <v>1</v>
      </c>
      <c r="L1845" s="16">
        <v>0</v>
      </c>
      <c r="M1845" s="16">
        <v>0</v>
      </c>
      <c r="N1845" s="16">
        <v>0</v>
      </c>
      <c r="O1845" s="16">
        <v>0</v>
      </c>
      <c r="P1845" s="16">
        <v>0</v>
      </c>
      <c r="Q1845" s="16">
        <v>0</v>
      </c>
      <c r="R1845" s="16">
        <v>12549616.031142859</v>
      </c>
      <c r="S1845" s="16">
        <v>3</v>
      </c>
      <c r="T1845" s="16" t="s">
        <v>9759</v>
      </c>
      <c r="U1845" s="16" t="s">
        <v>3517</v>
      </c>
      <c r="V1845" s="16" t="s">
        <v>3518</v>
      </c>
    </row>
    <row r="1846" spans="1:22" s="313" customFormat="1" ht="131.25" x14ac:dyDescent="0.2">
      <c r="A1846" s="16">
        <v>1841</v>
      </c>
      <c r="B1846" s="21" t="s">
        <v>4413</v>
      </c>
      <c r="C1846" s="16" t="s">
        <v>491</v>
      </c>
      <c r="D1846" s="16" t="s">
        <v>490</v>
      </c>
      <c r="E1846" s="16" t="s">
        <v>490</v>
      </c>
      <c r="F1846" s="17"/>
      <c r="G1846" s="16" t="s">
        <v>33</v>
      </c>
      <c r="H1846" s="251">
        <v>2507142.2999999998</v>
      </c>
      <c r="I1846" s="251">
        <v>195</v>
      </c>
      <c r="J1846" s="16">
        <v>2507142.2999999998</v>
      </c>
      <c r="K1846" s="16">
        <v>195</v>
      </c>
      <c r="L1846" s="16">
        <v>2507142.2999999998</v>
      </c>
      <c r="M1846" s="16">
        <v>195</v>
      </c>
      <c r="N1846" s="16">
        <v>2507142.2999999998</v>
      </c>
      <c r="O1846" s="16">
        <v>195</v>
      </c>
      <c r="P1846" s="16">
        <v>2507142.2999999998</v>
      </c>
      <c r="Q1846" s="16">
        <v>195</v>
      </c>
      <c r="R1846" s="16">
        <v>12535711.5</v>
      </c>
      <c r="S1846" s="16">
        <v>975</v>
      </c>
      <c r="T1846" s="16" t="s">
        <v>213</v>
      </c>
      <c r="U1846" s="16"/>
      <c r="V1846" s="16"/>
    </row>
    <row r="1847" spans="1:22" s="313" customFormat="1" ht="56.25" x14ac:dyDescent="0.2">
      <c r="A1847" s="16">
        <v>1842</v>
      </c>
      <c r="B1847" s="21" t="s">
        <v>417</v>
      </c>
      <c r="C1847" s="16" t="s">
        <v>726</v>
      </c>
      <c r="D1847" s="16" t="s">
        <v>727</v>
      </c>
      <c r="E1847" s="16" t="s">
        <v>11071</v>
      </c>
      <c r="F1847" s="16"/>
      <c r="G1847" s="16" t="s">
        <v>1493</v>
      </c>
      <c r="H1847" s="251">
        <v>2503773.31</v>
      </c>
      <c r="I1847" s="251">
        <v>532</v>
      </c>
      <c r="J1847" s="16">
        <v>2503773.31</v>
      </c>
      <c r="K1847" s="16">
        <v>532</v>
      </c>
      <c r="L1847" s="16">
        <v>2503773.31</v>
      </c>
      <c r="M1847" s="16">
        <v>532</v>
      </c>
      <c r="N1847" s="16">
        <v>2503773.31</v>
      </c>
      <c r="O1847" s="16">
        <v>532</v>
      </c>
      <c r="P1847" s="16">
        <v>2503773.31</v>
      </c>
      <c r="Q1847" s="16">
        <v>532</v>
      </c>
      <c r="R1847" s="16">
        <v>12518866.550000001</v>
      </c>
      <c r="S1847" s="16">
        <v>2660</v>
      </c>
      <c r="T1847" s="16" t="s">
        <v>1113</v>
      </c>
      <c r="U1847" s="16" t="s">
        <v>1210</v>
      </c>
      <c r="V1847" s="35" t="s">
        <v>199</v>
      </c>
    </row>
    <row r="1848" spans="1:22" s="313" customFormat="1" ht="409.5" x14ac:dyDescent="0.2">
      <c r="A1848" s="16">
        <v>1843</v>
      </c>
      <c r="B1848" s="20" t="s">
        <v>13947</v>
      </c>
      <c r="C1848" s="20" t="s">
        <v>13948</v>
      </c>
      <c r="D1848" s="20" t="s">
        <v>13949</v>
      </c>
      <c r="E1848" s="22" t="s">
        <v>14113</v>
      </c>
      <c r="F1848" s="20"/>
      <c r="G1848" s="20" t="s">
        <v>1493</v>
      </c>
      <c r="H1848" s="115">
        <v>2500000</v>
      </c>
      <c r="I1848" s="115">
        <v>50</v>
      </c>
      <c r="J1848" s="115">
        <v>2500000</v>
      </c>
      <c r="K1848" s="20">
        <v>50</v>
      </c>
      <c r="L1848" s="115">
        <v>2500000</v>
      </c>
      <c r="M1848" s="20">
        <v>50</v>
      </c>
      <c r="N1848" s="115">
        <v>2500000</v>
      </c>
      <c r="O1848" s="20">
        <v>50</v>
      </c>
      <c r="P1848" s="115">
        <v>2500000</v>
      </c>
      <c r="Q1848" s="20">
        <v>50</v>
      </c>
      <c r="R1848" s="16">
        <v>12500000</v>
      </c>
      <c r="S1848" s="20">
        <v>250</v>
      </c>
      <c r="T1848" s="20" t="s">
        <v>13873</v>
      </c>
      <c r="U1848" s="211" t="s">
        <v>2567</v>
      </c>
      <c r="V1848" s="211" t="s">
        <v>13951</v>
      </c>
    </row>
    <row r="1849" spans="1:22" s="313" customFormat="1" ht="409.5" x14ac:dyDescent="0.2">
      <c r="A1849" s="16">
        <v>1844</v>
      </c>
      <c r="B1849" s="20" t="s">
        <v>13947</v>
      </c>
      <c r="C1849" s="20" t="s">
        <v>13948</v>
      </c>
      <c r="D1849" s="20" t="s">
        <v>13949</v>
      </c>
      <c r="E1849" s="22" t="s">
        <v>14114</v>
      </c>
      <c r="F1849" s="20"/>
      <c r="G1849" s="20" t="s">
        <v>1493</v>
      </c>
      <c r="H1849" s="115">
        <v>2500000</v>
      </c>
      <c r="I1849" s="115">
        <v>50</v>
      </c>
      <c r="J1849" s="115">
        <v>2500000</v>
      </c>
      <c r="K1849" s="20">
        <v>50</v>
      </c>
      <c r="L1849" s="115">
        <v>2500000</v>
      </c>
      <c r="M1849" s="20">
        <v>50</v>
      </c>
      <c r="N1849" s="115">
        <v>2500000</v>
      </c>
      <c r="O1849" s="20">
        <v>50</v>
      </c>
      <c r="P1849" s="115">
        <v>2500000</v>
      </c>
      <c r="Q1849" s="20">
        <v>50</v>
      </c>
      <c r="R1849" s="16">
        <v>12500000</v>
      </c>
      <c r="S1849" s="20">
        <v>250</v>
      </c>
      <c r="T1849" s="20" t="s">
        <v>13873</v>
      </c>
      <c r="U1849" s="211" t="s">
        <v>2567</v>
      </c>
      <c r="V1849" s="211" t="s">
        <v>13951</v>
      </c>
    </row>
    <row r="1850" spans="1:22" s="313" customFormat="1" ht="409.5" x14ac:dyDescent="0.2">
      <c r="A1850" s="16">
        <v>1845</v>
      </c>
      <c r="B1850" s="243" t="s">
        <v>13947</v>
      </c>
      <c r="C1850" s="243" t="s">
        <v>13948</v>
      </c>
      <c r="D1850" s="22" t="s">
        <v>13949</v>
      </c>
      <c r="E1850" s="243" t="s">
        <v>14113</v>
      </c>
      <c r="F1850" s="127"/>
      <c r="G1850" s="127" t="s">
        <v>1493</v>
      </c>
      <c r="H1850" s="278">
        <v>2500000</v>
      </c>
      <c r="I1850" s="278">
        <v>50</v>
      </c>
      <c r="J1850" s="278">
        <v>2500000</v>
      </c>
      <c r="K1850" s="127">
        <v>50</v>
      </c>
      <c r="L1850" s="278">
        <v>2500000</v>
      </c>
      <c r="M1850" s="127">
        <v>50</v>
      </c>
      <c r="N1850" s="278">
        <v>2500000</v>
      </c>
      <c r="O1850" s="127">
        <v>50</v>
      </c>
      <c r="P1850" s="278">
        <v>2500000</v>
      </c>
      <c r="Q1850" s="127">
        <v>50</v>
      </c>
      <c r="R1850" s="16">
        <v>12500000</v>
      </c>
      <c r="S1850" s="127">
        <v>250</v>
      </c>
      <c r="T1850" s="127" t="s">
        <v>13873</v>
      </c>
      <c r="U1850" s="215" t="s">
        <v>2567</v>
      </c>
      <c r="V1850" s="215" t="s">
        <v>13951</v>
      </c>
    </row>
    <row r="1851" spans="1:22" s="313" customFormat="1" ht="409.5" x14ac:dyDescent="0.2">
      <c r="A1851" s="16">
        <v>1846</v>
      </c>
      <c r="B1851" s="243" t="s">
        <v>13947</v>
      </c>
      <c r="C1851" s="243" t="s">
        <v>13948</v>
      </c>
      <c r="D1851" s="22" t="s">
        <v>13949</v>
      </c>
      <c r="E1851" s="243" t="s">
        <v>14114</v>
      </c>
      <c r="F1851" s="127"/>
      <c r="G1851" s="127" t="s">
        <v>1493</v>
      </c>
      <c r="H1851" s="278">
        <v>2500000</v>
      </c>
      <c r="I1851" s="278">
        <v>50</v>
      </c>
      <c r="J1851" s="278">
        <v>2500000</v>
      </c>
      <c r="K1851" s="127">
        <v>50</v>
      </c>
      <c r="L1851" s="278">
        <v>2500000</v>
      </c>
      <c r="M1851" s="127">
        <v>50</v>
      </c>
      <c r="N1851" s="278">
        <v>2500000</v>
      </c>
      <c r="O1851" s="127">
        <v>50</v>
      </c>
      <c r="P1851" s="278">
        <v>2500000</v>
      </c>
      <c r="Q1851" s="127">
        <v>50</v>
      </c>
      <c r="R1851" s="16">
        <v>12500000</v>
      </c>
      <c r="S1851" s="127">
        <v>250</v>
      </c>
      <c r="T1851" s="127" t="s">
        <v>13873</v>
      </c>
      <c r="U1851" s="215" t="s">
        <v>2567</v>
      </c>
      <c r="V1851" s="215" t="s">
        <v>13951</v>
      </c>
    </row>
    <row r="1852" spans="1:22" s="313" customFormat="1" ht="37.5" x14ac:dyDescent="0.2">
      <c r="A1852" s="16">
        <v>1847</v>
      </c>
      <c r="B1852" s="21" t="s">
        <v>320</v>
      </c>
      <c r="C1852" s="16" t="s">
        <v>807</v>
      </c>
      <c r="D1852" s="16" t="s">
        <v>808</v>
      </c>
      <c r="E1852" s="16" t="s">
        <v>10165</v>
      </c>
      <c r="F1852" s="16" t="s">
        <v>10165</v>
      </c>
      <c r="G1852" s="16" t="s">
        <v>9115</v>
      </c>
      <c r="H1852" s="251">
        <v>2499275.52</v>
      </c>
      <c r="I1852" s="251" t="s">
        <v>9329</v>
      </c>
      <c r="J1852" s="16">
        <v>2499275.52</v>
      </c>
      <c r="K1852" s="16" t="s">
        <v>9329</v>
      </c>
      <c r="L1852" s="16">
        <v>2499275.52</v>
      </c>
      <c r="M1852" s="16" t="s">
        <v>9329</v>
      </c>
      <c r="N1852" s="16">
        <v>2499275.52</v>
      </c>
      <c r="O1852" s="16" t="s">
        <v>9329</v>
      </c>
      <c r="P1852" s="16">
        <v>2499275.52</v>
      </c>
      <c r="Q1852" s="16" t="s">
        <v>9329</v>
      </c>
      <c r="R1852" s="16">
        <v>12496377.6</v>
      </c>
      <c r="S1852" s="16">
        <v>180</v>
      </c>
      <c r="T1852" s="16" t="s">
        <v>34</v>
      </c>
      <c r="U1852" s="16"/>
      <c r="V1852" s="16"/>
    </row>
    <row r="1853" spans="1:22" s="313" customFormat="1" ht="409.5" x14ac:dyDescent="0.2">
      <c r="A1853" s="16">
        <v>1848</v>
      </c>
      <c r="B1853" s="21" t="s">
        <v>2962</v>
      </c>
      <c r="C1853" s="16" t="s">
        <v>6205</v>
      </c>
      <c r="D1853" s="16" t="s">
        <v>6206</v>
      </c>
      <c r="E1853" s="16" t="s">
        <v>6207</v>
      </c>
      <c r="F1853" s="16"/>
      <c r="G1853" s="16" t="s">
        <v>1493</v>
      </c>
      <c r="H1853" s="251">
        <v>12480000</v>
      </c>
      <c r="I1853" s="251">
        <v>3</v>
      </c>
      <c r="J1853" s="16">
        <v>0</v>
      </c>
      <c r="K1853" s="16">
        <v>0</v>
      </c>
      <c r="L1853" s="16">
        <v>0</v>
      </c>
      <c r="M1853" s="16">
        <v>0</v>
      </c>
      <c r="N1853" s="16">
        <v>0</v>
      </c>
      <c r="O1853" s="16">
        <v>0</v>
      </c>
      <c r="P1853" s="16">
        <v>0</v>
      </c>
      <c r="Q1853" s="16">
        <v>0</v>
      </c>
      <c r="R1853" s="16">
        <v>12480000</v>
      </c>
      <c r="S1853" s="16">
        <v>3</v>
      </c>
      <c r="T1853" s="16" t="s">
        <v>76</v>
      </c>
      <c r="U1853" s="16"/>
      <c r="V1853" s="16"/>
    </row>
    <row r="1854" spans="1:22" s="313" customFormat="1" ht="56.25" x14ac:dyDescent="0.2">
      <c r="A1854" s="16">
        <v>1849</v>
      </c>
      <c r="B1854" s="21" t="s">
        <v>7786</v>
      </c>
      <c r="C1854" s="16" t="s">
        <v>7787</v>
      </c>
      <c r="D1854" s="16" t="s">
        <v>7788</v>
      </c>
      <c r="E1854" s="16" t="s">
        <v>7789</v>
      </c>
      <c r="F1854" s="16"/>
      <c r="G1854" s="16" t="s">
        <v>281</v>
      </c>
      <c r="H1854" s="251">
        <v>3120000</v>
      </c>
      <c r="I1854" s="251">
        <v>600</v>
      </c>
      <c r="J1854" s="16">
        <v>0</v>
      </c>
      <c r="K1854" s="16">
        <v>0</v>
      </c>
      <c r="L1854" s="16">
        <v>3120000</v>
      </c>
      <c r="M1854" s="16">
        <v>600</v>
      </c>
      <c r="N1854" s="16">
        <v>3120000</v>
      </c>
      <c r="O1854" s="16">
        <v>600</v>
      </c>
      <c r="P1854" s="16">
        <v>3120000</v>
      </c>
      <c r="Q1854" s="16">
        <v>600</v>
      </c>
      <c r="R1854" s="16">
        <v>12480000</v>
      </c>
      <c r="S1854" s="16">
        <v>2400</v>
      </c>
      <c r="T1854" s="16" t="s">
        <v>213</v>
      </c>
      <c r="U1854" s="16" t="s">
        <v>83</v>
      </c>
      <c r="V1854" s="16" t="s">
        <v>83</v>
      </c>
    </row>
    <row r="1855" spans="1:22" s="313" customFormat="1" ht="56.25" x14ac:dyDescent="0.2">
      <c r="A1855" s="16">
        <v>1850</v>
      </c>
      <c r="B1855" s="21" t="s">
        <v>7790</v>
      </c>
      <c r="C1855" s="16" t="s">
        <v>3853</v>
      </c>
      <c r="D1855" s="16" t="s">
        <v>3854</v>
      </c>
      <c r="E1855" s="16" t="s">
        <v>4374</v>
      </c>
      <c r="F1855" s="16"/>
      <c r="G1855" s="16" t="s">
        <v>33</v>
      </c>
      <c r="H1855" s="251">
        <v>2234400</v>
      </c>
      <c r="I1855" s="251">
        <v>28</v>
      </c>
      <c r="J1855" s="16">
        <v>2560000</v>
      </c>
      <c r="K1855" s="16">
        <v>32</v>
      </c>
      <c r="L1855" s="16">
        <v>2560000</v>
      </c>
      <c r="M1855" s="16">
        <v>32</v>
      </c>
      <c r="N1855" s="16">
        <v>2560000</v>
      </c>
      <c r="O1855" s="16">
        <v>32</v>
      </c>
      <c r="P1855" s="16">
        <v>2560000</v>
      </c>
      <c r="Q1855" s="16">
        <v>32</v>
      </c>
      <c r="R1855" s="16">
        <v>12474400</v>
      </c>
      <c r="S1855" s="16">
        <v>156</v>
      </c>
      <c r="T1855" s="16" t="s">
        <v>213</v>
      </c>
      <c r="U1855" s="16" t="s">
        <v>7048</v>
      </c>
      <c r="V1855" s="16" t="s">
        <v>7048</v>
      </c>
    </row>
    <row r="1856" spans="1:22" s="313" customFormat="1" ht="318.75" x14ac:dyDescent="0.2">
      <c r="A1856" s="16">
        <v>1851</v>
      </c>
      <c r="B1856" s="21" t="s">
        <v>1193</v>
      </c>
      <c r="C1856" s="16" t="s">
        <v>5029</v>
      </c>
      <c r="D1856" s="16" t="s">
        <v>5030</v>
      </c>
      <c r="E1856" s="16" t="s">
        <v>6652</v>
      </c>
      <c r="F1856" s="16"/>
      <c r="G1856" s="16" t="s">
        <v>1493</v>
      </c>
      <c r="H1856" s="251">
        <v>12466000</v>
      </c>
      <c r="I1856" s="251">
        <v>4</v>
      </c>
      <c r="J1856" s="16">
        <v>0</v>
      </c>
      <c r="K1856" s="16">
        <v>0</v>
      </c>
      <c r="L1856" s="16">
        <v>0</v>
      </c>
      <c r="M1856" s="16">
        <v>0</v>
      </c>
      <c r="N1856" s="16">
        <v>0</v>
      </c>
      <c r="O1856" s="16">
        <v>0</v>
      </c>
      <c r="P1856" s="16">
        <v>0</v>
      </c>
      <c r="Q1856" s="16">
        <v>0</v>
      </c>
      <c r="R1856" s="16">
        <v>12466000</v>
      </c>
      <c r="S1856" s="16">
        <v>4</v>
      </c>
      <c r="T1856" s="16" t="s">
        <v>76</v>
      </c>
      <c r="U1856" s="16"/>
      <c r="V1856" s="16"/>
    </row>
    <row r="1857" spans="1:22" s="313" customFormat="1" ht="93.75" x14ac:dyDescent="0.2">
      <c r="A1857" s="16">
        <v>1852</v>
      </c>
      <c r="B1857" s="21" t="s">
        <v>4422</v>
      </c>
      <c r="C1857" s="16" t="s">
        <v>4423</v>
      </c>
      <c r="D1857" s="16" t="s">
        <v>2471</v>
      </c>
      <c r="E1857" s="16" t="s">
        <v>4424</v>
      </c>
      <c r="F1857" s="17"/>
      <c r="G1857" s="16" t="s">
        <v>33</v>
      </c>
      <c r="H1857" s="251">
        <v>2488746</v>
      </c>
      <c r="I1857" s="251">
        <v>2</v>
      </c>
      <c r="J1857" s="16">
        <v>2488746</v>
      </c>
      <c r="K1857" s="16">
        <v>2</v>
      </c>
      <c r="L1857" s="16">
        <v>2488746</v>
      </c>
      <c r="M1857" s="16">
        <v>2</v>
      </c>
      <c r="N1857" s="16">
        <v>2488746</v>
      </c>
      <c r="O1857" s="16">
        <v>2</v>
      </c>
      <c r="P1857" s="16">
        <v>2488746</v>
      </c>
      <c r="Q1857" s="16">
        <v>2</v>
      </c>
      <c r="R1857" s="16">
        <v>12443730</v>
      </c>
      <c r="S1857" s="16">
        <v>10</v>
      </c>
      <c r="T1857" s="16" t="s">
        <v>213</v>
      </c>
      <c r="U1857" s="16" t="s">
        <v>2567</v>
      </c>
      <c r="V1857" s="16" t="s">
        <v>4425</v>
      </c>
    </row>
    <row r="1858" spans="1:22" s="313" customFormat="1" ht="56.25" x14ac:dyDescent="0.2">
      <c r="A1858" s="16">
        <v>1853</v>
      </c>
      <c r="B1858" s="51" t="s">
        <v>14752</v>
      </c>
      <c r="C1858" s="51" t="s">
        <v>14753</v>
      </c>
      <c r="D1858" s="51" t="s">
        <v>14754</v>
      </c>
      <c r="E1858" s="51" t="s">
        <v>14755</v>
      </c>
      <c r="F1858" s="51"/>
      <c r="G1858" s="51" t="s">
        <v>9115</v>
      </c>
      <c r="H1858" s="437">
        <v>12432000</v>
      </c>
      <c r="I1858" s="251" t="s">
        <v>14756</v>
      </c>
      <c r="J1858" s="17"/>
      <c r="K1858" s="17"/>
      <c r="L1858" s="17"/>
      <c r="M1858" s="17"/>
      <c r="N1858" s="17"/>
      <c r="O1858" s="17"/>
      <c r="P1858" s="17"/>
      <c r="Q1858" s="17"/>
      <c r="R1858" s="16">
        <v>12432000</v>
      </c>
      <c r="S1858" s="16">
        <v>20000</v>
      </c>
      <c r="T1858" s="51" t="s">
        <v>14655</v>
      </c>
      <c r="U1858" s="51"/>
      <c r="V1858" s="17"/>
    </row>
    <row r="1859" spans="1:22" s="313" customFormat="1" ht="37.5" x14ac:dyDescent="0.2">
      <c r="A1859" s="16">
        <v>1854</v>
      </c>
      <c r="B1859" s="21" t="s">
        <v>7791</v>
      </c>
      <c r="C1859" s="16" t="s">
        <v>6648</v>
      </c>
      <c r="D1859" s="16" t="s">
        <v>6647</v>
      </c>
      <c r="E1859" s="16" t="s">
        <v>6649</v>
      </c>
      <c r="F1859" s="16"/>
      <c r="G1859" s="16" t="s">
        <v>33</v>
      </c>
      <c r="H1859" s="251">
        <v>1067000</v>
      </c>
      <c r="I1859" s="251">
        <v>1</v>
      </c>
      <c r="J1859" s="16">
        <v>2840000</v>
      </c>
      <c r="K1859" s="16">
        <v>2</v>
      </c>
      <c r="L1859" s="16">
        <v>2840000</v>
      </c>
      <c r="M1859" s="16">
        <v>2</v>
      </c>
      <c r="N1859" s="16">
        <v>2840000</v>
      </c>
      <c r="O1859" s="16">
        <v>2</v>
      </c>
      <c r="P1859" s="16">
        <v>2840000</v>
      </c>
      <c r="Q1859" s="16">
        <v>2</v>
      </c>
      <c r="R1859" s="16">
        <v>12427000</v>
      </c>
      <c r="S1859" s="16">
        <v>9</v>
      </c>
      <c r="T1859" s="16" t="s">
        <v>213</v>
      </c>
      <c r="U1859" s="16" t="s">
        <v>83</v>
      </c>
      <c r="V1859" s="16" t="s">
        <v>83</v>
      </c>
    </row>
    <row r="1860" spans="1:22" s="313" customFormat="1" ht="75" x14ac:dyDescent="0.2">
      <c r="A1860" s="16">
        <v>1855</v>
      </c>
      <c r="B1860" s="21" t="s">
        <v>417</v>
      </c>
      <c r="C1860" s="16" t="s">
        <v>1449</v>
      </c>
      <c r="D1860" s="16" t="s">
        <v>1450</v>
      </c>
      <c r="E1860" s="16" t="s">
        <v>9976</v>
      </c>
      <c r="F1860" s="16" t="s">
        <v>9976</v>
      </c>
      <c r="G1860" s="16" t="s">
        <v>9115</v>
      </c>
      <c r="H1860" s="251">
        <v>2484000.96</v>
      </c>
      <c r="I1860" s="251" t="s">
        <v>9123</v>
      </c>
      <c r="J1860" s="16">
        <v>2484000.96</v>
      </c>
      <c r="K1860" s="16" t="s">
        <v>9123</v>
      </c>
      <c r="L1860" s="16">
        <v>2484000.96</v>
      </c>
      <c r="M1860" s="16" t="s">
        <v>9123</v>
      </c>
      <c r="N1860" s="16">
        <v>2484000.96</v>
      </c>
      <c r="O1860" s="16" t="s">
        <v>9123</v>
      </c>
      <c r="P1860" s="16">
        <v>2484000.96</v>
      </c>
      <c r="Q1860" s="16" t="s">
        <v>9123</v>
      </c>
      <c r="R1860" s="16">
        <v>12420004.800000001</v>
      </c>
      <c r="S1860" s="16">
        <v>30</v>
      </c>
      <c r="T1860" s="16" t="s">
        <v>34</v>
      </c>
      <c r="U1860" s="16"/>
      <c r="V1860" s="16"/>
    </row>
    <row r="1861" spans="1:22" s="313" customFormat="1" ht="187.5" x14ac:dyDescent="0.2">
      <c r="A1861" s="16">
        <v>1856</v>
      </c>
      <c r="B1861" s="20" t="s">
        <v>14115</v>
      </c>
      <c r="C1861" s="20" t="s">
        <v>14116</v>
      </c>
      <c r="D1861" s="20" t="s">
        <v>14117</v>
      </c>
      <c r="E1861" s="20" t="s">
        <v>14118</v>
      </c>
      <c r="F1861" s="20"/>
      <c r="G1861" s="21" t="s">
        <v>33</v>
      </c>
      <c r="H1861" s="115">
        <v>12398400</v>
      </c>
      <c r="I1861" s="115">
        <v>20</v>
      </c>
      <c r="J1861" s="115"/>
      <c r="K1861" s="115"/>
      <c r="L1861" s="115"/>
      <c r="M1861" s="115"/>
      <c r="N1861" s="115"/>
      <c r="O1861" s="115"/>
      <c r="P1861" s="115"/>
      <c r="Q1861" s="115"/>
      <c r="R1861" s="16">
        <v>12398400</v>
      </c>
      <c r="S1861" s="21">
        <v>20</v>
      </c>
      <c r="T1861" s="20" t="s">
        <v>14072</v>
      </c>
      <c r="U1861" s="17"/>
      <c r="V1861" s="17"/>
    </row>
    <row r="1862" spans="1:22" s="313" customFormat="1" ht="187.5" x14ac:dyDescent="0.2">
      <c r="A1862" s="16">
        <v>1857</v>
      </c>
      <c r="B1862" s="20" t="s">
        <v>14115</v>
      </c>
      <c r="C1862" s="20" t="s">
        <v>14116</v>
      </c>
      <c r="D1862" s="20" t="s">
        <v>14117</v>
      </c>
      <c r="E1862" s="20" t="s">
        <v>14119</v>
      </c>
      <c r="F1862" s="20"/>
      <c r="G1862" s="21" t="s">
        <v>33</v>
      </c>
      <c r="H1862" s="115">
        <v>12398400</v>
      </c>
      <c r="I1862" s="115">
        <v>20</v>
      </c>
      <c r="J1862" s="115"/>
      <c r="K1862" s="115"/>
      <c r="L1862" s="115"/>
      <c r="M1862" s="115"/>
      <c r="N1862" s="115"/>
      <c r="O1862" s="115"/>
      <c r="P1862" s="115"/>
      <c r="Q1862" s="115"/>
      <c r="R1862" s="16">
        <v>12398400</v>
      </c>
      <c r="S1862" s="21">
        <v>20</v>
      </c>
      <c r="T1862" s="20" t="s">
        <v>14072</v>
      </c>
      <c r="U1862" s="17"/>
      <c r="V1862" s="17"/>
    </row>
    <row r="1863" spans="1:22" s="313" customFormat="1" ht="187.5" x14ac:dyDescent="0.2">
      <c r="A1863" s="16">
        <v>1858</v>
      </c>
      <c r="B1863" s="20" t="s">
        <v>14115</v>
      </c>
      <c r="C1863" s="20" t="s">
        <v>14116</v>
      </c>
      <c r="D1863" s="20" t="s">
        <v>14117</v>
      </c>
      <c r="E1863" s="20" t="s">
        <v>14120</v>
      </c>
      <c r="F1863" s="20"/>
      <c r="G1863" s="21" t="s">
        <v>33</v>
      </c>
      <c r="H1863" s="115">
        <v>12398400</v>
      </c>
      <c r="I1863" s="115">
        <v>20</v>
      </c>
      <c r="J1863" s="115"/>
      <c r="K1863" s="115"/>
      <c r="L1863" s="115"/>
      <c r="M1863" s="115"/>
      <c r="N1863" s="115"/>
      <c r="O1863" s="115"/>
      <c r="P1863" s="115"/>
      <c r="Q1863" s="115"/>
      <c r="R1863" s="16">
        <v>12398400</v>
      </c>
      <c r="S1863" s="21">
        <v>20</v>
      </c>
      <c r="T1863" s="20" t="s">
        <v>14072</v>
      </c>
      <c r="U1863" s="17"/>
      <c r="V1863" s="17"/>
    </row>
    <row r="1864" spans="1:22" s="313" customFormat="1" ht="187.5" x14ac:dyDescent="0.2">
      <c r="A1864" s="16">
        <v>1859</v>
      </c>
      <c r="B1864" s="20" t="s">
        <v>14115</v>
      </c>
      <c r="C1864" s="20" t="s">
        <v>14116</v>
      </c>
      <c r="D1864" s="20" t="s">
        <v>14117</v>
      </c>
      <c r="E1864" s="20" t="s">
        <v>14121</v>
      </c>
      <c r="F1864" s="20"/>
      <c r="G1864" s="21" t="s">
        <v>33</v>
      </c>
      <c r="H1864" s="115">
        <v>12398400</v>
      </c>
      <c r="I1864" s="115">
        <v>20</v>
      </c>
      <c r="J1864" s="115"/>
      <c r="K1864" s="115"/>
      <c r="L1864" s="115"/>
      <c r="M1864" s="115"/>
      <c r="N1864" s="115"/>
      <c r="O1864" s="115"/>
      <c r="P1864" s="115"/>
      <c r="Q1864" s="115"/>
      <c r="R1864" s="16">
        <v>12398400</v>
      </c>
      <c r="S1864" s="21">
        <v>20</v>
      </c>
      <c r="T1864" s="20" t="s">
        <v>14072</v>
      </c>
      <c r="U1864" s="17"/>
      <c r="V1864" s="17"/>
    </row>
    <row r="1865" spans="1:22" s="313" customFormat="1" ht="37.5" x14ac:dyDescent="0.2">
      <c r="A1865" s="16">
        <v>1860</v>
      </c>
      <c r="B1865" s="21" t="s">
        <v>9218</v>
      </c>
      <c r="C1865" s="16" t="s">
        <v>9219</v>
      </c>
      <c r="D1865" s="16" t="s">
        <v>9220</v>
      </c>
      <c r="E1865" s="16" t="s">
        <v>9221</v>
      </c>
      <c r="F1865" s="16"/>
      <c r="G1865" s="16" t="s">
        <v>7079</v>
      </c>
      <c r="H1865" s="251">
        <v>12379603.539999999</v>
      </c>
      <c r="I1865" s="251" t="s">
        <v>9222</v>
      </c>
      <c r="J1865" s="16"/>
      <c r="K1865" s="16"/>
      <c r="L1865" s="16"/>
      <c r="M1865" s="16"/>
      <c r="N1865" s="16"/>
      <c r="O1865" s="16"/>
      <c r="P1865" s="16"/>
      <c r="Q1865" s="16"/>
      <c r="R1865" s="16">
        <v>12379603.539999999</v>
      </c>
      <c r="S1865" s="16">
        <v>29952</v>
      </c>
      <c r="T1865" s="16" t="s">
        <v>1326</v>
      </c>
      <c r="U1865" s="16"/>
      <c r="V1865" s="16"/>
    </row>
    <row r="1866" spans="1:22" s="313" customFormat="1" ht="75" x14ac:dyDescent="0.2">
      <c r="A1866" s="16">
        <v>1861</v>
      </c>
      <c r="B1866" s="51" t="s">
        <v>10071</v>
      </c>
      <c r="C1866" s="51" t="s">
        <v>14757</v>
      </c>
      <c r="D1866" s="51" t="s">
        <v>14758</v>
      </c>
      <c r="E1866" s="51" t="s">
        <v>14759</v>
      </c>
      <c r="F1866" s="40" t="s">
        <v>14449</v>
      </c>
      <c r="G1866" s="51" t="s">
        <v>9115</v>
      </c>
      <c r="H1866" s="437">
        <v>12364800</v>
      </c>
      <c r="I1866" s="251" t="s">
        <v>9268</v>
      </c>
      <c r="J1866" s="17"/>
      <c r="K1866" s="17"/>
      <c r="L1866" s="17"/>
      <c r="M1866" s="17"/>
      <c r="N1866" s="17"/>
      <c r="O1866" s="17"/>
      <c r="P1866" s="17"/>
      <c r="Q1866" s="17"/>
      <c r="R1866" s="16">
        <v>12364800</v>
      </c>
      <c r="S1866" s="16">
        <v>100</v>
      </c>
      <c r="T1866" s="51" t="s">
        <v>14655</v>
      </c>
      <c r="U1866" s="51"/>
      <c r="V1866" s="17"/>
    </row>
    <row r="1867" spans="1:22" s="313" customFormat="1" ht="37.5" x14ac:dyDescent="0.2">
      <c r="A1867" s="16">
        <v>1862</v>
      </c>
      <c r="B1867" s="21" t="s">
        <v>490</v>
      </c>
      <c r="C1867" s="16" t="s">
        <v>2492</v>
      </c>
      <c r="D1867" s="16" t="s">
        <v>2493</v>
      </c>
      <c r="E1867" s="16" t="s">
        <v>2494</v>
      </c>
      <c r="F1867" s="16"/>
      <c r="G1867" s="16" t="s">
        <v>33</v>
      </c>
      <c r="H1867" s="251">
        <v>2760000</v>
      </c>
      <c r="I1867" s="251">
        <v>100</v>
      </c>
      <c r="J1867" s="16">
        <v>2400000</v>
      </c>
      <c r="K1867" s="16">
        <v>80</v>
      </c>
      <c r="L1867" s="16">
        <v>2400000</v>
      </c>
      <c r="M1867" s="16">
        <v>80</v>
      </c>
      <c r="N1867" s="16">
        <v>2400000</v>
      </c>
      <c r="O1867" s="16">
        <v>80</v>
      </c>
      <c r="P1867" s="16">
        <v>2400000</v>
      </c>
      <c r="Q1867" s="16">
        <v>80</v>
      </c>
      <c r="R1867" s="16">
        <v>12360000</v>
      </c>
      <c r="S1867" s="16">
        <v>420</v>
      </c>
      <c r="T1867" s="16" t="s">
        <v>1113</v>
      </c>
      <c r="U1867" s="16" t="s">
        <v>35</v>
      </c>
      <c r="V1867" s="16" t="s">
        <v>199</v>
      </c>
    </row>
    <row r="1868" spans="1:22" s="313" customFormat="1" x14ac:dyDescent="0.2">
      <c r="A1868" s="16">
        <v>1863</v>
      </c>
      <c r="B1868" s="118" t="s">
        <v>15533</v>
      </c>
      <c r="C1868" s="118" t="s">
        <v>2016</v>
      </c>
      <c r="D1868" s="118" t="s">
        <v>2017</v>
      </c>
      <c r="E1868" s="118" t="s">
        <v>15538</v>
      </c>
      <c r="F1868" s="118" t="s">
        <v>14449</v>
      </c>
      <c r="G1868" s="118" t="s">
        <v>9115</v>
      </c>
      <c r="H1868" s="166">
        <v>0</v>
      </c>
      <c r="I1868" s="166">
        <v>0</v>
      </c>
      <c r="J1868" s="118">
        <v>3088500</v>
      </c>
      <c r="K1868" s="118">
        <v>10</v>
      </c>
      <c r="L1868" s="118">
        <v>3088500</v>
      </c>
      <c r="M1868" s="118">
        <v>10</v>
      </c>
      <c r="N1868" s="118">
        <v>3088500</v>
      </c>
      <c r="O1868" s="118">
        <v>10</v>
      </c>
      <c r="P1868" s="118">
        <v>3088500</v>
      </c>
      <c r="Q1868" s="118">
        <v>10</v>
      </c>
      <c r="R1868" s="16">
        <v>12354000</v>
      </c>
      <c r="S1868" s="118">
        <v>40</v>
      </c>
      <c r="T1868" s="20" t="s">
        <v>15403</v>
      </c>
      <c r="U1868" s="118"/>
      <c r="V1868" s="118"/>
    </row>
    <row r="1869" spans="1:22" s="313" customFormat="1" ht="93.75" x14ac:dyDescent="0.2">
      <c r="A1869" s="16">
        <v>1864</v>
      </c>
      <c r="B1869" s="21" t="s">
        <v>645</v>
      </c>
      <c r="C1869" s="16" t="s">
        <v>2069</v>
      </c>
      <c r="D1869" s="16" t="s">
        <v>2070</v>
      </c>
      <c r="E1869" s="16" t="s">
        <v>10991</v>
      </c>
      <c r="F1869" s="16"/>
      <c r="G1869" s="16" t="s">
        <v>1493</v>
      </c>
      <c r="H1869" s="251">
        <v>2470153.7200000002</v>
      </c>
      <c r="I1869" s="251">
        <v>48</v>
      </c>
      <c r="J1869" s="16">
        <v>2470153.7200000002</v>
      </c>
      <c r="K1869" s="16">
        <v>48</v>
      </c>
      <c r="L1869" s="16">
        <v>2470153.7200000002</v>
      </c>
      <c r="M1869" s="16">
        <v>48</v>
      </c>
      <c r="N1869" s="16">
        <v>2470153.7200000002</v>
      </c>
      <c r="O1869" s="16">
        <v>48</v>
      </c>
      <c r="P1869" s="16">
        <v>2470153.7200000002</v>
      </c>
      <c r="Q1869" s="16">
        <v>48</v>
      </c>
      <c r="R1869" s="16">
        <v>12350768.600000001</v>
      </c>
      <c r="S1869" s="16">
        <v>240</v>
      </c>
      <c r="T1869" s="16" t="s">
        <v>1113</v>
      </c>
      <c r="U1869" s="16" t="s">
        <v>1210</v>
      </c>
      <c r="V1869" s="35" t="s">
        <v>199</v>
      </c>
    </row>
    <row r="1870" spans="1:22" s="313" customFormat="1" ht="409.5" x14ac:dyDescent="0.2">
      <c r="A1870" s="16">
        <v>1865</v>
      </c>
      <c r="B1870" s="21" t="s">
        <v>2953</v>
      </c>
      <c r="C1870" s="16" t="s">
        <v>2231</v>
      </c>
      <c r="D1870" s="16" t="s">
        <v>2232</v>
      </c>
      <c r="E1870" s="16" t="s">
        <v>2954</v>
      </c>
      <c r="F1870" s="16"/>
      <c r="G1870" s="16" t="s">
        <v>2320</v>
      </c>
      <c r="H1870" s="251">
        <v>2230000</v>
      </c>
      <c r="I1870" s="251">
        <v>2.23</v>
      </c>
      <c r="J1870" s="16">
        <v>2530000</v>
      </c>
      <c r="K1870" s="16">
        <v>2.2999999999999998</v>
      </c>
      <c r="L1870" s="16">
        <v>2530000</v>
      </c>
      <c r="M1870" s="16">
        <v>2.2999999999999998</v>
      </c>
      <c r="N1870" s="16">
        <v>2530000</v>
      </c>
      <c r="O1870" s="16">
        <v>2.2999999999999998</v>
      </c>
      <c r="P1870" s="16">
        <v>2530000</v>
      </c>
      <c r="Q1870" s="16">
        <v>2.2999999999999998</v>
      </c>
      <c r="R1870" s="16">
        <v>12350000</v>
      </c>
      <c r="S1870" s="16">
        <v>11.43</v>
      </c>
      <c r="T1870" s="16" t="s">
        <v>25</v>
      </c>
      <c r="U1870" s="16" t="s">
        <v>2567</v>
      </c>
      <c r="V1870" s="16" t="s">
        <v>2940</v>
      </c>
    </row>
    <row r="1871" spans="1:22" s="313" customFormat="1" ht="206.25" x14ac:dyDescent="0.2">
      <c r="A1871" s="16">
        <v>1866</v>
      </c>
      <c r="B1871" s="20" t="s">
        <v>1600</v>
      </c>
      <c r="C1871" s="140" t="s">
        <v>1596</v>
      </c>
      <c r="D1871" s="140" t="s">
        <v>1601</v>
      </c>
      <c r="E1871" s="140" t="s">
        <v>14122</v>
      </c>
      <c r="F1871" s="159"/>
      <c r="G1871" s="142" t="s">
        <v>1571</v>
      </c>
      <c r="H1871" s="115">
        <v>0</v>
      </c>
      <c r="I1871" s="144"/>
      <c r="J1871" s="142">
        <v>12350000</v>
      </c>
      <c r="K1871" s="142">
        <v>650</v>
      </c>
      <c r="L1871" s="142"/>
      <c r="M1871" s="142"/>
      <c r="N1871" s="142"/>
      <c r="O1871" s="142"/>
      <c r="P1871" s="142"/>
      <c r="Q1871" s="142"/>
      <c r="R1871" s="16">
        <v>12350000</v>
      </c>
      <c r="S1871" s="142">
        <v>650</v>
      </c>
      <c r="T1871" s="142" t="s">
        <v>14123</v>
      </c>
      <c r="U1871" s="223"/>
      <c r="V1871" s="223"/>
    </row>
    <row r="1872" spans="1:22" s="313" customFormat="1" ht="75" x14ac:dyDescent="0.2">
      <c r="A1872" s="16">
        <v>1867</v>
      </c>
      <c r="B1872" s="24" t="s">
        <v>3509</v>
      </c>
      <c r="C1872" s="44" t="s">
        <v>3510</v>
      </c>
      <c r="D1872" s="44" t="s">
        <v>3511</v>
      </c>
      <c r="E1872" s="45" t="s">
        <v>3512</v>
      </c>
      <c r="F1872" s="16"/>
      <c r="G1872" s="16" t="s">
        <v>33</v>
      </c>
      <c r="H1872" s="251">
        <v>12348000</v>
      </c>
      <c r="I1872" s="251">
        <v>49</v>
      </c>
      <c r="J1872" s="16">
        <v>0</v>
      </c>
      <c r="K1872" s="16">
        <v>0</v>
      </c>
      <c r="L1872" s="16">
        <v>0</v>
      </c>
      <c r="M1872" s="16">
        <v>0</v>
      </c>
      <c r="N1872" s="16">
        <v>0</v>
      </c>
      <c r="O1872" s="16">
        <v>0</v>
      </c>
      <c r="P1872" s="16">
        <v>0</v>
      </c>
      <c r="Q1872" s="16">
        <v>0</v>
      </c>
      <c r="R1872" s="16">
        <v>12348000</v>
      </c>
      <c r="S1872" s="16">
        <v>49</v>
      </c>
      <c r="T1872" s="16" t="s">
        <v>1516</v>
      </c>
      <c r="U1872" s="16" t="s">
        <v>294</v>
      </c>
      <c r="V1872" s="16" t="s">
        <v>3017</v>
      </c>
    </row>
    <row r="1873" spans="1:22" s="313" customFormat="1" ht="225" x14ac:dyDescent="0.2">
      <c r="A1873" s="16">
        <v>1868</v>
      </c>
      <c r="B1873" s="16" t="s">
        <v>417</v>
      </c>
      <c r="C1873" s="16" t="s">
        <v>673</v>
      </c>
      <c r="D1873" s="16" t="s">
        <v>674</v>
      </c>
      <c r="E1873" s="16" t="s">
        <v>12264</v>
      </c>
      <c r="F1873" s="16" t="s">
        <v>12265</v>
      </c>
      <c r="G1873" s="151" t="s">
        <v>33</v>
      </c>
      <c r="H1873" s="275">
        <v>3081928.5</v>
      </c>
      <c r="I1873" s="275">
        <v>45</v>
      </c>
      <c r="J1873" s="275">
        <v>3081928.5</v>
      </c>
      <c r="K1873" s="275">
        <v>45</v>
      </c>
      <c r="L1873" s="275">
        <v>3081928.5</v>
      </c>
      <c r="M1873" s="275">
        <v>45</v>
      </c>
      <c r="N1873" s="275">
        <v>3081928.5</v>
      </c>
      <c r="O1873" s="275">
        <v>45</v>
      </c>
      <c r="P1873" s="275"/>
      <c r="Q1873" s="275"/>
      <c r="R1873" s="16">
        <v>12327714</v>
      </c>
      <c r="S1873" s="275">
        <v>180</v>
      </c>
      <c r="T1873" s="243" t="s">
        <v>11752</v>
      </c>
      <c r="U1873" s="279" t="s">
        <v>83</v>
      </c>
      <c r="V1873" s="279" t="s">
        <v>12266</v>
      </c>
    </row>
    <row r="1874" spans="1:22" s="313" customFormat="1" ht="75" x14ac:dyDescent="0.2">
      <c r="A1874" s="16">
        <v>1869</v>
      </c>
      <c r="B1874" s="21" t="s">
        <v>7846</v>
      </c>
      <c r="C1874" s="16" t="s">
        <v>7845</v>
      </c>
      <c r="D1874" s="16" t="s">
        <v>798</v>
      </c>
      <c r="E1874" s="16" t="s">
        <v>9948</v>
      </c>
      <c r="F1874" s="16" t="s">
        <v>9948</v>
      </c>
      <c r="G1874" s="16" t="s">
        <v>9115</v>
      </c>
      <c r="H1874" s="251">
        <v>2464000</v>
      </c>
      <c r="I1874" s="251" t="s">
        <v>9129</v>
      </c>
      <c r="J1874" s="16">
        <v>2464000</v>
      </c>
      <c r="K1874" s="16" t="s">
        <v>9129</v>
      </c>
      <c r="L1874" s="16">
        <v>2464000</v>
      </c>
      <c r="M1874" s="16" t="s">
        <v>9129</v>
      </c>
      <c r="N1874" s="16">
        <v>2464000</v>
      </c>
      <c r="O1874" s="16" t="s">
        <v>9129</v>
      </c>
      <c r="P1874" s="16">
        <v>2464000</v>
      </c>
      <c r="Q1874" s="16" t="s">
        <v>9129</v>
      </c>
      <c r="R1874" s="16">
        <v>12320000</v>
      </c>
      <c r="S1874" s="16">
        <v>400</v>
      </c>
      <c r="T1874" s="16" t="s">
        <v>34</v>
      </c>
      <c r="U1874" s="16"/>
      <c r="V1874" s="16"/>
    </row>
    <row r="1875" spans="1:22" s="313" customFormat="1" ht="75" x14ac:dyDescent="0.2">
      <c r="A1875" s="16">
        <v>1870</v>
      </c>
      <c r="B1875" s="21" t="s">
        <v>6647</v>
      </c>
      <c r="C1875" s="16" t="s">
        <v>6648</v>
      </c>
      <c r="D1875" s="16" t="s">
        <v>6649</v>
      </c>
      <c r="E1875" s="16" t="s">
        <v>10739</v>
      </c>
      <c r="F1875" s="16"/>
      <c r="G1875" s="16" t="s">
        <v>9115</v>
      </c>
      <c r="H1875" s="251">
        <v>12320000</v>
      </c>
      <c r="I1875" s="251" t="s">
        <v>9113</v>
      </c>
      <c r="J1875" s="16"/>
      <c r="K1875" s="16"/>
      <c r="L1875" s="16"/>
      <c r="M1875" s="16"/>
      <c r="N1875" s="16"/>
      <c r="O1875" s="16"/>
      <c r="P1875" s="16"/>
      <c r="Q1875" s="16"/>
      <c r="R1875" s="16">
        <v>12320000</v>
      </c>
      <c r="S1875" s="16">
        <v>1</v>
      </c>
      <c r="T1875" s="16" t="s">
        <v>76</v>
      </c>
      <c r="U1875" s="16" t="s">
        <v>2567</v>
      </c>
      <c r="V1875" s="16" t="s">
        <v>10740</v>
      </c>
    </row>
    <row r="1876" spans="1:22" s="5" customFormat="1" ht="262.5" x14ac:dyDescent="0.2">
      <c r="A1876" s="16">
        <v>1871</v>
      </c>
      <c r="B1876" s="21" t="s">
        <v>7792</v>
      </c>
      <c r="C1876" s="16" t="s">
        <v>4776</v>
      </c>
      <c r="D1876" s="16" t="s">
        <v>4777</v>
      </c>
      <c r="E1876" s="16" t="s">
        <v>4778</v>
      </c>
      <c r="F1876" s="16"/>
      <c r="G1876" s="16" t="s">
        <v>33</v>
      </c>
      <c r="H1876" s="251">
        <v>2175000</v>
      </c>
      <c r="I1876" s="251">
        <v>4</v>
      </c>
      <c r="J1876" s="16">
        <v>2898240</v>
      </c>
      <c r="K1876" s="16">
        <v>6</v>
      </c>
      <c r="L1876" s="16">
        <v>2415200</v>
      </c>
      <c r="M1876" s="16">
        <v>5</v>
      </c>
      <c r="N1876" s="16">
        <v>2415200</v>
      </c>
      <c r="O1876" s="16">
        <v>5</v>
      </c>
      <c r="P1876" s="16">
        <v>2415200</v>
      </c>
      <c r="Q1876" s="16">
        <v>5</v>
      </c>
      <c r="R1876" s="16">
        <v>12318840</v>
      </c>
      <c r="S1876" s="16">
        <v>25</v>
      </c>
      <c r="T1876" s="16" t="s">
        <v>213</v>
      </c>
      <c r="U1876" s="16" t="s">
        <v>294</v>
      </c>
      <c r="V1876" s="16" t="s">
        <v>7793</v>
      </c>
    </row>
    <row r="1877" spans="1:22" s="5" customFormat="1" ht="93.75" x14ac:dyDescent="0.2">
      <c r="A1877" s="16">
        <v>1872</v>
      </c>
      <c r="B1877" s="21" t="s">
        <v>7794</v>
      </c>
      <c r="C1877" s="16" t="s">
        <v>562</v>
      </c>
      <c r="D1877" s="16" t="s">
        <v>561</v>
      </c>
      <c r="E1877" s="16" t="s">
        <v>563</v>
      </c>
      <c r="F1877" s="16"/>
      <c r="G1877" s="16" t="s">
        <v>33</v>
      </c>
      <c r="H1877" s="251">
        <v>1519016</v>
      </c>
      <c r="I1877" s="251">
        <v>453</v>
      </c>
      <c r="J1877" s="16">
        <v>2699008</v>
      </c>
      <c r="K1877" s="16">
        <v>832</v>
      </c>
      <c r="L1877" s="16">
        <v>2699008</v>
      </c>
      <c r="M1877" s="16">
        <v>832</v>
      </c>
      <c r="N1877" s="16">
        <v>2699008</v>
      </c>
      <c r="O1877" s="16">
        <v>832</v>
      </c>
      <c r="P1877" s="16">
        <v>2699008</v>
      </c>
      <c r="Q1877" s="16">
        <v>832</v>
      </c>
      <c r="R1877" s="16">
        <v>12315048</v>
      </c>
      <c r="S1877" s="16">
        <v>3781</v>
      </c>
      <c r="T1877" s="16" t="s">
        <v>213</v>
      </c>
      <c r="U1877" s="16" t="s">
        <v>83</v>
      </c>
      <c r="V1877" s="16" t="s">
        <v>7795</v>
      </c>
    </row>
    <row r="1878" spans="1:22" s="5" customFormat="1" ht="112.5" x14ac:dyDescent="0.2">
      <c r="A1878" s="16">
        <v>1873</v>
      </c>
      <c r="B1878" s="21" t="s">
        <v>7508</v>
      </c>
      <c r="C1878" s="16" t="s">
        <v>7509</v>
      </c>
      <c r="D1878" s="16" t="s">
        <v>4609</v>
      </c>
      <c r="E1878" s="16" t="s">
        <v>7510</v>
      </c>
      <c r="F1878" s="16"/>
      <c r="G1878" s="16" t="s">
        <v>1757</v>
      </c>
      <c r="H1878" s="251">
        <v>2461368</v>
      </c>
      <c r="I1878" s="251">
        <v>115</v>
      </c>
      <c r="J1878" s="16">
        <v>2461368</v>
      </c>
      <c r="K1878" s="16">
        <v>115</v>
      </c>
      <c r="L1878" s="16">
        <v>2461368</v>
      </c>
      <c r="M1878" s="16">
        <v>115</v>
      </c>
      <c r="N1878" s="16">
        <v>2461368</v>
      </c>
      <c r="O1878" s="16">
        <v>115</v>
      </c>
      <c r="P1878" s="16">
        <v>2461368</v>
      </c>
      <c r="Q1878" s="16">
        <v>115</v>
      </c>
      <c r="R1878" s="16">
        <v>12306840</v>
      </c>
      <c r="S1878" s="16">
        <v>575</v>
      </c>
      <c r="T1878" s="16" t="s">
        <v>213</v>
      </c>
      <c r="U1878" s="16"/>
      <c r="V1878" s="16"/>
    </row>
    <row r="1879" spans="1:22" s="5" customFormat="1" ht="150" x14ac:dyDescent="0.2">
      <c r="A1879" s="16">
        <v>1874</v>
      </c>
      <c r="B1879" s="21" t="s">
        <v>4433</v>
      </c>
      <c r="C1879" s="16" t="s">
        <v>4434</v>
      </c>
      <c r="D1879" s="16" t="s">
        <v>2062</v>
      </c>
      <c r="E1879" s="16" t="s">
        <v>1954</v>
      </c>
      <c r="F1879" s="17"/>
      <c r="G1879" s="16" t="s">
        <v>24</v>
      </c>
      <c r="H1879" s="251">
        <v>2460360</v>
      </c>
      <c r="I1879" s="251">
        <v>2424</v>
      </c>
      <c r="J1879" s="16">
        <v>2460360</v>
      </c>
      <c r="K1879" s="16">
        <v>2424</v>
      </c>
      <c r="L1879" s="16">
        <v>2460360</v>
      </c>
      <c r="M1879" s="16">
        <v>2424</v>
      </c>
      <c r="N1879" s="16">
        <v>2460360</v>
      </c>
      <c r="O1879" s="16">
        <v>2424</v>
      </c>
      <c r="P1879" s="16">
        <v>2460360</v>
      </c>
      <c r="Q1879" s="16">
        <v>2424</v>
      </c>
      <c r="R1879" s="16">
        <v>12301800</v>
      </c>
      <c r="S1879" s="16">
        <v>12120</v>
      </c>
      <c r="T1879" s="16" t="s">
        <v>213</v>
      </c>
      <c r="U1879" s="16" t="s">
        <v>382</v>
      </c>
      <c r="V1879" s="16" t="s">
        <v>4435</v>
      </c>
    </row>
    <row r="1880" spans="1:22" s="5" customFormat="1" ht="75" x14ac:dyDescent="0.2">
      <c r="A1880" s="16">
        <v>1875</v>
      </c>
      <c r="B1880" s="21" t="s">
        <v>326</v>
      </c>
      <c r="C1880" s="16" t="s">
        <v>2589</v>
      </c>
      <c r="D1880" s="16" t="s">
        <v>2590</v>
      </c>
      <c r="E1880" s="16" t="s">
        <v>2591</v>
      </c>
      <c r="F1880" s="16"/>
      <c r="G1880" s="16" t="s">
        <v>24</v>
      </c>
      <c r="H1880" s="251">
        <v>2460000</v>
      </c>
      <c r="I1880" s="251">
        <v>4000</v>
      </c>
      <c r="J1880" s="16">
        <v>2460000</v>
      </c>
      <c r="K1880" s="16">
        <v>4000</v>
      </c>
      <c r="L1880" s="16">
        <v>2460000</v>
      </c>
      <c r="M1880" s="16">
        <v>4000</v>
      </c>
      <c r="N1880" s="16">
        <v>2460000</v>
      </c>
      <c r="O1880" s="16">
        <v>4000</v>
      </c>
      <c r="P1880" s="16">
        <v>2460000</v>
      </c>
      <c r="Q1880" s="16">
        <v>4000</v>
      </c>
      <c r="R1880" s="16">
        <v>12300000</v>
      </c>
      <c r="S1880" s="16">
        <v>20000</v>
      </c>
      <c r="T1880" s="16" t="s">
        <v>1457</v>
      </c>
      <c r="U1880" s="16" t="s">
        <v>294</v>
      </c>
      <c r="V1880" s="16" t="s">
        <v>991</v>
      </c>
    </row>
    <row r="1881" spans="1:22" s="5" customFormat="1" ht="37.5" x14ac:dyDescent="0.2">
      <c r="A1881" s="16">
        <v>1876</v>
      </c>
      <c r="B1881" s="16" t="s">
        <v>12267</v>
      </c>
      <c r="C1881" s="16" t="s">
        <v>12268</v>
      </c>
      <c r="D1881" s="16" t="s">
        <v>5479</v>
      </c>
      <c r="E1881" s="16" t="s">
        <v>12269</v>
      </c>
      <c r="F1881" s="16" t="s">
        <v>12270</v>
      </c>
      <c r="G1881" s="151" t="s">
        <v>33</v>
      </c>
      <c r="H1881" s="275">
        <v>6149000</v>
      </c>
      <c r="I1881" s="275">
        <v>260</v>
      </c>
      <c r="J1881" s="275"/>
      <c r="K1881" s="275"/>
      <c r="L1881" s="275">
        <v>6149000</v>
      </c>
      <c r="M1881" s="275">
        <v>260</v>
      </c>
      <c r="N1881" s="275"/>
      <c r="O1881" s="275"/>
      <c r="P1881" s="275"/>
      <c r="Q1881" s="275"/>
      <c r="R1881" s="16">
        <v>12298000</v>
      </c>
      <c r="S1881" s="275">
        <v>520</v>
      </c>
      <c r="T1881" s="243" t="s">
        <v>11752</v>
      </c>
      <c r="U1881" s="279" t="s">
        <v>35</v>
      </c>
      <c r="V1881" s="279" t="s">
        <v>12271</v>
      </c>
    </row>
    <row r="1882" spans="1:22" s="5" customFormat="1" ht="75" x14ac:dyDescent="0.2">
      <c r="A1882" s="16">
        <v>1877</v>
      </c>
      <c r="B1882" s="21" t="s">
        <v>4442</v>
      </c>
      <c r="C1882" s="16" t="s">
        <v>4443</v>
      </c>
      <c r="D1882" s="16" t="s">
        <v>4444</v>
      </c>
      <c r="E1882" s="16" t="s">
        <v>4445</v>
      </c>
      <c r="F1882" s="17"/>
      <c r="G1882" s="16" t="s">
        <v>33</v>
      </c>
      <c r="H1882" s="251">
        <v>2459115.1999999997</v>
      </c>
      <c r="I1882" s="251">
        <v>80</v>
      </c>
      <c r="J1882" s="16">
        <v>2459115.1999999997</v>
      </c>
      <c r="K1882" s="16">
        <v>80</v>
      </c>
      <c r="L1882" s="16">
        <v>2459115.1999999997</v>
      </c>
      <c r="M1882" s="16">
        <v>80</v>
      </c>
      <c r="N1882" s="16">
        <v>2459115.1999999997</v>
      </c>
      <c r="O1882" s="16">
        <v>80</v>
      </c>
      <c r="P1882" s="16">
        <v>2459115.1999999997</v>
      </c>
      <c r="Q1882" s="16">
        <v>80</v>
      </c>
      <c r="R1882" s="16">
        <v>12295575.999999998</v>
      </c>
      <c r="S1882" s="16">
        <v>400</v>
      </c>
      <c r="T1882" s="16" t="s">
        <v>213</v>
      </c>
      <c r="U1882" s="16" t="s">
        <v>2567</v>
      </c>
      <c r="V1882" s="16" t="s">
        <v>2716</v>
      </c>
    </row>
    <row r="1883" spans="1:22" s="5" customFormat="1" ht="206.25" x14ac:dyDescent="0.2">
      <c r="A1883" s="16">
        <v>1878</v>
      </c>
      <c r="B1883" s="21" t="s">
        <v>7177</v>
      </c>
      <c r="C1883" s="16" t="s">
        <v>7166</v>
      </c>
      <c r="D1883" s="16" t="s">
        <v>816</v>
      </c>
      <c r="E1883" s="16" t="s">
        <v>6993</v>
      </c>
      <c r="F1883" s="16"/>
      <c r="G1883" s="16" t="s">
        <v>49</v>
      </c>
      <c r="H1883" s="251">
        <v>2145600</v>
      </c>
      <c r="I1883" s="251">
        <v>144</v>
      </c>
      <c r="J1883" s="16">
        <v>2628360</v>
      </c>
      <c r="K1883" s="16">
        <v>147</v>
      </c>
      <c r="L1883" s="16">
        <v>2503200</v>
      </c>
      <c r="M1883" s="16">
        <v>140</v>
      </c>
      <c r="N1883" s="16">
        <v>2503200</v>
      </c>
      <c r="O1883" s="16">
        <v>140</v>
      </c>
      <c r="P1883" s="16">
        <v>2503200</v>
      </c>
      <c r="Q1883" s="16">
        <v>140</v>
      </c>
      <c r="R1883" s="16">
        <v>12283560</v>
      </c>
      <c r="S1883" s="16">
        <v>711</v>
      </c>
      <c r="T1883" s="16" t="s">
        <v>213</v>
      </c>
      <c r="U1883" s="16" t="s">
        <v>35</v>
      </c>
      <c r="V1883" s="16" t="s">
        <v>7796</v>
      </c>
    </row>
    <row r="1884" spans="1:22" s="5" customFormat="1" ht="112.5" x14ac:dyDescent="0.2">
      <c r="A1884" s="16">
        <v>1879</v>
      </c>
      <c r="B1884" s="21" t="s">
        <v>2853</v>
      </c>
      <c r="C1884" s="16" t="s">
        <v>2854</v>
      </c>
      <c r="D1884" s="16" t="s">
        <v>2855</v>
      </c>
      <c r="E1884" s="16" t="s">
        <v>2856</v>
      </c>
      <c r="F1884" s="16"/>
      <c r="G1884" s="16" t="s">
        <v>33</v>
      </c>
      <c r="H1884" s="251">
        <v>5703398.4000000004</v>
      </c>
      <c r="I1884" s="251">
        <v>60</v>
      </c>
      <c r="J1884" s="16">
        <v>1644409.8</v>
      </c>
      <c r="K1884" s="16">
        <v>30</v>
      </c>
      <c r="L1884" s="16">
        <v>1644409.8</v>
      </c>
      <c r="M1884" s="16">
        <v>30</v>
      </c>
      <c r="N1884" s="16">
        <v>1644409.8</v>
      </c>
      <c r="O1884" s="16">
        <v>30</v>
      </c>
      <c r="P1884" s="16">
        <v>1644409.8</v>
      </c>
      <c r="Q1884" s="16">
        <v>30</v>
      </c>
      <c r="R1884" s="16">
        <v>12281037.600000001</v>
      </c>
      <c r="S1884" s="16">
        <v>180</v>
      </c>
      <c r="T1884" s="16" t="s">
        <v>1113</v>
      </c>
      <c r="U1884" s="16" t="s">
        <v>1097</v>
      </c>
      <c r="V1884" s="16"/>
    </row>
    <row r="1885" spans="1:22" s="5" customFormat="1" ht="37.5" x14ac:dyDescent="0.2">
      <c r="A1885" s="16">
        <v>1880</v>
      </c>
      <c r="B1885" s="21" t="s">
        <v>4458</v>
      </c>
      <c r="C1885" s="16" t="s">
        <v>4459</v>
      </c>
      <c r="D1885" s="16" t="s">
        <v>320</v>
      </c>
      <c r="E1885" s="16" t="s">
        <v>320</v>
      </c>
      <c r="F1885" s="17"/>
      <c r="G1885" s="16" t="s">
        <v>33</v>
      </c>
      <c r="H1885" s="251">
        <v>2455357.08</v>
      </c>
      <c r="I1885" s="251">
        <v>22</v>
      </c>
      <c r="J1885" s="16">
        <v>2455357.08</v>
      </c>
      <c r="K1885" s="16">
        <v>22</v>
      </c>
      <c r="L1885" s="16">
        <v>2455357.08</v>
      </c>
      <c r="M1885" s="16">
        <v>22</v>
      </c>
      <c r="N1885" s="16">
        <v>2455357.08</v>
      </c>
      <c r="O1885" s="16">
        <v>22</v>
      </c>
      <c r="P1885" s="16">
        <v>2455357.08</v>
      </c>
      <c r="Q1885" s="16">
        <v>22</v>
      </c>
      <c r="R1885" s="16">
        <v>12276785.4</v>
      </c>
      <c r="S1885" s="16">
        <v>110</v>
      </c>
      <c r="T1885" s="16" t="s">
        <v>213</v>
      </c>
      <c r="U1885" s="16" t="s">
        <v>2567</v>
      </c>
      <c r="V1885" s="16" t="s">
        <v>199</v>
      </c>
    </row>
    <row r="1886" spans="1:22" s="5" customFormat="1" ht="56.25" x14ac:dyDescent="0.2">
      <c r="A1886" s="16">
        <v>1881</v>
      </c>
      <c r="B1886" s="21" t="s">
        <v>645</v>
      </c>
      <c r="C1886" s="16" t="s">
        <v>4063</v>
      </c>
      <c r="D1886" s="16" t="s">
        <v>4064</v>
      </c>
      <c r="E1886" s="16" t="s">
        <v>11198</v>
      </c>
      <c r="F1886" s="16"/>
      <c r="G1886" s="16" t="s">
        <v>1493</v>
      </c>
      <c r="H1886" s="251">
        <v>2448067.71</v>
      </c>
      <c r="I1886" s="251">
        <v>6</v>
      </c>
      <c r="J1886" s="16">
        <v>2448067.71</v>
      </c>
      <c r="K1886" s="16">
        <v>6</v>
      </c>
      <c r="L1886" s="16">
        <v>2448067.71</v>
      </c>
      <c r="M1886" s="16">
        <v>6</v>
      </c>
      <c r="N1886" s="16">
        <v>2448067.71</v>
      </c>
      <c r="O1886" s="16">
        <v>6</v>
      </c>
      <c r="P1886" s="16">
        <v>2448067.71</v>
      </c>
      <c r="Q1886" s="16">
        <v>6</v>
      </c>
      <c r="R1886" s="16">
        <v>12240338.550000001</v>
      </c>
      <c r="S1886" s="16">
        <v>30</v>
      </c>
      <c r="T1886" s="16" t="s">
        <v>1113</v>
      </c>
      <c r="U1886" s="16" t="s">
        <v>1210</v>
      </c>
      <c r="V1886" s="35" t="s">
        <v>199</v>
      </c>
    </row>
    <row r="1887" spans="1:22" s="5" customFormat="1" ht="112.5" x14ac:dyDescent="0.2">
      <c r="A1887" s="16">
        <v>1882</v>
      </c>
      <c r="B1887" s="21" t="s">
        <v>417</v>
      </c>
      <c r="C1887" s="16" t="s">
        <v>685</v>
      </c>
      <c r="D1887" s="16" t="s">
        <v>686</v>
      </c>
      <c r="E1887" s="16" t="s">
        <v>10059</v>
      </c>
      <c r="F1887" s="16" t="s">
        <v>10059</v>
      </c>
      <c r="G1887" s="16" t="s">
        <v>9115</v>
      </c>
      <c r="H1887" s="251">
        <v>2447208.96</v>
      </c>
      <c r="I1887" s="251" t="s">
        <v>9497</v>
      </c>
      <c r="J1887" s="16">
        <v>2447208.96</v>
      </c>
      <c r="K1887" s="16" t="s">
        <v>9497</v>
      </c>
      <c r="L1887" s="16">
        <v>2447208.96</v>
      </c>
      <c r="M1887" s="16" t="s">
        <v>9497</v>
      </c>
      <c r="N1887" s="16">
        <v>2447208.96</v>
      </c>
      <c r="O1887" s="16" t="s">
        <v>9497</v>
      </c>
      <c r="P1887" s="16">
        <v>2447208.96</v>
      </c>
      <c r="Q1887" s="16" t="s">
        <v>9497</v>
      </c>
      <c r="R1887" s="16">
        <v>12236044.800000001</v>
      </c>
      <c r="S1887" s="16">
        <v>140</v>
      </c>
      <c r="T1887" s="16" t="s">
        <v>34</v>
      </c>
      <c r="U1887" s="16"/>
      <c r="V1887" s="16"/>
    </row>
    <row r="1888" spans="1:22" s="5" customFormat="1" ht="131.25" x14ac:dyDescent="0.2">
      <c r="A1888" s="16">
        <v>1883</v>
      </c>
      <c r="B1888" s="21" t="s">
        <v>4460</v>
      </c>
      <c r="C1888" s="16" t="s">
        <v>4461</v>
      </c>
      <c r="D1888" s="16" t="s">
        <v>4462</v>
      </c>
      <c r="E1888" s="16" t="s">
        <v>4463</v>
      </c>
      <c r="F1888" s="17"/>
      <c r="G1888" s="16" t="s">
        <v>33</v>
      </c>
      <c r="H1888" s="251">
        <v>2443560</v>
      </c>
      <c r="I1888" s="251">
        <v>14</v>
      </c>
      <c r="J1888" s="16">
        <v>2443560</v>
      </c>
      <c r="K1888" s="16">
        <v>14</v>
      </c>
      <c r="L1888" s="16">
        <v>2443560</v>
      </c>
      <c r="M1888" s="16">
        <v>14</v>
      </c>
      <c r="N1888" s="16">
        <v>2443560</v>
      </c>
      <c r="O1888" s="16">
        <v>14</v>
      </c>
      <c r="P1888" s="16">
        <v>2443560</v>
      </c>
      <c r="Q1888" s="16">
        <v>14</v>
      </c>
      <c r="R1888" s="16">
        <v>12217800</v>
      </c>
      <c r="S1888" s="16">
        <v>70</v>
      </c>
      <c r="T1888" s="16" t="s">
        <v>213</v>
      </c>
      <c r="U1888" s="16" t="s">
        <v>61</v>
      </c>
      <c r="V1888" s="16" t="s">
        <v>3103</v>
      </c>
    </row>
    <row r="1889" spans="1:22" s="5" customFormat="1" ht="187.5" x14ac:dyDescent="0.2">
      <c r="A1889" s="16">
        <v>1884</v>
      </c>
      <c r="B1889" s="21" t="s">
        <v>7272</v>
      </c>
      <c r="C1889" s="16" t="s">
        <v>2281</v>
      </c>
      <c r="D1889" s="16" t="s">
        <v>402</v>
      </c>
      <c r="E1889" s="16" t="s">
        <v>7273</v>
      </c>
      <c r="F1889" s="16"/>
      <c r="G1889" s="16" t="s">
        <v>1493</v>
      </c>
      <c r="H1889" s="251">
        <v>2434453.4900000002</v>
      </c>
      <c r="I1889" s="251">
        <v>3</v>
      </c>
      <c r="J1889" s="16">
        <v>2434453.4900000002</v>
      </c>
      <c r="K1889" s="16">
        <v>3</v>
      </c>
      <c r="L1889" s="16">
        <v>2434453.4900000002</v>
      </c>
      <c r="M1889" s="16">
        <v>3</v>
      </c>
      <c r="N1889" s="16">
        <v>2434453.4900000002</v>
      </c>
      <c r="O1889" s="16">
        <v>3</v>
      </c>
      <c r="P1889" s="16">
        <v>2434453.4900000002</v>
      </c>
      <c r="Q1889" s="16">
        <v>3</v>
      </c>
      <c r="R1889" s="16">
        <v>12172267.450000001</v>
      </c>
      <c r="S1889" s="16">
        <v>15</v>
      </c>
      <c r="T1889" s="16" t="s">
        <v>213</v>
      </c>
      <c r="U1889" s="16" t="s">
        <v>7048</v>
      </c>
      <c r="V1889" s="16" t="s">
        <v>7048</v>
      </c>
    </row>
    <row r="1890" spans="1:22" s="5" customFormat="1" ht="356.25" x14ac:dyDescent="0.2">
      <c r="A1890" s="16">
        <v>1885</v>
      </c>
      <c r="B1890" s="21" t="s">
        <v>4465</v>
      </c>
      <c r="C1890" s="16" t="s">
        <v>4466</v>
      </c>
      <c r="D1890" s="16" t="s">
        <v>435</v>
      </c>
      <c r="E1890" s="16" t="s">
        <v>4467</v>
      </c>
      <c r="F1890" s="17"/>
      <c r="G1890" s="16" t="s">
        <v>49</v>
      </c>
      <c r="H1890" s="251">
        <v>2428416</v>
      </c>
      <c r="I1890" s="251">
        <v>320</v>
      </c>
      <c r="J1890" s="16">
        <v>2428416</v>
      </c>
      <c r="K1890" s="16">
        <v>320</v>
      </c>
      <c r="L1890" s="16">
        <v>2428416</v>
      </c>
      <c r="M1890" s="16">
        <v>320</v>
      </c>
      <c r="N1890" s="16">
        <v>2428416</v>
      </c>
      <c r="O1890" s="16">
        <v>320</v>
      </c>
      <c r="P1890" s="16">
        <v>2428416</v>
      </c>
      <c r="Q1890" s="16">
        <v>320</v>
      </c>
      <c r="R1890" s="16">
        <v>12142080</v>
      </c>
      <c r="S1890" s="16">
        <v>1600</v>
      </c>
      <c r="T1890" s="16" t="s">
        <v>213</v>
      </c>
      <c r="U1890" s="16" t="s">
        <v>2567</v>
      </c>
      <c r="V1890" s="16" t="s">
        <v>199</v>
      </c>
    </row>
    <row r="1891" spans="1:22" s="5" customFormat="1" ht="93.75" x14ac:dyDescent="0.2">
      <c r="A1891" s="16">
        <v>1886</v>
      </c>
      <c r="B1891" s="21" t="s">
        <v>7797</v>
      </c>
      <c r="C1891" s="16" t="s">
        <v>7798</v>
      </c>
      <c r="D1891" s="16" t="s">
        <v>1038</v>
      </c>
      <c r="E1891" s="16" t="s">
        <v>7799</v>
      </c>
      <c r="F1891" s="16"/>
      <c r="G1891" s="16" t="s">
        <v>33</v>
      </c>
      <c r="H1891" s="251">
        <v>2493600</v>
      </c>
      <c r="I1891" s="251">
        <v>114</v>
      </c>
      <c r="J1891" s="16">
        <v>274000</v>
      </c>
      <c r="K1891" s="16">
        <v>10</v>
      </c>
      <c r="L1891" s="16">
        <v>3123600</v>
      </c>
      <c r="M1891" s="16">
        <v>114</v>
      </c>
      <c r="N1891" s="16">
        <v>3123600</v>
      </c>
      <c r="O1891" s="16">
        <v>114</v>
      </c>
      <c r="P1891" s="16">
        <v>3123600</v>
      </c>
      <c r="Q1891" s="16">
        <v>114</v>
      </c>
      <c r="R1891" s="16">
        <v>12138400</v>
      </c>
      <c r="S1891" s="16">
        <v>466</v>
      </c>
      <c r="T1891" s="16" t="s">
        <v>213</v>
      </c>
      <c r="U1891" s="16" t="s">
        <v>353</v>
      </c>
      <c r="V1891" s="16" t="s">
        <v>7800</v>
      </c>
    </row>
    <row r="1892" spans="1:22" s="5" customFormat="1" ht="409.5" x14ac:dyDescent="0.2">
      <c r="A1892" s="16">
        <v>1887</v>
      </c>
      <c r="B1892" s="21" t="s">
        <v>3783</v>
      </c>
      <c r="C1892" s="16" t="s">
        <v>515</v>
      </c>
      <c r="D1892" s="16" t="s">
        <v>3752</v>
      </c>
      <c r="E1892" s="16" t="s">
        <v>3784</v>
      </c>
      <c r="F1892" s="16"/>
      <c r="G1892" s="16" t="s">
        <v>33</v>
      </c>
      <c r="H1892" s="251">
        <v>2424734</v>
      </c>
      <c r="I1892" s="251">
        <v>4</v>
      </c>
      <c r="J1892" s="16">
        <v>2424734</v>
      </c>
      <c r="K1892" s="16">
        <v>4</v>
      </c>
      <c r="L1892" s="16">
        <v>2424734</v>
      </c>
      <c r="M1892" s="16">
        <v>4</v>
      </c>
      <c r="N1892" s="16">
        <v>2424734</v>
      </c>
      <c r="O1892" s="16">
        <v>4</v>
      </c>
      <c r="P1892" s="16">
        <v>2424734</v>
      </c>
      <c r="Q1892" s="16">
        <v>4</v>
      </c>
      <c r="R1892" s="16">
        <v>12123670</v>
      </c>
      <c r="S1892" s="16">
        <v>20</v>
      </c>
      <c r="T1892" s="16" t="s">
        <v>25</v>
      </c>
      <c r="U1892" s="16" t="s">
        <v>83</v>
      </c>
      <c r="V1892" s="16" t="s">
        <v>11227</v>
      </c>
    </row>
    <row r="1893" spans="1:22" s="5" customFormat="1" ht="112.5" x14ac:dyDescent="0.2">
      <c r="A1893" s="16">
        <v>1888</v>
      </c>
      <c r="B1893" s="21" t="s">
        <v>4478</v>
      </c>
      <c r="C1893" s="16" t="s">
        <v>4479</v>
      </c>
      <c r="D1893" s="16" t="s">
        <v>4480</v>
      </c>
      <c r="E1893" s="16" t="s">
        <v>4481</v>
      </c>
      <c r="F1893" s="17"/>
      <c r="G1893" s="16" t="s">
        <v>281</v>
      </c>
      <c r="H1893" s="251">
        <v>2422000</v>
      </c>
      <c r="I1893" s="251">
        <v>140</v>
      </c>
      <c r="J1893" s="16">
        <v>2422000</v>
      </c>
      <c r="K1893" s="16">
        <v>140</v>
      </c>
      <c r="L1893" s="16">
        <v>2422000</v>
      </c>
      <c r="M1893" s="16">
        <v>140</v>
      </c>
      <c r="N1893" s="16">
        <v>2422000</v>
      </c>
      <c r="O1893" s="16">
        <v>140</v>
      </c>
      <c r="P1893" s="16">
        <v>2422000</v>
      </c>
      <c r="Q1893" s="16">
        <v>140</v>
      </c>
      <c r="R1893" s="16">
        <v>12110000</v>
      </c>
      <c r="S1893" s="16">
        <v>700</v>
      </c>
      <c r="T1893" s="16" t="s">
        <v>213</v>
      </c>
      <c r="U1893" s="16"/>
      <c r="V1893" s="16" t="s">
        <v>4482</v>
      </c>
    </row>
    <row r="1894" spans="1:22" s="5" customFormat="1" ht="168.75" x14ac:dyDescent="0.2">
      <c r="A1894" s="16">
        <v>1889</v>
      </c>
      <c r="B1894" s="21" t="s">
        <v>7204</v>
      </c>
      <c r="C1894" s="16" t="s">
        <v>956</v>
      </c>
      <c r="D1894" s="16" t="s">
        <v>955</v>
      </c>
      <c r="E1894" s="16" t="s">
        <v>957</v>
      </c>
      <c r="F1894" s="16"/>
      <c r="G1894" s="16" t="s">
        <v>1664</v>
      </c>
      <c r="H1894" s="251">
        <v>2722230</v>
      </c>
      <c r="I1894" s="251">
        <v>1305</v>
      </c>
      <c r="J1894" s="16">
        <v>2089546.2</v>
      </c>
      <c r="K1894" s="16">
        <v>945</v>
      </c>
      <c r="L1894" s="16">
        <v>2432276</v>
      </c>
      <c r="M1894" s="16">
        <v>1100</v>
      </c>
      <c r="N1894" s="16">
        <v>2432276</v>
      </c>
      <c r="O1894" s="16">
        <v>1100</v>
      </c>
      <c r="P1894" s="16">
        <v>2432276</v>
      </c>
      <c r="Q1894" s="16">
        <v>1100</v>
      </c>
      <c r="R1894" s="16">
        <v>12108604.199999999</v>
      </c>
      <c r="S1894" s="16">
        <v>5550</v>
      </c>
      <c r="T1894" s="16" t="s">
        <v>213</v>
      </c>
      <c r="U1894" s="16" t="s">
        <v>35</v>
      </c>
      <c r="V1894" s="16" t="s">
        <v>7801</v>
      </c>
    </row>
    <row r="1895" spans="1:22" s="5" customFormat="1" ht="187.5" x14ac:dyDescent="0.2">
      <c r="A1895" s="16">
        <v>1890</v>
      </c>
      <c r="B1895" s="16" t="s">
        <v>6981</v>
      </c>
      <c r="C1895" s="16" t="s">
        <v>12163</v>
      </c>
      <c r="D1895" s="16" t="s">
        <v>12164</v>
      </c>
      <c r="E1895" s="16" t="s">
        <v>12272</v>
      </c>
      <c r="F1895" s="16" t="s">
        <v>12273</v>
      </c>
      <c r="G1895" s="151" t="s">
        <v>82</v>
      </c>
      <c r="H1895" s="275">
        <v>0</v>
      </c>
      <c r="I1895" s="275">
        <v>0</v>
      </c>
      <c r="J1895" s="275">
        <v>0</v>
      </c>
      <c r="K1895" s="275">
        <v>0</v>
      </c>
      <c r="L1895" s="275">
        <v>6052834.3200000003</v>
      </c>
      <c r="M1895" s="275">
        <v>0.93</v>
      </c>
      <c r="N1895" s="275">
        <v>0</v>
      </c>
      <c r="O1895" s="275">
        <v>0</v>
      </c>
      <c r="P1895" s="275">
        <v>6052834.3200000003</v>
      </c>
      <c r="Q1895" s="275">
        <v>0.93</v>
      </c>
      <c r="R1895" s="16">
        <v>12105668.640000001</v>
      </c>
      <c r="S1895" s="275">
        <v>1.86</v>
      </c>
      <c r="T1895" s="243" t="s">
        <v>11752</v>
      </c>
      <c r="U1895" s="279" t="s">
        <v>35</v>
      </c>
      <c r="V1895" s="279" t="s">
        <v>12167</v>
      </c>
    </row>
    <row r="1896" spans="1:22" s="5" customFormat="1" ht="409.5" x14ac:dyDescent="0.2">
      <c r="A1896" s="16">
        <v>1891</v>
      </c>
      <c r="B1896" s="16" t="s">
        <v>739</v>
      </c>
      <c r="C1896" s="16" t="s">
        <v>12274</v>
      </c>
      <c r="D1896" s="16" t="s">
        <v>12275</v>
      </c>
      <c r="E1896" s="16" t="s">
        <v>12276</v>
      </c>
      <c r="F1896" s="16" t="s">
        <v>12277</v>
      </c>
      <c r="G1896" s="151" t="s">
        <v>33</v>
      </c>
      <c r="H1896" s="275">
        <v>3011595.4</v>
      </c>
      <c r="I1896" s="275">
        <v>55</v>
      </c>
      <c r="J1896" s="275">
        <v>3011595.4</v>
      </c>
      <c r="K1896" s="275">
        <v>55</v>
      </c>
      <c r="L1896" s="275">
        <v>3011595.4</v>
      </c>
      <c r="M1896" s="275">
        <v>55</v>
      </c>
      <c r="N1896" s="275">
        <v>3011595.4</v>
      </c>
      <c r="O1896" s="275">
        <v>55</v>
      </c>
      <c r="P1896" s="275"/>
      <c r="Q1896" s="275"/>
      <c r="R1896" s="16">
        <v>12046381.6</v>
      </c>
      <c r="S1896" s="275">
        <v>220</v>
      </c>
      <c r="T1896" s="243" t="s">
        <v>11752</v>
      </c>
      <c r="U1896" s="279" t="s">
        <v>35</v>
      </c>
      <c r="V1896" s="279" t="s">
        <v>12278</v>
      </c>
    </row>
    <row r="1897" spans="1:22" s="5" customFormat="1" ht="187.5" x14ac:dyDescent="0.2">
      <c r="A1897" s="16">
        <v>1892</v>
      </c>
      <c r="B1897" s="21" t="s">
        <v>7802</v>
      </c>
      <c r="C1897" s="16" t="s">
        <v>2822</v>
      </c>
      <c r="D1897" s="16" t="s">
        <v>2117</v>
      </c>
      <c r="E1897" s="16" t="s">
        <v>2823</v>
      </c>
      <c r="F1897" s="16"/>
      <c r="G1897" s="16" t="s">
        <v>33</v>
      </c>
      <c r="H1897" s="251">
        <v>1999999.9999999998</v>
      </c>
      <c r="I1897" s="251">
        <v>2</v>
      </c>
      <c r="J1897" s="16">
        <v>4006802.46</v>
      </c>
      <c r="K1897" s="16">
        <v>2</v>
      </c>
      <c r="L1897" s="16">
        <v>2003401.23</v>
      </c>
      <c r="M1897" s="16">
        <v>1</v>
      </c>
      <c r="N1897" s="16">
        <v>2003401.23</v>
      </c>
      <c r="O1897" s="16">
        <v>1</v>
      </c>
      <c r="P1897" s="16">
        <v>2003401.23</v>
      </c>
      <c r="Q1897" s="16">
        <v>1</v>
      </c>
      <c r="R1897" s="16">
        <v>12017006.15</v>
      </c>
      <c r="S1897" s="16">
        <v>7</v>
      </c>
      <c r="T1897" s="16" t="s">
        <v>213</v>
      </c>
      <c r="U1897" s="16" t="s">
        <v>7048</v>
      </c>
      <c r="V1897" s="16" t="s">
        <v>7048</v>
      </c>
    </row>
    <row r="1898" spans="1:22" s="5" customFormat="1" ht="37.5" x14ac:dyDescent="0.2">
      <c r="A1898" s="16">
        <v>1893</v>
      </c>
      <c r="B1898" s="21" t="s">
        <v>1923</v>
      </c>
      <c r="C1898" s="16" t="s">
        <v>6007</v>
      </c>
      <c r="D1898" s="16" t="s">
        <v>6008</v>
      </c>
      <c r="E1898" s="16" t="s">
        <v>10390</v>
      </c>
      <c r="F1898" s="16"/>
      <c r="G1898" s="16" t="s">
        <v>9115</v>
      </c>
      <c r="H1898" s="251">
        <v>12006400</v>
      </c>
      <c r="I1898" s="251" t="s">
        <v>9113</v>
      </c>
      <c r="J1898" s="16"/>
      <c r="K1898" s="16"/>
      <c r="L1898" s="16"/>
      <c r="M1898" s="16"/>
      <c r="N1898" s="16"/>
      <c r="O1898" s="16"/>
      <c r="P1898" s="16"/>
      <c r="Q1898" s="16"/>
      <c r="R1898" s="16">
        <v>12006400</v>
      </c>
      <c r="S1898" s="16">
        <v>1</v>
      </c>
      <c r="T1898" s="16" t="s">
        <v>76</v>
      </c>
      <c r="U1898" s="16" t="s">
        <v>61</v>
      </c>
      <c r="V1898" s="16" t="s">
        <v>5401</v>
      </c>
    </row>
    <row r="1899" spans="1:22" s="5" customFormat="1" ht="187.5" x14ac:dyDescent="0.2">
      <c r="A1899" s="16">
        <v>1894</v>
      </c>
      <c r="B1899" s="21" t="s">
        <v>5526</v>
      </c>
      <c r="C1899" s="16" t="s">
        <v>5527</v>
      </c>
      <c r="D1899" s="16" t="s">
        <v>5528</v>
      </c>
      <c r="E1899" s="16" t="s">
        <v>6053</v>
      </c>
      <c r="F1899" s="16"/>
      <c r="G1899" s="16" t="s">
        <v>49</v>
      </c>
      <c r="H1899" s="251">
        <v>12000000</v>
      </c>
      <c r="I1899" s="251">
        <v>2</v>
      </c>
      <c r="J1899" s="16">
        <v>0</v>
      </c>
      <c r="K1899" s="16">
        <v>0</v>
      </c>
      <c r="L1899" s="16">
        <v>0</v>
      </c>
      <c r="M1899" s="16">
        <v>0</v>
      </c>
      <c r="N1899" s="16">
        <v>0</v>
      </c>
      <c r="O1899" s="16">
        <v>0</v>
      </c>
      <c r="P1899" s="16">
        <v>0</v>
      </c>
      <c r="Q1899" s="16">
        <v>0</v>
      </c>
      <c r="R1899" s="16">
        <v>12000000</v>
      </c>
      <c r="S1899" s="16">
        <v>2</v>
      </c>
      <c r="T1899" s="16" t="s">
        <v>76</v>
      </c>
      <c r="U1899" s="16"/>
      <c r="V1899" s="16"/>
    </row>
    <row r="1900" spans="1:22" s="5" customFormat="1" ht="37.5" x14ac:dyDescent="0.2">
      <c r="A1900" s="16">
        <v>1895</v>
      </c>
      <c r="B1900" s="21" t="s">
        <v>7008</v>
      </c>
      <c r="C1900" s="16" t="s">
        <v>7009</v>
      </c>
      <c r="D1900" s="16" t="s">
        <v>5479</v>
      </c>
      <c r="E1900" s="16" t="s">
        <v>10116</v>
      </c>
      <c r="F1900" s="16" t="s">
        <v>10116</v>
      </c>
      <c r="G1900" s="16" t="s">
        <v>9115</v>
      </c>
      <c r="H1900" s="251">
        <v>2399040</v>
      </c>
      <c r="I1900" s="251" t="s">
        <v>10118</v>
      </c>
      <c r="J1900" s="16">
        <v>2399040</v>
      </c>
      <c r="K1900" s="16" t="s">
        <v>10118</v>
      </c>
      <c r="L1900" s="16">
        <v>2399040</v>
      </c>
      <c r="M1900" s="16" t="s">
        <v>10118</v>
      </c>
      <c r="N1900" s="16">
        <v>2399040</v>
      </c>
      <c r="O1900" s="16" t="s">
        <v>10118</v>
      </c>
      <c r="P1900" s="16">
        <v>2399040</v>
      </c>
      <c r="Q1900" s="16" t="s">
        <v>10118</v>
      </c>
      <c r="R1900" s="16">
        <v>11995200</v>
      </c>
      <c r="S1900" s="16">
        <v>1260</v>
      </c>
      <c r="T1900" s="16" t="s">
        <v>34</v>
      </c>
      <c r="U1900" s="16"/>
      <c r="V1900" s="16"/>
    </row>
    <row r="1901" spans="1:22" s="5" customFormat="1" x14ac:dyDescent="0.2">
      <c r="A1901" s="16">
        <v>1896</v>
      </c>
      <c r="B1901" s="21" t="s">
        <v>573</v>
      </c>
      <c r="C1901" s="16" t="s">
        <v>4261</v>
      </c>
      <c r="D1901" s="16" t="s">
        <v>4262</v>
      </c>
      <c r="E1901" s="16" t="s">
        <v>10413</v>
      </c>
      <c r="F1901" s="16"/>
      <c r="G1901" s="16" t="s">
        <v>9115</v>
      </c>
      <c r="H1901" s="251">
        <v>11995200</v>
      </c>
      <c r="I1901" s="251" t="s">
        <v>9123</v>
      </c>
      <c r="J1901" s="16"/>
      <c r="K1901" s="16"/>
      <c r="L1901" s="16"/>
      <c r="M1901" s="16"/>
      <c r="N1901" s="16"/>
      <c r="O1901" s="16"/>
      <c r="P1901" s="16"/>
      <c r="Q1901" s="16"/>
      <c r="R1901" s="16">
        <v>11995200</v>
      </c>
      <c r="S1901" s="16">
        <v>6</v>
      </c>
      <c r="T1901" s="16" t="s">
        <v>76</v>
      </c>
      <c r="U1901" s="16" t="s">
        <v>2567</v>
      </c>
      <c r="V1901" s="16" t="s">
        <v>1202</v>
      </c>
    </row>
    <row r="1902" spans="1:22" s="5" customFormat="1" x14ac:dyDescent="0.2">
      <c r="A1902" s="16">
        <v>1897</v>
      </c>
      <c r="B1902" s="21" t="s">
        <v>573</v>
      </c>
      <c r="C1902" s="16" t="s">
        <v>4261</v>
      </c>
      <c r="D1902" s="16" t="s">
        <v>4262</v>
      </c>
      <c r="E1902" s="16" t="s">
        <v>10413</v>
      </c>
      <c r="F1902" s="16"/>
      <c r="G1902" s="16" t="s">
        <v>9115</v>
      </c>
      <c r="H1902" s="251">
        <v>11995200</v>
      </c>
      <c r="I1902" s="251" t="s">
        <v>9123</v>
      </c>
      <c r="J1902" s="16"/>
      <c r="K1902" s="16"/>
      <c r="L1902" s="16"/>
      <c r="M1902" s="16"/>
      <c r="N1902" s="16"/>
      <c r="O1902" s="16"/>
      <c r="P1902" s="16"/>
      <c r="Q1902" s="16"/>
      <c r="R1902" s="16">
        <v>11995200</v>
      </c>
      <c r="S1902" s="16">
        <v>6</v>
      </c>
      <c r="T1902" s="16" t="s">
        <v>76</v>
      </c>
      <c r="U1902" s="16" t="s">
        <v>2567</v>
      </c>
      <c r="V1902" s="16" t="s">
        <v>1202</v>
      </c>
    </row>
    <row r="1903" spans="1:22" s="5" customFormat="1" ht="56.25" x14ac:dyDescent="0.2">
      <c r="A1903" s="16">
        <v>1898</v>
      </c>
      <c r="B1903" s="51" t="s">
        <v>14739</v>
      </c>
      <c r="C1903" s="51" t="s">
        <v>14740</v>
      </c>
      <c r="D1903" s="51" t="s">
        <v>7323</v>
      </c>
      <c r="E1903" s="51" t="s">
        <v>14741</v>
      </c>
      <c r="F1903" s="40" t="s">
        <v>14449</v>
      </c>
      <c r="G1903" s="51" t="s">
        <v>7084</v>
      </c>
      <c r="H1903" s="437">
        <v>11995200</v>
      </c>
      <c r="I1903" s="251" t="s">
        <v>14742</v>
      </c>
      <c r="J1903" s="17"/>
      <c r="K1903" s="17"/>
      <c r="L1903" s="17"/>
      <c r="M1903" s="17"/>
      <c r="N1903" s="17"/>
      <c r="O1903" s="17"/>
      <c r="P1903" s="17"/>
      <c r="Q1903" s="17"/>
      <c r="R1903" s="16">
        <v>11995200</v>
      </c>
      <c r="S1903" s="16">
        <v>105000</v>
      </c>
      <c r="T1903" s="51" t="s">
        <v>14655</v>
      </c>
      <c r="U1903" s="51"/>
      <c r="V1903" s="17"/>
    </row>
    <row r="1904" spans="1:22" s="5" customFormat="1" ht="56.25" x14ac:dyDescent="0.2">
      <c r="A1904" s="16">
        <v>1899</v>
      </c>
      <c r="B1904" s="21" t="s">
        <v>55</v>
      </c>
      <c r="C1904" s="16" t="s">
        <v>4120</v>
      </c>
      <c r="D1904" s="16" t="s">
        <v>4121</v>
      </c>
      <c r="E1904" s="16" t="s">
        <v>4122</v>
      </c>
      <c r="F1904" s="16"/>
      <c r="G1904" s="16" t="s">
        <v>49</v>
      </c>
      <c r="H1904" s="251">
        <v>0</v>
      </c>
      <c r="I1904" s="251">
        <v>0</v>
      </c>
      <c r="J1904" s="16">
        <v>3989000</v>
      </c>
      <c r="K1904" s="16">
        <v>1</v>
      </c>
      <c r="L1904" s="16">
        <v>3989000</v>
      </c>
      <c r="M1904" s="16">
        <v>1</v>
      </c>
      <c r="N1904" s="16">
        <v>3989000</v>
      </c>
      <c r="O1904" s="16">
        <v>1</v>
      </c>
      <c r="P1904" s="16">
        <v>0</v>
      </c>
      <c r="Q1904" s="16">
        <v>0</v>
      </c>
      <c r="R1904" s="16">
        <v>11967000</v>
      </c>
      <c r="S1904" s="16">
        <v>3</v>
      </c>
      <c r="T1904" s="16" t="s">
        <v>50</v>
      </c>
      <c r="U1904" s="16" t="s">
        <v>7003</v>
      </c>
      <c r="V1904" s="16" t="s">
        <v>11529</v>
      </c>
    </row>
    <row r="1905" spans="1:22" s="5" customFormat="1" ht="150" x14ac:dyDescent="0.2">
      <c r="A1905" s="16">
        <v>1900</v>
      </c>
      <c r="B1905" s="21" t="s">
        <v>2626</v>
      </c>
      <c r="C1905" s="16" t="s">
        <v>10154</v>
      </c>
      <c r="D1905" s="16" t="s">
        <v>10155</v>
      </c>
      <c r="E1905" s="16" t="s">
        <v>10156</v>
      </c>
      <c r="F1905" s="16" t="s">
        <v>10156</v>
      </c>
      <c r="G1905" s="16" t="s">
        <v>9115</v>
      </c>
      <c r="H1905" s="251">
        <v>2391999.6800000002</v>
      </c>
      <c r="I1905" s="251" t="s">
        <v>9120</v>
      </c>
      <c r="J1905" s="16">
        <v>2391999.6800000002</v>
      </c>
      <c r="K1905" s="16" t="s">
        <v>9120</v>
      </c>
      <c r="L1905" s="16">
        <v>2391999.6800000002</v>
      </c>
      <c r="M1905" s="16" t="s">
        <v>9120</v>
      </c>
      <c r="N1905" s="16">
        <v>2391999.6800000002</v>
      </c>
      <c r="O1905" s="16" t="s">
        <v>9120</v>
      </c>
      <c r="P1905" s="16">
        <v>2391999.6800000002</v>
      </c>
      <c r="Q1905" s="16" t="s">
        <v>9120</v>
      </c>
      <c r="R1905" s="16">
        <v>11959998.4</v>
      </c>
      <c r="S1905" s="16">
        <v>10</v>
      </c>
      <c r="T1905" s="16" t="s">
        <v>34</v>
      </c>
      <c r="U1905" s="16"/>
      <c r="V1905" s="16"/>
    </row>
    <row r="1906" spans="1:22" s="5" customFormat="1" ht="150" x14ac:dyDescent="0.2">
      <c r="A1906" s="16">
        <v>1901</v>
      </c>
      <c r="B1906" s="21" t="s">
        <v>2626</v>
      </c>
      <c r="C1906" s="16" t="s">
        <v>10154</v>
      </c>
      <c r="D1906" s="16" t="s">
        <v>10155</v>
      </c>
      <c r="E1906" s="16" t="s">
        <v>10157</v>
      </c>
      <c r="F1906" s="16" t="s">
        <v>10157</v>
      </c>
      <c r="G1906" s="16" t="s">
        <v>9115</v>
      </c>
      <c r="H1906" s="251">
        <v>2391999.6800000002</v>
      </c>
      <c r="I1906" s="251" t="s">
        <v>9120</v>
      </c>
      <c r="J1906" s="16">
        <v>2391999.6800000002</v>
      </c>
      <c r="K1906" s="16" t="s">
        <v>9120</v>
      </c>
      <c r="L1906" s="16">
        <v>2391999.6800000002</v>
      </c>
      <c r="M1906" s="16" t="s">
        <v>9120</v>
      </c>
      <c r="N1906" s="16">
        <v>2391999.6800000002</v>
      </c>
      <c r="O1906" s="16" t="s">
        <v>9120</v>
      </c>
      <c r="P1906" s="16">
        <v>2391999.6800000002</v>
      </c>
      <c r="Q1906" s="16" t="s">
        <v>9120</v>
      </c>
      <c r="R1906" s="16">
        <v>11959998.4</v>
      </c>
      <c r="S1906" s="16">
        <v>10</v>
      </c>
      <c r="T1906" s="16" t="s">
        <v>34</v>
      </c>
      <c r="U1906" s="16"/>
      <c r="V1906" s="16"/>
    </row>
    <row r="1907" spans="1:22" s="5" customFormat="1" ht="131.25" x14ac:dyDescent="0.2">
      <c r="A1907" s="16">
        <v>1902</v>
      </c>
      <c r="B1907" s="21" t="s">
        <v>2626</v>
      </c>
      <c r="C1907" s="16" t="s">
        <v>10154</v>
      </c>
      <c r="D1907" s="16" t="s">
        <v>10155</v>
      </c>
      <c r="E1907" s="16" t="s">
        <v>10158</v>
      </c>
      <c r="F1907" s="16" t="s">
        <v>10158</v>
      </c>
      <c r="G1907" s="16" t="s">
        <v>9115</v>
      </c>
      <c r="H1907" s="251">
        <v>2391999.6800000002</v>
      </c>
      <c r="I1907" s="251" t="s">
        <v>9120</v>
      </c>
      <c r="J1907" s="16">
        <v>2391999.6800000002</v>
      </c>
      <c r="K1907" s="16" t="s">
        <v>9120</v>
      </c>
      <c r="L1907" s="16">
        <v>2391999.6800000002</v>
      </c>
      <c r="M1907" s="16" t="s">
        <v>9120</v>
      </c>
      <c r="N1907" s="16">
        <v>2391999.6800000002</v>
      </c>
      <c r="O1907" s="16" t="s">
        <v>9120</v>
      </c>
      <c r="P1907" s="16">
        <v>2391999.6800000002</v>
      </c>
      <c r="Q1907" s="16" t="s">
        <v>9120</v>
      </c>
      <c r="R1907" s="16">
        <v>11959998.4</v>
      </c>
      <c r="S1907" s="16">
        <v>10</v>
      </c>
      <c r="T1907" s="16" t="s">
        <v>34</v>
      </c>
      <c r="U1907" s="16"/>
      <c r="V1907" s="16"/>
    </row>
    <row r="1908" spans="1:22" s="5" customFormat="1" ht="93.75" x14ac:dyDescent="0.2">
      <c r="A1908" s="16">
        <v>1903</v>
      </c>
      <c r="B1908" s="21" t="s">
        <v>2626</v>
      </c>
      <c r="C1908" s="16" t="s">
        <v>10168</v>
      </c>
      <c r="D1908" s="16" t="s">
        <v>10169</v>
      </c>
      <c r="E1908" s="16" t="s">
        <v>10171</v>
      </c>
      <c r="F1908" s="16" t="s">
        <v>10171</v>
      </c>
      <c r="G1908" s="16" t="s">
        <v>9115</v>
      </c>
      <c r="H1908" s="251">
        <v>2391999.6800000002</v>
      </c>
      <c r="I1908" s="251" t="s">
        <v>9113</v>
      </c>
      <c r="J1908" s="16">
        <v>2391999.6800000002</v>
      </c>
      <c r="K1908" s="16" t="s">
        <v>9113</v>
      </c>
      <c r="L1908" s="16">
        <v>2391999.6800000002</v>
      </c>
      <c r="M1908" s="16" t="s">
        <v>9113</v>
      </c>
      <c r="N1908" s="16">
        <v>2391999.6800000002</v>
      </c>
      <c r="O1908" s="16" t="s">
        <v>9113</v>
      </c>
      <c r="P1908" s="16">
        <v>2391999.6800000002</v>
      </c>
      <c r="Q1908" s="16" t="s">
        <v>9113</v>
      </c>
      <c r="R1908" s="16">
        <v>11959998.4</v>
      </c>
      <c r="S1908" s="16">
        <v>5</v>
      </c>
      <c r="T1908" s="16" t="s">
        <v>34</v>
      </c>
      <c r="U1908" s="16"/>
      <c r="V1908" s="16"/>
    </row>
    <row r="1909" spans="1:22" s="5" customFormat="1" ht="131.25" x14ac:dyDescent="0.2">
      <c r="A1909" s="16">
        <v>1904</v>
      </c>
      <c r="B1909" s="21" t="s">
        <v>2626</v>
      </c>
      <c r="C1909" s="16" t="s">
        <v>10154</v>
      </c>
      <c r="D1909" s="16" t="s">
        <v>10155</v>
      </c>
      <c r="E1909" s="16" t="s">
        <v>10268</v>
      </c>
      <c r="F1909" s="16" t="s">
        <v>10268</v>
      </c>
      <c r="G1909" s="16" t="s">
        <v>9115</v>
      </c>
      <c r="H1909" s="251">
        <v>2391999.6800000002</v>
      </c>
      <c r="I1909" s="251" t="s">
        <v>9120</v>
      </c>
      <c r="J1909" s="16">
        <v>2391999.6800000002</v>
      </c>
      <c r="K1909" s="16" t="s">
        <v>9120</v>
      </c>
      <c r="L1909" s="16">
        <v>2391999.6800000002</v>
      </c>
      <c r="M1909" s="16" t="s">
        <v>9120</v>
      </c>
      <c r="N1909" s="16">
        <v>2391999.6800000002</v>
      </c>
      <c r="O1909" s="16" t="s">
        <v>9120</v>
      </c>
      <c r="P1909" s="16">
        <v>2391999.6800000002</v>
      </c>
      <c r="Q1909" s="16" t="s">
        <v>9120</v>
      </c>
      <c r="R1909" s="16">
        <v>11959998.4</v>
      </c>
      <c r="S1909" s="16">
        <v>10</v>
      </c>
      <c r="T1909" s="16" t="s">
        <v>34</v>
      </c>
      <c r="U1909" s="16"/>
      <c r="V1909" s="16"/>
    </row>
    <row r="1910" spans="1:22" s="5" customFormat="1" ht="75" x14ac:dyDescent="0.2">
      <c r="A1910" s="16">
        <v>1905</v>
      </c>
      <c r="B1910" s="21" t="s">
        <v>4495</v>
      </c>
      <c r="C1910" s="16" t="s">
        <v>4496</v>
      </c>
      <c r="D1910" s="16" t="s">
        <v>1316</v>
      </c>
      <c r="E1910" s="16" t="s">
        <v>373</v>
      </c>
      <c r="F1910" s="17"/>
      <c r="G1910" s="16" t="s">
        <v>33</v>
      </c>
      <c r="H1910" s="251">
        <v>2391837</v>
      </c>
      <c r="I1910" s="251">
        <v>1</v>
      </c>
      <c r="J1910" s="16">
        <v>2391837</v>
      </c>
      <c r="K1910" s="16">
        <v>1</v>
      </c>
      <c r="L1910" s="16">
        <v>2391837</v>
      </c>
      <c r="M1910" s="16">
        <v>1</v>
      </c>
      <c r="N1910" s="16">
        <v>2391837</v>
      </c>
      <c r="O1910" s="16">
        <v>1</v>
      </c>
      <c r="P1910" s="16">
        <v>2391837</v>
      </c>
      <c r="Q1910" s="16">
        <v>1</v>
      </c>
      <c r="R1910" s="16">
        <v>11959185</v>
      </c>
      <c r="S1910" s="16">
        <v>5</v>
      </c>
      <c r="T1910" s="16" t="s">
        <v>213</v>
      </c>
      <c r="U1910" s="16" t="s">
        <v>61</v>
      </c>
      <c r="V1910" s="16" t="s">
        <v>4497</v>
      </c>
    </row>
    <row r="1911" spans="1:22" s="5" customFormat="1" ht="56.25" x14ac:dyDescent="0.2">
      <c r="A1911" s="16">
        <v>1906</v>
      </c>
      <c r="B1911" s="21" t="s">
        <v>3489</v>
      </c>
      <c r="C1911" s="16" t="s">
        <v>3766</v>
      </c>
      <c r="D1911" s="16" t="s">
        <v>3767</v>
      </c>
      <c r="E1911" s="16" t="s">
        <v>10469</v>
      </c>
      <c r="F1911" s="16"/>
      <c r="G1911" s="16" t="s">
        <v>9115</v>
      </c>
      <c r="H1911" s="251">
        <v>11957568</v>
      </c>
      <c r="I1911" s="251" t="s">
        <v>10470</v>
      </c>
      <c r="J1911" s="16"/>
      <c r="K1911" s="16"/>
      <c r="L1911" s="16"/>
      <c r="M1911" s="16"/>
      <c r="N1911" s="16"/>
      <c r="O1911" s="16"/>
      <c r="P1911" s="16"/>
      <c r="Q1911" s="16"/>
      <c r="R1911" s="16">
        <v>11957568</v>
      </c>
      <c r="S1911" s="16">
        <v>164</v>
      </c>
      <c r="T1911" s="16" t="s">
        <v>76</v>
      </c>
      <c r="U1911" s="16" t="s">
        <v>2567</v>
      </c>
      <c r="V1911" s="16" t="s">
        <v>10471</v>
      </c>
    </row>
    <row r="1912" spans="1:22" s="5" customFormat="1" ht="93.75" x14ac:dyDescent="0.2">
      <c r="A1912" s="16">
        <v>1907</v>
      </c>
      <c r="B1912" s="51" t="s">
        <v>2315</v>
      </c>
      <c r="C1912" s="51" t="s">
        <v>11739</v>
      </c>
      <c r="D1912" s="51" t="s">
        <v>11740</v>
      </c>
      <c r="E1912" s="51" t="s">
        <v>14800</v>
      </c>
      <c r="F1912" s="17"/>
      <c r="G1912" s="51" t="s">
        <v>33</v>
      </c>
      <c r="H1912" s="251">
        <v>3920000</v>
      </c>
      <c r="I1912" s="308">
        <v>5</v>
      </c>
      <c r="J1912" s="251">
        <v>4015800</v>
      </c>
      <c r="K1912" s="51">
        <v>6</v>
      </c>
      <c r="L1912" s="251">
        <v>0</v>
      </c>
      <c r="M1912" s="51">
        <v>0</v>
      </c>
      <c r="N1912" s="251">
        <v>4015800</v>
      </c>
      <c r="O1912" s="51">
        <v>6</v>
      </c>
      <c r="P1912" s="251">
        <v>0</v>
      </c>
      <c r="Q1912" s="51">
        <v>0</v>
      </c>
      <c r="R1912" s="16">
        <v>11951600</v>
      </c>
      <c r="S1912" s="16">
        <v>12</v>
      </c>
      <c r="T1912" s="51" t="s">
        <v>14724</v>
      </c>
      <c r="U1912" s="211"/>
      <c r="V1912" s="211"/>
    </row>
    <row r="1913" spans="1:22" s="5" customFormat="1" ht="409.5" x14ac:dyDescent="0.2">
      <c r="A1913" s="16">
        <v>1908</v>
      </c>
      <c r="B1913" s="21" t="s">
        <v>1690</v>
      </c>
      <c r="C1913" s="16" t="s">
        <v>6534</v>
      </c>
      <c r="D1913" s="16" t="s">
        <v>6535</v>
      </c>
      <c r="E1913" s="16" t="s">
        <v>6536</v>
      </c>
      <c r="F1913" s="16"/>
      <c r="G1913" s="16" t="s">
        <v>1493</v>
      </c>
      <c r="H1913" s="251">
        <v>11949600</v>
      </c>
      <c r="I1913" s="251">
        <v>4</v>
      </c>
      <c r="J1913" s="16">
        <v>0</v>
      </c>
      <c r="K1913" s="16">
        <v>0</v>
      </c>
      <c r="L1913" s="16">
        <v>0</v>
      </c>
      <c r="M1913" s="16">
        <v>0</v>
      </c>
      <c r="N1913" s="16">
        <v>0</v>
      </c>
      <c r="O1913" s="16">
        <v>0</v>
      </c>
      <c r="P1913" s="16">
        <v>0</v>
      </c>
      <c r="Q1913" s="16">
        <v>0</v>
      </c>
      <c r="R1913" s="16">
        <v>11949600</v>
      </c>
      <c r="S1913" s="16">
        <v>4</v>
      </c>
      <c r="T1913" s="16" t="s">
        <v>76</v>
      </c>
      <c r="U1913" s="16"/>
      <c r="V1913" s="16"/>
    </row>
    <row r="1914" spans="1:22" s="5" customFormat="1" ht="409.5" customHeight="1" x14ac:dyDescent="0.3">
      <c r="A1914" s="16">
        <v>1909</v>
      </c>
      <c r="B1914" s="114" t="s">
        <v>15838</v>
      </c>
      <c r="C1914" s="114" t="s">
        <v>15839</v>
      </c>
      <c r="D1914" s="114" t="s">
        <v>15840</v>
      </c>
      <c r="E1914" s="114" t="s">
        <v>1051</v>
      </c>
      <c r="F1914" s="114" t="s">
        <v>14449</v>
      </c>
      <c r="G1914" s="114" t="s">
        <v>9115</v>
      </c>
      <c r="H1914" s="189">
        <v>11934720</v>
      </c>
      <c r="I1914" s="172" t="s">
        <v>9266</v>
      </c>
      <c r="J1914" s="20"/>
      <c r="K1914" s="20"/>
      <c r="L1914" s="20"/>
      <c r="M1914" s="20"/>
      <c r="N1914" s="20"/>
      <c r="O1914" s="20"/>
      <c r="P1914" s="20"/>
      <c r="Q1914" s="20"/>
      <c r="R1914" s="16">
        <v>11934720</v>
      </c>
      <c r="S1914" s="21">
        <v>4</v>
      </c>
      <c r="T1914" s="20" t="s">
        <v>15828</v>
      </c>
      <c r="U1914" s="112"/>
      <c r="V1914" s="37"/>
    </row>
    <row r="1915" spans="1:22" s="5" customFormat="1" x14ac:dyDescent="0.2">
      <c r="A1915" s="16">
        <v>1910</v>
      </c>
      <c r="B1915" s="118" t="s">
        <v>7574</v>
      </c>
      <c r="C1915" s="118" t="s">
        <v>15623</v>
      </c>
      <c r="D1915" s="118" t="s">
        <v>15624</v>
      </c>
      <c r="E1915" s="118" t="s">
        <v>1051</v>
      </c>
      <c r="F1915" s="118" t="s">
        <v>14449</v>
      </c>
      <c r="G1915" s="118" t="s">
        <v>9115</v>
      </c>
      <c r="H1915" s="166">
        <v>11928000</v>
      </c>
      <c r="I1915" s="166">
        <v>852</v>
      </c>
      <c r="J1915" s="118"/>
      <c r="K1915" s="118"/>
      <c r="L1915" s="118"/>
      <c r="M1915" s="118"/>
      <c r="N1915" s="118"/>
      <c r="O1915" s="118"/>
      <c r="P1915" s="118"/>
      <c r="Q1915" s="118"/>
      <c r="R1915" s="16">
        <v>11928000</v>
      </c>
      <c r="S1915" s="118"/>
      <c r="T1915" s="20" t="s">
        <v>15403</v>
      </c>
      <c r="U1915" s="118"/>
      <c r="V1915" s="118"/>
    </row>
    <row r="1916" spans="1:22" s="5" customFormat="1" ht="37.5" x14ac:dyDescent="0.2">
      <c r="A1916" s="16">
        <v>1911</v>
      </c>
      <c r="B1916" s="21" t="s">
        <v>7803</v>
      </c>
      <c r="C1916" s="16" t="s">
        <v>1508</v>
      </c>
      <c r="D1916" s="16" t="s">
        <v>264</v>
      </c>
      <c r="E1916" s="16" t="s">
        <v>1509</v>
      </c>
      <c r="F1916" s="16"/>
      <c r="G1916" s="16" t="s">
        <v>33</v>
      </c>
      <c r="H1916" s="251">
        <v>2979960</v>
      </c>
      <c r="I1916" s="251">
        <v>4</v>
      </c>
      <c r="J1916" s="16">
        <v>0</v>
      </c>
      <c r="K1916" s="16">
        <v>0</v>
      </c>
      <c r="L1916" s="16">
        <v>2979960</v>
      </c>
      <c r="M1916" s="16">
        <v>4</v>
      </c>
      <c r="N1916" s="16">
        <v>2979960</v>
      </c>
      <c r="O1916" s="16">
        <v>0</v>
      </c>
      <c r="P1916" s="16">
        <v>2979960</v>
      </c>
      <c r="Q1916" s="16">
        <v>4</v>
      </c>
      <c r="R1916" s="16">
        <v>11919840</v>
      </c>
      <c r="S1916" s="16">
        <v>12</v>
      </c>
      <c r="T1916" s="16" t="s">
        <v>213</v>
      </c>
      <c r="U1916" s="16" t="s">
        <v>7048</v>
      </c>
      <c r="V1916" s="16" t="s">
        <v>7048</v>
      </c>
    </row>
    <row r="1917" spans="1:22" s="5" customFormat="1" ht="112.5" x14ac:dyDescent="0.2">
      <c r="A1917" s="16">
        <v>1912</v>
      </c>
      <c r="B1917" s="21" t="s">
        <v>645</v>
      </c>
      <c r="C1917" s="16" t="s">
        <v>1837</v>
      </c>
      <c r="D1917" s="16" t="s">
        <v>1838</v>
      </c>
      <c r="E1917" s="16" t="s">
        <v>11137</v>
      </c>
      <c r="F1917" s="16"/>
      <c r="G1917" s="16" t="s">
        <v>1493</v>
      </c>
      <c r="H1917" s="251">
        <v>2382800</v>
      </c>
      <c r="I1917" s="251">
        <v>74</v>
      </c>
      <c r="J1917" s="16">
        <v>2382800</v>
      </c>
      <c r="K1917" s="16">
        <v>74</v>
      </c>
      <c r="L1917" s="16">
        <v>2382800</v>
      </c>
      <c r="M1917" s="16">
        <v>74</v>
      </c>
      <c r="N1917" s="16">
        <v>2382800</v>
      </c>
      <c r="O1917" s="16">
        <v>74</v>
      </c>
      <c r="P1917" s="16">
        <v>2382800</v>
      </c>
      <c r="Q1917" s="16">
        <v>74</v>
      </c>
      <c r="R1917" s="16">
        <v>11914000</v>
      </c>
      <c r="S1917" s="16">
        <v>370</v>
      </c>
      <c r="T1917" s="16" t="s">
        <v>1113</v>
      </c>
      <c r="U1917" s="16" t="s">
        <v>1210</v>
      </c>
      <c r="V1917" s="35" t="s">
        <v>199</v>
      </c>
    </row>
    <row r="1918" spans="1:22" s="5" customFormat="1" ht="75" x14ac:dyDescent="0.2">
      <c r="A1918" s="16">
        <v>1913</v>
      </c>
      <c r="B1918" s="20" t="s">
        <v>14124</v>
      </c>
      <c r="C1918" s="20" t="s">
        <v>14125</v>
      </c>
      <c r="D1918" s="20" t="s">
        <v>14126</v>
      </c>
      <c r="E1918" s="20" t="s">
        <v>14127</v>
      </c>
      <c r="F1918" s="20"/>
      <c r="G1918" s="21" t="s">
        <v>33</v>
      </c>
      <c r="H1918" s="115">
        <v>11900000</v>
      </c>
      <c r="I1918" s="115">
        <v>70</v>
      </c>
      <c r="J1918" s="115"/>
      <c r="K1918" s="115"/>
      <c r="L1918" s="115"/>
      <c r="M1918" s="115"/>
      <c r="N1918" s="115"/>
      <c r="O1918" s="115"/>
      <c r="P1918" s="115"/>
      <c r="Q1918" s="115"/>
      <c r="R1918" s="16">
        <v>11900000</v>
      </c>
      <c r="S1918" s="21">
        <v>70</v>
      </c>
      <c r="T1918" s="20" t="s">
        <v>14072</v>
      </c>
      <c r="U1918" s="17" t="s">
        <v>14073</v>
      </c>
      <c r="V1918" s="17" t="s">
        <v>14074</v>
      </c>
    </row>
    <row r="1919" spans="1:22" s="5" customFormat="1" ht="37.5" x14ac:dyDescent="0.2">
      <c r="A1919" s="16">
        <v>1914</v>
      </c>
      <c r="B1919" s="21" t="s">
        <v>842</v>
      </c>
      <c r="C1919" s="16" t="s">
        <v>2247</v>
      </c>
      <c r="D1919" s="16" t="s">
        <v>1760</v>
      </c>
      <c r="E1919" s="16" t="s">
        <v>4050</v>
      </c>
      <c r="F1919" s="16"/>
      <c r="G1919" s="16" t="s">
        <v>1493</v>
      </c>
      <c r="H1919" s="251">
        <v>2971500</v>
      </c>
      <c r="I1919" s="251">
        <v>30</v>
      </c>
      <c r="J1919" s="16">
        <v>2971500</v>
      </c>
      <c r="K1919" s="16">
        <v>30</v>
      </c>
      <c r="L1919" s="16">
        <v>2971500</v>
      </c>
      <c r="M1919" s="16">
        <v>30</v>
      </c>
      <c r="N1919" s="16">
        <v>2971500</v>
      </c>
      <c r="O1919" s="16">
        <v>30</v>
      </c>
      <c r="P1919" s="16">
        <v>0</v>
      </c>
      <c r="Q1919" s="16">
        <v>0</v>
      </c>
      <c r="R1919" s="16">
        <v>11886000</v>
      </c>
      <c r="S1919" s="16">
        <v>120</v>
      </c>
      <c r="T1919" s="16" t="s">
        <v>50</v>
      </c>
      <c r="U1919" s="16" t="s">
        <v>1320</v>
      </c>
      <c r="V1919" s="16" t="s">
        <v>3310</v>
      </c>
    </row>
    <row r="1920" spans="1:22" s="5" customFormat="1" ht="37.5" x14ac:dyDescent="0.2">
      <c r="A1920" s="16">
        <v>1915</v>
      </c>
      <c r="B1920" s="21" t="s">
        <v>842</v>
      </c>
      <c r="C1920" s="16" t="s">
        <v>2247</v>
      </c>
      <c r="D1920" s="16" t="s">
        <v>1760</v>
      </c>
      <c r="E1920" s="16" t="s">
        <v>4060</v>
      </c>
      <c r="F1920" s="16"/>
      <c r="G1920" s="16" t="s">
        <v>1493</v>
      </c>
      <c r="H1920" s="251">
        <v>2971500</v>
      </c>
      <c r="I1920" s="251">
        <v>30</v>
      </c>
      <c r="J1920" s="16">
        <v>2971500</v>
      </c>
      <c r="K1920" s="16">
        <v>30</v>
      </c>
      <c r="L1920" s="16">
        <v>2971500</v>
      </c>
      <c r="M1920" s="16">
        <v>30</v>
      </c>
      <c r="N1920" s="16">
        <v>2971500</v>
      </c>
      <c r="O1920" s="16">
        <v>30</v>
      </c>
      <c r="P1920" s="16">
        <v>0</v>
      </c>
      <c r="Q1920" s="16">
        <v>0</v>
      </c>
      <c r="R1920" s="16">
        <v>11886000</v>
      </c>
      <c r="S1920" s="16">
        <v>120</v>
      </c>
      <c r="T1920" s="16" t="s">
        <v>50</v>
      </c>
      <c r="U1920" s="16" t="s">
        <v>2567</v>
      </c>
      <c r="V1920" s="16" t="s">
        <v>492</v>
      </c>
    </row>
    <row r="1921" spans="1:22" s="5" customFormat="1" ht="168.75" x14ac:dyDescent="0.2">
      <c r="A1921" s="16">
        <v>1916</v>
      </c>
      <c r="B1921" s="16" t="s">
        <v>12279</v>
      </c>
      <c r="C1921" s="16" t="s">
        <v>12280</v>
      </c>
      <c r="D1921" s="16" t="s">
        <v>5479</v>
      </c>
      <c r="E1921" s="16" t="s">
        <v>12281</v>
      </c>
      <c r="F1921" s="16" t="s">
        <v>12282</v>
      </c>
      <c r="G1921" s="151" t="s">
        <v>33</v>
      </c>
      <c r="H1921" s="275">
        <v>2968654.6</v>
      </c>
      <c r="I1921" s="275">
        <v>1051</v>
      </c>
      <c r="J1921" s="275">
        <v>2968654.6</v>
      </c>
      <c r="K1921" s="275">
        <v>1051</v>
      </c>
      <c r="L1921" s="275">
        <v>2968654.6</v>
      </c>
      <c r="M1921" s="275">
        <v>1051</v>
      </c>
      <c r="N1921" s="275">
        <v>2968654.6</v>
      </c>
      <c r="O1921" s="275">
        <v>1051</v>
      </c>
      <c r="P1921" s="275"/>
      <c r="Q1921" s="275"/>
      <c r="R1921" s="16">
        <v>11874618.4</v>
      </c>
      <c r="S1921" s="275">
        <v>4204</v>
      </c>
      <c r="T1921" s="243" t="s">
        <v>11752</v>
      </c>
      <c r="U1921" s="279" t="s">
        <v>35</v>
      </c>
      <c r="V1921" s="279" t="s">
        <v>12283</v>
      </c>
    </row>
    <row r="1922" spans="1:22" s="5" customFormat="1" ht="56.25" customHeight="1" x14ac:dyDescent="0.3">
      <c r="A1922" s="16">
        <v>1917</v>
      </c>
      <c r="B1922" s="120" t="s">
        <v>14128</v>
      </c>
      <c r="C1922" s="113" t="s">
        <v>14129</v>
      </c>
      <c r="D1922" s="120" t="s">
        <v>14130</v>
      </c>
      <c r="E1922" s="120" t="s">
        <v>14131</v>
      </c>
      <c r="F1922" s="20"/>
      <c r="G1922" s="21" t="s">
        <v>33</v>
      </c>
      <c r="H1922" s="115">
        <v>0</v>
      </c>
      <c r="I1922" s="470"/>
      <c r="J1922" s="170">
        <v>5936036.4000000004</v>
      </c>
      <c r="K1922" s="170">
        <v>30</v>
      </c>
      <c r="L1922" s="170"/>
      <c r="M1922" s="170"/>
      <c r="N1922" s="170">
        <v>5936036.4000000004</v>
      </c>
      <c r="O1922" s="170">
        <v>30</v>
      </c>
      <c r="P1922" s="170"/>
      <c r="Q1922" s="170"/>
      <c r="R1922" s="16">
        <v>11872072.800000001</v>
      </c>
      <c r="S1922" s="21">
        <v>60</v>
      </c>
      <c r="T1922" s="148" t="s">
        <v>13891</v>
      </c>
      <c r="U1922" s="218"/>
      <c r="V1922" s="218"/>
    </row>
    <row r="1923" spans="1:22" s="5" customFormat="1" ht="75" x14ac:dyDescent="0.2">
      <c r="A1923" s="16">
        <v>1918</v>
      </c>
      <c r="B1923" s="16" t="s">
        <v>2705</v>
      </c>
      <c r="C1923" s="16" t="s">
        <v>2706</v>
      </c>
      <c r="D1923" s="16" t="s">
        <v>2707</v>
      </c>
      <c r="E1923" s="16" t="s">
        <v>12996</v>
      </c>
      <c r="F1923" s="16"/>
      <c r="G1923" s="151" t="s">
        <v>12997</v>
      </c>
      <c r="H1923" s="166">
        <v>2371819.9680000003</v>
      </c>
      <c r="I1923" s="166">
        <v>72</v>
      </c>
      <c r="J1923" s="166">
        <v>2371819.9680000003</v>
      </c>
      <c r="K1923" s="166">
        <v>72</v>
      </c>
      <c r="L1923" s="166">
        <v>2371819.9680000003</v>
      </c>
      <c r="M1923" s="166">
        <v>72</v>
      </c>
      <c r="N1923" s="166">
        <v>2371819.9680000003</v>
      </c>
      <c r="O1923" s="166">
        <v>72</v>
      </c>
      <c r="P1923" s="166">
        <v>2371819.9680000003</v>
      </c>
      <c r="Q1923" s="166">
        <v>72</v>
      </c>
      <c r="R1923" s="16">
        <v>11859099.840000002</v>
      </c>
      <c r="S1923" s="275">
        <v>360</v>
      </c>
      <c r="T1923" s="123" t="s">
        <v>12910</v>
      </c>
      <c r="U1923" s="118" t="s">
        <v>2567</v>
      </c>
      <c r="V1923" s="118"/>
    </row>
    <row r="1924" spans="1:22" s="5" customFormat="1" ht="112.5" x14ac:dyDescent="0.2">
      <c r="A1924" s="16">
        <v>1919</v>
      </c>
      <c r="B1924" s="21" t="s">
        <v>7308</v>
      </c>
      <c r="C1924" s="16" t="s">
        <v>5653</v>
      </c>
      <c r="D1924" s="16" t="s">
        <v>4655</v>
      </c>
      <c r="E1924" s="16" t="s">
        <v>7309</v>
      </c>
      <c r="F1924" s="16"/>
      <c r="G1924" s="16" t="s">
        <v>1493</v>
      </c>
      <c r="H1924" s="251">
        <v>2369651.7599999998</v>
      </c>
      <c r="I1924" s="251">
        <v>27</v>
      </c>
      <c r="J1924" s="16">
        <v>2369651.7599999998</v>
      </c>
      <c r="K1924" s="16">
        <v>27</v>
      </c>
      <c r="L1924" s="16">
        <v>2369651.7599999998</v>
      </c>
      <c r="M1924" s="16">
        <v>27</v>
      </c>
      <c r="N1924" s="16">
        <v>2369651.7599999998</v>
      </c>
      <c r="O1924" s="16">
        <v>27</v>
      </c>
      <c r="P1924" s="16">
        <v>2369651.7599999998</v>
      </c>
      <c r="Q1924" s="16">
        <v>27</v>
      </c>
      <c r="R1924" s="16">
        <v>11848258.799999999</v>
      </c>
      <c r="S1924" s="16">
        <v>135</v>
      </c>
      <c r="T1924" s="16" t="s">
        <v>213</v>
      </c>
      <c r="U1924" s="16" t="s">
        <v>7048</v>
      </c>
      <c r="V1924" s="16" t="s">
        <v>7048</v>
      </c>
    </row>
    <row r="1925" spans="1:22" s="5" customFormat="1" ht="187.5" x14ac:dyDescent="0.2">
      <c r="A1925" s="16">
        <v>1920</v>
      </c>
      <c r="B1925" s="21" t="s">
        <v>435</v>
      </c>
      <c r="C1925" s="16" t="s">
        <v>2483</v>
      </c>
      <c r="D1925" s="16" t="s">
        <v>2484</v>
      </c>
      <c r="E1925" s="16" t="s">
        <v>2485</v>
      </c>
      <c r="F1925" s="16"/>
      <c r="G1925" s="16" t="s">
        <v>1493</v>
      </c>
      <c r="H1925" s="251">
        <v>11804000</v>
      </c>
      <c r="I1925" s="251">
        <v>454</v>
      </c>
      <c r="J1925" s="16">
        <v>0</v>
      </c>
      <c r="K1925" s="16">
        <v>0</v>
      </c>
      <c r="L1925" s="16">
        <v>0</v>
      </c>
      <c r="M1925" s="16">
        <v>0</v>
      </c>
      <c r="N1925" s="16">
        <v>0</v>
      </c>
      <c r="O1925" s="16">
        <v>0</v>
      </c>
      <c r="P1925" s="16">
        <v>0</v>
      </c>
      <c r="Q1925" s="16">
        <v>0</v>
      </c>
      <c r="R1925" s="16">
        <v>11804000</v>
      </c>
      <c r="S1925" s="16">
        <v>454</v>
      </c>
      <c r="T1925" s="16" t="s">
        <v>76</v>
      </c>
      <c r="U1925" s="16" t="s">
        <v>1320</v>
      </c>
      <c r="V1925" s="16" t="s">
        <v>3310</v>
      </c>
    </row>
    <row r="1926" spans="1:22" s="5" customFormat="1" ht="131.25" x14ac:dyDescent="0.2">
      <c r="A1926" s="16">
        <v>1921</v>
      </c>
      <c r="B1926" s="21" t="s">
        <v>4501</v>
      </c>
      <c r="C1926" s="16" t="s">
        <v>3939</v>
      </c>
      <c r="D1926" s="16" t="s">
        <v>339</v>
      </c>
      <c r="E1926" s="16" t="s">
        <v>3940</v>
      </c>
      <c r="F1926" s="17"/>
      <c r="G1926" s="16" t="s">
        <v>33</v>
      </c>
      <c r="H1926" s="251">
        <v>2360019.41</v>
      </c>
      <c r="I1926" s="251">
        <v>7</v>
      </c>
      <c r="J1926" s="16">
        <v>2360019.41</v>
      </c>
      <c r="K1926" s="16">
        <v>7</v>
      </c>
      <c r="L1926" s="16">
        <v>2360019.41</v>
      </c>
      <c r="M1926" s="16">
        <v>7</v>
      </c>
      <c r="N1926" s="16">
        <v>2360019.41</v>
      </c>
      <c r="O1926" s="16">
        <v>7</v>
      </c>
      <c r="P1926" s="16">
        <v>2360019.41</v>
      </c>
      <c r="Q1926" s="16">
        <v>7</v>
      </c>
      <c r="R1926" s="16">
        <v>11800097.050000001</v>
      </c>
      <c r="S1926" s="16">
        <v>35</v>
      </c>
      <c r="T1926" s="16" t="s">
        <v>213</v>
      </c>
      <c r="U1926" s="16" t="s">
        <v>2567</v>
      </c>
      <c r="V1926" s="16" t="s">
        <v>199</v>
      </c>
    </row>
    <row r="1927" spans="1:22" s="5" customFormat="1" ht="75" x14ac:dyDescent="0.2">
      <c r="A1927" s="16">
        <v>1922</v>
      </c>
      <c r="B1927" s="21" t="s">
        <v>264</v>
      </c>
      <c r="C1927" s="16" t="s">
        <v>2038</v>
      </c>
      <c r="D1927" s="16" t="s">
        <v>2039</v>
      </c>
      <c r="E1927" s="16" t="s">
        <v>2040</v>
      </c>
      <c r="F1927" s="16"/>
      <c r="G1927" s="16" t="s">
        <v>33</v>
      </c>
      <c r="H1927" s="251">
        <v>1965060.99</v>
      </c>
      <c r="I1927" s="251">
        <v>3</v>
      </c>
      <c r="J1927" s="16">
        <v>1965060.99</v>
      </c>
      <c r="K1927" s="16">
        <v>3</v>
      </c>
      <c r="L1927" s="16">
        <v>2620081.3199999998</v>
      </c>
      <c r="M1927" s="16">
        <v>4</v>
      </c>
      <c r="N1927" s="16">
        <v>2620081.3199999998</v>
      </c>
      <c r="O1927" s="16">
        <v>4</v>
      </c>
      <c r="P1927" s="16">
        <v>2620081.3199999998</v>
      </c>
      <c r="Q1927" s="16">
        <v>4</v>
      </c>
      <c r="R1927" s="16">
        <v>11790365.939999999</v>
      </c>
      <c r="S1927" s="16">
        <v>18</v>
      </c>
      <c r="T1927" s="16" t="s">
        <v>1457</v>
      </c>
      <c r="U1927" s="16" t="s">
        <v>35</v>
      </c>
      <c r="V1927" s="16" t="s">
        <v>199</v>
      </c>
    </row>
    <row r="1928" spans="1:22" s="5" customFormat="1" ht="75" x14ac:dyDescent="0.2">
      <c r="A1928" s="16">
        <v>1923</v>
      </c>
      <c r="B1928" s="21" t="s">
        <v>264</v>
      </c>
      <c r="C1928" s="16" t="s">
        <v>2038</v>
      </c>
      <c r="D1928" s="16" t="s">
        <v>2039</v>
      </c>
      <c r="E1928" s="16" t="s">
        <v>2067</v>
      </c>
      <c r="F1928" s="16"/>
      <c r="G1928" s="16" t="s">
        <v>33</v>
      </c>
      <c r="H1928" s="251">
        <v>1965060.99</v>
      </c>
      <c r="I1928" s="251">
        <v>3</v>
      </c>
      <c r="J1928" s="16">
        <v>1965060.99</v>
      </c>
      <c r="K1928" s="16">
        <v>3</v>
      </c>
      <c r="L1928" s="16">
        <v>2620081.3199999998</v>
      </c>
      <c r="M1928" s="16">
        <v>4</v>
      </c>
      <c r="N1928" s="16">
        <v>2620081.3199999998</v>
      </c>
      <c r="O1928" s="16">
        <v>4</v>
      </c>
      <c r="P1928" s="16">
        <v>2620081.3199999998</v>
      </c>
      <c r="Q1928" s="16">
        <v>4</v>
      </c>
      <c r="R1928" s="16">
        <v>11790365.939999999</v>
      </c>
      <c r="S1928" s="16">
        <v>18</v>
      </c>
      <c r="T1928" s="16" t="s">
        <v>1457</v>
      </c>
      <c r="U1928" s="16" t="s">
        <v>83</v>
      </c>
      <c r="V1928" s="16" t="s">
        <v>199</v>
      </c>
    </row>
    <row r="1929" spans="1:22" s="5" customFormat="1" ht="75" x14ac:dyDescent="0.2">
      <c r="A1929" s="16">
        <v>1924</v>
      </c>
      <c r="B1929" s="21" t="s">
        <v>7804</v>
      </c>
      <c r="C1929" s="16" t="s">
        <v>7604</v>
      </c>
      <c r="D1929" s="16" t="s">
        <v>7574</v>
      </c>
      <c r="E1929" s="16" t="s">
        <v>7605</v>
      </c>
      <c r="F1929" s="16"/>
      <c r="G1929" s="16" t="s">
        <v>33</v>
      </c>
      <c r="H1929" s="251">
        <v>2944310</v>
      </c>
      <c r="I1929" s="251">
        <v>10</v>
      </c>
      <c r="J1929" s="16">
        <v>0</v>
      </c>
      <c r="K1929" s="16">
        <v>0</v>
      </c>
      <c r="L1929" s="16">
        <v>2944310</v>
      </c>
      <c r="M1929" s="16">
        <v>10</v>
      </c>
      <c r="N1929" s="16">
        <v>2944310</v>
      </c>
      <c r="O1929" s="16">
        <v>10</v>
      </c>
      <c r="P1929" s="16">
        <v>2944310</v>
      </c>
      <c r="Q1929" s="16">
        <v>10</v>
      </c>
      <c r="R1929" s="16">
        <v>11777240</v>
      </c>
      <c r="S1929" s="16">
        <v>40</v>
      </c>
      <c r="T1929" s="16" t="s">
        <v>213</v>
      </c>
      <c r="U1929" s="16" t="s">
        <v>7048</v>
      </c>
      <c r="V1929" s="16" t="s">
        <v>7048</v>
      </c>
    </row>
    <row r="1930" spans="1:22" s="5" customFormat="1" ht="56.25" x14ac:dyDescent="0.2">
      <c r="A1930" s="16">
        <v>1925</v>
      </c>
      <c r="B1930" s="21" t="s">
        <v>4506</v>
      </c>
      <c r="C1930" s="16" t="s">
        <v>58</v>
      </c>
      <c r="D1930" s="16" t="s">
        <v>57</v>
      </c>
      <c r="E1930" s="16" t="s">
        <v>4507</v>
      </c>
      <c r="F1930" s="17"/>
      <c r="G1930" s="16" t="s">
        <v>33</v>
      </c>
      <c r="H1930" s="251">
        <v>2354992.5</v>
      </c>
      <c r="I1930" s="251">
        <v>31</v>
      </c>
      <c r="J1930" s="16">
        <v>2354992.5</v>
      </c>
      <c r="K1930" s="16">
        <v>31</v>
      </c>
      <c r="L1930" s="16">
        <v>2354992.5</v>
      </c>
      <c r="M1930" s="16">
        <v>31</v>
      </c>
      <c r="N1930" s="16">
        <v>2354992.5</v>
      </c>
      <c r="O1930" s="16">
        <v>31</v>
      </c>
      <c r="P1930" s="16">
        <v>2354992.5</v>
      </c>
      <c r="Q1930" s="16">
        <v>31</v>
      </c>
      <c r="R1930" s="16">
        <v>11774962.5</v>
      </c>
      <c r="S1930" s="16">
        <v>155</v>
      </c>
      <c r="T1930" s="16" t="s">
        <v>213</v>
      </c>
      <c r="U1930" s="16" t="s">
        <v>2567</v>
      </c>
      <c r="V1930" s="16" t="s">
        <v>199</v>
      </c>
    </row>
    <row r="1931" spans="1:22" s="5" customFormat="1" ht="37.5" x14ac:dyDescent="0.2">
      <c r="A1931" s="16">
        <v>1926</v>
      </c>
      <c r="B1931" s="21" t="s">
        <v>7221</v>
      </c>
      <c r="C1931" s="16" t="s">
        <v>7222</v>
      </c>
      <c r="D1931" s="16" t="s">
        <v>1760</v>
      </c>
      <c r="E1931" s="16" t="s">
        <v>7061</v>
      </c>
      <c r="F1931" s="16"/>
      <c r="G1931" s="16" t="s">
        <v>24</v>
      </c>
      <c r="H1931" s="251">
        <v>2353344</v>
      </c>
      <c r="I1931" s="251">
        <v>7004</v>
      </c>
      <c r="J1931" s="16">
        <v>2353344</v>
      </c>
      <c r="K1931" s="16">
        <v>7004</v>
      </c>
      <c r="L1931" s="16">
        <v>2353344</v>
      </c>
      <c r="M1931" s="16">
        <v>7004</v>
      </c>
      <c r="N1931" s="16">
        <v>2353344</v>
      </c>
      <c r="O1931" s="16">
        <v>7004</v>
      </c>
      <c r="P1931" s="16">
        <v>2353344</v>
      </c>
      <c r="Q1931" s="16">
        <v>7004</v>
      </c>
      <c r="R1931" s="16">
        <v>11766720</v>
      </c>
      <c r="S1931" s="16">
        <v>35020</v>
      </c>
      <c r="T1931" s="16" t="s">
        <v>213</v>
      </c>
      <c r="U1931" s="16" t="s">
        <v>7048</v>
      </c>
      <c r="V1931" s="16" t="s">
        <v>7048</v>
      </c>
    </row>
    <row r="1932" spans="1:22" s="5" customFormat="1" ht="93.75" x14ac:dyDescent="0.2">
      <c r="A1932" s="16">
        <v>1927</v>
      </c>
      <c r="B1932" s="21" t="s">
        <v>645</v>
      </c>
      <c r="C1932" s="16" t="s">
        <v>1375</v>
      </c>
      <c r="D1932" s="16" t="s">
        <v>1376</v>
      </c>
      <c r="E1932" s="16" t="s">
        <v>1381</v>
      </c>
      <c r="F1932" s="16"/>
      <c r="G1932" s="16" t="s">
        <v>33</v>
      </c>
      <c r="H1932" s="462">
        <v>2729999.9160000002</v>
      </c>
      <c r="I1932" s="462">
        <v>20</v>
      </c>
      <c r="J1932" s="16">
        <v>2866499.9118000004</v>
      </c>
      <c r="K1932" s="29">
        <v>20</v>
      </c>
      <c r="L1932" s="29">
        <v>3009824.9073900003</v>
      </c>
      <c r="M1932" s="29">
        <v>20</v>
      </c>
      <c r="N1932" s="29">
        <v>3160316.1527595003</v>
      </c>
      <c r="O1932" s="29">
        <v>20</v>
      </c>
      <c r="P1932" s="16">
        <v>0</v>
      </c>
      <c r="Q1932" s="16">
        <v>0</v>
      </c>
      <c r="R1932" s="16">
        <v>11766640.8879495</v>
      </c>
      <c r="S1932" s="16">
        <v>80</v>
      </c>
      <c r="T1932" s="16" t="s">
        <v>243</v>
      </c>
      <c r="U1932" s="16" t="s">
        <v>1379</v>
      </c>
      <c r="V1932" s="16" t="s">
        <v>1380</v>
      </c>
    </row>
    <row r="1933" spans="1:22" s="5" customFormat="1" x14ac:dyDescent="0.2">
      <c r="A1933" s="16">
        <v>1928</v>
      </c>
      <c r="B1933" s="21" t="s">
        <v>2062</v>
      </c>
      <c r="C1933" s="16" t="s">
        <v>4434</v>
      </c>
      <c r="D1933" s="16" t="s">
        <v>1954</v>
      </c>
      <c r="E1933" s="16" t="s">
        <v>10756</v>
      </c>
      <c r="F1933" s="16"/>
      <c r="G1933" s="16" t="s">
        <v>7084</v>
      </c>
      <c r="H1933" s="251">
        <v>11764480</v>
      </c>
      <c r="I1933" s="251" t="s">
        <v>10764</v>
      </c>
      <c r="J1933" s="16"/>
      <c r="K1933" s="16"/>
      <c r="L1933" s="16"/>
      <c r="M1933" s="16"/>
      <c r="N1933" s="16"/>
      <c r="O1933" s="16"/>
      <c r="P1933" s="16"/>
      <c r="Q1933" s="16"/>
      <c r="R1933" s="16">
        <v>11764480</v>
      </c>
      <c r="S1933" s="16">
        <v>1616</v>
      </c>
      <c r="T1933" s="16" t="s">
        <v>76</v>
      </c>
      <c r="U1933" s="16" t="s">
        <v>2567</v>
      </c>
      <c r="V1933" s="16" t="s">
        <v>10761</v>
      </c>
    </row>
    <row r="1934" spans="1:22" s="5" customFormat="1" ht="93.75" x14ac:dyDescent="0.2">
      <c r="A1934" s="16">
        <v>1929</v>
      </c>
      <c r="B1934" s="21" t="s">
        <v>7284</v>
      </c>
      <c r="C1934" s="16" t="s">
        <v>7185</v>
      </c>
      <c r="D1934" s="16" t="s">
        <v>7606</v>
      </c>
      <c r="E1934" s="16" t="s">
        <v>7281</v>
      </c>
      <c r="F1934" s="16"/>
      <c r="G1934" s="16" t="s">
        <v>33</v>
      </c>
      <c r="H1934" s="251">
        <v>2127300</v>
      </c>
      <c r="I1934" s="251">
        <v>189</v>
      </c>
      <c r="J1934" s="16">
        <v>2409120</v>
      </c>
      <c r="K1934" s="16">
        <v>168</v>
      </c>
      <c r="L1934" s="16">
        <v>2409120</v>
      </c>
      <c r="M1934" s="16">
        <v>168</v>
      </c>
      <c r="N1934" s="16">
        <v>2409120</v>
      </c>
      <c r="O1934" s="16">
        <v>168</v>
      </c>
      <c r="P1934" s="16">
        <v>2409120</v>
      </c>
      <c r="Q1934" s="16">
        <v>168</v>
      </c>
      <c r="R1934" s="16">
        <v>11763780</v>
      </c>
      <c r="S1934" s="16">
        <v>861</v>
      </c>
      <c r="T1934" s="16" t="s">
        <v>213</v>
      </c>
      <c r="U1934" s="16" t="s">
        <v>294</v>
      </c>
      <c r="V1934" s="16" t="s">
        <v>549</v>
      </c>
    </row>
    <row r="1935" spans="1:22" s="5" customFormat="1" ht="93.75" x14ac:dyDescent="0.2">
      <c r="A1935" s="16">
        <v>1930</v>
      </c>
      <c r="B1935" s="21" t="s">
        <v>4514</v>
      </c>
      <c r="C1935" s="16" t="s">
        <v>2617</v>
      </c>
      <c r="D1935" s="16" t="s">
        <v>1993</v>
      </c>
      <c r="E1935" s="16" t="s">
        <v>2618</v>
      </c>
      <c r="F1935" s="17"/>
      <c r="G1935" s="16" t="s">
        <v>33</v>
      </c>
      <c r="H1935" s="251">
        <v>2349601.7999999998</v>
      </c>
      <c r="I1935" s="251">
        <v>20</v>
      </c>
      <c r="J1935" s="16">
        <v>2349601.7999999998</v>
      </c>
      <c r="K1935" s="16">
        <v>20</v>
      </c>
      <c r="L1935" s="16">
        <v>2349601.7999999998</v>
      </c>
      <c r="M1935" s="16">
        <v>20</v>
      </c>
      <c r="N1935" s="16">
        <v>2349601.7999999998</v>
      </c>
      <c r="O1935" s="16">
        <v>20</v>
      </c>
      <c r="P1935" s="16">
        <v>2349601.7999999998</v>
      </c>
      <c r="Q1935" s="16">
        <v>20</v>
      </c>
      <c r="R1935" s="16">
        <v>11748009</v>
      </c>
      <c r="S1935" s="16">
        <v>100</v>
      </c>
      <c r="T1935" s="16" t="s">
        <v>213</v>
      </c>
      <c r="U1935" s="16" t="s">
        <v>2567</v>
      </c>
      <c r="V1935" s="16" t="s">
        <v>199</v>
      </c>
    </row>
    <row r="1936" spans="1:22" s="5" customFormat="1" ht="409.5" x14ac:dyDescent="0.2">
      <c r="A1936" s="16">
        <v>1931</v>
      </c>
      <c r="B1936" s="16" t="s">
        <v>651</v>
      </c>
      <c r="C1936" s="16" t="s">
        <v>12284</v>
      </c>
      <c r="D1936" s="16" t="s">
        <v>12285</v>
      </c>
      <c r="E1936" s="16" t="s">
        <v>12286</v>
      </c>
      <c r="F1936" s="16" t="s">
        <v>12287</v>
      </c>
      <c r="G1936" s="151" t="s">
        <v>33</v>
      </c>
      <c r="H1936" s="275">
        <v>2934880</v>
      </c>
      <c r="I1936" s="275">
        <v>17</v>
      </c>
      <c r="J1936" s="275">
        <v>2934880</v>
      </c>
      <c r="K1936" s="275">
        <v>17</v>
      </c>
      <c r="L1936" s="275">
        <v>2934880</v>
      </c>
      <c r="M1936" s="275">
        <v>17</v>
      </c>
      <c r="N1936" s="275">
        <v>2934880</v>
      </c>
      <c r="O1936" s="275">
        <v>17</v>
      </c>
      <c r="P1936" s="275"/>
      <c r="Q1936" s="275"/>
      <c r="R1936" s="16">
        <v>11739520</v>
      </c>
      <c r="S1936" s="275">
        <v>68</v>
      </c>
      <c r="T1936" s="243" t="s">
        <v>11752</v>
      </c>
      <c r="U1936" s="279" t="s">
        <v>61</v>
      </c>
      <c r="V1936" s="279" t="s">
        <v>12288</v>
      </c>
    </row>
    <row r="1937" spans="1:22" s="5" customFormat="1" ht="409.5" x14ac:dyDescent="0.2">
      <c r="A1937" s="16">
        <v>1932</v>
      </c>
      <c r="B1937" s="21" t="s">
        <v>2686</v>
      </c>
      <c r="C1937" s="16" t="s">
        <v>1564</v>
      </c>
      <c r="D1937" s="16" t="s">
        <v>1565</v>
      </c>
      <c r="E1937" s="16" t="s">
        <v>2687</v>
      </c>
      <c r="F1937" s="16"/>
      <c r="G1937" s="16" t="s">
        <v>2320</v>
      </c>
      <c r="H1937" s="251">
        <v>1370655</v>
      </c>
      <c r="I1937" s="251">
        <v>2.75</v>
      </c>
      <c r="J1937" s="16">
        <v>2591784</v>
      </c>
      <c r="K1937" s="16">
        <v>3.9</v>
      </c>
      <c r="L1937" s="16">
        <v>2591784</v>
      </c>
      <c r="M1937" s="16">
        <v>3.9</v>
      </c>
      <c r="N1937" s="16">
        <v>2591784</v>
      </c>
      <c r="O1937" s="16">
        <v>3.9</v>
      </c>
      <c r="P1937" s="16">
        <v>2591784</v>
      </c>
      <c r="Q1937" s="16">
        <v>3.9</v>
      </c>
      <c r="R1937" s="16">
        <v>11737791</v>
      </c>
      <c r="S1937" s="16">
        <v>18.350000000000001</v>
      </c>
      <c r="T1937" s="16" t="s">
        <v>25</v>
      </c>
      <c r="U1937" s="16" t="s">
        <v>2567</v>
      </c>
      <c r="V1937" s="16" t="s">
        <v>199</v>
      </c>
    </row>
    <row r="1938" spans="1:22" s="5" customFormat="1" ht="168.75" x14ac:dyDescent="0.2">
      <c r="A1938" s="16">
        <v>1933</v>
      </c>
      <c r="B1938" s="21" t="s">
        <v>4517</v>
      </c>
      <c r="C1938" s="16" t="s">
        <v>346</v>
      </c>
      <c r="D1938" s="16" t="s">
        <v>345</v>
      </c>
      <c r="E1938" s="16" t="s">
        <v>347</v>
      </c>
      <c r="F1938" s="17"/>
      <c r="G1938" s="16" t="s">
        <v>33</v>
      </c>
      <c r="H1938" s="251">
        <v>2344000</v>
      </c>
      <c r="I1938" s="251">
        <v>2</v>
      </c>
      <c r="J1938" s="16">
        <v>2344000</v>
      </c>
      <c r="K1938" s="16">
        <v>2</v>
      </c>
      <c r="L1938" s="16">
        <v>2344000</v>
      </c>
      <c r="M1938" s="16">
        <v>2</v>
      </c>
      <c r="N1938" s="16">
        <v>2344000</v>
      </c>
      <c r="O1938" s="16">
        <v>2</v>
      </c>
      <c r="P1938" s="16">
        <v>2344000</v>
      </c>
      <c r="Q1938" s="16">
        <v>2</v>
      </c>
      <c r="R1938" s="16">
        <v>11720000</v>
      </c>
      <c r="S1938" s="16">
        <v>10</v>
      </c>
      <c r="T1938" s="16" t="s">
        <v>213</v>
      </c>
      <c r="U1938" s="16" t="s">
        <v>2567</v>
      </c>
      <c r="V1938" s="16" t="s">
        <v>4518</v>
      </c>
    </row>
    <row r="1939" spans="1:22" s="5" customFormat="1" ht="131.25" x14ac:dyDescent="0.2">
      <c r="A1939" s="16">
        <v>1934</v>
      </c>
      <c r="B1939" s="16" t="s">
        <v>1114</v>
      </c>
      <c r="C1939" s="16" t="s">
        <v>11802</v>
      </c>
      <c r="D1939" s="16" t="s">
        <v>11803</v>
      </c>
      <c r="E1939" s="16" t="s">
        <v>12289</v>
      </c>
      <c r="F1939" s="16"/>
      <c r="G1939" s="151" t="s">
        <v>9115</v>
      </c>
      <c r="H1939" s="275">
        <v>11715999.68</v>
      </c>
      <c r="I1939" s="275" t="s">
        <v>9113</v>
      </c>
      <c r="J1939" s="275">
        <v>0</v>
      </c>
      <c r="K1939" s="275">
        <v>0</v>
      </c>
      <c r="L1939" s="275">
        <v>0</v>
      </c>
      <c r="M1939" s="275">
        <v>0</v>
      </c>
      <c r="N1939" s="275">
        <v>0</v>
      </c>
      <c r="O1939" s="275">
        <v>0</v>
      </c>
      <c r="P1939" s="275">
        <v>0</v>
      </c>
      <c r="Q1939" s="275">
        <v>0</v>
      </c>
      <c r="R1939" s="16">
        <v>11715999.68</v>
      </c>
      <c r="S1939" s="275">
        <v>1</v>
      </c>
      <c r="T1939" s="38" t="s">
        <v>11752</v>
      </c>
      <c r="U1939" s="279"/>
      <c r="V1939" s="279"/>
    </row>
    <row r="1940" spans="1:22" s="5" customFormat="1" ht="393.75" x14ac:dyDescent="0.2">
      <c r="A1940" s="16">
        <v>1935</v>
      </c>
      <c r="B1940" s="16" t="s">
        <v>264</v>
      </c>
      <c r="C1940" s="16" t="s">
        <v>265</v>
      </c>
      <c r="D1940" s="16" t="s">
        <v>266</v>
      </c>
      <c r="E1940" s="16" t="s">
        <v>12290</v>
      </c>
      <c r="F1940" s="16" t="s">
        <v>12291</v>
      </c>
      <c r="G1940" s="151" t="s">
        <v>33</v>
      </c>
      <c r="H1940" s="275">
        <v>2925520</v>
      </c>
      <c r="I1940" s="275">
        <v>116</v>
      </c>
      <c r="J1940" s="275">
        <v>2925520</v>
      </c>
      <c r="K1940" s="275">
        <v>116</v>
      </c>
      <c r="L1940" s="275">
        <v>2925520</v>
      </c>
      <c r="M1940" s="275">
        <v>116</v>
      </c>
      <c r="N1940" s="275">
        <v>2925520</v>
      </c>
      <c r="O1940" s="275">
        <v>116</v>
      </c>
      <c r="P1940" s="275"/>
      <c r="Q1940" s="275"/>
      <c r="R1940" s="16">
        <v>11702080</v>
      </c>
      <c r="S1940" s="275">
        <v>464</v>
      </c>
      <c r="T1940" s="243" t="s">
        <v>11752</v>
      </c>
      <c r="U1940" s="279" t="s">
        <v>353</v>
      </c>
      <c r="V1940" s="279" t="s">
        <v>12158</v>
      </c>
    </row>
    <row r="1941" spans="1:22" s="5" customFormat="1" ht="131.25" x14ac:dyDescent="0.2">
      <c r="A1941" s="16">
        <v>1936</v>
      </c>
      <c r="B1941" s="21" t="s">
        <v>4524</v>
      </c>
      <c r="C1941" s="16" t="s">
        <v>4525</v>
      </c>
      <c r="D1941" s="16" t="s">
        <v>2966</v>
      </c>
      <c r="E1941" s="16" t="s">
        <v>4526</v>
      </c>
      <c r="F1941" s="17"/>
      <c r="G1941" s="16" t="s">
        <v>33</v>
      </c>
      <c r="H1941" s="251">
        <v>2340000</v>
      </c>
      <c r="I1941" s="251">
        <v>18</v>
      </c>
      <c r="J1941" s="16">
        <v>2340000</v>
      </c>
      <c r="K1941" s="16">
        <v>18</v>
      </c>
      <c r="L1941" s="16">
        <v>2340000</v>
      </c>
      <c r="M1941" s="16">
        <v>18</v>
      </c>
      <c r="N1941" s="16">
        <v>2340000</v>
      </c>
      <c r="O1941" s="16">
        <v>18</v>
      </c>
      <c r="P1941" s="16">
        <v>2340000</v>
      </c>
      <c r="Q1941" s="16">
        <v>18</v>
      </c>
      <c r="R1941" s="16">
        <v>11700000</v>
      </c>
      <c r="S1941" s="16">
        <v>90</v>
      </c>
      <c r="T1941" s="16" t="s">
        <v>213</v>
      </c>
      <c r="U1941" s="16" t="s">
        <v>2567</v>
      </c>
      <c r="V1941" s="16" t="s">
        <v>199</v>
      </c>
    </row>
    <row r="1942" spans="1:22" s="5" customFormat="1" ht="75" x14ac:dyDescent="0.2">
      <c r="A1942" s="16">
        <v>1937</v>
      </c>
      <c r="B1942" s="21" t="s">
        <v>471</v>
      </c>
      <c r="C1942" s="16" t="s">
        <v>2537</v>
      </c>
      <c r="D1942" s="16" t="s">
        <v>2538</v>
      </c>
      <c r="E1942" s="16" t="s">
        <v>3090</v>
      </c>
      <c r="F1942" s="16"/>
      <c r="G1942" s="16" t="s">
        <v>24</v>
      </c>
      <c r="H1942" s="251">
        <v>1230000</v>
      </c>
      <c r="I1942" s="251">
        <v>2000</v>
      </c>
      <c r="J1942" s="16">
        <v>1230000</v>
      </c>
      <c r="K1942" s="16">
        <v>2000</v>
      </c>
      <c r="L1942" s="16">
        <v>3075000</v>
      </c>
      <c r="M1942" s="16">
        <v>5000</v>
      </c>
      <c r="N1942" s="16">
        <v>3075000</v>
      </c>
      <c r="O1942" s="16">
        <v>5000</v>
      </c>
      <c r="P1942" s="16">
        <v>3075000</v>
      </c>
      <c r="Q1942" s="16">
        <v>5000</v>
      </c>
      <c r="R1942" s="16">
        <v>11685000</v>
      </c>
      <c r="S1942" s="16">
        <v>19000</v>
      </c>
      <c r="T1942" s="16" t="s">
        <v>1457</v>
      </c>
      <c r="U1942" s="16" t="s">
        <v>61</v>
      </c>
      <c r="V1942" s="16" t="s">
        <v>3091</v>
      </c>
    </row>
    <row r="1943" spans="1:22" s="5" customFormat="1" ht="75" x14ac:dyDescent="0.2">
      <c r="A1943" s="16">
        <v>1938</v>
      </c>
      <c r="B1943" s="21" t="s">
        <v>326</v>
      </c>
      <c r="C1943" s="16" t="s">
        <v>327</v>
      </c>
      <c r="D1943" s="16" t="s">
        <v>328</v>
      </c>
      <c r="E1943" s="16" t="s">
        <v>2659</v>
      </c>
      <c r="F1943" s="16"/>
      <c r="G1943" s="16" t="s">
        <v>24</v>
      </c>
      <c r="H1943" s="251">
        <v>3075000</v>
      </c>
      <c r="I1943" s="251">
        <v>5000</v>
      </c>
      <c r="J1943" s="16">
        <v>3075000</v>
      </c>
      <c r="K1943" s="16">
        <v>5000</v>
      </c>
      <c r="L1943" s="16">
        <v>1845000</v>
      </c>
      <c r="M1943" s="16">
        <v>3000</v>
      </c>
      <c r="N1943" s="16">
        <v>1845000</v>
      </c>
      <c r="O1943" s="16">
        <v>3000</v>
      </c>
      <c r="P1943" s="16">
        <v>1845000</v>
      </c>
      <c r="Q1943" s="16">
        <v>3000</v>
      </c>
      <c r="R1943" s="16">
        <v>11685000</v>
      </c>
      <c r="S1943" s="16">
        <v>19000</v>
      </c>
      <c r="T1943" s="16" t="s">
        <v>1457</v>
      </c>
      <c r="U1943" s="16" t="s">
        <v>2567</v>
      </c>
      <c r="V1943" s="16" t="s">
        <v>199</v>
      </c>
    </row>
    <row r="1944" spans="1:22" s="5" customFormat="1" ht="409.5" x14ac:dyDescent="0.2">
      <c r="A1944" s="16">
        <v>1939</v>
      </c>
      <c r="B1944" s="21" t="s">
        <v>2139</v>
      </c>
      <c r="C1944" s="16" t="s">
        <v>2113</v>
      </c>
      <c r="D1944" s="16" t="s">
        <v>2114</v>
      </c>
      <c r="E1944" s="16" t="s">
        <v>2140</v>
      </c>
      <c r="F1944" s="16"/>
      <c r="G1944" s="16" t="s">
        <v>2320</v>
      </c>
      <c r="H1944" s="251">
        <v>3821400</v>
      </c>
      <c r="I1944" s="251">
        <v>7.72</v>
      </c>
      <c r="J1944" s="16">
        <v>1964655</v>
      </c>
      <c r="K1944" s="16">
        <v>4.9000000000000004</v>
      </c>
      <c r="L1944" s="16">
        <v>1964655</v>
      </c>
      <c r="M1944" s="16">
        <v>4.9000000000000004</v>
      </c>
      <c r="N1944" s="16">
        <v>1964655</v>
      </c>
      <c r="O1944" s="16">
        <v>4.9000000000000004</v>
      </c>
      <c r="P1944" s="16">
        <v>1964655</v>
      </c>
      <c r="Q1944" s="16">
        <v>4.9000000000000004</v>
      </c>
      <c r="R1944" s="16">
        <v>11680020</v>
      </c>
      <c r="S1944" s="16">
        <v>27.32</v>
      </c>
      <c r="T1944" s="16" t="s">
        <v>25</v>
      </c>
      <c r="U1944" s="16" t="s">
        <v>83</v>
      </c>
      <c r="V1944" s="16" t="s">
        <v>2141</v>
      </c>
    </row>
    <row r="1945" spans="1:22" s="5" customFormat="1" ht="56.25" x14ac:dyDescent="0.2">
      <c r="A1945" s="16">
        <v>1940</v>
      </c>
      <c r="B1945" s="21" t="s">
        <v>4531</v>
      </c>
      <c r="C1945" s="16" t="s">
        <v>3378</v>
      </c>
      <c r="D1945" s="16" t="s">
        <v>3379</v>
      </c>
      <c r="E1945" s="16" t="s">
        <v>3380</v>
      </c>
      <c r="F1945" s="17"/>
      <c r="G1945" s="16" t="s">
        <v>33</v>
      </c>
      <c r="H1945" s="251">
        <v>2335344</v>
      </c>
      <c r="I1945" s="251">
        <v>2</v>
      </c>
      <c r="J1945" s="16">
        <v>2335344</v>
      </c>
      <c r="K1945" s="16">
        <v>2</v>
      </c>
      <c r="L1945" s="16">
        <v>2335344</v>
      </c>
      <c r="M1945" s="16">
        <v>2</v>
      </c>
      <c r="N1945" s="16">
        <v>2335344</v>
      </c>
      <c r="O1945" s="16">
        <v>2</v>
      </c>
      <c r="P1945" s="16">
        <v>2335344</v>
      </c>
      <c r="Q1945" s="16">
        <v>2</v>
      </c>
      <c r="R1945" s="16">
        <v>11676720</v>
      </c>
      <c r="S1945" s="16">
        <v>10</v>
      </c>
      <c r="T1945" s="16" t="s">
        <v>213</v>
      </c>
      <c r="U1945" s="16" t="s">
        <v>294</v>
      </c>
      <c r="V1945" s="16" t="s">
        <v>3017</v>
      </c>
    </row>
    <row r="1946" spans="1:22" s="5" customFormat="1" ht="356.25" x14ac:dyDescent="0.2">
      <c r="A1946" s="16">
        <v>1941</v>
      </c>
      <c r="B1946" s="21" t="s">
        <v>7805</v>
      </c>
      <c r="C1946" s="16" t="s">
        <v>7806</v>
      </c>
      <c r="D1946" s="16" t="s">
        <v>779</v>
      </c>
      <c r="E1946" s="16" t="s">
        <v>4640</v>
      </c>
      <c r="F1946" s="16"/>
      <c r="G1946" s="16" t="s">
        <v>33</v>
      </c>
      <c r="H1946" s="251">
        <v>2077999.9999999998</v>
      </c>
      <c r="I1946" s="251">
        <v>34</v>
      </c>
      <c r="J1946" s="16">
        <v>2630920</v>
      </c>
      <c r="K1946" s="16">
        <v>34</v>
      </c>
      <c r="L1946" s="16">
        <v>2321400</v>
      </c>
      <c r="M1946" s="16">
        <v>30</v>
      </c>
      <c r="N1946" s="16">
        <v>2321400</v>
      </c>
      <c r="O1946" s="16">
        <v>30</v>
      </c>
      <c r="P1946" s="16">
        <v>2321400</v>
      </c>
      <c r="Q1946" s="16">
        <v>30</v>
      </c>
      <c r="R1946" s="16">
        <v>11673120</v>
      </c>
      <c r="S1946" s="16">
        <v>158</v>
      </c>
      <c r="T1946" s="16" t="s">
        <v>213</v>
      </c>
      <c r="U1946" s="16" t="s">
        <v>83</v>
      </c>
      <c r="V1946" s="16" t="s">
        <v>7807</v>
      </c>
    </row>
    <row r="1947" spans="1:22" s="5" customFormat="1" x14ac:dyDescent="0.2">
      <c r="A1947" s="16">
        <v>1942</v>
      </c>
      <c r="B1947" s="21" t="s">
        <v>486</v>
      </c>
      <c r="C1947" s="16" t="s">
        <v>211</v>
      </c>
      <c r="D1947" s="16" t="s">
        <v>212</v>
      </c>
      <c r="E1947" s="16" t="s">
        <v>11098</v>
      </c>
      <c r="F1947" s="16"/>
      <c r="G1947" s="16" t="s">
        <v>1493</v>
      </c>
      <c r="H1947" s="251">
        <v>2334298.2400000002</v>
      </c>
      <c r="I1947" s="251">
        <v>188</v>
      </c>
      <c r="J1947" s="16">
        <v>2334298.2400000002</v>
      </c>
      <c r="K1947" s="16">
        <v>188</v>
      </c>
      <c r="L1947" s="16">
        <v>2334298.2400000002</v>
      </c>
      <c r="M1947" s="16">
        <v>188</v>
      </c>
      <c r="N1947" s="16">
        <v>2334298.2400000002</v>
      </c>
      <c r="O1947" s="16">
        <v>188</v>
      </c>
      <c r="P1947" s="16">
        <v>2334298.2400000002</v>
      </c>
      <c r="Q1947" s="16">
        <v>188</v>
      </c>
      <c r="R1947" s="16">
        <v>11671491.200000001</v>
      </c>
      <c r="S1947" s="16">
        <v>940</v>
      </c>
      <c r="T1947" s="16" t="s">
        <v>1113</v>
      </c>
      <c r="U1947" s="16" t="s">
        <v>1210</v>
      </c>
      <c r="V1947" s="35" t="s">
        <v>199</v>
      </c>
    </row>
    <row r="1948" spans="1:22" s="5" customFormat="1" ht="75" x14ac:dyDescent="0.2">
      <c r="A1948" s="16">
        <v>1943</v>
      </c>
      <c r="B1948" s="21" t="s">
        <v>7134</v>
      </c>
      <c r="C1948" s="16" t="s">
        <v>4308</v>
      </c>
      <c r="D1948" s="16" t="s">
        <v>4309</v>
      </c>
      <c r="E1948" s="16" t="s">
        <v>9396</v>
      </c>
      <c r="F1948" s="16"/>
      <c r="G1948" s="16" t="s">
        <v>7079</v>
      </c>
      <c r="H1948" s="251">
        <v>11661120.77</v>
      </c>
      <c r="I1948" s="251" t="s">
        <v>9397</v>
      </c>
      <c r="J1948" s="16"/>
      <c r="K1948" s="16"/>
      <c r="L1948" s="16"/>
      <c r="M1948" s="16"/>
      <c r="N1948" s="16"/>
      <c r="O1948" s="16"/>
      <c r="P1948" s="16"/>
      <c r="Q1948" s="16"/>
      <c r="R1948" s="16">
        <v>11661120.77</v>
      </c>
      <c r="S1948" s="16">
        <v>23071</v>
      </c>
      <c r="T1948" s="16" t="s">
        <v>1326</v>
      </c>
      <c r="U1948" s="16"/>
      <c r="V1948" s="16"/>
    </row>
    <row r="1949" spans="1:22" s="5" customFormat="1" ht="37.5" x14ac:dyDescent="0.2">
      <c r="A1949" s="16">
        <v>1944</v>
      </c>
      <c r="B1949" s="21" t="s">
        <v>1154</v>
      </c>
      <c r="C1949" s="16" t="s">
        <v>9561</v>
      </c>
      <c r="D1949" s="16" t="s">
        <v>304</v>
      </c>
      <c r="E1949" s="16"/>
      <c r="F1949" s="16"/>
      <c r="G1949" s="16" t="s">
        <v>1493</v>
      </c>
      <c r="H1949" s="251">
        <v>3885196.76</v>
      </c>
      <c r="I1949" s="251">
        <v>30</v>
      </c>
      <c r="J1949" s="16"/>
      <c r="K1949" s="16"/>
      <c r="L1949" s="16">
        <v>3885196.76</v>
      </c>
      <c r="M1949" s="16">
        <v>30</v>
      </c>
      <c r="N1949" s="16"/>
      <c r="O1949" s="16"/>
      <c r="P1949" s="16">
        <v>3885196.76</v>
      </c>
      <c r="Q1949" s="16">
        <v>30</v>
      </c>
      <c r="R1949" s="16">
        <v>11655590.279999999</v>
      </c>
      <c r="S1949" s="16">
        <v>90</v>
      </c>
      <c r="T1949" s="16" t="s">
        <v>1326</v>
      </c>
      <c r="U1949" s="16" t="s">
        <v>83</v>
      </c>
      <c r="V1949" s="16" t="s">
        <v>9562</v>
      </c>
    </row>
    <row r="1950" spans="1:22" s="5" customFormat="1" ht="75" customHeight="1" x14ac:dyDescent="0.3">
      <c r="A1950" s="16">
        <v>1945</v>
      </c>
      <c r="B1950" s="113" t="s">
        <v>13821</v>
      </c>
      <c r="C1950" s="113" t="s">
        <v>13822</v>
      </c>
      <c r="D1950" s="113" t="s">
        <v>13823</v>
      </c>
      <c r="E1950" s="113" t="s">
        <v>14574</v>
      </c>
      <c r="F1950" s="20" t="s">
        <v>14449</v>
      </c>
      <c r="G1950" s="113" t="s">
        <v>9115</v>
      </c>
      <c r="H1950" s="189">
        <v>11648000</v>
      </c>
      <c r="I1950" s="172">
        <v>13</v>
      </c>
      <c r="J1950" s="20"/>
      <c r="K1950" s="20"/>
      <c r="L1950" s="20"/>
      <c r="M1950" s="20"/>
      <c r="N1950" s="20"/>
      <c r="O1950" s="20"/>
      <c r="P1950" s="20"/>
      <c r="Q1950" s="20"/>
      <c r="R1950" s="16">
        <v>11648000</v>
      </c>
      <c r="S1950" s="21">
        <v>13</v>
      </c>
      <c r="T1950" s="21" t="s">
        <v>14570</v>
      </c>
      <c r="U1950" s="16"/>
      <c r="V1950" s="112"/>
    </row>
    <row r="1951" spans="1:22" s="5" customFormat="1" ht="409.5" x14ac:dyDescent="0.2">
      <c r="A1951" s="16">
        <v>1946</v>
      </c>
      <c r="B1951" s="21" t="s">
        <v>2166</v>
      </c>
      <c r="C1951" s="16" t="s">
        <v>468</v>
      </c>
      <c r="D1951" s="16" t="s">
        <v>469</v>
      </c>
      <c r="E1951" s="16" t="s">
        <v>2167</v>
      </c>
      <c r="F1951" s="16"/>
      <c r="G1951" s="16" t="s">
        <v>33</v>
      </c>
      <c r="H1951" s="251">
        <v>904860</v>
      </c>
      <c r="I1951" s="251">
        <v>330</v>
      </c>
      <c r="J1951" s="16">
        <v>2682120</v>
      </c>
      <c r="K1951" s="16">
        <v>800</v>
      </c>
      <c r="L1951" s="16">
        <v>2682120</v>
      </c>
      <c r="M1951" s="16">
        <v>800</v>
      </c>
      <c r="N1951" s="16">
        <v>2682120</v>
      </c>
      <c r="O1951" s="16">
        <v>800</v>
      </c>
      <c r="P1951" s="16">
        <v>2682120</v>
      </c>
      <c r="Q1951" s="16">
        <v>800</v>
      </c>
      <c r="R1951" s="16">
        <v>11633340</v>
      </c>
      <c r="S1951" s="16">
        <v>3530</v>
      </c>
      <c r="T1951" s="16" t="s">
        <v>25</v>
      </c>
      <c r="U1951" s="16" t="s">
        <v>83</v>
      </c>
      <c r="V1951" s="16" t="s">
        <v>1614</v>
      </c>
    </row>
    <row r="1952" spans="1:22" s="5" customFormat="1" ht="187.5" x14ac:dyDescent="0.2">
      <c r="A1952" s="16">
        <v>1947</v>
      </c>
      <c r="B1952" s="21" t="s">
        <v>332</v>
      </c>
      <c r="C1952" s="16" t="s">
        <v>1351</v>
      </c>
      <c r="D1952" s="16" t="s">
        <v>1352</v>
      </c>
      <c r="E1952" s="16" t="s">
        <v>3625</v>
      </c>
      <c r="F1952" s="16" t="s">
        <v>3626</v>
      </c>
      <c r="G1952" s="16" t="s">
        <v>33</v>
      </c>
      <c r="H1952" s="251">
        <v>9195342.7619047612</v>
      </c>
      <c r="I1952" s="251">
        <v>4</v>
      </c>
      <c r="J1952" s="16">
        <v>2436766</v>
      </c>
      <c r="K1952" s="16">
        <v>1</v>
      </c>
      <c r="L1952" s="16">
        <v>0</v>
      </c>
      <c r="M1952" s="16">
        <v>0</v>
      </c>
      <c r="N1952" s="16">
        <v>0</v>
      </c>
      <c r="O1952" s="16">
        <v>0</v>
      </c>
      <c r="P1952" s="16">
        <v>0</v>
      </c>
      <c r="Q1952" s="16">
        <v>0</v>
      </c>
      <c r="R1952" s="16">
        <v>11632108.761904761</v>
      </c>
      <c r="S1952" s="16">
        <v>5</v>
      </c>
      <c r="T1952" s="16" t="s">
        <v>9759</v>
      </c>
      <c r="U1952" s="16" t="s">
        <v>2567</v>
      </c>
      <c r="V1952" s="16" t="s">
        <v>3627</v>
      </c>
    </row>
    <row r="1953" spans="1:22" s="5" customFormat="1" ht="56.25" x14ac:dyDescent="0.2">
      <c r="A1953" s="16">
        <v>1948</v>
      </c>
      <c r="B1953" s="21" t="s">
        <v>1339</v>
      </c>
      <c r="C1953" s="16" t="s">
        <v>1340</v>
      </c>
      <c r="D1953" s="16" t="s">
        <v>1341</v>
      </c>
      <c r="E1953" s="16" t="s">
        <v>1342</v>
      </c>
      <c r="F1953" s="16" t="s">
        <v>3406</v>
      </c>
      <c r="G1953" s="16" t="s">
        <v>33</v>
      </c>
      <c r="H1953" s="251">
        <v>2112405</v>
      </c>
      <c r="I1953" s="251">
        <v>4</v>
      </c>
      <c r="J1953" s="16">
        <v>2239149.2999999998</v>
      </c>
      <c r="K1953" s="16">
        <v>4</v>
      </c>
      <c r="L1953" s="16">
        <v>2328715.2719999999</v>
      </c>
      <c r="M1953" s="16">
        <v>4</v>
      </c>
      <c r="N1953" s="16">
        <v>2421863.8828799999</v>
      </c>
      <c r="O1953" s="16">
        <v>4</v>
      </c>
      <c r="P1953" s="16">
        <v>2518738.4381952002</v>
      </c>
      <c r="Q1953" s="16">
        <v>4</v>
      </c>
      <c r="R1953" s="16">
        <v>11620871.8930752</v>
      </c>
      <c r="S1953" s="16">
        <v>20</v>
      </c>
      <c r="T1953" s="16" t="s">
        <v>9759</v>
      </c>
      <c r="U1953" s="16" t="s">
        <v>1320</v>
      </c>
      <c r="V1953" s="16" t="s">
        <v>3310</v>
      </c>
    </row>
    <row r="1954" spans="1:22" s="5" customFormat="1" ht="56.25" x14ac:dyDescent="0.2">
      <c r="A1954" s="16">
        <v>1949</v>
      </c>
      <c r="B1954" s="276" t="s">
        <v>1096</v>
      </c>
      <c r="C1954" s="99" t="s">
        <v>11477</v>
      </c>
      <c r="D1954" s="99" t="s">
        <v>11499</v>
      </c>
      <c r="E1954" s="99" t="s">
        <v>3188</v>
      </c>
      <c r="F1954" s="16" t="s">
        <v>11500</v>
      </c>
      <c r="G1954" s="99" t="s">
        <v>1493</v>
      </c>
      <c r="H1954" s="184">
        <v>5806035.7699999996</v>
      </c>
      <c r="I1954" s="184">
        <v>1</v>
      </c>
      <c r="J1954" s="99">
        <v>5806035.7699999996</v>
      </c>
      <c r="K1954" s="99">
        <v>1</v>
      </c>
      <c r="L1954" s="99">
        <v>0</v>
      </c>
      <c r="M1954" s="99">
        <v>0</v>
      </c>
      <c r="N1954" s="99">
        <v>0</v>
      </c>
      <c r="O1954" s="99">
        <v>0</v>
      </c>
      <c r="P1954" s="99">
        <v>0</v>
      </c>
      <c r="Q1954" s="99">
        <v>0</v>
      </c>
      <c r="R1954" s="16">
        <v>11612071.539999999</v>
      </c>
      <c r="S1954" s="99">
        <v>2</v>
      </c>
      <c r="T1954" s="99" t="s">
        <v>213</v>
      </c>
      <c r="U1954" s="99" t="s">
        <v>83</v>
      </c>
      <c r="V1954" s="99" t="s">
        <v>11501</v>
      </c>
    </row>
    <row r="1955" spans="1:22" s="5" customFormat="1" ht="206.25" x14ac:dyDescent="0.2">
      <c r="A1955" s="16">
        <v>1950</v>
      </c>
      <c r="B1955" s="21" t="s">
        <v>672</v>
      </c>
      <c r="C1955" s="16" t="s">
        <v>1105</v>
      </c>
      <c r="D1955" s="16" t="s">
        <v>1786</v>
      </c>
      <c r="E1955" s="16" t="s">
        <v>1787</v>
      </c>
      <c r="F1955" s="16"/>
      <c r="G1955" s="16" t="s">
        <v>1493</v>
      </c>
      <c r="H1955" s="251">
        <v>2693596.43</v>
      </c>
      <c r="I1955" s="251">
        <v>1</v>
      </c>
      <c r="J1955" s="16">
        <v>2855212.22</v>
      </c>
      <c r="K1955" s="16">
        <v>1</v>
      </c>
      <c r="L1955" s="16">
        <v>2969420.71</v>
      </c>
      <c r="M1955" s="16">
        <v>1</v>
      </c>
      <c r="N1955" s="16">
        <v>3088197.54</v>
      </c>
      <c r="O1955" s="16">
        <v>1</v>
      </c>
      <c r="P1955" s="16">
        <v>0</v>
      </c>
      <c r="Q1955" s="16">
        <v>0</v>
      </c>
      <c r="R1955" s="16">
        <v>11606426.899999999</v>
      </c>
      <c r="S1955" s="16">
        <v>4</v>
      </c>
      <c r="T1955" s="16" t="s">
        <v>1522</v>
      </c>
      <c r="U1955" s="16" t="s">
        <v>35</v>
      </c>
      <c r="V1955" s="16" t="s">
        <v>199</v>
      </c>
    </row>
    <row r="1956" spans="1:22" s="5" customFormat="1" ht="56.25" x14ac:dyDescent="0.2">
      <c r="A1956" s="16">
        <v>1951</v>
      </c>
      <c r="B1956" s="16" t="s">
        <v>500</v>
      </c>
      <c r="C1956" s="16" t="s">
        <v>13585</v>
      </c>
      <c r="D1956" s="16" t="s">
        <v>13586</v>
      </c>
      <c r="E1956" s="16" t="s">
        <v>13587</v>
      </c>
      <c r="F1956" s="16"/>
      <c r="G1956" s="151" t="s">
        <v>33</v>
      </c>
      <c r="H1956" s="168">
        <v>3342472.45</v>
      </c>
      <c r="I1956" s="168">
        <v>173</v>
      </c>
      <c r="J1956" s="168">
        <v>4059364.61</v>
      </c>
      <c r="K1956" s="168">
        <v>203</v>
      </c>
      <c r="L1956" s="168">
        <v>4201442.28</v>
      </c>
      <c r="M1956" s="168">
        <v>203</v>
      </c>
      <c r="N1956" s="166">
        <v>0</v>
      </c>
      <c r="O1956" s="166">
        <v>0</v>
      </c>
      <c r="P1956" s="166"/>
      <c r="Q1956" s="166"/>
      <c r="R1956" s="16">
        <v>11603279.34</v>
      </c>
      <c r="S1956" s="275">
        <v>579</v>
      </c>
      <c r="T1956" s="20" t="s">
        <v>13573</v>
      </c>
      <c r="U1956" s="118"/>
      <c r="V1956" s="118"/>
    </row>
    <row r="1957" spans="1:22" s="5" customFormat="1" x14ac:dyDescent="0.2">
      <c r="A1957" s="16">
        <v>1952</v>
      </c>
      <c r="B1957" s="21" t="s">
        <v>4470</v>
      </c>
      <c r="C1957" s="16" t="s">
        <v>7022</v>
      </c>
      <c r="D1957" s="16" t="s">
        <v>1601</v>
      </c>
      <c r="E1957" s="16" t="s">
        <v>10646</v>
      </c>
      <c r="F1957" s="16"/>
      <c r="G1957" s="16" t="s">
        <v>9115</v>
      </c>
      <c r="H1957" s="251">
        <v>11596253.76</v>
      </c>
      <c r="I1957" s="251" t="s">
        <v>10781</v>
      </c>
      <c r="J1957" s="16"/>
      <c r="K1957" s="16"/>
      <c r="L1957" s="16"/>
      <c r="M1957" s="16"/>
      <c r="N1957" s="16"/>
      <c r="O1957" s="16"/>
      <c r="P1957" s="16"/>
      <c r="Q1957" s="16"/>
      <c r="R1957" s="16">
        <v>11596253.76</v>
      </c>
      <c r="S1957" s="16">
        <v>182</v>
      </c>
      <c r="T1957" s="16" t="s">
        <v>76</v>
      </c>
      <c r="U1957" s="16" t="s">
        <v>2567</v>
      </c>
      <c r="V1957" s="16" t="s">
        <v>10648</v>
      </c>
    </row>
    <row r="1958" spans="1:22" s="5" customFormat="1" ht="409.5" x14ac:dyDescent="0.2">
      <c r="A1958" s="16">
        <v>1953</v>
      </c>
      <c r="B1958" s="21" t="s">
        <v>6238</v>
      </c>
      <c r="C1958" s="16" t="s">
        <v>6239</v>
      </c>
      <c r="D1958" s="16" t="s">
        <v>6240</v>
      </c>
      <c r="E1958" s="16" t="s">
        <v>6241</v>
      </c>
      <c r="F1958" s="16"/>
      <c r="G1958" s="16" t="s">
        <v>49</v>
      </c>
      <c r="H1958" s="251">
        <v>11591500</v>
      </c>
      <c r="I1958" s="251">
        <v>1</v>
      </c>
      <c r="J1958" s="16">
        <v>0</v>
      </c>
      <c r="K1958" s="16">
        <v>0</v>
      </c>
      <c r="L1958" s="16">
        <v>0</v>
      </c>
      <c r="M1958" s="16">
        <v>0</v>
      </c>
      <c r="N1958" s="16">
        <v>0</v>
      </c>
      <c r="O1958" s="16">
        <v>0</v>
      </c>
      <c r="P1958" s="16">
        <v>0</v>
      </c>
      <c r="Q1958" s="16">
        <v>0</v>
      </c>
      <c r="R1958" s="16">
        <v>11591500</v>
      </c>
      <c r="S1958" s="16">
        <v>1</v>
      </c>
      <c r="T1958" s="16" t="s">
        <v>76</v>
      </c>
      <c r="U1958" s="16"/>
      <c r="V1958" s="16"/>
    </row>
    <row r="1959" spans="1:22" s="5" customFormat="1" ht="93.75" x14ac:dyDescent="0.2">
      <c r="A1959" s="16">
        <v>1954</v>
      </c>
      <c r="B1959" s="16" t="s">
        <v>514</v>
      </c>
      <c r="C1959" s="16" t="s">
        <v>515</v>
      </c>
      <c r="D1959" s="16" t="s">
        <v>516</v>
      </c>
      <c r="E1959" s="16" t="s">
        <v>12292</v>
      </c>
      <c r="F1959" s="16"/>
      <c r="G1959" s="151" t="s">
        <v>9115</v>
      </c>
      <c r="H1959" s="275">
        <v>0</v>
      </c>
      <c r="I1959" s="275">
        <v>0</v>
      </c>
      <c r="J1959" s="275">
        <v>0</v>
      </c>
      <c r="K1959" s="275">
        <v>0</v>
      </c>
      <c r="L1959" s="275">
        <v>5795680</v>
      </c>
      <c r="M1959" s="275" t="s">
        <v>12293</v>
      </c>
      <c r="N1959" s="275">
        <v>0</v>
      </c>
      <c r="O1959" s="275">
        <v>0</v>
      </c>
      <c r="P1959" s="275">
        <v>5795680</v>
      </c>
      <c r="Q1959" s="275" t="s">
        <v>12293</v>
      </c>
      <c r="R1959" s="16">
        <v>11591360</v>
      </c>
      <c r="S1959" s="275">
        <v>148</v>
      </c>
      <c r="T1959" s="38" t="s">
        <v>11752</v>
      </c>
      <c r="U1959" s="279"/>
      <c r="V1959" s="279"/>
    </row>
    <row r="1960" spans="1:22" s="5" customFormat="1" ht="112.5" customHeight="1" x14ac:dyDescent="0.3">
      <c r="A1960" s="16">
        <v>1955</v>
      </c>
      <c r="B1960" s="113" t="s">
        <v>194</v>
      </c>
      <c r="C1960" s="113" t="s">
        <v>15819</v>
      </c>
      <c r="D1960" s="113" t="s">
        <v>15820</v>
      </c>
      <c r="E1960" s="113" t="s">
        <v>15821</v>
      </c>
      <c r="F1960" s="114" t="s">
        <v>14449</v>
      </c>
      <c r="G1960" s="113" t="s">
        <v>15817</v>
      </c>
      <c r="H1960" s="172">
        <v>2220000</v>
      </c>
      <c r="I1960" s="172">
        <v>0.28999999999999998</v>
      </c>
      <c r="J1960" s="178">
        <v>2397599.87</v>
      </c>
      <c r="K1960" s="172">
        <v>0.28999999999999998</v>
      </c>
      <c r="L1960" s="178">
        <v>2353199.87</v>
      </c>
      <c r="M1960" s="172">
        <v>0.28999999999999998</v>
      </c>
      <c r="N1960" s="178">
        <v>2308799.88</v>
      </c>
      <c r="O1960" s="172">
        <v>0.28999999999999998</v>
      </c>
      <c r="P1960" s="178">
        <v>2308799.88</v>
      </c>
      <c r="Q1960" s="172">
        <v>0.28999999999999998</v>
      </c>
      <c r="R1960" s="16">
        <v>11588399.5</v>
      </c>
      <c r="S1960" s="178">
        <v>1.45</v>
      </c>
      <c r="T1960" s="20" t="s">
        <v>15751</v>
      </c>
      <c r="U1960" s="288">
        <v>398</v>
      </c>
      <c r="V1960" s="289" t="s">
        <v>15822</v>
      </c>
    </row>
    <row r="1961" spans="1:22" s="5" customFormat="1" ht="75" x14ac:dyDescent="0.2">
      <c r="A1961" s="16">
        <v>1956</v>
      </c>
      <c r="B1961" s="16" t="s">
        <v>1166</v>
      </c>
      <c r="C1961" s="16" t="s">
        <v>12974</v>
      </c>
      <c r="D1961" s="16" t="s">
        <v>12975</v>
      </c>
      <c r="E1961" s="16" t="s">
        <v>12976</v>
      </c>
      <c r="F1961" s="16"/>
      <c r="G1961" s="151" t="s">
        <v>33</v>
      </c>
      <c r="H1961" s="166">
        <v>0</v>
      </c>
      <c r="I1961" s="166">
        <v>0</v>
      </c>
      <c r="J1961" s="166">
        <v>3857946.43</v>
      </c>
      <c r="K1961" s="166">
        <v>1</v>
      </c>
      <c r="L1961" s="166">
        <v>3857946.43</v>
      </c>
      <c r="M1961" s="166">
        <v>0</v>
      </c>
      <c r="N1961" s="166">
        <v>3857946.43</v>
      </c>
      <c r="O1961" s="166">
        <v>1</v>
      </c>
      <c r="P1961" s="166">
        <v>0</v>
      </c>
      <c r="Q1961" s="166">
        <v>0</v>
      </c>
      <c r="R1961" s="16">
        <v>11573839.290000001</v>
      </c>
      <c r="S1961" s="275">
        <v>2</v>
      </c>
      <c r="T1961" s="20" t="s">
        <v>12910</v>
      </c>
      <c r="U1961" s="166" t="s">
        <v>7003</v>
      </c>
      <c r="V1961" s="166" t="s">
        <v>12977</v>
      </c>
    </row>
    <row r="1962" spans="1:22" s="5" customFormat="1" ht="243.75" x14ac:dyDescent="0.2">
      <c r="A1962" s="16">
        <v>1957</v>
      </c>
      <c r="B1962" s="21" t="s">
        <v>4534</v>
      </c>
      <c r="C1962" s="16" t="s">
        <v>2281</v>
      </c>
      <c r="D1962" s="16" t="s">
        <v>514</v>
      </c>
      <c r="E1962" s="16" t="s">
        <v>2282</v>
      </c>
      <c r="F1962" s="17"/>
      <c r="G1962" s="16" t="s">
        <v>33</v>
      </c>
      <c r="H1962" s="251">
        <v>2311554.35</v>
      </c>
      <c r="I1962" s="251">
        <v>5</v>
      </c>
      <c r="J1962" s="16">
        <v>2311554.35</v>
      </c>
      <c r="K1962" s="16">
        <v>5</v>
      </c>
      <c r="L1962" s="16">
        <v>2311554.35</v>
      </c>
      <c r="M1962" s="16">
        <v>5</v>
      </c>
      <c r="N1962" s="16">
        <v>2311554.35</v>
      </c>
      <c r="O1962" s="16">
        <v>5</v>
      </c>
      <c r="P1962" s="16">
        <v>2311554.35</v>
      </c>
      <c r="Q1962" s="16">
        <v>5</v>
      </c>
      <c r="R1962" s="16">
        <v>11557771.75</v>
      </c>
      <c r="S1962" s="16">
        <v>25</v>
      </c>
      <c r="T1962" s="16" t="s">
        <v>213</v>
      </c>
      <c r="U1962" s="16" t="s">
        <v>2567</v>
      </c>
      <c r="V1962" s="16" t="s">
        <v>4535</v>
      </c>
    </row>
    <row r="1963" spans="1:22" s="5" customFormat="1" ht="168.75" x14ac:dyDescent="0.2">
      <c r="A1963" s="16">
        <v>1958</v>
      </c>
      <c r="B1963" s="21" t="s">
        <v>7808</v>
      </c>
      <c r="C1963" s="16" t="s">
        <v>7809</v>
      </c>
      <c r="D1963" s="16" t="s">
        <v>439</v>
      </c>
      <c r="E1963" s="16" t="s">
        <v>7810</v>
      </c>
      <c r="F1963" s="16"/>
      <c r="G1963" s="16" t="s">
        <v>1053</v>
      </c>
      <c r="H1963" s="251">
        <v>1169159.9999999998</v>
      </c>
      <c r="I1963" s="251">
        <v>20</v>
      </c>
      <c r="J1963" s="16">
        <v>2595535.2000000002</v>
      </c>
      <c r="K1963" s="16">
        <v>37</v>
      </c>
      <c r="L1963" s="16">
        <v>2595535.2000000002</v>
      </c>
      <c r="M1963" s="16">
        <v>37</v>
      </c>
      <c r="N1963" s="16">
        <v>2595535.2000000002</v>
      </c>
      <c r="O1963" s="16">
        <v>37</v>
      </c>
      <c r="P1963" s="16">
        <v>2595535.2000000002</v>
      </c>
      <c r="Q1963" s="16">
        <v>37</v>
      </c>
      <c r="R1963" s="16">
        <v>11551300.800000001</v>
      </c>
      <c r="S1963" s="16">
        <v>168</v>
      </c>
      <c r="T1963" s="16" t="s">
        <v>213</v>
      </c>
      <c r="U1963" s="16" t="s">
        <v>61</v>
      </c>
      <c r="V1963" s="16" t="s">
        <v>7811</v>
      </c>
    </row>
    <row r="1964" spans="1:22" s="5" customFormat="1" ht="56.25" x14ac:dyDescent="0.2">
      <c r="A1964" s="16">
        <v>1959</v>
      </c>
      <c r="B1964" s="21" t="s">
        <v>7812</v>
      </c>
      <c r="C1964" s="16" t="s">
        <v>2718</v>
      </c>
      <c r="D1964" s="16" t="s">
        <v>2719</v>
      </c>
      <c r="E1964" s="16" t="s">
        <v>1037</v>
      </c>
      <c r="F1964" s="16"/>
      <c r="G1964" s="16" t="s">
        <v>33</v>
      </c>
      <c r="H1964" s="251">
        <v>3397331.7410714282</v>
      </c>
      <c r="I1964" s="251">
        <v>2</v>
      </c>
      <c r="J1964" s="16">
        <v>6115197.1200000001</v>
      </c>
      <c r="K1964" s="16">
        <v>3</v>
      </c>
      <c r="L1964" s="16">
        <v>0</v>
      </c>
      <c r="M1964" s="16">
        <v>0</v>
      </c>
      <c r="N1964" s="16">
        <v>0</v>
      </c>
      <c r="O1964" s="16">
        <v>1</v>
      </c>
      <c r="P1964" s="16">
        <v>2038399.04</v>
      </c>
      <c r="Q1964" s="16">
        <v>1</v>
      </c>
      <c r="R1964" s="16">
        <v>11550927.901071429</v>
      </c>
      <c r="S1964" s="16">
        <v>7</v>
      </c>
      <c r="T1964" s="16" t="s">
        <v>213</v>
      </c>
      <c r="U1964" s="16" t="s">
        <v>83</v>
      </c>
      <c r="V1964" s="16" t="s">
        <v>83</v>
      </c>
    </row>
    <row r="1965" spans="1:22" s="5" customFormat="1" ht="409.5" x14ac:dyDescent="0.2">
      <c r="A1965" s="16">
        <v>1960</v>
      </c>
      <c r="B1965" s="21" t="s">
        <v>1731</v>
      </c>
      <c r="C1965" s="16" t="s">
        <v>3421</v>
      </c>
      <c r="D1965" s="16" t="s">
        <v>3422</v>
      </c>
      <c r="E1965" s="16" t="s">
        <v>10244</v>
      </c>
      <c r="F1965" s="16" t="s">
        <v>10245</v>
      </c>
      <c r="G1965" s="16" t="s">
        <v>9115</v>
      </c>
      <c r="H1965" s="251">
        <v>2304624</v>
      </c>
      <c r="I1965" s="251" t="s">
        <v>9130</v>
      </c>
      <c r="J1965" s="16">
        <v>2304624</v>
      </c>
      <c r="K1965" s="16" t="s">
        <v>9130</v>
      </c>
      <c r="L1965" s="16">
        <v>2304624</v>
      </c>
      <c r="M1965" s="16" t="s">
        <v>9130</v>
      </c>
      <c r="N1965" s="16">
        <v>2304624</v>
      </c>
      <c r="O1965" s="16" t="s">
        <v>9130</v>
      </c>
      <c r="P1965" s="16">
        <v>2304624</v>
      </c>
      <c r="Q1965" s="16" t="s">
        <v>9130</v>
      </c>
      <c r="R1965" s="16">
        <v>11523120</v>
      </c>
      <c r="S1965" s="16">
        <v>15</v>
      </c>
      <c r="T1965" s="16" t="s">
        <v>34</v>
      </c>
      <c r="U1965" s="16"/>
      <c r="V1965" s="16"/>
    </row>
    <row r="1966" spans="1:22" s="5" customFormat="1" ht="56.25" x14ac:dyDescent="0.2">
      <c r="A1966" s="16">
        <v>1961</v>
      </c>
      <c r="B1966" s="21" t="s">
        <v>1731</v>
      </c>
      <c r="C1966" s="16" t="s">
        <v>3421</v>
      </c>
      <c r="D1966" s="16" t="s">
        <v>3422</v>
      </c>
      <c r="E1966" s="16" t="s">
        <v>10244</v>
      </c>
      <c r="F1966" s="16" t="s">
        <v>10244</v>
      </c>
      <c r="G1966" s="16" t="s">
        <v>9115</v>
      </c>
      <c r="H1966" s="251">
        <v>2304624</v>
      </c>
      <c r="I1966" s="251" t="s">
        <v>9130</v>
      </c>
      <c r="J1966" s="16">
        <v>2304624</v>
      </c>
      <c r="K1966" s="16" t="s">
        <v>9130</v>
      </c>
      <c r="L1966" s="16">
        <v>2304624</v>
      </c>
      <c r="M1966" s="16" t="s">
        <v>9130</v>
      </c>
      <c r="N1966" s="16">
        <v>2304624</v>
      </c>
      <c r="O1966" s="16" t="s">
        <v>9130</v>
      </c>
      <c r="P1966" s="16">
        <v>2304624</v>
      </c>
      <c r="Q1966" s="16" t="s">
        <v>9130</v>
      </c>
      <c r="R1966" s="16">
        <v>11523120</v>
      </c>
      <c r="S1966" s="16">
        <v>15</v>
      </c>
      <c r="T1966" s="16" t="s">
        <v>34</v>
      </c>
      <c r="U1966" s="16"/>
      <c r="V1966" s="16"/>
    </row>
    <row r="1967" spans="1:22" s="5" customFormat="1" x14ac:dyDescent="0.2">
      <c r="A1967" s="16">
        <v>1962</v>
      </c>
      <c r="B1967" s="118" t="s">
        <v>194</v>
      </c>
      <c r="C1967" s="118" t="s">
        <v>15465</v>
      </c>
      <c r="D1967" s="118" t="s">
        <v>15466</v>
      </c>
      <c r="E1967" s="118" t="s">
        <v>15467</v>
      </c>
      <c r="F1967" s="118" t="s">
        <v>14449</v>
      </c>
      <c r="G1967" s="118" t="s">
        <v>9229</v>
      </c>
      <c r="H1967" s="166">
        <v>11522725</v>
      </c>
      <c r="I1967" s="166">
        <v>24914</v>
      </c>
      <c r="J1967" s="118"/>
      <c r="K1967" s="118"/>
      <c r="L1967" s="118"/>
      <c r="M1967" s="118"/>
      <c r="N1967" s="118"/>
      <c r="O1967" s="118"/>
      <c r="P1967" s="118"/>
      <c r="Q1967" s="118"/>
      <c r="R1967" s="16">
        <v>11522725</v>
      </c>
      <c r="S1967" s="118"/>
      <c r="T1967" s="20" t="s">
        <v>15403</v>
      </c>
      <c r="U1967" s="118" t="s">
        <v>15468</v>
      </c>
      <c r="V1967" s="118" t="s">
        <v>15468</v>
      </c>
    </row>
    <row r="1968" spans="1:22" s="5" customFormat="1" ht="75" x14ac:dyDescent="0.2">
      <c r="A1968" s="16">
        <v>1963</v>
      </c>
      <c r="B1968" s="51" t="s">
        <v>645</v>
      </c>
      <c r="C1968" s="51" t="s">
        <v>11047</v>
      </c>
      <c r="D1968" s="51" t="s">
        <v>11048</v>
      </c>
      <c r="E1968" s="51" t="s">
        <v>14760</v>
      </c>
      <c r="F1968" s="40" t="s">
        <v>14449</v>
      </c>
      <c r="G1968" s="51" t="s">
        <v>33</v>
      </c>
      <c r="H1968" s="251">
        <v>2352000</v>
      </c>
      <c r="I1968" s="251">
        <v>2</v>
      </c>
      <c r="J1968" s="251">
        <v>2289300</v>
      </c>
      <c r="K1968" s="51">
        <v>2</v>
      </c>
      <c r="L1968" s="251">
        <v>2289300</v>
      </c>
      <c r="M1968" s="51">
        <v>2</v>
      </c>
      <c r="N1968" s="251">
        <v>2289300</v>
      </c>
      <c r="O1968" s="51">
        <v>2</v>
      </c>
      <c r="P1968" s="251">
        <v>2289300</v>
      </c>
      <c r="Q1968" s="51">
        <v>2</v>
      </c>
      <c r="R1968" s="16">
        <v>11509200</v>
      </c>
      <c r="S1968" s="16">
        <v>10</v>
      </c>
      <c r="T1968" s="51" t="s">
        <v>14724</v>
      </c>
      <c r="U1968" s="211"/>
      <c r="V1968" s="211"/>
    </row>
    <row r="1969" spans="1:22" s="5" customFormat="1" ht="75" customHeight="1" x14ac:dyDescent="0.3">
      <c r="A1969" s="16">
        <v>1964</v>
      </c>
      <c r="B1969" s="121" t="s">
        <v>14132</v>
      </c>
      <c r="C1969" s="113" t="s">
        <v>14133</v>
      </c>
      <c r="D1969" s="121" t="s">
        <v>14026</v>
      </c>
      <c r="E1969" s="121" t="s">
        <v>14134</v>
      </c>
      <c r="F1969" s="20"/>
      <c r="G1969" s="21" t="s">
        <v>33</v>
      </c>
      <c r="H1969" s="470">
        <v>2876588</v>
      </c>
      <c r="I1969" s="470">
        <v>4</v>
      </c>
      <c r="J1969" s="170">
        <v>2876588</v>
      </c>
      <c r="K1969" s="170">
        <v>4</v>
      </c>
      <c r="L1969" s="170">
        <v>2876588</v>
      </c>
      <c r="M1969" s="170">
        <v>4</v>
      </c>
      <c r="N1969" s="170">
        <v>2876588</v>
      </c>
      <c r="O1969" s="170">
        <v>4</v>
      </c>
      <c r="P1969" s="170"/>
      <c r="Q1969" s="170"/>
      <c r="R1969" s="16">
        <v>11506352</v>
      </c>
      <c r="S1969" s="21">
        <v>16</v>
      </c>
      <c r="T1969" s="148" t="s">
        <v>13891</v>
      </c>
      <c r="U1969" s="218"/>
      <c r="V1969" s="218"/>
    </row>
    <row r="1970" spans="1:22" s="5" customFormat="1" ht="93.75" x14ac:dyDescent="0.2">
      <c r="A1970" s="16">
        <v>1965</v>
      </c>
      <c r="B1970" s="21" t="s">
        <v>332</v>
      </c>
      <c r="C1970" s="16" t="s">
        <v>1351</v>
      </c>
      <c r="D1970" s="16" t="s">
        <v>1352</v>
      </c>
      <c r="E1970" s="16" t="s">
        <v>1353</v>
      </c>
      <c r="F1970" s="16"/>
      <c r="G1970" s="16" t="s">
        <v>337</v>
      </c>
      <c r="H1970" s="437">
        <v>2665848.2142857141</v>
      </c>
      <c r="I1970" s="251">
        <v>150</v>
      </c>
      <c r="J1970" s="16">
        <v>2825799.1071428601</v>
      </c>
      <c r="K1970" s="16">
        <v>150</v>
      </c>
      <c r="L1970" s="16">
        <v>2938831.07142857</v>
      </c>
      <c r="M1970" s="16">
        <v>150</v>
      </c>
      <c r="N1970" s="16">
        <v>3056384.31428571</v>
      </c>
      <c r="O1970" s="16">
        <v>150</v>
      </c>
      <c r="P1970" s="16">
        <v>0</v>
      </c>
      <c r="Q1970" s="16">
        <v>0</v>
      </c>
      <c r="R1970" s="16">
        <v>11486862.707142856</v>
      </c>
      <c r="S1970" s="16">
        <v>600</v>
      </c>
      <c r="T1970" s="16" t="s">
        <v>9759</v>
      </c>
      <c r="U1970" s="16"/>
      <c r="V1970" s="16"/>
    </row>
    <row r="1971" spans="1:22" s="5" customFormat="1" ht="75" x14ac:dyDescent="0.2">
      <c r="A1971" s="16">
        <v>1966</v>
      </c>
      <c r="B1971" s="21" t="s">
        <v>326</v>
      </c>
      <c r="C1971" s="16" t="s">
        <v>327</v>
      </c>
      <c r="D1971" s="16" t="s">
        <v>328</v>
      </c>
      <c r="E1971" s="16" t="s">
        <v>3034</v>
      </c>
      <c r="F1971" s="16"/>
      <c r="G1971" s="16" t="s">
        <v>2320</v>
      </c>
      <c r="H1971" s="251">
        <v>2296000</v>
      </c>
      <c r="I1971" s="251">
        <v>5</v>
      </c>
      <c r="J1971" s="16">
        <v>2296000</v>
      </c>
      <c r="K1971" s="16">
        <v>5</v>
      </c>
      <c r="L1971" s="16">
        <v>2296000</v>
      </c>
      <c r="M1971" s="16">
        <v>5</v>
      </c>
      <c r="N1971" s="16">
        <v>2296000</v>
      </c>
      <c r="O1971" s="16">
        <v>5</v>
      </c>
      <c r="P1971" s="16">
        <v>2296000</v>
      </c>
      <c r="Q1971" s="16">
        <v>5</v>
      </c>
      <c r="R1971" s="16">
        <v>11480000</v>
      </c>
      <c r="S1971" s="16">
        <v>25</v>
      </c>
      <c r="T1971" s="16" t="s">
        <v>198</v>
      </c>
      <c r="U1971" s="16" t="s">
        <v>2567</v>
      </c>
      <c r="V1971" s="16" t="s">
        <v>3026</v>
      </c>
    </row>
    <row r="1972" spans="1:22" s="5" customFormat="1" ht="75" x14ac:dyDescent="0.2">
      <c r="A1972" s="16">
        <v>1967</v>
      </c>
      <c r="B1972" s="21" t="s">
        <v>9961</v>
      </c>
      <c r="C1972" s="16" t="s">
        <v>9962</v>
      </c>
      <c r="D1972" s="16" t="s">
        <v>9963</v>
      </c>
      <c r="E1972" s="16" t="s">
        <v>10223</v>
      </c>
      <c r="F1972" s="16" t="s">
        <v>10223</v>
      </c>
      <c r="G1972" s="16" t="s">
        <v>7079</v>
      </c>
      <c r="H1972" s="251">
        <v>2296000</v>
      </c>
      <c r="I1972" s="251" t="s">
        <v>9113</v>
      </c>
      <c r="J1972" s="16">
        <v>2296000</v>
      </c>
      <c r="K1972" s="16" t="s">
        <v>9113</v>
      </c>
      <c r="L1972" s="16">
        <v>2296000</v>
      </c>
      <c r="M1972" s="16" t="s">
        <v>9113</v>
      </c>
      <c r="N1972" s="16">
        <v>2296000</v>
      </c>
      <c r="O1972" s="16" t="s">
        <v>9113</v>
      </c>
      <c r="P1972" s="16">
        <v>2296000</v>
      </c>
      <c r="Q1972" s="16" t="s">
        <v>9113</v>
      </c>
      <c r="R1972" s="16">
        <v>11480000</v>
      </c>
      <c r="S1972" s="16">
        <v>5</v>
      </c>
      <c r="T1972" s="16" t="s">
        <v>34</v>
      </c>
      <c r="U1972" s="16"/>
      <c r="V1972" s="16"/>
    </row>
    <row r="1973" spans="1:22" s="5" customFormat="1" ht="56.25" x14ac:dyDescent="0.2">
      <c r="A1973" s="16">
        <v>1968</v>
      </c>
      <c r="B1973" s="21" t="s">
        <v>2548</v>
      </c>
      <c r="C1973" s="16" t="s">
        <v>2549</v>
      </c>
      <c r="D1973" s="16" t="s">
        <v>2550</v>
      </c>
      <c r="E1973" s="16" t="s">
        <v>2575</v>
      </c>
      <c r="F1973" s="16"/>
      <c r="G1973" s="16" t="s">
        <v>49</v>
      </c>
      <c r="H1973" s="251">
        <v>2663820.7999999998</v>
      </c>
      <c r="I1973" s="251">
        <v>40</v>
      </c>
      <c r="J1973" s="16">
        <v>2823650.05</v>
      </c>
      <c r="K1973" s="16">
        <v>40</v>
      </c>
      <c r="L1973" s="16">
        <v>2936596.05</v>
      </c>
      <c r="M1973" s="16">
        <v>40</v>
      </c>
      <c r="N1973" s="16">
        <v>3054059.89</v>
      </c>
      <c r="O1973" s="16">
        <v>40</v>
      </c>
      <c r="P1973" s="16">
        <v>0</v>
      </c>
      <c r="Q1973" s="16">
        <v>0</v>
      </c>
      <c r="R1973" s="16">
        <v>11478126.789999999</v>
      </c>
      <c r="S1973" s="16">
        <v>160</v>
      </c>
      <c r="T1973" s="16" t="s">
        <v>1522</v>
      </c>
      <c r="U1973" s="16" t="s">
        <v>2567</v>
      </c>
      <c r="V1973" s="16" t="s">
        <v>199</v>
      </c>
    </row>
    <row r="1974" spans="1:22" s="5" customFormat="1" ht="56.25" x14ac:dyDescent="0.2">
      <c r="A1974" s="16">
        <v>1969</v>
      </c>
      <c r="B1974" s="21" t="s">
        <v>2548</v>
      </c>
      <c r="C1974" s="16" t="s">
        <v>3315</v>
      </c>
      <c r="D1974" s="16" t="s">
        <v>1601</v>
      </c>
      <c r="E1974" s="16" t="s">
        <v>9405</v>
      </c>
      <c r="F1974" s="16"/>
      <c r="G1974" s="16" t="s">
        <v>9115</v>
      </c>
      <c r="H1974" s="251">
        <v>11465636</v>
      </c>
      <c r="I1974" s="251" t="s">
        <v>9126</v>
      </c>
      <c r="J1974" s="16"/>
      <c r="K1974" s="16"/>
      <c r="L1974" s="16"/>
      <c r="M1974" s="16"/>
      <c r="N1974" s="16"/>
      <c r="O1974" s="16"/>
      <c r="P1974" s="16"/>
      <c r="Q1974" s="16"/>
      <c r="R1974" s="16">
        <v>11465636</v>
      </c>
      <c r="S1974" s="16">
        <v>10</v>
      </c>
      <c r="T1974" s="16" t="s">
        <v>1326</v>
      </c>
      <c r="U1974" s="16"/>
      <c r="V1974" s="16"/>
    </row>
    <row r="1975" spans="1:22" s="5" customFormat="1" ht="409.5" x14ac:dyDescent="0.2">
      <c r="A1975" s="16">
        <v>1970</v>
      </c>
      <c r="B1975" s="21" t="s">
        <v>588</v>
      </c>
      <c r="C1975" s="16" t="s">
        <v>589</v>
      </c>
      <c r="D1975" s="16" t="s">
        <v>590</v>
      </c>
      <c r="E1975" s="16" t="s">
        <v>1929</v>
      </c>
      <c r="F1975" s="16"/>
      <c r="G1975" s="16" t="s">
        <v>1493</v>
      </c>
      <c r="H1975" s="251">
        <v>2449218.75</v>
      </c>
      <c r="I1975" s="251">
        <v>50</v>
      </c>
      <c r="J1975" s="16">
        <v>2122410.2439000001</v>
      </c>
      <c r="K1975" s="16">
        <v>50</v>
      </c>
      <c r="L1975" s="16">
        <v>2207306.6536560003</v>
      </c>
      <c r="M1975" s="16">
        <v>50</v>
      </c>
      <c r="N1975" s="16">
        <v>2295598.9198022406</v>
      </c>
      <c r="O1975" s="16">
        <v>50</v>
      </c>
      <c r="P1975" s="16">
        <v>2387422.8765943302</v>
      </c>
      <c r="Q1975" s="16">
        <v>50</v>
      </c>
      <c r="R1975" s="16">
        <v>11461957.443952572</v>
      </c>
      <c r="S1975" s="16">
        <v>250</v>
      </c>
      <c r="T1975" s="16" t="s">
        <v>966</v>
      </c>
      <c r="U1975" s="16" t="s">
        <v>35</v>
      </c>
      <c r="V1975" s="16" t="s">
        <v>199</v>
      </c>
    </row>
    <row r="1976" spans="1:22" s="5" customFormat="1" ht="409.5" customHeight="1" x14ac:dyDescent="0.3">
      <c r="A1976" s="16">
        <v>1971</v>
      </c>
      <c r="B1976" s="114" t="s">
        <v>1036</v>
      </c>
      <c r="C1976" s="114" t="s">
        <v>15841</v>
      </c>
      <c r="D1976" s="114" t="s">
        <v>15842</v>
      </c>
      <c r="E1976" s="114" t="s">
        <v>1051</v>
      </c>
      <c r="F1976" s="114" t="s">
        <v>14449</v>
      </c>
      <c r="G1976" s="114" t="s">
        <v>9115</v>
      </c>
      <c r="H1976" s="189">
        <v>11459840</v>
      </c>
      <c r="I1976" s="172" t="s">
        <v>9113</v>
      </c>
      <c r="J1976" s="20"/>
      <c r="K1976" s="20"/>
      <c r="L1976" s="20"/>
      <c r="M1976" s="20"/>
      <c r="N1976" s="20"/>
      <c r="O1976" s="20"/>
      <c r="P1976" s="20"/>
      <c r="Q1976" s="20"/>
      <c r="R1976" s="16">
        <v>11459840</v>
      </c>
      <c r="S1976" s="21">
        <v>1</v>
      </c>
      <c r="T1976" s="20" t="s">
        <v>15828</v>
      </c>
      <c r="U1976" s="112"/>
      <c r="V1976" s="37"/>
    </row>
    <row r="1977" spans="1:22" s="5" customFormat="1" ht="409.5" x14ac:dyDescent="0.2">
      <c r="A1977" s="16">
        <v>1972</v>
      </c>
      <c r="B1977" s="21" t="s">
        <v>2072</v>
      </c>
      <c r="C1977" s="16" t="s">
        <v>2073</v>
      </c>
      <c r="D1977" s="16" t="s">
        <v>2074</v>
      </c>
      <c r="E1977" s="16" t="s">
        <v>2075</v>
      </c>
      <c r="F1977" s="16"/>
      <c r="G1977" s="16" t="s">
        <v>2320</v>
      </c>
      <c r="H1977" s="251">
        <v>1725375</v>
      </c>
      <c r="I1977" s="251">
        <v>3.21</v>
      </c>
      <c r="J1977" s="16">
        <v>2430931.63</v>
      </c>
      <c r="K1977" s="16">
        <v>5.0999999999999996</v>
      </c>
      <c r="L1977" s="16">
        <v>2430931.63</v>
      </c>
      <c r="M1977" s="16">
        <v>5.0999999999999996</v>
      </c>
      <c r="N1977" s="16">
        <v>2430931.63</v>
      </c>
      <c r="O1977" s="16">
        <v>5.0999999999999996</v>
      </c>
      <c r="P1977" s="16">
        <v>2430931.63</v>
      </c>
      <c r="Q1977" s="16">
        <v>5.0999999999999996</v>
      </c>
      <c r="R1977" s="16">
        <v>11449101.52</v>
      </c>
      <c r="S1977" s="16">
        <v>23.61</v>
      </c>
      <c r="T1977" s="16" t="s">
        <v>25</v>
      </c>
      <c r="U1977" s="16" t="s">
        <v>89</v>
      </c>
      <c r="V1977" s="16" t="s">
        <v>2076</v>
      </c>
    </row>
    <row r="1978" spans="1:22" s="5" customFormat="1" ht="75" x14ac:dyDescent="0.2">
      <c r="A1978" s="16">
        <v>1973</v>
      </c>
      <c r="B1978" s="21" t="s">
        <v>897</v>
      </c>
      <c r="C1978" s="16" t="s">
        <v>898</v>
      </c>
      <c r="D1978" s="16" t="s">
        <v>1056</v>
      </c>
      <c r="E1978" s="16" t="s">
        <v>897</v>
      </c>
      <c r="F1978" s="40" t="s">
        <v>1057</v>
      </c>
      <c r="G1978" s="16" t="s">
        <v>49</v>
      </c>
      <c r="H1978" s="251">
        <v>3467680</v>
      </c>
      <c r="I1978" s="251">
        <v>123</v>
      </c>
      <c r="J1978" s="16">
        <v>3641060</v>
      </c>
      <c r="K1978" s="16">
        <v>123</v>
      </c>
      <c r="L1978" s="16">
        <v>3823110</v>
      </c>
      <c r="M1978" s="16">
        <v>123</v>
      </c>
      <c r="N1978" s="16">
        <v>248033</v>
      </c>
      <c r="O1978" s="16">
        <v>63</v>
      </c>
      <c r="P1978" s="16">
        <v>257954</v>
      </c>
      <c r="Q1978" s="16">
        <v>63</v>
      </c>
      <c r="R1978" s="16">
        <v>11437837</v>
      </c>
      <c r="S1978" s="16">
        <v>495</v>
      </c>
      <c r="T1978" s="16" t="s">
        <v>867</v>
      </c>
      <c r="U1978" s="16" t="s">
        <v>35</v>
      </c>
      <c r="V1978" s="16" t="s">
        <v>199</v>
      </c>
    </row>
    <row r="1979" spans="1:22" s="5" customFormat="1" ht="409.5" x14ac:dyDescent="0.2">
      <c r="A1979" s="16">
        <v>1974</v>
      </c>
      <c r="B1979" s="21" t="s">
        <v>1193</v>
      </c>
      <c r="C1979" s="16" t="s">
        <v>5029</v>
      </c>
      <c r="D1979" s="16" t="s">
        <v>5030</v>
      </c>
      <c r="E1979" s="16" t="s">
        <v>6651</v>
      </c>
      <c r="F1979" s="16"/>
      <c r="G1979" s="16" t="s">
        <v>1493</v>
      </c>
      <c r="H1979" s="251">
        <v>11430000</v>
      </c>
      <c r="I1979" s="251">
        <v>6</v>
      </c>
      <c r="J1979" s="16">
        <v>0</v>
      </c>
      <c r="K1979" s="16">
        <v>0</v>
      </c>
      <c r="L1979" s="16">
        <v>0</v>
      </c>
      <c r="M1979" s="16">
        <v>0</v>
      </c>
      <c r="N1979" s="16">
        <v>0</v>
      </c>
      <c r="O1979" s="16">
        <v>0</v>
      </c>
      <c r="P1979" s="16">
        <v>0</v>
      </c>
      <c r="Q1979" s="16">
        <v>0</v>
      </c>
      <c r="R1979" s="16">
        <v>11430000</v>
      </c>
      <c r="S1979" s="16">
        <v>6</v>
      </c>
      <c r="T1979" s="16" t="s">
        <v>76</v>
      </c>
      <c r="U1979" s="16"/>
      <c r="V1979" s="16"/>
    </row>
    <row r="1980" spans="1:22" s="5" customFormat="1" ht="56.25" x14ac:dyDescent="0.2">
      <c r="A1980" s="16">
        <v>1975</v>
      </c>
      <c r="B1980" s="21" t="s">
        <v>1676</v>
      </c>
      <c r="C1980" s="16" t="s">
        <v>1677</v>
      </c>
      <c r="D1980" s="16" t="s">
        <v>844</v>
      </c>
      <c r="E1980" s="16" t="s">
        <v>1721</v>
      </c>
      <c r="F1980" s="16" t="s">
        <v>1722</v>
      </c>
      <c r="G1980" s="16" t="s">
        <v>1493</v>
      </c>
      <c r="H1980" s="251">
        <v>3809877.5</v>
      </c>
      <c r="I1980" s="251">
        <v>65</v>
      </c>
      <c r="J1980" s="16">
        <v>3809877.5000000005</v>
      </c>
      <c r="K1980" s="16">
        <v>65</v>
      </c>
      <c r="L1980" s="16">
        <v>1219160.8000000003</v>
      </c>
      <c r="M1980" s="16">
        <v>20</v>
      </c>
      <c r="N1980" s="16">
        <v>1267927.2320000003</v>
      </c>
      <c r="O1980" s="16">
        <v>20</v>
      </c>
      <c r="P1980" s="16">
        <v>1318644.3212800003</v>
      </c>
      <c r="Q1980" s="16">
        <v>20</v>
      </c>
      <c r="R1980" s="16">
        <v>11425487.353280002</v>
      </c>
      <c r="S1980" s="16">
        <v>190</v>
      </c>
      <c r="T1980" s="16" t="s">
        <v>9759</v>
      </c>
      <c r="U1980" s="16" t="s">
        <v>1624</v>
      </c>
      <c r="V1980" s="16" t="s">
        <v>199</v>
      </c>
    </row>
    <row r="1981" spans="1:22" s="5" customFormat="1" ht="56.25" x14ac:dyDescent="0.2">
      <c r="A1981" s="16">
        <v>1976</v>
      </c>
      <c r="B1981" s="21" t="s">
        <v>1676</v>
      </c>
      <c r="C1981" s="16" t="s">
        <v>1677</v>
      </c>
      <c r="D1981" s="16" t="s">
        <v>844</v>
      </c>
      <c r="E1981" s="16" t="s">
        <v>1721</v>
      </c>
      <c r="F1981" s="16" t="s">
        <v>1722</v>
      </c>
      <c r="G1981" s="16" t="s">
        <v>1493</v>
      </c>
      <c r="H1981" s="251">
        <v>3809877.5</v>
      </c>
      <c r="I1981" s="251">
        <v>65</v>
      </c>
      <c r="J1981" s="16">
        <v>3809877.5000000005</v>
      </c>
      <c r="K1981" s="16">
        <v>65</v>
      </c>
      <c r="L1981" s="16">
        <v>1219160.8000000003</v>
      </c>
      <c r="M1981" s="16">
        <v>20</v>
      </c>
      <c r="N1981" s="16">
        <v>1267927.2320000003</v>
      </c>
      <c r="O1981" s="16">
        <v>20</v>
      </c>
      <c r="P1981" s="16">
        <v>1318644.3212800003</v>
      </c>
      <c r="Q1981" s="16">
        <v>20</v>
      </c>
      <c r="R1981" s="16">
        <v>11425487.353280002</v>
      </c>
      <c r="S1981" s="16">
        <v>190</v>
      </c>
      <c r="T1981" s="16" t="s">
        <v>9759</v>
      </c>
      <c r="U1981" s="16" t="s">
        <v>35</v>
      </c>
      <c r="V1981" s="16" t="s">
        <v>199</v>
      </c>
    </row>
    <row r="1982" spans="1:22" s="5" customFormat="1" ht="93.75" x14ac:dyDescent="0.2">
      <c r="A1982" s="16">
        <v>1977</v>
      </c>
      <c r="B1982" s="51" t="s">
        <v>538</v>
      </c>
      <c r="C1982" s="51" t="s">
        <v>4973</v>
      </c>
      <c r="D1982" s="51" t="s">
        <v>4974</v>
      </c>
      <c r="E1982" s="51" t="s">
        <v>14761</v>
      </c>
      <c r="F1982" s="40" t="s">
        <v>14449</v>
      </c>
      <c r="G1982" s="51" t="s">
        <v>9229</v>
      </c>
      <c r="H1982" s="437">
        <v>11424436.800000001</v>
      </c>
      <c r="I1982" s="251" t="s">
        <v>14762</v>
      </c>
      <c r="J1982" s="17"/>
      <c r="K1982" s="17"/>
      <c r="L1982" s="17"/>
      <c r="M1982" s="17"/>
      <c r="N1982" s="17"/>
      <c r="O1982" s="17"/>
      <c r="P1982" s="17"/>
      <c r="Q1982" s="17"/>
      <c r="R1982" s="16">
        <v>11424436.800000001</v>
      </c>
      <c r="S1982" s="16">
        <v>1230</v>
      </c>
      <c r="T1982" s="51" t="s">
        <v>14655</v>
      </c>
      <c r="U1982" s="51"/>
      <c r="V1982" s="17"/>
    </row>
    <row r="1983" spans="1:22" s="5" customFormat="1" ht="56.25" x14ac:dyDescent="0.2">
      <c r="A1983" s="16">
        <v>1978</v>
      </c>
      <c r="B1983" s="51" t="s">
        <v>14763</v>
      </c>
      <c r="C1983" s="51" t="s">
        <v>14764</v>
      </c>
      <c r="D1983" s="51" t="s">
        <v>266</v>
      </c>
      <c r="E1983" s="51" t="s">
        <v>14765</v>
      </c>
      <c r="F1983" s="40" t="s">
        <v>14449</v>
      </c>
      <c r="G1983" s="51" t="s">
        <v>9115</v>
      </c>
      <c r="H1983" s="437">
        <v>11424000</v>
      </c>
      <c r="I1983" s="251" t="s">
        <v>9196</v>
      </c>
      <c r="J1983" s="17"/>
      <c r="K1983" s="17"/>
      <c r="L1983" s="17"/>
      <c r="M1983" s="17"/>
      <c r="N1983" s="17"/>
      <c r="O1983" s="17"/>
      <c r="P1983" s="17"/>
      <c r="Q1983" s="17"/>
      <c r="R1983" s="16">
        <v>11424000</v>
      </c>
      <c r="S1983" s="16">
        <v>12</v>
      </c>
      <c r="T1983" s="51" t="s">
        <v>14655</v>
      </c>
      <c r="U1983" s="51"/>
      <c r="V1983" s="17"/>
    </row>
    <row r="1984" spans="1:22" s="5" customFormat="1" ht="56.25" x14ac:dyDescent="0.2">
      <c r="A1984" s="16">
        <v>1979</v>
      </c>
      <c r="B1984" s="21" t="s">
        <v>4541</v>
      </c>
      <c r="C1984" s="16" t="s">
        <v>1163</v>
      </c>
      <c r="D1984" s="16" t="s">
        <v>1162</v>
      </c>
      <c r="E1984" s="16" t="s">
        <v>4542</v>
      </c>
      <c r="F1984" s="17"/>
      <c r="G1984" s="16" t="s">
        <v>33</v>
      </c>
      <c r="H1984" s="251">
        <v>2284247</v>
      </c>
      <c r="I1984" s="251">
        <v>28</v>
      </c>
      <c r="J1984" s="16">
        <v>2284247</v>
      </c>
      <c r="K1984" s="16">
        <v>28</v>
      </c>
      <c r="L1984" s="16">
        <v>2284247</v>
      </c>
      <c r="M1984" s="16">
        <v>28</v>
      </c>
      <c r="N1984" s="16">
        <v>2284247</v>
      </c>
      <c r="O1984" s="16">
        <v>28</v>
      </c>
      <c r="P1984" s="16">
        <v>2284247</v>
      </c>
      <c r="Q1984" s="16">
        <v>28</v>
      </c>
      <c r="R1984" s="16">
        <v>11421235</v>
      </c>
      <c r="S1984" s="16">
        <v>140</v>
      </c>
      <c r="T1984" s="16" t="s">
        <v>213</v>
      </c>
      <c r="U1984" s="16" t="s">
        <v>294</v>
      </c>
      <c r="V1984" s="16" t="s">
        <v>4543</v>
      </c>
    </row>
    <row r="1985" spans="1:22" s="5" customFormat="1" ht="300" x14ac:dyDescent="0.2">
      <c r="A1985" s="16">
        <v>1980</v>
      </c>
      <c r="B1985" s="21" t="s">
        <v>4931</v>
      </c>
      <c r="C1985" s="16" t="s">
        <v>4932</v>
      </c>
      <c r="D1985" s="16" t="s">
        <v>4933</v>
      </c>
      <c r="E1985" s="16" t="s">
        <v>4934</v>
      </c>
      <c r="F1985" s="16"/>
      <c r="G1985" s="16" t="s">
        <v>1493</v>
      </c>
      <c r="H1985" s="251">
        <v>11408250</v>
      </c>
      <c r="I1985" s="251">
        <v>41</v>
      </c>
      <c r="J1985" s="16">
        <v>0</v>
      </c>
      <c r="K1985" s="16">
        <v>0</v>
      </c>
      <c r="L1985" s="16">
        <v>0</v>
      </c>
      <c r="M1985" s="16">
        <v>0</v>
      </c>
      <c r="N1985" s="16">
        <v>0</v>
      </c>
      <c r="O1985" s="16">
        <v>0</v>
      </c>
      <c r="P1985" s="16">
        <v>0</v>
      </c>
      <c r="Q1985" s="16">
        <v>0</v>
      </c>
      <c r="R1985" s="16">
        <v>11408250</v>
      </c>
      <c r="S1985" s="16">
        <v>41</v>
      </c>
      <c r="T1985" s="16" t="s">
        <v>76</v>
      </c>
      <c r="U1985" s="16" t="s">
        <v>2567</v>
      </c>
      <c r="V1985" s="16" t="s">
        <v>199</v>
      </c>
    </row>
    <row r="1986" spans="1:22" s="5" customFormat="1" ht="37.5" x14ac:dyDescent="0.2">
      <c r="A1986" s="16">
        <v>1981</v>
      </c>
      <c r="B1986" s="21" t="s">
        <v>4554</v>
      </c>
      <c r="C1986" s="16" t="s">
        <v>2950</v>
      </c>
      <c r="D1986" s="16" t="s">
        <v>2949</v>
      </c>
      <c r="E1986" s="16" t="s">
        <v>2951</v>
      </c>
      <c r="F1986" s="17"/>
      <c r="G1986" s="16" t="s">
        <v>33</v>
      </c>
      <c r="H1986" s="251">
        <v>2279260</v>
      </c>
      <c r="I1986" s="251">
        <v>2</v>
      </c>
      <c r="J1986" s="16">
        <v>2279260</v>
      </c>
      <c r="K1986" s="16">
        <v>2</v>
      </c>
      <c r="L1986" s="16">
        <v>2279260</v>
      </c>
      <c r="M1986" s="16">
        <v>2</v>
      </c>
      <c r="N1986" s="16">
        <v>2279260</v>
      </c>
      <c r="O1986" s="16">
        <v>2</v>
      </c>
      <c r="P1986" s="16">
        <v>2279260</v>
      </c>
      <c r="Q1986" s="16">
        <v>2</v>
      </c>
      <c r="R1986" s="16">
        <v>11396300</v>
      </c>
      <c r="S1986" s="16">
        <v>10</v>
      </c>
      <c r="T1986" s="16" t="s">
        <v>213</v>
      </c>
      <c r="U1986" s="16" t="s">
        <v>2567</v>
      </c>
      <c r="V1986" s="16" t="s">
        <v>4555</v>
      </c>
    </row>
    <row r="1987" spans="1:22" s="5" customFormat="1" ht="112.5" x14ac:dyDescent="0.2">
      <c r="A1987" s="16">
        <v>1982</v>
      </c>
      <c r="B1987" s="21" t="s">
        <v>4950</v>
      </c>
      <c r="C1987" s="16" t="s">
        <v>6564</v>
      </c>
      <c r="D1987" s="16" t="s">
        <v>6565</v>
      </c>
      <c r="E1987" s="16" t="s">
        <v>10208</v>
      </c>
      <c r="F1987" s="16" t="s">
        <v>10208</v>
      </c>
      <c r="G1987" s="16" t="s">
        <v>9322</v>
      </c>
      <c r="H1987" s="251">
        <v>2277140.31</v>
      </c>
      <c r="I1987" s="251" t="s">
        <v>10209</v>
      </c>
      <c r="J1987" s="16">
        <v>2277140.31</v>
      </c>
      <c r="K1987" s="16" t="s">
        <v>10209</v>
      </c>
      <c r="L1987" s="16">
        <v>2277140.31</v>
      </c>
      <c r="M1987" s="16" t="s">
        <v>10209</v>
      </c>
      <c r="N1987" s="16">
        <v>2277140.31</v>
      </c>
      <c r="O1987" s="16" t="s">
        <v>10209</v>
      </c>
      <c r="P1987" s="16">
        <v>2277140.31</v>
      </c>
      <c r="Q1987" s="16" t="s">
        <v>10209</v>
      </c>
      <c r="R1987" s="16">
        <v>11385701.550000001</v>
      </c>
      <c r="S1987" s="16">
        <v>16485</v>
      </c>
      <c r="T1987" s="16" t="s">
        <v>34</v>
      </c>
      <c r="U1987" s="16"/>
      <c r="V1987" s="16"/>
    </row>
    <row r="1988" spans="1:22" s="5" customFormat="1" ht="56.25" x14ac:dyDescent="0.2">
      <c r="A1988" s="16">
        <v>1983</v>
      </c>
      <c r="B1988" s="16" t="s">
        <v>2657</v>
      </c>
      <c r="C1988" s="16" t="s">
        <v>13236</v>
      </c>
      <c r="D1988" s="16" t="s">
        <v>13237</v>
      </c>
      <c r="E1988" s="16" t="s">
        <v>13238</v>
      </c>
      <c r="F1988" s="16"/>
      <c r="G1988" s="151" t="s">
        <v>10454</v>
      </c>
      <c r="H1988" s="168">
        <v>11371920</v>
      </c>
      <c r="I1988" s="166" t="s">
        <v>9130</v>
      </c>
      <c r="J1988" s="166">
        <v>0</v>
      </c>
      <c r="K1988" s="166">
        <v>0</v>
      </c>
      <c r="L1988" s="166">
        <v>0</v>
      </c>
      <c r="M1988" s="166">
        <v>0</v>
      </c>
      <c r="N1988" s="166">
        <v>0</v>
      </c>
      <c r="O1988" s="166">
        <v>0</v>
      </c>
      <c r="P1988" s="166">
        <v>0</v>
      </c>
      <c r="Q1988" s="166">
        <v>0</v>
      </c>
      <c r="R1988" s="16">
        <v>11371920</v>
      </c>
      <c r="S1988" s="275">
        <v>3</v>
      </c>
      <c r="T1988" s="20" t="s">
        <v>13227</v>
      </c>
      <c r="U1988" s="118" t="s">
        <v>61</v>
      </c>
      <c r="V1988" s="118" t="s">
        <v>13239</v>
      </c>
    </row>
    <row r="1989" spans="1:22" s="5" customFormat="1" ht="409.5" x14ac:dyDescent="0.2">
      <c r="A1989" s="16">
        <v>1984</v>
      </c>
      <c r="B1989" s="21" t="s">
        <v>7400</v>
      </c>
      <c r="C1989" s="16" t="s">
        <v>4434</v>
      </c>
      <c r="D1989" s="16" t="s">
        <v>1414</v>
      </c>
      <c r="E1989" s="16" t="s">
        <v>7401</v>
      </c>
      <c r="F1989" s="16"/>
      <c r="G1989" s="16" t="s">
        <v>1493</v>
      </c>
      <c r="H1989" s="251">
        <v>2273510.3999999999</v>
      </c>
      <c r="I1989" s="251">
        <v>2</v>
      </c>
      <c r="J1989" s="16">
        <v>2273510.3999999999</v>
      </c>
      <c r="K1989" s="16">
        <v>2</v>
      </c>
      <c r="L1989" s="16">
        <v>2273510.3999999999</v>
      </c>
      <c r="M1989" s="16">
        <v>2</v>
      </c>
      <c r="N1989" s="16">
        <v>2273510.3999999999</v>
      </c>
      <c r="O1989" s="16">
        <v>2</v>
      </c>
      <c r="P1989" s="16">
        <v>2273510.3999999999</v>
      </c>
      <c r="Q1989" s="16">
        <v>2</v>
      </c>
      <c r="R1989" s="16">
        <v>11367552</v>
      </c>
      <c r="S1989" s="16">
        <v>10</v>
      </c>
      <c r="T1989" s="16" t="s">
        <v>213</v>
      </c>
      <c r="U1989" s="16" t="s">
        <v>1097</v>
      </c>
      <c r="V1989" s="16" t="s">
        <v>7402</v>
      </c>
    </row>
    <row r="1990" spans="1:22" s="5" customFormat="1" ht="243.75" x14ac:dyDescent="0.2">
      <c r="A1990" s="16">
        <v>1985</v>
      </c>
      <c r="B1990" s="21" t="s">
        <v>7250</v>
      </c>
      <c r="C1990" s="16" t="s">
        <v>726</v>
      </c>
      <c r="D1990" s="16" t="s">
        <v>1037</v>
      </c>
      <c r="E1990" s="16" t="s">
        <v>7251</v>
      </c>
      <c r="F1990" s="16"/>
      <c r="G1990" s="16" t="s">
        <v>1493</v>
      </c>
      <c r="H1990" s="251">
        <v>2264419.58</v>
      </c>
      <c r="I1990" s="251">
        <v>68</v>
      </c>
      <c r="J1990" s="16">
        <v>2264419.58</v>
      </c>
      <c r="K1990" s="16">
        <v>68</v>
      </c>
      <c r="L1990" s="16">
        <v>2264419.58</v>
      </c>
      <c r="M1990" s="16">
        <v>68</v>
      </c>
      <c r="N1990" s="16">
        <v>2264419.58</v>
      </c>
      <c r="O1990" s="16">
        <v>68</v>
      </c>
      <c r="P1990" s="16">
        <v>2264419.58</v>
      </c>
      <c r="Q1990" s="16">
        <v>68</v>
      </c>
      <c r="R1990" s="16">
        <v>11322097.9</v>
      </c>
      <c r="S1990" s="16">
        <v>340</v>
      </c>
      <c r="T1990" s="16" t="s">
        <v>213</v>
      </c>
      <c r="U1990" s="16" t="s">
        <v>7048</v>
      </c>
      <c r="V1990" s="16" t="s">
        <v>7048</v>
      </c>
    </row>
    <row r="1991" spans="1:22" s="5" customFormat="1" ht="409.5" x14ac:dyDescent="0.2">
      <c r="A1991" s="16">
        <v>1986</v>
      </c>
      <c r="B1991" s="21" t="s">
        <v>3655</v>
      </c>
      <c r="C1991" s="16" t="s">
        <v>3656</v>
      </c>
      <c r="D1991" s="16" t="s">
        <v>1609</v>
      </c>
      <c r="E1991" s="16" t="s">
        <v>3657</v>
      </c>
      <c r="F1991" s="16"/>
      <c r="G1991" s="16" t="s">
        <v>24</v>
      </c>
      <c r="H1991" s="251">
        <v>847529.99999999977</v>
      </c>
      <c r="I1991" s="251">
        <v>387</v>
      </c>
      <c r="J1991" s="16">
        <v>2616892.7999999998</v>
      </c>
      <c r="K1991" s="16">
        <v>480</v>
      </c>
      <c r="L1991" s="16">
        <v>2616892.7999999998</v>
      </c>
      <c r="M1991" s="16">
        <v>480</v>
      </c>
      <c r="N1991" s="16">
        <v>2616892.7999999998</v>
      </c>
      <c r="O1991" s="16">
        <v>480</v>
      </c>
      <c r="P1991" s="16">
        <v>2616892.7999999998</v>
      </c>
      <c r="Q1991" s="16">
        <v>480</v>
      </c>
      <c r="R1991" s="16">
        <v>11315101.199999999</v>
      </c>
      <c r="S1991" s="16">
        <v>2307</v>
      </c>
      <c r="T1991" s="16" t="s">
        <v>25</v>
      </c>
      <c r="U1991" s="16" t="s">
        <v>35</v>
      </c>
      <c r="V1991" s="16" t="s">
        <v>11235</v>
      </c>
    </row>
    <row r="1992" spans="1:22" s="5" customFormat="1" ht="93.75" x14ac:dyDescent="0.2">
      <c r="A1992" s="16">
        <v>1987</v>
      </c>
      <c r="B1992" s="16" t="s">
        <v>384</v>
      </c>
      <c r="C1992" s="16" t="s">
        <v>13299</v>
      </c>
      <c r="D1992" s="16" t="s">
        <v>13300</v>
      </c>
      <c r="E1992" s="16" t="s">
        <v>13301</v>
      </c>
      <c r="F1992" s="16"/>
      <c r="G1992" s="151" t="s">
        <v>9115</v>
      </c>
      <c r="H1992" s="168">
        <v>5940913.9199999999</v>
      </c>
      <c r="I1992" s="299">
        <v>1</v>
      </c>
      <c r="J1992" s="299">
        <v>5365356.17</v>
      </c>
      <c r="K1992" s="299">
        <v>1</v>
      </c>
      <c r="L1992" s="166">
        <v>0</v>
      </c>
      <c r="M1992" s="166">
        <v>0</v>
      </c>
      <c r="N1992" s="166">
        <v>0</v>
      </c>
      <c r="O1992" s="166">
        <v>0</v>
      </c>
      <c r="P1992" s="166">
        <v>0</v>
      </c>
      <c r="Q1992" s="166">
        <v>0</v>
      </c>
      <c r="R1992" s="16">
        <v>11306270.09</v>
      </c>
      <c r="S1992" s="275">
        <v>2</v>
      </c>
      <c r="T1992" s="20" t="s">
        <v>13227</v>
      </c>
      <c r="U1992" s="118"/>
      <c r="V1992" s="118"/>
    </row>
    <row r="1993" spans="1:22" s="5" customFormat="1" ht="75" x14ac:dyDescent="0.2">
      <c r="A1993" s="16">
        <v>1988</v>
      </c>
      <c r="B1993" s="21" t="s">
        <v>194</v>
      </c>
      <c r="C1993" s="16" t="s">
        <v>1564</v>
      </c>
      <c r="D1993" s="16" t="s">
        <v>1565</v>
      </c>
      <c r="E1993" s="16" t="s">
        <v>1999</v>
      </c>
      <c r="F1993" s="16"/>
      <c r="G1993" s="16" t="s">
        <v>24</v>
      </c>
      <c r="H1993" s="251">
        <v>2660000</v>
      </c>
      <c r="I1993" s="251">
        <v>4000</v>
      </c>
      <c r="J1993" s="16">
        <v>2660000</v>
      </c>
      <c r="K1993" s="16">
        <v>4000</v>
      </c>
      <c r="L1993" s="16">
        <v>1995000</v>
      </c>
      <c r="M1993" s="16">
        <v>3000</v>
      </c>
      <c r="N1993" s="16">
        <v>1995000</v>
      </c>
      <c r="O1993" s="16">
        <v>3000</v>
      </c>
      <c r="P1993" s="16">
        <v>1995000</v>
      </c>
      <c r="Q1993" s="16">
        <v>3000</v>
      </c>
      <c r="R1993" s="16">
        <v>11305000</v>
      </c>
      <c r="S1993" s="16">
        <v>17000</v>
      </c>
      <c r="T1993" s="16" t="s">
        <v>1457</v>
      </c>
      <c r="U1993" s="16" t="s">
        <v>35</v>
      </c>
      <c r="V1993" s="16" t="s">
        <v>199</v>
      </c>
    </row>
    <row r="1994" spans="1:22" s="5" customFormat="1" ht="150" x14ac:dyDescent="0.2">
      <c r="A1994" s="16">
        <v>1989</v>
      </c>
      <c r="B1994" s="21" t="s">
        <v>4566</v>
      </c>
      <c r="C1994" s="16" t="s">
        <v>4567</v>
      </c>
      <c r="D1994" s="16" t="s">
        <v>4568</v>
      </c>
      <c r="E1994" s="16" t="s">
        <v>4569</v>
      </c>
      <c r="F1994" s="17"/>
      <c r="G1994" s="16" t="s">
        <v>33</v>
      </c>
      <c r="H1994" s="251">
        <v>2260800</v>
      </c>
      <c r="I1994" s="251">
        <v>12</v>
      </c>
      <c r="J1994" s="16">
        <v>2260800</v>
      </c>
      <c r="K1994" s="16">
        <v>12</v>
      </c>
      <c r="L1994" s="16">
        <v>2260800</v>
      </c>
      <c r="M1994" s="16">
        <v>12</v>
      </c>
      <c r="N1994" s="16">
        <v>2260800</v>
      </c>
      <c r="O1994" s="16">
        <v>12</v>
      </c>
      <c r="P1994" s="16">
        <v>2260800</v>
      </c>
      <c r="Q1994" s="16">
        <v>12</v>
      </c>
      <c r="R1994" s="16">
        <v>11304000</v>
      </c>
      <c r="S1994" s="16">
        <v>60</v>
      </c>
      <c r="T1994" s="16" t="s">
        <v>213</v>
      </c>
      <c r="U1994" s="16" t="s">
        <v>603</v>
      </c>
      <c r="V1994" s="16" t="s">
        <v>199</v>
      </c>
    </row>
    <row r="1995" spans="1:22" s="5" customFormat="1" ht="300" x14ac:dyDescent="0.2">
      <c r="A1995" s="16">
        <v>1990</v>
      </c>
      <c r="B1995" s="21" t="s">
        <v>7814</v>
      </c>
      <c r="C1995" s="16" t="s">
        <v>7815</v>
      </c>
      <c r="D1995" s="16" t="s">
        <v>404</v>
      </c>
      <c r="E1995" s="16" t="s">
        <v>7816</v>
      </c>
      <c r="F1995" s="16"/>
      <c r="G1995" s="16" t="s">
        <v>33</v>
      </c>
      <c r="H1995" s="251">
        <v>859510</v>
      </c>
      <c r="I1995" s="251">
        <v>60</v>
      </c>
      <c r="J1995" s="16">
        <v>2576354.4</v>
      </c>
      <c r="K1995" s="16">
        <v>57</v>
      </c>
      <c r="L1995" s="16">
        <v>2621553.5999999996</v>
      </c>
      <c r="M1995" s="16">
        <v>58</v>
      </c>
      <c r="N1995" s="16">
        <v>2621553.5999999996</v>
      </c>
      <c r="O1995" s="16">
        <v>58</v>
      </c>
      <c r="P1995" s="16">
        <v>2621553.5999999996</v>
      </c>
      <c r="Q1995" s="16">
        <v>58</v>
      </c>
      <c r="R1995" s="16">
        <v>11300525.199999999</v>
      </c>
      <c r="S1995" s="16">
        <v>291</v>
      </c>
      <c r="T1995" s="16" t="s">
        <v>213</v>
      </c>
      <c r="U1995" s="16" t="s">
        <v>7048</v>
      </c>
      <c r="V1995" s="16" t="s">
        <v>7048</v>
      </c>
    </row>
    <row r="1996" spans="1:22" s="5" customFormat="1" ht="150" x14ac:dyDescent="0.2">
      <c r="A1996" s="16">
        <v>1991</v>
      </c>
      <c r="B1996" s="21" t="s">
        <v>7817</v>
      </c>
      <c r="C1996" s="16" t="s">
        <v>1110</v>
      </c>
      <c r="D1996" s="16" t="s">
        <v>1109</v>
      </c>
      <c r="E1996" s="16" t="s">
        <v>1414</v>
      </c>
      <c r="F1996" s="16"/>
      <c r="G1996" s="16" t="s">
        <v>49</v>
      </c>
      <c r="H1996" s="251">
        <v>3529805.9999999995</v>
      </c>
      <c r="I1996" s="251">
        <v>4</v>
      </c>
      <c r="J1996" s="16">
        <v>1107387.5999999999</v>
      </c>
      <c r="K1996" s="16">
        <v>1</v>
      </c>
      <c r="L1996" s="16">
        <v>2214775.1999999997</v>
      </c>
      <c r="M1996" s="16">
        <v>2</v>
      </c>
      <c r="N1996" s="16">
        <v>2214775.1999999997</v>
      </c>
      <c r="O1996" s="16">
        <v>2</v>
      </c>
      <c r="P1996" s="16">
        <v>2214775.1999999997</v>
      </c>
      <c r="Q1996" s="16">
        <v>2</v>
      </c>
      <c r="R1996" s="16">
        <v>11281519.199999997</v>
      </c>
      <c r="S1996" s="16">
        <v>11</v>
      </c>
      <c r="T1996" s="16" t="s">
        <v>213</v>
      </c>
      <c r="U1996" s="16" t="s">
        <v>83</v>
      </c>
      <c r="V1996" s="16" t="s">
        <v>7048</v>
      </c>
    </row>
    <row r="1997" spans="1:22" s="5" customFormat="1" ht="150" x14ac:dyDescent="0.2">
      <c r="A1997" s="16">
        <v>1992</v>
      </c>
      <c r="B1997" s="16" t="s">
        <v>5773</v>
      </c>
      <c r="C1997" s="16" t="s">
        <v>12043</v>
      </c>
      <c r="D1997" s="16" t="s">
        <v>11307</v>
      </c>
      <c r="E1997" s="16" t="s">
        <v>12294</v>
      </c>
      <c r="F1997" s="16" t="s">
        <v>12295</v>
      </c>
      <c r="G1997" s="151" t="s">
        <v>33</v>
      </c>
      <c r="H1997" s="275">
        <v>0</v>
      </c>
      <c r="I1997" s="275">
        <v>0</v>
      </c>
      <c r="J1997" s="275">
        <v>0</v>
      </c>
      <c r="K1997" s="275">
        <v>0</v>
      </c>
      <c r="L1997" s="275">
        <v>11271150</v>
      </c>
      <c r="M1997" s="275">
        <v>69</v>
      </c>
      <c r="N1997" s="275">
        <v>0</v>
      </c>
      <c r="O1997" s="275">
        <v>0</v>
      </c>
      <c r="P1997" s="275">
        <v>0</v>
      </c>
      <c r="Q1997" s="275">
        <v>0</v>
      </c>
      <c r="R1997" s="16">
        <v>11271150</v>
      </c>
      <c r="S1997" s="275">
        <v>69</v>
      </c>
      <c r="T1997" s="243" t="s">
        <v>11752</v>
      </c>
      <c r="U1997" s="279"/>
      <c r="V1997" s="279"/>
    </row>
    <row r="1998" spans="1:22" s="5" customFormat="1" ht="112.5" x14ac:dyDescent="0.2">
      <c r="A1998" s="16">
        <v>1993</v>
      </c>
      <c r="B1998" s="21" t="s">
        <v>7276</v>
      </c>
      <c r="C1998" s="16" t="s">
        <v>1132</v>
      </c>
      <c r="D1998" s="16" t="s">
        <v>2039</v>
      </c>
      <c r="E1998" s="16" t="s">
        <v>7277</v>
      </c>
      <c r="F1998" s="16"/>
      <c r="G1998" s="16" t="s">
        <v>1493</v>
      </c>
      <c r="H1998" s="251">
        <v>2253918.2799999998</v>
      </c>
      <c r="I1998" s="251">
        <v>1</v>
      </c>
      <c r="J1998" s="16">
        <v>2253918.2799999998</v>
      </c>
      <c r="K1998" s="16">
        <v>1</v>
      </c>
      <c r="L1998" s="16">
        <v>2253918.2799999998</v>
      </c>
      <c r="M1998" s="16">
        <v>1</v>
      </c>
      <c r="N1998" s="16">
        <v>2253918.2799999998</v>
      </c>
      <c r="O1998" s="16">
        <v>1</v>
      </c>
      <c r="P1998" s="16">
        <v>2253918.2799999998</v>
      </c>
      <c r="Q1998" s="16">
        <v>1</v>
      </c>
      <c r="R1998" s="16">
        <v>11269591.399999999</v>
      </c>
      <c r="S1998" s="16">
        <v>5</v>
      </c>
      <c r="T1998" s="16" t="s">
        <v>213</v>
      </c>
      <c r="U1998" s="16" t="s">
        <v>7048</v>
      </c>
      <c r="V1998" s="16" t="s">
        <v>7048</v>
      </c>
    </row>
    <row r="1999" spans="1:22" s="5" customFormat="1" ht="281.25" x14ac:dyDescent="0.2">
      <c r="A1999" s="16">
        <v>1994</v>
      </c>
      <c r="B1999" s="21" t="s">
        <v>7818</v>
      </c>
      <c r="C1999" s="16" t="s">
        <v>7028</v>
      </c>
      <c r="D1999" s="16" t="s">
        <v>6389</v>
      </c>
      <c r="E1999" s="16" t="s">
        <v>970</v>
      </c>
      <c r="F1999" s="16"/>
      <c r="G1999" s="16" t="s">
        <v>33</v>
      </c>
      <c r="H1999" s="251">
        <v>2993331</v>
      </c>
      <c r="I1999" s="251">
        <v>3</v>
      </c>
      <c r="J1999" s="16">
        <v>2068394.66</v>
      </c>
      <c r="K1999" s="16">
        <v>2</v>
      </c>
      <c r="L1999" s="16">
        <v>2068394.66</v>
      </c>
      <c r="M1999" s="16">
        <v>2</v>
      </c>
      <c r="N1999" s="16">
        <v>2068394.66</v>
      </c>
      <c r="O1999" s="16">
        <v>2</v>
      </c>
      <c r="P1999" s="16">
        <v>2068394.66</v>
      </c>
      <c r="Q1999" s="16">
        <v>2</v>
      </c>
      <c r="R1999" s="16">
        <v>11266909.640000001</v>
      </c>
      <c r="S1999" s="16">
        <v>11</v>
      </c>
      <c r="T1999" s="16" t="s">
        <v>213</v>
      </c>
      <c r="U1999" s="16" t="s">
        <v>455</v>
      </c>
      <c r="V1999" s="16" t="s">
        <v>7819</v>
      </c>
    </row>
    <row r="2000" spans="1:22" s="5" customFormat="1" x14ac:dyDescent="0.2">
      <c r="A2000" s="16">
        <v>1995</v>
      </c>
      <c r="B2000" s="118" t="s">
        <v>6525</v>
      </c>
      <c r="C2000" s="118" t="s">
        <v>15445</v>
      </c>
      <c r="D2000" s="118" t="s">
        <v>15446</v>
      </c>
      <c r="E2000" s="118" t="s">
        <v>15447</v>
      </c>
      <c r="F2000" s="118" t="s">
        <v>14449</v>
      </c>
      <c r="G2000" s="118" t="s">
        <v>9115</v>
      </c>
      <c r="H2000" s="166">
        <v>4982500</v>
      </c>
      <c r="I2000" s="166">
        <v>2500</v>
      </c>
      <c r="J2000" s="118">
        <v>1568976</v>
      </c>
      <c r="K2000" s="118">
        <v>600</v>
      </c>
      <c r="L2000" s="118">
        <v>1568976</v>
      </c>
      <c r="M2000" s="118">
        <v>600</v>
      </c>
      <c r="N2000" s="118">
        <v>1568976</v>
      </c>
      <c r="O2000" s="118">
        <v>600</v>
      </c>
      <c r="P2000" s="118">
        <v>1568976</v>
      </c>
      <c r="Q2000" s="118">
        <v>600</v>
      </c>
      <c r="R2000" s="16">
        <v>11258404</v>
      </c>
      <c r="S2000" s="118">
        <v>4900</v>
      </c>
      <c r="T2000" s="20" t="s">
        <v>15403</v>
      </c>
      <c r="U2000" s="118"/>
      <c r="V2000" s="118"/>
    </row>
    <row r="2001" spans="1:22" s="5" customFormat="1" ht="37.5" x14ac:dyDescent="0.2">
      <c r="A2001" s="16">
        <v>1996</v>
      </c>
      <c r="B2001" s="21" t="s">
        <v>2062</v>
      </c>
      <c r="C2001" s="16" t="s">
        <v>4434</v>
      </c>
      <c r="D2001" s="16" t="s">
        <v>1954</v>
      </c>
      <c r="E2001" s="16" t="s">
        <v>5549</v>
      </c>
      <c r="F2001" s="16"/>
      <c r="G2001" s="16" t="s">
        <v>24</v>
      </c>
      <c r="H2001" s="251">
        <v>11251500</v>
      </c>
      <c r="I2001" s="251">
        <v>1731</v>
      </c>
      <c r="J2001" s="16">
        <v>0</v>
      </c>
      <c r="K2001" s="16">
        <v>0</v>
      </c>
      <c r="L2001" s="16">
        <v>0</v>
      </c>
      <c r="M2001" s="16">
        <v>0</v>
      </c>
      <c r="N2001" s="16">
        <v>0</v>
      </c>
      <c r="O2001" s="16">
        <v>0</v>
      </c>
      <c r="P2001" s="16">
        <v>0</v>
      </c>
      <c r="Q2001" s="16">
        <v>0</v>
      </c>
      <c r="R2001" s="16">
        <v>11251500</v>
      </c>
      <c r="S2001" s="16">
        <v>1731</v>
      </c>
      <c r="T2001" s="16" t="s">
        <v>76</v>
      </c>
      <c r="U2001" s="16" t="s">
        <v>61</v>
      </c>
      <c r="V2001" s="16" t="s">
        <v>5550</v>
      </c>
    </row>
    <row r="2002" spans="1:22" s="5" customFormat="1" ht="37.5" x14ac:dyDescent="0.2">
      <c r="A2002" s="16">
        <v>1997</v>
      </c>
      <c r="B2002" s="21" t="s">
        <v>4576</v>
      </c>
      <c r="C2002" s="16" t="s">
        <v>4577</v>
      </c>
      <c r="D2002" s="16" t="s">
        <v>710</v>
      </c>
      <c r="E2002" s="16" t="s">
        <v>493</v>
      </c>
      <c r="F2002" s="17"/>
      <c r="G2002" s="16" t="s">
        <v>33</v>
      </c>
      <c r="H2002" s="251">
        <v>2250000</v>
      </c>
      <c r="I2002" s="251">
        <v>5</v>
      </c>
      <c r="J2002" s="16">
        <v>2250000</v>
      </c>
      <c r="K2002" s="16">
        <v>5</v>
      </c>
      <c r="L2002" s="16">
        <v>2250000</v>
      </c>
      <c r="M2002" s="16">
        <v>5</v>
      </c>
      <c r="N2002" s="16">
        <v>2250000</v>
      </c>
      <c r="O2002" s="16">
        <v>5</v>
      </c>
      <c r="P2002" s="16">
        <v>2250000</v>
      </c>
      <c r="Q2002" s="16">
        <v>5</v>
      </c>
      <c r="R2002" s="16">
        <v>11250000</v>
      </c>
      <c r="S2002" s="16">
        <v>25</v>
      </c>
      <c r="T2002" s="16" t="s">
        <v>213</v>
      </c>
      <c r="U2002" s="16" t="s">
        <v>294</v>
      </c>
      <c r="V2002" s="16" t="s">
        <v>4016</v>
      </c>
    </row>
    <row r="2003" spans="1:22" s="5" customFormat="1" x14ac:dyDescent="0.2">
      <c r="A2003" s="16">
        <v>1998</v>
      </c>
      <c r="B2003" s="20" t="s">
        <v>6967</v>
      </c>
      <c r="C2003" s="17"/>
      <c r="D2003" s="16" t="s">
        <v>6968</v>
      </c>
      <c r="E2003" s="17" t="s">
        <v>6969</v>
      </c>
      <c r="F2003" s="17" t="s">
        <v>6963</v>
      </c>
      <c r="G2003" s="16" t="s">
        <v>24</v>
      </c>
      <c r="H2003" s="251">
        <v>0</v>
      </c>
      <c r="I2003" s="251">
        <v>0</v>
      </c>
      <c r="J2003" s="16">
        <v>554432.25600000005</v>
      </c>
      <c r="K2003" s="16">
        <v>99.005760000000009</v>
      </c>
      <c r="L2003" s="16">
        <v>3551708.16</v>
      </c>
      <c r="M2003" s="16">
        <v>609.83999999999992</v>
      </c>
      <c r="N2003" s="16">
        <v>3480086.9375999998</v>
      </c>
      <c r="O2003" s="16">
        <v>574.55999999999995</v>
      </c>
      <c r="P2003" s="16">
        <v>3658597.6627199999</v>
      </c>
      <c r="Q2003" s="16">
        <v>580.79999999999995</v>
      </c>
      <c r="R2003" s="16">
        <v>11244825.016319999</v>
      </c>
      <c r="S2003" s="16">
        <v>1864.2057599999998</v>
      </c>
      <c r="T2003" s="17" t="s">
        <v>6868</v>
      </c>
      <c r="U2003" s="17" t="s">
        <v>6970</v>
      </c>
      <c r="V2003" s="16" t="s">
        <v>6971</v>
      </c>
    </row>
    <row r="2004" spans="1:22" s="5" customFormat="1" ht="112.5" x14ac:dyDescent="0.2">
      <c r="A2004" s="16">
        <v>1999</v>
      </c>
      <c r="B2004" s="21" t="s">
        <v>7325</v>
      </c>
      <c r="C2004" s="16" t="s">
        <v>7185</v>
      </c>
      <c r="D2004" s="16" t="s">
        <v>347</v>
      </c>
      <c r="E2004" s="16" t="s">
        <v>7326</v>
      </c>
      <c r="F2004" s="16"/>
      <c r="G2004" s="16" t="s">
        <v>1493</v>
      </c>
      <c r="H2004" s="251">
        <v>2247262.62</v>
      </c>
      <c r="I2004" s="251">
        <v>1</v>
      </c>
      <c r="J2004" s="16">
        <v>2247262.62</v>
      </c>
      <c r="K2004" s="16">
        <v>1</v>
      </c>
      <c r="L2004" s="16">
        <v>2247262.62</v>
      </c>
      <c r="M2004" s="16">
        <v>1</v>
      </c>
      <c r="N2004" s="16">
        <v>2247262.62</v>
      </c>
      <c r="O2004" s="16">
        <v>1</v>
      </c>
      <c r="P2004" s="16">
        <v>2247262.62</v>
      </c>
      <c r="Q2004" s="16">
        <v>1</v>
      </c>
      <c r="R2004" s="16">
        <v>11236313.100000001</v>
      </c>
      <c r="S2004" s="16">
        <v>5</v>
      </c>
      <c r="T2004" s="16" t="s">
        <v>213</v>
      </c>
      <c r="U2004" s="16" t="s">
        <v>7048</v>
      </c>
      <c r="V2004" s="16" t="s">
        <v>7048</v>
      </c>
    </row>
    <row r="2005" spans="1:22" s="5" customFormat="1" ht="93.75" x14ac:dyDescent="0.2">
      <c r="A2005" s="16">
        <v>2000</v>
      </c>
      <c r="B2005" s="21" t="s">
        <v>4588</v>
      </c>
      <c r="C2005" s="16" t="s">
        <v>2838</v>
      </c>
      <c r="D2005" s="16" t="s">
        <v>4589</v>
      </c>
      <c r="E2005" s="16" t="s">
        <v>4590</v>
      </c>
      <c r="F2005" s="17"/>
      <c r="G2005" s="16" t="s">
        <v>33</v>
      </c>
      <c r="H2005" s="251">
        <v>2246160</v>
      </c>
      <c r="I2005" s="251">
        <v>6</v>
      </c>
      <c r="J2005" s="16">
        <v>2246160</v>
      </c>
      <c r="K2005" s="16">
        <v>6</v>
      </c>
      <c r="L2005" s="16">
        <v>2246160</v>
      </c>
      <c r="M2005" s="16">
        <v>6</v>
      </c>
      <c r="N2005" s="16">
        <v>2246160</v>
      </c>
      <c r="O2005" s="16">
        <v>6</v>
      </c>
      <c r="P2005" s="16">
        <v>2246160</v>
      </c>
      <c r="Q2005" s="16">
        <v>6</v>
      </c>
      <c r="R2005" s="16">
        <v>11230800</v>
      </c>
      <c r="S2005" s="16">
        <v>30</v>
      </c>
      <c r="T2005" s="16" t="s">
        <v>213</v>
      </c>
      <c r="U2005" s="16" t="s">
        <v>294</v>
      </c>
      <c r="V2005" s="16" t="s">
        <v>4591</v>
      </c>
    </row>
    <row r="2006" spans="1:22" s="5" customFormat="1" ht="75" x14ac:dyDescent="0.2">
      <c r="A2006" s="16">
        <v>2001</v>
      </c>
      <c r="B2006" s="21" t="s">
        <v>326</v>
      </c>
      <c r="C2006" s="16" t="s">
        <v>327</v>
      </c>
      <c r="D2006" s="16" t="s">
        <v>328</v>
      </c>
      <c r="E2006" s="16" t="s">
        <v>2957</v>
      </c>
      <c r="F2006" s="16"/>
      <c r="G2006" s="16" t="s">
        <v>2320</v>
      </c>
      <c r="H2006" s="251">
        <v>2245600</v>
      </c>
      <c r="I2006" s="251">
        <v>5</v>
      </c>
      <c r="J2006" s="16">
        <v>2245600</v>
      </c>
      <c r="K2006" s="16">
        <v>5</v>
      </c>
      <c r="L2006" s="16">
        <v>2245600</v>
      </c>
      <c r="M2006" s="16">
        <v>5</v>
      </c>
      <c r="N2006" s="16">
        <v>2245600</v>
      </c>
      <c r="O2006" s="16">
        <v>5</v>
      </c>
      <c r="P2006" s="16">
        <v>2245600</v>
      </c>
      <c r="Q2006" s="16">
        <v>5</v>
      </c>
      <c r="R2006" s="16">
        <v>11228000</v>
      </c>
      <c r="S2006" s="16">
        <v>25</v>
      </c>
      <c r="T2006" s="16" t="s">
        <v>198</v>
      </c>
      <c r="U2006" s="16" t="s">
        <v>2567</v>
      </c>
      <c r="V2006" s="16" t="s">
        <v>2940</v>
      </c>
    </row>
    <row r="2007" spans="1:22" s="5" customFormat="1" ht="318.75" customHeight="1" x14ac:dyDescent="0.3">
      <c r="A2007" s="16">
        <v>2002</v>
      </c>
      <c r="B2007" s="20" t="s">
        <v>16090</v>
      </c>
      <c r="C2007" s="20" t="s">
        <v>2976</v>
      </c>
      <c r="D2007" s="20" t="s">
        <v>16090</v>
      </c>
      <c r="E2007" s="20" t="s">
        <v>16091</v>
      </c>
      <c r="F2007" s="116" t="s">
        <v>16092</v>
      </c>
      <c r="G2007" s="21" t="s">
        <v>33</v>
      </c>
      <c r="H2007" s="115">
        <v>11215520</v>
      </c>
      <c r="I2007" s="115">
        <v>16000</v>
      </c>
      <c r="J2007" s="171"/>
      <c r="K2007" s="171"/>
      <c r="L2007" s="171"/>
      <c r="M2007" s="171"/>
      <c r="N2007" s="174"/>
      <c r="O2007" s="174"/>
      <c r="P2007" s="174"/>
      <c r="Q2007" s="174"/>
      <c r="R2007" s="16">
        <v>11215520</v>
      </c>
      <c r="S2007" s="171">
        <v>16000</v>
      </c>
      <c r="T2007" s="20" t="s">
        <v>15928</v>
      </c>
      <c r="U2007" s="16" t="s">
        <v>35</v>
      </c>
      <c r="V2007" s="16" t="s">
        <v>199</v>
      </c>
    </row>
    <row r="2008" spans="1:22" s="5" customFormat="1" ht="56.25" x14ac:dyDescent="0.2">
      <c r="A2008" s="16">
        <v>2003</v>
      </c>
      <c r="B2008" s="21" t="s">
        <v>3379</v>
      </c>
      <c r="C2008" s="16" t="s">
        <v>7068</v>
      </c>
      <c r="D2008" s="16" t="s">
        <v>373</v>
      </c>
      <c r="E2008" s="16" t="s">
        <v>9539</v>
      </c>
      <c r="F2008" s="16"/>
      <c r="G2008" s="16" t="s">
        <v>1493</v>
      </c>
      <c r="H2008" s="251">
        <v>3738141.86</v>
      </c>
      <c r="I2008" s="251">
        <v>21</v>
      </c>
      <c r="J2008" s="16"/>
      <c r="K2008" s="16"/>
      <c r="L2008" s="16">
        <v>3738141.86</v>
      </c>
      <c r="M2008" s="16">
        <v>21</v>
      </c>
      <c r="N2008" s="16"/>
      <c r="O2008" s="16"/>
      <c r="P2008" s="16">
        <v>3738141.86</v>
      </c>
      <c r="Q2008" s="16">
        <v>21</v>
      </c>
      <c r="R2008" s="16">
        <v>11214425.58</v>
      </c>
      <c r="S2008" s="16">
        <v>63</v>
      </c>
      <c r="T2008" s="16" t="s">
        <v>1326</v>
      </c>
      <c r="U2008" s="16" t="s">
        <v>294</v>
      </c>
      <c r="V2008" s="16" t="s">
        <v>9185</v>
      </c>
    </row>
    <row r="2009" spans="1:22" s="5" customFormat="1" ht="112.5" x14ac:dyDescent="0.2">
      <c r="A2009" s="16">
        <v>2004</v>
      </c>
      <c r="B2009" s="21" t="s">
        <v>7820</v>
      </c>
      <c r="C2009" s="16" t="s">
        <v>2281</v>
      </c>
      <c r="D2009" s="16" t="s">
        <v>514</v>
      </c>
      <c r="E2009" s="16" t="s">
        <v>2282</v>
      </c>
      <c r="F2009" s="16"/>
      <c r="G2009" s="16" t="s">
        <v>33</v>
      </c>
      <c r="H2009" s="251">
        <v>9172610.821428569</v>
      </c>
      <c r="I2009" s="251">
        <v>18</v>
      </c>
      <c r="J2009" s="16">
        <v>509589.49</v>
      </c>
      <c r="K2009" s="16">
        <v>1</v>
      </c>
      <c r="L2009" s="16">
        <v>509589.49</v>
      </c>
      <c r="M2009" s="16">
        <v>1</v>
      </c>
      <c r="N2009" s="16">
        <v>509589.49</v>
      </c>
      <c r="O2009" s="16">
        <v>1</v>
      </c>
      <c r="P2009" s="16">
        <v>509589.49</v>
      </c>
      <c r="Q2009" s="16">
        <v>1</v>
      </c>
      <c r="R2009" s="16">
        <v>11210968.78142857</v>
      </c>
      <c r="S2009" s="16">
        <v>22</v>
      </c>
      <c r="T2009" s="16" t="s">
        <v>213</v>
      </c>
      <c r="U2009" s="16" t="s">
        <v>7048</v>
      </c>
      <c r="V2009" s="16" t="s">
        <v>7048</v>
      </c>
    </row>
    <row r="2010" spans="1:22" s="5" customFormat="1" ht="56.25" x14ac:dyDescent="0.2">
      <c r="A2010" s="16">
        <v>2005</v>
      </c>
      <c r="B2010" s="16" t="s">
        <v>1930</v>
      </c>
      <c r="C2010" s="16" t="s">
        <v>13267</v>
      </c>
      <c r="D2010" s="16" t="s">
        <v>13268</v>
      </c>
      <c r="E2010" s="16" t="s">
        <v>13272</v>
      </c>
      <c r="F2010" s="16"/>
      <c r="G2010" s="151" t="s">
        <v>9115</v>
      </c>
      <c r="H2010" s="168">
        <v>11208451.300000001</v>
      </c>
      <c r="I2010" s="166" t="s">
        <v>9196</v>
      </c>
      <c r="J2010" s="166">
        <v>0</v>
      </c>
      <c r="K2010" s="166">
        <v>0</v>
      </c>
      <c r="L2010" s="166">
        <v>0</v>
      </c>
      <c r="M2010" s="166">
        <v>0</v>
      </c>
      <c r="N2010" s="166">
        <v>0</v>
      </c>
      <c r="O2010" s="166">
        <v>0</v>
      </c>
      <c r="P2010" s="166">
        <v>0</v>
      </c>
      <c r="Q2010" s="166">
        <v>0</v>
      </c>
      <c r="R2010" s="16">
        <v>11208451.300000001</v>
      </c>
      <c r="S2010" s="275">
        <v>12</v>
      </c>
      <c r="T2010" s="20" t="s">
        <v>13227</v>
      </c>
      <c r="U2010" s="118" t="s">
        <v>35</v>
      </c>
      <c r="V2010" s="118" t="s">
        <v>13270</v>
      </c>
    </row>
    <row r="2011" spans="1:22" s="5" customFormat="1" ht="75" customHeight="1" x14ac:dyDescent="0.3">
      <c r="A2011" s="16">
        <v>2006</v>
      </c>
      <c r="B2011" s="114" t="s">
        <v>264</v>
      </c>
      <c r="C2011" s="114" t="s">
        <v>7371</v>
      </c>
      <c r="D2011" s="114" t="s">
        <v>7495</v>
      </c>
      <c r="E2011" s="114" t="s">
        <v>1051</v>
      </c>
      <c r="F2011" s="114" t="s">
        <v>14449</v>
      </c>
      <c r="G2011" s="114" t="s">
        <v>9115</v>
      </c>
      <c r="H2011" s="189">
        <v>11200003.359999999</v>
      </c>
      <c r="I2011" s="172" t="s">
        <v>9266</v>
      </c>
      <c r="J2011" s="20"/>
      <c r="K2011" s="20"/>
      <c r="L2011" s="20"/>
      <c r="M2011" s="20"/>
      <c r="N2011" s="20"/>
      <c r="O2011" s="20"/>
      <c r="P2011" s="20"/>
      <c r="Q2011" s="20"/>
      <c r="R2011" s="16">
        <v>11200003.359999999</v>
      </c>
      <c r="S2011" s="21">
        <v>4</v>
      </c>
      <c r="T2011" s="20" t="s">
        <v>15828</v>
      </c>
      <c r="U2011" s="112"/>
      <c r="V2011" s="37"/>
    </row>
    <row r="2012" spans="1:22" s="5" customFormat="1" ht="187.5" x14ac:dyDescent="0.2">
      <c r="A2012" s="16">
        <v>2007</v>
      </c>
      <c r="B2012" s="21" t="s">
        <v>7314</v>
      </c>
      <c r="C2012" s="16" t="s">
        <v>956</v>
      </c>
      <c r="D2012" s="16" t="s">
        <v>4727</v>
      </c>
      <c r="E2012" s="16" t="s">
        <v>7315</v>
      </c>
      <c r="F2012" s="16"/>
      <c r="G2012" s="16" t="s">
        <v>49</v>
      </c>
      <c r="H2012" s="251">
        <v>2240000</v>
      </c>
      <c r="I2012" s="251">
        <v>40</v>
      </c>
      <c r="J2012" s="16">
        <v>2240000</v>
      </c>
      <c r="K2012" s="16">
        <v>40</v>
      </c>
      <c r="L2012" s="16">
        <v>2240000</v>
      </c>
      <c r="M2012" s="16">
        <v>40</v>
      </c>
      <c r="N2012" s="16">
        <v>2240000</v>
      </c>
      <c r="O2012" s="16">
        <v>40</v>
      </c>
      <c r="P2012" s="16">
        <v>2240000</v>
      </c>
      <c r="Q2012" s="16">
        <v>40</v>
      </c>
      <c r="R2012" s="16">
        <v>11200000</v>
      </c>
      <c r="S2012" s="16">
        <v>200</v>
      </c>
      <c r="T2012" s="16" t="s">
        <v>213</v>
      </c>
      <c r="U2012" s="16" t="s">
        <v>7048</v>
      </c>
      <c r="V2012" s="16" t="s">
        <v>7048</v>
      </c>
    </row>
    <row r="2013" spans="1:22" s="5" customFormat="1" ht="409.5" x14ac:dyDescent="0.2">
      <c r="A2013" s="16">
        <v>2008</v>
      </c>
      <c r="B2013" s="21" t="s">
        <v>7008</v>
      </c>
      <c r="C2013" s="16" t="s">
        <v>7009</v>
      </c>
      <c r="D2013" s="16" t="s">
        <v>5479</v>
      </c>
      <c r="E2013" s="16" t="s">
        <v>10089</v>
      </c>
      <c r="F2013" s="16" t="s">
        <v>10090</v>
      </c>
      <c r="G2013" s="16" t="s">
        <v>9115</v>
      </c>
      <c r="H2013" s="251">
        <v>2240000</v>
      </c>
      <c r="I2013" s="251" t="s">
        <v>9201</v>
      </c>
      <c r="J2013" s="16">
        <v>2240000</v>
      </c>
      <c r="K2013" s="16" t="s">
        <v>9201</v>
      </c>
      <c r="L2013" s="16">
        <v>2240000</v>
      </c>
      <c r="M2013" s="16" t="s">
        <v>9201</v>
      </c>
      <c r="N2013" s="16">
        <v>2240000</v>
      </c>
      <c r="O2013" s="16" t="s">
        <v>9201</v>
      </c>
      <c r="P2013" s="16">
        <v>2240000</v>
      </c>
      <c r="Q2013" s="16" t="s">
        <v>9201</v>
      </c>
      <c r="R2013" s="16">
        <v>11200000</v>
      </c>
      <c r="S2013" s="16">
        <v>25</v>
      </c>
      <c r="T2013" s="16" t="s">
        <v>34</v>
      </c>
      <c r="U2013" s="16"/>
      <c r="V2013" s="16"/>
    </row>
    <row r="2014" spans="1:22" s="5" customFormat="1" ht="337.5" x14ac:dyDescent="0.2">
      <c r="A2014" s="16">
        <v>2009</v>
      </c>
      <c r="B2014" s="21" t="s">
        <v>7008</v>
      </c>
      <c r="C2014" s="16" t="s">
        <v>7009</v>
      </c>
      <c r="D2014" s="16" t="s">
        <v>5479</v>
      </c>
      <c r="E2014" s="16" t="s">
        <v>10093</v>
      </c>
      <c r="F2014" s="16" t="s">
        <v>10094</v>
      </c>
      <c r="G2014" s="16" t="s">
        <v>9115</v>
      </c>
      <c r="H2014" s="251">
        <v>2240000</v>
      </c>
      <c r="I2014" s="251" t="s">
        <v>9201</v>
      </c>
      <c r="J2014" s="16">
        <v>2240000</v>
      </c>
      <c r="K2014" s="16" t="s">
        <v>9201</v>
      </c>
      <c r="L2014" s="16">
        <v>2240000</v>
      </c>
      <c r="M2014" s="16" t="s">
        <v>9201</v>
      </c>
      <c r="N2014" s="16">
        <v>2240000</v>
      </c>
      <c r="O2014" s="16" t="s">
        <v>9201</v>
      </c>
      <c r="P2014" s="16">
        <v>2240000</v>
      </c>
      <c r="Q2014" s="16" t="s">
        <v>9201</v>
      </c>
      <c r="R2014" s="16">
        <v>11200000</v>
      </c>
      <c r="S2014" s="16">
        <v>25</v>
      </c>
      <c r="T2014" s="16" t="s">
        <v>34</v>
      </c>
      <c r="U2014" s="16"/>
      <c r="V2014" s="16"/>
    </row>
    <row r="2015" spans="1:22" s="5" customFormat="1" ht="409.5" x14ac:dyDescent="0.2">
      <c r="A2015" s="16">
        <v>2010</v>
      </c>
      <c r="B2015" s="16" t="s">
        <v>12296</v>
      </c>
      <c r="C2015" s="16" t="s">
        <v>12297</v>
      </c>
      <c r="D2015" s="16" t="s">
        <v>12298</v>
      </c>
      <c r="E2015" s="16" t="s">
        <v>12299</v>
      </c>
      <c r="F2015" s="16" t="s">
        <v>12300</v>
      </c>
      <c r="G2015" s="151" t="s">
        <v>33</v>
      </c>
      <c r="H2015" s="275">
        <v>2800000</v>
      </c>
      <c r="I2015" s="275">
        <v>280</v>
      </c>
      <c r="J2015" s="275">
        <v>2800000</v>
      </c>
      <c r="K2015" s="275">
        <v>280</v>
      </c>
      <c r="L2015" s="275">
        <v>2800000</v>
      </c>
      <c r="M2015" s="275">
        <v>280</v>
      </c>
      <c r="N2015" s="275">
        <v>2800000</v>
      </c>
      <c r="O2015" s="275">
        <v>280</v>
      </c>
      <c r="P2015" s="275"/>
      <c r="Q2015" s="275"/>
      <c r="R2015" s="16">
        <v>11200000</v>
      </c>
      <c r="S2015" s="275">
        <v>1120</v>
      </c>
      <c r="T2015" s="243" t="s">
        <v>11752</v>
      </c>
      <c r="U2015" s="279" t="s">
        <v>35</v>
      </c>
      <c r="V2015" s="279" t="s">
        <v>11924</v>
      </c>
    </row>
    <row r="2016" spans="1:22" s="5" customFormat="1" ht="56.25" customHeight="1" x14ac:dyDescent="0.3">
      <c r="A2016" s="16">
        <v>2011</v>
      </c>
      <c r="B2016" s="113" t="s">
        <v>14468</v>
      </c>
      <c r="C2016" s="113" t="s">
        <v>14469</v>
      </c>
      <c r="D2016" s="113" t="s">
        <v>14470</v>
      </c>
      <c r="E2016" s="113" t="s">
        <v>14471</v>
      </c>
      <c r="F2016" s="20" t="s">
        <v>14449</v>
      </c>
      <c r="G2016" s="113" t="s">
        <v>10454</v>
      </c>
      <c r="H2016" s="189">
        <v>11200000</v>
      </c>
      <c r="I2016" s="172" t="s">
        <v>9252</v>
      </c>
      <c r="J2016" s="20"/>
      <c r="K2016" s="20"/>
      <c r="L2016" s="20"/>
      <c r="M2016" s="20"/>
      <c r="N2016" s="20"/>
      <c r="O2016" s="20"/>
      <c r="P2016" s="20"/>
      <c r="Q2016" s="20"/>
      <c r="R2016" s="16">
        <v>11200000</v>
      </c>
      <c r="S2016" s="21">
        <v>16</v>
      </c>
      <c r="T2016" s="113" t="s">
        <v>14450</v>
      </c>
      <c r="U2016" s="16"/>
      <c r="V2016" s="112"/>
    </row>
    <row r="2017" spans="1:22" s="5" customFormat="1" ht="75" customHeight="1" x14ac:dyDescent="0.3">
      <c r="A2017" s="16">
        <v>2012</v>
      </c>
      <c r="B2017" s="114" t="s">
        <v>2694</v>
      </c>
      <c r="C2017" s="114" t="s">
        <v>15843</v>
      </c>
      <c r="D2017" s="114" t="s">
        <v>15844</v>
      </c>
      <c r="E2017" s="114" t="s">
        <v>1051</v>
      </c>
      <c r="F2017" s="114" t="s">
        <v>14449</v>
      </c>
      <c r="G2017" s="114" t="s">
        <v>9115</v>
      </c>
      <c r="H2017" s="189">
        <v>11200000</v>
      </c>
      <c r="I2017" s="172" t="s">
        <v>9113</v>
      </c>
      <c r="J2017" s="20"/>
      <c r="K2017" s="20"/>
      <c r="L2017" s="20"/>
      <c r="M2017" s="20"/>
      <c r="N2017" s="20"/>
      <c r="O2017" s="20"/>
      <c r="P2017" s="20"/>
      <c r="Q2017" s="20"/>
      <c r="R2017" s="16">
        <v>11200000</v>
      </c>
      <c r="S2017" s="21">
        <v>1</v>
      </c>
      <c r="T2017" s="20" t="s">
        <v>15828</v>
      </c>
      <c r="U2017" s="112"/>
      <c r="V2017" s="37"/>
    </row>
    <row r="2018" spans="1:22" s="5" customFormat="1" ht="75" customHeight="1" x14ac:dyDescent="0.3">
      <c r="A2018" s="16">
        <v>2013</v>
      </c>
      <c r="B2018" s="114" t="s">
        <v>1099</v>
      </c>
      <c r="C2018" s="114" t="s">
        <v>1573</v>
      </c>
      <c r="D2018" s="114" t="s">
        <v>1574</v>
      </c>
      <c r="E2018" s="114" t="s">
        <v>1051</v>
      </c>
      <c r="F2018" s="114" t="s">
        <v>14449</v>
      </c>
      <c r="G2018" s="114" t="s">
        <v>9115</v>
      </c>
      <c r="H2018" s="189">
        <v>11200000</v>
      </c>
      <c r="I2018" s="172" t="s">
        <v>9113</v>
      </c>
      <c r="J2018" s="20"/>
      <c r="K2018" s="20"/>
      <c r="L2018" s="20"/>
      <c r="M2018" s="20"/>
      <c r="N2018" s="20"/>
      <c r="O2018" s="20"/>
      <c r="P2018" s="20"/>
      <c r="Q2018" s="20"/>
      <c r="R2018" s="16">
        <v>11200000</v>
      </c>
      <c r="S2018" s="21">
        <v>1</v>
      </c>
      <c r="T2018" s="20" t="s">
        <v>15828</v>
      </c>
      <c r="U2018" s="112"/>
      <c r="V2018" s="37"/>
    </row>
    <row r="2019" spans="1:22" s="5" customFormat="1" ht="409.5" x14ac:dyDescent="0.2">
      <c r="A2019" s="16">
        <v>2014</v>
      </c>
      <c r="B2019" s="21" t="s">
        <v>3668</v>
      </c>
      <c r="C2019" s="16" t="s">
        <v>3669</v>
      </c>
      <c r="D2019" s="16" t="s">
        <v>3670</v>
      </c>
      <c r="E2019" s="16" t="s">
        <v>3671</v>
      </c>
      <c r="F2019" s="16"/>
      <c r="G2019" s="16" t="s">
        <v>33</v>
      </c>
      <c r="H2019" s="251">
        <v>748080</v>
      </c>
      <c r="I2019" s="251">
        <v>18</v>
      </c>
      <c r="J2019" s="16">
        <v>2611200</v>
      </c>
      <c r="K2019" s="16">
        <v>80</v>
      </c>
      <c r="L2019" s="16">
        <v>2611200</v>
      </c>
      <c r="M2019" s="16">
        <v>80</v>
      </c>
      <c r="N2019" s="16">
        <v>2611200</v>
      </c>
      <c r="O2019" s="16">
        <v>80</v>
      </c>
      <c r="P2019" s="16">
        <v>2611200</v>
      </c>
      <c r="Q2019" s="16">
        <v>80</v>
      </c>
      <c r="R2019" s="16">
        <v>11192880</v>
      </c>
      <c r="S2019" s="16">
        <v>338</v>
      </c>
      <c r="T2019" s="16" t="s">
        <v>25</v>
      </c>
      <c r="U2019" s="16" t="s">
        <v>89</v>
      </c>
      <c r="V2019" s="16" t="s">
        <v>56</v>
      </c>
    </row>
    <row r="2020" spans="1:22" s="5" customFormat="1" ht="75" customHeight="1" x14ac:dyDescent="0.3">
      <c r="A2020" s="16">
        <v>2015</v>
      </c>
      <c r="B2020" s="20" t="s">
        <v>16129</v>
      </c>
      <c r="C2020" s="20" t="s">
        <v>16130</v>
      </c>
      <c r="D2020" s="20" t="s">
        <v>16131</v>
      </c>
      <c r="E2020" s="20" t="s">
        <v>16132</v>
      </c>
      <c r="F2020" s="116" t="s">
        <v>16133</v>
      </c>
      <c r="G2020" s="21" t="s">
        <v>33</v>
      </c>
      <c r="H2020" s="115">
        <v>11180986.800000001</v>
      </c>
      <c r="I2020" s="115">
        <v>30</v>
      </c>
      <c r="J2020" s="171"/>
      <c r="K2020" s="171"/>
      <c r="L2020" s="171"/>
      <c r="M2020" s="171"/>
      <c r="N2020" s="174"/>
      <c r="O2020" s="174"/>
      <c r="P2020" s="174"/>
      <c r="Q2020" s="174"/>
      <c r="R2020" s="16">
        <v>11180986.800000001</v>
      </c>
      <c r="S2020" s="171">
        <v>30</v>
      </c>
      <c r="T2020" s="20" t="s">
        <v>15928</v>
      </c>
      <c r="U2020" s="16" t="s">
        <v>35</v>
      </c>
      <c r="V2020" s="16" t="s">
        <v>15973</v>
      </c>
    </row>
    <row r="2021" spans="1:22" s="5" customFormat="1" ht="37.5" x14ac:dyDescent="0.2">
      <c r="A2021" s="16">
        <v>2016</v>
      </c>
      <c r="B2021" s="21" t="s">
        <v>2062</v>
      </c>
      <c r="C2021" s="16" t="s">
        <v>2063</v>
      </c>
      <c r="D2021" s="16" t="s">
        <v>2064</v>
      </c>
      <c r="E2021" s="16" t="s">
        <v>10571</v>
      </c>
      <c r="F2021" s="16"/>
      <c r="G2021" s="16" t="s">
        <v>9322</v>
      </c>
      <c r="H2021" s="251">
        <v>11164160</v>
      </c>
      <c r="I2021" s="251" t="s">
        <v>10572</v>
      </c>
      <c r="J2021" s="16"/>
      <c r="K2021" s="16"/>
      <c r="L2021" s="16"/>
      <c r="M2021" s="16"/>
      <c r="N2021" s="16"/>
      <c r="O2021" s="16"/>
      <c r="P2021" s="16"/>
      <c r="Q2021" s="16"/>
      <c r="R2021" s="16">
        <v>11164160</v>
      </c>
      <c r="S2021" s="16">
        <v>1780</v>
      </c>
      <c r="T2021" s="16" t="s">
        <v>76</v>
      </c>
      <c r="U2021" s="16" t="s">
        <v>455</v>
      </c>
      <c r="V2021" s="16" t="s">
        <v>10968</v>
      </c>
    </row>
    <row r="2022" spans="1:22" s="5" customFormat="1" ht="75" x14ac:dyDescent="0.2">
      <c r="A2022" s="16">
        <v>2017</v>
      </c>
      <c r="B2022" s="21" t="s">
        <v>2436</v>
      </c>
      <c r="C2022" s="16" t="s">
        <v>2437</v>
      </c>
      <c r="D2022" s="16" t="s">
        <v>2438</v>
      </c>
      <c r="E2022" s="16" t="s">
        <v>2439</v>
      </c>
      <c r="F2022" s="16"/>
      <c r="G2022" s="16" t="s">
        <v>49</v>
      </c>
      <c r="H2022" s="251">
        <v>0</v>
      </c>
      <c r="I2022" s="251">
        <v>0</v>
      </c>
      <c r="J2022" s="16">
        <v>3575531.73</v>
      </c>
      <c r="K2022" s="16">
        <v>2</v>
      </c>
      <c r="L2022" s="16">
        <v>3718552.6</v>
      </c>
      <c r="M2022" s="16">
        <v>2</v>
      </c>
      <c r="N2022" s="16">
        <v>3867296.31</v>
      </c>
      <c r="O2022" s="16">
        <v>2</v>
      </c>
      <c r="P2022" s="16">
        <v>0</v>
      </c>
      <c r="Q2022" s="16">
        <v>0</v>
      </c>
      <c r="R2022" s="16">
        <v>11161380.640000001</v>
      </c>
      <c r="S2022" s="16">
        <v>6</v>
      </c>
      <c r="T2022" s="16" t="s">
        <v>1522</v>
      </c>
      <c r="U2022" s="16" t="s">
        <v>35</v>
      </c>
      <c r="V2022" s="16" t="s">
        <v>199</v>
      </c>
    </row>
    <row r="2023" spans="1:22" s="5" customFormat="1" ht="409.5" customHeight="1" x14ac:dyDescent="0.3">
      <c r="A2023" s="16">
        <v>2018</v>
      </c>
      <c r="B2023" s="121" t="s">
        <v>14043</v>
      </c>
      <c r="C2023" s="113" t="s">
        <v>14135</v>
      </c>
      <c r="D2023" s="121" t="s">
        <v>14136</v>
      </c>
      <c r="E2023" s="121" t="s">
        <v>14137</v>
      </c>
      <c r="F2023" s="20"/>
      <c r="G2023" s="21" t="s">
        <v>33</v>
      </c>
      <c r="H2023" s="115">
        <v>0</v>
      </c>
      <c r="I2023" s="470"/>
      <c r="J2023" s="170">
        <v>5574886</v>
      </c>
      <c r="K2023" s="170">
        <v>2</v>
      </c>
      <c r="L2023" s="170"/>
      <c r="M2023" s="170"/>
      <c r="N2023" s="170">
        <v>5574886</v>
      </c>
      <c r="O2023" s="170">
        <v>2</v>
      </c>
      <c r="P2023" s="170"/>
      <c r="Q2023" s="170"/>
      <c r="R2023" s="16">
        <v>11149772</v>
      </c>
      <c r="S2023" s="21">
        <v>4</v>
      </c>
      <c r="T2023" s="148" t="s">
        <v>13891</v>
      </c>
      <c r="U2023" s="218"/>
      <c r="V2023" s="218"/>
    </row>
    <row r="2024" spans="1:22" s="5" customFormat="1" ht="131.25" customHeight="1" x14ac:dyDescent="0.3">
      <c r="A2024" s="16">
        <v>2019</v>
      </c>
      <c r="B2024" s="120" t="s">
        <v>3080</v>
      </c>
      <c r="C2024" s="113" t="s">
        <v>4989</v>
      </c>
      <c r="D2024" s="120" t="s">
        <v>798</v>
      </c>
      <c r="E2024" s="120" t="s">
        <v>14138</v>
      </c>
      <c r="F2024" s="20"/>
      <c r="G2024" s="21" t="s">
        <v>33</v>
      </c>
      <c r="H2024" s="115">
        <v>0</v>
      </c>
      <c r="I2024" s="470"/>
      <c r="J2024" s="170">
        <v>5569328</v>
      </c>
      <c r="K2024" s="170">
        <v>2</v>
      </c>
      <c r="L2024" s="170"/>
      <c r="M2024" s="170"/>
      <c r="N2024" s="170">
        <v>5569328</v>
      </c>
      <c r="O2024" s="170">
        <v>2</v>
      </c>
      <c r="P2024" s="170"/>
      <c r="Q2024" s="170"/>
      <c r="R2024" s="16">
        <v>11138656</v>
      </c>
      <c r="S2024" s="21">
        <v>4</v>
      </c>
      <c r="T2024" s="148" t="s">
        <v>13891</v>
      </c>
      <c r="U2024" s="218"/>
      <c r="V2024" s="218"/>
    </row>
    <row r="2025" spans="1:22" s="5" customFormat="1" ht="37.5" x14ac:dyDescent="0.2">
      <c r="A2025" s="16">
        <v>2020</v>
      </c>
      <c r="B2025" s="16" t="s">
        <v>12301</v>
      </c>
      <c r="C2025" s="16" t="s">
        <v>12302</v>
      </c>
      <c r="D2025" s="16" t="s">
        <v>12303</v>
      </c>
      <c r="E2025" s="16" t="s">
        <v>12304</v>
      </c>
      <c r="F2025" s="16"/>
      <c r="G2025" s="151" t="s">
        <v>9115</v>
      </c>
      <c r="H2025" s="275">
        <v>0</v>
      </c>
      <c r="I2025" s="275">
        <v>0</v>
      </c>
      <c r="J2025" s="275">
        <v>0</v>
      </c>
      <c r="K2025" s="275">
        <v>0</v>
      </c>
      <c r="L2025" s="275">
        <v>5566600.7999999998</v>
      </c>
      <c r="M2025" s="275" t="s">
        <v>9196</v>
      </c>
      <c r="N2025" s="275">
        <v>0</v>
      </c>
      <c r="O2025" s="275">
        <v>0</v>
      </c>
      <c r="P2025" s="275">
        <v>5566600.7999999998</v>
      </c>
      <c r="Q2025" s="275" t="s">
        <v>9196</v>
      </c>
      <c r="R2025" s="16">
        <v>11133201.6</v>
      </c>
      <c r="S2025" s="275">
        <v>24</v>
      </c>
      <c r="T2025" s="38" t="s">
        <v>11752</v>
      </c>
      <c r="U2025" s="279"/>
      <c r="V2025" s="279"/>
    </row>
    <row r="2026" spans="1:22" s="5" customFormat="1" ht="37.5" x14ac:dyDescent="0.2">
      <c r="A2026" s="16">
        <v>2021</v>
      </c>
      <c r="B2026" s="21" t="s">
        <v>10066</v>
      </c>
      <c r="C2026" s="16" t="s">
        <v>10067</v>
      </c>
      <c r="D2026" s="16" t="s">
        <v>10066</v>
      </c>
      <c r="E2026" s="16" t="s">
        <v>10070</v>
      </c>
      <c r="F2026" s="16" t="s">
        <v>10070</v>
      </c>
      <c r="G2026" s="16" t="s">
        <v>10069</v>
      </c>
      <c r="H2026" s="251">
        <v>2225664</v>
      </c>
      <c r="I2026" s="251" t="s">
        <v>9266</v>
      </c>
      <c r="J2026" s="16">
        <v>2225664</v>
      </c>
      <c r="K2026" s="16" t="s">
        <v>9266</v>
      </c>
      <c r="L2026" s="16">
        <v>2225664</v>
      </c>
      <c r="M2026" s="16" t="s">
        <v>9266</v>
      </c>
      <c r="N2026" s="16">
        <v>2225664</v>
      </c>
      <c r="O2026" s="16" t="s">
        <v>9266</v>
      </c>
      <c r="P2026" s="16">
        <v>2225664</v>
      </c>
      <c r="Q2026" s="16" t="s">
        <v>9266</v>
      </c>
      <c r="R2026" s="16">
        <v>11128320</v>
      </c>
      <c r="S2026" s="16">
        <v>20</v>
      </c>
      <c r="T2026" s="16" t="s">
        <v>34</v>
      </c>
      <c r="U2026" s="16"/>
      <c r="V2026" s="16"/>
    </row>
    <row r="2027" spans="1:22" s="5" customFormat="1" ht="409.5" x14ac:dyDescent="0.2">
      <c r="A2027" s="16">
        <v>2022</v>
      </c>
      <c r="B2027" s="16" t="s">
        <v>239</v>
      </c>
      <c r="C2027" s="16" t="s">
        <v>12305</v>
      </c>
      <c r="D2027" s="16" t="s">
        <v>12306</v>
      </c>
      <c r="E2027" s="16" t="s">
        <v>12307</v>
      </c>
      <c r="F2027" s="16" t="s">
        <v>12308</v>
      </c>
      <c r="G2027" s="151" t="s">
        <v>33</v>
      </c>
      <c r="H2027" s="275">
        <v>2780390.65</v>
      </c>
      <c r="I2027" s="275">
        <v>5</v>
      </c>
      <c r="J2027" s="275">
        <v>2780390.65</v>
      </c>
      <c r="K2027" s="275">
        <v>5</v>
      </c>
      <c r="L2027" s="275">
        <v>2780390.65</v>
      </c>
      <c r="M2027" s="275">
        <v>5</v>
      </c>
      <c r="N2027" s="275">
        <v>2780390.65</v>
      </c>
      <c r="O2027" s="275">
        <v>5</v>
      </c>
      <c r="P2027" s="275"/>
      <c r="Q2027" s="275"/>
      <c r="R2027" s="16">
        <v>11121562.6</v>
      </c>
      <c r="S2027" s="275">
        <v>20</v>
      </c>
      <c r="T2027" s="243" t="s">
        <v>11752</v>
      </c>
      <c r="U2027" s="279" t="s">
        <v>12309</v>
      </c>
      <c r="V2027" s="279" t="s">
        <v>12310</v>
      </c>
    </row>
    <row r="2028" spans="1:22" s="5" customFormat="1" ht="75" x14ac:dyDescent="0.2">
      <c r="A2028" s="16">
        <v>2023</v>
      </c>
      <c r="B2028" s="16" t="s">
        <v>263</v>
      </c>
      <c r="C2028" s="16" t="s">
        <v>12311</v>
      </c>
      <c r="D2028" s="16" t="s">
        <v>12312</v>
      </c>
      <c r="E2028" s="16" t="s">
        <v>12313</v>
      </c>
      <c r="F2028" s="16"/>
      <c r="G2028" s="151" t="s">
        <v>9115</v>
      </c>
      <c r="H2028" s="275">
        <v>0</v>
      </c>
      <c r="I2028" s="275">
        <v>0</v>
      </c>
      <c r="J2028" s="275">
        <v>2780294</v>
      </c>
      <c r="K2028" s="275" t="s">
        <v>12314</v>
      </c>
      <c r="L2028" s="275">
        <v>2780294</v>
      </c>
      <c r="M2028" s="275" t="s">
        <v>12314</v>
      </c>
      <c r="N2028" s="275">
        <v>2780294</v>
      </c>
      <c r="O2028" s="275" t="s">
        <v>12314</v>
      </c>
      <c r="P2028" s="275">
        <v>2780294</v>
      </c>
      <c r="Q2028" s="275" t="s">
        <v>12314</v>
      </c>
      <c r="R2028" s="16">
        <v>11121176</v>
      </c>
      <c r="S2028" s="275">
        <v>1100</v>
      </c>
      <c r="T2028" s="38" t="s">
        <v>11752</v>
      </c>
      <c r="U2028" s="279"/>
      <c r="V2028" s="279"/>
    </row>
    <row r="2029" spans="1:22" s="5" customFormat="1" ht="37.5" x14ac:dyDescent="0.2">
      <c r="A2029" s="16">
        <v>2024</v>
      </c>
      <c r="B2029" s="21" t="s">
        <v>5622</v>
      </c>
      <c r="C2029" s="16" t="s">
        <v>5623</v>
      </c>
      <c r="D2029" s="16" t="s">
        <v>5624</v>
      </c>
      <c r="E2029" s="16" t="s">
        <v>10687</v>
      </c>
      <c r="F2029" s="16"/>
      <c r="G2029" s="16" t="s">
        <v>9122</v>
      </c>
      <c r="H2029" s="251">
        <v>11108238.4</v>
      </c>
      <c r="I2029" s="251" t="s">
        <v>10688</v>
      </c>
      <c r="J2029" s="16"/>
      <c r="K2029" s="16"/>
      <c r="L2029" s="16"/>
      <c r="M2029" s="16"/>
      <c r="N2029" s="16"/>
      <c r="O2029" s="16"/>
      <c r="P2029" s="16"/>
      <c r="Q2029" s="16"/>
      <c r="R2029" s="16">
        <v>11108238.4</v>
      </c>
      <c r="S2029" s="16"/>
      <c r="T2029" s="16" t="s">
        <v>76</v>
      </c>
      <c r="U2029" s="16" t="s">
        <v>603</v>
      </c>
      <c r="V2029" s="16" t="s">
        <v>5626</v>
      </c>
    </row>
    <row r="2030" spans="1:22" s="5" customFormat="1" ht="393.75" x14ac:dyDescent="0.2">
      <c r="A2030" s="16">
        <v>2025</v>
      </c>
      <c r="B2030" s="16" t="s">
        <v>12315</v>
      </c>
      <c r="C2030" s="16" t="s">
        <v>12316</v>
      </c>
      <c r="D2030" s="16" t="s">
        <v>5479</v>
      </c>
      <c r="E2030" s="16" t="s">
        <v>12317</v>
      </c>
      <c r="F2030" s="16" t="s">
        <v>12318</v>
      </c>
      <c r="G2030" s="151" t="s">
        <v>33</v>
      </c>
      <c r="H2030" s="275">
        <v>5552712</v>
      </c>
      <c r="I2030" s="275">
        <v>9</v>
      </c>
      <c r="J2030" s="275"/>
      <c r="K2030" s="275"/>
      <c r="L2030" s="275">
        <v>5552712</v>
      </c>
      <c r="M2030" s="275">
        <v>9</v>
      </c>
      <c r="N2030" s="275"/>
      <c r="O2030" s="275"/>
      <c r="P2030" s="275"/>
      <c r="Q2030" s="275"/>
      <c r="R2030" s="16">
        <v>11105424</v>
      </c>
      <c r="S2030" s="275">
        <v>18</v>
      </c>
      <c r="T2030" s="243" t="s">
        <v>11752</v>
      </c>
      <c r="U2030" s="279" t="s">
        <v>35</v>
      </c>
      <c r="V2030" s="279" t="s">
        <v>12319</v>
      </c>
    </row>
    <row r="2031" spans="1:22" s="5" customFormat="1" ht="75" x14ac:dyDescent="0.2">
      <c r="A2031" s="16">
        <v>2026</v>
      </c>
      <c r="B2031" s="16" t="s">
        <v>1643</v>
      </c>
      <c r="C2031" s="16" t="s">
        <v>2077</v>
      </c>
      <c r="D2031" s="16" t="s">
        <v>2078</v>
      </c>
      <c r="E2031" s="16" t="s">
        <v>12998</v>
      </c>
      <c r="F2031" s="16"/>
      <c r="G2031" s="151" t="s">
        <v>33</v>
      </c>
      <c r="H2031" s="166">
        <v>2773266</v>
      </c>
      <c r="I2031" s="166">
        <v>1</v>
      </c>
      <c r="J2031" s="166">
        <v>2773266</v>
      </c>
      <c r="K2031" s="166">
        <v>1</v>
      </c>
      <c r="L2031" s="166">
        <v>2773266</v>
      </c>
      <c r="M2031" s="166">
        <v>0</v>
      </c>
      <c r="N2031" s="166">
        <v>2773266</v>
      </c>
      <c r="O2031" s="166">
        <v>1</v>
      </c>
      <c r="P2031" s="166">
        <v>0</v>
      </c>
      <c r="Q2031" s="166">
        <v>0</v>
      </c>
      <c r="R2031" s="16">
        <v>11093064</v>
      </c>
      <c r="S2031" s="275">
        <v>3</v>
      </c>
      <c r="T2031" s="20" t="s">
        <v>12910</v>
      </c>
      <c r="U2031" s="166" t="s">
        <v>4594</v>
      </c>
      <c r="V2031" s="166" t="s">
        <v>7001</v>
      </c>
    </row>
    <row r="2032" spans="1:22" s="5" customFormat="1" ht="37.5" x14ac:dyDescent="0.2">
      <c r="A2032" s="16">
        <v>2027</v>
      </c>
      <c r="B2032" s="21" t="s">
        <v>4597</v>
      </c>
      <c r="C2032" s="16" t="s">
        <v>309</v>
      </c>
      <c r="D2032" s="16" t="s">
        <v>308</v>
      </c>
      <c r="E2032" s="16" t="s">
        <v>310</v>
      </c>
      <c r="F2032" s="17"/>
      <c r="G2032" s="16" t="s">
        <v>33</v>
      </c>
      <c r="H2032" s="251">
        <v>2215600</v>
      </c>
      <c r="I2032" s="251">
        <v>8</v>
      </c>
      <c r="J2032" s="16">
        <v>2215600</v>
      </c>
      <c r="K2032" s="16">
        <v>8</v>
      </c>
      <c r="L2032" s="16">
        <v>2215600</v>
      </c>
      <c r="M2032" s="16">
        <v>8</v>
      </c>
      <c r="N2032" s="16">
        <v>2215600</v>
      </c>
      <c r="O2032" s="16">
        <v>8</v>
      </c>
      <c r="P2032" s="16">
        <v>2215600</v>
      </c>
      <c r="Q2032" s="16">
        <v>8</v>
      </c>
      <c r="R2032" s="16">
        <v>11078000</v>
      </c>
      <c r="S2032" s="16">
        <v>40</v>
      </c>
      <c r="T2032" s="16" t="s">
        <v>213</v>
      </c>
      <c r="U2032" s="16" t="s">
        <v>2567</v>
      </c>
      <c r="V2032" s="16" t="s">
        <v>199</v>
      </c>
    </row>
    <row r="2033" spans="1:22" s="5" customFormat="1" x14ac:dyDescent="0.2">
      <c r="A2033" s="16">
        <v>2028</v>
      </c>
      <c r="B2033" s="21" t="s">
        <v>573</v>
      </c>
      <c r="C2033" s="16" t="s">
        <v>4261</v>
      </c>
      <c r="D2033" s="16" t="s">
        <v>4262</v>
      </c>
      <c r="E2033" s="16" t="s">
        <v>10415</v>
      </c>
      <c r="F2033" s="16"/>
      <c r="G2033" s="16" t="s">
        <v>9115</v>
      </c>
      <c r="H2033" s="251">
        <v>11077920</v>
      </c>
      <c r="I2033" s="251" t="s">
        <v>9196</v>
      </c>
      <c r="J2033" s="16"/>
      <c r="K2033" s="16"/>
      <c r="L2033" s="16"/>
      <c r="M2033" s="16"/>
      <c r="N2033" s="16"/>
      <c r="O2033" s="16"/>
      <c r="P2033" s="16"/>
      <c r="Q2033" s="16"/>
      <c r="R2033" s="16">
        <v>11077920</v>
      </c>
      <c r="S2033" s="16">
        <v>12</v>
      </c>
      <c r="T2033" s="16" t="s">
        <v>76</v>
      </c>
      <c r="U2033" s="16" t="s">
        <v>2567</v>
      </c>
      <c r="V2033" s="16" t="s">
        <v>1202</v>
      </c>
    </row>
    <row r="2034" spans="1:22" s="5" customFormat="1" ht="37.5" x14ac:dyDescent="0.2">
      <c r="A2034" s="16">
        <v>2029</v>
      </c>
      <c r="B2034" s="21" t="s">
        <v>7821</v>
      </c>
      <c r="C2034" s="16" t="s">
        <v>1508</v>
      </c>
      <c r="D2034" s="16" t="s">
        <v>264</v>
      </c>
      <c r="E2034" s="16" t="s">
        <v>1509</v>
      </c>
      <c r="F2034" s="16"/>
      <c r="G2034" s="16" t="s">
        <v>33</v>
      </c>
      <c r="H2034" s="251">
        <v>2767599.9999999995</v>
      </c>
      <c r="I2034" s="251">
        <v>4</v>
      </c>
      <c r="J2034" s="16">
        <v>0</v>
      </c>
      <c r="K2034" s="16">
        <v>0</v>
      </c>
      <c r="L2034" s="16">
        <v>2767599.9999999995</v>
      </c>
      <c r="M2034" s="16">
        <v>4</v>
      </c>
      <c r="N2034" s="16">
        <v>2767599.9999999995</v>
      </c>
      <c r="O2034" s="16">
        <v>0</v>
      </c>
      <c r="P2034" s="16">
        <v>2767599.9999999995</v>
      </c>
      <c r="Q2034" s="16">
        <v>4</v>
      </c>
      <c r="R2034" s="16">
        <v>11070399.999999998</v>
      </c>
      <c r="S2034" s="16">
        <v>12</v>
      </c>
      <c r="T2034" s="16" t="s">
        <v>213</v>
      </c>
      <c r="U2034" s="16" t="s">
        <v>7048</v>
      </c>
      <c r="V2034" s="16" t="s">
        <v>7048</v>
      </c>
    </row>
    <row r="2035" spans="1:22" s="5" customFormat="1" x14ac:dyDescent="0.2">
      <c r="A2035" s="16">
        <v>2030</v>
      </c>
      <c r="B2035" s="21" t="s">
        <v>2062</v>
      </c>
      <c r="C2035" s="16" t="s">
        <v>4434</v>
      </c>
      <c r="D2035" s="16" t="s">
        <v>1954</v>
      </c>
      <c r="E2035" s="16" t="s">
        <v>7176</v>
      </c>
      <c r="F2035" s="16"/>
      <c r="G2035" s="16" t="s">
        <v>9322</v>
      </c>
      <c r="H2035" s="251">
        <v>11065286.4</v>
      </c>
      <c r="I2035" s="251" t="s">
        <v>10762</v>
      </c>
      <c r="J2035" s="16"/>
      <c r="K2035" s="16"/>
      <c r="L2035" s="16"/>
      <c r="M2035" s="16"/>
      <c r="N2035" s="16"/>
      <c r="O2035" s="16"/>
      <c r="P2035" s="16"/>
      <c r="Q2035" s="16"/>
      <c r="R2035" s="16">
        <v>11065286.4</v>
      </c>
      <c r="S2035" s="16">
        <v>1740</v>
      </c>
      <c r="T2035" s="16" t="s">
        <v>76</v>
      </c>
      <c r="U2035" s="16" t="s">
        <v>2567</v>
      </c>
      <c r="V2035" s="16" t="s">
        <v>10761</v>
      </c>
    </row>
    <row r="2036" spans="1:22" s="5" customFormat="1" ht="56.25" x14ac:dyDescent="0.2">
      <c r="A2036" s="16">
        <v>2031</v>
      </c>
      <c r="B2036" s="21" t="s">
        <v>5573</v>
      </c>
      <c r="C2036" s="16" t="s">
        <v>5574</v>
      </c>
      <c r="D2036" s="16" t="s">
        <v>5575</v>
      </c>
      <c r="E2036" s="16" t="s">
        <v>5583</v>
      </c>
      <c r="F2036" s="16"/>
      <c r="G2036" s="16" t="s">
        <v>1493</v>
      </c>
      <c r="H2036" s="251">
        <v>11060304</v>
      </c>
      <c r="I2036" s="251">
        <v>14866</v>
      </c>
      <c r="J2036" s="16">
        <v>0</v>
      </c>
      <c r="K2036" s="16">
        <v>0</v>
      </c>
      <c r="L2036" s="16">
        <v>0</v>
      </c>
      <c r="M2036" s="16">
        <v>0</v>
      </c>
      <c r="N2036" s="16">
        <v>0</v>
      </c>
      <c r="O2036" s="16">
        <v>0</v>
      </c>
      <c r="P2036" s="16">
        <v>0</v>
      </c>
      <c r="Q2036" s="16">
        <v>0</v>
      </c>
      <c r="R2036" s="16">
        <v>11060304</v>
      </c>
      <c r="S2036" s="16">
        <v>14866</v>
      </c>
      <c r="T2036" s="16" t="s">
        <v>76</v>
      </c>
      <c r="U2036" s="16" t="s">
        <v>2567</v>
      </c>
      <c r="V2036" s="16" t="s">
        <v>5584</v>
      </c>
    </row>
    <row r="2037" spans="1:22" s="5" customFormat="1" ht="56.25" x14ac:dyDescent="0.2">
      <c r="A2037" s="16">
        <v>2032</v>
      </c>
      <c r="B2037" s="21" t="s">
        <v>4606</v>
      </c>
      <c r="C2037" s="16" t="s">
        <v>4607</v>
      </c>
      <c r="D2037" s="16" t="s">
        <v>4608</v>
      </c>
      <c r="E2037" s="16" t="s">
        <v>4609</v>
      </c>
      <c r="F2037" s="17"/>
      <c r="G2037" s="16" t="s">
        <v>7036</v>
      </c>
      <c r="H2037" s="251">
        <v>2211428.16</v>
      </c>
      <c r="I2037" s="251">
        <v>144</v>
      </c>
      <c r="J2037" s="16">
        <v>2211428.16</v>
      </c>
      <c r="K2037" s="16">
        <v>144</v>
      </c>
      <c r="L2037" s="16">
        <v>2211428.16</v>
      </c>
      <c r="M2037" s="16">
        <v>144</v>
      </c>
      <c r="N2037" s="16">
        <v>2211428.16</v>
      </c>
      <c r="O2037" s="16">
        <v>144</v>
      </c>
      <c r="P2037" s="16">
        <v>2211428.16</v>
      </c>
      <c r="Q2037" s="16">
        <v>144</v>
      </c>
      <c r="R2037" s="16">
        <v>11057140.800000001</v>
      </c>
      <c r="S2037" s="16">
        <v>720</v>
      </c>
      <c r="T2037" s="16" t="s">
        <v>213</v>
      </c>
      <c r="U2037" s="16"/>
      <c r="V2037" s="16" t="s">
        <v>4610</v>
      </c>
    </row>
    <row r="2038" spans="1:22" s="5" customFormat="1" ht="409.5" x14ac:dyDescent="0.2">
      <c r="A2038" s="16">
        <v>2033</v>
      </c>
      <c r="B2038" s="21" t="s">
        <v>2325</v>
      </c>
      <c r="C2038" s="16" t="s">
        <v>2326</v>
      </c>
      <c r="D2038" s="16" t="s">
        <v>2327</v>
      </c>
      <c r="E2038" s="16" t="s">
        <v>2328</v>
      </c>
      <c r="F2038" s="16"/>
      <c r="G2038" s="16" t="s">
        <v>1664</v>
      </c>
      <c r="H2038" s="251">
        <v>2147466.8000000003</v>
      </c>
      <c r="I2038" s="251">
        <v>3490</v>
      </c>
      <c r="J2038" s="16">
        <v>2226956.4</v>
      </c>
      <c r="K2038" s="16">
        <v>3480</v>
      </c>
      <c r="L2038" s="16">
        <v>2226956.4</v>
      </c>
      <c r="M2038" s="16">
        <v>3480</v>
      </c>
      <c r="N2038" s="16">
        <v>2226956.4</v>
      </c>
      <c r="O2038" s="16">
        <v>3480</v>
      </c>
      <c r="P2038" s="16">
        <v>2226956.4</v>
      </c>
      <c r="Q2038" s="16">
        <v>3480</v>
      </c>
      <c r="R2038" s="16">
        <v>11055292.4</v>
      </c>
      <c r="S2038" s="16">
        <v>17410</v>
      </c>
      <c r="T2038" s="16" t="s">
        <v>25</v>
      </c>
      <c r="U2038" s="16" t="s">
        <v>83</v>
      </c>
      <c r="V2038" s="16" t="s">
        <v>199</v>
      </c>
    </row>
    <row r="2039" spans="1:22" s="5" customFormat="1" ht="93.75" x14ac:dyDescent="0.2">
      <c r="A2039" s="16">
        <v>2034</v>
      </c>
      <c r="B2039" s="21" t="s">
        <v>2626</v>
      </c>
      <c r="C2039" s="16" t="s">
        <v>10168</v>
      </c>
      <c r="D2039" s="16" t="s">
        <v>10169</v>
      </c>
      <c r="E2039" s="16" t="s">
        <v>10231</v>
      </c>
      <c r="F2039" s="16" t="s">
        <v>10231</v>
      </c>
      <c r="G2039" s="16" t="s">
        <v>9115</v>
      </c>
      <c r="H2039" s="251">
        <v>2208000.48</v>
      </c>
      <c r="I2039" s="251" t="s">
        <v>9113</v>
      </c>
      <c r="J2039" s="16">
        <v>2208000.48</v>
      </c>
      <c r="K2039" s="16" t="s">
        <v>9113</v>
      </c>
      <c r="L2039" s="16">
        <v>2208000.48</v>
      </c>
      <c r="M2039" s="16" t="s">
        <v>9113</v>
      </c>
      <c r="N2039" s="16">
        <v>2208000.48</v>
      </c>
      <c r="O2039" s="16" t="s">
        <v>9113</v>
      </c>
      <c r="P2039" s="16">
        <v>2208000.48</v>
      </c>
      <c r="Q2039" s="16" t="s">
        <v>9113</v>
      </c>
      <c r="R2039" s="16">
        <v>11040002.4</v>
      </c>
      <c r="S2039" s="16">
        <v>5</v>
      </c>
      <c r="T2039" s="16" t="s">
        <v>34</v>
      </c>
      <c r="U2039" s="16"/>
      <c r="V2039" s="16"/>
    </row>
    <row r="2040" spans="1:22" s="5" customFormat="1" ht="409.5" x14ac:dyDescent="0.2">
      <c r="A2040" s="16">
        <v>2035</v>
      </c>
      <c r="B2040" s="21" t="s">
        <v>6654</v>
      </c>
      <c r="C2040" s="16" t="s">
        <v>6655</v>
      </c>
      <c r="D2040" s="16" t="s">
        <v>6656</v>
      </c>
      <c r="E2040" s="16" t="s">
        <v>6657</v>
      </c>
      <c r="F2040" s="16"/>
      <c r="G2040" s="16" t="s">
        <v>1493</v>
      </c>
      <c r="H2040" s="251">
        <v>11025000</v>
      </c>
      <c r="I2040" s="251">
        <v>7</v>
      </c>
      <c r="J2040" s="16">
        <v>0</v>
      </c>
      <c r="K2040" s="16">
        <v>0</v>
      </c>
      <c r="L2040" s="16">
        <v>0</v>
      </c>
      <c r="M2040" s="16">
        <v>0</v>
      </c>
      <c r="N2040" s="16">
        <v>0</v>
      </c>
      <c r="O2040" s="16">
        <v>0</v>
      </c>
      <c r="P2040" s="16">
        <v>0</v>
      </c>
      <c r="Q2040" s="16">
        <v>0</v>
      </c>
      <c r="R2040" s="16">
        <v>11025000</v>
      </c>
      <c r="S2040" s="16">
        <v>7</v>
      </c>
      <c r="T2040" s="16" t="s">
        <v>76</v>
      </c>
      <c r="U2040" s="16"/>
      <c r="V2040" s="16"/>
    </row>
    <row r="2041" spans="1:22" s="5" customFormat="1" ht="409.5" x14ac:dyDescent="0.2">
      <c r="A2041" s="16">
        <v>2036</v>
      </c>
      <c r="B2041" s="21" t="s">
        <v>2548</v>
      </c>
      <c r="C2041" s="16" t="s">
        <v>3315</v>
      </c>
      <c r="D2041" s="16" t="s">
        <v>1601</v>
      </c>
      <c r="E2041" s="16" t="s">
        <v>3375</v>
      </c>
      <c r="F2041" s="16" t="s">
        <v>3375</v>
      </c>
      <c r="G2041" s="16" t="s">
        <v>1493</v>
      </c>
      <c r="H2041" s="251">
        <v>5510100</v>
      </c>
      <c r="I2041" s="251">
        <v>12</v>
      </c>
      <c r="J2041" s="16">
        <v>0</v>
      </c>
      <c r="K2041" s="16">
        <v>0</v>
      </c>
      <c r="L2041" s="16">
        <v>5510100</v>
      </c>
      <c r="M2041" s="16">
        <v>12</v>
      </c>
      <c r="N2041" s="16">
        <v>0</v>
      </c>
      <c r="O2041" s="16">
        <v>0</v>
      </c>
      <c r="P2041" s="16">
        <v>0</v>
      </c>
      <c r="Q2041" s="16">
        <v>0</v>
      </c>
      <c r="R2041" s="16">
        <v>11020200</v>
      </c>
      <c r="S2041" s="16">
        <v>24</v>
      </c>
      <c r="T2041" s="16" t="s">
        <v>1326</v>
      </c>
      <c r="U2041" s="16" t="s">
        <v>2567</v>
      </c>
      <c r="V2041" s="16" t="s">
        <v>199</v>
      </c>
    </row>
    <row r="2042" spans="1:22" s="5" customFormat="1" ht="409.5" customHeight="1" x14ac:dyDescent="0.3">
      <c r="A2042" s="16">
        <v>2037</v>
      </c>
      <c r="B2042" s="113" t="s">
        <v>1109</v>
      </c>
      <c r="C2042" s="113" t="s">
        <v>1110</v>
      </c>
      <c r="D2042" s="113" t="s">
        <v>1414</v>
      </c>
      <c r="E2042" s="113" t="s">
        <v>1414</v>
      </c>
      <c r="F2042" s="20" t="s">
        <v>14449</v>
      </c>
      <c r="G2042" s="113" t="s">
        <v>9115</v>
      </c>
      <c r="H2042" s="437">
        <v>11000000</v>
      </c>
      <c r="I2042" s="172">
        <v>1</v>
      </c>
      <c r="J2042" s="20"/>
      <c r="K2042" s="20"/>
      <c r="L2042" s="20"/>
      <c r="M2042" s="20"/>
      <c r="N2042" s="20"/>
      <c r="O2042" s="20"/>
      <c r="P2042" s="20"/>
      <c r="Q2042" s="20"/>
      <c r="R2042" s="16">
        <v>11000000</v>
      </c>
      <c r="S2042" s="21">
        <v>1</v>
      </c>
      <c r="T2042" s="113" t="s">
        <v>14450</v>
      </c>
      <c r="U2042" s="16"/>
      <c r="V2042" s="112"/>
    </row>
    <row r="2043" spans="1:22" s="5" customFormat="1" ht="93.75" x14ac:dyDescent="0.2">
      <c r="A2043" s="16">
        <v>2038</v>
      </c>
      <c r="B2043" s="21" t="s">
        <v>7479</v>
      </c>
      <c r="C2043" s="16" t="s">
        <v>7480</v>
      </c>
      <c r="D2043" s="16" t="s">
        <v>373</v>
      </c>
      <c r="E2043" s="16" t="s">
        <v>7481</v>
      </c>
      <c r="F2043" s="16"/>
      <c r="G2043" s="16" t="s">
        <v>1493</v>
      </c>
      <c r="H2043" s="251">
        <v>2199058.5099999998</v>
      </c>
      <c r="I2043" s="251">
        <v>30</v>
      </c>
      <c r="J2043" s="16">
        <v>2199058.5099999998</v>
      </c>
      <c r="K2043" s="16">
        <v>30</v>
      </c>
      <c r="L2043" s="16">
        <v>2199058.5099999998</v>
      </c>
      <c r="M2043" s="16">
        <v>30</v>
      </c>
      <c r="N2043" s="16">
        <v>2199058.5099999998</v>
      </c>
      <c r="O2043" s="16">
        <v>30</v>
      </c>
      <c r="P2043" s="16">
        <v>2199058.5099999998</v>
      </c>
      <c r="Q2043" s="16">
        <v>30</v>
      </c>
      <c r="R2043" s="16">
        <v>10995292.549999999</v>
      </c>
      <c r="S2043" s="16">
        <v>150</v>
      </c>
      <c r="T2043" s="16" t="s">
        <v>213</v>
      </c>
      <c r="U2043" s="16" t="s">
        <v>7048</v>
      </c>
      <c r="V2043" s="16" t="s">
        <v>7048</v>
      </c>
    </row>
    <row r="2044" spans="1:22" s="5" customFormat="1" ht="56.25" x14ac:dyDescent="0.2">
      <c r="A2044" s="16">
        <v>2039</v>
      </c>
      <c r="B2044" s="21" t="s">
        <v>897</v>
      </c>
      <c r="C2044" s="16" t="s">
        <v>898</v>
      </c>
      <c r="D2044" s="16" t="s">
        <v>1056</v>
      </c>
      <c r="E2044" s="16" t="s">
        <v>10183</v>
      </c>
      <c r="F2044" s="16" t="s">
        <v>10183</v>
      </c>
      <c r="G2044" s="16" t="s">
        <v>9114</v>
      </c>
      <c r="H2044" s="251">
        <v>2195880.96</v>
      </c>
      <c r="I2044" s="251" t="s">
        <v>10195</v>
      </c>
      <c r="J2044" s="16">
        <v>2195880.96</v>
      </c>
      <c r="K2044" s="16" t="s">
        <v>10195</v>
      </c>
      <c r="L2044" s="16">
        <v>2195880.96</v>
      </c>
      <c r="M2044" s="16" t="s">
        <v>10195</v>
      </c>
      <c r="N2044" s="16">
        <v>2195880.96</v>
      </c>
      <c r="O2044" s="16" t="s">
        <v>10195</v>
      </c>
      <c r="P2044" s="16">
        <v>2195880.96</v>
      </c>
      <c r="Q2044" s="16" t="s">
        <v>10195</v>
      </c>
      <c r="R2044" s="16">
        <v>10979404.800000001</v>
      </c>
      <c r="S2044" s="16">
        <v>2080</v>
      </c>
      <c r="T2044" s="16" t="s">
        <v>34</v>
      </c>
      <c r="U2044" s="16"/>
      <c r="V2044" s="16"/>
    </row>
    <row r="2045" spans="1:22" s="5" customFormat="1" ht="409.5" x14ac:dyDescent="0.2">
      <c r="A2045" s="16">
        <v>2040</v>
      </c>
      <c r="B2045" s="21" t="s">
        <v>588</v>
      </c>
      <c r="C2045" s="16" t="s">
        <v>589</v>
      </c>
      <c r="D2045" s="16" t="s">
        <v>590</v>
      </c>
      <c r="E2045" s="16" t="s">
        <v>1887</v>
      </c>
      <c r="F2045" s="16"/>
      <c r="G2045" s="16" t="s">
        <v>1493</v>
      </c>
      <c r="H2045" s="251">
        <v>2361183</v>
      </c>
      <c r="I2045" s="251">
        <v>50</v>
      </c>
      <c r="J2045" s="16">
        <v>2024863.7439000001</v>
      </c>
      <c r="K2045" s="16">
        <v>50</v>
      </c>
      <c r="L2045" s="16">
        <v>2105858.2936560004</v>
      </c>
      <c r="M2045" s="16">
        <v>50</v>
      </c>
      <c r="N2045" s="16">
        <v>2190092.6254022405</v>
      </c>
      <c r="O2045" s="16">
        <v>50</v>
      </c>
      <c r="P2045" s="16">
        <v>2277696.3304183302</v>
      </c>
      <c r="Q2045" s="16">
        <v>50</v>
      </c>
      <c r="R2045" s="16">
        <v>10959693.99337657</v>
      </c>
      <c r="S2045" s="16">
        <v>250</v>
      </c>
      <c r="T2045" s="16" t="s">
        <v>966</v>
      </c>
      <c r="U2045" s="16" t="s">
        <v>1523</v>
      </c>
      <c r="V2045" s="16" t="s">
        <v>1886</v>
      </c>
    </row>
    <row r="2046" spans="1:22" s="5" customFormat="1" ht="75" x14ac:dyDescent="0.2">
      <c r="A2046" s="16">
        <v>2041</v>
      </c>
      <c r="B2046" s="51" t="s">
        <v>831</v>
      </c>
      <c r="C2046" s="51" t="s">
        <v>853</v>
      </c>
      <c r="D2046" s="51" t="s">
        <v>854</v>
      </c>
      <c r="E2046" s="51" t="s">
        <v>14767</v>
      </c>
      <c r="F2046" s="40" t="s">
        <v>14449</v>
      </c>
      <c r="G2046" s="51" t="s">
        <v>9115</v>
      </c>
      <c r="H2046" s="437">
        <v>10920000</v>
      </c>
      <c r="I2046" s="251" t="s">
        <v>9452</v>
      </c>
      <c r="J2046" s="17"/>
      <c r="K2046" s="17"/>
      <c r="L2046" s="17"/>
      <c r="M2046" s="17"/>
      <c r="N2046" s="17"/>
      <c r="O2046" s="17"/>
      <c r="P2046" s="17"/>
      <c r="Q2046" s="17"/>
      <c r="R2046" s="16">
        <v>10920000</v>
      </c>
      <c r="S2046" s="16">
        <v>65</v>
      </c>
      <c r="T2046" s="51" t="s">
        <v>14655</v>
      </c>
      <c r="U2046" s="51"/>
      <c r="V2046" s="17"/>
    </row>
    <row r="2047" spans="1:22" s="5" customFormat="1" ht="168.75" x14ac:dyDescent="0.2">
      <c r="A2047" s="16">
        <v>2042</v>
      </c>
      <c r="B2047" s="16" t="s">
        <v>12320</v>
      </c>
      <c r="C2047" s="16" t="s">
        <v>12321</v>
      </c>
      <c r="D2047" s="16" t="s">
        <v>12322</v>
      </c>
      <c r="E2047" s="16" t="s">
        <v>12323</v>
      </c>
      <c r="F2047" s="16" t="s">
        <v>12324</v>
      </c>
      <c r="G2047" s="151" t="s">
        <v>33</v>
      </c>
      <c r="H2047" s="275">
        <v>2728000</v>
      </c>
      <c r="I2047" s="275">
        <v>8</v>
      </c>
      <c r="J2047" s="275">
        <v>2728000</v>
      </c>
      <c r="K2047" s="275">
        <v>8</v>
      </c>
      <c r="L2047" s="275">
        <v>2728000</v>
      </c>
      <c r="M2047" s="275">
        <v>8</v>
      </c>
      <c r="N2047" s="275">
        <v>2728000</v>
      </c>
      <c r="O2047" s="275">
        <v>8</v>
      </c>
      <c r="P2047" s="275"/>
      <c r="Q2047" s="275"/>
      <c r="R2047" s="16">
        <v>10912000</v>
      </c>
      <c r="S2047" s="275">
        <v>32</v>
      </c>
      <c r="T2047" s="243" t="s">
        <v>11752</v>
      </c>
      <c r="U2047" s="279" t="s">
        <v>35</v>
      </c>
      <c r="V2047" s="279" t="s">
        <v>12325</v>
      </c>
    </row>
    <row r="2048" spans="1:22" s="5" customFormat="1" ht="37.5" x14ac:dyDescent="0.2">
      <c r="A2048" s="16">
        <v>2043</v>
      </c>
      <c r="B2048" s="21" t="s">
        <v>9506</v>
      </c>
      <c r="C2048" s="16" t="s">
        <v>9507</v>
      </c>
      <c r="D2048" s="16" t="s">
        <v>9508</v>
      </c>
      <c r="E2048" s="16" t="s">
        <v>9509</v>
      </c>
      <c r="F2048" s="16"/>
      <c r="G2048" s="16" t="s">
        <v>7194</v>
      </c>
      <c r="H2048" s="251">
        <v>0</v>
      </c>
      <c r="I2048" s="251"/>
      <c r="J2048" s="16">
        <v>10905566.9</v>
      </c>
      <c r="K2048" s="16">
        <v>0.82</v>
      </c>
      <c r="L2048" s="16"/>
      <c r="M2048" s="16"/>
      <c r="N2048" s="16"/>
      <c r="O2048" s="16"/>
      <c r="P2048" s="16"/>
      <c r="Q2048" s="16"/>
      <c r="R2048" s="16">
        <v>10905566.9</v>
      </c>
      <c r="S2048" s="16">
        <v>0.82</v>
      </c>
      <c r="T2048" s="16" t="s">
        <v>1326</v>
      </c>
      <c r="U2048" s="16" t="s">
        <v>294</v>
      </c>
      <c r="V2048" s="16" t="s">
        <v>9510</v>
      </c>
    </row>
    <row r="2049" spans="1:22" s="5" customFormat="1" ht="409.5" customHeight="1" x14ac:dyDescent="0.3">
      <c r="A2049" s="16">
        <v>2044</v>
      </c>
      <c r="B2049" s="113" t="s">
        <v>4636</v>
      </c>
      <c r="C2049" s="113" t="s">
        <v>4635</v>
      </c>
      <c r="D2049" s="113" t="s">
        <v>4637</v>
      </c>
      <c r="E2049" s="113" t="s">
        <v>16093</v>
      </c>
      <c r="F2049" s="17">
        <v>2224</v>
      </c>
      <c r="G2049" s="21" t="s">
        <v>33</v>
      </c>
      <c r="H2049" s="115">
        <v>10896407.4</v>
      </c>
      <c r="I2049" s="115">
        <v>10</v>
      </c>
      <c r="J2049" s="171"/>
      <c r="K2049" s="171"/>
      <c r="L2049" s="171"/>
      <c r="M2049" s="171"/>
      <c r="N2049" s="171"/>
      <c r="O2049" s="171"/>
      <c r="P2049" s="174"/>
      <c r="Q2049" s="174"/>
      <c r="R2049" s="16">
        <v>10896407.4</v>
      </c>
      <c r="S2049" s="171">
        <v>10</v>
      </c>
      <c r="T2049" s="114" t="s">
        <v>15928</v>
      </c>
      <c r="U2049" s="112" t="s">
        <v>199</v>
      </c>
      <c r="V2049" s="112" t="s">
        <v>199</v>
      </c>
    </row>
    <row r="2050" spans="1:22" s="5" customFormat="1" ht="56.25" x14ac:dyDescent="0.2">
      <c r="A2050" s="16">
        <v>2045</v>
      </c>
      <c r="B2050" s="21" t="s">
        <v>842</v>
      </c>
      <c r="C2050" s="16" t="s">
        <v>2247</v>
      </c>
      <c r="D2050" s="16" t="s">
        <v>1760</v>
      </c>
      <c r="E2050" s="16" t="s">
        <v>4067</v>
      </c>
      <c r="F2050" s="16"/>
      <c r="G2050" s="16" t="s">
        <v>1493</v>
      </c>
      <c r="H2050" s="251">
        <v>4952500</v>
      </c>
      <c r="I2050" s="251">
        <v>50</v>
      </c>
      <c r="J2050" s="16">
        <v>1981000</v>
      </c>
      <c r="K2050" s="16">
        <v>20</v>
      </c>
      <c r="L2050" s="16">
        <v>1981000</v>
      </c>
      <c r="M2050" s="16">
        <v>20</v>
      </c>
      <c r="N2050" s="16">
        <v>1981000</v>
      </c>
      <c r="O2050" s="16">
        <v>20</v>
      </c>
      <c r="P2050" s="16">
        <v>0</v>
      </c>
      <c r="Q2050" s="16">
        <v>0</v>
      </c>
      <c r="R2050" s="16">
        <v>10895500</v>
      </c>
      <c r="S2050" s="16">
        <v>110</v>
      </c>
      <c r="T2050" s="16" t="s">
        <v>50</v>
      </c>
      <c r="U2050" s="16" t="s">
        <v>1320</v>
      </c>
      <c r="V2050" s="16" t="s">
        <v>3310</v>
      </c>
    </row>
    <row r="2051" spans="1:22" s="5" customFormat="1" ht="37.5" x14ac:dyDescent="0.2">
      <c r="A2051" s="16">
        <v>2046</v>
      </c>
      <c r="B2051" s="16" t="s">
        <v>11899</v>
      </c>
      <c r="C2051" s="16" t="s">
        <v>11900</v>
      </c>
      <c r="D2051" s="16" t="s">
        <v>11841</v>
      </c>
      <c r="E2051" s="16" t="s">
        <v>12326</v>
      </c>
      <c r="F2051" s="16"/>
      <c r="G2051" s="151" t="s">
        <v>9115</v>
      </c>
      <c r="H2051" s="275">
        <v>2177830</v>
      </c>
      <c r="I2051" s="275" t="s">
        <v>9201</v>
      </c>
      <c r="J2051" s="275">
        <v>2177830</v>
      </c>
      <c r="K2051" s="275" t="s">
        <v>9201</v>
      </c>
      <c r="L2051" s="275">
        <v>2177830</v>
      </c>
      <c r="M2051" s="275" t="s">
        <v>9201</v>
      </c>
      <c r="N2051" s="275">
        <v>2177830</v>
      </c>
      <c r="O2051" s="275" t="s">
        <v>9201</v>
      </c>
      <c r="P2051" s="275">
        <v>2177830</v>
      </c>
      <c r="Q2051" s="275" t="s">
        <v>9201</v>
      </c>
      <c r="R2051" s="16">
        <v>10889150</v>
      </c>
      <c r="S2051" s="275">
        <v>25</v>
      </c>
      <c r="T2051" s="38" t="s">
        <v>11752</v>
      </c>
      <c r="U2051" s="279"/>
      <c r="V2051" s="279"/>
    </row>
    <row r="2052" spans="1:22" s="5" customFormat="1" ht="150" x14ac:dyDescent="0.2">
      <c r="A2052" s="16">
        <v>2047</v>
      </c>
      <c r="B2052" s="21" t="s">
        <v>7209</v>
      </c>
      <c r="C2052" s="16" t="s">
        <v>4885</v>
      </c>
      <c r="D2052" s="16" t="s">
        <v>2800</v>
      </c>
      <c r="E2052" s="16" t="s">
        <v>7210</v>
      </c>
      <c r="F2052" s="16"/>
      <c r="G2052" s="16" t="s">
        <v>49</v>
      </c>
      <c r="H2052" s="251">
        <v>2175600</v>
      </c>
      <c r="I2052" s="251">
        <v>1</v>
      </c>
      <c r="J2052" s="16">
        <v>2175600</v>
      </c>
      <c r="K2052" s="16">
        <v>1</v>
      </c>
      <c r="L2052" s="16">
        <v>2175600</v>
      </c>
      <c r="M2052" s="16">
        <v>1</v>
      </c>
      <c r="N2052" s="16">
        <v>2175600</v>
      </c>
      <c r="O2052" s="16">
        <v>1</v>
      </c>
      <c r="P2052" s="16">
        <v>2175600</v>
      </c>
      <c r="Q2052" s="16">
        <v>1</v>
      </c>
      <c r="R2052" s="16">
        <v>10878000</v>
      </c>
      <c r="S2052" s="16">
        <v>5</v>
      </c>
      <c r="T2052" s="16" t="s">
        <v>213</v>
      </c>
      <c r="U2052" s="16" t="s">
        <v>7048</v>
      </c>
      <c r="V2052" s="16" t="s">
        <v>7048</v>
      </c>
    </row>
    <row r="2053" spans="1:22" s="5" customFormat="1" ht="112.5" x14ac:dyDescent="0.2">
      <c r="A2053" s="16">
        <v>2048</v>
      </c>
      <c r="B2053" s="21" t="s">
        <v>4616</v>
      </c>
      <c r="C2053" s="16" t="s">
        <v>2838</v>
      </c>
      <c r="D2053" s="16" t="s">
        <v>4589</v>
      </c>
      <c r="E2053" s="16" t="s">
        <v>4590</v>
      </c>
      <c r="F2053" s="17"/>
      <c r="G2053" s="16" t="s">
        <v>33</v>
      </c>
      <c r="H2053" s="251">
        <v>2173159.7999999998</v>
      </c>
      <c r="I2053" s="251">
        <v>6</v>
      </c>
      <c r="J2053" s="16">
        <v>2173159.7999999998</v>
      </c>
      <c r="K2053" s="16">
        <v>6</v>
      </c>
      <c r="L2053" s="16">
        <v>2173159.7999999998</v>
      </c>
      <c r="M2053" s="16">
        <v>6</v>
      </c>
      <c r="N2053" s="16">
        <v>2173159.7999999998</v>
      </c>
      <c r="O2053" s="16">
        <v>6</v>
      </c>
      <c r="P2053" s="16">
        <v>2173159.7999999998</v>
      </c>
      <c r="Q2053" s="16">
        <v>6</v>
      </c>
      <c r="R2053" s="16">
        <v>10865799</v>
      </c>
      <c r="S2053" s="16">
        <v>30</v>
      </c>
      <c r="T2053" s="16" t="s">
        <v>213</v>
      </c>
      <c r="U2053" s="16" t="s">
        <v>1320</v>
      </c>
      <c r="V2053" s="16" t="s">
        <v>3310</v>
      </c>
    </row>
    <row r="2054" spans="1:22" s="5" customFormat="1" ht="75" x14ac:dyDescent="0.2">
      <c r="A2054" s="16">
        <v>2049</v>
      </c>
      <c r="B2054" s="21" t="s">
        <v>7822</v>
      </c>
      <c r="C2054" s="16" t="s">
        <v>105</v>
      </c>
      <c r="D2054" s="16" t="s">
        <v>645</v>
      </c>
      <c r="E2054" s="16" t="s">
        <v>106</v>
      </c>
      <c r="F2054" s="16"/>
      <c r="G2054" s="16" t="s">
        <v>33</v>
      </c>
      <c r="H2054" s="251">
        <v>8797090.883928569</v>
      </c>
      <c r="I2054" s="251">
        <v>16</v>
      </c>
      <c r="J2054" s="16">
        <v>1034023.8</v>
      </c>
      <c r="K2054" s="16">
        <v>2</v>
      </c>
      <c r="L2054" s="16">
        <v>1034023.8</v>
      </c>
      <c r="M2054" s="16">
        <v>0</v>
      </c>
      <c r="N2054" s="16">
        <v>0</v>
      </c>
      <c r="O2054" s="16">
        <v>0</v>
      </c>
      <c r="P2054" s="16">
        <v>0</v>
      </c>
      <c r="Q2054" s="16">
        <v>0</v>
      </c>
      <c r="R2054" s="16">
        <v>10865138.483928571</v>
      </c>
      <c r="S2054" s="16">
        <v>18</v>
      </c>
      <c r="T2054" s="16" t="s">
        <v>213</v>
      </c>
      <c r="U2054" s="16" t="s">
        <v>2567</v>
      </c>
      <c r="V2054" s="16" t="s">
        <v>7823</v>
      </c>
    </row>
    <row r="2055" spans="1:22" s="5" customFormat="1" ht="112.5" x14ac:dyDescent="0.2">
      <c r="A2055" s="16">
        <v>2050</v>
      </c>
      <c r="B2055" s="21" t="s">
        <v>4053</v>
      </c>
      <c r="C2055" s="16" t="s">
        <v>9297</v>
      </c>
      <c r="D2055" s="16" t="s">
        <v>3934</v>
      </c>
      <c r="E2055" s="16" t="s">
        <v>9298</v>
      </c>
      <c r="F2055" s="16"/>
      <c r="G2055" s="16" t="s">
        <v>9115</v>
      </c>
      <c r="H2055" s="251">
        <v>10864202.289999999</v>
      </c>
      <c r="I2055" s="251" t="s">
        <v>9120</v>
      </c>
      <c r="J2055" s="16"/>
      <c r="K2055" s="16"/>
      <c r="L2055" s="16"/>
      <c r="M2055" s="16"/>
      <c r="N2055" s="16"/>
      <c r="O2055" s="16"/>
      <c r="P2055" s="16"/>
      <c r="Q2055" s="16"/>
      <c r="R2055" s="16">
        <v>10864202.289999999</v>
      </c>
      <c r="S2055" s="16">
        <v>2</v>
      </c>
      <c r="T2055" s="16" t="s">
        <v>1326</v>
      </c>
      <c r="U2055" s="16"/>
      <c r="V2055" s="16"/>
    </row>
    <row r="2056" spans="1:22" s="5" customFormat="1" ht="93.75" x14ac:dyDescent="0.2">
      <c r="A2056" s="16">
        <v>2051</v>
      </c>
      <c r="B2056" s="21" t="s">
        <v>11129</v>
      </c>
      <c r="C2056" s="16" t="s">
        <v>11130</v>
      </c>
      <c r="D2056" s="16" t="s">
        <v>11131</v>
      </c>
      <c r="E2056" s="16" t="s">
        <v>11132</v>
      </c>
      <c r="F2056" s="16"/>
      <c r="G2056" s="16" t="s">
        <v>1493</v>
      </c>
      <c r="H2056" s="251">
        <v>2172553</v>
      </c>
      <c r="I2056" s="251">
        <v>148805</v>
      </c>
      <c r="J2056" s="16">
        <v>2172553</v>
      </c>
      <c r="K2056" s="16">
        <v>148805</v>
      </c>
      <c r="L2056" s="16">
        <v>2172553</v>
      </c>
      <c r="M2056" s="16">
        <v>148805</v>
      </c>
      <c r="N2056" s="16">
        <v>2172553</v>
      </c>
      <c r="O2056" s="16">
        <v>148805</v>
      </c>
      <c r="P2056" s="16">
        <v>2172553</v>
      </c>
      <c r="Q2056" s="16">
        <v>148805</v>
      </c>
      <c r="R2056" s="16">
        <v>10862765</v>
      </c>
      <c r="S2056" s="16">
        <v>744025</v>
      </c>
      <c r="T2056" s="16" t="s">
        <v>1113</v>
      </c>
      <c r="U2056" s="16" t="s">
        <v>1210</v>
      </c>
      <c r="V2056" s="35" t="s">
        <v>199</v>
      </c>
    </row>
    <row r="2057" spans="1:22" s="5" customFormat="1" ht="37.5" x14ac:dyDescent="0.2">
      <c r="A2057" s="16">
        <v>2052</v>
      </c>
      <c r="B2057" s="21" t="s">
        <v>6464</v>
      </c>
      <c r="C2057" s="16" t="s">
        <v>6500</v>
      </c>
      <c r="D2057" s="16" t="s">
        <v>310</v>
      </c>
      <c r="E2057" s="16" t="s">
        <v>11014</v>
      </c>
      <c r="F2057" s="16"/>
      <c r="G2057" s="16" t="s">
        <v>1493</v>
      </c>
      <c r="H2057" s="251">
        <v>2171564.6</v>
      </c>
      <c r="I2057" s="251">
        <v>22</v>
      </c>
      <c r="J2057" s="16">
        <v>2171564.6</v>
      </c>
      <c r="K2057" s="16">
        <v>22</v>
      </c>
      <c r="L2057" s="16">
        <v>2171564.6</v>
      </c>
      <c r="M2057" s="16">
        <v>22</v>
      </c>
      <c r="N2057" s="16">
        <v>2171564.6</v>
      </c>
      <c r="O2057" s="16">
        <v>22</v>
      </c>
      <c r="P2057" s="16">
        <v>2171564.6</v>
      </c>
      <c r="Q2057" s="16">
        <v>22</v>
      </c>
      <c r="R2057" s="16">
        <v>10857823</v>
      </c>
      <c r="S2057" s="16">
        <v>110</v>
      </c>
      <c r="T2057" s="16" t="s">
        <v>1113</v>
      </c>
      <c r="U2057" s="16" t="s">
        <v>1210</v>
      </c>
      <c r="V2057" s="35" t="s">
        <v>199</v>
      </c>
    </row>
    <row r="2058" spans="1:22" s="5" customFormat="1" ht="75" x14ac:dyDescent="0.2">
      <c r="A2058" s="16">
        <v>2053</v>
      </c>
      <c r="B2058" s="21" t="s">
        <v>6154</v>
      </c>
      <c r="C2058" s="16" t="s">
        <v>9993</v>
      </c>
      <c r="D2058" s="16" t="s">
        <v>9994</v>
      </c>
      <c r="E2058" s="16" t="s">
        <v>10258</v>
      </c>
      <c r="F2058" s="16" t="s">
        <v>10258</v>
      </c>
      <c r="G2058" s="16" t="s">
        <v>9996</v>
      </c>
      <c r="H2058" s="251">
        <v>2171209.6</v>
      </c>
      <c r="I2058" s="251" t="s">
        <v>7128</v>
      </c>
      <c r="J2058" s="16">
        <v>2171209.6</v>
      </c>
      <c r="K2058" s="16" t="s">
        <v>7128</v>
      </c>
      <c r="L2058" s="16">
        <v>2171209.6</v>
      </c>
      <c r="M2058" s="16" t="s">
        <v>7128</v>
      </c>
      <c r="N2058" s="16">
        <v>2171209.6</v>
      </c>
      <c r="O2058" s="16" t="s">
        <v>7128</v>
      </c>
      <c r="P2058" s="16">
        <v>2171209.6</v>
      </c>
      <c r="Q2058" s="16" t="s">
        <v>7128</v>
      </c>
      <c r="R2058" s="16">
        <v>10856048</v>
      </c>
      <c r="S2058" s="16">
        <v>100</v>
      </c>
      <c r="T2058" s="16" t="s">
        <v>34</v>
      </c>
      <c r="U2058" s="16"/>
      <c r="V2058" s="16"/>
    </row>
    <row r="2059" spans="1:22" s="5" customFormat="1" ht="131.25" x14ac:dyDescent="0.2">
      <c r="A2059" s="16">
        <v>2054</v>
      </c>
      <c r="B2059" s="21" t="s">
        <v>7316</v>
      </c>
      <c r="C2059" s="16" t="s">
        <v>1110</v>
      </c>
      <c r="D2059" s="16" t="s">
        <v>6250</v>
      </c>
      <c r="E2059" s="16" t="s">
        <v>7317</v>
      </c>
      <c r="F2059" s="16"/>
      <c r="G2059" s="16" t="s">
        <v>1493</v>
      </c>
      <c r="H2059" s="251">
        <v>2171139.62</v>
      </c>
      <c r="I2059" s="251">
        <v>4</v>
      </c>
      <c r="J2059" s="16">
        <v>2171139.62</v>
      </c>
      <c r="K2059" s="16">
        <v>4</v>
      </c>
      <c r="L2059" s="16">
        <v>2171139.62</v>
      </c>
      <c r="M2059" s="16">
        <v>4</v>
      </c>
      <c r="N2059" s="16">
        <v>2171139.62</v>
      </c>
      <c r="O2059" s="16">
        <v>4</v>
      </c>
      <c r="P2059" s="16">
        <v>2171139.62</v>
      </c>
      <c r="Q2059" s="16">
        <v>4</v>
      </c>
      <c r="R2059" s="16">
        <v>10855698.100000001</v>
      </c>
      <c r="S2059" s="16">
        <v>20</v>
      </c>
      <c r="T2059" s="16" t="s">
        <v>213</v>
      </c>
      <c r="U2059" s="16" t="s">
        <v>7048</v>
      </c>
      <c r="V2059" s="16" t="s">
        <v>7048</v>
      </c>
    </row>
    <row r="2060" spans="1:22" s="5" customFormat="1" ht="37.5" x14ac:dyDescent="0.2">
      <c r="A2060" s="16">
        <v>2055</v>
      </c>
      <c r="B2060" s="21" t="s">
        <v>7824</v>
      </c>
      <c r="C2060" s="16" t="s">
        <v>7825</v>
      </c>
      <c r="D2060" s="16" t="s">
        <v>645</v>
      </c>
      <c r="E2060" s="16" t="s">
        <v>7826</v>
      </c>
      <c r="F2060" s="16"/>
      <c r="G2060" s="16" t="s">
        <v>33</v>
      </c>
      <c r="H2060" s="251">
        <v>2607680</v>
      </c>
      <c r="I2060" s="251">
        <v>8</v>
      </c>
      <c r="J2060" s="16">
        <v>1560000.05</v>
      </c>
      <c r="K2060" s="16">
        <v>7</v>
      </c>
      <c r="L2060" s="16">
        <v>2228571.5</v>
      </c>
      <c r="M2060" s="16">
        <v>10</v>
      </c>
      <c r="N2060" s="16">
        <v>2228571.5</v>
      </c>
      <c r="O2060" s="16">
        <v>10</v>
      </c>
      <c r="P2060" s="16">
        <v>2228571.5</v>
      </c>
      <c r="Q2060" s="16">
        <v>10</v>
      </c>
      <c r="R2060" s="16">
        <v>10853394.550000001</v>
      </c>
      <c r="S2060" s="16">
        <v>45</v>
      </c>
      <c r="T2060" s="16" t="s">
        <v>213</v>
      </c>
      <c r="U2060" s="16" t="s">
        <v>7048</v>
      </c>
      <c r="V2060" s="16" t="s">
        <v>7048</v>
      </c>
    </row>
    <row r="2061" spans="1:22" s="5" customFormat="1" ht="93.75" x14ac:dyDescent="0.2">
      <c r="A2061" s="16">
        <v>2056</v>
      </c>
      <c r="B2061" s="16" t="s">
        <v>435</v>
      </c>
      <c r="C2061" s="16" t="s">
        <v>12999</v>
      </c>
      <c r="D2061" s="16" t="s">
        <v>13000</v>
      </c>
      <c r="E2061" s="16" t="s">
        <v>13001</v>
      </c>
      <c r="F2061" s="16"/>
      <c r="G2061" s="151" t="s">
        <v>9115</v>
      </c>
      <c r="H2061" s="166">
        <v>2169484.7999999998</v>
      </c>
      <c r="I2061" s="166" t="s">
        <v>13002</v>
      </c>
      <c r="J2061" s="166">
        <v>2169484.7999999998</v>
      </c>
      <c r="K2061" s="166" t="s">
        <v>13002</v>
      </c>
      <c r="L2061" s="166">
        <v>2169484.7999999998</v>
      </c>
      <c r="M2061" s="166" t="s">
        <v>13002</v>
      </c>
      <c r="N2061" s="166">
        <v>2169484.7999999998</v>
      </c>
      <c r="O2061" s="166" t="s">
        <v>13002</v>
      </c>
      <c r="P2061" s="166">
        <v>2169484.7999999998</v>
      </c>
      <c r="Q2061" s="166" t="s">
        <v>13002</v>
      </c>
      <c r="R2061" s="16">
        <v>10847424</v>
      </c>
      <c r="S2061" s="275">
        <v>2800</v>
      </c>
      <c r="T2061" s="20" t="s">
        <v>12910</v>
      </c>
      <c r="U2061" s="118" t="s">
        <v>13003</v>
      </c>
      <c r="V2061" s="118"/>
    </row>
    <row r="2062" spans="1:22" s="5" customFormat="1" ht="131.25" customHeight="1" x14ac:dyDescent="0.3">
      <c r="A2062" s="16">
        <v>2057</v>
      </c>
      <c r="B2062" s="113" t="s">
        <v>1852</v>
      </c>
      <c r="C2062" s="113" t="s">
        <v>16388</v>
      </c>
      <c r="D2062" s="113" t="s">
        <v>16389</v>
      </c>
      <c r="E2062" s="113" t="s">
        <v>16390</v>
      </c>
      <c r="F2062" s="113" t="s">
        <v>16391</v>
      </c>
      <c r="G2062" s="113" t="s">
        <v>7084</v>
      </c>
      <c r="H2062" s="172">
        <v>10817100</v>
      </c>
      <c r="I2062" s="172">
        <v>1500</v>
      </c>
      <c r="J2062" s="174"/>
      <c r="K2062" s="174"/>
      <c r="L2062" s="174"/>
      <c r="M2062" s="174"/>
      <c r="N2062" s="174"/>
      <c r="O2062" s="174"/>
      <c r="P2062" s="174"/>
      <c r="Q2062" s="174"/>
      <c r="R2062" s="16">
        <v>10817100</v>
      </c>
      <c r="S2062" s="171">
        <v>1500</v>
      </c>
      <c r="T2062" s="113" t="s">
        <v>15928</v>
      </c>
      <c r="U2062" s="219">
        <v>398</v>
      </c>
      <c r="V2062" s="112" t="s">
        <v>199</v>
      </c>
    </row>
    <row r="2063" spans="1:22" s="5" customFormat="1" ht="300" x14ac:dyDescent="0.2">
      <c r="A2063" s="16">
        <v>2058</v>
      </c>
      <c r="B2063" s="21" t="s">
        <v>2062</v>
      </c>
      <c r="C2063" s="16" t="s">
        <v>4434</v>
      </c>
      <c r="D2063" s="16" t="s">
        <v>1954</v>
      </c>
      <c r="E2063" s="16" t="s">
        <v>5553</v>
      </c>
      <c r="F2063" s="16"/>
      <c r="G2063" s="16" t="s">
        <v>24</v>
      </c>
      <c r="H2063" s="251">
        <v>10803000</v>
      </c>
      <c r="I2063" s="251">
        <v>1662</v>
      </c>
      <c r="J2063" s="16">
        <v>0</v>
      </c>
      <c r="K2063" s="16">
        <v>0</v>
      </c>
      <c r="L2063" s="16">
        <v>0</v>
      </c>
      <c r="M2063" s="16">
        <v>0</v>
      </c>
      <c r="N2063" s="16">
        <v>0</v>
      </c>
      <c r="O2063" s="16">
        <v>0</v>
      </c>
      <c r="P2063" s="16">
        <v>0</v>
      </c>
      <c r="Q2063" s="16">
        <v>0</v>
      </c>
      <c r="R2063" s="16">
        <v>10803000</v>
      </c>
      <c r="S2063" s="16">
        <v>1662</v>
      </c>
      <c r="T2063" s="16" t="s">
        <v>76</v>
      </c>
      <c r="U2063" s="16" t="s">
        <v>2567</v>
      </c>
      <c r="V2063" s="16" t="s">
        <v>5554</v>
      </c>
    </row>
    <row r="2064" spans="1:22" s="5" customFormat="1" ht="75" x14ac:dyDescent="0.2">
      <c r="A2064" s="16">
        <v>2059</v>
      </c>
      <c r="B2064" s="22" t="s">
        <v>2917</v>
      </c>
      <c r="C2064" s="47" t="s">
        <v>2918</v>
      </c>
      <c r="D2064" s="47" t="s">
        <v>2919</v>
      </c>
      <c r="E2064" s="45" t="s">
        <v>2939</v>
      </c>
      <c r="F2064" s="16"/>
      <c r="G2064" s="16" t="s">
        <v>33</v>
      </c>
      <c r="H2064" s="251">
        <v>10800000</v>
      </c>
      <c r="I2064" s="251">
        <v>8</v>
      </c>
      <c r="J2064" s="16">
        <v>0</v>
      </c>
      <c r="K2064" s="16">
        <v>0</v>
      </c>
      <c r="L2064" s="16">
        <v>0</v>
      </c>
      <c r="M2064" s="16">
        <v>0</v>
      </c>
      <c r="N2064" s="16">
        <v>0</v>
      </c>
      <c r="O2064" s="16">
        <v>0</v>
      </c>
      <c r="P2064" s="16">
        <v>0</v>
      </c>
      <c r="Q2064" s="16">
        <v>0</v>
      </c>
      <c r="R2064" s="16">
        <v>10800000</v>
      </c>
      <c r="S2064" s="16">
        <v>8</v>
      </c>
      <c r="T2064" s="16" t="s">
        <v>1516</v>
      </c>
      <c r="U2064" s="16" t="s">
        <v>2567</v>
      </c>
      <c r="V2064" s="16" t="s">
        <v>2940</v>
      </c>
    </row>
    <row r="2065" spans="1:22" s="5" customFormat="1" ht="150" x14ac:dyDescent="0.2">
      <c r="A2065" s="16">
        <v>2060</v>
      </c>
      <c r="B2065" s="21" t="s">
        <v>7846</v>
      </c>
      <c r="C2065" s="16" t="s">
        <v>7845</v>
      </c>
      <c r="D2065" s="16" t="s">
        <v>798</v>
      </c>
      <c r="E2065" s="16" t="s">
        <v>9948</v>
      </c>
      <c r="F2065" s="16" t="s">
        <v>9949</v>
      </c>
      <c r="G2065" s="16" t="s">
        <v>9115</v>
      </c>
      <c r="H2065" s="251">
        <v>2156000</v>
      </c>
      <c r="I2065" s="251" t="s">
        <v>9950</v>
      </c>
      <c r="J2065" s="16">
        <v>2156000</v>
      </c>
      <c r="K2065" s="16" t="s">
        <v>9950</v>
      </c>
      <c r="L2065" s="16">
        <v>2156000</v>
      </c>
      <c r="M2065" s="16" t="s">
        <v>9950</v>
      </c>
      <c r="N2065" s="16">
        <v>2156000</v>
      </c>
      <c r="O2065" s="16" t="s">
        <v>9950</v>
      </c>
      <c r="P2065" s="16">
        <v>2156000</v>
      </c>
      <c r="Q2065" s="16" t="s">
        <v>9950</v>
      </c>
      <c r="R2065" s="16">
        <v>10780000</v>
      </c>
      <c r="S2065" s="16">
        <v>350</v>
      </c>
      <c r="T2065" s="16" t="s">
        <v>34</v>
      </c>
      <c r="U2065" s="16"/>
      <c r="V2065" s="16"/>
    </row>
    <row r="2066" spans="1:22" s="5" customFormat="1" ht="93.75" x14ac:dyDescent="0.2">
      <c r="A2066" s="16">
        <v>2061</v>
      </c>
      <c r="B2066" s="21" t="s">
        <v>326</v>
      </c>
      <c r="C2066" s="16" t="s">
        <v>2845</v>
      </c>
      <c r="D2066" s="16" t="s">
        <v>2846</v>
      </c>
      <c r="E2066" s="16" t="s">
        <v>9572</v>
      </c>
      <c r="F2066" s="16"/>
      <c r="G2066" s="16" t="s">
        <v>9571</v>
      </c>
      <c r="H2066" s="251">
        <v>2154401.7999999998</v>
      </c>
      <c r="I2066" s="251">
        <v>5</v>
      </c>
      <c r="J2066" s="16">
        <v>2154401.7999999998</v>
      </c>
      <c r="K2066" s="16">
        <v>5</v>
      </c>
      <c r="L2066" s="16">
        <v>2154401.7999999998</v>
      </c>
      <c r="M2066" s="16">
        <v>5</v>
      </c>
      <c r="N2066" s="16">
        <v>2154401.7999999998</v>
      </c>
      <c r="O2066" s="16">
        <v>5</v>
      </c>
      <c r="P2066" s="16">
        <v>2154401.7999999998</v>
      </c>
      <c r="Q2066" s="16">
        <v>5</v>
      </c>
      <c r="R2066" s="16">
        <v>10772009</v>
      </c>
      <c r="S2066" s="16">
        <v>25</v>
      </c>
      <c r="T2066" s="16" t="s">
        <v>1326</v>
      </c>
      <c r="U2066" s="16" t="s">
        <v>1097</v>
      </c>
      <c r="V2066" s="16"/>
    </row>
    <row r="2067" spans="1:22" s="5" customFormat="1" ht="56.25" x14ac:dyDescent="0.2">
      <c r="A2067" s="16">
        <v>2062</v>
      </c>
      <c r="B2067" s="21" t="s">
        <v>4624</v>
      </c>
      <c r="C2067" s="16" t="s">
        <v>4625</v>
      </c>
      <c r="D2067" s="16" t="s">
        <v>4626</v>
      </c>
      <c r="E2067" s="16" t="s">
        <v>3918</v>
      </c>
      <c r="F2067" s="17"/>
      <c r="G2067" s="16" t="s">
        <v>33</v>
      </c>
      <c r="H2067" s="251">
        <v>2152080</v>
      </c>
      <c r="I2067" s="251">
        <v>60</v>
      </c>
      <c r="J2067" s="16">
        <v>2152080</v>
      </c>
      <c r="K2067" s="16">
        <v>60</v>
      </c>
      <c r="L2067" s="16">
        <v>2152080</v>
      </c>
      <c r="M2067" s="16">
        <v>60</v>
      </c>
      <c r="N2067" s="16">
        <v>2152080</v>
      </c>
      <c r="O2067" s="16">
        <v>60</v>
      </c>
      <c r="P2067" s="16">
        <v>2152080</v>
      </c>
      <c r="Q2067" s="16">
        <v>60</v>
      </c>
      <c r="R2067" s="16">
        <v>10760400</v>
      </c>
      <c r="S2067" s="16">
        <v>300</v>
      </c>
      <c r="T2067" s="16" t="s">
        <v>213</v>
      </c>
      <c r="U2067" s="16" t="s">
        <v>1320</v>
      </c>
      <c r="V2067" s="16" t="s">
        <v>3310</v>
      </c>
    </row>
    <row r="2068" spans="1:22" s="5" customFormat="1" ht="375" x14ac:dyDescent="0.2">
      <c r="A2068" s="16">
        <v>2063</v>
      </c>
      <c r="B2068" s="21" t="s">
        <v>2355</v>
      </c>
      <c r="C2068" s="16" t="s">
        <v>2356</v>
      </c>
      <c r="D2068" s="16" t="s">
        <v>2357</v>
      </c>
      <c r="E2068" s="16" t="s">
        <v>2358</v>
      </c>
      <c r="F2068" s="16"/>
      <c r="G2068" s="16" t="s">
        <v>2320</v>
      </c>
      <c r="H2068" s="251">
        <v>949000</v>
      </c>
      <c r="I2068" s="251">
        <v>1.3</v>
      </c>
      <c r="J2068" s="16">
        <v>2452500</v>
      </c>
      <c r="K2068" s="16">
        <v>3</v>
      </c>
      <c r="L2068" s="16">
        <v>2452500</v>
      </c>
      <c r="M2068" s="16">
        <v>3</v>
      </c>
      <c r="N2068" s="16">
        <v>2452500</v>
      </c>
      <c r="O2068" s="16">
        <v>3</v>
      </c>
      <c r="P2068" s="16">
        <v>2452500</v>
      </c>
      <c r="Q2068" s="16">
        <v>3</v>
      </c>
      <c r="R2068" s="16">
        <v>10759000</v>
      </c>
      <c r="S2068" s="16">
        <v>13.3</v>
      </c>
      <c r="T2068" s="16" t="s">
        <v>25</v>
      </c>
      <c r="U2068" s="16" t="s">
        <v>83</v>
      </c>
      <c r="V2068" s="16" t="s">
        <v>199</v>
      </c>
    </row>
    <row r="2069" spans="1:22" s="5" customFormat="1" ht="93.75" x14ac:dyDescent="0.2">
      <c r="A2069" s="16">
        <v>2064</v>
      </c>
      <c r="B2069" s="21" t="s">
        <v>2541</v>
      </c>
      <c r="C2069" s="16" t="s">
        <v>10863</v>
      </c>
      <c r="D2069" s="16" t="s">
        <v>10864</v>
      </c>
      <c r="E2069" s="16" t="s">
        <v>10865</v>
      </c>
      <c r="F2069" s="16"/>
      <c r="G2069" s="16" t="s">
        <v>9115</v>
      </c>
      <c r="H2069" s="251">
        <v>10752000</v>
      </c>
      <c r="I2069" s="251" t="s">
        <v>9120</v>
      </c>
      <c r="J2069" s="16"/>
      <c r="K2069" s="16"/>
      <c r="L2069" s="16"/>
      <c r="M2069" s="16"/>
      <c r="N2069" s="16"/>
      <c r="O2069" s="16"/>
      <c r="P2069" s="16"/>
      <c r="Q2069" s="16"/>
      <c r="R2069" s="16">
        <v>10752000</v>
      </c>
      <c r="S2069" s="16">
        <v>2</v>
      </c>
      <c r="T2069" s="16" t="s">
        <v>76</v>
      </c>
      <c r="U2069" s="16" t="s">
        <v>1085</v>
      </c>
      <c r="V2069" s="16" t="s">
        <v>10866</v>
      </c>
    </row>
    <row r="2070" spans="1:22" s="5" customFormat="1" ht="409.5" x14ac:dyDescent="0.2">
      <c r="A2070" s="16">
        <v>2065</v>
      </c>
      <c r="B2070" s="21" t="s">
        <v>695</v>
      </c>
      <c r="C2070" s="16" t="s">
        <v>6349</v>
      </c>
      <c r="D2070" s="16" t="s">
        <v>6350</v>
      </c>
      <c r="E2070" s="16" t="s">
        <v>6351</v>
      </c>
      <c r="F2070" s="16"/>
      <c r="G2070" s="16" t="s">
        <v>1493</v>
      </c>
      <c r="H2070" s="251">
        <v>10736400</v>
      </c>
      <c r="I2070" s="251">
        <v>3</v>
      </c>
      <c r="J2070" s="16">
        <v>0</v>
      </c>
      <c r="K2070" s="16">
        <v>0</v>
      </c>
      <c r="L2070" s="16">
        <v>0</v>
      </c>
      <c r="M2070" s="16">
        <v>0</v>
      </c>
      <c r="N2070" s="16">
        <v>0</v>
      </c>
      <c r="O2070" s="16">
        <v>0</v>
      </c>
      <c r="P2070" s="16">
        <v>0</v>
      </c>
      <c r="Q2070" s="16">
        <v>0</v>
      </c>
      <c r="R2070" s="16">
        <v>10736400</v>
      </c>
      <c r="S2070" s="16">
        <v>3</v>
      </c>
      <c r="T2070" s="16" t="s">
        <v>76</v>
      </c>
      <c r="U2070" s="16"/>
      <c r="V2070" s="16"/>
    </row>
    <row r="2071" spans="1:22" s="5" customFormat="1" ht="75" x14ac:dyDescent="0.2">
      <c r="A2071" s="16">
        <v>2066</v>
      </c>
      <c r="B2071" s="21" t="s">
        <v>194</v>
      </c>
      <c r="C2071" s="16" t="s">
        <v>1621</v>
      </c>
      <c r="D2071" s="16" t="s">
        <v>1622</v>
      </c>
      <c r="E2071" s="16" t="s">
        <v>2041</v>
      </c>
      <c r="F2071" s="16"/>
      <c r="G2071" s="16" t="s">
        <v>24</v>
      </c>
      <c r="H2071" s="251">
        <v>2145000</v>
      </c>
      <c r="I2071" s="251">
        <v>3000</v>
      </c>
      <c r="J2071" s="16">
        <v>2145000</v>
      </c>
      <c r="K2071" s="16">
        <v>3000</v>
      </c>
      <c r="L2071" s="16">
        <v>2145000</v>
      </c>
      <c r="M2071" s="16">
        <v>3000</v>
      </c>
      <c r="N2071" s="16">
        <v>2145000</v>
      </c>
      <c r="O2071" s="16">
        <v>3000</v>
      </c>
      <c r="P2071" s="16">
        <v>2145000</v>
      </c>
      <c r="Q2071" s="16">
        <v>3000</v>
      </c>
      <c r="R2071" s="16">
        <v>10725000</v>
      </c>
      <c r="S2071" s="16">
        <v>15000</v>
      </c>
      <c r="T2071" s="16" t="s">
        <v>1457</v>
      </c>
      <c r="U2071" s="16" t="s">
        <v>35</v>
      </c>
      <c r="V2071" s="16" t="s">
        <v>199</v>
      </c>
    </row>
    <row r="2072" spans="1:22" s="5" customFormat="1" ht="75" x14ac:dyDescent="0.2">
      <c r="A2072" s="16">
        <v>2067</v>
      </c>
      <c r="B2072" s="21" t="s">
        <v>194</v>
      </c>
      <c r="C2072" s="16" t="s">
        <v>1621</v>
      </c>
      <c r="D2072" s="16" t="s">
        <v>1622</v>
      </c>
      <c r="E2072" s="16" t="s">
        <v>2226</v>
      </c>
      <c r="F2072" s="16"/>
      <c r="G2072" s="16" t="s">
        <v>24</v>
      </c>
      <c r="H2072" s="251">
        <v>2145000</v>
      </c>
      <c r="I2072" s="251">
        <v>3000</v>
      </c>
      <c r="J2072" s="16">
        <v>2145000</v>
      </c>
      <c r="K2072" s="16">
        <v>3000</v>
      </c>
      <c r="L2072" s="16">
        <v>2145000</v>
      </c>
      <c r="M2072" s="16">
        <v>3000</v>
      </c>
      <c r="N2072" s="16">
        <v>2145000</v>
      </c>
      <c r="O2072" s="16">
        <v>3000</v>
      </c>
      <c r="P2072" s="16">
        <v>2145000</v>
      </c>
      <c r="Q2072" s="16">
        <v>3000</v>
      </c>
      <c r="R2072" s="16">
        <v>10725000</v>
      </c>
      <c r="S2072" s="16">
        <v>15000</v>
      </c>
      <c r="T2072" s="16" t="s">
        <v>1457</v>
      </c>
      <c r="U2072" s="16" t="s">
        <v>83</v>
      </c>
      <c r="V2072" s="16" t="s">
        <v>199</v>
      </c>
    </row>
    <row r="2073" spans="1:22" s="5" customFormat="1" ht="75" x14ac:dyDescent="0.2">
      <c r="A2073" s="16">
        <v>2068</v>
      </c>
      <c r="B2073" s="21" t="s">
        <v>194</v>
      </c>
      <c r="C2073" s="16" t="s">
        <v>1621</v>
      </c>
      <c r="D2073" s="16" t="s">
        <v>1622</v>
      </c>
      <c r="E2073" s="16" t="s">
        <v>2255</v>
      </c>
      <c r="F2073" s="16"/>
      <c r="G2073" s="16" t="s">
        <v>24</v>
      </c>
      <c r="H2073" s="251">
        <v>2145000</v>
      </c>
      <c r="I2073" s="251">
        <v>3000</v>
      </c>
      <c r="J2073" s="16">
        <v>2145000</v>
      </c>
      <c r="K2073" s="16">
        <v>3000</v>
      </c>
      <c r="L2073" s="16">
        <v>2145000</v>
      </c>
      <c r="M2073" s="16">
        <v>3000</v>
      </c>
      <c r="N2073" s="16">
        <v>2145000</v>
      </c>
      <c r="O2073" s="16">
        <v>3000</v>
      </c>
      <c r="P2073" s="16">
        <v>2145000</v>
      </c>
      <c r="Q2073" s="16">
        <v>3000</v>
      </c>
      <c r="R2073" s="16">
        <v>10725000</v>
      </c>
      <c r="S2073" s="16">
        <v>15000</v>
      </c>
      <c r="T2073" s="16" t="s">
        <v>1457</v>
      </c>
      <c r="U2073" s="16" t="s">
        <v>359</v>
      </c>
      <c r="V2073" s="16" t="s">
        <v>199</v>
      </c>
    </row>
    <row r="2074" spans="1:22" s="5" customFormat="1" ht="409.5" x14ac:dyDescent="0.2">
      <c r="A2074" s="16">
        <v>2069</v>
      </c>
      <c r="B2074" s="21" t="s">
        <v>3096</v>
      </c>
      <c r="C2074" s="16" t="s">
        <v>3097</v>
      </c>
      <c r="D2074" s="16" t="s">
        <v>3098</v>
      </c>
      <c r="E2074" s="16" t="s">
        <v>3099</v>
      </c>
      <c r="F2074" s="16"/>
      <c r="G2074" s="16" t="s">
        <v>2320</v>
      </c>
      <c r="H2074" s="251">
        <v>1514920</v>
      </c>
      <c r="I2074" s="251">
        <v>2.42</v>
      </c>
      <c r="J2074" s="16">
        <v>2302400</v>
      </c>
      <c r="K2074" s="16">
        <v>3.2</v>
      </c>
      <c r="L2074" s="16">
        <v>2302400</v>
      </c>
      <c r="M2074" s="16">
        <v>3.2</v>
      </c>
      <c r="N2074" s="16">
        <v>2302400</v>
      </c>
      <c r="O2074" s="16">
        <v>3.2</v>
      </c>
      <c r="P2074" s="16">
        <v>2302400</v>
      </c>
      <c r="Q2074" s="16">
        <v>3.2</v>
      </c>
      <c r="R2074" s="16">
        <v>10724520</v>
      </c>
      <c r="S2074" s="16">
        <v>15.219999999999999</v>
      </c>
      <c r="T2074" s="16" t="s">
        <v>25</v>
      </c>
      <c r="U2074" s="16" t="s">
        <v>2567</v>
      </c>
      <c r="V2074" s="16" t="s">
        <v>199</v>
      </c>
    </row>
    <row r="2075" spans="1:22" s="5" customFormat="1" ht="131.25" x14ac:dyDescent="0.2">
      <c r="A2075" s="16">
        <v>2070</v>
      </c>
      <c r="B2075" s="21" t="s">
        <v>4634</v>
      </c>
      <c r="C2075" s="16" t="s">
        <v>4635</v>
      </c>
      <c r="D2075" s="16" t="s">
        <v>4636</v>
      </c>
      <c r="E2075" s="16" t="s">
        <v>4637</v>
      </c>
      <c r="F2075" s="17"/>
      <c r="G2075" s="16" t="s">
        <v>33</v>
      </c>
      <c r="H2075" s="251">
        <v>2144642.7600000002</v>
      </c>
      <c r="I2075" s="251">
        <v>12</v>
      </c>
      <c r="J2075" s="16">
        <v>2144642.7600000002</v>
      </c>
      <c r="K2075" s="16">
        <v>12</v>
      </c>
      <c r="L2075" s="16">
        <v>2144642.7600000002</v>
      </c>
      <c r="M2075" s="16">
        <v>12</v>
      </c>
      <c r="N2075" s="16">
        <v>2144642.7600000002</v>
      </c>
      <c r="O2075" s="16">
        <v>12</v>
      </c>
      <c r="P2075" s="16">
        <v>2144642.7600000002</v>
      </c>
      <c r="Q2075" s="16">
        <v>12</v>
      </c>
      <c r="R2075" s="16">
        <v>10723213.800000001</v>
      </c>
      <c r="S2075" s="16">
        <v>60</v>
      </c>
      <c r="T2075" s="16" t="s">
        <v>213</v>
      </c>
      <c r="U2075" s="16" t="s">
        <v>1320</v>
      </c>
      <c r="V2075" s="16" t="s">
        <v>3310</v>
      </c>
    </row>
    <row r="2076" spans="1:22" s="5" customFormat="1" ht="409.5" x14ac:dyDescent="0.2">
      <c r="A2076" s="16">
        <v>2071</v>
      </c>
      <c r="B2076" s="21" t="s">
        <v>1923</v>
      </c>
      <c r="C2076" s="16" t="s">
        <v>6007</v>
      </c>
      <c r="D2076" s="16" t="s">
        <v>6008</v>
      </c>
      <c r="E2076" s="16" t="s">
        <v>6009</v>
      </c>
      <c r="F2076" s="16"/>
      <c r="G2076" s="16" t="s">
        <v>1493</v>
      </c>
      <c r="H2076" s="251">
        <v>10720000</v>
      </c>
      <c r="I2076" s="251">
        <v>1</v>
      </c>
      <c r="J2076" s="16">
        <v>0</v>
      </c>
      <c r="K2076" s="16">
        <v>0</v>
      </c>
      <c r="L2076" s="16">
        <v>0</v>
      </c>
      <c r="M2076" s="16">
        <v>0</v>
      </c>
      <c r="N2076" s="16">
        <v>0</v>
      </c>
      <c r="O2076" s="16">
        <v>0</v>
      </c>
      <c r="P2076" s="16">
        <v>0</v>
      </c>
      <c r="Q2076" s="16">
        <v>0</v>
      </c>
      <c r="R2076" s="16">
        <v>10720000</v>
      </c>
      <c r="S2076" s="16">
        <v>1</v>
      </c>
      <c r="T2076" s="16" t="s">
        <v>76</v>
      </c>
      <c r="U2076" s="16"/>
      <c r="V2076" s="16" t="s">
        <v>6010</v>
      </c>
    </row>
    <row r="2077" spans="1:22" s="5" customFormat="1" ht="93.75" x14ac:dyDescent="0.2">
      <c r="A2077" s="16">
        <v>2072</v>
      </c>
      <c r="B2077" s="21" t="s">
        <v>55</v>
      </c>
      <c r="C2077" s="16" t="s">
        <v>63</v>
      </c>
      <c r="D2077" s="16" t="s">
        <v>7033</v>
      </c>
      <c r="E2077" s="16" t="s">
        <v>9511</v>
      </c>
      <c r="F2077" s="16"/>
      <c r="G2077" s="16" t="s">
        <v>49</v>
      </c>
      <c r="H2077" s="251">
        <v>0</v>
      </c>
      <c r="I2077" s="251"/>
      <c r="J2077" s="16">
        <v>10717810.66</v>
      </c>
      <c r="K2077" s="16">
        <v>2</v>
      </c>
      <c r="L2077" s="16"/>
      <c r="M2077" s="16"/>
      <c r="N2077" s="16"/>
      <c r="O2077" s="16"/>
      <c r="P2077" s="16"/>
      <c r="Q2077" s="16"/>
      <c r="R2077" s="16">
        <v>10717810.66</v>
      </c>
      <c r="S2077" s="16">
        <v>2</v>
      </c>
      <c r="T2077" s="16" t="s">
        <v>1326</v>
      </c>
      <c r="U2077" s="16" t="s">
        <v>350</v>
      </c>
      <c r="V2077" s="16" t="s">
        <v>9512</v>
      </c>
    </row>
    <row r="2078" spans="1:22" s="5" customFormat="1" ht="75" x14ac:dyDescent="0.2">
      <c r="A2078" s="16">
        <v>2073</v>
      </c>
      <c r="B2078" s="21" t="s">
        <v>1030</v>
      </c>
      <c r="C2078" s="16" t="s">
        <v>1031</v>
      </c>
      <c r="D2078" s="16" t="s">
        <v>1032</v>
      </c>
      <c r="E2078" s="16" t="s">
        <v>3712</v>
      </c>
      <c r="F2078" s="16"/>
      <c r="G2078" s="16" t="s">
        <v>49</v>
      </c>
      <c r="H2078" s="251">
        <v>1977500</v>
      </c>
      <c r="I2078" s="251">
        <v>20</v>
      </c>
      <c r="J2078" s="16">
        <v>2056600</v>
      </c>
      <c r="K2078" s="16">
        <v>20</v>
      </c>
      <c r="L2078" s="16">
        <v>2138864</v>
      </c>
      <c r="M2078" s="16">
        <v>20</v>
      </c>
      <c r="N2078" s="16">
        <v>2224418.56</v>
      </c>
      <c r="O2078" s="16">
        <v>20</v>
      </c>
      <c r="P2078" s="16">
        <v>2313395.3023999999</v>
      </c>
      <c r="Q2078" s="16">
        <v>20</v>
      </c>
      <c r="R2078" s="16">
        <v>10710777.862400001</v>
      </c>
      <c r="S2078" s="16">
        <v>100</v>
      </c>
      <c r="T2078" s="16" t="s">
        <v>50</v>
      </c>
      <c r="U2078" s="16" t="s">
        <v>2567</v>
      </c>
      <c r="V2078" s="16" t="s">
        <v>3713</v>
      </c>
    </row>
    <row r="2079" spans="1:22" s="5" customFormat="1" ht="409.5" x14ac:dyDescent="0.2">
      <c r="A2079" s="16">
        <v>2074</v>
      </c>
      <c r="B2079" s="21" t="s">
        <v>2112</v>
      </c>
      <c r="C2079" s="16" t="s">
        <v>2113</v>
      </c>
      <c r="D2079" s="16" t="s">
        <v>2114</v>
      </c>
      <c r="E2079" s="16" t="s">
        <v>2115</v>
      </c>
      <c r="F2079" s="16"/>
      <c r="G2079" s="16" t="s">
        <v>2320</v>
      </c>
      <c r="H2079" s="251">
        <v>3613500</v>
      </c>
      <c r="I2079" s="251">
        <v>7.3</v>
      </c>
      <c r="J2079" s="16">
        <v>1773882</v>
      </c>
      <c r="K2079" s="16">
        <v>4.2160000000000002</v>
      </c>
      <c r="L2079" s="16">
        <v>1773882</v>
      </c>
      <c r="M2079" s="16">
        <v>4.2160000000000002</v>
      </c>
      <c r="N2079" s="16">
        <v>1773882</v>
      </c>
      <c r="O2079" s="16">
        <v>4.2160000000000002</v>
      </c>
      <c r="P2079" s="16">
        <v>1773882</v>
      </c>
      <c r="Q2079" s="16">
        <v>4.2160000000000002</v>
      </c>
      <c r="R2079" s="16">
        <v>10709028</v>
      </c>
      <c r="S2079" s="16">
        <v>24.164000000000001</v>
      </c>
      <c r="T2079" s="16" t="s">
        <v>25</v>
      </c>
      <c r="U2079" s="16" t="s">
        <v>35</v>
      </c>
      <c r="V2079" s="16" t="s">
        <v>199</v>
      </c>
    </row>
    <row r="2080" spans="1:22" s="5" customFormat="1" ht="187.5" x14ac:dyDescent="0.2">
      <c r="A2080" s="16">
        <v>2075</v>
      </c>
      <c r="B2080" s="21" t="s">
        <v>332</v>
      </c>
      <c r="C2080" s="16" t="s">
        <v>1348</v>
      </c>
      <c r="D2080" s="16" t="s">
        <v>2384</v>
      </c>
      <c r="E2080" s="16" t="s">
        <v>3640</v>
      </c>
      <c r="F2080" s="16" t="s">
        <v>3641</v>
      </c>
      <c r="G2080" s="16" t="s">
        <v>33</v>
      </c>
      <c r="H2080" s="251">
        <v>7825811.1571428571</v>
      </c>
      <c r="I2080" s="251">
        <v>3</v>
      </c>
      <c r="J2080" s="16">
        <v>0</v>
      </c>
      <c r="K2080" s="16">
        <v>0</v>
      </c>
      <c r="L2080" s="16">
        <v>2875724.7398780999</v>
      </c>
      <c r="M2080" s="16">
        <v>1</v>
      </c>
      <c r="N2080" s="16">
        <v>0</v>
      </c>
      <c r="O2080" s="16">
        <v>0</v>
      </c>
      <c r="P2080" s="16">
        <v>0</v>
      </c>
      <c r="Q2080" s="16">
        <v>0</v>
      </c>
      <c r="R2080" s="16">
        <v>10701535.897020957</v>
      </c>
      <c r="S2080" s="16">
        <v>4</v>
      </c>
      <c r="T2080" s="16" t="s">
        <v>9759</v>
      </c>
      <c r="U2080" s="16" t="s">
        <v>2567</v>
      </c>
      <c r="V2080" s="16" t="s">
        <v>199</v>
      </c>
    </row>
    <row r="2081" spans="1:22" s="5" customFormat="1" ht="75" customHeight="1" x14ac:dyDescent="0.3">
      <c r="A2081" s="16">
        <v>2076</v>
      </c>
      <c r="B2081" s="113" t="s">
        <v>14632</v>
      </c>
      <c r="C2081" s="113" t="s">
        <v>15747</v>
      </c>
      <c r="D2081" s="113" t="s">
        <v>2915</v>
      </c>
      <c r="E2081" s="113" t="s">
        <v>15748</v>
      </c>
      <c r="F2081" s="113" t="s">
        <v>14449</v>
      </c>
      <c r="G2081" s="113" t="s">
        <v>9115</v>
      </c>
      <c r="H2081" s="189">
        <v>6000000</v>
      </c>
      <c r="I2081" s="172">
        <v>40</v>
      </c>
      <c r="J2081" s="20">
        <v>3000000</v>
      </c>
      <c r="K2081" s="20">
        <v>20</v>
      </c>
      <c r="L2081" s="20">
        <v>0</v>
      </c>
      <c r="M2081" s="20">
        <v>0</v>
      </c>
      <c r="N2081" s="20">
        <v>0</v>
      </c>
      <c r="O2081" s="20">
        <v>0</v>
      </c>
      <c r="P2081" s="20">
        <v>1700000</v>
      </c>
      <c r="Q2081" s="20">
        <v>10</v>
      </c>
      <c r="R2081" s="16">
        <v>10700000</v>
      </c>
      <c r="S2081" s="21">
        <v>70</v>
      </c>
      <c r="T2081" s="113" t="s">
        <v>15746</v>
      </c>
      <c r="U2081" s="238"/>
      <c r="V2081" s="112"/>
    </row>
    <row r="2082" spans="1:22" s="5" customFormat="1" ht="112.5" customHeight="1" x14ac:dyDescent="0.3">
      <c r="A2082" s="16">
        <v>2077</v>
      </c>
      <c r="B2082" s="113" t="s">
        <v>11287</v>
      </c>
      <c r="C2082" s="113" t="s">
        <v>15687</v>
      </c>
      <c r="D2082" s="113" t="s">
        <v>15688</v>
      </c>
      <c r="E2082" s="113" t="s">
        <v>15689</v>
      </c>
      <c r="F2082" s="123" t="s">
        <v>14449</v>
      </c>
      <c r="G2082" s="113" t="s">
        <v>9115</v>
      </c>
      <c r="H2082" s="189">
        <v>10697164.800000001</v>
      </c>
      <c r="I2082" s="172" t="s">
        <v>10528</v>
      </c>
      <c r="J2082" s="20"/>
      <c r="K2082" s="20"/>
      <c r="L2082" s="20"/>
      <c r="M2082" s="20"/>
      <c r="N2082" s="20"/>
      <c r="O2082" s="20"/>
      <c r="P2082" s="20"/>
      <c r="Q2082" s="20"/>
      <c r="R2082" s="16">
        <v>10697164.800000001</v>
      </c>
      <c r="S2082" s="21">
        <v>240</v>
      </c>
      <c r="T2082" s="113" t="s">
        <v>15681</v>
      </c>
      <c r="U2082" s="16" t="s">
        <v>15682</v>
      </c>
      <c r="V2082" s="16" t="s">
        <v>15683</v>
      </c>
    </row>
    <row r="2083" spans="1:22" s="5" customFormat="1" ht="75" x14ac:dyDescent="0.2">
      <c r="A2083" s="16">
        <v>2078</v>
      </c>
      <c r="B2083" s="16" t="s">
        <v>816</v>
      </c>
      <c r="C2083" s="16" t="s">
        <v>12327</v>
      </c>
      <c r="D2083" s="16" t="s">
        <v>12328</v>
      </c>
      <c r="E2083" s="16" t="s">
        <v>12329</v>
      </c>
      <c r="F2083" s="16"/>
      <c r="G2083" s="151" t="s">
        <v>7084</v>
      </c>
      <c r="H2083" s="275">
        <v>10688266.4</v>
      </c>
      <c r="I2083" s="275" t="s">
        <v>10812</v>
      </c>
      <c r="J2083" s="275"/>
      <c r="K2083" s="275"/>
      <c r="L2083" s="275"/>
      <c r="M2083" s="275"/>
      <c r="N2083" s="275"/>
      <c r="O2083" s="275"/>
      <c r="P2083" s="275"/>
      <c r="Q2083" s="275"/>
      <c r="R2083" s="16">
        <v>10688266.4</v>
      </c>
      <c r="S2083" s="275">
        <v>250</v>
      </c>
      <c r="T2083" s="38" t="s">
        <v>11788</v>
      </c>
      <c r="U2083" s="279"/>
      <c r="V2083" s="279"/>
    </row>
    <row r="2084" spans="1:22" s="5" customFormat="1" ht="37.5" x14ac:dyDescent="0.2">
      <c r="A2084" s="16">
        <v>2079</v>
      </c>
      <c r="B2084" s="21" t="s">
        <v>2865</v>
      </c>
      <c r="C2084" s="16" t="s">
        <v>2866</v>
      </c>
      <c r="D2084" s="16" t="s">
        <v>1337</v>
      </c>
      <c r="E2084" s="16" t="s">
        <v>2867</v>
      </c>
      <c r="F2084" s="16" t="s">
        <v>2868</v>
      </c>
      <c r="G2084" s="16" t="s">
        <v>33</v>
      </c>
      <c r="H2084" s="251">
        <v>1942685</v>
      </c>
      <c r="I2084" s="251">
        <v>4</v>
      </c>
      <c r="J2084" s="16">
        <v>2059246.1</v>
      </c>
      <c r="K2084" s="16">
        <v>1</v>
      </c>
      <c r="L2084" s="16">
        <v>2141615.9440000001</v>
      </c>
      <c r="M2084" s="16">
        <v>2</v>
      </c>
      <c r="N2084" s="16">
        <v>2227280.5817600004</v>
      </c>
      <c r="O2084" s="16">
        <v>0</v>
      </c>
      <c r="P2084" s="16">
        <v>2316371.8050304004</v>
      </c>
      <c r="Q2084" s="16">
        <v>1</v>
      </c>
      <c r="R2084" s="16">
        <v>10687199.4307904</v>
      </c>
      <c r="S2084" s="16">
        <v>8</v>
      </c>
      <c r="T2084" s="16" t="s">
        <v>9759</v>
      </c>
      <c r="U2084" s="16" t="s">
        <v>2567</v>
      </c>
      <c r="V2084" s="16" t="s">
        <v>199</v>
      </c>
    </row>
    <row r="2085" spans="1:22" s="5" customFormat="1" ht="206.25" x14ac:dyDescent="0.2">
      <c r="A2085" s="16">
        <v>2080</v>
      </c>
      <c r="B2085" s="21" t="s">
        <v>384</v>
      </c>
      <c r="C2085" s="16" t="s">
        <v>385</v>
      </c>
      <c r="D2085" s="16" t="s">
        <v>386</v>
      </c>
      <c r="E2085" s="16" t="s">
        <v>387</v>
      </c>
      <c r="F2085" s="40" t="s">
        <v>388</v>
      </c>
      <c r="G2085" s="16" t="s">
        <v>33</v>
      </c>
      <c r="H2085" s="251">
        <v>3558961.8600000003</v>
      </c>
      <c r="I2085" s="251">
        <v>3</v>
      </c>
      <c r="J2085" s="29">
        <v>3558961.8600000003</v>
      </c>
      <c r="K2085" s="16">
        <v>3</v>
      </c>
      <c r="L2085" s="29">
        <v>3558961.8600000003</v>
      </c>
      <c r="M2085" s="16">
        <v>3</v>
      </c>
      <c r="N2085" s="16">
        <v>0</v>
      </c>
      <c r="O2085" s="16">
        <v>0</v>
      </c>
      <c r="P2085" s="16">
        <v>0</v>
      </c>
      <c r="Q2085" s="16">
        <v>0</v>
      </c>
      <c r="R2085" s="16">
        <v>10676885.580000002</v>
      </c>
      <c r="S2085" s="16">
        <v>9</v>
      </c>
      <c r="T2085" s="16" t="s">
        <v>213</v>
      </c>
      <c r="U2085" s="16" t="s">
        <v>353</v>
      </c>
      <c r="V2085" s="16" t="s">
        <v>389</v>
      </c>
    </row>
    <row r="2086" spans="1:22" s="5" customFormat="1" ht="75" customHeight="1" x14ac:dyDescent="0.3">
      <c r="A2086" s="16">
        <v>2081</v>
      </c>
      <c r="B2086" s="120" t="s">
        <v>14104</v>
      </c>
      <c r="C2086" s="113" t="s">
        <v>14105</v>
      </c>
      <c r="D2086" s="120" t="s">
        <v>14106</v>
      </c>
      <c r="E2086" s="120" t="s">
        <v>14139</v>
      </c>
      <c r="F2086" s="20"/>
      <c r="G2086" s="21" t="s">
        <v>33</v>
      </c>
      <c r="H2086" s="115">
        <v>0</v>
      </c>
      <c r="I2086" s="470"/>
      <c r="J2086" s="170">
        <v>5338046</v>
      </c>
      <c r="K2086" s="170">
        <v>7</v>
      </c>
      <c r="L2086" s="170"/>
      <c r="M2086" s="170"/>
      <c r="N2086" s="170">
        <v>5338046</v>
      </c>
      <c r="O2086" s="170">
        <v>7</v>
      </c>
      <c r="P2086" s="170"/>
      <c r="Q2086" s="170"/>
      <c r="R2086" s="16">
        <v>10676092</v>
      </c>
      <c r="S2086" s="21">
        <v>14</v>
      </c>
      <c r="T2086" s="148" t="s">
        <v>13891</v>
      </c>
      <c r="U2086" s="218"/>
      <c r="V2086" s="218"/>
    </row>
    <row r="2087" spans="1:22" s="5" customFormat="1" ht="37.5" x14ac:dyDescent="0.2">
      <c r="A2087" s="16">
        <v>2082</v>
      </c>
      <c r="B2087" s="21" t="s">
        <v>7827</v>
      </c>
      <c r="C2087" s="16" t="s">
        <v>7828</v>
      </c>
      <c r="D2087" s="16" t="s">
        <v>7606</v>
      </c>
      <c r="E2087" s="16" t="s">
        <v>7600</v>
      </c>
      <c r="F2087" s="16"/>
      <c r="G2087" s="16" t="s">
        <v>33</v>
      </c>
      <c r="H2087" s="251">
        <v>2667599.9999999995</v>
      </c>
      <c r="I2087" s="251">
        <v>78</v>
      </c>
      <c r="J2087" s="16">
        <v>0</v>
      </c>
      <c r="K2087" s="16">
        <v>0</v>
      </c>
      <c r="L2087" s="16">
        <v>2667599.9999999995</v>
      </c>
      <c r="M2087" s="16">
        <v>78</v>
      </c>
      <c r="N2087" s="16">
        <v>2667599.9999999995</v>
      </c>
      <c r="O2087" s="16">
        <v>78</v>
      </c>
      <c r="P2087" s="16">
        <v>2667599.9999999995</v>
      </c>
      <c r="Q2087" s="16">
        <v>78</v>
      </c>
      <c r="R2087" s="16">
        <v>10670399.999999998</v>
      </c>
      <c r="S2087" s="16">
        <v>312</v>
      </c>
      <c r="T2087" s="16" t="s">
        <v>213</v>
      </c>
      <c r="U2087" s="16" t="s">
        <v>83</v>
      </c>
      <c r="V2087" s="16" t="s">
        <v>83</v>
      </c>
    </row>
    <row r="2088" spans="1:22" s="5" customFormat="1" ht="168.75" x14ac:dyDescent="0.2">
      <c r="A2088" s="16">
        <v>2083</v>
      </c>
      <c r="B2088" s="21" t="s">
        <v>332</v>
      </c>
      <c r="C2088" s="16" t="s">
        <v>1348</v>
      </c>
      <c r="D2088" s="16" t="s">
        <v>2384</v>
      </c>
      <c r="E2088" s="16" t="s">
        <v>3543</v>
      </c>
      <c r="F2088" s="16" t="s">
        <v>3544</v>
      </c>
      <c r="G2088" s="16" t="s">
        <v>33</v>
      </c>
      <c r="H2088" s="251">
        <v>4907037.4571428569</v>
      </c>
      <c r="I2088" s="251">
        <v>2</v>
      </c>
      <c r="J2088" s="16">
        <v>0</v>
      </c>
      <c r="K2088" s="16">
        <v>0</v>
      </c>
      <c r="L2088" s="16">
        <v>0</v>
      </c>
      <c r="M2088" s="16">
        <v>0</v>
      </c>
      <c r="N2088" s="16">
        <v>2812949.4082322288</v>
      </c>
      <c r="O2088" s="16">
        <v>1</v>
      </c>
      <c r="P2088" s="16">
        <v>2925467.3845615182</v>
      </c>
      <c r="Q2088" s="16">
        <v>1</v>
      </c>
      <c r="R2088" s="16">
        <v>10645454.249936603</v>
      </c>
      <c r="S2088" s="16">
        <v>4</v>
      </c>
      <c r="T2088" s="16" t="s">
        <v>9759</v>
      </c>
      <c r="U2088" s="16" t="s">
        <v>2567</v>
      </c>
      <c r="V2088" s="16" t="s">
        <v>199</v>
      </c>
    </row>
    <row r="2089" spans="1:22" s="5" customFormat="1" ht="409.5" x14ac:dyDescent="0.2">
      <c r="A2089" s="16">
        <v>2084</v>
      </c>
      <c r="B2089" s="21" t="s">
        <v>7829</v>
      </c>
      <c r="C2089" s="16" t="s">
        <v>869</v>
      </c>
      <c r="D2089" s="16" t="s">
        <v>452</v>
      </c>
      <c r="E2089" s="16" t="s">
        <v>870</v>
      </c>
      <c r="F2089" s="16"/>
      <c r="G2089" s="16" t="s">
        <v>33</v>
      </c>
      <c r="H2089" s="251">
        <v>1598798.9999999998</v>
      </c>
      <c r="I2089" s="251">
        <v>29</v>
      </c>
      <c r="J2089" s="16">
        <v>2260371</v>
      </c>
      <c r="K2089" s="16">
        <v>41</v>
      </c>
      <c r="L2089" s="16">
        <v>2260371</v>
      </c>
      <c r="M2089" s="16">
        <v>41</v>
      </c>
      <c r="N2089" s="16">
        <v>2260371</v>
      </c>
      <c r="O2089" s="16">
        <v>41</v>
      </c>
      <c r="P2089" s="16">
        <v>2260371</v>
      </c>
      <c r="Q2089" s="16">
        <v>41</v>
      </c>
      <c r="R2089" s="16">
        <v>10640283</v>
      </c>
      <c r="S2089" s="16">
        <v>193</v>
      </c>
      <c r="T2089" s="16" t="s">
        <v>213</v>
      </c>
      <c r="U2089" s="16" t="s">
        <v>455</v>
      </c>
      <c r="V2089" s="16" t="s">
        <v>7830</v>
      </c>
    </row>
    <row r="2090" spans="1:22" s="5" customFormat="1" ht="409.5" x14ac:dyDescent="0.2">
      <c r="A2090" s="16">
        <v>2085</v>
      </c>
      <c r="B2090" s="21" t="s">
        <v>985</v>
      </c>
      <c r="C2090" s="16" t="s">
        <v>986</v>
      </c>
      <c r="D2090" s="16" t="s">
        <v>2762</v>
      </c>
      <c r="E2090" s="16" t="s">
        <v>2763</v>
      </c>
      <c r="F2090" s="16"/>
      <c r="G2090" s="16" t="s">
        <v>1493</v>
      </c>
      <c r="H2090" s="251">
        <v>1963500</v>
      </c>
      <c r="I2090" s="251">
        <v>150</v>
      </c>
      <c r="J2090" s="16">
        <v>2042040</v>
      </c>
      <c r="K2090" s="16">
        <v>150</v>
      </c>
      <c r="L2090" s="16">
        <v>2123721.6</v>
      </c>
      <c r="M2090" s="16">
        <v>150</v>
      </c>
      <c r="N2090" s="16">
        <v>2208670.4640000002</v>
      </c>
      <c r="O2090" s="16">
        <v>150</v>
      </c>
      <c r="P2090" s="16">
        <v>2297017.2825600002</v>
      </c>
      <c r="Q2090" s="16">
        <v>150</v>
      </c>
      <c r="R2090" s="16">
        <v>10634949.34656</v>
      </c>
      <c r="S2090" s="16">
        <v>750</v>
      </c>
      <c r="T2090" s="16" t="s">
        <v>966</v>
      </c>
      <c r="U2090" s="16" t="s">
        <v>2567</v>
      </c>
      <c r="V2090" s="16" t="s">
        <v>199</v>
      </c>
    </row>
    <row r="2091" spans="1:22" s="5" customFormat="1" ht="409.5" x14ac:dyDescent="0.2">
      <c r="A2091" s="16">
        <v>2086</v>
      </c>
      <c r="B2091" s="21" t="s">
        <v>4508</v>
      </c>
      <c r="C2091" s="16" t="s">
        <v>5198</v>
      </c>
      <c r="D2091" s="16" t="s">
        <v>5199</v>
      </c>
      <c r="E2091" s="16" t="s">
        <v>5200</v>
      </c>
      <c r="F2091" s="16"/>
      <c r="G2091" s="16" t="s">
        <v>1493</v>
      </c>
      <c r="H2091" s="251">
        <v>10624740</v>
      </c>
      <c r="I2091" s="251">
        <v>10118.799999999999</v>
      </c>
      <c r="J2091" s="16">
        <v>0</v>
      </c>
      <c r="K2091" s="16">
        <v>0</v>
      </c>
      <c r="L2091" s="16">
        <v>0</v>
      </c>
      <c r="M2091" s="16">
        <v>0</v>
      </c>
      <c r="N2091" s="16">
        <v>0</v>
      </c>
      <c r="O2091" s="16">
        <v>0</v>
      </c>
      <c r="P2091" s="16">
        <v>0</v>
      </c>
      <c r="Q2091" s="16">
        <v>0</v>
      </c>
      <c r="R2091" s="16">
        <v>10624740</v>
      </c>
      <c r="S2091" s="16">
        <v>10118.799999999999</v>
      </c>
      <c r="T2091" s="16" t="s">
        <v>76</v>
      </c>
      <c r="U2091" s="16" t="s">
        <v>3517</v>
      </c>
      <c r="V2091" s="16" t="s">
        <v>5201</v>
      </c>
    </row>
    <row r="2092" spans="1:22" s="5" customFormat="1" ht="112.5" x14ac:dyDescent="0.2">
      <c r="A2092" s="16">
        <v>2087</v>
      </c>
      <c r="B2092" s="21" t="s">
        <v>645</v>
      </c>
      <c r="C2092" s="16" t="s">
        <v>11134</v>
      </c>
      <c r="D2092" s="16" t="s">
        <v>11135</v>
      </c>
      <c r="E2092" s="16" t="s">
        <v>11136</v>
      </c>
      <c r="F2092" s="16"/>
      <c r="G2092" s="16" t="s">
        <v>1493</v>
      </c>
      <c r="H2092" s="251">
        <v>2120440</v>
      </c>
      <c r="I2092" s="251">
        <v>10</v>
      </c>
      <c r="J2092" s="16">
        <v>2120440</v>
      </c>
      <c r="K2092" s="16">
        <v>10</v>
      </c>
      <c r="L2092" s="16">
        <v>2120440</v>
      </c>
      <c r="M2092" s="16">
        <v>10</v>
      </c>
      <c r="N2092" s="16">
        <v>2120440</v>
      </c>
      <c r="O2092" s="16">
        <v>10</v>
      </c>
      <c r="P2092" s="16">
        <v>2120440</v>
      </c>
      <c r="Q2092" s="16">
        <v>10</v>
      </c>
      <c r="R2092" s="16">
        <v>10602200</v>
      </c>
      <c r="S2092" s="16">
        <v>50</v>
      </c>
      <c r="T2092" s="16" t="s">
        <v>1113</v>
      </c>
      <c r="U2092" s="16" t="s">
        <v>1210</v>
      </c>
      <c r="V2092" s="35" t="s">
        <v>199</v>
      </c>
    </row>
    <row r="2093" spans="1:22" s="5" customFormat="1" ht="75" customHeight="1" x14ac:dyDescent="0.3">
      <c r="A2093" s="16">
        <v>2088</v>
      </c>
      <c r="B2093" s="20" t="s">
        <v>13812</v>
      </c>
      <c r="C2093" s="20" t="s">
        <v>13813</v>
      </c>
      <c r="D2093" s="20" t="s">
        <v>13814</v>
      </c>
      <c r="E2093" s="20" t="s">
        <v>13815</v>
      </c>
      <c r="F2093" s="20"/>
      <c r="G2093" s="20" t="s">
        <v>33</v>
      </c>
      <c r="H2093" s="115">
        <v>10591938</v>
      </c>
      <c r="I2093" s="115"/>
      <c r="J2093" s="21"/>
      <c r="K2093" s="114"/>
      <c r="L2093" s="114"/>
      <c r="M2093" s="114"/>
      <c r="N2093" s="114"/>
      <c r="O2093" s="114"/>
      <c r="P2093" s="114"/>
      <c r="Q2093" s="114"/>
      <c r="R2093" s="16">
        <v>10591938</v>
      </c>
      <c r="S2093" s="21">
        <v>0</v>
      </c>
      <c r="T2093" s="113" t="s">
        <v>13791</v>
      </c>
      <c r="U2093" s="112"/>
      <c r="V2093" s="221"/>
    </row>
    <row r="2094" spans="1:22" s="5" customFormat="1" ht="56.25" customHeight="1" x14ac:dyDescent="0.3">
      <c r="A2094" s="16">
        <v>2089</v>
      </c>
      <c r="B2094" s="113" t="s">
        <v>13812</v>
      </c>
      <c r="C2094" s="113" t="s">
        <v>13813</v>
      </c>
      <c r="D2094" s="113" t="s">
        <v>13814</v>
      </c>
      <c r="E2094" s="113" t="s">
        <v>13815</v>
      </c>
      <c r="F2094" s="114"/>
      <c r="G2094" s="21" t="s">
        <v>33</v>
      </c>
      <c r="H2094" s="115">
        <v>10591938</v>
      </c>
      <c r="I2094" s="172"/>
      <c r="J2094" s="114"/>
      <c r="K2094" s="114"/>
      <c r="L2094" s="114"/>
      <c r="M2094" s="114"/>
      <c r="N2094" s="114"/>
      <c r="O2094" s="114"/>
      <c r="P2094" s="114"/>
      <c r="Q2094" s="114"/>
      <c r="R2094" s="16">
        <v>10591938</v>
      </c>
      <c r="S2094" s="115">
        <v>0</v>
      </c>
      <c r="T2094" s="113" t="s">
        <v>13791</v>
      </c>
      <c r="U2094" s="112"/>
      <c r="V2094" s="112"/>
    </row>
    <row r="2095" spans="1:22" s="5" customFormat="1" ht="393.75" x14ac:dyDescent="0.2">
      <c r="A2095" s="16">
        <v>2090</v>
      </c>
      <c r="B2095" s="21" t="s">
        <v>4642</v>
      </c>
      <c r="C2095" s="16" t="s">
        <v>4643</v>
      </c>
      <c r="D2095" s="16" t="s">
        <v>1154</v>
      </c>
      <c r="E2095" s="16" t="s">
        <v>4644</v>
      </c>
      <c r="F2095" s="17"/>
      <c r="G2095" s="16" t="s">
        <v>33</v>
      </c>
      <c r="H2095" s="251">
        <v>2117600</v>
      </c>
      <c r="I2095" s="251">
        <v>10</v>
      </c>
      <c r="J2095" s="16">
        <v>2117600</v>
      </c>
      <c r="K2095" s="16">
        <v>10</v>
      </c>
      <c r="L2095" s="16">
        <v>2117600</v>
      </c>
      <c r="M2095" s="16">
        <v>10</v>
      </c>
      <c r="N2095" s="16">
        <v>2117600</v>
      </c>
      <c r="O2095" s="16">
        <v>10</v>
      </c>
      <c r="P2095" s="16">
        <v>2117600</v>
      </c>
      <c r="Q2095" s="16">
        <v>10</v>
      </c>
      <c r="R2095" s="16">
        <v>10588000</v>
      </c>
      <c r="S2095" s="16">
        <v>50</v>
      </c>
      <c r="T2095" s="16" t="s">
        <v>213</v>
      </c>
      <c r="U2095" s="16" t="s">
        <v>2567</v>
      </c>
      <c r="V2095" s="16" t="s">
        <v>199</v>
      </c>
    </row>
    <row r="2096" spans="1:22" s="5" customFormat="1" ht="37.5" x14ac:dyDescent="0.2">
      <c r="A2096" s="16">
        <v>2091</v>
      </c>
      <c r="B2096" s="21" t="s">
        <v>10240</v>
      </c>
      <c r="C2096" s="16" t="s">
        <v>10241</v>
      </c>
      <c r="D2096" s="16" t="s">
        <v>493</v>
      </c>
      <c r="E2096" s="16" t="s">
        <v>10242</v>
      </c>
      <c r="F2096" s="16" t="s">
        <v>10242</v>
      </c>
      <c r="G2096" s="16" t="s">
        <v>9115</v>
      </c>
      <c r="H2096" s="251">
        <v>2116800</v>
      </c>
      <c r="I2096" s="251" t="s">
        <v>9126</v>
      </c>
      <c r="J2096" s="16">
        <v>2116800</v>
      </c>
      <c r="K2096" s="16" t="s">
        <v>9126</v>
      </c>
      <c r="L2096" s="16">
        <v>2116800</v>
      </c>
      <c r="M2096" s="16" t="s">
        <v>9126</v>
      </c>
      <c r="N2096" s="16">
        <v>2116800</v>
      </c>
      <c r="O2096" s="16" t="s">
        <v>9126</v>
      </c>
      <c r="P2096" s="16">
        <v>2116800</v>
      </c>
      <c r="Q2096" s="16" t="s">
        <v>9126</v>
      </c>
      <c r="R2096" s="16">
        <v>10584000</v>
      </c>
      <c r="S2096" s="16">
        <v>50</v>
      </c>
      <c r="T2096" s="16" t="s">
        <v>34</v>
      </c>
      <c r="U2096" s="16"/>
      <c r="V2096" s="16"/>
    </row>
    <row r="2097" spans="1:22" s="5" customFormat="1" ht="37.5" x14ac:dyDescent="0.2">
      <c r="A2097" s="16">
        <v>2092</v>
      </c>
      <c r="B2097" s="21" t="s">
        <v>5526</v>
      </c>
      <c r="C2097" s="16" t="s">
        <v>5527</v>
      </c>
      <c r="D2097" s="16" t="s">
        <v>5528</v>
      </c>
      <c r="E2097" s="16" t="s">
        <v>10525</v>
      </c>
      <c r="F2097" s="16"/>
      <c r="G2097" s="16" t="s">
        <v>9114</v>
      </c>
      <c r="H2097" s="251">
        <v>10584000</v>
      </c>
      <c r="I2097" s="251" t="s">
        <v>9113</v>
      </c>
      <c r="J2097" s="16"/>
      <c r="K2097" s="16"/>
      <c r="L2097" s="16"/>
      <c r="M2097" s="16"/>
      <c r="N2097" s="16"/>
      <c r="O2097" s="16"/>
      <c r="P2097" s="16"/>
      <c r="Q2097" s="16"/>
      <c r="R2097" s="16">
        <v>10584000</v>
      </c>
      <c r="S2097" s="16">
        <v>1</v>
      </c>
      <c r="T2097" s="16" t="s">
        <v>76</v>
      </c>
      <c r="U2097" s="16" t="s">
        <v>2567</v>
      </c>
      <c r="V2097" s="16" t="s">
        <v>10526</v>
      </c>
    </row>
    <row r="2098" spans="1:22" s="5" customFormat="1" ht="131.25" x14ac:dyDescent="0.2">
      <c r="A2098" s="16">
        <v>2093</v>
      </c>
      <c r="B2098" s="21" t="s">
        <v>7168</v>
      </c>
      <c r="C2098" s="16" t="s">
        <v>2822</v>
      </c>
      <c r="D2098" s="16" t="s">
        <v>1954</v>
      </c>
      <c r="E2098" s="16" t="s">
        <v>7169</v>
      </c>
      <c r="F2098" s="16"/>
      <c r="G2098" s="16" t="s">
        <v>24</v>
      </c>
      <c r="H2098" s="251">
        <v>2116175.04</v>
      </c>
      <c r="I2098" s="251">
        <v>2664</v>
      </c>
      <c r="J2098" s="16">
        <v>2116175.04</v>
      </c>
      <c r="K2098" s="16">
        <v>2664</v>
      </c>
      <c r="L2098" s="16">
        <v>2116175.04</v>
      </c>
      <c r="M2098" s="16">
        <v>2664</v>
      </c>
      <c r="N2098" s="16">
        <v>2116175.04</v>
      </c>
      <c r="O2098" s="16">
        <v>2664</v>
      </c>
      <c r="P2098" s="16">
        <v>2116175.04</v>
      </c>
      <c r="Q2098" s="16">
        <v>2664</v>
      </c>
      <c r="R2098" s="16">
        <v>10580875.199999999</v>
      </c>
      <c r="S2098" s="16">
        <v>13320</v>
      </c>
      <c r="T2098" s="16" t="s">
        <v>213</v>
      </c>
      <c r="U2098" s="16" t="s">
        <v>7048</v>
      </c>
      <c r="V2098" s="16" t="s">
        <v>7048</v>
      </c>
    </row>
    <row r="2099" spans="1:22" s="5" customFormat="1" ht="93.75" x14ac:dyDescent="0.2">
      <c r="A2099" s="16">
        <v>2094</v>
      </c>
      <c r="B2099" s="21" t="s">
        <v>4652</v>
      </c>
      <c r="C2099" s="16" t="s">
        <v>4653</v>
      </c>
      <c r="D2099" s="16" t="s">
        <v>4654</v>
      </c>
      <c r="E2099" s="16" t="s">
        <v>4655</v>
      </c>
      <c r="F2099" s="17"/>
      <c r="G2099" s="16" t="s">
        <v>33</v>
      </c>
      <c r="H2099" s="251">
        <v>2115760.5</v>
      </c>
      <c r="I2099" s="251">
        <v>27</v>
      </c>
      <c r="J2099" s="16">
        <v>2115760.5</v>
      </c>
      <c r="K2099" s="16">
        <v>27</v>
      </c>
      <c r="L2099" s="16">
        <v>2115760.5</v>
      </c>
      <c r="M2099" s="16">
        <v>27</v>
      </c>
      <c r="N2099" s="16">
        <v>2115760.5</v>
      </c>
      <c r="O2099" s="16">
        <v>27</v>
      </c>
      <c r="P2099" s="16">
        <v>2115760.5</v>
      </c>
      <c r="Q2099" s="16">
        <v>27</v>
      </c>
      <c r="R2099" s="16">
        <v>10578802.5</v>
      </c>
      <c r="S2099" s="16">
        <v>135</v>
      </c>
      <c r="T2099" s="16" t="s">
        <v>213</v>
      </c>
      <c r="U2099" s="16" t="s">
        <v>1320</v>
      </c>
      <c r="V2099" s="16" t="s">
        <v>3310</v>
      </c>
    </row>
    <row r="2100" spans="1:22" s="5" customFormat="1" ht="56.25" x14ac:dyDescent="0.2">
      <c r="A2100" s="16">
        <v>2095</v>
      </c>
      <c r="B2100" s="21" t="s">
        <v>6695</v>
      </c>
      <c r="C2100" s="16" t="s">
        <v>6696</v>
      </c>
      <c r="D2100" s="16" t="s">
        <v>6697</v>
      </c>
      <c r="E2100" s="16" t="s">
        <v>10883</v>
      </c>
      <c r="F2100" s="16"/>
      <c r="G2100" s="16" t="s">
        <v>9114</v>
      </c>
      <c r="H2100" s="251">
        <v>10571904</v>
      </c>
      <c r="I2100" s="251" t="s">
        <v>9113</v>
      </c>
      <c r="J2100" s="16"/>
      <c r="K2100" s="16"/>
      <c r="L2100" s="16"/>
      <c r="M2100" s="16"/>
      <c r="N2100" s="16"/>
      <c r="O2100" s="16"/>
      <c r="P2100" s="16"/>
      <c r="Q2100" s="16"/>
      <c r="R2100" s="16">
        <v>10571904</v>
      </c>
      <c r="S2100" s="16">
        <v>1</v>
      </c>
      <c r="T2100" s="16" t="s">
        <v>76</v>
      </c>
      <c r="U2100" s="16" t="s">
        <v>2567</v>
      </c>
      <c r="V2100" s="16" t="s">
        <v>10901</v>
      </c>
    </row>
    <row r="2101" spans="1:22" s="5" customFormat="1" x14ac:dyDescent="0.2">
      <c r="A2101" s="16">
        <v>2096</v>
      </c>
      <c r="B2101" s="118" t="s">
        <v>5997</v>
      </c>
      <c r="C2101" s="118" t="s">
        <v>15450</v>
      </c>
      <c r="D2101" s="118" t="s">
        <v>15451</v>
      </c>
      <c r="E2101" s="118" t="s">
        <v>15452</v>
      </c>
      <c r="F2101" s="118" t="s">
        <v>14449</v>
      </c>
      <c r="G2101" s="118" t="s">
        <v>9115</v>
      </c>
      <c r="H2101" s="166">
        <v>5277327.33</v>
      </c>
      <c r="I2101" s="166">
        <v>4</v>
      </c>
      <c r="J2101" s="118"/>
      <c r="K2101" s="118"/>
      <c r="L2101" s="118">
        <v>5277327.33</v>
      </c>
      <c r="M2101" s="118">
        <v>4</v>
      </c>
      <c r="N2101" s="118"/>
      <c r="O2101" s="118"/>
      <c r="P2101" s="118"/>
      <c r="Q2101" s="118"/>
      <c r="R2101" s="16">
        <v>10554654.66</v>
      </c>
      <c r="S2101" s="118">
        <v>8</v>
      </c>
      <c r="T2101" s="20" t="s">
        <v>15403</v>
      </c>
      <c r="U2101" s="118" t="s">
        <v>35</v>
      </c>
      <c r="V2101" s="118"/>
    </row>
    <row r="2102" spans="1:22" s="5" customFormat="1" ht="37.5" x14ac:dyDescent="0.2">
      <c r="A2102" s="16">
        <v>2097</v>
      </c>
      <c r="B2102" s="21" t="s">
        <v>7832</v>
      </c>
      <c r="C2102" s="16" t="s">
        <v>1508</v>
      </c>
      <c r="D2102" s="16" t="s">
        <v>264</v>
      </c>
      <c r="E2102" s="16" t="s">
        <v>1509</v>
      </c>
      <c r="F2102" s="16"/>
      <c r="G2102" s="16" t="s">
        <v>33</v>
      </c>
      <c r="H2102" s="251">
        <v>2637999.9999999995</v>
      </c>
      <c r="I2102" s="251">
        <v>4</v>
      </c>
      <c r="J2102" s="16">
        <v>0</v>
      </c>
      <c r="K2102" s="16">
        <v>0</v>
      </c>
      <c r="L2102" s="16">
        <v>2637999.9999999995</v>
      </c>
      <c r="M2102" s="16">
        <v>4</v>
      </c>
      <c r="N2102" s="16">
        <v>2637999.9999999995</v>
      </c>
      <c r="O2102" s="16">
        <v>0</v>
      </c>
      <c r="P2102" s="16">
        <v>2637999.9999999995</v>
      </c>
      <c r="Q2102" s="16">
        <v>4</v>
      </c>
      <c r="R2102" s="16">
        <v>10551999.999999998</v>
      </c>
      <c r="S2102" s="16">
        <v>12</v>
      </c>
      <c r="T2102" s="16" t="s">
        <v>213</v>
      </c>
      <c r="U2102" s="16" t="s">
        <v>7048</v>
      </c>
      <c r="V2102" s="16" t="s">
        <v>7048</v>
      </c>
    </row>
    <row r="2103" spans="1:22" s="5" customFormat="1" ht="409.5" customHeight="1" x14ac:dyDescent="0.3">
      <c r="A2103" s="16">
        <v>2098</v>
      </c>
      <c r="B2103" s="113" t="s">
        <v>6339</v>
      </c>
      <c r="C2103" s="113" t="s">
        <v>16098</v>
      </c>
      <c r="D2103" s="113" t="s">
        <v>16099</v>
      </c>
      <c r="E2103" s="113" t="s">
        <v>16100</v>
      </c>
      <c r="F2103" s="17">
        <v>2281</v>
      </c>
      <c r="G2103" s="113" t="s">
        <v>33</v>
      </c>
      <c r="H2103" s="172">
        <v>10549878</v>
      </c>
      <c r="I2103" s="172">
        <v>100</v>
      </c>
      <c r="J2103" s="174"/>
      <c r="K2103" s="174"/>
      <c r="L2103" s="174"/>
      <c r="M2103" s="174"/>
      <c r="N2103" s="174"/>
      <c r="O2103" s="174"/>
      <c r="P2103" s="174"/>
      <c r="Q2103" s="174"/>
      <c r="R2103" s="16">
        <v>10549878</v>
      </c>
      <c r="S2103" s="171">
        <v>100</v>
      </c>
      <c r="T2103" s="113" t="s">
        <v>15928</v>
      </c>
      <c r="U2103" s="112" t="s">
        <v>199</v>
      </c>
      <c r="V2103" s="112" t="s">
        <v>199</v>
      </c>
    </row>
    <row r="2104" spans="1:22" s="5" customFormat="1" ht="112.5" x14ac:dyDescent="0.2">
      <c r="A2104" s="16">
        <v>2099</v>
      </c>
      <c r="B2104" s="21" t="s">
        <v>645</v>
      </c>
      <c r="C2104" s="16" t="s">
        <v>9885</v>
      </c>
      <c r="D2104" s="16" t="s">
        <v>9886</v>
      </c>
      <c r="E2104" s="35" t="s">
        <v>9887</v>
      </c>
      <c r="F2104" s="16"/>
      <c r="G2104" s="16"/>
      <c r="H2104" s="251">
        <v>2108928.5499999998</v>
      </c>
      <c r="I2104" s="251">
        <v>10</v>
      </c>
      <c r="J2104" s="16">
        <v>2108928.5499999998</v>
      </c>
      <c r="K2104" s="16">
        <v>10</v>
      </c>
      <c r="L2104" s="16">
        <v>2108928.5499999998</v>
      </c>
      <c r="M2104" s="16">
        <v>10</v>
      </c>
      <c r="N2104" s="16">
        <v>2108928.5499999998</v>
      </c>
      <c r="O2104" s="16">
        <v>10</v>
      </c>
      <c r="P2104" s="16">
        <v>2108928.5499999998</v>
      </c>
      <c r="Q2104" s="16">
        <v>10</v>
      </c>
      <c r="R2104" s="16">
        <v>10544642.75</v>
      </c>
      <c r="S2104" s="16">
        <v>50</v>
      </c>
      <c r="T2104" s="16" t="s">
        <v>1113</v>
      </c>
      <c r="U2104" s="16" t="s">
        <v>83</v>
      </c>
      <c r="V2104" s="16"/>
    </row>
    <row r="2105" spans="1:22" s="5" customFormat="1" ht="337.5" x14ac:dyDescent="0.2">
      <c r="A2105" s="16">
        <v>2100</v>
      </c>
      <c r="B2105" s="16" t="s">
        <v>471</v>
      </c>
      <c r="C2105" s="16" t="s">
        <v>472</v>
      </c>
      <c r="D2105" s="16" t="s">
        <v>473</v>
      </c>
      <c r="E2105" s="16" t="s">
        <v>12331</v>
      </c>
      <c r="F2105" s="16" t="s">
        <v>12332</v>
      </c>
      <c r="G2105" s="151" t="s">
        <v>82</v>
      </c>
      <c r="H2105" s="275">
        <v>2633928.5499999998</v>
      </c>
      <c r="I2105" s="275">
        <v>5</v>
      </c>
      <c r="J2105" s="275">
        <v>2633928.5499999998</v>
      </c>
      <c r="K2105" s="275">
        <v>5</v>
      </c>
      <c r="L2105" s="275">
        <v>2633928.5499999998</v>
      </c>
      <c r="M2105" s="275">
        <v>5</v>
      </c>
      <c r="N2105" s="275">
        <v>2633928.5499999998</v>
      </c>
      <c r="O2105" s="275">
        <v>5</v>
      </c>
      <c r="P2105" s="275"/>
      <c r="Q2105" s="275"/>
      <c r="R2105" s="16">
        <v>10535714.199999999</v>
      </c>
      <c r="S2105" s="275">
        <v>20</v>
      </c>
      <c r="T2105" s="243" t="s">
        <v>11752</v>
      </c>
      <c r="U2105" s="279" t="s">
        <v>35</v>
      </c>
      <c r="V2105" s="279" t="s">
        <v>12333</v>
      </c>
    </row>
    <row r="2106" spans="1:22" s="5" customFormat="1" ht="56.25" x14ac:dyDescent="0.2">
      <c r="A2106" s="16">
        <v>2101</v>
      </c>
      <c r="B2106" s="16" t="s">
        <v>500</v>
      </c>
      <c r="C2106" s="16" t="s">
        <v>13213</v>
      </c>
      <c r="D2106" s="16" t="s">
        <v>13214</v>
      </c>
      <c r="E2106" s="16" t="s">
        <v>13588</v>
      </c>
      <c r="F2106" s="16"/>
      <c r="G2106" s="151" t="s">
        <v>33</v>
      </c>
      <c r="H2106" s="168">
        <v>2022007.68</v>
      </c>
      <c r="I2106" s="168">
        <v>329</v>
      </c>
      <c r="J2106" s="168">
        <v>4179196.71</v>
      </c>
      <c r="K2106" s="168">
        <v>657</v>
      </c>
      <c r="L2106" s="168">
        <v>4325471.1900000004</v>
      </c>
      <c r="M2106" s="168">
        <v>657</v>
      </c>
      <c r="N2106" s="166">
        <v>0</v>
      </c>
      <c r="O2106" s="166">
        <v>0</v>
      </c>
      <c r="P2106" s="166"/>
      <c r="Q2106" s="166"/>
      <c r="R2106" s="16">
        <v>10526675.58</v>
      </c>
      <c r="S2106" s="275">
        <v>1643</v>
      </c>
      <c r="T2106" s="20" t="s">
        <v>13573</v>
      </c>
      <c r="U2106" s="118"/>
      <c r="V2106" s="118"/>
    </row>
    <row r="2107" spans="1:22" s="5" customFormat="1" ht="75" x14ac:dyDescent="0.2">
      <c r="A2107" s="16">
        <v>2102</v>
      </c>
      <c r="B2107" s="21" t="s">
        <v>7833</v>
      </c>
      <c r="C2107" s="16" t="s">
        <v>211</v>
      </c>
      <c r="D2107" s="16" t="s">
        <v>486</v>
      </c>
      <c r="E2107" s="16" t="s">
        <v>212</v>
      </c>
      <c r="F2107" s="16"/>
      <c r="G2107" s="16" t="s">
        <v>49</v>
      </c>
      <c r="H2107" s="251">
        <v>2117000</v>
      </c>
      <c r="I2107" s="251">
        <v>73</v>
      </c>
      <c r="J2107" s="16">
        <v>2049189.8800000001</v>
      </c>
      <c r="K2107" s="16">
        <v>58</v>
      </c>
      <c r="L2107" s="16">
        <v>2119851.6</v>
      </c>
      <c r="M2107" s="16">
        <v>60</v>
      </c>
      <c r="N2107" s="16">
        <v>2119851.6</v>
      </c>
      <c r="O2107" s="16">
        <v>60</v>
      </c>
      <c r="P2107" s="16">
        <v>2119851.6</v>
      </c>
      <c r="Q2107" s="16">
        <v>60</v>
      </c>
      <c r="R2107" s="16">
        <v>10525744.68</v>
      </c>
      <c r="S2107" s="16">
        <v>311</v>
      </c>
      <c r="T2107" s="16" t="s">
        <v>213</v>
      </c>
      <c r="U2107" s="16" t="s">
        <v>83</v>
      </c>
      <c r="V2107" s="16" t="s">
        <v>575</v>
      </c>
    </row>
    <row r="2108" spans="1:22" s="5" customFormat="1" ht="37.5" x14ac:dyDescent="0.2">
      <c r="A2108" s="16">
        <v>2103</v>
      </c>
      <c r="B2108" s="21" t="s">
        <v>4664</v>
      </c>
      <c r="C2108" s="16" t="s">
        <v>1759</v>
      </c>
      <c r="D2108" s="16" t="s">
        <v>1758</v>
      </c>
      <c r="E2108" s="16" t="s">
        <v>1760</v>
      </c>
      <c r="F2108" s="17"/>
      <c r="G2108" s="16" t="s">
        <v>24</v>
      </c>
      <c r="H2108" s="251">
        <v>2101200</v>
      </c>
      <c r="I2108" s="251">
        <v>7004</v>
      </c>
      <c r="J2108" s="16">
        <v>2101200</v>
      </c>
      <c r="K2108" s="16">
        <v>7004</v>
      </c>
      <c r="L2108" s="16">
        <v>2101200</v>
      </c>
      <c r="M2108" s="16">
        <v>7004</v>
      </c>
      <c r="N2108" s="16">
        <v>2101200</v>
      </c>
      <c r="O2108" s="16">
        <v>7004</v>
      </c>
      <c r="P2108" s="16">
        <v>2101200</v>
      </c>
      <c r="Q2108" s="16">
        <v>7004</v>
      </c>
      <c r="R2108" s="16">
        <v>10506000</v>
      </c>
      <c r="S2108" s="16">
        <v>35020</v>
      </c>
      <c r="T2108" s="16" t="s">
        <v>213</v>
      </c>
      <c r="U2108" s="16" t="s">
        <v>1320</v>
      </c>
      <c r="V2108" s="16" t="s">
        <v>3310</v>
      </c>
    </row>
    <row r="2109" spans="1:22" s="5" customFormat="1" ht="75" x14ac:dyDescent="0.2">
      <c r="A2109" s="16">
        <v>2104</v>
      </c>
      <c r="B2109" s="16" t="s">
        <v>11278</v>
      </c>
      <c r="C2109" s="16" t="s">
        <v>11279</v>
      </c>
      <c r="D2109" s="16" t="s">
        <v>11280</v>
      </c>
      <c r="E2109" s="16" t="s">
        <v>13004</v>
      </c>
      <c r="F2109" s="16"/>
      <c r="G2109" s="151" t="s">
        <v>9115</v>
      </c>
      <c r="H2109" s="166">
        <v>10501159.960000001</v>
      </c>
      <c r="I2109" s="166" t="s">
        <v>9421</v>
      </c>
      <c r="J2109" s="166"/>
      <c r="K2109" s="166"/>
      <c r="L2109" s="166"/>
      <c r="M2109" s="166"/>
      <c r="N2109" s="166"/>
      <c r="O2109" s="166"/>
      <c r="P2109" s="166"/>
      <c r="Q2109" s="166"/>
      <c r="R2109" s="16">
        <v>10501159.960000001</v>
      </c>
      <c r="S2109" s="275">
        <v>8</v>
      </c>
      <c r="T2109" s="20" t="s">
        <v>12910</v>
      </c>
      <c r="U2109" s="118" t="s">
        <v>2567</v>
      </c>
      <c r="V2109" s="310" t="s">
        <v>13005</v>
      </c>
    </row>
    <row r="2110" spans="1:22" s="5" customFormat="1" ht="37.5" x14ac:dyDescent="0.2">
      <c r="A2110" s="16">
        <v>2105</v>
      </c>
      <c r="B2110" s="21" t="s">
        <v>4673</v>
      </c>
      <c r="C2110" s="16" t="s">
        <v>4674</v>
      </c>
      <c r="D2110" s="16" t="s">
        <v>4675</v>
      </c>
      <c r="E2110" s="16" t="s">
        <v>3422</v>
      </c>
      <c r="F2110" s="17"/>
      <c r="G2110" s="16" t="s">
        <v>33</v>
      </c>
      <c r="H2110" s="251">
        <v>2100000</v>
      </c>
      <c r="I2110" s="251">
        <v>7</v>
      </c>
      <c r="J2110" s="16">
        <v>2100000</v>
      </c>
      <c r="K2110" s="16">
        <v>7</v>
      </c>
      <c r="L2110" s="16">
        <v>2100000</v>
      </c>
      <c r="M2110" s="16">
        <v>7</v>
      </c>
      <c r="N2110" s="16">
        <v>2100000</v>
      </c>
      <c r="O2110" s="16">
        <v>7</v>
      </c>
      <c r="P2110" s="16">
        <v>2100000</v>
      </c>
      <c r="Q2110" s="16">
        <v>7</v>
      </c>
      <c r="R2110" s="16">
        <v>10500000</v>
      </c>
      <c r="S2110" s="16">
        <v>35</v>
      </c>
      <c r="T2110" s="16" t="s">
        <v>213</v>
      </c>
      <c r="U2110" s="16" t="s">
        <v>2567</v>
      </c>
      <c r="V2110" s="16" t="s">
        <v>199</v>
      </c>
    </row>
    <row r="2111" spans="1:22" s="5" customFormat="1" ht="409.5" x14ac:dyDescent="0.2">
      <c r="A2111" s="16">
        <v>2106</v>
      </c>
      <c r="B2111" s="21" t="s">
        <v>5295</v>
      </c>
      <c r="C2111" s="16" t="s">
        <v>5409</v>
      </c>
      <c r="D2111" s="16" t="s">
        <v>5410</v>
      </c>
      <c r="E2111" s="16" t="s">
        <v>5411</v>
      </c>
      <c r="F2111" s="16"/>
      <c r="G2111" s="16" t="s">
        <v>49</v>
      </c>
      <c r="H2111" s="251">
        <v>10500000</v>
      </c>
      <c r="I2111" s="251">
        <v>3</v>
      </c>
      <c r="J2111" s="16">
        <v>0</v>
      </c>
      <c r="K2111" s="16">
        <v>0</v>
      </c>
      <c r="L2111" s="16">
        <v>0</v>
      </c>
      <c r="M2111" s="16">
        <v>0</v>
      </c>
      <c r="N2111" s="16">
        <v>0</v>
      </c>
      <c r="O2111" s="16">
        <v>0</v>
      </c>
      <c r="P2111" s="16">
        <v>0</v>
      </c>
      <c r="Q2111" s="16">
        <v>0</v>
      </c>
      <c r="R2111" s="16">
        <v>10500000</v>
      </c>
      <c r="S2111" s="16">
        <v>3</v>
      </c>
      <c r="T2111" s="16" t="s">
        <v>76</v>
      </c>
      <c r="U2111" s="16" t="s">
        <v>2567</v>
      </c>
      <c r="V2111" s="16" t="s">
        <v>5412</v>
      </c>
    </row>
    <row r="2112" spans="1:22" s="5" customFormat="1" ht="409.5" x14ac:dyDescent="0.2">
      <c r="A2112" s="16">
        <v>2107</v>
      </c>
      <c r="B2112" s="21" t="s">
        <v>3789</v>
      </c>
      <c r="C2112" s="16" t="s">
        <v>2281</v>
      </c>
      <c r="D2112" s="16" t="s">
        <v>3790</v>
      </c>
      <c r="E2112" s="16" t="s">
        <v>3791</v>
      </c>
      <c r="F2112" s="16"/>
      <c r="G2112" s="16" t="s">
        <v>33</v>
      </c>
      <c r="H2112" s="251">
        <v>2099594</v>
      </c>
      <c r="I2112" s="251">
        <v>4</v>
      </c>
      <c r="J2112" s="16">
        <v>2099594</v>
      </c>
      <c r="K2112" s="16">
        <v>4</v>
      </c>
      <c r="L2112" s="16">
        <v>2099594</v>
      </c>
      <c r="M2112" s="16">
        <v>4</v>
      </c>
      <c r="N2112" s="16">
        <v>2099594</v>
      </c>
      <c r="O2112" s="16">
        <v>4</v>
      </c>
      <c r="P2112" s="16">
        <v>2099594</v>
      </c>
      <c r="Q2112" s="16">
        <v>4</v>
      </c>
      <c r="R2112" s="16">
        <v>10497970</v>
      </c>
      <c r="S2112" s="16">
        <v>20</v>
      </c>
      <c r="T2112" s="16" t="s">
        <v>25</v>
      </c>
      <c r="U2112" s="16" t="s">
        <v>83</v>
      </c>
      <c r="V2112" s="16" t="s">
        <v>11227</v>
      </c>
    </row>
    <row r="2113" spans="1:22" s="5" customFormat="1" ht="37.5" x14ac:dyDescent="0.2">
      <c r="A2113" s="16">
        <v>2108</v>
      </c>
      <c r="B2113" s="20" t="s">
        <v>6951</v>
      </c>
      <c r="C2113" s="17" t="s">
        <v>6952</v>
      </c>
      <c r="D2113" s="16" t="s">
        <v>6953</v>
      </c>
      <c r="E2113" s="17" t="s">
        <v>6954</v>
      </c>
      <c r="F2113" s="17"/>
      <c r="G2113" s="16" t="s">
        <v>24</v>
      </c>
      <c r="H2113" s="251">
        <v>1746842.7264</v>
      </c>
      <c r="I2113" s="251">
        <v>332.16</v>
      </c>
      <c r="J2113" s="16">
        <v>2156775.2177664</v>
      </c>
      <c r="K2113" s="16">
        <v>350.4</v>
      </c>
      <c r="L2113" s="16">
        <v>2006835.0228326402</v>
      </c>
      <c r="M2113" s="16">
        <v>312</v>
      </c>
      <c r="N2113" s="16">
        <v>2226197.5280207298</v>
      </c>
      <c r="O2113" s="16">
        <v>331.2</v>
      </c>
      <c r="P2113" s="16">
        <v>2333119.5368303102</v>
      </c>
      <c r="Q2113" s="16">
        <v>332.16</v>
      </c>
      <c r="R2113" s="16">
        <v>10469770.031850079</v>
      </c>
      <c r="S2113" s="16">
        <v>1657.92</v>
      </c>
      <c r="T2113" s="17" t="s">
        <v>6868</v>
      </c>
      <c r="U2113" s="17" t="s">
        <v>83</v>
      </c>
      <c r="V2113" s="16" t="s">
        <v>6955</v>
      </c>
    </row>
    <row r="2114" spans="1:22" s="5" customFormat="1" ht="131.25" x14ac:dyDescent="0.2">
      <c r="A2114" s="16">
        <v>2109</v>
      </c>
      <c r="B2114" s="21" t="s">
        <v>7834</v>
      </c>
      <c r="C2114" s="16" t="s">
        <v>3939</v>
      </c>
      <c r="D2114" s="16" t="s">
        <v>339</v>
      </c>
      <c r="E2114" s="16" t="s">
        <v>3940</v>
      </c>
      <c r="F2114" s="16"/>
      <c r="G2114" s="16" t="s">
        <v>33</v>
      </c>
      <c r="H2114" s="251">
        <v>2022870</v>
      </c>
      <c r="I2114" s="251">
        <v>6</v>
      </c>
      <c r="J2114" s="16">
        <v>2360019.41</v>
      </c>
      <c r="K2114" s="16">
        <v>7</v>
      </c>
      <c r="L2114" s="16">
        <v>2022873.78</v>
      </c>
      <c r="M2114" s="16">
        <v>6</v>
      </c>
      <c r="N2114" s="16">
        <v>2022873.78</v>
      </c>
      <c r="O2114" s="16">
        <v>6</v>
      </c>
      <c r="P2114" s="16">
        <v>2022873.78</v>
      </c>
      <c r="Q2114" s="16">
        <v>6</v>
      </c>
      <c r="R2114" s="16">
        <v>10451510.75</v>
      </c>
      <c r="S2114" s="16">
        <v>31</v>
      </c>
      <c r="T2114" s="16" t="s">
        <v>213</v>
      </c>
      <c r="U2114" s="16" t="s">
        <v>1210</v>
      </c>
      <c r="V2114" s="16" t="s">
        <v>1210</v>
      </c>
    </row>
    <row r="2115" spans="1:22" s="5" customFormat="1" ht="56.25" customHeight="1" x14ac:dyDescent="0.3">
      <c r="A2115" s="16">
        <v>2110</v>
      </c>
      <c r="B2115" s="113" t="s">
        <v>16237</v>
      </c>
      <c r="C2115" s="113" t="s">
        <v>16238</v>
      </c>
      <c r="D2115" s="113" t="s">
        <v>16239</v>
      </c>
      <c r="E2115" s="114" t="s">
        <v>16240</v>
      </c>
      <c r="F2115" s="17">
        <v>4904</v>
      </c>
      <c r="G2115" s="113" t="s">
        <v>33</v>
      </c>
      <c r="H2115" s="172">
        <v>10450514.67</v>
      </c>
      <c r="I2115" s="172">
        <v>1</v>
      </c>
      <c r="J2115" s="174"/>
      <c r="K2115" s="174"/>
      <c r="L2115" s="174"/>
      <c r="M2115" s="174"/>
      <c r="N2115" s="174"/>
      <c r="O2115" s="174"/>
      <c r="P2115" s="174"/>
      <c r="Q2115" s="174"/>
      <c r="R2115" s="16">
        <v>10450514.67</v>
      </c>
      <c r="S2115" s="171">
        <v>1</v>
      </c>
      <c r="T2115" s="21" t="s">
        <v>15928</v>
      </c>
      <c r="U2115" s="112">
        <v>398</v>
      </c>
      <c r="V2115" s="112" t="s">
        <v>199</v>
      </c>
    </row>
    <row r="2116" spans="1:22" s="5" customFormat="1" ht="75" x14ac:dyDescent="0.2">
      <c r="A2116" s="16">
        <v>2111</v>
      </c>
      <c r="B2116" s="16" t="s">
        <v>1519</v>
      </c>
      <c r="C2116" s="16" t="s">
        <v>12987</v>
      </c>
      <c r="D2116" s="16" t="s">
        <v>12988</v>
      </c>
      <c r="E2116" s="16" t="s">
        <v>13006</v>
      </c>
      <c r="F2116" s="16"/>
      <c r="G2116" s="151" t="s">
        <v>9115</v>
      </c>
      <c r="H2116" s="166">
        <v>10429440</v>
      </c>
      <c r="I2116" s="166" t="s">
        <v>9266</v>
      </c>
      <c r="J2116" s="166"/>
      <c r="K2116" s="166">
        <v>4</v>
      </c>
      <c r="L2116" s="166"/>
      <c r="M2116" s="166">
        <v>3</v>
      </c>
      <c r="N2116" s="166"/>
      <c r="O2116" s="166">
        <v>3</v>
      </c>
      <c r="P2116" s="166"/>
      <c r="Q2116" s="166">
        <v>3</v>
      </c>
      <c r="R2116" s="16">
        <v>10429440</v>
      </c>
      <c r="S2116" s="275">
        <v>17</v>
      </c>
      <c r="T2116" s="20" t="s">
        <v>12910</v>
      </c>
      <c r="U2116" s="118" t="s">
        <v>2567</v>
      </c>
      <c r="V2116" s="118"/>
    </row>
    <row r="2117" spans="1:22" s="5" customFormat="1" ht="112.5" x14ac:dyDescent="0.2">
      <c r="A2117" s="16">
        <v>2112</v>
      </c>
      <c r="B2117" s="21" t="s">
        <v>7835</v>
      </c>
      <c r="C2117" s="16" t="s">
        <v>1188</v>
      </c>
      <c r="D2117" s="16" t="s">
        <v>1187</v>
      </c>
      <c r="E2117" s="16" t="s">
        <v>4936</v>
      </c>
      <c r="F2117" s="16"/>
      <c r="G2117" s="16" t="s">
        <v>33</v>
      </c>
      <c r="H2117" s="251">
        <v>684000</v>
      </c>
      <c r="I2117" s="251">
        <v>24</v>
      </c>
      <c r="J2117" s="16">
        <v>2433600</v>
      </c>
      <c r="K2117" s="16">
        <v>169</v>
      </c>
      <c r="L2117" s="16">
        <v>2433600</v>
      </c>
      <c r="M2117" s="16">
        <v>169</v>
      </c>
      <c r="N2117" s="16">
        <v>2433600</v>
      </c>
      <c r="O2117" s="16">
        <v>169</v>
      </c>
      <c r="P2117" s="16">
        <v>2433600</v>
      </c>
      <c r="Q2117" s="16">
        <v>169</v>
      </c>
      <c r="R2117" s="16">
        <v>10418400</v>
      </c>
      <c r="S2117" s="16">
        <v>700</v>
      </c>
      <c r="T2117" s="16" t="s">
        <v>213</v>
      </c>
      <c r="U2117" s="16" t="s">
        <v>83</v>
      </c>
      <c r="V2117" s="16" t="s">
        <v>7836</v>
      </c>
    </row>
    <row r="2118" spans="1:22" s="5" customFormat="1" ht="75" x14ac:dyDescent="0.2">
      <c r="A2118" s="16">
        <v>2113</v>
      </c>
      <c r="B2118" s="21" t="s">
        <v>915</v>
      </c>
      <c r="C2118" s="16" t="s">
        <v>916</v>
      </c>
      <c r="D2118" s="16" t="s">
        <v>917</v>
      </c>
      <c r="E2118" s="16" t="s">
        <v>2090</v>
      </c>
      <c r="F2118" s="16" t="s">
        <v>2091</v>
      </c>
      <c r="G2118" s="16" t="s">
        <v>1493</v>
      </c>
      <c r="H2118" s="251">
        <v>1893428.4</v>
      </c>
      <c r="I2118" s="251">
        <v>60</v>
      </c>
      <c r="J2118" s="16">
        <v>2007034.1040000003</v>
      </c>
      <c r="K2118" s="16">
        <v>60</v>
      </c>
      <c r="L2118" s="16">
        <v>2087315.4681600002</v>
      </c>
      <c r="M2118" s="16">
        <v>60</v>
      </c>
      <c r="N2118" s="16">
        <v>2170808.0868864004</v>
      </c>
      <c r="O2118" s="16">
        <v>60</v>
      </c>
      <c r="P2118" s="16">
        <v>2257640.4103618567</v>
      </c>
      <c r="Q2118" s="16">
        <v>60</v>
      </c>
      <c r="R2118" s="16">
        <v>10416226.469408257</v>
      </c>
      <c r="S2118" s="16">
        <v>300</v>
      </c>
      <c r="T2118" s="16" t="s">
        <v>913</v>
      </c>
      <c r="U2118" s="16" t="s">
        <v>35</v>
      </c>
      <c r="V2118" s="16" t="s">
        <v>1836</v>
      </c>
    </row>
    <row r="2119" spans="1:22" s="5" customFormat="1" ht="409.5" x14ac:dyDescent="0.2">
      <c r="A2119" s="16">
        <v>2114</v>
      </c>
      <c r="B2119" s="21" t="s">
        <v>5745</v>
      </c>
      <c r="C2119" s="16" t="s">
        <v>5746</v>
      </c>
      <c r="D2119" s="16" t="s">
        <v>5747</v>
      </c>
      <c r="E2119" s="16" t="s">
        <v>5751</v>
      </c>
      <c r="F2119" s="16"/>
      <c r="G2119" s="16" t="s">
        <v>49</v>
      </c>
      <c r="H2119" s="251">
        <v>10400000</v>
      </c>
      <c r="I2119" s="251">
        <v>650</v>
      </c>
      <c r="J2119" s="16">
        <v>0</v>
      </c>
      <c r="K2119" s="16">
        <v>0</v>
      </c>
      <c r="L2119" s="16">
        <v>0</v>
      </c>
      <c r="M2119" s="16">
        <v>0</v>
      </c>
      <c r="N2119" s="16">
        <v>0</v>
      </c>
      <c r="O2119" s="16">
        <v>0</v>
      </c>
      <c r="P2119" s="16">
        <v>0</v>
      </c>
      <c r="Q2119" s="16">
        <v>0</v>
      </c>
      <c r="R2119" s="16">
        <v>10400000</v>
      </c>
      <c r="S2119" s="16">
        <v>650</v>
      </c>
      <c r="T2119" s="16" t="s">
        <v>76</v>
      </c>
      <c r="U2119" s="16" t="s">
        <v>2567</v>
      </c>
      <c r="V2119" s="16" t="s">
        <v>199</v>
      </c>
    </row>
    <row r="2120" spans="1:22" s="5" customFormat="1" ht="37.5" x14ac:dyDescent="0.2">
      <c r="A2120" s="16">
        <v>2115</v>
      </c>
      <c r="B2120" s="21" t="s">
        <v>2212</v>
      </c>
      <c r="C2120" s="16" t="s">
        <v>2213</v>
      </c>
      <c r="D2120" s="16" t="s">
        <v>260</v>
      </c>
      <c r="E2120" s="16" t="s">
        <v>2214</v>
      </c>
      <c r="F2120" s="16"/>
      <c r="G2120" s="16" t="s">
        <v>1493</v>
      </c>
      <c r="H2120" s="251">
        <v>2412500</v>
      </c>
      <c r="I2120" s="251">
        <v>2</v>
      </c>
      <c r="J2120" s="16">
        <v>2557250</v>
      </c>
      <c r="K2120" s="16">
        <v>2</v>
      </c>
      <c r="L2120" s="16">
        <v>2659540</v>
      </c>
      <c r="M2120" s="16">
        <v>2</v>
      </c>
      <c r="N2120" s="16">
        <v>2765921.6</v>
      </c>
      <c r="O2120" s="16">
        <v>2</v>
      </c>
      <c r="P2120" s="16">
        <v>0</v>
      </c>
      <c r="Q2120" s="16">
        <v>0</v>
      </c>
      <c r="R2120" s="16">
        <v>10395211.6</v>
      </c>
      <c r="S2120" s="16">
        <v>8</v>
      </c>
      <c r="T2120" s="16" t="s">
        <v>1522</v>
      </c>
      <c r="U2120" s="16" t="s">
        <v>83</v>
      </c>
      <c r="V2120" s="16" t="s">
        <v>199</v>
      </c>
    </row>
    <row r="2121" spans="1:22" s="5" customFormat="1" ht="409.5" x14ac:dyDescent="0.2">
      <c r="A2121" s="16">
        <v>2116</v>
      </c>
      <c r="B2121" s="21" t="s">
        <v>6306</v>
      </c>
      <c r="C2121" s="16" t="s">
        <v>6307</v>
      </c>
      <c r="D2121" s="16" t="s">
        <v>5861</v>
      </c>
      <c r="E2121" s="16" t="s">
        <v>6308</v>
      </c>
      <c r="F2121" s="16"/>
      <c r="G2121" s="16" t="s">
        <v>1493</v>
      </c>
      <c r="H2121" s="251">
        <v>10392000</v>
      </c>
      <c r="I2121" s="251">
        <v>8</v>
      </c>
      <c r="J2121" s="16">
        <v>0</v>
      </c>
      <c r="K2121" s="16">
        <v>0</v>
      </c>
      <c r="L2121" s="16">
        <v>0</v>
      </c>
      <c r="M2121" s="16">
        <v>0</v>
      </c>
      <c r="N2121" s="16">
        <v>0</v>
      </c>
      <c r="O2121" s="16">
        <v>0</v>
      </c>
      <c r="P2121" s="16">
        <v>0</v>
      </c>
      <c r="Q2121" s="16">
        <v>0</v>
      </c>
      <c r="R2121" s="16">
        <v>10392000</v>
      </c>
      <c r="S2121" s="16">
        <v>8</v>
      </c>
      <c r="T2121" s="16" t="s">
        <v>76</v>
      </c>
      <c r="U2121" s="16"/>
      <c r="V2121" s="16"/>
    </row>
    <row r="2122" spans="1:22" s="5" customFormat="1" ht="93.75" x14ac:dyDescent="0.2">
      <c r="A2122" s="16">
        <v>2117</v>
      </c>
      <c r="B2122" s="21" t="s">
        <v>7476</v>
      </c>
      <c r="C2122" s="16" t="s">
        <v>7477</v>
      </c>
      <c r="D2122" s="16" t="s">
        <v>3931</v>
      </c>
      <c r="E2122" s="16" t="s">
        <v>7478</v>
      </c>
      <c r="F2122" s="16"/>
      <c r="G2122" s="16" t="s">
        <v>1493</v>
      </c>
      <c r="H2122" s="251">
        <v>2078090.95</v>
      </c>
      <c r="I2122" s="251">
        <v>95</v>
      </c>
      <c r="J2122" s="16">
        <v>2078090.95</v>
      </c>
      <c r="K2122" s="16">
        <v>95</v>
      </c>
      <c r="L2122" s="16">
        <v>2078090.95</v>
      </c>
      <c r="M2122" s="16">
        <v>95</v>
      </c>
      <c r="N2122" s="16">
        <v>2078090.95</v>
      </c>
      <c r="O2122" s="16">
        <v>95</v>
      </c>
      <c r="P2122" s="16">
        <v>2078090.95</v>
      </c>
      <c r="Q2122" s="16">
        <v>95</v>
      </c>
      <c r="R2122" s="16">
        <v>10390454.75</v>
      </c>
      <c r="S2122" s="16">
        <v>475</v>
      </c>
      <c r="T2122" s="16" t="s">
        <v>213</v>
      </c>
      <c r="U2122" s="16" t="s">
        <v>83</v>
      </c>
      <c r="V2122" s="16" t="s">
        <v>7335</v>
      </c>
    </row>
    <row r="2123" spans="1:22" s="5" customFormat="1" ht="409.5" x14ac:dyDescent="0.2">
      <c r="A2123" s="16">
        <v>2118</v>
      </c>
      <c r="B2123" s="21" t="s">
        <v>219</v>
      </c>
      <c r="C2123" s="16" t="s">
        <v>2683</v>
      </c>
      <c r="D2123" s="16" t="s">
        <v>2684</v>
      </c>
      <c r="E2123" s="16" t="s">
        <v>9848</v>
      </c>
      <c r="F2123" s="16" t="s">
        <v>9849</v>
      </c>
      <c r="G2123" s="16" t="s">
        <v>9850</v>
      </c>
      <c r="H2123" s="251">
        <v>2075904.5</v>
      </c>
      <c r="I2123" s="251">
        <v>1684</v>
      </c>
      <c r="J2123" s="16">
        <v>2075904.5</v>
      </c>
      <c r="K2123" s="16">
        <v>1684</v>
      </c>
      <c r="L2123" s="16">
        <v>2075904.5</v>
      </c>
      <c r="M2123" s="16">
        <v>1684</v>
      </c>
      <c r="N2123" s="16">
        <v>2075904.5</v>
      </c>
      <c r="O2123" s="16">
        <v>1684</v>
      </c>
      <c r="P2123" s="16">
        <v>2075904.5</v>
      </c>
      <c r="Q2123" s="16">
        <v>1684</v>
      </c>
      <c r="R2123" s="16">
        <v>10379522.5</v>
      </c>
      <c r="S2123" s="16">
        <v>8420</v>
      </c>
      <c r="T2123" s="16" t="s">
        <v>25</v>
      </c>
      <c r="U2123" s="16" t="s">
        <v>35</v>
      </c>
      <c r="V2123" s="16" t="s">
        <v>9851</v>
      </c>
    </row>
    <row r="2124" spans="1:22" s="5" customFormat="1" ht="37.5" x14ac:dyDescent="0.2">
      <c r="A2124" s="16">
        <v>2119</v>
      </c>
      <c r="B2124" s="16" t="s">
        <v>12334</v>
      </c>
      <c r="C2124" s="16" t="s">
        <v>12335</v>
      </c>
      <c r="D2124" s="16" t="s">
        <v>1501</v>
      </c>
      <c r="E2124" s="16" t="s">
        <v>12336</v>
      </c>
      <c r="F2124" s="16"/>
      <c r="G2124" s="151" t="s">
        <v>9115</v>
      </c>
      <c r="H2124" s="275">
        <v>3459120</v>
      </c>
      <c r="I2124" s="275" t="s">
        <v>7128</v>
      </c>
      <c r="J2124" s="275">
        <v>0</v>
      </c>
      <c r="K2124" s="275">
        <v>0</v>
      </c>
      <c r="L2124" s="275">
        <v>3459120</v>
      </c>
      <c r="M2124" s="275" t="s">
        <v>7128</v>
      </c>
      <c r="N2124" s="275">
        <v>0</v>
      </c>
      <c r="O2124" s="275">
        <v>0</v>
      </c>
      <c r="P2124" s="275">
        <v>3459120</v>
      </c>
      <c r="Q2124" s="275" t="s">
        <v>7128</v>
      </c>
      <c r="R2124" s="16">
        <v>10377360</v>
      </c>
      <c r="S2124" s="275">
        <v>60</v>
      </c>
      <c r="T2124" s="38" t="s">
        <v>11752</v>
      </c>
      <c r="U2124" s="279"/>
      <c r="V2124" s="279"/>
    </row>
    <row r="2125" spans="1:22" s="5" customFormat="1" ht="75" customHeight="1" x14ac:dyDescent="0.3">
      <c r="A2125" s="16">
        <v>2120</v>
      </c>
      <c r="B2125" s="113" t="s">
        <v>16375</v>
      </c>
      <c r="C2125" s="113" t="s">
        <v>16376</v>
      </c>
      <c r="D2125" s="113" t="s">
        <v>16377</v>
      </c>
      <c r="E2125" s="113" t="s">
        <v>16378</v>
      </c>
      <c r="F2125" s="113" t="s">
        <v>16379</v>
      </c>
      <c r="G2125" s="113" t="s">
        <v>9115</v>
      </c>
      <c r="H2125" s="172">
        <v>10376100</v>
      </c>
      <c r="I2125" s="172">
        <v>1</v>
      </c>
      <c r="J2125" s="174"/>
      <c r="K2125" s="174"/>
      <c r="L2125" s="174"/>
      <c r="M2125" s="174"/>
      <c r="N2125" s="174"/>
      <c r="O2125" s="174"/>
      <c r="P2125" s="174"/>
      <c r="Q2125" s="174"/>
      <c r="R2125" s="16">
        <v>10376100</v>
      </c>
      <c r="S2125" s="171">
        <v>1</v>
      </c>
      <c r="T2125" s="113" t="s">
        <v>15928</v>
      </c>
      <c r="U2125" s="219">
        <v>398</v>
      </c>
      <c r="V2125" s="112" t="s">
        <v>199</v>
      </c>
    </row>
    <row r="2126" spans="1:22" s="5" customFormat="1" ht="37.5" x14ac:dyDescent="0.2">
      <c r="A2126" s="16">
        <v>2121</v>
      </c>
      <c r="B2126" s="21" t="s">
        <v>7837</v>
      </c>
      <c r="C2126" s="16" t="s">
        <v>105</v>
      </c>
      <c r="D2126" s="16" t="s">
        <v>645</v>
      </c>
      <c r="E2126" s="16" t="s">
        <v>106</v>
      </c>
      <c r="F2126" s="16"/>
      <c r="G2126" s="16" t="s">
        <v>33</v>
      </c>
      <c r="H2126" s="251">
        <v>1232139.6607142854</v>
      </c>
      <c r="I2126" s="251">
        <v>6</v>
      </c>
      <c r="J2126" s="16">
        <v>4682130.67</v>
      </c>
      <c r="K2126" s="16">
        <v>19</v>
      </c>
      <c r="L2126" s="16">
        <v>1478567.58</v>
      </c>
      <c r="M2126" s="16">
        <v>6</v>
      </c>
      <c r="N2126" s="16">
        <v>1478567.58</v>
      </c>
      <c r="O2126" s="16">
        <v>6</v>
      </c>
      <c r="P2126" s="16">
        <v>1478567.58</v>
      </c>
      <c r="Q2126" s="16">
        <v>6</v>
      </c>
      <c r="R2126" s="16">
        <v>10349973.070714286</v>
      </c>
      <c r="S2126" s="16">
        <v>43</v>
      </c>
      <c r="T2126" s="16" t="s">
        <v>213</v>
      </c>
      <c r="U2126" s="16" t="s">
        <v>7048</v>
      </c>
      <c r="V2126" s="16" t="s">
        <v>7048</v>
      </c>
    </row>
    <row r="2127" spans="1:22" s="5" customFormat="1" ht="168.75" x14ac:dyDescent="0.2">
      <c r="A2127" s="16">
        <v>2122</v>
      </c>
      <c r="B2127" s="16" t="s">
        <v>12337</v>
      </c>
      <c r="C2127" s="16" t="s">
        <v>12338</v>
      </c>
      <c r="D2127" s="16" t="s">
        <v>12339</v>
      </c>
      <c r="E2127" s="16" t="s">
        <v>12340</v>
      </c>
      <c r="F2127" s="16"/>
      <c r="G2127" s="151" t="s">
        <v>9115</v>
      </c>
      <c r="H2127" s="275">
        <v>10330864.99</v>
      </c>
      <c r="I2127" s="275" t="s">
        <v>9201</v>
      </c>
      <c r="J2127" s="275"/>
      <c r="K2127" s="275"/>
      <c r="L2127" s="275"/>
      <c r="M2127" s="275"/>
      <c r="N2127" s="275"/>
      <c r="O2127" s="275"/>
      <c r="P2127" s="275"/>
      <c r="Q2127" s="275"/>
      <c r="R2127" s="16">
        <v>10330864.99</v>
      </c>
      <c r="S2127" s="275">
        <v>5</v>
      </c>
      <c r="T2127" s="38" t="s">
        <v>11788</v>
      </c>
      <c r="U2127" s="279"/>
      <c r="V2127" s="279"/>
    </row>
    <row r="2128" spans="1:22" s="5" customFormat="1" ht="75" x14ac:dyDescent="0.2">
      <c r="A2128" s="16">
        <v>2123</v>
      </c>
      <c r="B2128" s="16" t="s">
        <v>13007</v>
      </c>
      <c r="C2128" s="16" t="s">
        <v>13008</v>
      </c>
      <c r="D2128" s="16" t="s">
        <v>13009</v>
      </c>
      <c r="E2128" s="16" t="s">
        <v>13010</v>
      </c>
      <c r="F2128" s="16"/>
      <c r="G2128" s="151" t="s">
        <v>9115</v>
      </c>
      <c r="H2128" s="166">
        <v>10313732.800000001</v>
      </c>
      <c r="I2128" s="166" t="s">
        <v>9268</v>
      </c>
      <c r="J2128" s="166">
        <v>0</v>
      </c>
      <c r="K2128" s="166">
        <v>0</v>
      </c>
      <c r="L2128" s="166">
        <v>0</v>
      </c>
      <c r="M2128" s="166">
        <v>0</v>
      </c>
      <c r="N2128" s="166">
        <v>0</v>
      </c>
      <c r="O2128" s="166">
        <v>0</v>
      </c>
      <c r="P2128" s="166">
        <v>0</v>
      </c>
      <c r="Q2128" s="166">
        <v>0</v>
      </c>
      <c r="R2128" s="16">
        <v>10313732.800000001</v>
      </c>
      <c r="S2128" s="275">
        <v>100</v>
      </c>
      <c r="T2128" s="20" t="s">
        <v>12910</v>
      </c>
      <c r="U2128" s="118" t="s">
        <v>294</v>
      </c>
      <c r="V2128" s="314" t="s">
        <v>14444</v>
      </c>
    </row>
    <row r="2129" spans="1:22" s="5" customFormat="1" x14ac:dyDescent="0.2">
      <c r="A2129" s="16">
        <v>2124</v>
      </c>
      <c r="B2129" s="21" t="s">
        <v>5681</v>
      </c>
      <c r="C2129" s="16" t="s">
        <v>5682</v>
      </c>
      <c r="D2129" s="16" t="s">
        <v>5683</v>
      </c>
      <c r="E2129" s="16" t="s">
        <v>10883</v>
      </c>
      <c r="F2129" s="16"/>
      <c r="G2129" s="16" t="s">
        <v>9115</v>
      </c>
      <c r="H2129" s="251">
        <v>10300141.82</v>
      </c>
      <c r="I2129" s="251" t="s">
        <v>9334</v>
      </c>
      <c r="J2129" s="16"/>
      <c r="K2129" s="16"/>
      <c r="L2129" s="16"/>
      <c r="M2129" s="16"/>
      <c r="N2129" s="16"/>
      <c r="O2129" s="16"/>
      <c r="P2129" s="16"/>
      <c r="Q2129" s="16"/>
      <c r="R2129" s="16">
        <v>10300141.82</v>
      </c>
      <c r="S2129" s="16">
        <v>14</v>
      </c>
      <c r="T2129" s="16" t="s">
        <v>76</v>
      </c>
      <c r="U2129" s="16" t="s">
        <v>2567</v>
      </c>
      <c r="V2129" s="16" t="s">
        <v>10891</v>
      </c>
    </row>
    <row r="2130" spans="1:22" s="5" customFormat="1" ht="37.5" x14ac:dyDescent="0.2">
      <c r="A2130" s="16">
        <v>2125</v>
      </c>
      <c r="B2130" s="21" t="s">
        <v>842</v>
      </c>
      <c r="C2130" s="16" t="s">
        <v>2247</v>
      </c>
      <c r="D2130" s="16" t="s">
        <v>1760</v>
      </c>
      <c r="E2130" s="16" t="s">
        <v>4041</v>
      </c>
      <c r="F2130" s="16"/>
      <c r="G2130" s="16" t="s">
        <v>1493</v>
      </c>
      <c r="H2130" s="251">
        <v>2572500</v>
      </c>
      <c r="I2130" s="251">
        <v>30</v>
      </c>
      <c r="J2130" s="16">
        <v>2572500</v>
      </c>
      <c r="K2130" s="16">
        <v>30</v>
      </c>
      <c r="L2130" s="16">
        <v>2572500</v>
      </c>
      <c r="M2130" s="16">
        <v>30</v>
      </c>
      <c r="N2130" s="16">
        <v>2572500</v>
      </c>
      <c r="O2130" s="16">
        <v>30</v>
      </c>
      <c r="P2130" s="16">
        <v>0</v>
      </c>
      <c r="Q2130" s="16">
        <v>0</v>
      </c>
      <c r="R2130" s="16">
        <v>10290000</v>
      </c>
      <c r="S2130" s="16">
        <v>120</v>
      </c>
      <c r="T2130" s="16" t="s">
        <v>50</v>
      </c>
      <c r="U2130" s="16" t="s">
        <v>2567</v>
      </c>
      <c r="V2130" s="16" t="s">
        <v>199</v>
      </c>
    </row>
    <row r="2131" spans="1:22" s="5" customFormat="1" ht="37.5" x14ac:dyDescent="0.2">
      <c r="A2131" s="16">
        <v>2126</v>
      </c>
      <c r="B2131" s="21" t="s">
        <v>10107</v>
      </c>
      <c r="C2131" s="16" t="s">
        <v>10108</v>
      </c>
      <c r="D2131" s="16" t="s">
        <v>493</v>
      </c>
      <c r="E2131" s="16" t="s">
        <v>10109</v>
      </c>
      <c r="F2131" s="16" t="s">
        <v>10109</v>
      </c>
      <c r="G2131" s="16" t="s">
        <v>9115</v>
      </c>
      <c r="H2131" s="251">
        <v>2054154.82</v>
      </c>
      <c r="I2131" s="251" t="s">
        <v>9338</v>
      </c>
      <c r="J2131" s="16">
        <v>2054154.82</v>
      </c>
      <c r="K2131" s="16" t="s">
        <v>9338</v>
      </c>
      <c r="L2131" s="16">
        <v>2054154.82</v>
      </c>
      <c r="M2131" s="16" t="s">
        <v>9338</v>
      </c>
      <c r="N2131" s="16">
        <v>2054154.82</v>
      </c>
      <c r="O2131" s="16" t="s">
        <v>9338</v>
      </c>
      <c r="P2131" s="16">
        <v>2054154.82</v>
      </c>
      <c r="Q2131" s="16" t="s">
        <v>9338</v>
      </c>
      <c r="R2131" s="16">
        <v>10270774.1</v>
      </c>
      <c r="S2131" s="16">
        <v>200</v>
      </c>
      <c r="T2131" s="16" t="s">
        <v>34</v>
      </c>
      <c r="U2131" s="16"/>
      <c r="V2131" s="16"/>
    </row>
    <row r="2132" spans="1:22" s="5" customFormat="1" ht="37.5" x14ac:dyDescent="0.2">
      <c r="A2132" s="16">
        <v>2127</v>
      </c>
      <c r="B2132" s="21" t="s">
        <v>993</v>
      </c>
      <c r="C2132" s="16" t="s">
        <v>994</v>
      </c>
      <c r="D2132" s="16" t="s">
        <v>995</v>
      </c>
      <c r="E2132" s="16" t="s">
        <v>3960</v>
      </c>
      <c r="F2132" s="16"/>
      <c r="G2132" s="16" t="s">
        <v>1493</v>
      </c>
      <c r="H2132" s="251">
        <v>1895650</v>
      </c>
      <c r="I2132" s="251">
        <v>50</v>
      </c>
      <c r="J2132" s="16">
        <v>1971476</v>
      </c>
      <c r="K2132" s="16">
        <v>50</v>
      </c>
      <c r="L2132" s="16">
        <v>2050335.04</v>
      </c>
      <c r="M2132" s="16">
        <v>50</v>
      </c>
      <c r="N2132" s="16">
        <v>2132348.4416</v>
      </c>
      <c r="O2132" s="16">
        <v>50</v>
      </c>
      <c r="P2132" s="16">
        <v>2217642.3792639999</v>
      </c>
      <c r="Q2132" s="16">
        <v>50</v>
      </c>
      <c r="R2132" s="16">
        <v>10267451.860863999</v>
      </c>
      <c r="S2132" s="16">
        <v>250</v>
      </c>
      <c r="T2132" s="16" t="s">
        <v>50</v>
      </c>
      <c r="U2132" s="16" t="s">
        <v>2567</v>
      </c>
      <c r="V2132" s="16" t="s">
        <v>199</v>
      </c>
    </row>
    <row r="2133" spans="1:22" s="5" customFormat="1" ht="409.5" x14ac:dyDescent="0.2">
      <c r="A2133" s="16">
        <v>2128</v>
      </c>
      <c r="B2133" s="21" t="s">
        <v>9808</v>
      </c>
      <c r="C2133" s="16" t="s">
        <v>9809</v>
      </c>
      <c r="D2133" s="16" t="s">
        <v>9810</v>
      </c>
      <c r="E2133" s="16" t="s">
        <v>9811</v>
      </c>
      <c r="F2133" s="16" t="s">
        <v>9812</v>
      </c>
      <c r="G2133" s="16" t="s">
        <v>9769</v>
      </c>
      <c r="H2133" s="251">
        <v>2451800</v>
      </c>
      <c r="I2133" s="251">
        <v>20</v>
      </c>
      <c r="J2133" s="16">
        <v>1952720</v>
      </c>
      <c r="K2133" s="16">
        <v>20</v>
      </c>
      <c r="L2133" s="16">
        <v>1952720</v>
      </c>
      <c r="M2133" s="16">
        <v>20</v>
      </c>
      <c r="N2133" s="16">
        <v>1952720</v>
      </c>
      <c r="O2133" s="16">
        <v>20</v>
      </c>
      <c r="P2133" s="16">
        <v>1952720</v>
      </c>
      <c r="Q2133" s="16">
        <v>20</v>
      </c>
      <c r="R2133" s="16">
        <v>10262680</v>
      </c>
      <c r="S2133" s="16">
        <v>100</v>
      </c>
      <c r="T2133" s="16" t="s">
        <v>25</v>
      </c>
      <c r="U2133" s="16" t="s">
        <v>1097</v>
      </c>
      <c r="V2133" s="16" t="s">
        <v>9813</v>
      </c>
    </row>
    <row r="2134" spans="1:22" s="5" customFormat="1" ht="409.5" x14ac:dyDescent="0.2">
      <c r="A2134" s="16">
        <v>2129</v>
      </c>
      <c r="B2134" s="21" t="s">
        <v>7706</v>
      </c>
      <c r="C2134" s="16" t="s">
        <v>10025</v>
      </c>
      <c r="D2134" s="16" t="s">
        <v>8356</v>
      </c>
      <c r="E2134" s="16" t="s">
        <v>10028</v>
      </c>
      <c r="F2134" s="16" t="s">
        <v>10029</v>
      </c>
      <c r="G2134" s="16" t="s">
        <v>9115</v>
      </c>
      <c r="H2134" s="251">
        <v>2051829.96</v>
      </c>
      <c r="I2134" s="251" t="s">
        <v>9196</v>
      </c>
      <c r="J2134" s="16">
        <v>2051829.96</v>
      </c>
      <c r="K2134" s="16" t="s">
        <v>9196</v>
      </c>
      <c r="L2134" s="16">
        <v>2051829.96</v>
      </c>
      <c r="M2134" s="16" t="s">
        <v>9196</v>
      </c>
      <c r="N2134" s="16">
        <v>2051829.96</v>
      </c>
      <c r="O2134" s="16" t="s">
        <v>9196</v>
      </c>
      <c r="P2134" s="16">
        <v>2051829.96</v>
      </c>
      <c r="Q2134" s="16" t="s">
        <v>9196</v>
      </c>
      <c r="R2134" s="16">
        <v>10259149.800000001</v>
      </c>
      <c r="S2134" s="16">
        <v>60</v>
      </c>
      <c r="T2134" s="16" t="s">
        <v>34</v>
      </c>
      <c r="U2134" s="16"/>
      <c r="V2134" s="16"/>
    </row>
    <row r="2135" spans="1:22" s="5" customFormat="1" ht="112.5" x14ac:dyDescent="0.2">
      <c r="A2135" s="16">
        <v>2130</v>
      </c>
      <c r="B2135" s="21" t="s">
        <v>645</v>
      </c>
      <c r="C2135" s="16" t="s">
        <v>86</v>
      </c>
      <c r="D2135" s="16" t="s">
        <v>87</v>
      </c>
      <c r="E2135" s="16" t="s">
        <v>11038</v>
      </c>
      <c r="F2135" s="16"/>
      <c r="G2135" s="16" t="s">
        <v>1493</v>
      </c>
      <c r="H2135" s="251">
        <v>2051725.78</v>
      </c>
      <c r="I2135" s="251">
        <v>23</v>
      </c>
      <c r="J2135" s="16">
        <v>2051725.78</v>
      </c>
      <c r="K2135" s="16">
        <v>23</v>
      </c>
      <c r="L2135" s="16">
        <v>2051725.78</v>
      </c>
      <c r="M2135" s="16">
        <v>23</v>
      </c>
      <c r="N2135" s="16">
        <v>2051725.78</v>
      </c>
      <c r="O2135" s="16">
        <v>23</v>
      </c>
      <c r="P2135" s="16">
        <v>2051725.78</v>
      </c>
      <c r="Q2135" s="16">
        <v>23</v>
      </c>
      <c r="R2135" s="16">
        <v>10258628.9</v>
      </c>
      <c r="S2135" s="16">
        <v>115</v>
      </c>
      <c r="T2135" s="16" t="s">
        <v>1113</v>
      </c>
      <c r="U2135" s="16" t="s">
        <v>1097</v>
      </c>
      <c r="V2135" s="35" t="s">
        <v>199</v>
      </c>
    </row>
    <row r="2136" spans="1:22" s="5" customFormat="1" ht="56.25" customHeight="1" x14ac:dyDescent="0.3">
      <c r="A2136" s="16">
        <v>2131</v>
      </c>
      <c r="B2136" s="20" t="s">
        <v>16106</v>
      </c>
      <c r="C2136" s="20" t="s">
        <v>16107</v>
      </c>
      <c r="D2136" s="20" t="s">
        <v>16108</v>
      </c>
      <c r="E2136" s="20" t="s">
        <v>16109</v>
      </c>
      <c r="F2136" s="116" t="s">
        <v>16110</v>
      </c>
      <c r="G2136" s="21" t="s">
        <v>33</v>
      </c>
      <c r="H2136" s="115">
        <v>10253600</v>
      </c>
      <c r="I2136" s="115">
        <v>70000</v>
      </c>
      <c r="J2136" s="171"/>
      <c r="K2136" s="171"/>
      <c r="L2136" s="171"/>
      <c r="M2136" s="171"/>
      <c r="N2136" s="174"/>
      <c r="O2136" s="174"/>
      <c r="P2136" s="174"/>
      <c r="Q2136" s="174"/>
      <c r="R2136" s="16">
        <v>10253600</v>
      </c>
      <c r="S2136" s="171">
        <v>70000</v>
      </c>
      <c r="T2136" s="20" t="s">
        <v>15928</v>
      </c>
      <c r="U2136" s="16" t="s">
        <v>199</v>
      </c>
      <c r="V2136" s="16" t="s">
        <v>199</v>
      </c>
    </row>
    <row r="2137" spans="1:22" s="5" customFormat="1" ht="243.75" customHeight="1" x14ac:dyDescent="0.3">
      <c r="A2137" s="16">
        <v>2132</v>
      </c>
      <c r="B2137" s="20" t="s">
        <v>13812</v>
      </c>
      <c r="C2137" s="20" t="s">
        <v>13816</v>
      </c>
      <c r="D2137" s="20" t="s">
        <v>13817</v>
      </c>
      <c r="E2137" s="20" t="s">
        <v>22</v>
      </c>
      <c r="F2137" s="20" t="s">
        <v>13818</v>
      </c>
      <c r="G2137" s="20" t="s">
        <v>33</v>
      </c>
      <c r="H2137" s="115">
        <v>5000940</v>
      </c>
      <c r="I2137" s="115">
        <v>2400</v>
      </c>
      <c r="J2137" s="21">
        <v>5250987</v>
      </c>
      <c r="K2137" s="21">
        <v>2400</v>
      </c>
      <c r="L2137" s="21"/>
      <c r="M2137" s="21"/>
      <c r="N2137" s="20"/>
      <c r="O2137" s="20"/>
      <c r="P2137" s="114"/>
      <c r="Q2137" s="114"/>
      <c r="R2137" s="16">
        <v>10251927</v>
      </c>
      <c r="S2137" s="21">
        <v>4800</v>
      </c>
      <c r="T2137" s="21" t="s">
        <v>13791</v>
      </c>
      <c r="U2137" s="16" t="s">
        <v>83</v>
      </c>
      <c r="V2137" s="16" t="s">
        <v>13819</v>
      </c>
    </row>
    <row r="2138" spans="1:22" s="5" customFormat="1" ht="93.75" customHeight="1" x14ac:dyDescent="0.3">
      <c r="A2138" s="16">
        <v>2133</v>
      </c>
      <c r="B2138" s="20" t="s">
        <v>13812</v>
      </c>
      <c r="C2138" s="113" t="s">
        <v>13816</v>
      </c>
      <c r="D2138" s="20" t="s">
        <v>13817</v>
      </c>
      <c r="E2138" s="21" t="s">
        <v>22</v>
      </c>
      <c r="F2138" s="116" t="s">
        <v>13818</v>
      </c>
      <c r="G2138" s="21" t="s">
        <v>33</v>
      </c>
      <c r="H2138" s="115">
        <v>5000940</v>
      </c>
      <c r="I2138" s="115">
        <v>2400</v>
      </c>
      <c r="J2138" s="21">
        <v>5250987</v>
      </c>
      <c r="K2138" s="21">
        <v>2400</v>
      </c>
      <c r="L2138" s="21"/>
      <c r="M2138" s="21"/>
      <c r="N2138" s="20"/>
      <c r="O2138" s="20"/>
      <c r="P2138" s="114"/>
      <c r="Q2138" s="114"/>
      <c r="R2138" s="16">
        <v>10251927</v>
      </c>
      <c r="S2138" s="21">
        <v>7200</v>
      </c>
      <c r="T2138" s="21" t="s">
        <v>13791</v>
      </c>
      <c r="U2138" s="16" t="s">
        <v>83</v>
      </c>
      <c r="V2138" s="16" t="s">
        <v>13819</v>
      </c>
    </row>
    <row r="2139" spans="1:22" s="5" customFormat="1" ht="187.5" x14ac:dyDescent="0.2">
      <c r="A2139" s="16">
        <v>2134</v>
      </c>
      <c r="B2139" s="21" t="s">
        <v>7020</v>
      </c>
      <c r="C2139" s="16" t="s">
        <v>9916</v>
      </c>
      <c r="D2139" s="16" t="s">
        <v>9917</v>
      </c>
      <c r="E2139" s="16" t="s">
        <v>9918</v>
      </c>
      <c r="F2139" s="16" t="s">
        <v>9919</v>
      </c>
      <c r="G2139" s="16" t="s">
        <v>7079</v>
      </c>
      <c r="H2139" s="251">
        <v>2049600</v>
      </c>
      <c r="I2139" s="251">
        <v>0.3</v>
      </c>
      <c r="J2139" s="16">
        <v>2049600</v>
      </c>
      <c r="K2139" s="16">
        <v>0.3</v>
      </c>
      <c r="L2139" s="16">
        <v>2049600</v>
      </c>
      <c r="M2139" s="16">
        <v>0.3</v>
      </c>
      <c r="N2139" s="16">
        <v>2049600</v>
      </c>
      <c r="O2139" s="16">
        <v>0.3</v>
      </c>
      <c r="P2139" s="16">
        <v>2049600</v>
      </c>
      <c r="Q2139" s="16">
        <v>0.3</v>
      </c>
      <c r="R2139" s="16">
        <v>10248000</v>
      </c>
      <c r="S2139" s="16">
        <v>1.5</v>
      </c>
      <c r="T2139" s="16" t="s">
        <v>34</v>
      </c>
      <c r="U2139" s="16"/>
      <c r="V2139" s="16"/>
    </row>
    <row r="2140" spans="1:22" s="5" customFormat="1" ht="112.5" x14ac:dyDescent="0.2">
      <c r="A2140" s="16">
        <v>2135</v>
      </c>
      <c r="B2140" s="21" t="s">
        <v>4681</v>
      </c>
      <c r="C2140" s="16" t="s">
        <v>807</v>
      </c>
      <c r="D2140" s="16" t="s">
        <v>320</v>
      </c>
      <c r="E2140" s="16" t="s">
        <v>808</v>
      </c>
      <c r="F2140" s="17"/>
      <c r="G2140" s="16" t="s">
        <v>33</v>
      </c>
      <c r="H2140" s="251">
        <v>2048670</v>
      </c>
      <c r="I2140" s="251">
        <v>103</v>
      </c>
      <c r="J2140" s="16">
        <v>2048670</v>
      </c>
      <c r="K2140" s="16">
        <v>103</v>
      </c>
      <c r="L2140" s="16">
        <v>2048670</v>
      </c>
      <c r="M2140" s="16">
        <v>103</v>
      </c>
      <c r="N2140" s="16">
        <v>2048670</v>
      </c>
      <c r="O2140" s="16">
        <v>103</v>
      </c>
      <c r="P2140" s="16">
        <v>2048670</v>
      </c>
      <c r="Q2140" s="16">
        <v>103</v>
      </c>
      <c r="R2140" s="16">
        <v>10243350</v>
      </c>
      <c r="S2140" s="16">
        <v>515</v>
      </c>
      <c r="T2140" s="16" t="s">
        <v>213</v>
      </c>
      <c r="U2140" s="16" t="s">
        <v>2567</v>
      </c>
      <c r="V2140" s="16" t="s">
        <v>199</v>
      </c>
    </row>
    <row r="2141" spans="1:22" s="5" customFormat="1" ht="37.5" x14ac:dyDescent="0.2">
      <c r="A2141" s="16">
        <v>2136</v>
      </c>
      <c r="B2141" s="16" t="s">
        <v>5207</v>
      </c>
      <c r="C2141" s="16" t="s">
        <v>7287</v>
      </c>
      <c r="D2141" s="16" t="s">
        <v>7323</v>
      </c>
      <c r="E2141" s="16" t="s">
        <v>12341</v>
      </c>
      <c r="F2141" s="16"/>
      <c r="G2141" s="151" t="s">
        <v>9115</v>
      </c>
      <c r="H2141" s="275">
        <v>2048370.87</v>
      </c>
      <c r="I2141" s="275" t="s">
        <v>12342</v>
      </c>
      <c r="J2141" s="275">
        <v>2048370.87</v>
      </c>
      <c r="K2141" s="275" t="s">
        <v>12342</v>
      </c>
      <c r="L2141" s="275">
        <v>2048370.87</v>
      </c>
      <c r="M2141" s="275" t="s">
        <v>12342</v>
      </c>
      <c r="N2141" s="275">
        <v>2048370.87</v>
      </c>
      <c r="O2141" s="275" t="s">
        <v>12342</v>
      </c>
      <c r="P2141" s="275">
        <v>2048370.87</v>
      </c>
      <c r="Q2141" s="275" t="s">
        <v>12342</v>
      </c>
      <c r="R2141" s="16">
        <v>10241854.350000001</v>
      </c>
      <c r="S2141" s="275">
        <v>2265</v>
      </c>
      <c r="T2141" s="38" t="s">
        <v>11752</v>
      </c>
      <c r="U2141" s="279"/>
      <c r="V2141" s="279"/>
    </row>
    <row r="2142" spans="1:22" s="5" customFormat="1" ht="168.75" x14ac:dyDescent="0.2">
      <c r="A2142" s="16">
        <v>2137</v>
      </c>
      <c r="B2142" s="21" t="s">
        <v>158</v>
      </c>
      <c r="C2142" s="16" t="s">
        <v>159</v>
      </c>
      <c r="D2142" s="16" t="s">
        <v>160</v>
      </c>
      <c r="E2142" s="16" t="s">
        <v>22</v>
      </c>
      <c r="F2142" s="40" t="s">
        <v>161</v>
      </c>
      <c r="G2142" s="16" t="s">
        <v>33</v>
      </c>
      <c r="H2142" s="251">
        <v>2552056</v>
      </c>
      <c r="I2142" s="251">
        <v>2</v>
      </c>
      <c r="J2142" s="16">
        <v>2552056</v>
      </c>
      <c r="K2142" s="16">
        <v>2</v>
      </c>
      <c r="L2142" s="16">
        <v>2552056</v>
      </c>
      <c r="M2142" s="16">
        <v>2</v>
      </c>
      <c r="N2142" s="16">
        <v>2552056</v>
      </c>
      <c r="O2142" s="16">
        <v>2</v>
      </c>
      <c r="P2142" s="16">
        <v>0</v>
      </c>
      <c r="Q2142" s="16">
        <v>0</v>
      </c>
      <c r="R2142" s="16">
        <v>10208224</v>
      </c>
      <c r="S2142" s="16">
        <v>8</v>
      </c>
      <c r="T2142" s="16" t="s">
        <v>25</v>
      </c>
      <c r="U2142" s="16" t="s">
        <v>35</v>
      </c>
      <c r="V2142" s="16" t="s">
        <v>162</v>
      </c>
    </row>
    <row r="2143" spans="1:22" s="5" customFormat="1" ht="93.75" x14ac:dyDescent="0.2">
      <c r="A2143" s="16">
        <v>2138</v>
      </c>
      <c r="B2143" s="21" t="s">
        <v>7289</v>
      </c>
      <c r="C2143" s="16" t="s">
        <v>2197</v>
      </c>
      <c r="D2143" s="16" t="s">
        <v>2823</v>
      </c>
      <c r="E2143" s="16" t="s">
        <v>2117</v>
      </c>
      <c r="F2143" s="16"/>
      <c r="G2143" s="16" t="s">
        <v>1493</v>
      </c>
      <c r="H2143" s="251">
        <v>2041200</v>
      </c>
      <c r="I2143" s="251">
        <v>3</v>
      </c>
      <c r="J2143" s="16">
        <v>2041200</v>
      </c>
      <c r="K2143" s="16">
        <v>3</v>
      </c>
      <c r="L2143" s="16">
        <v>2041200</v>
      </c>
      <c r="M2143" s="16">
        <v>3</v>
      </c>
      <c r="N2143" s="16">
        <v>2041200</v>
      </c>
      <c r="O2143" s="16">
        <v>3</v>
      </c>
      <c r="P2143" s="16">
        <v>2041200</v>
      </c>
      <c r="Q2143" s="16">
        <v>3</v>
      </c>
      <c r="R2143" s="16">
        <v>10206000</v>
      </c>
      <c r="S2143" s="16">
        <v>15</v>
      </c>
      <c r="T2143" s="16" t="s">
        <v>213</v>
      </c>
      <c r="U2143" s="16" t="s">
        <v>7048</v>
      </c>
      <c r="V2143" s="16" t="s">
        <v>7048</v>
      </c>
    </row>
    <row r="2144" spans="1:22" s="5" customFormat="1" ht="37.5" x14ac:dyDescent="0.2">
      <c r="A2144" s="16">
        <v>2139</v>
      </c>
      <c r="B2144" s="21" t="s">
        <v>488</v>
      </c>
      <c r="C2144" s="16" t="s">
        <v>9116</v>
      </c>
      <c r="D2144" s="16" t="s">
        <v>528</v>
      </c>
      <c r="E2144" s="16" t="s">
        <v>2505</v>
      </c>
      <c r="F2144" s="16"/>
      <c r="G2144" s="16" t="s">
        <v>24</v>
      </c>
      <c r="H2144" s="251">
        <v>1854734.67</v>
      </c>
      <c r="I2144" s="251">
        <v>200</v>
      </c>
      <c r="J2144" s="16">
        <v>1966018.75</v>
      </c>
      <c r="K2144" s="16">
        <v>200</v>
      </c>
      <c r="L2144" s="16">
        <v>2044659.5</v>
      </c>
      <c r="M2144" s="16">
        <v>200</v>
      </c>
      <c r="N2144" s="16">
        <v>2126445.88</v>
      </c>
      <c r="O2144" s="16">
        <v>200</v>
      </c>
      <c r="P2144" s="16">
        <v>2211503.7200000002</v>
      </c>
      <c r="Q2144" s="16">
        <v>0</v>
      </c>
      <c r="R2144" s="16">
        <v>10203362.52</v>
      </c>
      <c r="S2144" s="16">
        <v>800</v>
      </c>
      <c r="T2144" s="16" t="s">
        <v>1522</v>
      </c>
      <c r="U2144" s="16" t="s">
        <v>35</v>
      </c>
      <c r="V2144" s="16" t="s">
        <v>11502</v>
      </c>
    </row>
    <row r="2145" spans="1:22" s="5" customFormat="1" ht="56.25" x14ac:dyDescent="0.2">
      <c r="A2145" s="16">
        <v>2140</v>
      </c>
      <c r="B2145" s="21" t="s">
        <v>1270</v>
      </c>
      <c r="C2145" s="16" t="s">
        <v>3042</v>
      </c>
      <c r="D2145" s="16" t="s">
        <v>3043</v>
      </c>
      <c r="E2145" s="16" t="s">
        <v>9224</v>
      </c>
      <c r="F2145" s="16"/>
      <c r="G2145" s="16" t="s">
        <v>9115</v>
      </c>
      <c r="H2145" s="251">
        <v>10202734.08</v>
      </c>
      <c r="I2145" s="251" t="s">
        <v>9130</v>
      </c>
      <c r="J2145" s="16"/>
      <c r="K2145" s="16"/>
      <c r="L2145" s="16"/>
      <c r="M2145" s="16"/>
      <c r="N2145" s="16"/>
      <c r="O2145" s="16"/>
      <c r="P2145" s="16"/>
      <c r="Q2145" s="16"/>
      <c r="R2145" s="16">
        <v>10202734.08</v>
      </c>
      <c r="S2145" s="16">
        <v>3</v>
      </c>
      <c r="T2145" s="16" t="s">
        <v>1326</v>
      </c>
      <c r="U2145" s="16"/>
      <c r="V2145" s="16"/>
    </row>
    <row r="2146" spans="1:22" s="5" customFormat="1" ht="75" x14ac:dyDescent="0.2">
      <c r="A2146" s="16">
        <v>2141</v>
      </c>
      <c r="B2146" s="16" t="s">
        <v>263</v>
      </c>
      <c r="C2146" s="16" t="s">
        <v>12311</v>
      </c>
      <c r="D2146" s="16" t="s">
        <v>12312</v>
      </c>
      <c r="E2146" s="16" t="s">
        <v>12343</v>
      </c>
      <c r="F2146" s="16"/>
      <c r="G2146" s="151" t="s">
        <v>9115</v>
      </c>
      <c r="H2146" s="275">
        <v>0</v>
      </c>
      <c r="I2146" s="275">
        <v>0</v>
      </c>
      <c r="J2146" s="275">
        <v>2548954</v>
      </c>
      <c r="K2146" s="275" t="s">
        <v>9268</v>
      </c>
      <c r="L2146" s="275">
        <v>2548954</v>
      </c>
      <c r="M2146" s="275" t="s">
        <v>9268</v>
      </c>
      <c r="N2146" s="275">
        <v>2548954</v>
      </c>
      <c r="O2146" s="275" t="s">
        <v>9268</v>
      </c>
      <c r="P2146" s="275">
        <v>2548954</v>
      </c>
      <c r="Q2146" s="275" t="s">
        <v>9268</v>
      </c>
      <c r="R2146" s="16">
        <v>10195816</v>
      </c>
      <c r="S2146" s="275">
        <v>400</v>
      </c>
      <c r="T2146" s="38" t="s">
        <v>11752</v>
      </c>
      <c r="U2146" s="279"/>
      <c r="V2146" s="279"/>
    </row>
    <row r="2147" spans="1:22" s="5" customFormat="1" x14ac:dyDescent="0.2">
      <c r="A2147" s="16">
        <v>2142</v>
      </c>
      <c r="B2147" s="21" t="s">
        <v>6306</v>
      </c>
      <c r="C2147" s="16" t="s">
        <v>6307</v>
      </c>
      <c r="D2147" s="16" t="s">
        <v>5861</v>
      </c>
      <c r="E2147" s="16" t="s">
        <v>10928</v>
      </c>
      <c r="F2147" s="16"/>
      <c r="G2147" s="16" t="s">
        <v>9115</v>
      </c>
      <c r="H2147" s="251">
        <v>10184160</v>
      </c>
      <c r="I2147" s="251" t="s">
        <v>9969</v>
      </c>
      <c r="J2147" s="16"/>
      <c r="K2147" s="16"/>
      <c r="L2147" s="16"/>
      <c r="M2147" s="16"/>
      <c r="N2147" s="16"/>
      <c r="O2147" s="16"/>
      <c r="P2147" s="16"/>
      <c r="Q2147" s="16"/>
      <c r="R2147" s="16">
        <v>10184160</v>
      </c>
      <c r="S2147" s="16">
        <v>7</v>
      </c>
      <c r="T2147" s="16" t="s">
        <v>76</v>
      </c>
      <c r="U2147" s="16" t="s">
        <v>294</v>
      </c>
      <c r="V2147" s="16" t="s">
        <v>10929</v>
      </c>
    </row>
    <row r="2148" spans="1:22" s="5" customFormat="1" ht="393.75" x14ac:dyDescent="0.2">
      <c r="A2148" s="16">
        <v>2143</v>
      </c>
      <c r="B2148" s="21" t="s">
        <v>3796</v>
      </c>
      <c r="C2148" s="16" t="s">
        <v>3797</v>
      </c>
      <c r="D2148" s="16" t="s">
        <v>3798</v>
      </c>
      <c r="E2148" s="16" t="s">
        <v>3799</v>
      </c>
      <c r="F2148" s="16"/>
      <c r="G2148" s="16" t="s">
        <v>2320</v>
      </c>
      <c r="H2148" s="251">
        <v>745000</v>
      </c>
      <c r="I2148" s="251">
        <v>1</v>
      </c>
      <c r="J2148" s="16">
        <v>2357730</v>
      </c>
      <c r="K2148" s="16">
        <v>3.4</v>
      </c>
      <c r="L2148" s="16">
        <v>2357730</v>
      </c>
      <c r="M2148" s="16">
        <v>3.4</v>
      </c>
      <c r="N2148" s="16">
        <v>2357730</v>
      </c>
      <c r="O2148" s="16">
        <v>3.4</v>
      </c>
      <c r="P2148" s="16">
        <v>2357730</v>
      </c>
      <c r="Q2148" s="16">
        <v>3.4</v>
      </c>
      <c r="R2148" s="16">
        <v>10175920</v>
      </c>
      <c r="S2148" s="16">
        <v>14.600000000000001</v>
      </c>
      <c r="T2148" s="16" t="s">
        <v>25</v>
      </c>
      <c r="U2148" s="16" t="s">
        <v>35</v>
      </c>
      <c r="V2148" s="16" t="s">
        <v>11236</v>
      </c>
    </row>
    <row r="2149" spans="1:22" s="5" customFormat="1" ht="337.5" customHeight="1" x14ac:dyDescent="0.3">
      <c r="A2149" s="16">
        <v>2144</v>
      </c>
      <c r="B2149" s="119" t="s">
        <v>11570</v>
      </c>
      <c r="C2149" s="119" t="s">
        <v>11566</v>
      </c>
      <c r="D2149" s="119" t="s">
        <v>11567</v>
      </c>
      <c r="E2149" s="119" t="s">
        <v>11571</v>
      </c>
      <c r="F2149" s="156"/>
      <c r="G2149" s="151" t="s">
        <v>33</v>
      </c>
      <c r="H2149" s="474">
        <v>2326421.0200000005</v>
      </c>
      <c r="I2149" s="474">
        <v>20</v>
      </c>
      <c r="J2149" s="169">
        <v>2559063.1220000009</v>
      </c>
      <c r="K2149" s="169">
        <v>20</v>
      </c>
      <c r="L2149" s="169">
        <v>2620332</v>
      </c>
      <c r="M2149" s="169">
        <v>1</v>
      </c>
      <c r="N2149" s="203">
        <v>2620333</v>
      </c>
      <c r="O2149" s="169">
        <v>1</v>
      </c>
      <c r="P2149" s="131"/>
      <c r="Q2149" s="131"/>
      <c r="R2149" s="16">
        <v>10126149.142000001</v>
      </c>
      <c r="S2149" s="151">
        <v>62</v>
      </c>
      <c r="T2149" s="151" t="s">
        <v>11563</v>
      </c>
      <c r="U2149" s="217" t="s">
        <v>26</v>
      </c>
      <c r="V2149" s="217" t="s">
        <v>11572</v>
      </c>
    </row>
    <row r="2150" spans="1:22" s="5" customFormat="1" ht="75" customHeight="1" x14ac:dyDescent="0.3">
      <c r="A2150" s="16">
        <v>2145</v>
      </c>
      <c r="B2150" s="113" t="s">
        <v>842</v>
      </c>
      <c r="C2150" s="113" t="s">
        <v>15690</v>
      </c>
      <c r="D2150" s="113" t="s">
        <v>15691</v>
      </c>
      <c r="E2150" s="113" t="s">
        <v>15692</v>
      </c>
      <c r="F2150" s="123" t="s">
        <v>14449</v>
      </c>
      <c r="G2150" s="113" t="s">
        <v>9115</v>
      </c>
      <c r="H2150" s="189">
        <v>10122403.199999999</v>
      </c>
      <c r="I2150" s="172" t="s">
        <v>7128</v>
      </c>
      <c r="J2150" s="20"/>
      <c r="K2150" s="20"/>
      <c r="L2150" s="20"/>
      <c r="M2150" s="20"/>
      <c r="N2150" s="20"/>
      <c r="O2150" s="20"/>
      <c r="P2150" s="20"/>
      <c r="Q2150" s="20"/>
      <c r="R2150" s="16">
        <v>10122403.199999999</v>
      </c>
      <c r="S2150" s="21">
        <v>20</v>
      </c>
      <c r="T2150" s="113" t="s">
        <v>15681</v>
      </c>
      <c r="U2150" s="16" t="s">
        <v>15682</v>
      </c>
      <c r="V2150" s="16" t="s">
        <v>15683</v>
      </c>
    </row>
    <row r="2151" spans="1:22" s="5" customFormat="1" ht="56.25" x14ac:dyDescent="0.2">
      <c r="A2151" s="16">
        <v>2146</v>
      </c>
      <c r="B2151" s="20" t="s">
        <v>3282</v>
      </c>
      <c r="C2151" s="20" t="s">
        <v>4880</v>
      </c>
      <c r="D2151" s="20" t="s">
        <v>14140</v>
      </c>
      <c r="E2151" s="20" t="s">
        <v>14140</v>
      </c>
      <c r="F2151" s="158"/>
      <c r="G2151" s="20" t="s">
        <v>2030</v>
      </c>
      <c r="H2151" s="144">
        <v>1831737.6</v>
      </c>
      <c r="I2151" s="144">
        <v>2000</v>
      </c>
      <c r="J2151" s="144">
        <v>1923324.4</v>
      </c>
      <c r="K2151" s="140">
        <v>2000</v>
      </c>
      <c r="L2151" s="144">
        <v>2019490.7</v>
      </c>
      <c r="M2151" s="140">
        <v>2000</v>
      </c>
      <c r="N2151" s="144">
        <v>2120465.2400000002</v>
      </c>
      <c r="O2151" s="140">
        <v>2000</v>
      </c>
      <c r="P2151" s="144">
        <v>2226488.5</v>
      </c>
      <c r="Q2151" s="140">
        <v>2000</v>
      </c>
      <c r="R2151" s="16">
        <v>10121506.440000001</v>
      </c>
      <c r="S2151" s="142">
        <v>10000</v>
      </c>
      <c r="T2151" s="140" t="s">
        <v>14141</v>
      </c>
      <c r="U2151" s="220" t="s">
        <v>83</v>
      </c>
      <c r="V2151" s="220" t="s">
        <v>14142</v>
      </c>
    </row>
    <row r="2152" spans="1:22" s="5" customFormat="1" ht="150" x14ac:dyDescent="0.2">
      <c r="A2152" s="16">
        <v>2147</v>
      </c>
      <c r="B2152" s="21" t="s">
        <v>417</v>
      </c>
      <c r="C2152" s="16" t="s">
        <v>726</v>
      </c>
      <c r="D2152" s="16" t="s">
        <v>727</v>
      </c>
      <c r="E2152" s="16" t="s">
        <v>9924</v>
      </c>
      <c r="F2152" s="16" t="s">
        <v>9924</v>
      </c>
      <c r="G2152" s="16" t="s">
        <v>9115</v>
      </c>
      <c r="H2152" s="251">
        <v>2024000.16</v>
      </c>
      <c r="I2152" s="251" t="s">
        <v>9113</v>
      </c>
      <c r="J2152" s="16">
        <v>2024000.16</v>
      </c>
      <c r="K2152" s="16" t="s">
        <v>9113</v>
      </c>
      <c r="L2152" s="16">
        <v>2024000.16</v>
      </c>
      <c r="M2152" s="16" t="s">
        <v>9113</v>
      </c>
      <c r="N2152" s="16">
        <v>2024000.16</v>
      </c>
      <c r="O2152" s="16" t="s">
        <v>9113</v>
      </c>
      <c r="P2152" s="16">
        <v>2024000.16</v>
      </c>
      <c r="Q2152" s="16" t="s">
        <v>9113</v>
      </c>
      <c r="R2152" s="16">
        <v>10120000.799999999</v>
      </c>
      <c r="S2152" s="16">
        <v>5</v>
      </c>
      <c r="T2152" s="16" t="s">
        <v>34</v>
      </c>
      <c r="U2152" s="16"/>
      <c r="V2152" s="16"/>
    </row>
    <row r="2153" spans="1:22" s="5" customFormat="1" ht="150" x14ac:dyDescent="0.2">
      <c r="A2153" s="16">
        <v>2148</v>
      </c>
      <c r="B2153" s="21" t="s">
        <v>417</v>
      </c>
      <c r="C2153" s="16" t="s">
        <v>726</v>
      </c>
      <c r="D2153" s="16" t="s">
        <v>727</v>
      </c>
      <c r="E2153" s="16" t="s">
        <v>9992</v>
      </c>
      <c r="F2153" s="16" t="s">
        <v>9992</v>
      </c>
      <c r="G2153" s="16" t="s">
        <v>9115</v>
      </c>
      <c r="H2153" s="251">
        <v>2024000.16</v>
      </c>
      <c r="I2153" s="251" t="s">
        <v>9113</v>
      </c>
      <c r="J2153" s="16">
        <v>2024000.16</v>
      </c>
      <c r="K2153" s="16" t="s">
        <v>9113</v>
      </c>
      <c r="L2153" s="16">
        <v>2024000.16</v>
      </c>
      <c r="M2153" s="16" t="s">
        <v>9113</v>
      </c>
      <c r="N2153" s="16">
        <v>2024000.16</v>
      </c>
      <c r="O2153" s="16" t="s">
        <v>9113</v>
      </c>
      <c r="P2153" s="16">
        <v>2024000.16</v>
      </c>
      <c r="Q2153" s="16" t="s">
        <v>9113</v>
      </c>
      <c r="R2153" s="16">
        <v>10120000.799999999</v>
      </c>
      <c r="S2153" s="16">
        <v>5</v>
      </c>
      <c r="T2153" s="16" t="s">
        <v>34</v>
      </c>
      <c r="U2153" s="16"/>
      <c r="V2153" s="16"/>
    </row>
    <row r="2154" spans="1:22" s="5" customFormat="1" ht="93.75" x14ac:dyDescent="0.2">
      <c r="A2154" s="16">
        <v>2149</v>
      </c>
      <c r="B2154" s="21" t="s">
        <v>2626</v>
      </c>
      <c r="C2154" s="16" t="s">
        <v>10168</v>
      </c>
      <c r="D2154" s="16" t="s">
        <v>10169</v>
      </c>
      <c r="E2154" s="16" t="s">
        <v>10170</v>
      </c>
      <c r="F2154" s="16" t="s">
        <v>10170</v>
      </c>
      <c r="G2154" s="16" t="s">
        <v>9115</v>
      </c>
      <c r="H2154" s="251">
        <v>2024000.16</v>
      </c>
      <c r="I2154" s="251" t="s">
        <v>9113</v>
      </c>
      <c r="J2154" s="16">
        <v>2024000.16</v>
      </c>
      <c r="K2154" s="16" t="s">
        <v>9113</v>
      </c>
      <c r="L2154" s="16">
        <v>2024000.16</v>
      </c>
      <c r="M2154" s="16" t="s">
        <v>9113</v>
      </c>
      <c r="N2154" s="16">
        <v>2024000.16</v>
      </c>
      <c r="O2154" s="16" t="s">
        <v>9113</v>
      </c>
      <c r="P2154" s="16">
        <v>2024000.16</v>
      </c>
      <c r="Q2154" s="16" t="s">
        <v>9113</v>
      </c>
      <c r="R2154" s="16">
        <v>10120000.799999999</v>
      </c>
      <c r="S2154" s="16">
        <v>5</v>
      </c>
      <c r="T2154" s="16" t="s">
        <v>34</v>
      </c>
      <c r="U2154" s="16"/>
      <c r="V2154" s="16"/>
    </row>
    <row r="2155" spans="1:22" s="5" customFormat="1" ht="150" x14ac:dyDescent="0.2">
      <c r="A2155" s="16">
        <v>2150</v>
      </c>
      <c r="B2155" s="21" t="s">
        <v>7678</v>
      </c>
      <c r="C2155" s="16" t="s">
        <v>4164</v>
      </c>
      <c r="D2155" s="16" t="s">
        <v>4165</v>
      </c>
      <c r="E2155" s="16" t="s">
        <v>10259</v>
      </c>
      <c r="F2155" s="16" t="s">
        <v>10259</v>
      </c>
      <c r="G2155" s="16" t="s">
        <v>9115</v>
      </c>
      <c r="H2155" s="251">
        <v>2024000.16</v>
      </c>
      <c r="I2155" s="251" t="s">
        <v>9113</v>
      </c>
      <c r="J2155" s="16">
        <v>2024000.16</v>
      </c>
      <c r="K2155" s="16" t="s">
        <v>9113</v>
      </c>
      <c r="L2155" s="16">
        <v>2024000.16</v>
      </c>
      <c r="M2155" s="16" t="s">
        <v>9113</v>
      </c>
      <c r="N2155" s="16">
        <v>2024000.16</v>
      </c>
      <c r="O2155" s="16" t="s">
        <v>9113</v>
      </c>
      <c r="P2155" s="16">
        <v>2024000.16</v>
      </c>
      <c r="Q2155" s="16" t="s">
        <v>9113</v>
      </c>
      <c r="R2155" s="16">
        <v>10120000.799999999</v>
      </c>
      <c r="S2155" s="16">
        <v>5</v>
      </c>
      <c r="T2155" s="16" t="s">
        <v>34</v>
      </c>
      <c r="U2155" s="16"/>
      <c r="V2155" s="16"/>
    </row>
    <row r="2156" spans="1:22" s="5" customFormat="1" ht="243.75" x14ac:dyDescent="0.2">
      <c r="A2156" s="16">
        <v>2151</v>
      </c>
      <c r="B2156" s="21" t="s">
        <v>7015</v>
      </c>
      <c r="C2156" s="16" t="s">
        <v>10127</v>
      </c>
      <c r="D2156" s="16" t="s">
        <v>848</v>
      </c>
      <c r="E2156" s="16" t="s">
        <v>10130</v>
      </c>
      <c r="F2156" s="16" t="s">
        <v>10130</v>
      </c>
      <c r="G2156" s="16" t="s">
        <v>9115</v>
      </c>
      <c r="H2156" s="251">
        <v>2023999.04</v>
      </c>
      <c r="I2156" s="251" t="s">
        <v>9120</v>
      </c>
      <c r="J2156" s="16">
        <v>2023999.04</v>
      </c>
      <c r="K2156" s="16" t="s">
        <v>9120</v>
      </c>
      <c r="L2156" s="16">
        <v>2023999.04</v>
      </c>
      <c r="M2156" s="16" t="s">
        <v>9120</v>
      </c>
      <c r="N2156" s="16">
        <v>2023999.04</v>
      </c>
      <c r="O2156" s="16" t="s">
        <v>9120</v>
      </c>
      <c r="P2156" s="16">
        <v>2023999.04</v>
      </c>
      <c r="Q2156" s="16" t="s">
        <v>9120</v>
      </c>
      <c r="R2156" s="16">
        <v>10119995.199999999</v>
      </c>
      <c r="S2156" s="16">
        <v>10</v>
      </c>
      <c r="T2156" s="16" t="s">
        <v>34</v>
      </c>
      <c r="U2156" s="16"/>
      <c r="V2156" s="16"/>
    </row>
    <row r="2157" spans="1:22" s="5" customFormat="1" ht="93.75" x14ac:dyDescent="0.2">
      <c r="A2157" s="16">
        <v>2152</v>
      </c>
      <c r="B2157" s="21" t="s">
        <v>7015</v>
      </c>
      <c r="C2157" s="16" t="s">
        <v>10127</v>
      </c>
      <c r="D2157" s="16" t="s">
        <v>848</v>
      </c>
      <c r="E2157" s="16" t="s">
        <v>10261</v>
      </c>
      <c r="F2157" s="16" t="s">
        <v>10261</v>
      </c>
      <c r="G2157" s="16" t="s">
        <v>9115</v>
      </c>
      <c r="H2157" s="251">
        <v>2023999.04</v>
      </c>
      <c r="I2157" s="251" t="s">
        <v>9120</v>
      </c>
      <c r="J2157" s="16">
        <v>2023999.04</v>
      </c>
      <c r="K2157" s="16" t="s">
        <v>9120</v>
      </c>
      <c r="L2157" s="16">
        <v>2023999.04</v>
      </c>
      <c r="M2157" s="16" t="s">
        <v>9120</v>
      </c>
      <c r="N2157" s="16">
        <v>2023999.04</v>
      </c>
      <c r="O2157" s="16" t="s">
        <v>9120</v>
      </c>
      <c r="P2157" s="16">
        <v>2023999.04</v>
      </c>
      <c r="Q2157" s="16" t="s">
        <v>9120</v>
      </c>
      <c r="R2157" s="16">
        <v>10119995.199999999</v>
      </c>
      <c r="S2157" s="16">
        <v>10</v>
      </c>
      <c r="T2157" s="16" t="s">
        <v>34</v>
      </c>
      <c r="U2157" s="16"/>
      <c r="V2157" s="16"/>
    </row>
    <row r="2158" spans="1:22" s="5" customFormat="1" ht="93.75" x14ac:dyDescent="0.2">
      <c r="A2158" s="16">
        <v>2153</v>
      </c>
      <c r="B2158" s="21" t="s">
        <v>7015</v>
      </c>
      <c r="C2158" s="16" t="s">
        <v>10127</v>
      </c>
      <c r="D2158" s="16" t="s">
        <v>848</v>
      </c>
      <c r="E2158" s="16" t="s">
        <v>10262</v>
      </c>
      <c r="F2158" s="16" t="s">
        <v>10262</v>
      </c>
      <c r="G2158" s="16" t="s">
        <v>9115</v>
      </c>
      <c r="H2158" s="251">
        <v>2023999.04</v>
      </c>
      <c r="I2158" s="251" t="s">
        <v>9120</v>
      </c>
      <c r="J2158" s="16">
        <v>2023999.04</v>
      </c>
      <c r="K2158" s="16" t="s">
        <v>9120</v>
      </c>
      <c r="L2158" s="16">
        <v>2023999.04</v>
      </c>
      <c r="M2158" s="16" t="s">
        <v>9120</v>
      </c>
      <c r="N2158" s="16">
        <v>2023999.04</v>
      </c>
      <c r="O2158" s="16" t="s">
        <v>9120</v>
      </c>
      <c r="P2158" s="16">
        <v>2023999.04</v>
      </c>
      <c r="Q2158" s="16" t="s">
        <v>9120</v>
      </c>
      <c r="R2158" s="16">
        <v>10119995.199999999</v>
      </c>
      <c r="S2158" s="16">
        <v>10</v>
      </c>
      <c r="T2158" s="16" t="s">
        <v>34</v>
      </c>
      <c r="U2158" s="16"/>
      <c r="V2158" s="16"/>
    </row>
    <row r="2159" spans="1:22" s="5" customFormat="1" ht="93.75" x14ac:dyDescent="0.2">
      <c r="A2159" s="16">
        <v>2154</v>
      </c>
      <c r="B2159" s="21" t="s">
        <v>7015</v>
      </c>
      <c r="C2159" s="16" t="s">
        <v>10127</v>
      </c>
      <c r="D2159" s="16" t="s">
        <v>848</v>
      </c>
      <c r="E2159" s="16" t="s">
        <v>10263</v>
      </c>
      <c r="F2159" s="16" t="s">
        <v>10263</v>
      </c>
      <c r="G2159" s="16" t="s">
        <v>9115</v>
      </c>
      <c r="H2159" s="251">
        <v>2023999.04</v>
      </c>
      <c r="I2159" s="251" t="s">
        <v>9120</v>
      </c>
      <c r="J2159" s="16">
        <v>2023999.04</v>
      </c>
      <c r="K2159" s="16" t="s">
        <v>9120</v>
      </c>
      <c r="L2159" s="16">
        <v>2023999.04</v>
      </c>
      <c r="M2159" s="16" t="s">
        <v>9120</v>
      </c>
      <c r="N2159" s="16">
        <v>2023999.04</v>
      </c>
      <c r="O2159" s="16" t="s">
        <v>9120</v>
      </c>
      <c r="P2159" s="16">
        <v>2023999.04</v>
      </c>
      <c r="Q2159" s="16" t="s">
        <v>9120</v>
      </c>
      <c r="R2159" s="16">
        <v>10119995.199999999</v>
      </c>
      <c r="S2159" s="16">
        <v>10</v>
      </c>
      <c r="T2159" s="16" t="s">
        <v>34</v>
      </c>
      <c r="U2159" s="16"/>
      <c r="V2159" s="16"/>
    </row>
    <row r="2160" spans="1:22" s="5" customFormat="1" ht="225" x14ac:dyDescent="0.2">
      <c r="A2160" s="16">
        <v>2155</v>
      </c>
      <c r="B2160" s="21" t="s">
        <v>4689</v>
      </c>
      <c r="C2160" s="16" t="s">
        <v>4690</v>
      </c>
      <c r="D2160" s="16" t="s">
        <v>4237</v>
      </c>
      <c r="E2160" s="16" t="s">
        <v>1037</v>
      </c>
      <c r="F2160" s="17"/>
      <c r="G2160" s="16" t="s">
        <v>33</v>
      </c>
      <c r="H2160" s="251">
        <v>2021803.2000000002</v>
      </c>
      <c r="I2160" s="251">
        <v>68</v>
      </c>
      <c r="J2160" s="16">
        <v>2021803.2000000002</v>
      </c>
      <c r="K2160" s="16">
        <v>68</v>
      </c>
      <c r="L2160" s="16">
        <v>2021803.2000000002</v>
      </c>
      <c r="M2160" s="16">
        <v>68</v>
      </c>
      <c r="N2160" s="16">
        <v>2021803.2000000002</v>
      </c>
      <c r="O2160" s="16">
        <v>68</v>
      </c>
      <c r="P2160" s="16">
        <v>2021803.2000000002</v>
      </c>
      <c r="Q2160" s="16">
        <v>68</v>
      </c>
      <c r="R2160" s="16">
        <v>10109016</v>
      </c>
      <c r="S2160" s="16">
        <v>340</v>
      </c>
      <c r="T2160" s="16" t="s">
        <v>213</v>
      </c>
      <c r="U2160" s="16" t="s">
        <v>2567</v>
      </c>
      <c r="V2160" s="16" t="s">
        <v>4691</v>
      </c>
    </row>
    <row r="2161" spans="1:22" s="5" customFormat="1" ht="56.25" customHeight="1" x14ac:dyDescent="0.3">
      <c r="A2161" s="16">
        <v>2156</v>
      </c>
      <c r="B2161" s="123" t="s">
        <v>14325</v>
      </c>
      <c r="C2161" s="123" t="s">
        <v>11411</v>
      </c>
      <c r="D2161" s="123"/>
      <c r="E2161" s="123" t="s">
        <v>11412</v>
      </c>
      <c r="F2161" s="123" t="s">
        <v>14449</v>
      </c>
      <c r="G2161" s="21" t="s">
        <v>33</v>
      </c>
      <c r="H2161" s="189">
        <v>10100760</v>
      </c>
      <c r="I2161" s="115">
        <v>90</v>
      </c>
      <c r="J2161" s="114"/>
      <c r="K2161" s="20"/>
      <c r="L2161" s="20"/>
      <c r="M2161" s="20"/>
      <c r="N2161" s="20"/>
      <c r="O2161" s="20"/>
      <c r="P2161" s="20"/>
      <c r="Q2161" s="114"/>
      <c r="R2161" s="16">
        <v>10100760</v>
      </c>
      <c r="S2161" s="21">
        <v>127</v>
      </c>
      <c r="T2161" s="21" t="s">
        <v>15693</v>
      </c>
      <c r="U2161" s="16" t="s">
        <v>1107</v>
      </c>
      <c r="V2161" s="16" t="s">
        <v>3405</v>
      </c>
    </row>
    <row r="2162" spans="1:22" s="5" customFormat="1" x14ac:dyDescent="0.2">
      <c r="A2162" s="16">
        <v>2157</v>
      </c>
      <c r="B2162" s="118" t="s">
        <v>8183</v>
      </c>
      <c r="C2162" s="118" t="s">
        <v>8182</v>
      </c>
      <c r="D2162" s="118" t="s">
        <v>8184</v>
      </c>
      <c r="E2162" s="118" t="s">
        <v>15553</v>
      </c>
      <c r="F2162" s="118" t="s">
        <v>14449</v>
      </c>
      <c r="G2162" s="118" t="s">
        <v>9115</v>
      </c>
      <c r="H2162" s="166">
        <v>1920000</v>
      </c>
      <c r="I2162" s="166">
        <v>2</v>
      </c>
      <c r="J2162" s="118">
        <v>2044800</v>
      </c>
      <c r="K2162" s="118">
        <v>2</v>
      </c>
      <c r="L2162" s="118">
        <v>2044800</v>
      </c>
      <c r="M2162" s="118">
        <v>2</v>
      </c>
      <c r="N2162" s="118">
        <v>2044800</v>
      </c>
      <c r="O2162" s="118">
        <v>2</v>
      </c>
      <c r="P2162" s="118">
        <v>2044800</v>
      </c>
      <c r="Q2162" s="118">
        <v>2</v>
      </c>
      <c r="R2162" s="16">
        <v>10099200</v>
      </c>
      <c r="S2162" s="118">
        <v>10</v>
      </c>
      <c r="T2162" s="20" t="s">
        <v>15403</v>
      </c>
      <c r="U2162" s="118"/>
      <c r="V2162" s="118"/>
    </row>
    <row r="2163" spans="1:22" s="5" customFormat="1" ht="75" x14ac:dyDescent="0.2">
      <c r="A2163" s="16">
        <v>2158</v>
      </c>
      <c r="B2163" s="16" t="s">
        <v>11288</v>
      </c>
      <c r="C2163" s="16" t="s">
        <v>11289</v>
      </c>
      <c r="D2163" s="16" t="s">
        <v>11290</v>
      </c>
      <c r="E2163" s="16" t="s">
        <v>13011</v>
      </c>
      <c r="F2163" s="16"/>
      <c r="G2163" s="151" t="s">
        <v>33</v>
      </c>
      <c r="H2163" s="166">
        <v>3360000</v>
      </c>
      <c r="I2163" s="166">
        <v>6</v>
      </c>
      <c r="J2163" s="166">
        <v>0</v>
      </c>
      <c r="K2163" s="166">
        <v>0</v>
      </c>
      <c r="L2163" s="166">
        <v>3360000</v>
      </c>
      <c r="M2163" s="166">
        <v>0</v>
      </c>
      <c r="N2163" s="166">
        <v>0</v>
      </c>
      <c r="O2163" s="166">
        <v>0</v>
      </c>
      <c r="P2163" s="166">
        <v>3360000</v>
      </c>
      <c r="Q2163" s="166">
        <v>6</v>
      </c>
      <c r="R2163" s="16">
        <v>10080000</v>
      </c>
      <c r="S2163" s="275">
        <v>12</v>
      </c>
      <c r="T2163" s="123" t="s">
        <v>12910</v>
      </c>
      <c r="U2163" s="166" t="s">
        <v>5737</v>
      </c>
      <c r="V2163" s="310" t="s">
        <v>13012</v>
      </c>
    </row>
    <row r="2164" spans="1:22" s="5" customFormat="1" ht="75" customHeight="1" x14ac:dyDescent="0.3">
      <c r="A2164" s="16">
        <v>2159</v>
      </c>
      <c r="B2164" s="20" t="s">
        <v>4336</v>
      </c>
      <c r="C2164" s="20" t="s">
        <v>4337</v>
      </c>
      <c r="D2164" s="20" t="s">
        <v>4338</v>
      </c>
      <c r="E2164" s="20" t="s">
        <v>13820</v>
      </c>
      <c r="F2164" s="20" t="s">
        <v>13781</v>
      </c>
      <c r="G2164" s="20" t="s">
        <v>9115</v>
      </c>
      <c r="H2164" s="115">
        <v>3360000</v>
      </c>
      <c r="I2164" s="115" t="s">
        <v>9123</v>
      </c>
      <c r="J2164" s="21"/>
      <c r="K2164" s="114"/>
      <c r="L2164" s="21">
        <v>3360000</v>
      </c>
      <c r="M2164" s="21" t="s">
        <v>9123</v>
      </c>
      <c r="N2164" s="114"/>
      <c r="O2164" s="114"/>
      <c r="P2164" s="21">
        <v>3360000</v>
      </c>
      <c r="Q2164" s="21" t="s">
        <v>9123</v>
      </c>
      <c r="R2164" s="16">
        <v>10080000</v>
      </c>
      <c r="S2164" s="21">
        <v>18</v>
      </c>
      <c r="T2164" s="113" t="s">
        <v>13783</v>
      </c>
      <c r="U2164" s="112"/>
      <c r="V2164" s="221"/>
    </row>
    <row r="2165" spans="1:22" s="5" customFormat="1" ht="37.5" x14ac:dyDescent="0.2">
      <c r="A2165" s="16">
        <v>2160</v>
      </c>
      <c r="B2165" s="21" t="s">
        <v>11157</v>
      </c>
      <c r="C2165" s="16" t="s">
        <v>11158</v>
      </c>
      <c r="D2165" s="16" t="s">
        <v>11159</v>
      </c>
      <c r="E2165" s="16" t="s">
        <v>11160</v>
      </c>
      <c r="F2165" s="16"/>
      <c r="G2165" s="16" t="s">
        <v>1493</v>
      </c>
      <c r="H2165" s="251">
        <v>2015854.4</v>
      </c>
      <c r="I2165" s="251">
        <v>1</v>
      </c>
      <c r="J2165" s="16">
        <v>2015854.4</v>
      </c>
      <c r="K2165" s="16">
        <v>1</v>
      </c>
      <c r="L2165" s="16">
        <v>2015854.4</v>
      </c>
      <c r="M2165" s="16">
        <v>1</v>
      </c>
      <c r="N2165" s="16">
        <v>2015854.4</v>
      </c>
      <c r="O2165" s="16">
        <v>1</v>
      </c>
      <c r="P2165" s="16">
        <v>2015854.4</v>
      </c>
      <c r="Q2165" s="16">
        <v>1</v>
      </c>
      <c r="R2165" s="16">
        <v>10079272</v>
      </c>
      <c r="S2165" s="16">
        <v>5</v>
      </c>
      <c r="T2165" s="16" t="s">
        <v>1113</v>
      </c>
      <c r="U2165" s="16" t="s">
        <v>1097</v>
      </c>
      <c r="V2165" s="35" t="s">
        <v>199</v>
      </c>
    </row>
    <row r="2166" spans="1:22" s="5" customFormat="1" ht="75" x14ac:dyDescent="0.2">
      <c r="A2166" s="16">
        <v>2161</v>
      </c>
      <c r="B2166" s="21" t="s">
        <v>4698</v>
      </c>
      <c r="C2166" s="16" t="s">
        <v>4699</v>
      </c>
      <c r="D2166" s="16" t="s">
        <v>4700</v>
      </c>
      <c r="E2166" s="16" t="s">
        <v>4701</v>
      </c>
      <c r="F2166" s="17"/>
      <c r="G2166" s="16" t="s">
        <v>33</v>
      </c>
      <c r="H2166" s="251">
        <v>2015550</v>
      </c>
      <c r="I2166" s="251">
        <v>2</v>
      </c>
      <c r="J2166" s="16">
        <v>2015550</v>
      </c>
      <c r="K2166" s="16">
        <v>2</v>
      </c>
      <c r="L2166" s="16">
        <v>2015550</v>
      </c>
      <c r="M2166" s="16">
        <v>2</v>
      </c>
      <c r="N2166" s="16">
        <v>2015550</v>
      </c>
      <c r="O2166" s="16">
        <v>2</v>
      </c>
      <c r="P2166" s="16">
        <v>2015550</v>
      </c>
      <c r="Q2166" s="16">
        <v>2</v>
      </c>
      <c r="R2166" s="16">
        <v>10077750</v>
      </c>
      <c r="S2166" s="16">
        <v>10</v>
      </c>
      <c r="T2166" s="16" t="s">
        <v>213</v>
      </c>
      <c r="U2166" s="16" t="s">
        <v>2567</v>
      </c>
      <c r="V2166" s="16" t="s">
        <v>1951</v>
      </c>
    </row>
    <row r="2167" spans="1:22" s="5" customFormat="1" ht="318.75" x14ac:dyDescent="0.2">
      <c r="A2167" s="16">
        <v>2162</v>
      </c>
      <c r="B2167" s="21" t="s">
        <v>1930</v>
      </c>
      <c r="C2167" s="16" t="s">
        <v>4076</v>
      </c>
      <c r="D2167" s="16" t="s">
        <v>4077</v>
      </c>
      <c r="E2167" s="16" t="s">
        <v>10079</v>
      </c>
      <c r="F2167" s="16" t="s">
        <v>10080</v>
      </c>
      <c r="G2167" s="16" t="s">
        <v>9115</v>
      </c>
      <c r="H2167" s="251">
        <v>2014320</v>
      </c>
      <c r="I2167" s="251" t="s">
        <v>9201</v>
      </c>
      <c r="J2167" s="16">
        <v>2014320</v>
      </c>
      <c r="K2167" s="16" t="s">
        <v>9201</v>
      </c>
      <c r="L2167" s="16">
        <v>2014320</v>
      </c>
      <c r="M2167" s="16" t="s">
        <v>9201</v>
      </c>
      <c r="N2167" s="16">
        <v>2014320</v>
      </c>
      <c r="O2167" s="16" t="s">
        <v>9201</v>
      </c>
      <c r="P2167" s="16">
        <v>2014320</v>
      </c>
      <c r="Q2167" s="16" t="s">
        <v>9201</v>
      </c>
      <c r="R2167" s="16">
        <v>10071600</v>
      </c>
      <c r="S2167" s="16">
        <v>25</v>
      </c>
      <c r="T2167" s="16" t="s">
        <v>34</v>
      </c>
      <c r="U2167" s="16"/>
      <c r="V2167" s="16"/>
    </row>
    <row r="2168" spans="1:22" s="5" customFormat="1" ht="318.75" x14ac:dyDescent="0.2">
      <c r="A2168" s="16">
        <v>2163</v>
      </c>
      <c r="B2168" s="21" t="s">
        <v>1930</v>
      </c>
      <c r="C2168" s="16" t="s">
        <v>4076</v>
      </c>
      <c r="D2168" s="16" t="s">
        <v>4077</v>
      </c>
      <c r="E2168" s="16" t="s">
        <v>10079</v>
      </c>
      <c r="F2168" s="16" t="s">
        <v>10080</v>
      </c>
      <c r="G2168" s="16" t="s">
        <v>9115</v>
      </c>
      <c r="H2168" s="251">
        <v>2014320</v>
      </c>
      <c r="I2168" s="251" t="s">
        <v>9201</v>
      </c>
      <c r="J2168" s="16">
        <v>2014320</v>
      </c>
      <c r="K2168" s="16" t="s">
        <v>9201</v>
      </c>
      <c r="L2168" s="16">
        <v>2014320</v>
      </c>
      <c r="M2168" s="16" t="s">
        <v>9201</v>
      </c>
      <c r="N2168" s="16">
        <v>2014320</v>
      </c>
      <c r="O2168" s="16" t="s">
        <v>9201</v>
      </c>
      <c r="P2168" s="16">
        <v>2014320</v>
      </c>
      <c r="Q2168" s="16" t="s">
        <v>9201</v>
      </c>
      <c r="R2168" s="16">
        <v>10071600</v>
      </c>
      <c r="S2168" s="16">
        <v>25</v>
      </c>
      <c r="T2168" s="16" t="s">
        <v>34</v>
      </c>
      <c r="U2168" s="16"/>
      <c r="V2168" s="16"/>
    </row>
    <row r="2169" spans="1:22" s="5" customFormat="1" ht="375" x14ac:dyDescent="0.2">
      <c r="A2169" s="16">
        <v>2164</v>
      </c>
      <c r="B2169" s="21" t="s">
        <v>7706</v>
      </c>
      <c r="C2169" s="16" t="s">
        <v>10025</v>
      </c>
      <c r="D2169" s="16" t="s">
        <v>8356</v>
      </c>
      <c r="E2169" s="16" t="s">
        <v>10030</v>
      </c>
      <c r="F2169" s="16" t="s">
        <v>10031</v>
      </c>
      <c r="G2169" s="16" t="s">
        <v>9115</v>
      </c>
      <c r="H2169" s="251">
        <v>2013412.26</v>
      </c>
      <c r="I2169" s="251" t="s">
        <v>9196</v>
      </c>
      <c r="J2169" s="16">
        <v>2013412.26</v>
      </c>
      <c r="K2169" s="16" t="s">
        <v>9196</v>
      </c>
      <c r="L2169" s="16">
        <v>2013412.26</v>
      </c>
      <c r="M2169" s="16" t="s">
        <v>9196</v>
      </c>
      <c r="N2169" s="16">
        <v>2013412.26</v>
      </c>
      <c r="O2169" s="16" t="s">
        <v>9196</v>
      </c>
      <c r="P2169" s="16">
        <v>2013412.26</v>
      </c>
      <c r="Q2169" s="16" t="s">
        <v>9196</v>
      </c>
      <c r="R2169" s="16">
        <v>10067061.300000001</v>
      </c>
      <c r="S2169" s="16">
        <v>60</v>
      </c>
      <c r="T2169" s="16" t="s">
        <v>34</v>
      </c>
      <c r="U2169" s="16"/>
      <c r="V2169" s="16"/>
    </row>
    <row r="2170" spans="1:22" s="5" customFormat="1" ht="56.25" x14ac:dyDescent="0.2">
      <c r="A2170" s="16">
        <v>2165</v>
      </c>
      <c r="B2170" s="51" t="s">
        <v>14772</v>
      </c>
      <c r="C2170" s="51" t="s">
        <v>14773</v>
      </c>
      <c r="D2170" s="51" t="s">
        <v>14774</v>
      </c>
      <c r="E2170" s="51" t="s">
        <v>14775</v>
      </c>
      <c r="F2170" s="51"/>
      <c r="G2170" s="51" t="s">
        <v>7079</v>
      </c>
      <c r="H2170" s="437">
        <v>10052560</v>
      </c>
      <c r="I2170" s="251" t="s">
        <v>7082</v>
      </c>
      <c r="J2170" s="17"/>
      <c r="K2170" s="17"/>
      <c r="L2170" s="17"/>
      <c r="M2170" s="17"/>
      <c r="N2170" s="17"/>
      <c r="O2170" s="17"/>
      <c r="P2170" s="17"/>
      <c r="Q2170" s="17"/>
      <c r="R2170" s="16">
        <v>10052560</v>
      </c>
      <c r="S2170" s="16">
        <v>500</v>
      </c>
      <c r="T2170" s="51" t="s">
        <v>14655</v>
      </c>
      <c r="U2170" s="51"/>
      <c r="V2170" s="17"/>
    </row>
    <row r="2171" spans="1:22" s="5" customFormat="1" ht="56.25" x14ac:dyDescent="0.2">
      <c r="A2171" s="16">
        <v>2166</v>
      </c>
      <c r="B2171" s="21" t="s">
        <v>264</v>
      </c>
      <c r="C2171" s="16" t="s">
        <v>1132</v>
      </c>
      <c r="D2171" s="16" t="s">
        <v>373</v>
      </c>
      <c r="E2171" s="16" t="s">
        <v>1935</v>
      </c>
      <c r="F2171" s="16"/>
      <c r="G2171" s="16" t="s">
        <v>33</v>
      </c>
      <c r="H2171" s="251">
        <v>502000</v>
      </c>
      <c r="I2171" s="251">
        <v>20</v>
      </c>
      <c r="J2171" s="16">
        <v>502000</v>
      </c>
      <c r="K2171" s="16">
        <v>20</v>
      </c>
      <c r="L2171" s="16">
        <v>3012000</v>
      </c>
      <c r="M2171" s="16">
        <v>120</v>
      </c>
      <c r="N2171" s="16">
        <v>3012000</v>
      </c>
      <c r="O2171" s="16">
        <v>120</v>
      </c>
      <c r="P2171" s="16">
        <v>3012000</v>
      </c>
      <c r="Q2171" s="16">
        <v>120</v>
      </c>
      <c r="R2171" s="16">
        <v>10040000</v>
      </c>
      <c r="S2171" s="16">
        <v>400</v>
      </c>
      <c r="T2171" s="16" t="s">
        <v>1457</v>
      </c>
      <c r="U2171" s="16" t="s">
        <v>35</v>
      </c>
      <c r="V2171" s="16" t="s">
        <v>199</v>
      </c>
    </row>
    <row r="2172" spans="1:22" s="5" customFormat="1" ht="56.25" x14ac:dyDescent="0.2">
      <c r="A2172" s="16">
        <v>2167</v>
      </c>
      <c r="B2172" s="21" t="s">
        <v>4708</v>
      </c>
      <c r="C2172" s="16" t="s">
        <v>4709</v>
      </c>
      <c r="D2172" s="16" t="s">
        <v>4710</v>
      </c>
      <c r="E2172" s="16" t="s">
        <v>4711</v>
      </c>
      <c r="F2172" s="17"/>
      <c r="G2172" s="16" t="s">
        <v>33</v>
      </c>
      <c r="H2172" s="251">
        <v>2007423</v>
      </c>
      <c r="I2172" s="251">
        <v>9</v>
      </c>
      <c r="J2172" s="16">
        <v>2007423</v>
      </c>
      <c r="K2172" s="16">
        <v>9</v>
      </c>
      <c r="L2172" s="16">
        <v>2007423</v>
      </c>
      <c r="M2172" s="16">
        <v>9</v>
      </c>
      <c r="N2172" s="16">
        <v>2007423</v>
      </c>
      <c r="O2172" s="16">
        <v>9</v>
      </c>
      <c r="P2172" s="16">
        <v>2007423</v>
      </c>
      <c r="Q2172" s="16">
        <v>9</v>
      </c>
      <c r="R2172" s="16">
        <v>10037115</v>
      </c>
      <c r="S2172" s="16">
        <v>45</v>
      </c>
      <c r="T2172" s="16" t="s">
        <v>213</v>
      </c>
      <c r="U2172" s="16" t="s">
        <v>1320</v>
      </c>
      <c r="V2172" s="16" t="s">
        <v>3310</v>
      </c>
    </row>
    <row r="2173" spans="1:22" s="5" customFormat="1" ht="75" customHeight="1" x14ac:dyDescent="0.3">
      <c r="A2173" s="16">
        <v>2168</v>
      </c>
      <c r="B2173" s="119" t="s">
        <v>11573</v>
      </c>
      <c r="C2173" s="119" t="s">
        <v>11574</v>
      </c>
      <c r="D2173" s="119" t="s">
        <v>11575</v>
      </c>
      <c r="E2173" s="119" t="s">
        <v>11576</v>
      </c>
      <c r="F2173" s="156" t="s">
        <v>11577</v>
      </c>
      <c r="G2173" s="151" t="s">
        <v>33</v>
      </c>
      <c r="H2173" s="474">
        <v>2329806.6</v>
      </c>
      <c r="I2173" s="474">
        <v>1</v>
      </c>
      <c r="J2173" s="169">
        <v>2562787.2600000002</v>
      </c>
      <c r="K2173" s="169">
        <v>1</v>
      </c>
      <c r="L2173" s="169">
        <v>2570230</v>
      </c>
      <c r="M2173" s="169">
        <v>1</v>
      </c>
      <c r="N2173" s="203">
        <v>2570231</v>
      </c>
      <c r="O2173" s="169">
        <v>1</v>
      </c>
      <c r="P2173" s="131"/>
      <c r="Q2173" s="131"/>
      <c r="R2173" s="16">
        <v>10033054.859999999</v>
      </c>
      <c r="S2173" s="151">
        <v>5</v>
      </c>
      <c r="T2173" s="151" t="s">
        <v>11563</v>
      </c>
      <c r="U2173" s="217" t="s">
        <v>26</v>
      </c>
      <c r="V2173" s="217" t="s">
        <v>11578</v>
      </c>
    </row>
    <row r="2174" spans="1:22" s="5" customFormat="1" ht="93.75" x14ac:dyDescent="0.2">
      <c r="A2174" s="16">
        <v>2169</v>
      </c>
      <c r="B2174" s="21" t="s">
        <v>4713</v>
      </c>
      <c r="C2174" s="16" t="s">
        <v>346</v>
      </c>
      <c r="D2174" s="16" t="s">
        <v>345</v>
      </c>
      <c r="E2174" s="16" t="s">
        <v>347</v>
      </c>
      <c r="F2174" s="17"/>
      <c r="G2174" s="16" t="s">
        <v>33</v>
      </c>
      <c r="H2174" s="251">
        <v>2006484.48</v>
      </c>
      <c r="I2174" s="251">
        <v>1</v>
      </c>
      <c r="J2174" s="16">
        <v>2006484.48</v>
      </c>
      <c r="K2174" s="16">
        <v>1</v>
      </c>
      <c r="L2174" s="16">
        <v>2006484.48</v>
      </c>
      <c r="M2174" s="16">
        <v>1</v>
      </c>
      <c r="N2174" s="16">
        <v>2006484.48</v>
      </c>
      <c r="O2174" s="16">
        <v>1</v>
      </c>
      <c r="P2174" s="16">
        <v>2006484.48</v>
      </c>
      <c r="Q2174" s="16">
        <v>1</v>
      </c>
      <c r="R2174" s="16">
        <v>10032422.4</v>
      </c>
      <c r="S2174" s="16">
        <v>5</v>
      </c>
      <c r="T2174" s="16" t="s">
        <v>213</v>
      </c>
      <c r="U2174" s="16" t="s">
        <v>61</v>
      </c>
      <c r="V2174" s="16" t="s">
        <v>3324</v>
      </c>
    </row>
    <row r="2175" spans="1:22" s="5" customFormat="1" ht="37.5" x14ac:dyDescent="0.2">
      <c r="A2175" s="16">
        <v>2170</v>
      </c>
      <c r="B2175" s="21" t="s">
        <v>1870</v>
      </c>
      <c r="C2175" s="16" t="s">
        <v>1871</v>
      </c>
      <c r="D2175" s="16" t="s">
        <v>266</v>
      </c>
      <c r="E2175" s="16" t="s">
        <v>9189</v>
      </c>
      <c r="F2175" s="16"/>
      <c r="G2175" s="16" t="s">
        <v>9115</v>
      </c>
      <c r="H2175" s="251">
        <v>3342643.4</v>
      </c>
      <c r="I2175" s="251" t="s">
        <v>9190</v>
      </c>
      <c r="J2175" s="16"/>
      <c r="K2175" s="16"/>
      <c r="L2175" s="16">
        <v>3342643.4</v>
      </c>
      <c r="M2175" s="16" t="s">
        <v>9190</v>
      </c>
      <c r="N2175" s="16"/>
      <c r="O2175" s="16"/>
      <c r="P2175" s="16">
        <v>3342643.4</v>
      </c>
      <c r="Q2175" s="16" t="s">
        <v>9190</v>
      </c>
      <c r="R2175" s="16">
        <v>10027930.199999999</v>
      </c>
      <c r="S2175" s="16">
        <v>192</v>
      </c>
      <c r="T2175" s="16" t="s">
        <v>1326</v>
      </c>
      <c r="U2175" s="16" t="s">
        <v>294</v>
      </c>
      <c r="V2175" s="16" t="s">
        <v>9188</v>
      </c>
    </row>
    <row r="2176" spans="1:22" s="5" customFormat="1" ht="93.75" x14ac:dyDescent="0.2">
      <c r="A2176" s="16">
        <v>2171</v>
      </c>
      <c r="B2176" s="21" t="s">
        <v>1002</v>
      </c>
      <c r="C2176" s="16" t="s">
        <v>1003</v>
      </c>
      <c r="D2176" s="16" t="s">
        <v>1004</v>
      </c>
      <c r="E2176" s="16" t="s">
        <v>1002</v>
      </c>
      <c r="F2176" s="16"/>
      <c r="G2176" s="16" t="s">
        <v>49</v>
      </c>
      <c r="H2176" s="251">
        <v>2502386.2000000002</v>
      </c>
      <c r="I2176" s="251">
        <v>1</v>
      </c>
      <c r="J2176" s="16">
        <v>2502386.2000000002</v>
      </c>
      <c r="K2176" s="16">
        <v>1</v>
      </c>
      <c r="L2176" s="16">
        <v>2502386.2000000002</v>
      </c>
      <c r="M2176" s="16">
        <v>1</v>
      </c>
      <c r="N2176" s="16">
        <v>2502386.2000000002</v>
      </c>
      <c r="O2176" s="16">
        <v>1</v>
      </c>
      <c r="P2176" s="16">
        <v>0</v>
      </c>
      <c r="Q2176" s="16">
        <v>0</v>
      </c>
      <c r="R2176" s="16">
        <v>10009544.800000001</v>
      </c>
      <c r="S2176" s="16">
        <v>4</v>
      </c>
      <c r="T2176" s="16" t="s">
        <v>1522</v>
      </c>
      <c r="U2176" s="16" t="s">
        <v>294</v>
      </c>
      <c r="V2176" s="16" t="s">
        <v>991</v>
      </c>
    </row>
    <row r="2177" spans="1:22" s="5" customFormat="1" ht="409.5" x14ac:dyDescent="0.2">
      <c r="A2177" s="16">
        <v>2172</v>
      </c>
      <c r="B2177" s="21" t="s">
        <v>3805</v>
      </c>
      <c r="C2177" s="16" t="s">
        <v>468</v>
      </c>
      <c r="D2177" s="16" t="s">
        <v>469</v>
      </c>
      <c r="E2177" s="16" t="s">
        <v>3806</v>
      </c>
      <c r="F2177" s="16"/>
      <c r="G2177" s="16" t="s">
        <v>33</v>
      </c>
      <c r="H2177" s="251">
        <v>1720200</v>
      </c>
      <c r="I2177" s="251">
        <v>305</v>
      </c>
      <c r="J2177" s="16">
        <v>2071265</v>
      </c>
      <c r="K2177" s="16">
        <v>415</v>
      </c>
      <c r="L2177" s="16">
        <v>2071265</v>
      </c>
      <c r="M2177" s="16">
        <v>415</v>
      </c>
      <c r="N2177" s="16">
        <v>2071265</v>
      </c>
      <c r="O2177" s="16">
        <v>415</v>
      </c>
      <c r="P2177" s="16">
        <v>2071265</v>
      </c>
      <c r="Q2177" s="16">
        <v>415</v>
      </c>
      <c r="R2177" s="16">
        <v>10005260</v>
      </c>
      <c r="S2177" s="16">
        <v>1965</v>
      </c>
      <c r="T2177" s="16" t="s">
        <v>25</v>
      </c>
      <c r="U2177" s="16" t="s">
        <v>89</v>
      </c>
      <c r="V2177" s="16" t="s">
        <v>11237</v>
      </c>
    </row>
    <row r="2178" spans="1:22" s="5" customFormat="1" ht="168.75" x14ac:dyDescent="0.2">
      <c r="A2178" s="16">
        <v>2173</v>
      </c>
      <c r="B2178" s="21" t="s">
        <v>332</v>
      </c>
      <c r="C2178" s="16" t="s">
        <v>1351</v>
      </c>
      <c r="D2178" s="16" t="s">
        <v>1352</v>
      </c>
      <c r="E2178" s="16" t="s">
        <v>3615</v>
      </c>
      <c r="F2178" s="16" t="s">
        <v>3616</v>
      </c>
      <c r="G2178" s="16" t="s">
        <v>33</v>
      </c>
      <c r="H2178" s="251">
        <v>7705300.7619047612</v>
      </c>
      <c r="I2178" s="251">
        <v>4</v>
      </c>
      <c r="J2178" s="16">
        <v>0</v>
      </c>
      <c r="K2178" s="16">
        <v>0</v>
      </c>
      <c r="L2178" s="16">
        <v>0</v>
      </c>
      <c r="M2178" s="16">
        <v>0</v>
      </c>
      <c r="N2178" s="16">
        <v>0</v>
      </c>
      <c r="O2178" s="16">
        <v>0</v>
      </c>
      <c r="P2178" s="16">
        <v>2296865.0906033977</v>
      </c>
      <c r="Q2178" s="16">
        <v>1</v>
      </c>
      <c r="R2178" s="16">
        <v>10002165.852508159</v>
      </c>
      <c r="S2178" s="16">
        <v>5</v>
      </c>
      <c r="T2178" s="16" t="s">
        <v>9759</v>
      </c>
      <c r="U2178" s="16" t="s">
        <v>2567</v>
      </c>
      <c r="V2178" s="16" t="s">
        <v>199</v>
      </c>
    </row>
    <row r="2179" spans="1:22" s="5" customFormat="1" ht="75" x14ac:dyDescent="0.2">
      <c r="A2179" s="16">
        <v>2174</v>
      </c>
      <c r="B2179" s="16" t="s">
        <v>3366</v>
      </c>
      <c r="C2179" s="16" t="s">
        <v>13013</v>
      </c>
      <c r="D2179" s="16" t="s">
        <v>13014</v>
      </c>
      <c r="E2179" s="16" t="s">
        <v>13015</v>
      </c>
      <c r="F2179" s="16"/>
      <c r="G2179" s="151" t="s">
        <v>33</v>
      </c>
      <c r="H2179" s="166">
        <v>7001278</v>
      </c>
      <c r="I2179" s="166">
        <v>7</v>
      </c>
      <c r="J2179" s="166">
        <v>1000182.57</v>
      </c>
      <c r="K2179" s="166">
        <v>1</v>
      </c>
      <c r="L2179" s="166">
        <v>1000182.57</v>
      </c>
      <c r="M2179" s="166">
        <v>1</v>
      </c>
      <c r="N2179" s="166">
        <v>1000182.57</v>
      </c>
      <c r="O2179" s="166">
        <v>1</v>
      </c>
      <c r="P2179" s="166">
        <v>0</v>
      </c>
      <c r="Q2179" s="166">
        <v>0</v>
      </c>
      <c r="R2179" s="16">
        <v>10001825.710000001</v>
      </c>
      <c r="S2179" s="275">
        <v>10</v>
      </c>
      <c r="T2179" s="20" t="s">
        <v>12910</v>
      </c>
      <c r="U2179" s="166" t="s">
        <v>204</v>
      </c>
      <c r="V2179" s="166" t="s">
        <v>13016</v>
      </c>
    </row>
    <row r="2180" spans="1:22" s="5" customFormat="1" ht="37.5" x14ac:dyDescent="0.2">
      <c r="A2180" s="16">
        <v>2175</v>
      </c>
      <c r="B2180" s="21" t="s">
        <v>4718</v>
      </c>
      <c r="C2180" s="16" t="s">
        <v>4423</v>
      </c>
      <c r="D2180" s="16" t="s">
        <v>2471</v>
      </c>
      <c r="E2180" s="16" t="s">
        <v>4424</v>
      </c>
      <c r="F2180" s="17"/>
      <c r="G2180" s="16" t="s">
        <v>33</v>
      </c>
      <c r="H2180" s="251">
        <v>2000000</v>
      </c>
      <c r="I2180" s="251">
        <v>2</v>
      </c>
      <c r="J2180" s="16">
        <v>2000000</v>
      </c>
      <c r="K2180" s="16">
        <v>2</v>
      </c>
      <c r="L2180" s="16">
        <v>2000000</v>
      </c>
      <c r="M2180" s="16">
        <v>2</v>
      </c>
      <c r="N2180" s="16">
        <v>2000000</v>
      </c>
      <c r="O2180" s="16">
        <v>2</v>
      </c>
      <c r="P2180" s="16">
        <v>2000000</v>
      </c>
      <c r="Q2180" s="16">
        <v>2</v>
      </c>
      <c r="R2180" s="16">
        <v>10000000</v>
      </c>
      <c r="S2180" s="16">
        <v>10</v>
      </c>
      <c r="T2180" s="16" t="s">
        <v>213</v>
      </c>
      <c r="U2180" s="16" t="s">
        <v>2567</v>
      </c>
      <c r="V2180" s="16" t="s">
        <v>4719</v>
      </c>
    </row>
    <row r="2181" spans="1:22" s="5" customFormat="1" ht="168.75" x14ac:dyDescent="0.2">
      <c r="A2181" s="16">
        <v>2176</v>
      </c>
      <c r="B2181" s="21" t="s">
        <v>4725</v>
      </c>
      <c r="C2181" s="16" t="s">
        <v>4726</v>
      </c>
      <c r="D2181" s="16" t="s">
        <v>55</v>
      </c>
      <c r="E2181" s="16" t="s">
        <v>4727</v>
      </c>
      <c r="F2181" s="17"/>
      <c r="G2181" s="16" t="s">
        <v>49</v>
      </c>
      <c r="H2181" s="251">
        <v>2000000</v>
      </c>
      <c r="I2181" s="251">
        <v>40</v>
      </c>
      <c r="J2181" s="16">
        <v>2000000</v>
      </c>
      <c r="K2181" s="16">
        <v>40</v>
      </c>
      <c r="L2181" s="16">
        <v>2000000</v>
      </c>
      <c r="M2181" s="16">
        <v>40</v>
      </c>
      <c r="N2181" s="16">
        <v>2000000</v>
      </c>
      <c r="O2181" s="16">
        <v>40</v>
      </c>
      <c r="P2181" s="16">
        <v>2000000</v>
      </c>
      <c r="Q2181" s="16">
        <v>40</v>
      </c>
      <c r="R2181" s="16">
        <v>10000000</v>
      </c>
      <c r="S2181" s="16">
        <v>200</v>
      </c>
      <c r="T2181" s="16" t="s">
        <v>213</v>
      </c>
      <c r="U2181" s="16" t="s">
        <v>2567</v>
      </c>
      <c r="V2181" s="16" t="s">
        <v>4728</v>
      </c>
    </row>
    <row r="2182" spans="1:22" s="5" customFormat="1" ht="409.5" customHeight="1" x14ac:dyDescent="0.3">
      <c r="A2182" s="16">
        <v>2177</v>
      </c>
      <c r="B2182" s="113" t="s">
        <v>1651</v>
      </c>
      <c r="C2182" s="113" t="s">
        <v>14472</v>
      </c>
      <c r="D2182" s="113" t="s">
        <v>14473</v>
      </c>
      <c r="E2182" s="113" t="s">
        <v>1051</v>
      </c>
      <c r="F2182" s="20" t="s">
        <v>14449</v>
      </c>
      <c r="G2182" s="113" t="s">
        <v>9115</v>
      </c>
      <c r="H2182" s="189">
        <v>10000000</v>
      </c>
      <c r="I2182" s="172" t="s">
        <v>9113</v>
      </c>
      <c r="J2182" s="20"/>
      <c r="K2182" s="20"/>
      <c r="L2182" s="20"/>
      <c r="M2182" s="20"/>
      <c r="N2182" s="20"/>
      <c r="O2182" s="20"/>
      <c r="P2182" s="20"/>
      <c r="Q2182" s="20"/>
      <c r="R2182" s="16">
        <v>10000000</v>
      </c>
      <c r="S2182" s="21">
        <v>1</v>
      </c>
      <c r="T2182" s="113" t="s">
        <v>14450</v>
      </c>
      <c r="U2182" s="16"/>
      <c r="V2182" s="112"/>
    </row>
    <row r="2183" spans="1:22" s="5" customFormat="1" ht="56.25" x14ac:dyDescent="0.3">
      <c r="A2183" s="16">
        <v>2178</v>
      </c>
      <c r="B2183" s="113" t="s">
        <v>1651</v>
      </c>
      <c r="C2183" s="113" t="s">
        <v>14472</v>
      </c>
      <c r="D2183" s="113" t="s">
        <v>14473</v>
      </c>
      <c r="E2183" s="113" t="s">
        <v>14634</v>
      </c>
      <c r="F2183" s="113" t="s">
        <v>14449</v>
      </c>
      <c r="G2183" s="113" t="s">
        <v>9115</v>
      </c>
      <c r="H2183" s="189">
        <v>9999999.9999999981</v>
      </c>
      <c r="I2183" s="172" t="s">
        <v>9113</v>
      </c>
      <c r="J2183" s="20"/>
      <c r="K2183" s="20"/>
      <c r="L2183" s="20"/>
      <c r="M2183" s="20"/>
      <c r="N2183" s="20"/>
      <c r="O2183" s="20"/>
      <c r="P2183" s="20"/>
      <c r="Q2183" s="20"/>
      <c r="R2183" s="16">
        <v>9999999.9999999981</v>
      </c>
      <c r="S2183" s="21">
        <v>1</v>
      </c>
      <c r="T2183" s="241" t="s">
        <v>14635</v>
      </c>
      <c r="U2183" s="113" t="s">
        <v>350</v>
      </c>
      <c r="V2183" s="113" t="s">
        <v>14636</v>
      </c>
    </row>
    <row r="2184" spans="1:22" s="5" customFormat="1" ht="187.5" x14ac:dyDescent="0.2">
      <c r="A2184" s="16">
        <v>2179</v>
      </c>
      <c r="B2184" s="21" t="s">
        <v>7356</v>
      </c>
      <c r="C2184" s="16" t="s">
        <v>726</v>
      </c>
      <c r="D2184" s="16" t="s">
        <v>7354</v>
      </c>
      <c r="E2184" s="16" t="s">
        <v>7357</v>
      </c>
      <c r="F2184" s="16"/>
      <c r="G2184" s="16" t="s">
        <v>1493</v>
      </c>
      <c r="H2184" s="251">
        <v>1999872</v>
      </c>
      <c r="I2184" s="251">
        <v>2</v>
      </c>
      <c r="J2184" s="16">
        <v>1999872</v>
      </c>
      <c r="K2184" s="16">
        <v>2</v>
      </c>
      <c r="L2184" s="16">
        <v>1999872</v>
      </c>
      <c r="M2184" s="16">
        <v>2</v>
      </c>
      <c r="N2184" s="16">
        <v>1999872</v>
      </c>
      <c r="O2184" s="16">
        <v>2</v>
      </c>
      <c r="P2184" s="16">
        <v>1999872</v>
      </c>
      <c r="Q2184" s="16">
        <v>2</v>
      </c>
      <c r="R2184" s="16">
        <v>9999360</v>
      </c>
      <c r="S2184" s="16">
        <v>10</v>
      </c>
      <c r="T2184" s="16" t="s">
        <v>213</v>
      </c>
      <c r="U2184" s="16" t="s">
        <v>7048</v>
      </c>
      <c r="V2184" s="16" t="s">
        <v>7048</v>
      </c>
    </row>
    <row r="2185" spans="1:22" s="5" customFormat="1" ht="409.5" x14ac:dyDescent="0.2">
      <c r="A2185" s="16">
        <v>2180</v>
      </c>
      <c r="B2185" s="21" t="s">
        <v>3714</v>
      </c>
      <c r="C2185" s="16" t="s">
        <v>2281</v>
      </c>
      <c r="D2185" s="16" t="s">
        <v>2282</v>
      </c>
      <c r="E2185" s="16" t="s">
        <v>3715</v>
      </c>
      <c r="F2185" s="16"/>
      <c r="G2185" s="16" t="s">
        <v>33</v>
      </c>
      <c r="H2185" s="251">
        <v>1999243.2600000002</v>
      </c>
      <c r="I2185" s="251">
        <v>6</v>
      </c>
      <c r="J2185" s="16">
        <v>1999243.2600000002</v>
      </c>
      <c r="K2185" s="16">
        <v>6</v>
      </c>
      <c r="L2185" s="16">
        <v>1999243.2600000002</v>
      </c>
      <c r="M2185" s="16">
        <v>6</v>
      </c>
      <c r="N2185" s="16">
        <v>1999243.2600000002</v>
      </c>
      <c r="O2185" s="16">
        <v>6</v>
      </c>
      <c r="P2185" s="16">
        <v>1999243.2600000002</v>
      </c>
      <c r="Q2185" s="16">
        <v>6</v>
      </c>
      <c r="R2185" s="16">
        <v>9996216.3000000007</v>
      </c>
      <c r="S2185" s="16">
        <v>30</v>
      </c>
      <c r="T2185" s="16" t="s">
        <v>25</v>
      </c>
      <c r="U2185" s="16" t="s">
        <v>83</v>
      </c>
      <c r="V2185" s="16" t="s">
        <v>11227</v>
      </c>
    </row>
    <row r="2186" spans="1:22" s="5" customFormat="1" ht="56.25" x14ac:dyDescent="0.2">
      <c r="A2186" s="16">
        <v>2181</v>
      </c>
      <c r="B2186" s="16" t="s">
        <v>2348</v>
      </c>
      <c r="C2186" s="16" t="s">
        <v>12344</v>
      </c>
      <c r="D2186" s="16" t="s">
        <v>12345</v>
      </c>
      <c r="E2186" s="16" t="s">
        <v>12346</v>
      </c>
      <c r="F2186" s="16"/>
      <c r="G2186" s="151" t="s">
        <v>9115</v>
      </c>
      <c r="H2186" s="275">
        <v>0</v>
      </c>
      <c r="I2186" s="275">
        <v>0</v>
      </c>
      <c r="J2186" s="275">
        <v>2492800</v>
      </c>
      <c r="K2186" s="275" t="s">
        <v>10470</v>
      </c>
      <c r="L2186" s="275">
        <v>2492800</v>
      </c>
      <c r="M2186" s="275" t="s">
        <v>10470</v>
      </c>
      <c r="N2186" s="275">
        <v>2492800</v>
      </c>
      <c r="O2186" s="275" t="s">
        <v>10470</v>
      </c>
      <c r="P2186" s="275">
        <v>2492800</v>
      </c>
      <c r="Q2186" s="275" t="s">
        <v>10470</v>
      </c>
      <c r="R2186" s="16">
        <v>9971200</v>
      </c>
      <c r="S2186" s="275">
        <v>656</v>
      </c>
      <c r="T2186" s="38" t="s">
        <v>11752</v>
      </c>
      <c r="U2186" s="279"/>
      <c r="V2186" s="279"/>
    </row>
    <row r="2187" spans="1:22" s="5" customFormat="1" ht="225" x14ac:dyDescent="0.2">
      <c r="A2187" s="16">
        <v>2182</v>
      </c>
      <c r="B2187" s="21" t="s">
        <v>4741</v>
      </c>
      <c r="C2187" s="16" t="s">
        <v>4742</v>
      </c>
      <c r="D2187" s="16" t="s">
        <v>4743</v>
      </c>
      <c r="E2187" s="16" t="s">
        <v>373</v>
      </c>
      <c r="F2187" s="17"/>
      <c r="G2187" s="16" t="s">
        <v>33</v>
      </c>
      <c r="H2187" s="251">
        <v>1992642.75</v>
      </c>
      <c r="I2187" s="251">
        <v>1</v>
      </c>
      <c r="J2187" s="16">
        <v>1992642.75</v>
      </c>
      <c r="K2187" s="16">
        <v>1</v>
      </c>
      <c r="L2187" s="16">
        <v>1992642.75</v>
      </c>
      <c r="M2187" s="16">
        <v>1</v>
      </c>
      <c r="N2187" s="16">
        <v>1992642.75</v>
      </c>
      <c r="O2187" s="16">
        <v>1</v>
      </c>
      <c r="P2187" s="16">
        <v>1992642.75</v>
      </c>
      <c r="Q2187" s="16">
        <v>1</v>
      </c>
      <c r="R2187" s="16">
        <v>9963213.75</v>
      </c>
      <c r="S2187" s="16">
        <v>5</v>
      </c>
      <c r="T2187" s="16" t="s">
        <v>213</v>
      </c>
      <c r="U2187" s="16" t="s">
        <v>2567</v>
      </c>
      <c r="V2187" s="16" t="s">
        <v>199</v>
      </c>
    </row>
    <row r="2188" spans="1:22" s="5" customFormat="1" ht="225" x14ac:dyDescent="0.2">
      <c r="A2188" s="16">
        <v>2183</v>
      </c>
      <c r="B2188" s="21" t="s">
        <v>4752</v>
      </c>
      <c r="C2188" s="16" t="s">
        <v>4742</v>
      </c>
      <c r="D2188" s="16" t="s">
        <v>4743</v>
      </c>
      <c r="E2188" s="16" t="s">
        <v>373</v>
      </c>
      <c r="F2188" s="17"/>
      <c r="G2188" s="16" t="s">
        <v>33</v>
      </c>
      <c r="H2188" s="251">
        <v>1992642.75</v>
      </c>
      <c r="I2188" s="251">
        <v>1</v>
      </c>
      <c r="J2188" s="16">
        <v>1992642.75</v>
      </c>
      <c r="K2188" s="16">
        <v>1</v>
      </c>
      <c r="L2188" s="16">
        <v>1992642.75</v>
      </c>
      <c r="M2188" s="16">
        <v>1</v>
      </c>
      <c r="N2188" s="16">
        <v>1992642.75</v>
      </c>
      <c r="O2188" s="16">
        <v>1</v>
      </c>
      <c r="P2188" s="16">
        <v>1992642.75</v>
      </c>
      <c r="Q2188" s="16">
        <v>1</v>
      </c>
      <c r="R2188" s="16">
        <v>9963213.75</v>
      </c>
      <c r="S2188" s="16">
        <v>5</v>
      </c>
      <c r="T2188" s="16" t="s">
        <v>213</v>
      </c>
      <c r="U2188" s="16" t="s">
        <v>61</v>
      </c>
      <c r="V2188" s="16" t="s">
        <v>4750</v>
      </c>
    </row>
    <row r="2189" spans="1:22" s="5" customFormat="1" ht="75" customHeight="1" x14ac:dyDescent="0.3">
      <c r="A2189" s="16">
        <v>2184</v>
      </c>
      <c r="B2189" s="113" t="s">
        <v>16111</v>
      </c>
      <c r="C2189" s="113" t="s">
        <v>16112</v>
      </c>
      <c r="D2189" s="113" t="s">
        <v>16113</v>
      </c>
      <c r="E2189" s="113" t="s">
        <v>16114</v>
      </c>
      <c r="F2189" s="17">
        <v>2369</v>
      </c>
      <c r="G2189" s="21" t="s">
        <v>33</v>
      </c>
      <c r="H2189" s="115">
        <v>9959094</v>
      </c>
      <c r="I2189" s="115">
        <v>6</v>
      </c>
      <c r="J2189" s="171"/>
      <c r="K2189" s="171"/>
      <c r="L2189" s="171"/>
      <c r="M2189" s="171"/>
      <c r="N2189" s="171"/>
      <c r="O2189" s="171"/>
      <c r="P2189" s="174"/>
      <c r="Q2189" s="174"/>
      <c r="R2189" s="16">
        <v>9959094</v>
      </c>
      <c r="S2189" s="171">
        <v>6</v>
      </c>
      <c r="T2189" s="114" t="s">
        <v>15928</v>
      </c>
      <c r="U2189" s="112" t="s">
        <v>199</v>
      </c>
      <c r="V2189" s="112" t="s">
        <v>199</v>
      </c>
    </row>
    <row r="2190" spans="1:22" s="5" customFormat="1" ht="93.75" x14ac:dyDescent="0.2">
      <c r="A2190" s="16">
        <v>2185</v>
      </c>
      <c r="B2190" s="16" t="s">
        <v>813</v>
      </c>
      <c r="C2190" s="16" t="s">
        <v>814</v>
      </c>
      <c r="D2190" s="16" t="s">
        <v>815</v>
      </c>
      <c r="E2190" s="16" t="s">
        <v>13589</v>
      </c>
      <c r="F2190" s="16"/>
      <c r="G2190" s="151" t="s">
        <v>9115</v>
      </c>
      <c r="H2190" s="166">
        <v>9955680</v>
      </c>
      <c r="I2190" s="166">
        <v>120</v>
      </c>
      <c r="J2190" s="166"/>
      <c r="K2190" s="166"/>
      <c r="L2190" s="166"/>
      <c r="M2190" s="166"/>
      <c r="N2190" s="166"/>
      <c r="O2190" s="166"/>
      <c r="P2190" s="166"/>
      <c r="Q2190" s="166"/>
      <c r="R2190" s="16">
        <v>9955680</v>
      </c>
      <c r="S2190" s="275">
        <v>120</v>
      </c>
      <c r="T2190" s="123" t="s">
        <v>13573</v>
      </c>
      <c r="U2190" s="118"/>
      <c r="V2190" s="118" t="s">
        <v>13590</v>
      </c>
    </row>
    <row r="2191" spans="1:22" s="5" customFormat="1" ht="112.5" x14ac:dyDescent="0.2">
      <c r="A2191" s="16">
        <v>2186</v>
      </c>
      <c r="B2191" s="21" t="s">
        <v>3650</v>
      </c>
      <c r="C2191" s="16" t="s">
        <v>3664</v>
      </c>
      <c r="D2191" s="16" t="s">
        <v>3665</v>
      </c>
      <c r="E2191" s="16" t="s">
        <v>3666</v>
      </c>
      <c r="F2191" s="16"/>
      <c r="G2191" s="16" t="s">
        <v>49</v>
      </c>
      <c r="H2191" s="251">
        <v>1830600</v>
      </c>
      <c r="I2191" s="251">
        <v>4</v>
      </c>
      <c r="J2191" s="16">
        <v>1903824</v>
      </c>
      <c r="K2191" s="16">
        <v>4</v>
      </c>
      <c r="L2191" s="16">
        <v>1979976.96</v>
      </c>
      <c r="M2191" s="16">
        <v>4</v>
      </c>
      <c r="N2191" s="16">
        <v>2059176.0384</v>
      </c>
      <c r="O2191" s="16">
        <v>4</v>
      </c>
      <c r="P2191" s="16">
        <v>2141543.0799360001</v>
      </c>
      <c r="Q2191" s="16">
        <v>4</v>
      </c>
      <c r="R2191" s="16">
        <v>9915120.0783360004</v>
      </c>
      <c r="S2191" s="16">
        <v>20</v>
      </c>
      <c r="T2191" s="16" t="s">
        <v>50</v>
      </c>
      <c r="U2191" s="16" t="s">
        <v>2567</v>
      </c>
      <c r="V2191" s="16" t="s">
        <v>199</v>
      </c>
    </row>
    <row r="2192" spans="1:22" s="5" customFormat="1" ht="56.25" x14ac:dyDescent="0.2">
      <c r="A2192" s="16">
        <v>2187</v>
      </c>
      <c r="B2192" s="16" t="s">
        <v>12347</v>
      </c>
      <c r="C2192" s="16" t="s">
        <v>12348</v>
      </c>
      <c r="D2192" s="16" t="s">
        <v>12349</v>
      </c>
      <c r="E2192" s="16" t="s">
        <v>12350</v>
      </c>
      <c r="F2192" s="16"/>
      <c r="G2192" s="151" t="s">
        <v>9115</v>
      </c>
      <c r="H2192" s="275">
        <v>9913120</v>
      </c>
      <c r="I2192" s="275" t="s">
        <v>12351</v>
      </c>
      <c r="J2192" s="275">
        <v>0</v>
      </c>
      <c r="K2192" s="275">
        <v>0</v>
      </c>
      <c r="L2192" s="275">
        <v>0</v>
      </c>
      <c r="M2192" s="275">
        <v>0</v>
      </c>
      <c r="N2192" s="275">
        <v>0</v>
      </c>
      <c r="O2192" s="275">
        <v>0</v>
      </c>
      <c r="P2192" s="275">
        <v>0</v>
      </c>
      <c r="Q2192" s="275">
        <v>0</v>
      </c>
      <c r="R2192" s="16">
        <v>9913120</v>
      </c>
      <c r="S2192" s="275">
        <v>167</v>
      </c>
      <c r="T2192" s="38" t="s">
        <v>11752</v>
      </c>
      <c r="U2192" s="279"/>
      <c r="V2192" s="279"/>
    </row>
    <row r="2193" spans="1:22" s="5" customFormat="1" ht="56.25" customHeight="1" x14ac:dyDescent="0.3">
      <c r="A2193" s="16">
        <v>2188</v>
      </c>
      <c r="B2193" s="114" t="s">
        <v>7027</v>
      </c>
      <c r="C2193" s="114" t="s">
        <v>11342</v>
      </c>
      <c r="D2193" s="114" t="s">
        <v>11343</v>
      </c>
      <c r="E2193" s="114" t="s">
        <v>1051</v>
      </c>
      <c r="F2193" s="114" t="s">
        <v>14449</v>
      </c>
      <c r="G2193" s="114" t="s">
        <v>7084</v>
      </c>
      <c r="H2193" s="189">
        <v>9912000</v>
      </c>
      <c r="I2193" s="172">
        <v>3000</v>
      </c>
      <c r="J2193" s="20"/>
      <c r="K2193" s="20"/>
      <c r="L2193" s="20"/>
      <c r="M2193" s="20"/>
      <c r="N2193" s="20"/>
      <c r="O2193" s="20"/>
      <c r="P2193" s="20"/>
      <c r="Q2193" s="20"/>
      <c r="R2193" s="16">
        <v>9912000</v>
      </c>
      <c r="S2193" s="21">
        <v>3000</v>
      </c>
      <c r="T2193" s="20" t="s">
        <v>15828</v>
      </c>
      <c r="U2193" s="112"/>
      <c r="V2193" s="37"/>
    </row>
    <row r="2194" spans="1:22" s="5" customFormat="1" ht="56.25" x14ac:dyDescent="0.2">
      <c r="A2194" s="16">
        <v>2189</v>
      </c>
      <c r="B2194" s="21" t="s">
        <v>7838</v>
      </c>
      <c r="C2194" s="16" t="s">
        <v>7839</v>
      </c>
      <c r="D2194" s="16" t="s">
        <v>6366</v>
      </c>
      <c r="E2194" s="16" t="s">
        <v>7840</v>
      </c>
      <c r="F2194" s="16"/>
      <c r="G2194" s="16" t="s">
        <v>33</v>
      </c>
      <c r="H2194" s="251">
        <v>1610000</v>
      </c>
      <c r="I2194" s="251">
        <v>7</v>
      </c>
      <c r="J2194" s="16">
        <v>2290050</v>
      </c>
      <c r="K2194" s="16">
        <v>8</v>
      </c>
      <c r="L2194" s="16">
        <v>2003793.75</v>
      </c>
      <c r="M2194" s="16">
        <v>7</v>
      </c>
      <c r="N2194" s="16">
        <v>2003793.75</v>
      </c>
      <c r="O2194" s="16">
        <v>7</v>
      </c>
      <c r="P2194" s="16">
        <v>2003793.75</v>
      </c>
      <c r="Q2194" s="16">
        <v>7</v>
      </c>
      <c r="R2194" s="16">
        <v>9911431.25</v>
      </c>
      <c r="S2194" s="16">
        <v>36</v>
      </c>
      <c r="T2194" s="16" t="s">
        <v>213</v>
      </c>
      <c r="U2194" s="16" t="s">
        <v>7048</v>
      </c>
      <c r="V2194" s="16" t="s">
        <v>7048</v>
      </c>
    </row>
    <row r="2195" spans="1:22" s="5" customFormat="1" ht="37.5" x14ac:dyDescent="0.2">
      <c r="A2195" s="16">
        <v>2190</v>
      </c>
      <c r="B2195" s="21" t="s">
        <v>2388</v>
      </c>
      <c r="C2195" s="16" t="s">
        <v>2389</v>
      </c>
      <c r="D2195" s="16" t="s">
        <v>2058</v>
      </c>
      <c r="E2195" s="16" t="s">
        <v>2390</v>
      </c>
      <c r="F2195" s="16"/>
      <c r="G2195" s="16" t="s">
        <v>1493</v>
      </c>
      <c r="H2195" s="251">
        <v>2300000</v>
      </c>
      <c r="I2195" s="251">
        <v>1</v>
      </c>
      <c r="J2195" s="16">
        <v>2438000</v>
      </c>
      <c r="K2195" s="16">
        <v>1</v>
      </c>
      <c r="L2195" s="16">
        <v>2535520</v>
      </c>
      <c r="M2195" s="16">
        <v>1</v>
      </c>
      <c r="N2195" s="16">
        <v>2636940.7999999998</v>
      </c>
      <c r="O2195" s="16">
        <v>1</v>
      </c>
      <c r="P2195" s="16">
        <v>0</v>
      </c>
      <c r="Q2195" s="16">
        <v>0</v>
      </c>
      <c r="R2195" s="16">
        <v>9910460.8000000007</v>
      </c>
      <c r="S2195" s="16">
        <v>4</v>
      </c>
      <c r="T2195" s="16" t="s">
        <v>1522</v>
      </c>
      <c r="U2195" s="16" t="s">
        <v>35</v>
      </c>
      <c r="V2195" s="16" t="s">
        <v>199</v>
      </c>
    </row>
    <row r="2196" spans="1:22" s="5" customFormat="1" ht="168.75" x14ac:dyDescent="0.2">
      <c r="A2196" s="16">
        <v>2191</v>
      </c>
      <c r="B2196" s="21" t="s">
        <v>181</v>
      </c>
      <c r="C2196" s="16" t="s">
        <v>182</v>
      </c>
      <c r="D2196" s="16" t="s">
        <v>183</v>
      </c>
      <c r="E2196" s="16" t="s">
        <v>22</v>
      </c>
      <c r="F2196" s="40" t="s">
        <v>184</v>
      </c>
      <c r="G2196" s="16" t="s">
        <v>33</v>
      </c>
      <c r="H2196" s="251">
        <v>2350400</v>
      </c>
      <c r="I2196" s="251">
        <v>2</v>
      </c>
      <c r="J2196" s="16">
        <v>2432664</v>
      </c>
      <c r="K2196" s="16">
        <v>2</v>
      </c>
      <c r="L2196" s="16">
        <v>2517807.2399999998</v>
      </c>
      <c r="M2196" s="16">
        <v>2</v>
      </c>
      <c r="N2196" s="16">
        <v>2605930.4933999996</v>
      </c>
      <c r="O2196" s="16">
        <v>2</v>
      </c>
      <c r="P2196" s="16">
        <v>0</v>
      </c>
      <c r="Q2196" s="16">
        <v>0</v>
      </c>
      <c r="R2196" s="16">
        <v>9906801.7334000003</v>
      </c>
      <c r="S2196" s="16">
        <v>8</v>
      </c>
      <c r="T2196" s="16" t="s">
        <v>25</v>
      </c>
      <c r="U2196" s="16" t="s">
        <v>35</v>
      </c>
      <c r="V2196" s="16" t="s">
        <v>185</v>
      </c>
    </row>
    <row r="2197" spans="1:22" s="5" customFormat="1" ht="75" x14ac:dyDescent="0.2">
      <c r="A2197" s="16">
        <v>2192</v>
      </c>
      <c r="B2197" s="21" t="s">
        <v>7841</v>
      </c>
      <c r="C2197" s="16" t="s">
        <v>3902</v>
      </c>
      <c r="D2197" s="16" t="s">
        <v>3903</v>
      </c>
      <c r="E2197" s="16" t="s">
        <v>3904</v>
      </c>
      <c r="F2197" s="16"/>
      <c r="G2197" s="16" t="s">
        <v>33</v>
      </c>
      <c r="H2197" s="251">
        <v>6599999.9999999991</v>
      </c>
      <c r="I2197" s="251">
        <v>2</v>
      </c>
      <c r="J2197" s="16">
        <v>0</v>
      </c>
      <c r="K2197" s="16">
        <v>0</v>
      </c>
      <c r="L2197" s="16">
        <v>0</v>
      </c>
      <c r="M2197" s="16">
        <v>0</v>
      </c>
      <c r="N2197" s="16">
        <v>0</v>
      </c>
      <c r="O2197" s="16">
        <v>0</v>
      </c>
      <c r="P2197" s="16">
        <v>3299999.9999999995</v>
      </c>
      <c r="Q2197" s="16">
        <v>1</v>
      </c>
      <c r="R2197" s="16">
        <v>9899999.9999999981</v>
      </c>
      <c r="S2197" s="16">
        <v>3</v>
      </c>
      <c r="T2197" s="16" t="s">
        <v>213</v>
      </c>
      <c r="U2197" s="16" t="s">
        <v>7048</v>
      </c>
      <c r="V2197" s="16" t="s">
        <v>7048</v>
      </c>
    </row>
    <row r="2198" spans="1:22" s="5" customFormat="1" ht="56.25" x14ac:dyDescent="0.2">
      <c r="A2198" s="16">
        <v>2193</v>
      </c>
      <c r="B2198" s="21" t="s">
        <v>7842</v>
      </c>
      <c r="C2198" s="16" t="s">
        <v>4674</v>
      </c>
      <c r="D2198" s="16" t="s">
        <v>4675</v>
      </c>
      <c r="E2198" s="16" t="s">
        <v>3422</v>
      </c>
      <c r="F2198" s="16"/>
      <c r="G2198" s="16" t="s">
        <v>33</v>
      </c>
      <c r="H2198" s="251">
        <v>1494999.9999999998</v>
      </c>
      <c r="I2198" s="251">
        <v>5</v>
      </c>
      <c r="J2198" s="16">
        <v>2100000</v>
      </c>
      <c r="K2198" s="16">
        <v>7</v>
      </c>
      <c r="L2198" s="16">
        <v>2100000</v>
      </c>
      <c r="M2198" s="16">
        <v>7</v>
      </c>
      <c r="N2198" s="16">
        <v>2100000</v>
      </c>
      <c r="O2198" s="16">
        <v>7</v>
      </c>
      <c r="P2198" s="16">
        <v>2100000</v>
      </c>
      <c r="Q2198" s="16">
        <v>7</v>
      </c>
      <c r="R2198" s="16">
        <v>9895000</v>
      </c>
      <c r="S2198" s="16">
        <v>33</v>
      </c>
      <c r="T2198" s="16" t="s">
        <v>213</v>
      </c>
      <c r="U2198" s="16" t="s">
        <v>7048</v>
      </c>
      <c r="V2198" s="16" t="s">
        <v>7048</v>
      </c>
    </row>
    <row r="2199" spans="1:22" s="5" customFormat="1" ht="37.5" x14ac:dyDescent="0.2">
      <c r="A2199" s="16">
        <v>2194</v>
      </c>
      <c r="B2199" s="21" t="s">
        <v>6669</v>
      </c>
      <c r="C2199" s="16" t="s">
        <v>6706</v>
      </c>
      <c r="D2199" s="16" t="s">
        <v>6707</v>
      </c>
      <c r="E2199" s="16" t="s">
        <v>10883</v>
      </c>
      <c r="F2199" s="16"/>
      <c r="G2199" s="16" t="s">
        <v>9114</v>
      </c>
      <c r="H2199" s="251">
        <v>9878400</v>
      </c>
      <c r="I2199" s="251" t="s">
        <v>9266</v>
      </c>
      <c r="J2199" s="16"/>
      <c r="K2199" s="16"/>
      <c r="L2199" s="16"/>
      <c r="M2199" s="16"/>
      <c r="N2199" s="16"/>
      <c r="O2199" s="16"/>
      <c r="P2199" s="16"/>
      <c r="Q2199" s="16"/>
      <c r="R2199" s="16">
        <v>9878400</v>
      </c>
      <c r="S2199" s="16">
        <v>4</v>
      </c>
      <c r="T2199" s="16" t="s">
        <v>76</v>
      </c>
      <c r="U2199" s="16" t="s">
        <v>61</v>
      </c>
      <c r="V2199" s="16" t="s">
        <v>10782</v>
      </c>
    </row>
    <row r="2200" spans="1:22" s="5" customFormat="1" ht="75" x14ac:dyDescent="0.2">
      <c r="A2200" s="16">
        <v>2195</v>
      </c>
      <c r="B2200" s="16" t="s">
        <v>4950</v>
      </c>
      <c r="C2200" s="16" t="s">
        <v>12352</v>
      </c>
      <c r="D2200" s="16" t="s">
        <v>12353</v>
      </c>
      <c r="E2200" s="16" t="s">
        <v>12354</v>
      </c>
      <c r="F2200" s="16"/>
      <c r="G2200" s="151" t="s">
        <v>9115</v>
      </c>
      <c r="H2200" s="275">
        <v>0</v>
      </c>
      <c r="I2200" s="275">
        <v>0</v>
      </c>
      <c r="J2200" s="275">
        <v>2468750</v>
      </c>
      <c r="K2200" s="275">
        <v>395</v>
      </c>
      <c r="L2200" s="275">
        <v>2468750</v>
      </c>
      <c r="M2200" s="275">
        <v>395</v>
      </c>
      <c r="N2200" s="275">
        <v>2468750</v>
      </c>
      <c r="O2200" s="275">
        <v>395</v>
      </c>
      <c r="P2200" s="275">
        <v>2468750</v>
      </c>
      <c r="Q2200" s="275">
        <v>395</v>
      </c>
      <c r="R2200" s="16">
        <v>9875000</v>
      </c>
      <c r="S2200" s="275">
        <v>1580</v>
      </c>
      <c r="T2200" s="38" t="s">
        <v>11752</v>
      </c>
      <c r="U2200" s="279"/>
      <c r="V2200" s="279"/>
    </row>
    <row r="2201" spans="1:22" s="5" customFormat="1" ht="393.75" x14ac:dyDescent="0.2">
      <c r="A2201" s="16">
        <v>2196</v>
      </c>
      <c r="B2201" s="21" t="s">
        <v>2047</v>
      </c>
      <c r="C2201" s="16" t="s">
        <v>2048</v>
      </c>
      <c r="D2201" s="16" t="s">
        <v>2049</v>
      </c>
      <c r="E2201" s="16" t="s">
        <v>2050</v>
      </c>
      <c r="F2201" s="16"/>
      <c r="G2201" s="16" t="s">
        <v>2320</v>
      </c>
      <c r="H2201" s="251">
        <v>1037375</v>
      </c>
      <c r="I2201" s="251">
        <v>1.93</v>
      </c>
      <c r="J2201" s="16">
        <v>2209045</v>
      </c>
      <c r="K2201" s="16">
        <v>5.2</v>
      </c>
      <c r="L2201" s="16">
        <v>2209045</v>
      </c>
      <c r="M2201" s="16">
        <v>5.2</v>
      </c>
      <c r="N2201" s="16">
        <v>2209045</v>
      </c>
      <c r="O2201" s="16">
        <v>5.2</v>
      </c>
      <c r="P2201" s="16">
        <v>2209045</v>
      </c>
      <c r="Q2201" s="16">
        <v>5.2</v>
      </c>
      <c r="R2201" s="16">
        <v>9873555</v>
      </c>
      <c r="S2201" s="16">
        <v>22.73</v>
      </c>
      <c r="T2201" s="16" t="s">
        <v>25</v>
      </c>
      <c r="U2201" s="16" t="s">
        <v>83</v>
      </c>
      <c r="V2201" s="16" t="s">
        <v>1773</v>
      </c>
    </row>
    <row r="2202" spans="1:22" s="5" customFormat="1" ht="37.5" x14ac:dyDescent="0.2">
      <c r="A2202" s="16">
        <v>2197</v>
      </c>
      <c r="B2202" s="21" t="s">
        <v>2548</v>
      </c>
      <c r="C2202" s="16" t="s">
        <v>3315</v>
      </c>
      <c r="D2202" s="16" t="s">
        <v>1601</v>
      </c>
      <c r="E2202" s="16" t="s">
        <v>9332</v>
      </c>
      <c r="F2202" s="16"/>
      <c r="G2202" s="16" t="s">
        <v>9115</v>
      </c>
      <c r="H2202" s="251">
        <v>9872658.4299999997</v>
      </c>
      <c r="I2202" s="251" t="s">
        <v>9333</v>
      </c>
      <c r="J2202" s="16"/>
      <c r="K2202" s="16"/>
      <c r="L2202" s="16"/>
      <c r="M2202" s="16"/>
      <c r="N2202" s="16"/>
      <c r="O2202" s="16"/>
      <c r="P2202" s="16"/>
      <c r="Q2202" s="16"/>
      <c r="R2202" s="16">
        <v>9872658.4299999997</v>
      </c>
      <c r="S2202" s="16">
        <v>24</v>
      </c>
      <c r="T2202" s="16" t="s">
        <v>1326</v>
      </c>
      <c r="U2202" s="16"/>
      <c r="V2202" s="16"/>
    </row>
    <row r="2203" spans="1:22" s="5" customFormat="1" ht="93.75" x14ac:dyDescent="0.2">
      <c r="A2203" s="16">
        <v>2198</v>
      </c>
      <c r="B2203" s="51" t="s">
        <v>514</v>
      </c>
      <c r="C2203" s="51" t="s">
        <v>515</v>
      </c>
      <c r="D2203" s="51" t="s">
        <v>516</v>
      </c>
      <c r="E2203" s="51" t="s">
        <v>14771</v>
      </c>
      <c r="F2203" s="40" t="s">
        <v>14449</v>
      </c>
      <c r="G2203" s="51" t="s">
        <v>33</v>
      </c>
      <c r="H2203" s="251">
        <v>1340640</v>
      </c>
      <c r="I2203" s="251">
        <v>15</v>
      </c>
      <c r="J2203" s="251">
        <v>2130000</v>
      </c>
      <c r="K2203" s="51">
        <v>15</v>
      </c>
      <c r="L2203" s="251">
        <v>2130000</v>
      </c>
      <c r="M2203" s="51">
        <v>15</v>
      </c>
      <c r="N2203" s="251">
        <v>2130000</v>
      </c>
      <c r="O2203" s="51">
        <v>15</v>
      </c>
      <c r="P2203" s="251">
        <v>2130000</v>
      </c>
      <c r="Q2203" s="51">
        <v>15</v>
      </c>
      <c r="R2203" s="16">
        <v>9860640</v>
      </c>
      <c r="S2203" s="16">
        <v>75</v>
      </c>
      <c r="T2203" s="51" t="s">
        <v>14724</v>
      </c>
      <c r="U2203" s="211"/>
      <c r="V2203" s="211"/>
    </row>
    <row r="2204" spans="1:22" s="5" customFormat="1" ht="75" x14ac:dyDescent="0.2">
      <c r="A2204" s="16">
        <v>2199</v>
      </c>
      <c r="B2204" s="21" t="s">
        <v>471</v>
      </c>
      <c r="C2204" s="16" t="s">
        <v>2537</v>
      </c>
      <c r="D2204" s="16" t="s">
        <v>2538</v>
      </c>
      <c r="E2204" s="16" t="s">
        <v>3165</v>
      </c>
      <c r="F2204" s="16"/>
      <c r="G2204" s="16" t="s">
        <v>24</v>
      </c>
      <c r="H2204" s="251">
        <v>1230000</v>
      </c>
      <c r="I2204" s="251">
        <v>2000</v>
      </c>
      <c r="J2204" s="16">
        <v>1230000</v>
      </c>
      <c r="K2204" s="16">
        <v>2000</v>
      </c>
      <c r="L2204" s="16">
        <v>2460000</v>
      </c>
      <c r="M2204" s="16">
        <v>4000</v>
      </c>
      <c r="N2204" s="16">
        <v>2460000</v>
      </c>
      <c r="O2204" s="16">
        <v>4000</v>
      </c>
      <c r="P2204" s="16">
        <v>2460000</v>
      </c>
      <c r="Q2204" s="16">
        <v>4000</v>
      </c>
      <c r="R2204" s="16">
        <v>9840000</v>
      </c>
      <c r="S2204" s="16">
        <v>16000</v>
      </c>
      <c r="T2204" s="16" t="s">
        <v>1457</v>
      </c>
      <c r="U2204" s="16" t="s">
        <v>61</v>
      </c>
      <c r="V2204" s="16" t="s">
        <v>3164</v>
      </c>
    </row>
    <row r="2205" spans="1:22" s="5" customFormat="1" ht="75" x14ac:dyDescent="0.2">
      <c r="A2205" s="16">
        <v>2200</v>
      </c>
      <c r="B2205" s="21" t="s">
        <v>326</v>
      </c>
      <c r="C2205" s="16" t="s">
        <v>327</v>
      </c>
      <c r="D2205" s="16" t="s">
        <v>328</v>
      </c>
      <c r="E2205" s="16" t="s">
        <v>2682</v>
      </c>
      <c r="F2205" s="16"/>
      <c r="G2205" s="16" t="s">
        <v>24</v>
      </c>
      <c r="H2205" s="251">
        <v>3075000</v>
      </c>
      <c r="I2205" s="251">
        <v>5000</v>
      </c>
      <c r="J2205" s="16">
        <v>3075000</v>
      </c>
      <c r="K2205" s="16">
        <v>5000</v>
      </c>
      <c r="L2205" s="16">
        <v>1230000</v>
      </c>
      <c r="M2205" s="16">
        <v>2000</v>
      </c>
      <c r="N2205" s="16">
        <v>1230000</v>
      </c>
      <c r="O2205" s="16">
        <v>2000</v>
      </c>
      <c r="P2205" s="16">
        <v>1230000</v>
      </c>
      <c r="Q2205" s="16">
        <v>2000</v>
      </c>
      <c r="R2205" s="16">
        <v>9840000</v>
      </c>
      <c r="S2205" s="16">
        <v>16000</v>
      </c>
      <c r="T2205" s="16" t="s">
        <v>1457</v>
      </c>
      <c r="U2205" s="16" t="s">
        <v>2567</v>
      </c>
      <c r="V2205" s="16" t="s">
        <v>199</v>
      </c>
    </row>
    <row r="2206" spans="1:22" s="5" customFormat="1" ht="75" x14ac:dyDescent="0.2">
      <c r="A2206" s="16">
        <v>2201</v>
      </c>
      <c r="B2206" s="21" t="s">
        <v>264</v>
      </c>
      <c r="C2206" s="16" t="s">
        <v>2038</v>
      </c>
      <c r="D2206" s="16" t="s">
        <v>2039</v>
      </c>
      <c r="E2206" s="16" t="s">
        <v>2200</v>
      </c>
      <c r="F2206" s="16"/>
      <c r="G2206" s="16" t="s">
        <v>33</v>
      </c>
      <c r="H2206" s="251">
        <v>1965060.99</v>
      </c>
      <c r="I2206" s="251">
        <v>3</v>
      </c>
      <c r="J2206" s="16">
        <v>1965060.99</v>
      </c>
      <c r="K2206" s="16">
        <v>3</v>
      </c>
      <c r="L2206" s="16">
        <v>1965060.9899999998</v>
      </c>
      <c r="M2206" s="16">
        <v>3</v>
      </c>
      <c r="N2206" s="16">
        <v>1965060.9899999998</v>
      </c>
      <c r="O2206" s="16">
        <v>3</v>
      </c>
      <c r="P2206" s="16">
        <v>1965060.9899999998</v>
      </c>
      <c r="Q2206" s="16">
        <v>3</v>
      </c>
      <c r="R2206" s="16">
        <v>9825304.9499999993</v>
      </c>
      <c r="S2206" s="16">
        <v>15</v>
      </c>
      <c r="T2206" s="16" t="s">
        <v>1457</v>
      </c>
      <c r="U2206" s="16" t="s">
        <v>83</v>
      </c>
      <c r="V2206" s="16" t="s">
        <v>199</v>
      </c>
    </row>
    <row r="2207" spans="1:22" s="5" customFormat="1" ht="75" x14ac:dyDescent="0.2">
      <c r="A2207" s="16">
        <v>2202</v>
      </c>
      <c r="B2207" s="21" t="s">
        <v>264</v>
      </c>
      <c r="C2207" s="16" t="s">
        <v>2038</v>
      </c>
      <c r="D2207" s="16" t="s">
        <v>2039</v>
      </c>
      <c r="E2207" s="16" t="s">
        <v>2353</v>
      </c>
      <c r="F2207" s="16"/>
      <c r="G2207" s="16" t="s">
        <v>33</v>
      </c>
      <c r="H2207" s="251">
        <v>1965060.99</v>
      </c>
      <c r="I2207" s="251">
        <v>3</v>
      </c>
      <c r="J2207" s="16">
        <v>1965060.99</v>
      </c>
      <c r="K2207" s="16">
        <v>3</v>
      </c>
      <c r="L2207" s="16">
        <v>1965060.9899999998</v>
      </c>
      <c r="M2207" s="16">
        <v>3</v>
      </c>
      <c r="N2207" s="16">
        <v>1965060.9899999998</v>
      </c>
      <c r="O2207" s="16">
        <v>3</v>
      </c>
      <c r="P2207" s="16">
        <v>1965060.9899999998</v>
      </c>
      <c r="Q2207" s="16">
        <v>3</v>
      </c>
      <c r="R2207" s="16">
        <v>9825304.9499999993</v>
      </c>
      <c r="S2207" s="16">
        <v>15</v>
      </c>
      <c r="T2207" s="16" t="s">
        <v>1457</v>
      </c>
      <c r="U2207" s="16" t="s">
        <v>35</v>
      </c>
      <c r="V2207" s="16" t="s">
        <v>199</v>
      </c>
    </row>
    <row r="2208" spans="1:22" s="5" customFormat="1" ht="56.25" customHeight="1" x14ac:dyDescent="0.3">
      <c r="A2208" s="16">
        <v>2203</v>
      </c>
      <c r="B2208" s="119" t="s">
        <v>11579</v>
      </c>
      <c r="C2208" s="119" t="s">
        <v>11580</v>
      </c>
      <c r="D2208" s="119" t="s">
        <v>798</v>
      </c>
      <c r="E2208" s="151" t="s">
        <v>22</v>
      </c>
      <c r="F2208" s="156" t="s">
        <v>11577</v>
      </c>
      <c r="G2208" s="151" t="s">
        <v>33</v>
      </c>
      <c r="H2208" s="473">
        <v>0</v>
      </c>
      <c r="I2208" s="474"/>
      <c r="J2208" s="169">
        <v>9802208.0640000012</v>
      </c>
      <c r="K2208" s="169">
        <v>2</v>
      </c>
      <c r="L2208" s="169">
        <v>10000</v>
      </c>
      <c r="M2208" s="169">
        <v>1</v>
      </c>
      <c r="N2208" s="203">
        <v>10001</v>
      </c>
      <c r="O2208" s="169">
        <v>1</v>
      </c>
      <c r="P2208" s="131"/>
      <c r="Q2208" s="131"/>
      <c r="R2208" s="16">
        <v>9822209.0640000012</v>
      </c>
      <c r="S2208" s="151">
        <v>6</v>
      </c>
      <c r="T2208" s="151" t="s">
        <v>11563</v>
      </c>
      <c r="U2208" s="217" t="s">
        <v>26</v>
      </c>
      <c r="V2208" s="217" t="s">
        <v>11581</v>
      </c>
    </row>
    <row r="2209" spans="1:22" s="5" customFormat="1" ht="75" x14ac:dyDescent="0.2">
      <c r="A2209" s="16">
        <v>2204</v>
      </c>
      <c r="B2209" s="21" t="s">
        <v>326</v>
      </c>
      <c r="C2209" s="16" t="s">
        <v>2785</v>
      </c>
      <c r="D2209" s="16" t="s">
        <v>2786</v>
      </c>
      <c r="E2209" s="16" t="s">
        <v>2787</v>
      </c>
      <c r="F2209" s="16"/>
      <c r="G2209" s="16" t="s">
        <v>281</v>
      </c>
      <c r="H2209" s="251">
        <v>1829752.5</v>
      </c>
      <c r="I2209" s="251">
        <v>50</v>
      </c>
      <c r="J2209" s="16">
        <v>1995000</v>
      </c>
      <c r="K2209" s="16">
        <v>55</v>
      </c>
      <c r="L2209" s="16">
        <v>1997500</v>
      </c>
      <c r="M2209" s="16">
        <v>55</v>
      </c>
      <c r="N2209" s="16">
        <v>1996700</v>
      </c>
      <c r="O2209" s="16">
        <v>50</v>
      </c>
      <c r="P2209" s="16">
        <v>2001200</v>
      </c>
      <c r="Q2209" s="16">
        <v>60</v>
      </c>
      <c r="R2209" s="16">
        <v>9820152.5</v>
      </c>
      <c r="S2209" s="16">
        <v>270</v>
      </c>
      <c r="T2209" s="16" t="s">
        <v>50</v>
      </c>
      <c r="U2209" s="16" t="s">
        <v>2567</v>
      </c>
      <c r="V2209" s="16" t="s">
        <v>199</v>
      </c>
    </row>
    <row r="2210" spans="1:22" s="5" customFormat="1" ht="56.25" customHeight="1" x14ac:dyDescent="0.3">
      <c r="A2210" s="16">
        <v>2205</v>
      </c>
      <c r="B2210" s="113" t="s">
        <v>6984</v>
      </c>
      <c r="C2210" s="113" t="s">
        <v>14459</v>
      </c>
      <c r="D2210" s="113" t="s">
        <v>11308</v>
      </c>
      <c r="E2210" s="113" t="s">
        <v>14474</v>
      </c>
      <c r="F2210" s="20" t="s">
        <v>14449</v>
      </c>
      <c r="G2210" s="113" t="s">
        <v>9115</v>
      </c>
      <c r="H2210" s="189">
        <v>9813500</v>
      </c>
      <c r="I2210" s="172" t="s">
        <v>9385</v>
      </c>
      <c r="J2210" s="20"/>
      <c r="K2210" s="20"/>
      <c r="L2210" s="20"/>
      <c r="M2210" s="20"/>
      <c r="N2210" s="20"/>
      <c r="O2210" s="20"/>
      <c r="P2210" s="20"/>
      <c r="Q2210" s="20"/>
      <c r="R2210" s="16">
        <v>9813500</v>
      </c>
      <c r="S2210" s="21">
        <v>50</v>
      </c>
      <c r="T2210" s="113" t="s">
        <v>14450</v>
      </c>
      <c r="U2210" s="16"/>
      <c r="V2210" s="112"/>
    </row>
    <row r="2211" spans="1:22" s="5" customFormat="1" ht="262.5" customHeight="1" x14ac:dyDescent="0.3">
      <c r="A2211" s="16">
        <v>2206</v>
      </c>
      <c r="B2211" s="119" t="s">
        <v>11570</v>
      </c>
      <c r="C2211" s="119" t="s">
        <v>11582</v>
      </c>
      <c r="D2211" s="119" t="s">
        <v>11583</v>
      </c>
      <c r="E2211" s="119" t="s">
        <v>11584</v>
      </c>
      <c r="F2211" s="156"/>
      <c r="G2211" s="151" t="s">
        <v>33</v>
      </c>
      <c r="H2211" s="474">
        <v>2279044.6800000006</v>
      </c>
      <c r="I2211" s="474">
        <v>20</v>
      </c>
      <c r="J2211" s="169">
        <v>2506949.148000001</v>
      </c>
      <c r="K2211" s="169">
        <v>20</v>
      </c>
      <c r="L2211" s="169">
        <v>2511265</v>
      </c>
      <c r="M2211" s="169">
        <v>1</v>
      </c>
      <c r="N2211" s="203">
        <v>2511266</v>
      </c>
      <c r="O2211" s="169">
        <v>1</v>
      </c>
      <c r="P2211" s="131"/>
      <c r="Q2211" s="131"/>
      <c r="R2211" s="16">
        <v>9808524.8280000016</v>
      </c>
      <c r="S2211" s="151">
        <v>62</v>
      </c>
      <c r="T2211" s="151" t="s">
        <v>11563</v>
      </c>
      <c r="U2211" s="217" t="s">
        <v>26</v>
      </c>
      <c r="V2211" s="217" t="s">
        <v>11572</v>
      </c>
    </row>
    <row r="2212" spans="1:22" s="5" customFormat="1" ht="56.25" x14ac:dyDescent="0.2">
      <c r="A2212" s="16">
        <v>2207</v>
      </c>
      <c r="B2212" s="21" t="s">
        <v>878</v>
      </c>
      <c r="C2212" s="16" t="s">
        <v>893</v>
      </c>
      <c r="D2212" s="16" t="s">
        <v>894</v>
      </c>
      <c r="E2212" s="16" t="s">
        <v>2983</v>
      </c>
      <c r="F2212" s="16"/>
      <c r="G2212" s="16" t="s">
        <v>2320</v>
      </c>
      <c r="H2212" s="251">
        <v>1960000</v>
      </c>
      <c r="I2212" s="251">
        <v>5</v>
      </c>
      <c r="J2212" s="16">
        <v>1960000</v>
      </c>
      <c r="K2212" s="16">
        <v>5</v>
      </c>
      <c r="L2212" s="16">
        <v>1960000</v>
      </c>
      <c r="M2212" s="16">
        <v>5</v>
      </c>
      <c r="N2212" s="16">
        <v>1960000</v>
      </c>
      <c r="O2212" s="16">
        <v>5</v>
      </c>
      <c r="P2212" s="16">
        <v>1960000</v>
      </c>
      <c r="Q2212" s="16">
        <v>5</v>
      </c>
      <c r="R2212" s="16">
        <v>9800000</v>
      </c>
      <c r="S2212" s="16">
        <v>25</v>
      </c>
      <c r="T2212" s="16" t="s">
        <v>198</v>
      </c>
      <c r="U2212" s="16" t="s">
        <v>2567</v>
      </c>
      <c r="V2212" s="16" t="s">
        <v>199</v>
      </c>
    </row>
    <row r="2213" spans="1:22" s="5" customFormat="1" ht="56.25" x14ac:dyDescent="0.2">
      <c r="A2213" s="16">
        <v>2208</v>
      </c>
      <c r="B2213" s="21" t="s">
        <v>5916</v>
      </c>
      <c r="C2213" s="16" t="s">
        <v>5917</v>
      </c>
      <c r="D2213" s="16" t="s">
        <v>5918</v>
      </c>
      <c r="E2213" s="16" t="s">
        <v>10626</v>
      </c>
      <c r="F2213" s="16"/>
      <c r="G2213" s="16" t="s">
        <v>9115</v>
      </c>
      <c r="H2213" s="251">
        <v>9800000</v>
      </c>
      <c r="I2213" s="251" t="s">
        <v>9113</v>
      </c>
      <c r="J2213" s="16"/>
      <c r="K2213" s="16"/>
      <c r="L2213" s="16"/>
      <c r="M2213" s="16"/>
      <c r="N2213" s="16"/>
      <c r="O2213" s="16"/>
      <c r="P2213" s="16"/>
      <c r="Q2213" s="16"/>
      <c r="R2213" s="16">
        <v>9800000</v>
      </c>
      <c r="S2213" s="16">
        <v>1</v>
      </c>
      <c r="T2213" s="16" t="s">
        <v>76</v>
      </c>
      <c r="U2213" s="16" t="s">
        <v>2567</v>
      </c>
      <c r="V2213" s="16" t="s">
        <v>10627</v>
      </c>
    </row>
    <row r="2214" spans="1:22" s="5" customFormat="1" ht="37.5" x14ac:dyDescent="0.2">
      <c r="A2214" s="16">
        <v>2209</v>
      </c>
      <c r="B2214" s="21" t="s">
        <v>2132</v>
      </c>
      <c r="C2214" s="16" t="s">
        <v>2133</v>
      </c>
      <c r="D2214" s="16" t="s">
        <v>2134</v>
      </c>
      <c r="E2214" s="16" t="s">
        <v>10587</v>
      </c>
      <c r="F2214" s="16"/>
      <c r="G2214" s="16" t="s">
        <v>7084</v>
      </c>
      <c r="H2214" s="251">
        <v>9800000</v>
      </c>
      <c r="I2214" s="251" t="s">
        <v>7118</v>
      </c>
      <c r="J2214" s="16"/>
      <c r="K2214" s="16"/>
      <c r="L2214" s="16"/>
      <c r="M2214" s="16"/>
      <c r="N2214" s="16"/>
      <c r="O2214" s="16"/>
      <c r="P2214" s="16"/>
      <c r="Q2214" s="16"/>
      <c r="R2214" s="16">
        <v>9800000</v>
      </c>
      <c r="S2214" s="16">
        <v>350</v>
      </c>
      <c r="T2214" s="16" t="s">
        <v>76</v>
      </c>
      <c r="U2214" s="16" t="s">
        <v>10588</v>
      </c>
      <c r="V2214" s="16" t="s">
        <v>10969</v>
      </c>
    </row>
    <row r="2215" spans="1:22" s="5" customFormat="1" ht="409.5" customHeight="1" x14ac:dyDescent="0.3">
      <c r="A2215" s="16">
        <v>2210</v>
      </c>
      <c r="B2215" s="20" t="s">
        <v>13821</v>
      </c>
      <c r="C2215" s="20" t="s">
        <v>13822</v>
      </c>
      <c r="D2215" s="20" t="s">
        <v>13823</v>
      </c>
      <c r="E2215" s="20" t="s">
        <v>13824</v>
      </c>
      <c r="F2215" s="20" t="s">
        <v>13781</v>
      </c>
      <c r="G2215" s="20" t="s">
        <v>9115</v>
      </c>
      <c r="H2215" s="115">
        <v>1960000</v>
      </c>
      <c r="I2215" s="115" t="s">
        <v>9950</v>
      </c>
      <c r="J2215" s="21">
        <v>1960000</v>
      </c>
      <c r="K2215" s="21" t="s">
        <v>9950</v>
      </c>
      <c r="L2215" s="21">
        <v>1960000</v>
      </c>
      <c r="M2215" s="21" t="s">
        <v>9950</v>
      </c>
      <c r="N2215" s="21">
        <v>1960000</v>
      </c>
      <c r="O2215" s="21" t="s">
        <v>9950</v>
      </c>
      <c r="P2215" s="21">
        <v>1960000</v>
      </c>
      <c r="Q2215" s="21" t="s">
        <v>9950</v>
      </c>
      <c r="R2215" s="16">
        <v>9800000</v>
      </c>
      <c r="S2215" s="21">
        <v>350</v>
      </c>
      <c r="T2215" s="113" t="s">
        <v>13783</v>
      </c>
      <c r="U2215" s="112"/>
      <c r="V2215" s="221"/>
    </row>
    <row r="2216" spans="1:22" s="5" customFormat="1" ht="37.5" x14ac:dyDescent="0.2">
      <c r="A2216" s="16">
        <v>2211</v>
      </c>
      <c r="B2216" s="21" t="s">
        <v>7843</v>
      </c>
      <c r="C2216" s="16" t="s">
        <v>7002</v>
      </c>
      <c r="D2216" s="16" t="s">
        <v>3366</v>
      </c>
      <c r="E2216" s="16" t="s">
        <v>7004</v>
      </c>
      <c r="F2216" s="16"/>
      <c r="G2216" s="16" t="s">
        <v>33</v>
      </c>
      <c r="H2216" s="251">
        <v>2449999.9999999995</v>
      </c>
      <c r="I2216" s="251">
        <v>1</v>
      </c>
      <c r="J2216" s="16">
        <v>0</v>
      </c>
      <c r="K2216" s="16">
        <v>0</v>
      </c>
      <c r="L2216" s="16">
        <v>2449999.9999999995</v>
      </c>
      <c r="M2216" s="16">
        <v>1</v>
      </c>
      <c r="N2216" s="16">
        <v>2449999.9999999995</v>
      </c>
      <c r="O2216" s="16">
        <v>0</v>
      </c>
      <c r="P2216" s="16">
        <v>2449999.9999999995</v>
      </c>
      <c r="Q2216" s="16">
        <v>1</v>
      </c>
      <c r="R2216" s="16">
        <v>9799999.9999999981</v>
      </c>
      <c r="S2216" s="16">
        <v>3</v>
      </c>
      <c r="T2216" s="16" t="s">
        <v>213</v>
      </c>
      <c r="U2216" s="16" t="s">
        <v>7048</v>
      </c>
      <c r="V2216" s="16" t="s">
        <v>7048</v>
      </c>
    </row>
    <row r="2217" spans="1:22" s="5" customFormat="1" ht="56.25" x14ac:dyDescent="0.2">
      <c r="A2217" s="16">
        <v>2212</v>
      </c>
      <c r="B2217" s="16" t="s">
        <v>12355</v>
      </c>
      <c r="C2217" s="16" t="s">
        <v>12356</v>
      </c>
      <c r="D2217" s="16" t="s">
        <v>12357</v>
      </c>
      <c r="E2217" s="16" t="s">
        <v>12358</v>
      </c>
      <c r="F2217" s="16"/>
      <c r="G2217" s="151" t="s">
        <v>7079</v>
      </c>
      <c r="H2217" s="275">
        <v>9799157.7599999998</v>
      </c>
      <c r="I2217" s="275" t="s">
        <v>9421</v>
      </c>
      <c r="J2217" s="275"/>
      <c r="K2217" s="275"/>
      <c r="L2217" s="275"/>
      <c r="M2217" s="275"/>
      <c r="N2217" s="275"/>
      <c r="O2217" s="275"/>
      <c r="P2217" s="275"/>
      <c r="Q2217" s="275"/>
      <c r="R2217" s="16">
        <v>9799157.7599999998</v>
      </c>
      <c r="S2217" s="275">
        <v>8</v>
      </c>
      <c r="T2217" s="38" t="s">
        <v>12359</v>
      </c>
      <c r="U2217" s="279"/>
      <c r="V2217" s="279"/>
    </row>
    <row r="2218" spans="1:22" s="5" customFormat="1" ht="93.75" x14ac:dyDescent="0.2">
      <c r="A2218" s="16">
        <v>2213</v>
      </c>
      <c r="B2218" s="16" t="s">
        <v>12950</v>
      </c>
      <c r="C2218" s="16" t="s">
        <v>12951</v>
      </c>
      <c r="D2218" s="16" t="s">
        <v>12952</v>
      </c>
      <c r="E2218" s="16" t="s">
        <v>13017</v>
      </c>
      <c r="F2218" s="16"/>
      <c r="G2218" s="151" t="s">
        <v>9115</v>
      </c>
      <c r="H2218" s="166">
        <v>9773118.3200000003</v>
      </c>
      <c r="I2218" s="166" t="s">
        <v>9113</v>
      </c>
      <c r="J2218" s="166"/>
      <c r="K2218" s="166"/>
      <c r="L2218" s="166"/>
      <c r="M2218" s="166"/>
      <c r="N2218" s="166"/>
      <c r="O2218" s="166"/>
      <c r="P2218" s="166"/>
      <c r="Q2218" s="166"/>
      <c r="R2218" s="16">
        <v>9773118.3200000003</v>
      </c>
      <c r="S2218" s="275">
        <v>1</v>
      </c>
      <c r="T2218" s="20" t="s">
        <v>12910</v>
      </c>
      <c r="U2218" s="118" t="s">
        <v>2567</v>
      </c>
      <c r="V2218" s="118" t="s">
        <v>12954</v>
      </c>
    </row>
    <row r="2219" spans="1:22" s="5" customFormat="1" ht="93.75" x14ac:dyDescent="0.2">
      <c r="A2219" s="16">
        <v>2214</v>
      </c>
      <c r="B2219" s="16" t="s">
        <v>12950</v>
      </c>
      <c r="C2219" s="16" t="s">
        <v>12951</v>
      </c>
      <c r="D2219" s="16" t="s">
        <v>12952</v>
      </c>
      <c r="E2219" s="16" t="s">
        <v>13018</v>
      </c>
      <c r="F2219" s="16"/>
      <c r="G2219" s="151" t="s">
        <v>9115</v>
      </c>
      <c r="H2219" s="166">
        <v>9773118.3200000003</v>
      </c>
      <c r="I2219" s="166" t="s">
        <v>9113</v>
      </c>
      <c r="J2219" s="166"/>
      <c r="K2219" s="166"/>
      <c r="L2219" s="166"/>
      <c r="M2219" s="166"/>
      <c r="N2219" s="166"/>
      <c r="O2219" s="166"/>
      <c r="P2219" s="166"/>
      <c r="Q2219" s="166"/>
      <c r="R2219" s="16">
        <v>9773118.3200000003</v>
      </c>
      <c r="S2219" s="275">
        <v>1</v>
      </c>
      <c r="T2219" s="20" t="s">
        <v>12910</v>
      </c>
      <c r="U2219" s="118" t="s">
        <v>2567</v>
      </c>
      <c r="V2219" s="118" t="s">
        <v>12954</v>
      </c>
    </row>
    <row r="2220" spans="1:22" s="5" customFormat="1" ht="93.75" x14ac:dyDescent="0.2">
      <c r="A2220" s="16">
        <v>2215</v>
      </c>
      <c r="B2220" s="16" t="s">
        <v>12950</v>
      </c>
      <c r="C2220" s="16" t="s">
        <v>12951</v>
      </c>
      <c r="D2220" s="16" t="s">
        <v>12952</v>
      </c>
      <c r="E2220" s="16" t="s">
        <v>13019</v>
      </c>
      <c r="F2220" s="16"/>
      <c r="G2220" s="151" t="s">
        <v>9115</v>
      </c>
      <c r="H2220" s="166">
        <v>9773118.3200000003</v>
      </c>
      <c r="I2220" s="166" t="s">
        <v>9113</v>
      </c>
      <c r="J2220" s="166"/>
      <c r="K2220" s="166"/>
      <c r="L2220" s="166"/>
      <c r="M2220" s="166"/>
      <c r="N2220" s="166"/>
      <c r="O2220" s="166"/>
      <c r="P2220" s="166"/>
      <c r="Q2220" s="166"/>
      <c r="R2220" s="16">
        <v>9773118.3200000003</v>
      </c>
      <c r="S2220" s="275">
        <v>1</v>
      </c>
      <c r="T2220" s="20" t="s">
        <v>12910</v>
      </c>
      <c r="U2220" s="118" t="s">
        <v>2567</v>
      </c>
      <c r="V2220" s="118" t="s">
        <v>12954</v>
      </c>
    </row>
    <row r="2221" spans="1:22" s="5" customFormat="1" ht="131.25" x14ac:dyDescent="0.2">
      <c r="A2221" s="16">
        <v>2216</v>
      </c>
      <c r="B2221" s="21" t="s">
        <v>7844</v>
      </c>
      <c r="C2221" s="16" t="s">
        <v>7845</v>
      </c>
      <c r="D2221" s="16" t="s">
        <v>7846</v>
      </c>
      <c r="E2221" s="16" t="s">
        <v>798</v>
      </c>
      <c r="F2221" s="16"/>
      <c r="G2221" s="16" t="s">
        <v>33</v>
      </c>
      <c r="H2221" s="251">
        <v>1459999.9999999998</v>
      </c>
      <c r="I2221" s="251">
        <v>2</v>
      </c>
      <c r="J2221" s="16">
        <v>2077700</v>
      </c>
      <c r="K2221" s="16">
        <v>2</v>
      </c>
      <c r="L2221" s="16">
        <v>2077700</v>
      </c>
      <c r="M2221" s="16">
        <v>2</v>
      </c>
      <c r="N2221" s="16">
        <v>2077700</v>
      </c>
      <c r="O2221" s="16">
        <v>2</v>
      </c>
      <c r="P2221" s="16">
        <v>2077700</v>
      </c>
      <c r="Q2221" s="16">
        <v>2</v>
      </c>
      <c r="R2221" s="16">
        <v>9770800</v>
      </c>
      <c r="S2221" s="16">
        <v>10</v>
      </c>
      <c r="T2221" s="16" t="s">
        <v>213</v>
      </c>
      <c r="U2221" s="16" t="s">
        <v>7048</v>
      </c>
      <c r="V2221" s="16" t="s">
        <v>7048</v>
      </c>
    </row>
    <row r="2222" spans="1:22" s="5" customFormat="1" ht="300" x14ac:dyDescent="0.2">
      <c r="A2222" s="16">
        <v>2217</v>
      </c>
      <c r="B2222" s="34" t="s">
        <v>2176</v>
      </c>
      <c r="C2222" s="48" t="s">
        <v>2734</v>
      </c>
      <c r="D2222" s="48" t="s">
        <v>2735</v>
      </c>
      <c r="E2222" s="46" t="s">
        <v>2736</v>
      </c>
      <c r="F2222" s="16"/>
      <c r="G2222" s="16" t="s">
        <v>337</v>
      </c>
      <c r="H2222" s="251">
        <v>9754227</v>
      </c>
      <c r="I2222" s="251">
        <v>700</v>
      </c>
      <c r="J2222" s="16">
        <v>0</v>
      </c>
      <c r="K2222" s="16">
        <v>0</v>
      </c>
      <c r="L2222" s="16">
        <v>0</v>
      </c>
      <c r="M2222" s="16">
        <v>0</v>
      </c>
      <c r="N2222" s="16">
        <v>0</v>
      </c>
      <c r="O2222" s="16">
        <v>0</v>
      </c>
      <c r="P2222" s="16">
        <v>0</v>
      </c>
      <c r="Q2222" s="16">
        <v>0</v>
      </c>
      <c r="R2222" s="16">
        <v>9754227</v>
      </c>
      <c r="S2222" s="16">
        <v>700</v>
      </c>
      <c r="T2222" s="16" t="s">
        <v>1516</v>
      </c>
      <c r="U2222" s="16" t="s">
        <v>2567</v>
      </c>
      <c r="V2222" s="16" t="s">
        <v>199</v>
      </c>
    </row>
    <row r="2223" spans="1:22" s="5" customFormat="1" ht="75" x14ac:dyDescent="0.2">
      <c r="A2223" s="16">
        <v>2218</v>
      </c>
      <c r="B2223" s="21" t="s">
        <v>194</v>
      </c>
      <c r="C2223" s="16" t="s">
        <v>1749</v>
      </c>
      <c r="D2223" s="16" t="s">
        <v>1750</v>
      </c>
      <c r="E2223" s="16" t="s">
        <v>1751</v>
      </c>
      <c r="F2223" s="16" t="s">
        <v>1752</v>
      </c>
      <c r="G2223" s="16" t="s">
        <v>24</v>
      </c>
      <c r="H2223" s="251">
        <v>9742700</v>
      </c>
      <c r="I2223" s="251">
        <v>22924</v>
      </c>
      <c r="J2223" s="16">
        <v>0</v>
      </c>
      <c r="K2223" s="16">
        <v>0</v>
      </c>
      <c r="L2223" s="16">
        <v>0</v>
      </c>
      <c r="M2223" s="16">
        <v>0</v>
      </c>
      <c r="N2223" s="16">
        <v>0</v>
      </c>
      <c r="O2223" s="16">
        <v>0</v>
      </c>
      <c r="P2223" s="16">
        <v>0</v>
      </c>
      <c r="Q2223" s="16">
        <v>0</v>
      </c>
      <c r="R2223" s="16">
        <v>9742700</v>
      </c>
      <c r="S2223" s="16">
        <v>22924</v>
      </c>
      <c r="T2223" s="16" t="s">
        <v>913</v>
      </c>
      <c r="U2223" s="16" t="s">
        <v>35</v>
      </c>
      <c r="V2223" s="16" t="s">
        <v>731</v>
      </c>
    </row>
    <row r="2224" spans="1:22" s="5" customFormat="1" ht="93.75" x14ac:dyDescent="0.2">
      <c r="A2224" s="16">
        <v>2219</v>
      </c>
      <c r="B2224" s="21" t="s">
        <v>645</v>
      </c>
      <c r="C2224" s="16" t="s">
        <v>1375</v>
      </c>
      <c r="D2224" s="16" t="s">
        <v>1376</v>
      </c>
      <c r="E2224" s="16" t="s">
        <v>10988</v>
      </c>
      <c r="F2224" s="16"/>
      <c r="G2224" s="16" t="s">
        <v>1493</v>
      </c>
      <c r="H2224" s="251">
        <v>1947620.77</v>
      </c>
      <c r="I2224" s="251">
        <v>59</v>
      </c>
      <c r="J2224" s="16">
        <v>1947620.77</v>
      </c>
      <c r="K2224" s="16">
        <v>59</v>
      </c>
      <c r="L2224" s="16">
        <v>1947620.77</v>
      </c>
      <c r="M2224" s="16">
        <v>59</v>
      </c>
      <c r="N2224" s="16">
        <v>1947620.77</v>
      </c>
      <c r="O2224" s="16">
        <v>59</v>
      </c>
      <c r="P2224" s="16">
        <v>1947620.77</v>
      </c>
      <c r="Q2224" s="16">
        <v>59</v>
      </c>
      <c r="R2224" s="16">
        <v>9738103.8499999996</v>
      </c>
      <c r="S2224" s="16">
        <v>295</v>
      </c>
      <c r="T2224" s="16" t="s">
        <v>1113</v>
      </c>
      <c r="U2224" s="16" t="s">
        <v>1097</v>
      </c>
      <c r="V2224" s="35" t="s">
        <v>199</v>
      </c>
    </row>
    <row r="2225" spans="1:22" s="5" customFormat="1" ht="56.25" x14ac:dyDescent="0.2">
      <c r="A2225" s="16">
        <v>2220</v>
      </c>
      <c r="B2225" s="21" t="s">
        <v>486</v>
      </c>
      <c r="C2225" s="16" t="s">
        <v>211</v>
      </c>
      <c r="D2225" s="16" t="s">
        <v>212</v>
      </c>
      <c r="E2225" s="16" t="s">
        <v>3158</v>
      </c>
      <c r="F2225" s="16"/>
      <c r="G2225" s="16" t="s">
        <v>49</v>
      </c>
      <c r="H2225" s="251">
        <v>1941024</v>
      </c>
      <c r="I2225" s="251">
        <v>12</v>
      </c>
      <c r="J2225" s="16">
        <v>1250800</v>
      </c>
      <c r="K2225" s="16">
        <v>10</v>
      </c>
      <c r="L2225" s="16">
        <v>1958870</v>
      </c>
      <c r="M2225" s="16">
        <v>12</v>
      </c>
      <c r="N2225" s="16">
        <v>2449690</v>
      </c>
      <c r="O2225" s="16">
        <v>15</v>
      </c>
      <c r="P2225" s="16">
        <v>2129110</v>
      </c>
      <c r="Q2225" s="16">
        <v>13</v>
      </c>
      <c r="R2225" s="16">
        <v>9729494</v>
      </c>
      <c r="S2225" s="16">
        <v>62</v>
      </c>
      <c r="T2225" s="16" t="s">
        <v>50</v>
      </c>
      <c r="U2225" s="16" t="s">
        <v>61</v>
      </c>
      <c r="V2225" s="16" t="s">
        <v>3159</v>
      </c>
    </row>
    <row r="2226" spans="1:22" s="5" customFormat="1" ht="409.5" x14ac:dyDescent="0.2">
      <c r="A2226" s="16">
        <v>2221</v>
      </c>
      <c r="B2226" s="21" t="s">
        <v>2791</v>
      </c>
      <c r="C2226" s="16" t="s">
        <v>2792</v>
      </c>
      <c r="D2226" s="16" t="s">
        <v>2793</v>
      </c>
      <c r="E2226" s="16" t="s">
        <v>2794</v>
      </c>
      <c r="F2226" s="16"/>
      <c r="G2226" s="16" t="s">
        <v>2320</v>
      </c>
      <c r="H2226" s="251">
        <v>2776799.9879999999</v>
      </c>
      <c r="I2226" s="251">
        <v>3.6</v>
      </c>
      <c r="J2226" s="16">
        <v>1737500</v>
      </c>
      <c r="K2226" s="16">
        <v>2.5</v>
      </c>
      <c r="L2226" s="16">
        <v>1737500</v>
      </c>
      <c r="M2226" s="16">
        <v>2.5</v>
      </c>
      <c r="N2226" s="16">
        <v>1737500</v>
      </c>
      <c r="O2226" s="16">
        <v>2.5</v>
      </c>
      <c r="P2226" s="16">
        <v>1737500</v>
      </c>
      <c r="Q2226" s="16">
        <v>2.5</v>
      </c>
      <c r="R2226" s="16">
        <v>9726799.9879999999</v>
      </c>
      <c r="S2226" s="16">
        <v>13.6</v>
      </c>
      <c r="T2226" s="16" t="s">
        <v>25</v>
      </c>
      <c r="U2226" s="16" t="s">
        <v>2567</v>
      </c>
      <c r="V2226" s="16" t="s">
        <v>2610</v>
      </c>
    </row>
    <row r="2227" spans="1:22" s="5" customFormat="1" ht="131.25" x14ac:dyDescent="0.2">
      <c r="A2227" s="16">
        <v>2222</v>
      </c>
      <c r="B2227" s="21" t="s">
        <v>4760</v>
      </c>
      <c r="C2227" s="16" t="s">
        <v>4761</v>
      </c>
      <c r="D2227" s="16" t="s">
        <v>4762</v>
      </c>
      <c r="E2227" s="16" t="s">
        <v>4763</v>
      </c>
      <c r="F2227" s="17"/>
      <c r="G2227" s="16" t="s">
        <v>33</v>
      </c>
      <c r="H2227" s="251">
        <v>1945000</v>
      </c>
      <c r="I2227" s="251">
        <v>2</v>
      </c>
      <c r="J2227" s="16">
        <v>1945000</v>
      </c>
      <c r="K2227" s="16">
        <v>2</v>
      </c>
      <c r="L2227" s="16">
        <v>1945000</v>
      </c>
      <c r="M2227" s="16">
        <v>2</v>
      </c>
      <c r="N2227" s="16">
        <v>1945000</v>
      </c>
      <c r="O2227" s="16">
        <v>2</v>
      </c>
      <c r="P2227" s="16">
        <v>1945000</v>
      </c>
      <c r="Q2227" s="16">
        <v>2</v>
      </c>
      <c r="R2227" s="16">
        <v>9725000</v>
      </c>
      <c r="S2227" s="16">
        <v>10</v>
      </c>
      <c r="T2227" s="16" t="s">
        <v>213</v>
      </c>
      <c r="U2227" s="16" t="s">
        <v>61</v>
      </c>
      <c r="V2227" s="16" t="s">
        <v>3159</v>
      </c>
    </row>
    <row r="2228" spans="1:22" s="5" customFormat="1" ht="150" x14ac:dyDescent="0.2">
      <c r="A2228" s="16">
        <v>2223</v>
      </c>
      <c r="B2228" s="21" t="s">
        <v>4767</v>
      </c>
      <c r="C2228" s="16" t="s">
        <v>2799</v>
      </c>
      <c r="D2228" s="16" t="s">
        <v>384</v>
      </c>
      <c r="E2228" s="16" t="s">
        <v>2800</v>
      </c>
      <c r="F2228" s="17"/>
      <c r="G2228" s="16" t="s">
        <v>49</v>
      </c>
      <c r="H2228" s="251">
        <v>1942500</v>
      </c>
      <c r="I2228" s="251">
        <v>1</v>
      </c>
      <c r="J2228" s="16">
        <v>1942500</v>
      </c>
      <c r="K2228" s="16">
        <v>1</v>
      </c>
      <c r="L2228" s="16">
        <v>1942500</v>
      </c>
      <c r="M2228" s="16">
        <v>1</v>
      </c>
      <c r="N2228" s="16">
        <v>1942500</v>
      </c>
      <c r="O2228" s="16">
        <v>1</v>
      </c>
      <c r="P2228" s="16">
        <v>1942500</v>
      </c>
      <c r="Q2228" s="16">
        <v>1</v>
      </c>
      <c r="R2228" s="16">
        <v>9712500</v>
      </c>
      <c r="S2228" s="16">
        <v>5</v>
      </c>
      <c r="T2228" s="16" t="s">
        <v>213</v>
      </c>
      <c r="U2228" s="16" t="s">
        <v>455</v>
      </c>
      <c r="V2228" s="16" t="s">
        <v>199</v>
      </c>
    </row>
    <row r="2229" spans="1:22" s="5" customFormat="1" ht="75" x14ac:dyDescent="0.2">
      <c r="A2229" s="16">
        <v>2224</v>
      </c>
      <c r="B2229" s="21" t="s">
        <v>4768</v>
      </c>
      <c r="C2229" s="16" t="s">
        <v>4769</v>
      </c>
      <c r="D2229" s="16" t="s">
        <v>4770</v>
      </c>
      <c r="E2229" s="16" t="s">
        <v>4771</v>
      </c>
      <c r="F2229" s="17"/>
      <c r="G2229" s="16" t="s">
        <v>33</v>
      </c>
      <c r="H2229" s="251">
        <v>1937848.0499999998</v>
      </c>
      <c r="I2229" s="251">
        <v>3</v>
      </c>
      <c r="J2229" s="16">
        <v>1937848.0499999998</v>
      </c>
      <c r="K2229" s="16">
        <v>3</v>
      </c>
      <c r="L2229" s="16">
        <v>1937848.0499999998</v>
      </c>
      <c r="M2229" s="16">
        <v>3</v>
      </c>
      <c r="N2229" s="16">
        <v>1937848.0499999998</v>
      </c>
      <c r="O2229" s="16">
        <v>3</v>
      </c>
      <c r="P2229" s="16">
        <v>1937848.0499999998</v>
      </c>
      <c r="Q2229" s="16">
        <v>3</v>
      </c>
      <c r="R2229" s="16">
        <v>9689240.25</v>
      </c>
      <c r="S2229" s="16">
        <v>15</v>
      </c>
      <c r="T2229" s="16" t="s">
        <v>213</v>
      </c>
      <c r="U2229" s="16" t="s">
        <v>1320</v>
      </c>
      <c r="V2229" s="16" t="s">
        <v>3310</v>
      </c>
    </row>
    <row r="2230" spans="1:22" s="5" customFormat="1" ht="131.25" x14ac:dyDescent="0.2">
      <c r="A2230" s="16">
        <v>2225</v>
      </c>
      <c r="B2230" s="21" t="s">
        <v>7847</v>
      </c>
      <c r="C2230" s="16" t="s">
        <v>4761</v>
      </c>
      <c r="D2230" s="16" t="s">
        <v>4762</v>
      </c>
      <c r="E2230" s="16" t="s">
        <v>4763</v>
      </c>
      <c r="F2230" s="16"/>
      <c r="G2230" s="16" t="s">
        <v>33</v>
      </c>
      <c r="H2230" s="251">
        <v>1887999.9999999998</v>
      </c>
      <c r="I2230" s="251">
        <v>2</v>
      </c>
      <c r="J2230" s="16">
        <v>1945000</v>
      </c>
      <c r="K2230" s="16">
        <v>2</v>
      </c>
      <c r="L2230" s="16">
        <v>1945000</v>
      </c>
      <c r="M2230" s="16">
        <v>2</v>
      </c>
      <c r="N2230" s="16">
        <v>1945000</v>
      </c>
      <c r="O2230" s="16">
        <v>2</v>
      </c>
      <c r="P2230" s="16">
        <v>1945000</v>
      </c>
      <c r="Q2230" s="16">
        <v>2</v>
      </c>
      <c r="R2230" s="16">
        <v>9668000</v>
      </c>
      <c r="S2230" s="16">
        <v>10</v>
      </c>
      <c r="T2230" s="16" t="s">
        <v>213</v>
      </c>
      <c r="U2230" s="16" t="s">
        <v>455</v>
      </c>
      <c r="V2230" s="16" t="s">
        <v>7848</v>
      </c>
    </row>
    <row r="2231" spans="1:22" s="5" customFormat="1" ht="262.5" x14ac:dyDescent="0.2">
      <c r="A2231" s="16">
        <v>2226</v>
      </c>
      <c r="B2231" s="21" t="s">
        <v>4508</v>
      </c>
      <c r="C2231" s="16" t="s">
        <v>4509</v>
      </c>
      <c r="D2231" s="16" t="s">
        <v>4510</v>
      </c>
      <c r="E2231" s="16" t="s">
        <v>4964</v>
      </c>
      <c r="F2231" s="16"/>
      <c r="G2231" s="16" t="s">
        <v>1493</v>
      </c>
      <c r="H2231" s="251">
        <v>9661550</v>
      </c>
      <c r="I2231" s="251">
        <v>13235</v>
      </c>
      <c r="J2231" s="16">
        <v>0</v>
      </c>
      <c r="K2231" s="16">
        <v>0</v>
      </c>
      <c r="L2231" s="16">
        <v>0</v>
      </c>
      <c r="M2231" s="16">
        <v>0</v>
      </c>
      <c r="N2231" s="16">
        <v>0</v>
      </c>
      <c r="O2231" s="16">
        <v>0</v>
      </c>
      <c r="P2231" s="16">
        <v>0</v>
      </c>
      <c r="Q2231" s="16">
        <v>0</v>
      </c>
      <c r="R2231" s="16">
        <v>9661550</v>
      </c>
      <c r="S2231" s="16">
        <v>13235</v>
      </c>
      <c r="T2231" s="16" t="s">
        <v>76</v>
      </c>
      <c r="U2231" s="16" t="s">
        <v>294</v>
      </c>
      <c r="V2231" s="16" t="s">
        <v>4965</v>
      </c>
    </row>
    <row r="2232" spans="1:22" s="5" customFormat="1" ht="262.5" x14ac:dyDescent="0.2">
      <c r="A2232" s="16">
        <v>2227</v>
      </c>
      <c r="B2232" s="21" t="s">
        <v>4775</v>
      </c>
      <c r="C2232" s="16" t="s">
        <v>4776</v>
      </c>
      <c r="D2232" s="16" t="s">
        <v>4777</v>
      </c>
      <c r="E2232" s="16" t="s">
        <v>4778</v>
      </c>
      <c r="F2232" s="17"/>
      <c r="G2232" s="16" t="s">
        <v>33</v>
      </c>
      <c r="H2232" s="251">
        <v>1932160</v>
      </c>
      <c r="I2232" s="251">
        <v>4</v>
      </c>
      <c r="J2232" s="16">
        <v>1932160</v>
      </c>
      <c r="K2232" s="16">
        <v>4</v>
      </c>
      <c r="L2232" s="16">
        <v>1932160</v>
      </c>
      <c r="M2232" s="16">
        <v>4</v>
      </c>
      <c r="N2232" s="16">
        <v>1932160</v>
      </c>
      <c r="O2232" s="16">
        <v>4</v>
      </c>
      <c r="P2232" s="16">
        <v>1932160</v>
      </c>
      <c r="Q2232" s="16">
        <v>4</v>
      </c>
      <c r="R2232" s="16">
        <v>9660800</v>
      </c>
      <c r="S2232" s="16">
        <v>20</v>
      </c>
      <c r="T2232" s="16" t="s">
        <v>213</v>
      </c>
      <c r="U2232" s="16"/>
      <c r="V2232" s="16"/>
    </row>
    <row r="2233" spans="1:22" s="5" customFormat="1" ht="112.5" x14ac:dyDescent="0.2">
      <c r="A2233" s="16">
        <v>2228</v>
      </c>
      <c r="B2233" s="21" t="s">
        <v>4795</v>
      </c>
      <c r="C2233" s="16" t="s">
        <v>4794</v>
      </c>
      <c r="D2233" s="16" t="s">
        <v>4796</v>
      </c>
      <c r="E2233" s="16" t="s">
        <v>10206</v>
      </c>
      <c r="F2233" s="16" t="s">
        <v>10206</v>
      </c>
      <c r="G2233" s="16" t="s">
        <v>9115</v>
      </c>
      <c r="H2233" s="251">
        <v>1932003.36</v>
      </c>
      <c r="I2233" s="251" t="s">
        <v>9969</v>
      </c>
      <c r="J2233" s="16">
        <v>1932003.36</v>
      </c>
      <c r="K2233" s="16" t="s">
        <v>9969</v>
      </c>
      <c r="L2233" s="16">
        <v>1932003.36</v>
      </c>
      <c r="M2233" s="16" t="s">
        <v>9969</v>
      </c>
      <c r="N2233" s="16">
        <v>1932003.36</v>
      </c>
      <c r="O2233" s="16" t="s">
        <v>9969</v>
      </c>
      <c r="P2233" s="16">
        <v>1932003.36</v>
      </c>
      <c r="Q2233" s="16" t="s">
        <v>9969</v>
      </c>
      <c r="R2233" s="16">
        <v>9660016.8000000007</v>
      </c>
      <c r="S2233" s="16">
        <v>35</v>
      </c>
      <c r="T2233" s="16" t="s">
        <v>34</v>
      </c>
      <c r="U2233" s="16"/>
      <c r="V2233" s="16"/>
    </row>
    <row r="2234" spans="1:22" s="5" customFormat="1" ht="131.25" x14ac:dyDescent="0.2">
      <c r="A2234" s="16">
        <v>2229</v>
      </c>
      <c r="B2234" s="21" t="s">
        <v>4795</v>
      </c>
      <c r="C2234" s="16" t="s">
        <v>4794</v>
      </c>
      <c r="D2234" s="16" t="s">
        <v>4796</v>
      </c>
      <c r="E2234" s="16" t="s">
        <v>10207</v>
      </c>
      <c r="F2234" s="16" t="s">
        <v>10207</v>
      </c>
      <c r="G2234" s="16" t="s">
        <v>9115</v>
      </c>
      <c r="H2234" s="251">
        <v>1932003.36</v>
      </c>
      <c r="I2234" s="251" t="s">
        <v>9969</v>
      </c>
      <c r="J2234" s="16">
        <v>1932003.36</v>
      </c>
      <c r="K2234" s="16" t="s">
        <v>9969</v>
      </c>
      <c r="L2234" s="16">
        <v>1932003.36</v>
      </c>
      <c r="M2234" s="16" t="s">
        <v>9969</v>
      </c>
      <c r="N2234" s="16">
        <v>1932003.36</v>
      </c>
      <c r="O2234" s="16" t="s">
        <v>9969</v>
      </c>
      <c r="P2234" s="16">
        <v>1932003.36</v>
      </c>
      <c r="Q2234" s="16" t="s">
        <v>9969</v>
      </c>
      <c r="R2234" s="16">
        <v>9660016.8000000007</v>
      </c>
      <c r="S2234" s="16">
        <v>35</v>
      </c>
      <c r="T2234" s="16" t="s">
        <v>34</v>
      </c>
      <c r="U2234" s="16"/>
      <c r="V2234" s="16"/>
    </row>
    <row r="2235" spans="1:22" s="5" customFormat="1" ht="318.75" x14ac:dyDescent="0.2">
      <c r="A2235" s="16">
        <v>2230</v>
      </c>
      <c r="B2235" s="21" t="s">
        <v>302</v>
      </c>
      <c r="C2235" s="16" t="s">
        <v>10075</v>
      </c>
      <c r="D2235" s="16" t="s">
        <v>798</v>
      </c>
      <c r="E2235" s="16" t="s">
        <v>10076</v>
      </c>
      <c r="F2235" s="16" t="s">
        <v>10076</v>
      </c>
      <c r="G2235" s="16" t="s">
        <v>9115</v>
      </c>
      <c r="H2235" s="251">
        <v>1932000</v>
      </c>
      <c r="I2235" s="251" t="s">
        <v>9130</v>
      </c>
      <c r="J2235" s="16">
        <v>1932000</v>
      </c>
      <c r="K2235" s="16" t="s">
        <v>9130</v>
      </c>
      <c r="L2235" s="16">
        <v>1932000</v>
      </c>
      <c r="M2235" s="16" t="s">
        <v>9130</v>
      </c>
      <c r="N2235" s="16">
        <v>1932000</v>
      </c>
      <c r="O2235" s="16" t="s">
        <v>9130</v>
      </c>
      <c r="P2235" s="16">
        <v>1932000</v>
      </c>
      <c r="Q2235" s="16" t="s">
        <v>9130</v>
      </c>
      <c r="R2235" s="16">
        <v>9660000</v>
      </c>
      <c r="S2235" s="16">
        <v>15</v>
      </c>
      <c r="T2235" s="16" t="s">
        <v>34</v>
      </c>
      <c r="U2235" s="16" t="s">
        <v>294</v>
      </c>
      <c r="V2235" s="16" t="s">
        <v>10077</v>
      </c>
    </row>
    <row r="2236" spans="1:22" s="5" customFormat="1" ht="187.5" x14ac:dyDescent="0.2">
      <c r="A2236" s="16">
        <v>2231</v>
      </c>
      <c r="B2236" s="21" t="s">
        <v>302</v>
      </c>
      <c r="C2236" s="16" t="s">
        <v>10075</v>
      </c>
      <c r="D2236" s="16" t="s">
        <v>798</v>
      </c>
      <c r="E2236" s="16" t="s">
        <v>10078</v>
      </c>
      <c r="F2236" s="16" t="s">
        <v>10078</v>
      </c>
      <c r="G2236" s="16" t="s">
        <v>9115</v>
      </c>
      <c r="H2236" s="251">
        <v>1932000</v>
      </c>
      <c r="I2236" s="251" t="s">
        <v>9130</v>
      </c>
      <c r="J2236" s="16">
        <v>1932000</v>
      </c>
      <c r="K2236" s="16" t="s">
        <v>9130</v>
      </c>
      <c r="L2236" s="16">
        <v>1932000</v>
      </c>
      <c r="M2236" s="16" t="s">
        <v>9130</v>
      </c>
      <c r="N2236" s="16">
        <v>1932000</v>
      </c>
      <c r="O2236" s="16" t="s">
        <v>9130</v>
      </c>
      <c r="P2236" s="16">
        <v>1932000</v>
      </c>
      <c r="Q2236" s="16" t="s">
        <v>9130</v>
      </c>
      <c r="R2236" s="16">
        <v>9660000</v>
      </c>
      <c r="S2236" s="16">
        <v>15</v>
      </c>
      <c r="T2236" s="16" t="s">
        <v>34</v>
      </c>
      <c r="U2236" s="16" t="s">
        <v>294</v>
      </c>
      <c r="V2236" s="16" t="s">
        <v>10077</v>
      </c>
    </row>
    <row r="2237" spans="1:22" s="5" customFormat="1" ht="409.5" x14ac:dyDescent="0.2">
      <c r="A2237" s="16">
        <v>2232</v>
      </c>
      <c r="B2237" s="21" t="s">
        <v>2371</v>
      </c>
      <c r="C2237" s="16" t="s">
        <v>5328</v>
      </c>
      <c r="D2237" s="16" t="s">
        <v>5329</v>
      </c>
      <c r="E2237" s="16" t="s">
        <v>5330</v>
      </c>
      <c r="F2237" s="16"/>
      <c r="G2237" s="16" t="s">
        <v>1493</v>
      </c>
      <c r="H2237" s="251">
        <v>9647820</v>
      </c>
      <c r="I2237" s="251">
        <v>38</v>
      </c>
      <c r="J2237" s="16">
        <v>0</v>
      </c>
      <c r="K2237" s="16">
        <v>0</v>
      </c>
      <c r="L2237" s="16">
        <v>0</v>
      </c>
      <c r="M2237" s="16">
        <v>0</v>
      </c>
      <c r="N2237" s="16">
        <v>0</v>
      </c>
      <c r="O2237" s="16">
        <v>0</v>
      </c>
      <c r="P2237" s="16">
        <v>0</v>
      </c>
      <c r="Q2237" s="16">
        <v>0</v>
      </c>
      <c r="R2237" s="16">
        <v>9647820</v>
      </c>
      <c r="S2237" s="16">
        <v>38</v>
      </c>
      <c r="T2237" s="16" t="s">
        <v>76</v>
      </c>
      <c r="U2237" s="16" t="s">
        <v>204</v>
      </c>
      <c r="V2237" s="16" t="s">
        <v>5331</v>
      </c>
    </row>
    <row r="2238" spans="1:22" s="5" customFormat="1" ht="56.25" x14ac:dyDescent="0.2">
      <c r="A2238" s="16">
        <v>2233</v>
      </c>
      <c r="B2238" s="21" t="s">
        <v>4784</v>
      </c>
      <c r="C2238" s="16" t="s">
        <v>321</v>
      </c>
      <c r="D2238" s="16" t="s">
        <v>320</v>
      </c>
      <c r="E2238" s="16" t="s">
        <v>322</v>
      </c>
      <c r="F2238" s="17"/>
      <c r="G2238" s="16" t="s">
        <v>33</v>
      </c>
      <c r="H2238" s="251">
        <v>1929000</v>
      </c>
      <c r="I2238" s="251">
        <v>3</v>
      </c>
      <c r="J2238" s="16">
        <v>1929000</v>
      </c>
      <c r="K2238" s="16">
        <v>3</v>
      </c>
      <c r="L2238" s="16">
        <v>1929000</v>
      </c>
      <c r="M2238" s="16">
        <v>3</v>
      </c>
      <c r="N2238" s="16">
        <v>1929000</v>
      </c>
      <c r="O2238" s="16">
        <v>3</v>
      </c>
      <c r="P2238" s="16">
        <v>1929000</v>
      </c>
      <c r="Q2238" s="16">
        <v>3</v>
      </c>
      <c r="R2238" s="16">
        <v>9645000</v>
      </c>
      <c r="S2238" s="16">
        <v>15</v>
      </c>
      <c r="T2238" s="16" t="s">
        <v>213</v>
      </c>
      <c r="U2238" s="16" t="s">
        <v>2567</v>
      </c>
      <c r="V2238" s="16" t="s">
        <v>199</v>
      </c>
    </row>
    <row r="2239" spans="1:22" s="5" customFormat="1" ht="112.5" customHeight="1" x14ac:dyDescent="0.3">
      <c r="A2239" s="16">
        <v>2234</v>
      </c>
      <c r="B2239" s="120" t="s">
        <v>264</v>
      </c>
      <c r="C2239" s="113" t="s">
        <v>14143</v>
      </c>
      <c r="D2239" s="120" t="s">
        <v>14144</v>
      </c>
      <c r="E2239" s="120" t="s">
        <v>14145</v>
      </c>
      <c r="F2239" s="20"/>
      <c r="G2239" s="21" t="s">
        <v>33</v>
      </c>
      <c r="H2239" s="115">
        <v>0</v>
      </c>
      <c r="I2239" s="470"/>
      <c r="J2239" s="170">
        <v>4821798.45</v>
      </c>
      <c r="K2239" s="170">
        <v>7</v>
      </c>
      <c r="L2239" s="170"/>
      <c r="M2239" s="170"/>
      <c r="N2239" s="170">
        <v>4821798.45</v>
      </c>
      <c r="O2239" s="170">
        <v>7</v>
      </c>
      <c r="P2239" s="170"/>
      <c r="Q2239" s="170"/>
      <c r="R2239" s="16">
        <v>9643596.9000000004</v>
      </c>
      <c r="S2239" s="21">
        <v>14</v>
      </c>
      <c r="T2239" s="148" t="s">
        <v>13891</v>
      </c>
      <c r="U2239" s="218"/>
      <c r="V2239" s="218"/>
    </row>
    <row r="2240" spans="1:22" s="5" customFormat="1" ht="131.25" customHeight="1" x14ac:dyDescent="0.3">
      <c r="A2240" s="16">
        <v>2235</v>
      </c>
      <c r="B2240" s="119" t="s">
        <v>11570</v>
      </c>
      <c r="C2240" s="119" t="s">
        <v>11566</v>
      </c>
      <c r="D2240" s="119" t="s">
        <v>11567</v>
      </c>
      <c r="E2240" s="119" t="s">
        <v>11585</v>
      </c>
      <c r="F2240" s="156"/>
      <c r="G2240" s="151" t="s">
        <v>33</v>
      </c>
      <c r="H2240" s="474">
        <v>2239584.5472000004</v>
      </c>
      <c r="I2240" s="474">
        <v>6</v>
      </c>
      <c r="J2240" s="169">
        <v>2463543.0019200006</v>
      </c>
      <c r="K2240" s="169">
        <v>6</v>
      </c>
      <c r="L2240" s="169">
        <v>2468865</v>
      </c>
      <c r="M2240" s="169">
        <v>1</v>
      </c>
      <c r="N2240" s="203">
        <v>2468866</v>
      </c>
      <c r="O2240" s="169">
        <v>1</v>
      </c>
      <c r="P2240" s="131"/>
      <c r="Q2240" s="131"/>
      <c r="R2240" s="16">
        <v>9640858.5491200015</v>
      </c>
      <c r="S2240" s="151">
        <v>20</v>
      </c>
      <c r="T2240" s="151" t="s">
        <v>11563</v>
      </c>
      <c r="U2240" s="217" t="s">
        <v>26</v>
      </c>
      <c r="V2240" s="217" t="s">
        <v>11586</v>
      </c>
    </row>
    <row r="2241" spans="1:22" s="5" customFormat="1" ht="93.75" x14ac:dyDescent="0.2">
      <c r="A2241" s="16">
        <v>2236</v>
      </c>
      <c r="B2241" s="21" t="s">
        <v>4791</v>
      </c>
      <c r="C2241" s="16" t="s">
        <v>2511</v>
      </c>
      <c r="D2241" s="16" t="s">
        <v>2512</v>
      </c>
      <c r="E2241" s="16" t="s">
        <v>2513</v>
      </c>
      <c r="F2241" s="17"/>
      <c r="G2241" s="16" t="s">
        <v>33</v>
      </c>
      <c r="H2241" s="251">
        <v>1926681.16</v>
      </c>
      <c r="I2241" s="251">
        <v>4</v>
      </c>
      <c r="J2241" s="16">
        <v>1926681.16</v>
      </c>
      <c r="K2241" s="16">
        <v>4</v>
      </c>
      <c r="L2241" s="16">
        <v>1926681.16</v>
      </c>
      <c r="M2241" s="16">
        <v>4</v>
      </c>
      <c r="N2241" s="16">
        <v>1926681.16</v>
      </c>
      <c r="O2241" s="16">
        <v>4</v>
      </c>
      <c r="P2241" s="16">
        <v>1926681.16</v>
      </c>
      <c r="Q2241" s="16">
        <v>4</v>
      </c>
      <c r="R2241" s="16">
        <v>9633405.7999999989</v>
      </c>
      <c r="S2241" s="16">
        <v>20</v>
      </c>
      <c r="T2241" s="16" t="s">
        <v>213</v>
      </c>
      <c r="U2241" s="16"/>
      <c r="V2241" s="16"/>
    </row>
    <row r="2242" spans="1:22" s="5" customFormat="1" ht="409.5" x14ac:dyDescent="0.2">
      <c r="A2242" s="16">
        <v>2237</v>
      </c>
      <c r="B2242" s="21" t="s">
        <v>7849</v>
      </c>
      <c r="C2242" s="16" t="s">
        <v>7850</v>
      </c>
      <c r="D2242" s="16" t="e">
        <v>#N/A</v>
      </c>
      <c r="E2242" s="16" t="e">
        <v>#N/A</v>
      </c>
      <c r="F2242" s="16"/>
      <c r="G2242" s="16" t="s">
        <v>444</v>
      </c>
      <c r="H2242" s="251">
        <v>638796</v>
      </c>
      <c r="I2242" s="251">
        <v>12</v>
      </c>
      <c r="J2242" s="16">
        <v>3187632</v>
      </c>
      <c r="K2242" s="16">
        <v>56</v>
      </c>
      <c r="L2242" s="16">
        <v>1935348</v>
      </c>
      <c r="M2242" s="16">
        <v>34</v>
      </c>
      <c r="N2242" s="16">
        <v>1935348</v>
      </c>
      <c r="O2242" s="16">
        <v>34</v>
      </c>
      <c r="P2242" s="16">
        <v>1935348</v>
      </c>
      <c r="Q2242" s="16">
        <v>34</v>
      </c>
      <c r="R2242" s="16">
        <v>9632472</v>
      </c>
      <c r="S2242" s="16">
        <v>170</v>
      </c>
      <c r="T2242" s="16" t="s">
        <v>213</v>
      </c>
      <c r="U2242" s="16" t="s">
        <v>244</v>
      </c>
      <c r="V2242" s="16" t="s">
        <v>7851</v>
      </c>
    </row>
    <row r="2243" spans="1:22" s="5" customFormat="1" ht="300" x14ac:dyDescent="0.2">
      <c r="A2243" s="16">
        <v>2238</v>
      </c>
      <c r="B2243" s="16" t="s">
        <v>296</v>
      </c>
      <c r="C2243" s="16" t="s">
        <v>11920</v>
      </c>
      <c r="D2243" s="16" t="s">
        <v>11921</v>
      </c>
      <c r="E2243" s="16" t="s">
        <v>12360</v>
      </c>
      <c r="F2243" s="16" t="s">
        <v>12361</v>
      </c>
      <c r="G2243" s="151" t="s">
        <v>33</v>
      </c>
      <c r="H2243" s="275">
        <v>1926120</v>
      </c>
      <c r="I2243" s="275">
        <v>42</v>
      </c>
      <c r="J2243" s="275">
        <v>1926120</v>
      </c>
      <c r="K2243" s="275">
        <v>42</v>
      </c>
      <c r="L2243" s="275">
        <v>1926120</v>
      </c>
      <c r="M2243" s="275">
        <v>42</v>
      </c>
      <c r="N2243" s="275">
        <v>1926120</v>
      </c>
      <c r="O2243" s="275">
        <v>42</v>
      </c>
      <c r="P2243" s="275">
        <v>1926120</v>
      </c>
      <c r="Q2243" s="275">
        <v>42</v>
      </c>
      <c r="R2243" s="16">
        <v>9630600</v>
      </c>
      <c r="S2243" s="275">
        <v>210</v>
      </c>
      <c r="T2243" s="243" t="s">
        <v>11752</v>
      </c>
      <c r="U2243" s="279" t="s">
        <v>35</v>
      </c>
      <c r="V2243" s="279" t="s">
        <v>12362</v>
      </c>
    </row>
    <row r="2244" spans="1:22" s="5" customFormat="1" ht="409.5" x14ac:dyDescent="0.2">
      <c r="A2244" s="16">
        <v>2239</v>
      </c>
      <c r="B2244" s="21" t="s">
        <v>4297</v>
      </c>
      <c r="C2244" s="16" t="s">
        <v>1390</v>
      </c>
      <c r="D2244" s="16" t="s">
        <v>448</v>
      </c>
      <c r="E2244" s="16" t="s">
        <v>4298</v>
      </c>
      <c r="F2244" s="16"/>
      <c r="G2244" s="16" t="s">
        <v>33</v>
      </c>
      <c r="H2244" s="251">
        <v>630000</v>
      </c>
      <c r="I2244" s="251">
        <v>6</v>
      </c>
      <c r="J2244" s="16">
        <v>2250000</v>
      </c>
      <c r="K2244" s="16">
        <v>9</v>
      </c>
      <c r="L2244" s="16">
        <v>2250000</v>
      </c>
      <c r="M2244" s="16">
        <v>9</v>
      </c>
      <c r="N2244" s="16">
        <v>2250000</v>
      </c>
      <c r="O2244" s="16">
        <v>9</v>
      </c>
      <c r="P2244" s="16">
        <v>2250000</v>
      </c>
      <c r="Q2244" s="16">
        <v>9</v>
      </c>
      <c r="R2244" s="16">
        <v>9630000</v>
      </c>
      <c r="S2244" s="16">
        <v>42</v>
      </c>
      <c r="T2244" s="16" t="s">
        <v>25</v>
      </c>
      <c r="U2244" s="16" t="s">
        <v>2567</v>
      </c>
      <c r="V2244" s="16" t="s">
        <v>199</v>
      </c>
    </row>
    <row r="2245" spans="1:22" s="5" customFormat="1" ht="93.75" x14ac:dyDescent="0.2">
      <c r="A2245" s="16">
        <v>2240</v>
      </c>
      <c r="B2245" s="21" t="s">
        <v>6068</v>
      </c>
      <c r="C2245" s="16" t="s">
        <v>6069</v>
      </c>
      <c r="D2245" s="16" t="s">
        <v>6070</v>
      </c>
      <c r="E2245" s="16" t="s">
        <v>10556</v>
      </c>
      <c r="F2245" s="16"/>
      <c r="G2245" s="16" t="s">
        <v>9115</v>
      </c>
      <c r="H2245" s="251">
        <v>9626148</v>
      </c>
      <c r="I2245" s="251" t="s">
        <v>9385</v>
      </c>
      <c r="J2245" s="16"/>
      <c r="K2245" s="16"/>
      <c r="L2245" s="16"/>
      <c r="M2245" s="16"/>
      <c r="N2245" s="16"/>
      <c r="O2245" s="16"/>
      <c r="P2245" s="16"/>
      <c r="Q2245" s="16"/>
      <c r="R2245" s="16">
        <v>9626148</v>
      </c>
      <c r="S2245" s="16">
        <v>50</v>
      </c>
      <c r="T2245" s="16" t="s">
        <v>76</v>
      </c>
      <c r="U2245" s="16" t="s">
        <v>876</v>
      </c>
      <c r="V2245" s="16" t="s">
        <v>10557</v>
      </c>
    </row>
    <row r="2246" spans="1:22" s="5" customFormat="1" ht="356.25" x14ac:dyDescent="0.2">
      <c r="A2246" s="16">
        <v>2241</v>
      </c>
      <c r="B2246" s="21" t="s">
        <v>6046</v>
      </c>
      <c r="C2246" s="16" t="s">
        <v>6781</v>
      </c>
      <c r="D2246" s="16" t="s">
        <v>6782</v>
      </c>
      <c r="E2246" s="16" t="s">
        <v>6785</v>
      </c>
      <c r="F2246" s="16"/>
      <c r="G2246" s="16" t="s">
        <v>1493</v>
      </c>
      <c r="H2246" s="251">
        <v>9615000</v>
      </c>
      <c r="I2246" s="251">
        <v>200</v>
      </c>
      <c r="J2246" s="16">
        <v>0</v>
      </c>
      <c r="K2246" s="16">
        <v>0</v>
      </c>
      <c r="L2246" s="16">
        <v>0</v>
      </c>
      <c r="M2246" s="16">
        <v>0</v>
      </c>
      <c r="N2246" s="16">
        <v>0</v>
      </c>
      <c r="O2246" s="16">
        <v>0</v>
      </c>
      <c r="P2246" s="16">
        <v>0</v>
      </c>
      <c r="Q2246" s="16">
        <v>0</v>
      </c>
      <c r="R2246" s="16">
        <v>9615000</v>
      </c>
      <c r="S2246" s="16">
        <v>200</v>
      </c>
      <c r="T2246" s="16" t="s">
        <v>76</v>
      </c>
      <c r="U2246" s="16"/>
      <c r="V2246" s="16" t="s">
        <v>5873</v>
      </c>
    </row>
    <row r="2247" spans="1:22" s="5" customFormat="1" ht="37.5" x14ac:dyDescent="0.2">
      <c r="A2247" s="16">
        <v>2242</v>
      </c>
      <c r="B2247" s="21" t="s">
        <v>2699</v>
      </c>
      <c r="C2247" s="16" t="s">
        <v>2700</v>
      </c>
      <c r="D2247" s="16" t="s">
        <v>2701</v>
      </c>
      <c r="E2247" s="16" t="s">
        <v>2725</v>
      </c>
      <c r="F2247" s="16"/>
      <c r="G2247" s="16" t="s">
        <v>33</v>
      </c>
      <c r="H2247" s="251">
        <v>1562000</v>
      </c>
      <c r="I2247" s="251">
        <v>110</v>
      </c>
      <c r="J2247" s="16">
        <v>2012678.5714285714</v>
      </c>
      <c r="K2247" s="16">
        <v>260</v>
      </c>
      <c r="L2247" s="16">
        <v>2012678.5714285714</v>
      </c>
      <c r="M2247" s="16">
        <v>260</v>
      </c>
      <c r="N2247" s="16">
        <v>2012678.5714285714</v>
      </c>
      <c r="O2247" s="16">
        <v>260</v>
      </c>
      <c r="P2247" s="16">
        <v>2012678.5714285714</v>
      </c>
      <c r="Q2247" s="16">
        <v>260</v>
      </c>
      <c r="R2247" s="16">
        <v>9612714.2857142854</v>
      </c>
      <c r="S2247" s="16">
        <v>1150</v>
      </c>
      <c r="T2247" s="16" t="s">
        <v>1113</v>
      </c>
      <c r="U2247" s="16" t="s">
        <v>9900</v>
      </c>
      <c r="V2247" s="16"/>
    </row>
    <row r="2248" spans="1:22" s="5" customFormat="1" ht="37.5" customHeight="1" x14ac:dyDescent="0.3">
      <c r="A2248" s="16">
        <v>2243</v>
      </c>
      <c r="B2248" s="114" t="s">
        <v>14146</v>
      </c>
      <c r="C2248" s="114" t="s">
        <v>14147</v>
      </c>
      <c r="D2248" s="114" t="s">
        <v>14148</v>
      </c>
      <c r="E2248" s="114" t="s">
        <v>14149</v>
      </c>
      <c r="F2248" s="114"/>
      <c r="G2248" s="20" t="s">
        <v>33</v>
      </c>
      <c r="H2248" s="115">
        <v>2802000</v>
      </c>
      <c r="I2248" s="172">
        <v>548</v>
      </c>
      <c r="J2248" s="114">
        <v>1533941.6058394159</v>
      </c>
      <c r="K2248" s="114">
        <v>300</v>
      </c>
      <c r="L2248" s="114">
        <v>1641317.518248175</v>
      </c>
      <c r="M2248" s="114">
        <v>300</v>
      </c>
      <c r="N2248" s="114">
        <v>1756209.7445255474</v>
      </c>
      <c r="O2248" s="114">
        <v>300</v>
      </c>
      <c r="P2248" s="114">
        <v>1879144.4266423357</v>
      </c>
      <c r="Q2248" s="114">
        <v>300</v>
      </c>
      <c r="R2248" s="16">
        <v>9612613.2952554747</v>
      </c>
      <c r="S2248" s="114">
        <v>1748</v>
      </c>
      <c r="T2248" s="114" t="s">
        <v>13999</v>
      </c>
      <c r="U2248" s="221" t="s">
        <v>35</v>
      </c>
      <c r="V2248" s="221"/>
    </row>
    <row r="2249" spans="1:22" s="5" customFormat="1" ht="262.5" x14ac:dyDescent="0.2">
      <c r="A2249" s="16">
        <v>2244</v>
      </c>
      <c r="B2249" s="21" t="s">
        <v>7852</v>
      </c>
      <c r="C2249" s="16" t="s">
        <v>1129</v>
      </c>
      <c r="D2249" s="16" t="s">
        <v>1128</v>
      </c>
      <c r="E2249" s="16" t="s">
        <v>2058</v>
      </c>
      <c r="F2249" s="16"/>
      <c r="G2249" s="16" t="s">
        <v>33</v>
      </c>
      <c r="H2249" s="251">
        <v>1481845.9017857141</v>
      </c>
      <c r="I2249" s="251">
        <v>1</v>
      </c>
      <c r="J2249" s="16">
        <v>2031845.9</v>
      </c>
      <c r="K2249" s="16">
        <v>1</v>
      </c>
      <c r="L2249" s="16">
        <v>2031845.9</v>
      </c>
      <c r="M2249" s="16">
        <v>1</v>
      </c>
      <c r="N2249" s="16">
        <v>2031845.9</v>
      </c>
      <c r="O2249" s="16">
        <v>1</v>
      </c>
      <c r="P2249" s="16">
        <v>2031845.9</v>
      </c>
      <c r="Q2249" s="16">
        <v>1</v>
      </c>
      <c r="R2249" s="16">
        <v>9609229.5017857142</v>
      </c>
      <c r="S2249" s="16">
        <v>5</v>
      </c>
      <c r="T2249" s="16" t="s">
        <v>213</v>
      </c>
      <c r="U2249" s="16" t="s">
        <v>4594</v>
      </c>
      <c r="V2249" s="16" t="s">
        <v>7853</v>
      </c>
    </row>
    <row r="2250" spans="1:22" s="5" customFormat="1" ht="37.5" x14ac:dyDescent="0.2">
      <c r="A2250" s="16">
        <v>2245</v>
      </c>
      <c r="B2250" s="21" t="s">
        <v>7854</v>
      </c>
      <c r="C2250" s="16" t="s">
        <v>1375</v>
      </c>
      <c r="D2250" s="16" t="s">
        <v>645</v>
      </c>
      <c r="E2250" s="16" t="s">
        <v>1376</v>
      </c>
      <c r="F2250" s="16"/>
      <c r="G2250" s="16" t="s">
        <v>33</v>
      </c>
      <c r="H2250" s="251">
        <v>1679999.9999999998</v>
      </c>
      <c r="I2250" s="251">
        <v>20</v>
      </c>
      <c r="J2250" s="16">
        <v>722151.79999999993</v>
      </c>
      <c r="K2250" s="16">
        <v>10</v>
      </c>
      <c r="L2250" s="16">
        <v>2400000</v>
      </c>
      <c r="M2250" s="16">
        <v>30</v>
      </c>
      <c r="N2250" s="16">
        <v>2400000</v>
      </c>
      <c r="O2250" s="16">
        <v>30</v>
      </c>
      <c r="P2250" s="16">
        <v>2400000</v>
      </c>
      <c r="Q2250" s="16">
        <v>30</v>
      </c>
      <c r="R2250" s="16">
        <v>9602151.8000000007</v>
      </c>
      <c r="S2250" s="16">
        <v>120</v>
      </c>
      <c r="T2250" s="16" t="s">
        <v>213</v>
      </c>
      <c r="U2250" s="16" t="s">
        <v>7048</v>
      </c>
      <c r="V2250" s="16" t="s">
        <v>7048</v>
      </c>
    </row>
    <row r="2251" spans="1:22" s="5" customFormat="1" ht="75" x14ac:dyDescent="0.2">
      <c r="A2251" s="16">
        <v>2246</v>
      </c>
      <c r="B2251" s="21" t="s">
        <v>263</v>
      </c>
      <c r="C2251" s="16" t="s">
        <v>4695</v>
      </c>
      <c r="D2251" s="16" t="s">
        <v>4696</v>
      </c>
      <c r="E2251" s="16" t="s">
        <v>4697</v>
      </c>
      <c r="F2251" s="16"/>
      <c r="G2251" s="16" t="s">
        <v>1493</v>
      </c>
      <c r="H2251" s="251">
        <v>1779220</v>
      </c>
      <c r="I2251" s="251">
        <v>340</v>
      </c>
      <c r="J2251" s="16">
        <v>1758400</v>
      </c>
      <c r="K2251" s="16">
        <v>320</v>
      </c>
      <c r="L2251" s="16">
        <v>1904100</v>
      </c>
      <c r="M2251" s="16">
        <v>330</v>
      </c>
      <c r="N2251" s="16">
        <v>2060060</v>
      </c>
      <c r="O2251" s="16">
        <v>340</v>
      </c>
      <c r="P2251" s="16">
        <v>2099460</v>
      </c>
      <c r="Q2251" s="16">
        <v>330</v>
      </c>
      <c r="R2251" s="16">
        <v>9601240</v>
      </c>
      <c r="S2251" s="16">
        <v>1660</v>
      </c>
      <c r="T2251" s="16" t="s">
        <v>50</v>
      </c>
      <c r="U2251" s="16" t="s">
        <v>1320</v>
      </c>
      <c r="V2251" s="16" t="s">
        <v>3310</v>
      </c>
    </row>
    <row r="2252" spans="1:22" s="5" customFormat="1" ht="409.5" x14ac:dyDescent="0.2">
      <c r="A2252" s="16">
        <v>2247</v>
      </c>
      <c r="B2252" s="22" t="s">
        <v>3049</v>
      </c>
      <c r="C2252" s="47" t="s">
        <v>67</v>
      </c>
      <c r="D2252" s="47" t="s">
        <v>91</v>
      </c>
      <c r="E2252" s="45" t="s">
        <v>3050</v>
      </c>
      <c r="F2252" s="16"/>
      <c r="G2252" s="16" t="s">
        <v>33</v>
      </c>
      <c r="H2252" s="251">
        <v>9600000</v>
      </c>
      <c r="I2252" s="251">
        <v>4</v>
      </c>
      <c r="J2252" s="16">
        <v>0</v>
      </c>
      <c r="K2252" s="16">
        <v>0</v>
      </c>
      <c r="L2252" s="16">
        <v>0</v>
      </c>
      <c r="M2252" s="16">
        <v>0</v>
      </c>
      <c r="N2252" s="16">
        <v>0</v>
      </c>
      <c r="O2252" s="16">
        <v>0</v>
      </c>
      <c r="P2252" s="16">
        <v>0</v>
      </c>
      <c r="Q2252" s="16">
        <v>0</v>
      </c>
      <c r="R2252" s="16">
        <v>9600000</v>
      </c>
      <c r="S2252" s="16">
        <v>4</v>
      </c>
      <c r="T2252" s="16" t="s">
        <v>1516</v>
      </c>
      <c r="U2252" s="16" t="s">
        <v>2567</v>
      </c>
      <c r="V2252" s="16" t="s">
        <v>2922</v>
      </c>
    </row>
    <row r="2253" spans="1:22" s="5" customFormat="1" ht="37.5" x14ac:dyDescent="0.2">
      <c r="A2253" s="16">
        <v>2248</v>
      </c>
      <c r="B2253" s="21" t="s">
        <v>4792</v>
      </c>
      <c r="C2253" s="16" t="s">
        <v>67</v>
      </c>
      <c r="D2253" s="16" t="s">
        <v>66</v>
      </c>
      <c r="E2253" s="16" t="s">
        <v>91</v>
      </c>
      <c r="F2253" s="17"/>
      <c r="G2253" s="16" t="s">
        <v>33</v>
      </c>
      <c r="H2253" s="251">
        <v>1920000</v>
      </c>
      <c r="I2253" s="251">
        <v>1</v>
      </c>
      <c r="J2253" s="16">
        <v>1920000</v>
      </c>
      <c r="K2253" s="16">
        <v>1</v>
      </c>
      <c r="L2253" s="16">
        <v>1920000</v>
      </c>
      <c r="M2253" s="16">
        <v>1</v>
      </c>
      <c r="N2253" s="16">
        <v>1920000</v>
      </c>
      <c r="O2253" s="16">
        <v>1</v>
      </c>
      <c r="P2253" s="16">
        <v>1920000</v>
      </c>
      <c r="Q2253" s="16">
        <v>1</v>
      </c>
      <c r="R2253" s="16">
        <v>9600000</v>
      </c>
      <c r="S2253" s="16">
        <v>5</v>
      </c>
      <c r="T2253" s="16" t="s">
        <v>213</v>
      </c>
      <c r="U2253" s="16"/>
      <c r="V2253" s="16"/>
    </row>
    <row r="2254" spans="1:22" s="5" customFormat="1" ht="409.5" x14ac:dyDescent="0.2">
      <c r="A2254" s="16">
        <v>2249</v>
      </c>
      <c r="B2254" s="134" t="s">
        <v>14428</v>
      </c>
      <c r="C2254" s="134" t="s">
        <v>14429</v>
      </c>
      <c r="D2254" s="134" t="s">
        <v>14430</v>
      </c>
      <c r="E2254" s="134" t="s">
        <v>14431</v>
      </c>
      <c r="F2254" s="134"/>
      <c r="G2254" s="134" t="s">
        <v>9680</v>
      </c>
      <c r="H2254" s="308">
        <v>3200000</v>
      </c>
      <c r="I2254" s="308">
        <v>10</v>
      </c>
      <c r="J2254" s="308">
        <v>3200000</v>
      </c>
      <c r="K2254" s="134">
        <v>10</v>
      </c>
      <c r="L2254" s="282">
        <v>3200000</v>
      </c>
      <c r="M2254" s="134">
        <v>10</v>
      </c>
      <c r="N2254" s="134"/>
      <c r="O2254" s="134"/>
      <c r="P2254" s="134"/>
      <c r="Q2254" s="134"/>
      <c r="R2254" s="16">
        <v>9600000</v>
      </c>
      <c r="S2254" s="134">
        <v>30</v>
      </c>
      <c r="T2254" s="134" t="s">
        <v>14385</v>
      </c>
      <c r="U2254" s="36"/>
      <c r="V2254" s="36"/>
    </row>
    <row r="2255" spans="1:22" s="5" customFormat="1" ht="262.5" x14ac:dyDescent="0.2">
      <c r="A2255" s="16">
        <v>2250</v>
      </c>
      <c r="B2255" s="21" t="s">
        <v>7855</v>
      </c>
      <c r="C2255" s="16" t="s">
        <v>4818</v>
      </c>
      <c r="D2255" s="16" t="s">
        <v>4819</v>
      </c>
      <c r="E2255" s="16" t="s">
        <v>4820</v>
      </c>
      <c r="F2255" s="16"/>
      <c r="G2255" s="16" t="s">
        <v>33</v>
      </c>
      <c r="H2255" s="251">
        <v>2435915.9999999995</v>
      </c>
      <c r="I2255" s="251">
        <v>84</v>
      </c>
      <c r="J2255" s="16">
        <v>2644752</v>
      </c>
      <c r="K2255" s="16">
        <v>88</v>
      </c>
      <c r="L2255" s="16">
        <v>1502700</v>
      </c>
      <c r="M2255" s="16">
        <v>50</v>
      </c>
      <c r="N2255" s="16">
        <v>1502700</v>
      </c>
      <c r="O2255" s="16">
        <v>50</v>
      </c>
      <c r="P2255" s="16">
        <v>1502700</v>
      </c>
      <c r="Q2255" s="16">
        <v>50</v>
      </c>
      <c r="R2255" s="16">
        <v>9588768</v>
      </c>
      <c r="S2255" s="16">
        <v>322</v>
      </c>
      <c r="T2255" s="16" t="s">
        <v>213</v>
      </c>
      <c r="U2255" s="16" t="s">
        <v>35</v>
      </c>
      <c r="V2255" s="16" t="s">
        <v>7856</v>
      </c>
    </row>
    <row r="2256" spans="1:22" s="5" customFormat="1" ht="243.75" x14ac:dyDescent="0.2">
      <c r="A2256" s="16">
        <v>2251</v>
      </c>
      <c r="B2256" s="21" t="s">
        <v>3282</v>
      </c>
      <c r="C2256" s="16" t="s">
        <v>3283</v>
      </c>
      <c r="D2256" s="16" t="s">
        <v>3284</v>
      </c>
      <c r="E2256" s="16" t="s">
        <v>3285</v>
      </c>
      <c r="F2256" s="16"/>
      <c r="G2256" s="16" t="s">
        <v>24</v>
      </c>
      <c r="H2256" s="251">
        <v>1917027</v>
      </c>
      <c r="I2256" s="251">
        <v>2484</v>
      </c>
      <c r="J2256" s="16">
        <v>1917027</v>
      </c>
      <c r="K2256" s="16">
        <v>2484</v>
      </c>
      <c r="L2256" s="16">
        <v>1917027</v>
      </c>
      <c r="M2256" s="16">
        <v>2484</v>
      </c>
      <c r="N2256" s="16">
        <v>1917027</v>
      </c>
      <c r="O2256" s="16">
        <v>2484</v>
      </c>
      <c r="P2256" s="16">
        <v>1917027</v>
      </c>
      <c r="Q2256" s="16">
        <v>2484</v>
      </c>
      <c r="R2256" s="16">
        <v>9585135</v>
      </c>
      <c r="S2256" s="16">
        <v>12420</v>
      </c>
      <c r="T2256" s="16" t="s">
        <v>9133</v>
      </c>
      <c r="U2256" s="16" t="s">
        <v>876</v>
      </c>
      <c r="V2256" s="16" t="s">
        <v>3214</v>
      </c>
    </row>
    <row r="2257" spans="1:22" s="5" customFormat="1" ht="409.5" x14ac:dyDescent="0.2">
      <c r="A2257" s="16">
        <v>2252</v>
      </c>
      <c r="B2257" s="21" t="s">
        <v>332</v>
      </c>
      <c r="C2257" s="16" t="s">
        <v>1348</v>
      </c>
      <c r="D2257" s="16" t="s">
        <v>1349</v>
      </c>
      <c r="E2257" s="16" t="s">
        <v>1350</v>
      </c>
      <c r="F2257" s="16"/>
      <c r="G2257" s="16" t="s">
        <v>33</v>
      </c>
      <c r="H2257" s="251">
        <v>2256837.5</v>
      </c>
      <c r="I2257" s="251">
        <v>1</v>
      </c>
      <c r="J2257" s="16">
        <v>2347111</v>
      </c>
      <c r="K2257" s="16">
        <v>1</v>
      </c>
      <c r="L2257" s="16">
        <v>2440995.44</v>
      </c>
      <c r="M2257" s="16">
        <v>1</v>
      </c>
      <c r="N2257" s="16">
        <v>2538635.2576000001</v>
      </c>
      <c r="O2257" s="16">
        <v>1</v>
      </c>
      <c r="P2257" s="16">
        <v>0</v>
      </c>
      <c r="Q2257" s="16">
        <v>0</v>
      </c>
      <c r="R2257" s="16">
        <v>9583579.1975999996</v>
      </c>
      <c r="S2257" s="16">
        <v>4</v>
      </c>
      <c r="T2257" s="16" t="s">
        <v>9759</v>
      </c>
      <c r="U2257" s="16"/>
      <c r="V2257" s="16"/>
    </row>
    <row r="2258" spans="1:22" s="5" customFormat="1" ht="187.5" x14ac:dyDescent="0.2">
      <c r="A2258" s="16">
        <v>2253</v>
      </c>
      <c r="B2258" s="21" t="s">
        <v>7314</v>
      </c>
      <c r="C2258" s="16" t="s">
        <v>4726</v>
      </c>
      <c r="D2258" s="16" t="s">
        <v>55</v>
      </c>
      <c r="E2258" s="16" t="s">
        <v>4727</v>
      </c>
      <c r="F2258" s="16"/>
      <c r="G2258" s="16" t="s">
        <v>49</v>
      </c>
      <c r="H2258" s="251">
        <v>1579200</v>
      </c>
      <c r="I2258" s="251">
        <v>40</v>
      </c>
      <c r="J2258" s="16">
        <v>2000000</v>
      </c>
      <c r="K2258" s="16">
        <v>40</v>
      </c>
      <c r="L2258" s="16">
        <v>2000000</v>
      </c>
      <c r="M2258" s="16">
        <v>40</v>
      </c>
      <c r="N2258" s="16">
        <v>2000000</v>
      </c>
      <c r="O2258" s="16">
        <v>40</v>
      </c>
      <c r="P2258" s="16">
        <v>2000000</v>
      </c>
      <c r="Q2258" s="16">
        <v>40</v>
      </c>
      <c r="R2258" s="16">
        <v>9579200</v>
      </c>
      <c r="S2258" s="16">
        <v>200</v>
      </c>
      <c r="T2258" s="16" t="s">
        <v>213</v>
      </c>
      <c r="U2258" s="16" t="s">
        <v>7048</v>
      </c>
      <c r="V2258" s="16" t="s">
        <v>7048</v>
      </c>
    </row>
    <row r="2259" spans="1:22" s="5" customFormat="1" ht="150" x14ac:dyDescent="0.2">
      <c r="A2259" s="16">
        <v>2254</v>
      </c>
      <c r="B2259" s="21" t="s">
        <v>7501</v>
      </c>
      <c r="C2259" s="16" t="s">
        <v>7502</v>
      </c>
      <c r="D2259" s="16" t="s">
        <v>7354</v>
      </c>
      <c r="E2259" s="16" t="s">
        <v>7503</v>
      </c>
      <c r="F2259" s="16"/>
      <c r="G2259" s="16" t="s">
        <v>1493</v>
      </c>
      <c r="H2259" s="251">
        <v>1914114.69</v>
      </c>
      <c r="I2259" s="251">
        <v>9</v>
      </c>
      <c r="J2259" s="16">
        <v>1914114.69</v>
      </c>
      <c r="K2259" s="16">
        <v>9</v>
      </c>
      <c r="L2259" s="16">
        <v>1914114.69</v>
      </c>
      <c r="M2259" s="16">
        <v>9</v>
      </c>
      <c r="N2259" s="16">
        <v>1914114.69</v>
      </c>
      <c r="O2259" s="16">
        <v>9</v>
      </c>
      <c r="P2259" s="16">
        <v>1914114.69</v>
      </c>
      <c r="Q2259" s="16">
        <v>9</v>
      </c>
      <c r="R2259" s="16">
        <v>9570573.4499999993</v>
      </c>
      <c r="S2259" s="16">
        <v>45</v>
      </c>
      <c r="T2259" s="16" t="s">
        <v>213</v>
      </c>
      <c r="U2259" s="16" t="s">
        <v>83</v>
      </c>
      <c r="V2259" s="16" t="s">
        <v>7504</v>
      </c>
    </row>
    <row r="2260" spans="1:22" s="5" customFormat="1" ht="409.5" x14ac:dyDescent="0.2">
      <c r="A2260" s="16">
        <v>2255</v>
      </c>
      <c r="B2260" s="21" t="s">
        <v>2359</v>
      </c>
      <c r="C2260" s="16" t="s">
        <v>1766</v>
      </c>
      <c r="D2260" s="16" t="s">
        <v>1767</v>
      </c>
      <c r="E2260" s="16" t="s">
        <v>2360</v>
      </c>
      <c r="F2260" s="16"/>
      <c r="G2260" s="16" t="s">
        <v>33</v>
      </c>
      <c r="H2260" s="251">
        <v>1435483.5</v>
      </c>
      <c r="I2260" s="251">
        <v>22</v>
      </c>
      <c r="J2260" s="16">
        <v>2033083</v>
      </c>
      <c r="K2260" s="16">
        <v>13</v>
      </c>
      <c r="L2260" s="16">
        <v>2033083</v>
      </c>
      <c r="M2260" s="16">
        <v>13</v>
      </c>
      <c r="N2260" s="16">
        <v>2033083</v>
      </c>
      <c r="O2260" s="16">
        <v>13</v>
      </c>
      <c r="P2260" s="16">
        <v>2033083</v>
      </c>
      <c r="Q2260" s="16">
        <v>13</v>
      </c>
      <c r="R2260" s="16">
        <v>9567815.5</v>
      </c>
      <c r="S2260" s="16">
        <v>74</v>
      </c>
      <c r="T2260" s="16" t="s">
        <v>25</v>
      </c>
      <c r="U2260" s="16" t="s">
        <v>35</v>
      </c>
      <c r="V2260" s="16" t="s">
        <v>199</v>
      </c>
    </row>
    <row r="2261" spans="1:22" s="5" customFormat="1" ht="75" x14ac:dyDescent="0.2">
      <c r="A2261" s="16">
        <v>2256</v>
      </c>
      <c r="B2261" s="21" t="s">
        <v>2273</v>
      </c>
      <c r="C2261" s="16" t="s">
        <v>2274</v>
      </c>
      <c r="D2261" s="16" t="s">
        <v>2275</v>
      </c>
      <c r="E2261" s="16" t="s">
        <v>2276</v>
      </c>
      <c r="F2261" s="16" t="s">
        <v>2277</v>
      </c>
      <c r="G2261" s="16" t="s">
        <v>1493</v>
      </c>
      <c r="H2261" s="251">
        <v>1737000</v>
      </c>
      <c r="I2261" s="251">
        <v>30</v>
      </c>
      <c r="J2261" s="16">
        <v>1841220</v>
      </c>
      <c r="K2261" s="16">
        <v>30</v>
      </c>
      <c r="L2261" s="16">
        <v>1914868.8</v>
      </c>
      <c r="M2261" s="16">
        <v>30</v>
      </c>
      <c r="N2261" s="16">
        <v>1991463.5520000001</v>
      </c>
      <c r="O2261" s="16">
        <v>30</v>
      </c>
      <c r="P2261" s="16">
        <v>2071122.0940800002</v>
      </c>
      <c r="Q2261" s="16">
        <v>30</v>
      </c>
      <c r="R2261" s="16">
        <v>9555674.4460799992</v>
      </c>
      <c r="S2261" s="16">
        <v>150</v>
      </c>
      <c r="T2261" s="16" t="s">
        <v>913</v>
      </c>
      <c r="U2261" s="16" t="s">
        <v>35</v>
      </c>
      <c r="V2261" s="16" t="s">
        <v>2278</v>
      </c>
    </row>
    <row r="2262" spans="1:22" s="5" customFormat="1" ht="131.25" customHeight="1" x14ac:dyDescent="0.3">
      <c r="A2262" s="16">
        <v>2257</v>
      </c>
      <c r="B2262" s="114" t="s">
        <v>14150</v>
      </c>
      <c r="C2262" s="114" t="s">
        <v>14151</v>
      </c>
      <c r="D2262" s="114" t="s">
        <v>2625</v>
      </c>
      <c r="E2262" s="114" t="s">
        <v>14152</v>
      </c>
      <c r="F2262" s="114"/>
      <c r="G2262" s="20" t="s">
        <v>33</v>
      </c>
      <c r="H2262" s="115">
        <v>4130000</v>
      </c>
      <c r="I2262" s="172">
        <v>169</v>
      </c>
      <c r="J2262" s="114">
        <v>1221893.4911242605</v>
      </c>
      <c r="K2262" s="114">
        <v>50</v>
      </c>
      <c r="L2262" s="114">
        <v>1307426.0355029588</v>
      </c>
      <c r="M2262" s="114">
        <v>50</v>
      </c>
      <c r="N2262" s="114">
        <v>1398945.8579881659</v>
      </c>
      <c r="O2262" s="114">
        <v>50</v>
      </c>
      <c r="P2262" s="114">
        <v>1496872.0680473377</v>
      </c>
      <c r="Q2262" s="114">
        <v>50</v>
      </c>
      <c r="R2262" s="16">
        <v>9555137.4526627231</v>
      </c>
      <c r="S2262" s="114">
        <v>369</v>
      </c>
      <c r="T2262" s="114" t="s">
        <v>13999</v>
      </c>
      <c r="U2262" s="221" t="s">
        <v>83</v>
      </c>
      <c r="V2262" s="221"/>
    </row>
    <row r="2263" spans="1:22" s="5" customFormat="1" ht="37.5" x14ac:dyDescent="0.2">
      <c r="A2263" s="16">
        <v>2258</v>
      </c>
      <c r="B2263" s="21" t="s">
        <v>6187</v>
      </c>
      <c r="C2263" s="16" t="s">
        <v>6188</v>
      </c>
      <c r="D2263" s="16" t="s">
        <v>6189</v>
      </c>
      <c r="E2263" s="16" t="s">
        <v>10383</v>
      </c>
      <c r="F2263" s="16"/>
      <c r="G2263" s="16" t="s">
        <v>9115</v>
      </c>
      <c r="H2263" s="251">
        <v>9555000</v>
      </c>
      <c r="I2263" s="251" t="s">
        <v>9113</v>
      </c>
      <c r="J2263" s="16"/>
      <c r="K2263" s="16"/>
      <c r="L2263" s="16"/>
      <c r="M2263" s="16"/>
      <c r="N2263" s="16"/>
      <c r="O2263" s="16"/>
      <c r="P2263" s="16"/>
      <c r="Q2263" s="16"/>
      <c r="R2263" s="16">
        <v>9555000</v>
      </c>
      <c r="S2263" s="16">
        <v>1</v>
      </c>
      <c r="T2263" s="16" t="s">
        <v>76</v>
      </c>
      <c r="U2263" s="16" t="s">
        <v>10384</v>
      </c>
      <c r="V2263" s="16" t="s">
        <v>10385</v>
      </c>
    </row>
    <row r="2264" spans="1:22" s="5" customFormat="1" ht="409.5" x14ac:dyDescent="0.2">
      <c r="A2264" s="16">
        <v>2259</v>
      </c>
      <c r="B2264" s="16" t="s">
        <v>13220</v>
      </c>
      <c r="C2264" s="16" t="s">
        <v>13221</v>
      </c>
      <c r="D2264" s="16" t="s">
        <v>13222</v>
      </c>
      <c r="E2264" s="16" t="s">
        <v>13223</v>
      </c>
      <c r="F2264" s="16"/>
      <c r="G2264" s="151" t="s">
        <v>33</v>
      </c>
      <c r="H2264" s="166">
        <v>1760952.04</v>
      </c>
      <c r="I2264" s="166">
        <v>2</v>
      </c>
      <c r="J2264" s="166">
        <v>1848999.6420000002</v>
      </c>
      <c r="K2264" s="166">
        <v>2</v>
      </c>
      <c r="L2264" s="166">
        <v>1913714.62947</v>
      </c>
      <c r="M2264" s="166">
        <v>2</v>
      </c>
      <c r="N2264" s="166">
        <v>1980694.64150145</v>
      </c>
      <c r="O2264" s="166">
        <v>2</v>
      </c>
      <c r="P2264" s="166">
        <v>2050018.9539540005</v>
      </c>
      <c r="Q2264" s="166">
        <v>2</v>
      </c>
      <c r="R2264" s="16">
        <v>9554379.906925451</v>
      </c>
      <c r="S2264" s="275">
        <v>10</v>
      </c>
      <c r="T2264" s="20" t="s">
        <v>13217</v>
      </c>
      <c r="U2264" s="118" t="s">
        <v>7074</v>
      </c>
      <c r="V2264" s="118" t="s">
        <v>13224</v>
      </c>
    </row>
    <row r="2265" spans="1:22" s="5" customFormat="1" ht="75" customHeight="1" x14ac:dyDescent="0.3">
      <c r="A2265" s="16">
        <v>2260</v>
      </c>
      <c r="B2265" s="119" t="s">
        <v>3489</v>
      </c>
      <c r="C2265" s="119" t="s">
        <v>11587</v>
      </c>
      <c r="D2265" s="119" t="s">
        <v>11588</v>
      </c>
      <c r="E2265" s="119" t="s">
        <v>11589</v>
      </c>
      <c r="F2265" s="156"/>
      <c r="G2265" s="151" t="s">
        <v>33</v>
      </c>
      <c r="H2265" s="474">
        <v>2209619.7200000007</v>
      </c>
      <c r="I2265" s="474">
        <v>20</v>
      </c>
      <c r="J2265" s="169">
        <v>2430581.6920000007</v>
      </c>
      <c r="K2265" s="169">
        <v>20</v>
      </c>
      <c r="L2265" s="169">
        <v>2454887</v>
      </c>
      <c r="M2265" s="169">
        <v>1</v>
      </c>
      <c r="N2265" s="203">
        <v>2454888</v>
      </c>
      <c r="O2265" s="169">
        <v>1</v>
      </c>
      <c r="P2265" s="151"/>
      <c r="Q2265" s="151"/>
      <c r="R2265" s="16">
        <v>9549976.4120000005</v>
      </c>
      <c r="S2265" s="151">
        <v>62</v>
      </c>
      <c r="T2265" s="151" t="s">
        <v>11563</v>
      </c>
      <c r="U2265" s="217" t="s">
        <v>26</v>
      </c>
      <c r="V2265" s="217" t="s">
        <v>11572</v>
      </c>
    </row>
    <row r="2266" spans="1:22" s="5" customFormat="1" ht="409.5" x14ac:dyDescent="0.2">
      <c r="A2266" s="16">
        <v>2261</v>
      </c>
      <c r="B2266" s="21" t="s">
        <v>5945</v>
      </c>
      <c r="C2266" s="16" t="s">
        <v>6409</v>
      </c>
      <c r="D2266" s="16" t="s">
        <v>6410</v>
      </c>
      <c r="E2266" s="16" t="s">
        <v>6411</v>
      </c>
      <c r="F2266" s="16"/>
      <c r="G2266" s="16" t="s">
        <v>1493</v>
      </c>
      <c r="H2266" s="251">
        <v>9548700</v>
      </c>
      <c r="I2266" s="251">
        <v>5</v>
      </c>
      <c r="J2266" s="16">
        <v>0</v>
      </c>
      <c r="K2266" s="16">
        <v>0</v>
      </c>
      <c r="L2266" s="16">
        <v>0</v>
      </c>
      <c r="M2266" s="16">
        <v>0</v>
      </c>
      <c r="N2266" s="16">
        <v>0</v>
      </c>
      <c r="O2266" s="16">
        <v>0</v>
      </c>
      <c r="P2266" s="16">
        <v>0</v>
      </c>
      <c r="Q2266" s="16">
        <v>0</v>
      </c>
      <c r="R2266" s="16">
        <v>9548700</v>
      </c>
      <c r="S2266" s="16">
        <v>5</v>
      </c>
      <c r="T2266" s="16" t="s">
        <v>76</v>
      </c>
      <c r="U2266" s="16"/>
      <c r="V2266" s="16"/>
    </row>
    <row r="2267" spans="1:22" s="5" customFormat="1" ht="37.5" x14ac:dyDescent="0.2">
      <c r="A2267" s="16">
        <v>2262</v>
      </c>
      <c r="B2267" s="21" t="s">
        <v>2699</v>
      </c>
      <c r="C2267" s="16" t="s">
        <v>2700</v>
      </c>
      <c r="D2267" s="16" t="s">
        <v>2701</v>
      </c>
      <c r="E2267" s="16" t="s">
        <v>2702</v>
      </c>
      <c r="F2267" s="16"/>
      <c r="G2267" s="16" t="s">
        <v>33</v>
      </c>
      <c r="H2267" s="251">
        <v>1300000</v>
      </c>
      <c r="I2267" s="251">
        <v>100</v>
      </c>
      <c r="J2267" s="16">
        <v>2060044.6428571427</v>
      </c>
      <c r="K2267" s="16">
        <v>250</v>
      </c>
      <c r="L2267" s="16">
        <v>2060044.6428571427</v>
      </c>
      <c r="M2267" s="16">
        <v>250</v>
      </c>
      <c r="N2267" s="16">
        <v>2060044.6428571427</v>
      </c>
      <c r="O2267" s="16">
        <v>250</v>
      </c>
      <c r="P2267" s="16">
        <v>2060044.6428571427</v>
      </c>
      <c r="Q2267" s="16">
        <v>250</v>
      </c>
      <c r="R2267" s="16">
        <v>9540178.5714285709</v>
      </c>
      <c r="S2267" s="16">
        <v>1100</v>
      </c>
      <c r="T2267" s="16" t="s">
        <v>1113</v>
      </c>
      <c r="U2267" s="16" t="s">
        <v>9900</v>
      </c>
      <c r="V2267" s="16"/>
    </row>
    <row r="2268" spans="1:22" s="5" customFormat="1" ht="409.5" x14ac:dyDescent="0.2">
      <c r="A2268" s="16">
        <v>2263</v>
      </c>
      <c r="B2268" s="21" t="s">
        <v>4426</v>
      </c>
      <c r="C2268" s="16" t="s">
        <v>4058</v>
      </c>
      <c r="D2268" s="16" t="s">
        <v>4059</v>
      </c>
      <c r="E2268" s="16" t="s">
        <v>4427</v>
      </c>
      <c r="F2268" s="16"/>
      <c r="G2268" s="16" t="s">
        <v>33</v>
      </c>
      <c r="H2268" s="251">
        <v>1175472.8700000001</v>
      </c>
      <c r="I2268" s="251">
        <v>33</v>
      </c>
      <c r="J2268" s="16">
        <v>2090072.87</v>
      </c>
      <c r="K2268" s="16">
        <v>50</v>
      </c>
      <c r="L2268" s="16">
        <v>2090072.87</v>
      </c>
      <c r="M2268" s="16">
        <v>50</v>
      </c>
      <c r="N2268" s="16">
        <v>2090072.87</v>
      </c>
      <c r="O2268" s="16">
        <v>50</v>
      </c>
      <c r="P2268" s="16">
        <v>2090072.87</v>
      </c>
      <c r="Q2268" s="16">
        <v>50</v>
      </c>
      <c r="R2268" s="16">
        <v>9535764.3500000015</v>
      </c>
      <c r="S2268" s="16">
        <v>233</v>
      </c>
      <c r="T2268" s="16" t="s">
        <v>25</v>
      </c>
      <c r="U2268" s="16" t="s">
        <v>294</v>
      </c>
      <c r="V2268" s="16" t="s">
        <v>4428</v>
      </c>
    </row>
    <row r="2269" spans="1:22" s="5" customFormat="1" ht="56.25" x14ac:dyDescent="0.2">
      <c r="A2269" s="16">
        <v>2264</v>
      </c>
      <c r="B2269" s="51" t="s">
        <v>9377</v>
      </c>
      <c r="C2269" s="51" t="s">
        <v>9378</v>
      </c>
      <c r="D2269" s="51" t="s">
        <v>9379</v>
      </c>
      <c r="E2269" s="51" t="s">
        <v>14776</v>
      </c>
      <c r="F2269" s="40" t="s">
        <v>14449</v>
      </c>
      <c r="G2269" s="51" t="s">
        <v>9115</v>
      </c>
      <c r="H2269" s="437">
        <v>9531200</v>
      </c>
      <c r="I2269" s="251" t="s">
        <v>9126</v>
      </c>
      <c r="J2269" s="17"/>
      <c r="K2269" s="17"/>
      <c r="L2269" s="17"/>
      <c r="M2269" s="17"/>
      <c r="N2269" s="17"/>
      <c r="O2269" s="17"/>
      <c r="P2269" s="17"/>
      <c r="Q2269" s="17"/>
      <c r="R2269" s="16">
        <v>9531200</v>
      </c>
      <c r="S2269" s="16">
        <v>10</v>
      </c>
      <c r="T2269" s="51" t="s">
        <v>14655</v>
      </c>
      <c r="U2269" s="51" t="s">
        <v>35</v>
      </c>
      <c r="V2269" s="17"/>
    </row>
    <row r="2270" spans="1:22" s="5" customFormat="1" ht="93.75" x14ac:dyDescent="0.2">
      <c r="A2270" s="16">
        <v>2265</v>
      </c>
      <c r="B2270" s="21" t="s">
        <v>55</v>
      </c>
      <c r="C2270" s="16" t="s">
        <v>73</v>
      </c>
      <c r="D2270" s="16" t="s">
        <v>74</v>
      </c>
      <c r="E2270" s="16" t="s">
        <v>10823</v>
      </c>
      <c r="F2270" s="16"/>
      <c r="G2270" s="16" t="s">
        <v>9114</v>
      </c>
      <c r="H2270" s="251">
        <v>9520000</v>
      </c>
      <c r="I2270" s="251" t="s">
        <v>9113</v>
      </c>
      <c r="J2270" s="16"/>
      <c r="K2270" s="16"/>
      <c r="L2270" s="16"/>
      <c r="M2270" s="16"/>
      <c r="N2270" s="16"/>
      <c r="O2270" s="16"/>
      <c r="P2270" s="16"/>
      <c r="Q2270" s="16"/>
      <c r="R2270" s="16">
        <v>9520000</v>
      </c>
      <c r="S2270" s="16">
        <v>1</v>
      </c>
      <c r="T2270" s="16" t="s">
        <v>76</v>
      </c>
      <c r="U2270" s="16" t="s">
        <v>294</v>
      </c>
      <c r="V2270" s="16" t="s">
        <v>10824</v>
      </c>
    </row>
    <row r="2271" spans="1:22" s="5" customFormat="1" x14ac:dyDescent="0.2">
      <c r="A2271" s="16">
        <v>2266</v>
      </c>
      <c r="B2271" s="21" t="s">
        <v>11108</v>
      </c>
      <c r="C2271" s="16" t="s">
        <v>11109</v>
      </c>
      <c r="D2271" s="16" t="s">
        <v>11110</v>
      </c>
      <c r="E2271" s="16" t="s">
        <v>11111</v>
      </c>
      <c r="F2271" s="16"/>
      <c r="G2271" s="16" t="s">
        <v>1493</v>
      </c>
      <c r="H2271" s="251">
        <v>1904000</v>
      </c>
      <c r="I2271" s="251">
        <v>20</v>
      </c>
      <c r="J2271" s="16">
        <v>1904000</v>
      </c>
      <c r="K2271" s="16">
        <v>20</v>
      </c>
      <c r="L2271" s="16">
        <v>1904000</v>
      </c>
      <c r="M2271" s="16">
        <v>20</v>
      </c>
      <c r="N2271" s="16">
        <v>1904000</v>
      </c>
      <c r="O2271" s="16">
        <v>20</v>
      </c>
      <c r="P2271" s="16">
        <v>1904000</v>
      </c>
      <c r="Q2271" s="16">
        <v>20</v>
      </c>
      <c r="R2271" s="16">
        <v>9520000</v>
      </c>
      <c r="S2271" s="16">
        <v>100</v>
      </c>
      <c r="T2271" s="16" t="s">
        <v>1113</v>
      </c>
      <c r="U2271" s="16" t="s">
        <v>1097</v>
      </c>
      <c r="V2271" s="35" t="s">
        <v>199</v>
      </c>
    </row>
    <row r="2272" spans="1:22" s="5" customFormat="1" ht="75" customHeight="1" x14ac:dyDescent="0.3">
      <c r="A2272" s="16">
        <v>2267</v>
      </c>
      <c r="B2272" s="113" t="s">
        <v>14575</v>
      </c>
      <c r="C2272" s="113" t="s">
        <v>14576</v>
      </c>
      <c r="D2272" s="113" t="s">
        <v>14577</v>
      </c>
      <c r="E2272" s="113" t="s">
        <v>14578</v>
      </c>
      <c r="F2272" s="20" t="s">
        <v>14449</v>
      </c>
      <c r="G2272" s="113" t="s">
        <v>9114</v>
      </c>
      <c r="H2272" s="189">
        <v>9520000</v>
      </c>
      <c r="I2272" s="172" t="s">
        <v>9126</v>
      </c>
      <c r="J2272" s="20"/>
      <c r="K2272" s="20"/>
      <c r="L2272" s="20"/>
      <c r="M2272" s="20"/>
      <c r="N2272" s="20"/>
      <c r="O2272" s="20"/>
      <c r="P2272" s="20"/>
      <c r="Q2272" s="20"/>
      <c r="R2272" s="16">
        <v>9520000</v>
      </c>
      <c r="S2272" s="21">
        <v>10</v>
      </c>
      <c r="T2272" s="21" t="s">
        <v>14570</v>
      </c>
      <c r="U2272" s="16"/>
      <c r="V2272" s="112"/>
    </row>
    <row r="2273" spans="1:22" s="5" customFormat="1" ht="37.5" x14ac:dyDescent="0.2">
      <c r="A2273" s="16">
        <v>2268</v>
      </c>
      <c r="B2273" s="21" t="s">
        <v>4793</v>
      </c>
      <c r="C2273" s="16" t="s">
        <v>4794</v>
      </c>
      <c r="D2273" s="16" t="s">
        <v>4795</v>
      </c>
      <c r="E2273" s="16" t="s">
        <v>4796</v>
      </c>
      <c r="F2273" s="17"/>
      <c r="G2273" s="16" t="s">
        <v>33</v>
      </c>
      <c r="H2273" s="251">
        <v>1903860</v>
      </c>
      <c r="I2273" s="251">
        <v>105</v>
      </c>
      <c r="J2273" s="16">
        <v>1903860</v>
      </c>
      <c r="K2273" s="16">
        <v>105</v>
      </c>
      <c r="L2273" s="16">
        <v>1903860</v>
      </c>
      <c r="M2273" s="16">
        <v>105</v>
      </c>
      <c r="N2273" s="16">
        <v>1903860</v>
      </c>
      <c r="O2273" s="16">
        <v>105</v>
      </c>
      <c r="P2273" s="16">
        <v>1903860</v>
      </c>
      <c r="Q2273" s="16">
        <v>105</v>
      </c>
      <c r="R2273" s="16">
        <v>9519300</v>
      </c>
      <c r="S2273" s="16">
        <v>525</v>
      </c>
      <c r="T2273" s="16" t="s">
        <v>213</v>
      </c>
      <c r="U2273" s="16" t="s">
        <v>2567</v>
      </c>
      <c r="V2273" s="16" t="s">
        <v>199</v>
      </c>
    </row>
    <row r="2274" spans="1:22" s="5" customFormat="1" ht="409.5" x14ac:dyDescent="0.2">
      <c r="A2274" s="16">
        <v>2269</v>
      </c>
      <c r="B2274" s="21" t="s">
        <v>2862</v>
      </c>
      <c r="C2274" s="16" t="s">
        <v>5768</v>
      </c>
      <c r="D2274" s="16" t="s">
        <v>5769</v>
      </c>
      <c r="E2274" s="16" t="s">
        <v>6344</v>
      </c>
      <c r="F2274" s="16"/>
      <c r="G2274" s="16" t="s">
        <v>1493</v>
      </c>
      <c r="H2274" s="251">
        <v>9516150</v>
      </c>
      <c r="I2274" s="251">
        <v>19</v>
      </c>
      <c r="J2274" s="16">
        <v>0</v>
      </c>
      <c r="K2274" s="16">
        <v>0</v>
      </c>
      <c r="L2274" s="16">
        <v>0</v>
      </c>
      <c r="M2274" s="16">
        <v>0</v>
      </c>
      <c r="N2274" s="16">
        <v>0</v>
      </c>
      <c r="O2274" s="16">
        <v>0</v>
      </c>
      <c r="P2274" s="16">
        <v>0</v>
      </c>
      <c r="Q2274" s="16">
        <v>0</v>
      </c>
      <c r="R2274" s="16">
        <v>9516150</v>
      </c>
      <c r="S2274" s="16">
        <v>19</v>
      </c>
      <c r="T2274" s="16" t="s">
        <v>76</v>
      </c>
      <c r="U2274" s="16"/>
      <c r="V2274" s="16"/>
    </row>
    <row r="2275" spans="1:22" s="5" customFormat="1" ht="409.5" x14ac:dyDescent="0.2">
      <c r="A2275" s="16">
        <v>2270</v>
      </c>
      <c r="B2275" s="21" t="s">
        <v>2741</v>
      </c>
      <c r="C2275" s="16" t="s">
        <v>2742</v>
      </c>
      <c r="D2275" s="16" t="s">
        <v>2743</v>
      </c>
      <c r="E2275" s="16" t="s">
        <v>2744</v>
      </c>
      <c r="F2275" s="16"/>
      <c r="G2275" s="16" t="s">
        <v>1493</v>
      </c>
      <c r="H2275" s="251">
        <v>1756800</v>
      </c>
      <c r="I2275" s="251">
        <v>7320</v>
      </c>
      <c r="J2275" s="16">
        <v>1827072</v>
      </c>
      <c r="K2275" s="16">
        <v>7320</v>
      </c>
      <c r="L2275" s="16">
        <v>1900154.8799999999</v>
      </c>
      <c r="M2275" s="16">
        <v>7320</v>
      </c>
      <c r="N2275" s="16">
        <v>1976161.0752000001</v>
      </c>
      <c r="O2275" s="16">
        <v>7320</v>
      </c>
      <c r="P2275" s="16">
        <v>2055207.5182080001</v>
      </c>
      <c r="Q2275" s="16">
        <v>7320</v>
      </c>
      <c r="R2275" s="16">
        <v>9515395.4734080005</v>
      </c>
      <c r="S2275" s="16">
        <v>36600</v>
      </c>
      <c r="T2275" s="16" t="s">
        <v>966</v>
      </c>
      <c r="U2275" s="16" t="s">
        <v>2567</v>
      </c>
      <c r="V2275" s="16" t="s">
        <v>199</v>
      </c>
    </row>
    <row r="2276" spans="1:22" s="5" customFormat="1" ht="93.75" customHeight="1" x14ac:dyDescent="0.3">
      <c r="A2276" s="16">
        <v>2271</v>
      </c>
      <c r="B2276" s="119" t="s">
        <v>11590</v>
      </c>
      <c r="C2276" s="119" t="s">
        <v>11591</v>
      </c>
      <c r="D2276" s="119" t="s">
        <v>11592</v>
      </c>
      <c r="E2276" s="119" t="s">
        <v>11592</v>
      </c>
      <c r="F2276" s="119"/>
      <c r="G2276" s="151" t="s">
        <v>33</v>
      </c>
      <c r="H2276" s="474">
        <v>2128840</v>
      </c>
      <c r="I2276" s="474">
        <v>1</v>
      </c>
      <c r="J2276" s="169">
        <v>2328840</v>
      </c>
      <c r="K2276" s="169">
        <v>1</v>
      </c>
      <c r="L2276" s="169">
        <v>2528840</v>
      </c>
      <c r="M2276" s="169">
        <v>4</v>
      </c>
      <c r="N2276" s="203">
        <v>2528844</v>
      </c>
      <c r="O2276" s="169">
        <v>4</v>
      </c>
      <c r="P2276" s="151"/>
      <c r="Q2276" s="151"/>
      <c r="R2276" s="16">
        <v>9515364</v>
      </c>
      <c r="S2276" s="151">
        <v>11</v>
      </c>
      <c r="T2276" s="151" t="s">
        <v>11563</v>
      </c>
      <c r="U2276" s="217" t="s">
        <v>26</v>
      </c>
      <c r="V2276" s="217" t="s">
        <v>11593</v>
      </c>
    </row>
    <row r="2277" spans="1:22" s="5" customFormat="1" ht="409.5" x14ac:dyDescent="0.2">
      <c r="A2277" s="16">
        <v>2272</v>
      </c>
      <c r="B2277" s="21" t="s">
        <v>7857</v>
      </c>
      <c r="C2277" s="16" t="s">
        <v>3378</v>
      </c>
      <c r="D2277" s="16" t="s">
        <v>3379</v>
      </c>
      <c r="E2277" s="16" t="s">
        <v>3380</v>
      </c>
      <c r="F2277" s="16"/>
      <c r="G2277" s="16" t="s">
        <v>33</v>
      </c>
      <c r="H2277" s="251">
        <v>558119</v>
      </c>
      <c r="I2277" s="251">
        <v>1</v>
      </c>
      <c r="J2277" s="16">
        <v>2232476</v>
      </c>
      <c r="K2277" s="16">
        <v>4</v>
      </c>
      <c r="L2277" s="16">
        <v>2232476</v>
      </c>
      <c r="M2277" s="16">
        <v>4</v>
      </c>
      <c r="N2277" s="16">
        <v>2232476</v>
      </c>
      <c r="O2277" s="16">
        <v>4</v>
      </c>
      <c r="P2277" s="16">
        <v>2232476</v>
      </c>
      <c r="Q2277" s="16">
        <v>4</v>
      </c>
      <c r="R2277" s="16">
        <v>9488023</v>
      </c>
      <c r="S2277" s="16">
        <v>17</v>
      </c>
      <c r="T2277" s="16" t="s">
        <v>213</v>
      </c>
      <c r="U2277" s="16" t="s">
        <v>294</v>
      </c>
      <c r="V2277" s="16" t="s">
        <v>7048</v>
      </c>
    </row>
    <row r="2278" spans="1:22" s="5" customFormat="1" ht="75" x14ac:dyDescent="0.2">
      <c r="A2278" s="16">
        <v>2273</v>
      </c>
      <c r="B2278" s="21" t="s">
        <v>7243</v>
      </c>
      <c r="C2278" s="16" t="s">
        <v>726</v>
      </c>
      <c r="D2278" s="16" t="s">
        <v>4134</v>
      </c>
      <c r="E2278" s="16" t="s">
        <v>7244</v>
      </c>
      <c r="F2278" s="16"/>
      <c r="G2278" s="16" t="s">
        <v>281</v>
      </c>
      <c r="H2278" s="251">
        <v>1897243.64</v>
      </c>
      <c r="I2278" s="251">
        <v>394</v>
      </c>
      <c r="J2278" s="16">
        <v>1897243.64</v>
      </c>
      <c r="K2278" s="16">
        <v>394</v>
      </c>
      <c r="L2278" s="16">
        <v>1897243.64</v>
      </c>
      <c r="M2278" s="16">
        <v>394</v>
      </c>
      <c r="N2278" s="16">
        <v>1897243.64</v>
      </c>
      <c r="O2278" s="16">
        <v>394</v>
      </c>
      <c r="P2278" s="16">
        <v>1897243.64</v>
      </c>
      <c r="Q2278" s="16">
        <v>394</v>
      </c>
      <c r="R2278" s="16">
        <v>9486218.1999999993</v>
      </c>
      <c r="S2278" s="16">
        <v>1970</v>
      </c>
      <c r="T2278" s="16" t="s">
        <v>213</v>
      </c>
      <c r="U2278" s="16"/>
      <c r="V2278" s="16"/>
    </row>
    <row r="2279" spans="1:22" s="5" customFormat="1" ht="56.25" customHeight="1" x14ac:dyDescent="0.3">
      <c r="A2279" s="16">
        <v>2274</v>
      </c>
      <c r="B2279" s="20" t="s">
        <v>16117</v>
      </c>
      <c r="C2279" s="20" t="s">
        <v>16118</v>
      </c>
      <c r="D2279" s="20" t="s">
        <v>16119</v>
      </c>
      <c r="E2279" s="20" t="s">
        <v>16120</v>
      </c>
      <c r="F2279" s="116" t="s">
        <v>16121</v>
      </c>
      <c r="G2279" s="21" t="s">
        <v>33</v>
      </c>
      <c r="H2279" s="115">
        <v>9482235</v>
      </c>
      <c r="I2279" s="115">
        <v>19</v>
      </c>
      <c r="J2279" s="171"/>
      <c r="K2279" s="171"/>
      <c r="L2279" s="171"/>
      <c r="M2279" s="171"/>
      <c r="N2279" s="174"/>
      <c r="O2279" s="174"/>
      <c r="P2279" s="174"/>
      <c r="Q2279" s="174"/>
      <c r="R2279" s="16">
        <v>9482235</v>
      </c>
      <c r="S2279" s="171">
        <v>19</v>
      </c>
      <c r="T2279" s="20" t="s">
        <v>15928</v>
      </c>
      <c r="U2279" s="16" t="s">
        <v>26</v>
      </c>
      <c r="V2279" s="16" t="s">
        <v>16078</v>
      </c>
    </row>
    <row r="2280" spans="1:22" s="5" customFormat="1" ht="37.5" x14ac:dyDescent="0.2">
      <c r="A2280" s="16">
        <v>2275</v>
      </c>
      <c r="B2280" s="21" t="s">
        <v>5913</v>
      </c>
      <c r="C2280" s="16" t="s">
        <v>5914</v>
      </c>
      <c r="D2280" s="16" t="s">
        <v>5866</v>
      </c>
      <c r="E2280" s="16" t="s">
        <v>10883</v>
      </c>
      <c r="F2280" s="16"/>
      <c r="G2280" s="16" t="s">
        <v>9115</v>
      </c>
      <c r="H2280" s="251">
        <v>9481740.8000000007</v>
      </c>
      <c r="I2280" s="251" t="s">
        <v>9421</v>
      </c>
      <c r="J2280" s="16"/>
      <c r="K2280" s="16"/>
      <c r="L2280" s="16"/>
      <c r="M2280" s="16"/>
      <c r="N2280" s="16"/>
      <c r="O2280" s="16"/>
      <c r="P2280" s="16"/>
      <c r="Q2280" s="16"/>
      <c r="R2280" s="16">
        <v>9481740.8000000007</v>
      </c>
      <c r="S2280" s="16">
        <v>8</v>
      </c>
      <c r="T2280" s="16" t="s">
        <v>76</v>
      </c>
      <c r="U2280" s="16" t="s">
        <v>2567</v>
      </c>
      <c r="V2280" s="16" t="s">
        <v>10896</v>
      </c>
    </row>
    <row r="2281" spans="1:22" s="5" customFormat="1" ht="56.25" x14ac:dyDescent="0.2">
      <c r="A2281" s="16">
        <v>2276</v>
      </c>
      <c r="B2281" s="21" t="s">
        <v>417</v>
      </c>
      <c r="C2281" s="16" t="s">
        <v>1577</v>
      </c>
      <c r="D2281" s="16" t="s">
        <v>1578</v>
      </c>
      <c r="E2281" s="16" t="s">
        <v>11144</v>
      </c>
      <c r="F2281" s="16"/>
      <c r="G2281" s="16" t="s">
        <v>1493</v>
      </c>
      <c r="H2281" s="251">
        <v>1894253.76</v>
      </c>
      <c r="I2281" s="251">
        <v>420</v>
      </c>
      <c r="J2281" s="16">
        <v>1894253.76</v>
      </c>
      <c r="K2281" s="16">
        <v>420</v>
      </c>
      <c r="L2281" s="16">
        <v>1894253.76</v>
      </c>
      <c r="M2281" s="16">
        <v>420</v>
      </c>
      <c r="N2281" s="16">
        <v>1894253.76</v>
      </c>
      <c r="O2281" s="16">
        <v>420</v>
      </c>
      <c r="P2281" s="16">
        <v>1894253.76</v>
      </c>
      <c r="Q2281" s="16">
        <v>420</v>
      </c>
      <c r="R2281" s="16">
        <v>9471268.8000000007</v>
      </c>
      <c r="S2281" s="16">
        <v>2100</v>
      </c>
      <c r="T2281" s="16" t="s">
        <v>1113</v>
      </c>
      <c r="U2281" s="16" t="s">
        <v>1210</v>
      </c>
      <c r="V2281" s="35" t="s">
        <v>199</v>
      </c>
    </row>
    <row r="2282" spans="1:22" s="5" customFormat="1" ht="131.25" x14ac:dyDescent="0.2">
      <c r="A2282" s="16">
        <v>2277</v>
      </c>
      <c r="B2282" s="21" t="s">
        <v>3326</v>
      </c>
      <c r="C2282" s="16" t="s">
        <v>3327</v>
      </c>
      <c r="D2282" s="16" t="s">
        <v>3326</v>
      </c>
      <c r="E2282" s="16" t="s">
        <v>3328</v>
      </c>
      <c r="F2282" s="16" t="s">
        <v>3329</v>
      </c>
      <c r="G2282" s="16" t="s">
        <v>24</v>
      </c>
      <c r="H2282" s="251">
        <v>1700625</v>
      </c>
      <c r="I2282" s="251">
        <v>1875</v>
      </c>
      <c r="J2282" s="16">
        <v>1802662.5</v>
      </c>
      <c r="K2282" s="16">
        <v>1875</v>
      </c>
      <c r="L2282" s="16">
        <v>1910822.25</v>
      </c>
      <c r="M2282" s="16">
        <v>1875</v>
      </c>
      <c r="N2282" s="16">
        <v>1987255.1400000001</v>
      </c>
      <c r="O2282" s="16">
        <v>1875</v>
      </c>
      <c r="P2282" s="16">
        <v>2066745.3456000001</v>
      </c>
      <c r="Q2282" s="16">
        <v>1875</v>
      </c>
      <c r="R2282" s="16">
        <v>9468110.2356000002</v>
      </c>
      <c r="S2282" s="16">
        <v>9375</v>
      </c>
      <c r="T2282" s="16" t="s">
        <v>9759</v>
      </c>
      <c r="U2282" s="16" t="s">
        <v>1320</v>
      </c>
      <c r="V2282" s="16" t="s">
        <v>3310</v>
      </c>
    </row>
    <row r="2283" spans="1:22" s="5" customFormat="1" ht="409.5" x14ac:dyDescent="0.2">
      <c r="A2283" s="16">
        <v>2278</v>
      </c>
      <c r="B2283" s="21" t="s">
        <v>332</v>
      </c>
      <c r="C2283" s="16" t="s">
        <v>1343</v>
      </c>
      <c r="D2283" s="16" t="s">
        <v>1344</v>
      </c>
      <c r="E2283" s="16" t="s">
        <v>1347</v>
      </c>
      <c r="F2283" s="16"/>
      <c r="G2283" s="16" t="s">
        <v>33</v>
      </c>
      <c r="H2283" s="251">
        <v>2228200.625</v>
      </c>
      <c r="I2283" s="251">
        <v>1</v>
      </c>
      <c r="J2283" s="16">
        <v>2317328.65</v>
      </c>
      <c r="K2283" s="16">
        <v>1</v>
      </c>
      <c r="L2283" s="16">
        <v>2410021.7960000001</v>
      </c>
      <c r="M2283" s="16">
        <v>1</v>
      </c>
      <c r="N2283" s="16">
        <v>2506422.6678400002</v>
      </c>
      <c r="O2283" s="16">
        <v>1</v>
      </c>
      <c r="P2283" s="16">
        <v>0</v>
      </c>
      <c r="Q2283" s="16">
        <v>0</v>
      </c>
      <c r="R2283" s="16">
        <v>9461973.7388400007</v>
      </c>
      <c r="S2283" s="16">
        <v>4</v>
      </c>
      <c r="T2283" s="16" t="s">
        <v>9759</v>
      </c>
      <c r="U2283" s="16"/>
      <c r="V2283" s="16"/>
    </row>
    <row r="2284" spans="1:22" s="5" customFormat="1" ht="37.5" x14ac:dyDescent="0.2">
      <c r="A2284" s="16">
        <v>2279</v>
      </c>
      <c r="B2284" s="16" t="s">
        <v>2755</v>
      </c>
      <c r="C2284" s="16" t="s">
        <v>2756</v>
      </c>
      <c r="D2284" s="16" t="s">
        <v>1760</v>
      </c>
      <c r="E2284" s="16" t="s">
        <v>12363</v>
      </c>
      <c r="F2284" s="16"/>
      <c r="G2284" s="151" t="s">
        <v>7084</v>
      </c>
      <c r="H2284" s="275">
        <v>0</v>
      </c>
      <c r="I2284" s="275">
        <v>0</v>
      </c>
      <c r="J2284" s="275">
        <v>2364069.92</v>
      </c>
      <c r="K2284" s="275" t="s">
        <v>12364</v>
      </c>
      <c r="L2284" s="275">
        <v>2364069.92</v>
      </c>
      <c r="M2284" s="275" t="s">
        <v>12364</v>
      </c>
      <c r="N2284" s="275">
        <v>2364069.92</v>
      </c>
      <c r="O2284" s="275" t="s">
        <v>12364</v>
      </c>
      <c r="P2284" s="275">
        <v>2364069.92</v>
      </c>
      <c r="Q2284" s="275" t="s">
        <v>12364</v>
      </c>
      <c r="R2284" s="16">
        <v>9456279.6799999997</v>
      </c>
      <c r="S2284" s="275">
        <v>46624</v>
      </c>
      <c r="T2284" s="38" t="s">
        <v>11752</v>
      </c>
      <c r="U2284" s="279"/>
      <c r="V2284" s="279"/>
    </row>
    <row r="2285" spans="1:22" s="5" customFormat="1" x14ac:dyDescent="0.2">
      <c r="A2285" s="16">
        <v>2280</v>
      </c>
      <c r="B2285" s="21" t="s">
        <v>239</v>
      </c>
      <c r="C2285" s="16" t="s">
        <v>240</v>
      </c>
      <c r="D2285" s="16" t="s">
        <v>241</v>
      </c>
      <c r="E2285" s="16" t="s">
        <v>10669</v>
      </c>
      <c r="F2285" s="16"/>
      <c r="G2285" s="16" t="s">
        <v>9115</v>
      </c>
      <c r="H2285" s="251">
        <v>9455040</v>
      </c>
      <c r="I2285" s="251" t="s">
        <v>9421</v>
      </c>
      <c r="J2285" s="16"/>
      <c r="K2285" s="16"/>
      <c r="L2285" s="16"/>
      <c r="M2285" s="16"/>
      <c r="N2285" s="16"/>
      <c r="O2285" s="16"/>
      <c r="P2285" s="16"/>
      <c r="Q2285" s="16"/>
      <c r="R2285" s="16">
        <v>9455040</v>
      </c>
      <c r="S2285" s="16">
        <v>8</v>
      </c>
      <c r="T2285" s="16" t="s">
        <v>76</v>
      </c>
      <c r="U2285" s="16" t="s">
        <v>294</v>
      </c>
      <c r="V2285" s="16" t="s">
        <v>10654</v>
      </c>
    </row>
    <row r="2286" spans="1:22" s="5" customFormat="1" ht="409.5" x14ac:dyDescent="0.2">
      <c r="A2286" s="16">
        <v>2281</v>
      </c>
      <c r="B2286" s="21" t="s">
        <v>264</v>
      </c>
      <c r="C2286" s="16" t="s">
        <v>3461</v>
      </c>
      <c r="D2286" s="16" t="s">
        <v>3462</v>
      </c>
      <c r="E2286" s="16" t="s">
        <v>3479</v>
      </c>
      <c r="F2286" s="16"/>
      <c r="G2286" s="16" t="s">
        <v>33</v>
      </c>
      <c r="H2286" s="251">
        <v>9450000</v>
      </c>
      <c r="I2286" s="251">
        <v>2</v>
      </c>
      <c r="J2286" s="16">
        <v>0</v>
      </c>
      <c r="K2286" s="16">
        <v>0</v>
      </c>
      <c r="L2286" s="16">
        <v>0</v>
      </c>
      <c r="M2286" s="16">
        <v>0</v>
      </c>
      <c r="N2286" s="16">
        <v>0</v>
      </c>
      <c r="O2286" s="16">
        <v>0</v>
      </c>
      <c r="P2286" s="16">
        <v>0</v>
      </c>
      <c r="Q2286" s="16">
        <v>0</v>
      </c>
      <c r="R2286" s="16">
        <v>9450000</v>
      </c>
      <c r="S2286" s="16">
        <v>2</v>
      </c>
      <c r="T2286" s="16" t="s">
        <v>9133</v>
      </c>
      <c r="U2286" s="16" t="s">
        <v>204</v>
      </c>
      <c r="V2286" s="16" t="s">
        <v>3069</v>
      </c>
    </row>
    <row r="2287" spans="1:22" s="5" customFormat="1" ht="409.5" x14ac:dyDescent="0.2">
      <c r="A2287" s="16">
        <v>2282</v>
      </c>
      <c r="B2287" s="21" t="s">
        <v>5526</v>
      </c>
      <c r="C2287" s="16" t="s">
        <v>5527</v>
      </c>
      <c r="D2287" s="16" t="s">
        <v>5528</v>
      </c>
      <c r="E2287" s="16" t="s">
        <v>6056</v>
      </c>
      <c r="F2287" s="16"/>
      <c r="G2287" s="16" t="s">
        <v>49</v>
      </c>
      <c r="H2287" s="251">
        <v>9450000</v>
      </c>
      <c r="I2287" s="251">
        <v>1</v>
      </c>
      <c r="J2287" s="16">
        <v>0</v>
      </c>
      <c r="K2287" s="16">
        <v>0</v>
      </c>
      <c r="L2287" s="16">
        <v>0</v>
      </c>
      <c r="M2287" s="16">
        <v>0</v>
      </c>
      <c r="N2287" s="16">
        <v>0</v>
      </c>
      <c r="O2287" s="16">
        <v>0</v>
      </c>
      <c r="P2287" s="16">
        <v>0</v>
      </c>
      <c r="Q2287" s="16">
        <v>0</v>
      </c>
      <c r="R2287" s="16">
        <v>9450000</v>
      </c>
      <c r="S2287" s="16">
        <v>1</v>
      </c>
      <c r="T2287" s="16" t="s">
        <v>76</v>
      </c>
      <c r="U2287" s="16"/>
      <c r="V2287" s="16"/>
    </row>
    <row r="2288" spans="1:22" s="5" customFormat="1" ht="37.5" x14ac:dyDescent="0.2">
      <c r="A2288" s="16">
        <v>2283</v>
      </c>
      <c r="B2288" s="16" t="s">
        <v>12403</v>
      </c>
      <c r="C2288" s="16" t="s">
        <v>12404</v>
      </c>
      <c r="D2288" s="16" t="s">
        <v>12405</v>
      </c>
      <c r="E2288" s="16" t="s">
        <v>12406</v>
      </c>
      <c r="F2288" s="16"/>
      <c r="G2288" s="151" t="s">
        <v>10918</v>
      </c>
      <c r="H2288" s="275">
        <v>1890000</v>
      </c>
      <c r="I2288" s="275" t="s">
        <v>10114</v>
      </c>
      <c r="J2288" s="275">
        <v>1890000</v>
      </c>
      <c r="K2288" s="275" t="s">
        <v>10114</v>
      </c>
      <c r="L2288" s="275">
        <v>1890000</v>
      </c>
      <c r="M2288" s="275" t="s">
        <v>10114</v>
      </c>
      <c r="N2288" s="275">
        <v>1890000</v>
      </c>
      <c r="O2288" s="275" t="s">
        <v>10114</v>
      </c>
      <c r="P2288" s="275">
        <v>1890000</v>
      </c>
      <c r="Q2288" s="275" t="s">
        <v>10114</v>
      </c>
      <c r="R2288" s="16">
        <v>9450000</v>
      </c>
      <c r="S2288" s="275">
        <v>450</v>
      </c>
      <c r="T2288" s="38" t="s">
        <v>11752</v>
      </c>
      <c r="U2288" s="279"/>
      <c r="V2288" s="279"/>
    </row>
    <row r="2289" spans="1:22" s="5" customFormat="1" ht="93.75" customHeight="1" x14ac:dyDescent="0.3">
      <c r="A2289" s="16">
        <v>2284</v>
      </c>
      <c r="B2289" s="121" t="s">
        <v>14064</v>
      </c>
      <c r="C2289" s="113" t="s">
        <v>14065</v>
      </c>
      <c r="D2289" s="121" t="s">
        <v>5479</v>
      </c>
      <c r="E2289" s="121" t="s">
        <v>14153</v>
      </c>
      <c r="F2289" s="20"/>
      <c r="G2289" s="21" t="s">
        <v>33</v>
      </c>
      <c r="H2289" s="470">
        <v>2362500</v>
      </c>
      <c r="I2289" s="472">
        <v>250</v>
      </c>
      <c r="J2289" s="175">
        <v>2362500</v>
      </c>
      <c r="K2289" s="121">
        <v>250</v>
      </c>
      <c r="L2289" s="175">
        <v>2362500</v>
      </c>
      <c r="M2289" s="121">
        <v>250</v>
      </c>
      <c r="N2289" s="175">
        <v>2362500</v>
      </c>
      <c r="O2289" s="121">
        <v>250</v>
      </c>
      <c r="P2289" s="121"/>
      <c r="Q2289" s="121"/>
      <c r="R2289" s="16">
        <v>9450000</v>
      </c>
      <c r="S2289" s="21">
        <v>1000</v>
      </c>
      <c r="T2289" s="121" t="s">
        <v>13905</v>
      </c>
      <c r="U2289" s="224" t="s">
        <v>35</v>
      </c>
      <c r="V2289" s="218" t="s">
        <v>14067</v>
      </c>
    </row>
    <row r="2290" spans="1:22" s="5" customFormat="1" ht="131.25" x14ac:dyDescent="0.2">
      <c r="A2290" s="16">
        <v>2285</v>
      </c>
      <c r="B2290" s="21" t="s">
        <v>4798</v>
      </c>
      <c r="C2290" s="16" t="s">
        <v>4434</v>
      </c>
      <c r="D2290" s="16" t="s">
        <v>2062</v>
      </c>
      <c r="E2290" s="16" t="s">
        <v>1954</v>
      </c>
      <c r="F2290" s="17"/>
      <c r="G2290" s="16" t="s">
        <v>24</v>
      </c>
      <c r="H2290" s="251">
        <v>1889442</v>
      </c>
      <c r="I2290" s="251">
        <v>2664</v>
      </c>
      <c r="J2290" s="16">
        <v>1889442</v>
      </c>
      <c r="K2290" s="16">
        <v>2664</v>
      </c>
      <c r="L2290" s="16">
        <v>1889442</v>
      </c>
      <c r="M2290" s="16">
        <v>2664</v>
      </c>
      <c r="N2290" s="16">
        <v>1889442</v>
      </c>
      <c r="O2290" s="16">
        <v>2664</v>
      </c>
      <c r="P2290" s="16">
        <v>1889442</v>
      </c>
      <c r="Q2290" s="16">
        <v>2664</v>
      </c>
      <c r="R2290" s="16">
        <v>9447210</v>
      </c>
      <c r="S2290" s="16">
        <v>13320</v>
      </c>
      <c r="T2290" s="16" t="s">
        <v>213</v>
      </c>
      <c r="U2290" s="16" t="s">
        <v>2567</v>
      </c>
      <c r="V2290" s="16" t="s">
        <v>199</v>
      </c>
    </row>
    <row r="2291" spans="1:22" s="5" customFormat="1" ht="75" x14ac:dyDescent="0.2">
      <c r="A2291" s="16">
        <v>2286</v>
      </c>
      <c r="B2291" s="21" t="s">
        <v>4801</v>
      </c>
      <c r="C2291" s="16" t="s">
        <v>1888</v>
      </c>
      <c r="D2291" s="16" t="s">
        <v>993</v>
      </c>
      <c r="E2291" s="16" t="s">
        <v>1889</v>
      </c>
      <c r="F2291" s="17"/>
      <c r="G2291" s="16" t="s">
        <v>33</v>
      </c>
      <c r="H2291" s="251">
        <v>1889055</v>
      </c>
      <c r="I2291" s="251">
        <v>105</v>
      </c>
      <c r="J2291" s="16">
        <v>1889055</v>
      </c>
      <c r="K2291" s="16">
        <v>105</v>
      </c>
      <c r="L2291" s="16">
        <v>1889055</v>
      </c>
      <c r="M2291" s="16">
        <v>105</v>
      </c>
      <c r="N2291" s="16">
        <v>1889055</v>
      </c>
      <c r="O2291" s="16">
        <v>105</v>
      </c>
      <c r="P2291" s="16">
        <v>1889055</v>
      </c>
      <c r="Q2291" s="16">
        <v>105</v>
      </c>
      <c r="R2291" s="16">
        <v>9445275</v>
      </c>
      <c r="S2291" s="16">
        <v>525</v>
      </c>
      <c r="T2291" s="16" t="s">
        <v>213</v>
      </c>
      <c r="U2291" s="16" t="s">
        <v>2567</v>
      </c>
      <c r="V2291" s="16" t="s">
        <v>4802</v>
      </c>
    </row>
    <row r="2292" spans="1:22" s="5" customFormat="1" ht="150" x14ac:dyDescent="0.2">
      <c r="A2292" s="16">
        <v>2287</v>
      </c>
      <c r="B2292" s="21" t="s">
        <v>899</v>
      </c>
      <c r="C2292" s="16" t="s">
        <v>900</v>
      </c>
      <c r="D2292" s="16" t="s">
        <v>901</v>
      </c>
      <c r="E2292" s="16" t="s">
        <v>10800</v>
      </c>
      <c r="F2292" s="16"/>
      <c r="G2292" s="16" t="s">
        <v>7084</v>
      </c>
      <c r="H2292" s="251">
        <v>9440323.1999999993</v>
      </c>
      <c r="I2292" s="251" t="s">
        <v>10809</v>
      </c>
      <c r="J2292" s="16"/>
      <c r="K2292" s="16"/>
      <c r="L2292" s="16"/>
      <c r="M2292" s="16"/>
      <c r="N2292" s="16"/>
      <c r="O2292" s="16"/>
      <c r="P2292" s="16"/>
      <c r="Q2292" s="16"/>
      <c r="R2292" s="16">
        <v>9440323.1999999993</v>
      </c>
      <c r="S2292" s="16">
        <v>3870</v>
      </c>
      <c r="T2292" s="16" t="s">
        <v>76</v>
      </c>
      <c r="U2292" s="16" t="s">
        <v>2567</v>
      </c>
      <c r="V2292" s="16" t="s">
        <v>10806</v>
      </c>
    </row>
    <row r="2293" spans="1:22" s="5" customFormat="1" ht="409.5" x14ac:dyDescent="0.2">
      <c r="A2293" s="16">
        <v>2288</v>
      </c>
      <c r="B2293" s="21" t="s">
        <v>6695</v>
      </c>
      <c r="C2293" s="16" t="s">
        <v>6696</v>
      </c>
      <c r="D2293" s="16" t="s">
        <v>6697</v>
      </c>
      <c r="E2293" s="16" t="s">
        <v>6698</v>
      </c>
      <c r="F2293" s="16"/>
      <c r="G2293" s="16" t="s">
        <v>49</v>
      </c>
      <c r="H2293" s="251">
        <v>9439200</v>
      </c>
      <c r="I2293" s="251">
        <v>1</v>
      </c>
      <c r="J2293" s="16">
        <v>0</v>
      </c>
      <c r="K2293" s="16">
        <v>0</v>
      </c>
      <c r="L2293" s="16">
        <v>0</v>
      </c>
      <c r="M2293" s="16">
        <v>0</v>
      </c>
      <c r="N2293" s="16">
        <v>0</v>
      </c>
      <c r="O2293" s="16">
        <v>0</v>
      </c>
      <c r="P2293" s="16">
        <v>0</v>
      </c>
      <c r="Q2293" s="16">
        <v>0</v>
      </c>
      <c r="R2293" s="16">
        <v>9439200</v>
      </c>
      <c r="S2293" s="16">
        <v>1</v>
      </c>
      <c r="T2293" s="16" t="s">
        <v>76</v>
      </c>
      <c r="U2293" s="16"/>
      <c r="V2293" s="16"/>
    </row>
    <row r="2294" spans="1:22" s="5" customFormat="1" ht="243.75" x14ac:dyDescent="0.2">
      <c r="A2294" s="16">
        <v>2289</v>
      </c>
      <c r="B2294" s="21" t="s">
        <v>645</v>
      </c>
      <c r="C2294" s="16" t="s">
        <v>86</v>
      </c>
      <c r="D2294" s="16" t="s">
        <v>87</v>
      </c>
      <c r="E2294" s="16" t="s">
        <v>1674</v>
      </c>
      <c r="F2294" s="16" t="s">
        <v>1675</v>
      </c>
      <c r="G2294" s="16" t="s">
        <v>33</v>
      </c>
      <c r="H2294" s="251">
        <v>0</v>
      </c>
      <c r="I2294" s="251">
        <v>0</v>
      </c>
      <c r="J2294" s="16">
        <v>9438000</v>
      </c>
      <c r="K2294" s="16">
        <v>66</v>
      </c>
      <c r="L2294" s="16">
        <v>0</v>
      </c>
      <c r="M2294" s="16">
        <v>0</v>
      </c>
      <c r="N2294" s="16">
        <v>0</v>
      </c>
      <c r="O2294" s="16">
        <v>0</v>
      </c>
      <c r="P2294" s="16">
        <v>0</v>
      </c>
      <c r="Q2294" s="16">
        <v>0</v>
      </c>
      <c r="R2294" s="16">
        <v>9438000</v>
      </c>
      <c r="S2294" s="16">
        <v>66</v>
      </c>
      <c r="T2294" s="16" t="s">
        <v>1532</v>
      </c>
      <c r="U2294" s="16" t="s">
        <v>35</v>
      </c>
      <c r="V2294" s="16" t="s">
        <v>199</v>
      </c>
    </row>
    <row r="2295" spans="1:22" s="5" customFormat="1" ht="56.25" x14ac:dyDescent="0.2">
      <c r="A2295" s="16">
        <v>2290</v>
      </c>
      <c r="B2295" s="21" t="s">
        <v>842</v>
      </c>
      <c r="C2295" s="16" t="s">
        <v>2247</v>
      </c>
      <c r="D2295" s="16" t="s">
        <v>1760</v>
      </c>
      <c r="E2295" s="16" t="s">
        <v>4074</v>
      </c>
      <c r="F2295" s="16"/>
      <c r="G2295" s="16" t="s">
        <v>1493</v>
      </c>
      <c r="H2295" s="251">
        <v>4287500</v>
      </c>
      <c r="I2295" s="251">
        <v>50</v>
      </c>
      <c r="J2295" s="16">
        <v>1715000</v>
      </c>
      <c r="K2295" s="16">
        <v>20</v>
      </c>
      <c r="L2295" s="16">
        <v>1715000</v>
      </c>
      <c r="M2295" s="16">
        <v>20</v>
      </c>
      <c r="N2295" s="16">
        <v>1715000</v>
      </c>
      <c r="O2295" s="16">
        <v>20</v>
      </c>
      <c r="P2295" s="16">
        <v>0</v>
      </c>
      <c r="Q2295" s="16">
        <v>0</v>
      </c>
      <c r="R2295" s="16">
        <v>9432500</v>
      </c>
      <c r="S2295" s="16">
        <v>110</v>
      </c>
      <c r="T2295" s="16" t="s">
        <v>50</v>
      </c>
      <c r="U2295" s="16" t="s">
        <v>61</v>
      </c>
      <c r="V2295" s="16" t="s">
        <v>1960</v>
      </c>
    </row>
    <row r="2296" spans="1:22" s="5" customFormat="1" ht="206.25" x14ac:dyDescent="0.2">
      <c r="A2296" s="16">
        <v>2291</v>
      </c>
      <c r="B2296" s="21" t="s">
        <v>8096</v>
      </c>
      <c r="C2296" s="16" t="s">
        <v>10010</v>
      </c>
      <c r="D2296" s="16" t="s">
        <v>5479</v>
      </c>
      <c r="E2296" s="16" t="s">
        <v>10110</v>
      </c>
      <c r="F2296" s="16" t="s">
        <v>10111</v>
      </c>
      <c r="G2296" s="16" t="s">
        <v>9115</v>
      </c>
      <c r="H2296" s="251">
        <v>1886348.8</v>
      </c>
      <c r="I2296" s="251" t="s">
        <v>7128</v>
      </c>
      <c r="J2296" s="16">
        <v>1886348.8</v>
      </c>
      <c r="K2296" s="16" t="s">
        <v>7128</v>
      </c>
      <c r="L2296" s="16">
        <v>1886348.8</v>
      </c>
      <c r="M2296" s="16" t="s">
        <v>7128</v>
      </c>
      <c r="N2296" s="16">
        <v>1886348.8</v>
      </c>
      <c r="O2296" s="16" t="s">
        <v>7128</v>
      </c>
      <c r="P2296" s="16">
        <v>1886348.8</v>
      </c>
      <c r="Q2296" s="16" t="s">
        <v>7128</v>
      </c>
      <c r="R2296" s="16">
        <v>9431744</v>
      </c>
      <c r="S2296" s="16">
        <v>100</v>
      </c>
      <c r="T2296" s="16" t="s">
        <v>34</v>
      </c>
      <c r="U2296" s="16"/>
      <c r="V2296" s="16"/>
    </row>
    <row r="2297" spans="1:22" s="5" customFormat="1" ht="409.5" x14ac:dyDescent="0.2">
      <c r="A2297" s="16">
        <v>2292</v>
      </c>
      <c r="B2297" s="21" t="s">
        <v>3210</v>
      </c>
      <c r="C2297" s="16" t="s">
        <v>673</v>
      </c>
      <c r="D2297" s="16" t="s">
        <v>674</v>
      </c>
      <c r="E2297" s="16" t="s">
        <v>3211</v>
      </c>
      <c r="F2297" s="16"/>
      <c r="G2297" s="16" t="s">
        <v>33</v>
      </c>
      <c r="H2297" s="251">
        <v>1583712</v>
      </c>
      <c r="I2297" s="251">
        <v>47</v>
      </c>
      <c r="J2297" s="16">
        <v>1961676</v>
      </c>
      <c r="K2297" s="16">
        <v>72</v>
      </c>
      <c r="L2297" s="16">
        <v>1961676</v>
      </c>
      <c r="M2297" s="16">
        <v>72</v>
      </c>
      <c r="N2297" s="16">
        <v>1961676</v>
      </c>
      <c r="O2297" s="16">
        <v>72</v>
      </c>
      <c r="P2297" s="16">
        <v>1961676</v>
      </c>
      <c r="Q2297" s="16">
        <v>72</v>
      </c>
      <c r="R2297" s="16">
        <v>9430416</v>
      </c>
      <c r="S2297" s="16">
        <v>335</v>
      </c>
      <c r="T2297" s="16" t="s">
        <v>25</v>
      </c>
      <c r="U2297" s="16" t="s">
        <v>204</v>
      </c>
      <c r="V2297" s="16" t="s">
        <v>3212</v>
      </c>
    </row>
    <row r="2298" spans="1:22" s="5" customFormat="1" ht="75" x14ac:dyDescent="0.2">
      <c r="A2298" s="16">
        <v>2293</v>
      </c>
      <c r="B2298" s="16" t="s">
        <v>955</v>
      </c>
      <c r="C2298" s="16" t="s">
        <v>2767</v>
      </c>
      <c r="D2298" s="16" t="s">
        <v>2768</v>
      </c>
      <c r="E2298" s="16" t="s">
        <v>13591</v>
      </c>
      <c r="F2298" s="16"/>
      <c r="G2298" s="151" t="s">
        <v>7079</v>
      </c>
      <c r="H2298" s="166">
        <v>9427313.2799999993</v>
      </c>
      <c r="I2298" s="166">
        <v>13.31</v>
      </c>
      <c r="J2298" s="166"/>
      <c r="K2298" s="166"/>
      <c r="L2298" s="166"/>
      <c r="M2298" s="166"/>
      <c r="N2298" s="166"/>
      <c r="O2298" s="166"/>
      <c r="P2298" s="166"/>
      <c r="Q2298" s="166"/>
      <c r="R2298" s="16">
        <v>9427313.2799999993</v>
      </c>
      <c r="S2298" s="275">
        <v>13.31</v>
      </c>
      <c r="T2298" s="123" t="s">
        <v>13573</v>
      </c>
      <c r="U2298" s="118"/>
      <c r="V2298" s="118" t="s">
        <v>13592</v>
      </c>
    </row>
    <row r="2299" spans="1:22" s="5" customFormat="1" ht="56.25" x14ac:dyDescent="0.2">
      <c r="A2299" s="16">
        <v>2294</v>
      </c>
      <c r="B2299" s="21" t="s">
        <v>1193</v>
      </c>
      <c r="C2299" s="16" t="s">
        <v>5029</v>
      </c>
      <c r="D2299" s="16" t="s">
        <v>5030</v>
      </c>
      <c r="E2299" s="16" t="s">
        <v>10376</v>
      </c>
      <c r="F2299" s="16"/>
      <c r="G2299" s="16" t="s">
        <v>9115</v>
      </c>
      <c r="H2299" s="251">
        <v>9408000</v>
      </c>
      <c r="I2299" s="251" t="s">
        <v>9126</v>
      </c>
      <c r="J2299" s="16"/>
      <c r="K2299" s="16"/>
      <c r="L2299" s="16"/>
      <c r="M2299" s="16"/>
      <c r="N2299" s="16"/>
      <c r="O2299" s="16"/>
      <c r="P2299" s="16"/>
      <c r="Q2299" s="16"/>
      <c r="R2299" s="16">
        <v>9408000</v>
      </c>
      <c r="S2299" s="16">
        <v>10</v>
      </c>
      <c r="T2299" s="16" t="s">
        <v>76</v>
      </c>
      <c r="U2299" s="16" t="s">
        <v>294</v>
      </c>
      <c r="V2299" s="16" t="s">
        <v>10377</v>
      </c>
    </row>
    <row r="2300" spans="1:22" s="5" customFormat="1" x14ac:dyDescent="0.2">
      <c r="A2300" s="16">
        <v>2295</v>
      </c>
      <c r="B2300" s="21" t="s">
        <v>1270</v>
      </c>
      <c r="C2300" s="16" t="s">
        <v>3042</v>
      </c>
      <c r="D2300" s="16" t="s">
        <v>3043</v>
      </c>
      <c r="E2300" s="16" t="s">
        <v>10380</v>
      </c>
      <c r="F2300" s="16"/>
      <c r="G2300" s="16" t="s">
        <v>9115</v>
      </c>
      <c r="H2300" s="251">
        <v>9408000</v>
      </c>
      <c r="I2300" s="251" t="s">
        <v>9113</v>
      </c>
      <c r="J2300" s="16"/>
      <c r="K2300" s="16"/>
      <c r="L2300" s="16"/>
      <c r="M2300" s="16"/>
      <c r="N2300" s="16"/>
      <c r="O2300" s="16"/>
      <c r="P2300" s="16"/>
      <c r="Q2300" s="16"/>
      <c r="R2300" s="16">
        <v>9408000</v>
      </c>
      <c r="S2300" s="16">
        <v>1</v>
      </c>
      <c r="T2300" s="16" t="s">
        <v>76</v>
      </c>
      <c r="U2300" s="16" t="s">
        <v>2567</v>
      </c>
      <c r="V2300" s="16" t="s">
        <v>10389</v>
      </c>
    </row>
    <row r="2301" spans="1:22" s="5" customFormat="1" x14ac:dyDescent="0.2">
      <c r="A2301" s="16">
        <v>2296</v>
      </c>
      <c r="B2301" s="21" t="s">
        <v>1270</v>
      </c>
      <c r="C2301" s="16" t="s">
        <v>3042</v>
      </c>
      <c r="D2301" s="16" t="s">
        <v>3043</v>
      </c>
      <c r="E2301" s="16" t="s">
        <v>10380</v>
      </c>
      <c r="F2301" s="16"/>
      <c r="G2301" s="16" t="s">
        <v>9115</v>
      </c>
      <c r="H2301" s="251">
        <v>9408000</v>
      </c>
      <c r="I2301" s="251" t="s">
        <v>9120</v>
      </c>
      <c r="J2301" s="16"/>
      <c r="K2301" s="16"/>
      <c r="L2301" s="16"/>
      <c r="M2301" s="16"/>
      <c r="N2301" s="16"/>
      <c r="O2301" s="16"/>
      <c r="P2301" s="16"/>
      <c r="Q2301" s="16"/>
      <c r="R2301" s="16">
        <v>9408000</v>
      </c>
      <c r="S2301" s="16">
        <v>2</v>
      </c>
      <c r="T2301" s="16" t="s">
        <v>76</v>
      </c>
      <c r="U2301" s="16" t="s">
        <v>2567</v>
      </c>
      <c r="V2301" s="16" t="s">
        <v>10389</v>
      </c>
    </row>
    <row r="2302" spans="1:22" s="5" customFormat="1" x14ac:dyDescent="0.2">
      <c r="A2302" s="16">
        <v>2297</v>
      </c>
      <c r="B2302" s="21" t="s">
        <v>1270</v>
      </c>
      <c r="C2302" s="16" t="s">
        <v>3042</v>
      </c>
      <c r="D2302" s="16" t="s">
        <v>3043</v>
      </c>
      <c r="E2302" s="16" t="s">
        <v>10380</v>
      </c>
      <c r="F2302" s="16"/>
      <c r="G2302" s="16" t="s">
        <v>9115</v>
      </c>
      <c r="H2302" s="251">
        <v>9408000</v>
      </c>
      <c r="I2302" s="251" t="s">
        <v>9120</v>
      </c>
      <c r="J2302" s="16"/>
      <c r="K2302" s="16"/>
      <c r="L2302" s="16"/>
      <c r="M2302" s="16"/>
      <c r="N2302" s="16"/>
      <c r="O2302" s="16"/>
      <c r="P2302" s="16"/>
      <c r="Q2302" s="16"/>
      <c r="R2302" s="16">
        <v>9408000</v>
      </c>
      <c r="S2302" s="16">
        <v>2</v>
      </c>
      <c r="T2302" s="16" t="s">
        <v>76</v>
      </c>
      <c r="U2302" s="16" t="s">
        <v>2567</v>
      </c>
      <c r="V2302" s="16" t="s">
        <v>10389</v>
      </c>
    </row>
    <row r="2303" spans="1:22" s="5" customFormat="1" ht="75" x14ac:dyDescent="0.2">
      <c r="A2303" s="16">
        <v>2298</v>
      </c>
      <c r="B2303" s="51" t="s">
        <v>4772</v>
      </c>
      <c r="C2303" s="51" t="s">
        <v>14777</v>
      </c>
      <c r="D2303" s="51" t="s">
        <v>1501</v>
      </c>
      <c r="E2303" s="51" t="s">
        <v>14778</v>
      </c>
      <c r="F2303" s="40" t="s">
        <v>14449</v>
      </c>
      <c r="G2303" s="51" t="s">
        <v>9115</v>
      </c>
      <c r="H2303" s="437">
        <v>9408000</v>
      </c>
      <c r="I2303" s="251" t="s">
        <v>13002</v>
      </c>
      <c r="J2303" s="17"/>
      <c r="K2303" s="17"/>
      <c r="L2303" s="17"/>
      <c r="M2303" s="17"/>
      <c r="N2303" s="17"/>
      <c r="O2303" s="17"/>
      <c r="P2303" s="17"/>
      <c r="Q2303" s="17"/>
      <c r="R2303" s="16">
        <v>9408000</v>
      </c>
      <c r="S2303" s="16">
        <v>560</v>
      </c>
      <c r="T2303" s="51" t="s">
        <v>14655</v>
      </c>
      <c r="U2303" s="51"/>
      <c r="V2303" s="17"/>
    </row>
    <row r="2304" spans="1:22" s="5" customFormat="1" ht="300" x14ac:dyDescent="0.2">
      <c r="A2304" s="16">
        <v>2299</v>
      </c>
      <c r="B2304" s="21" t="s">
        <v>6046</v>
      </c>
      <c r="C2304" s="16" t="s">
        <v>6781</v>
      </c>
      <c r="D2304" s="16" t="s">
        <v>6782</v>
      </c>
      <c r="E2304" s="16" t="s">
        <v>6784</v>
      </c>
      <c r="F2304" s="16"/>
      <c r="G2304" s="16" t="s">
        <v>1493</v>
      </c>
      <c r="H2304" s="251">
        <v>9402750</v>
      </c>
      <c r="I2304" s="251">
        <v>150</v>
      </c>
      <c r="J2304" s="16">
        <v>0</v>
      </c>
      <c r="K2304" s="16">
        <v>0</v>
      </c>
      <c r="L2304" s="16">
        <v>0</v>
      </c>
      <c r="M2304" s="16">
        <v>0</v>
      </c>
      <c r="N2304" s="16">
        <v>0</v>
      </c>
      <c r="O2304" s="16">
        <v>0</v>
      </c>
      <c r="P2304" s="16">
        <v>0</v>
      </c>
      <c r="Q2304" s="16">
        <v>0</v>
      </c>
      <c r="R2304" s="16">
        <v>9402750</v>
      </c>
      <c r="S2304" s="16">
        <v>150</v>
      </c>
      <c r="T2304" s="16" t="s">
        <v>76</v>
      </c>
      <c r="U2304" s="16"/>
      <c r="V2304" s="16" t="s">
        <v>5873</v>
      </c>
    </row>
    <row r="2305" spans="1:22" s="5" customFormat="1" ht="281.25" x14ac:dyDescent="0.2">
      <c r="A2305" s="16">
        <v>2300</v>
      </c>
      <c r="B2305" s="21" t="s">
        <v>7858</v>
      </c>
      <c r="C2305" s="16" t="s">
        <v>4116</v>
      </c>
      <c r="D2305" s="16" t="s">
        <v>4117</v>
      </c>
      <c r="E2305" s="16" t="s">
        <v>4118</v>
      </c>
      <c r="F2305" s="16"/>
      <c r="G2305" s="16" t="s">
        <v>33</v>
      </c>
      <c r="H2305" s="251">
        <v>2350021.4732142854</v>
      </c>
      <c r="I2305" s="251">
        <v>1</v>
      </c>
      <c r="J2305" s="16">
        <v>0</v>
      </c>
      <c r="K2305" s="16">
        <v>0</v>
      </c>
      <c r="L2305" s="16">
        <v>2350021.4732142854</v>
      </c>
      <c r="M2305" s="16">
        <v>1</v>
      </c>
      <c r="N2305" s="16">
        <v>2350021.4732142854</v>
      </c>
      <c r="O2305" s="16">
        <v>0</v>
      </c>
      <c r="P2305" s="16">
        <v>2350021.4732142854</v>
      </c>
      <c r="Q2305" s="16">
        <v>1</v>
      </c>
      <c r="R2305" s="16">
        <v>9400085.8928571418</v>
      </c>
      <c r="S2305" s="16">
        <v>3</v>
      </c>
      <c r="T2305" s="16" t="s">
        <v>213</v>
      </c>
      <c r="U2305" s="16" t="s">
        <v>7048</v>
      </c>
      <c r="V2305" s="16" t="s">
        <v>7048</v>
      </c>
    </row>
    <row r="2306" spans="1:22" s="5" customFormat="1" ht="75" x14ac:dyDescent="0.2">
      <c r="A2306" s="16">
        <v>2301</v>
      </c>
      <c r="B2306" s="16" t="s">
        <v>4372</v>
      </c>
      <c r="C2306" s="16" t="s">
        <v>12365</v>
      </c>
      <c r="D2306" s="16" t="s">
        <v>798</v>
      </c>
      <c r="E2306" s="16" t="s">
        <v>12366</v>
      </c>
      <c r="F2306" s="16"/>
      <c r="G2306" s="151" t="s">
        <v>9115</v>
      </c>
      <c r="H2306" s="275">
        <v>4700000</v>
      </c>
      <c r="I2306" s="275" t="s">
        <v>9113</v>
      </c>
      <c r="J2306" s="275">
        <v>0</v>
      </c>
      <c r="K2306" s="275">
        <v>0</v>
      </c>
      <c r="L2306" s="275">
        <v>0</v>
      </c>
      <c r="M2306" s="275">
        <v>0</v>
      </c>
      <c r="N2306" s="275">
        <v>4700000</v>
      </c>
      <c r="O2306" s="275" t="s">
        <v>9113</v>
      </c>
      <c r="P2306" s="275">
        <v>0</v>
      </c>
      <c r="Q2306" s="275">
        <v>0</v>
      </c>
      <c r="R2306" s="16">
        <v>9400000</v>
      </c>
      <c r="S2306" s="275">
        <v>2</v>
      </c>
      <c r="T2306" s="38" t="s">
        <v>11752</v>
      </c>
      <c r="U2306" s="279"/>
      <c r="V2306" s="279"/>
    </row>
    <row r="2307" spans="1:22" s="5" customFormat="1" ht="37.5" x14ac:dyDescent="0.2">
      <c r="A2307" s="16">
        <v>2302</v>
      </c>
      <c r="B2307" s="21" t="s">
        <v>695</v>
      </c>
      <c r="C2307" s="16" t="s">
        <v>2258</v>
      </c>
      <c r="D2307" s="16" t="s">
        <v>2259</v>
      </c>
      <c r="E2307" s="16" t="s">
        <v>11004</v>
      </c>
      <c r="F2307" s="16"/>
      <c r="G2307" s="16" t="s">
        <v>1493</v>
      </c>
      <c r="H2307" s="251">
        <v>1878637.71</v>
      </c>
      <c r="I2307" s="251">
        <v>205</v>
      </c>
      <c r="J2307" s="16">
        <v>1878637.71</v>
      </c>
      <c r="K2307" s="16">
        <v>205</v>
      </c>
      <c r="L2307" s="16">
        <v>1878637.71</v>
      </c>
      <c r="M2307" s="16">
        <v>205</v>
      </c>
      <c r="N2307" s="16">
        <v>1878637.71</v>
      </c>
      <c r="O2307" s="16">
        <v>205</v>
      </c>
      <c r="P2307" s="16">
        <v>1878637.71</v>
      </c>
      <c r="Q2307" s="16">
        <v>205</v>
      </c>
      <c r="R2307" s="16">
        <v>9393188.5500000007</v>
      </c>
      <c r="S2307" s="16">
        <v>1025</v>
      </c>
      <c r="T2307" s="16" t="s">
        <v>1113</v>
      </c>
      <c r="U2307" s="16" t="s">
        <v>1210</v>
      </c>
      <c r="V2307" s="35" t="s">
        <v>199</v>
      </c>
    </row>
    <row r="2308" spans="1:22" s="5" customFormat="1" ht="112.5" x14ac:dyDescent="0.2">
      <c r="A2308" s="16">
        <v>2303</v>
      </c>
      <c r="B2308" s="21" t="s">
        <v>7308</v>
      </c>
      <c r="C2308" s="16" t="s">
        <v>4653</v>
      </c>
      <c r="D2308" s="16" t="s">
        <v>4654</v>
      </c>
      <c r="E2308" s="16" t="s">
        <v>4655</v>
      </c>
      <c r="F2308" s="16"/>
      <c r="G2308" s="16" t="s">
        <v>33</v>
      </c>
      <c r="H2308" s="251">
        <v>927599.99999999988</v>
      </c>
      <c r="I2308" s="251">
        <v>12</v>
      </c>
      <c r="J2308" s="16">
        <v>2115760.5</v>
      </c>
      <c r="K2308" s="16">
        <v>27</v>
      </c>
      <c r="L2308" s="16">
        <v>2115760.5</v>
      </c>
      <c r="M2308" s="16">
        <v>27</v>
      </c>
      <c r="N2308" s="16">
        <v>2115760.5</v>
      </c>
      <c r="O2308" s="16">
        <v>27</v>
      </c>
      <c r="P2308" s="16">
        <v>2115760.5</v>
      </c>
      <c r="Q2308" s="16">
        <v>27</v>
      </c>
      <c r="R2308" s="16">
        <v>9390642</v>
      </c>
      <c r="S2308" s="16">
        <v>120</v>
      </c>
      <c r="T2308" s="16" t="s">
        <v>213</v>
      </c>
      <c r="U2308" s="16" t="s">
        <v>7048</v>
      </c>
      <c r="V2308" s="16" t="s">
        <v>7048</v>
      </c>
    </row>
    <row r="2309" spans="1:22" s="5" customFormat="1" ht="168.75" x14ac:dyDescent="0.2">
      <c r="A2309" s="16">
        <v>2304</v>
      </c>
      <c r="B2309" s="22" t="s">
        <v>1711</v>
      </c>
      <c r="C2309" s="41" t="s">
        <v>1712</v>
      </c>
      <c r="D2309" s="48" t="s">
        <v>798</v>
      </c>
      <c r="E2309" s="46" t="s">
        <v>1783</v>
      </c>
      <c r="F2309" s="16"/>
      <c r="G2309" s="16" t="s">
        <v>33</v>
      </c>
      <c r="H2309" s="251">
        <v>9390446.5620000008</v>
      </c>
      <c r="I2309" s="482">
        <v>2</v>
      </c>
      <c r="J2309" s="16">
        <v>0</v>
      </c>
      <c r="K2309" s="16">
        <v>0</v>
      </c>
      <c r="L2309" s="16">
        <v>0</v>
      </c>
      <c r="M2309" s="16">
        <v>0</v>
      </c>
      <c r="N2309" s="16">
        <v>0</v>
      </c>
      <c r="O2309" s="16">
        <v>0</v>
      </c>
      <c r="P2309" s="16">
        <v>0</v>
      </c>
      <c r="Q2309" s="16">
        <v>0</v>
      </c>
      <c r="R2309" s="16">
        <v>9390446.5620000008</v>
      </c>
      <c r="S2309" s="16">
        <v>2</v>
      </c>
      <c r="T2309" s="16" t="s">
        <v>1516</v>
      </c>
      <c r="U2309" s="16" t="s">
        <v>35</v>
      </c>
      <c r="V2309" s="16" t="s">
        <v>199</v>
      </c>
    </row>
    <row r="2310" spans="1:22" s="5" customFormat="1" ht="337.5" x14ac:dyDescent="0.2">
      <c r="A2310" s="16">
        <v>2305</v>
      </c>
      <c r="B2310" s="21" t="s">
        <v>4815</v>
      </c>
      <c r="C2310" s="16" t="s">
        <v>3331</v>
      </c>
      <c r="D2310" s="16" t="s">
        <v>842</v>
      </c>
      <c r="E2310" s="16" t="s">
        <v>3332</v>
      </c>
      <c r="F2310" s="17"/>
      <c r="G2310" s="16" t="s">
        <v>33</v>
      </c>
      <c r="H2310" s="251">
        <v>1877460</v>
      </c>
      <c r="I2310" s="251">
        <v>52</v>
      </c>
      <c r="J2310" s="16">
        <v>1877460</v>
      </c>
      <c r="K2310" s="16">
        <v>52</v>
      </c>
      <c r="L2310" s="16">
        <v>1877460</v>
      </c>
      <c r="M2310" s="16">
        <v>52</v>
      </c>
      <c r="N2310" s="16">
        <v>1877460</v>
      </c>
      <c r="O2310" s="16">
        <v>52</v>
      </c>
      <c r="P2310" s="16">
        <v>1877460</v>
      </c>
      <c r="Q2310" s="16">
        <v>52</v>
      </c>
      <c r="R2310" s="16">
        <v>9387300</v>
      </c>
      <c r="S2310" s="16">
        <v>260</v>
      </c>
      <c r="T2310" s="16" t="s">
        <v>213</v>
      </c>
      <c r="U2310" s="16" t="s">
        <v>2567</v>
      </c>
      <c r="V2310" s="16" t="s">
        <v>4816</v>
      </c>
    </row>
    <row r="2311" spans="1:22" s="5" customFormat="1" ht="93.75" x14ac:dyDescent="0.2">
      <c r="A2311" s="16">
        <v>2306</v>
      </c>
      <c r="B2311" s="21" t="s">
        <v>7859</v>
      </c>
      <c r="C2311" s="16" t="s">
        <v>4191</v>
      </c>
      <c r="D2311" s="16" t="s">
        <v>4192</v>
      </c>
      <c r="E2311" s="16" t="s">
        <v>4193</v>
      </c>
      <c r="F2311" s="16"/>
      <c r="G2311" s="16" t="s">
        <v>33</v>
      </c>
      <c r="H2311" s="251">
        <v>2134400</v>
      </c>
      <c r="I2311" s="251">
        <v>736</v>
      </c>
      <c r="J2311" s="16">
        <v>1896552</v>
      </c>
      <c r="K2311" s="16">
        <v>639</v>
      </c>
      <c r="L2311" s="16">
        <v>1780800</v>
      </c>
      <c r="M2311" s="16">
        <v>600</v>
      </c>
      <c r="N2311" s="16">
        <v>1780800</v>
      </c>
      <c r="O2311" s="16">
        <v>600</v>
      </c>
      <c r="P2311" s="16">
        <v>1780800</v>
      </c>
      <c r="Q2311" s="16">
        <v>600</v>
      </c>
      <c r="R2311" s="16">
        <v>9373352</v>
      </c>
      <c r="S2311" s="16">
        <v>3175</v>
      </c>
      <c r="T2311" s="16" t="s">
        <v>213</v>
      </c>
      <c r="U2311" s="16" t="s">
        <v>35</v>
      </c>
      <c r="V2311" s="16" t="s">
        <v>7860</v>
      </c>
    </row>
    <row r="2312" spans="1:22" s="5" customFormat="1" ht="75" x14ac:dyDescent="0.2">
      <c r="A2312" s="16">
        <v>2307</v>
      </c>
      <c r="B2312" s="21" t="s">
        <v>820</v>
      </c>
      <c r="C2312" s="16" t="s">
        <v>821</v>
      </c>
      <c r="D2312" s="16" t="s">
        <v>822</v>
      </c>
      <c r="E2312" s="16" t="s">
        <v>823</v>
      </c>
      <c r="F2312" s="40" t="s">
        <v>824</v>
      </c>
      <c r="G2312" s="16" t="s">
        <v>24</v>
      </c>
      <c r="H2312" s="251">
        <v>4682173.6041785814</v>
      </c>
      <c r="I2312" s="251">
        <v>200.64</v>
      </c>
      <c r="J2312" s="16">
        <v>4682173.6041785814</v>
      </c>
      <c r="K2312" s="16">
        <v>200.64</v>
      </c>
      <c r="L2312" s="16">
        <v>0</v>
      </c>
      <c r="M2312" s="16">
        <v>0</v>
      </c>
      <c r="N2312" s="16">
        <v>0</v>
      </c>
      <c r="O2312" s="16">
        <v>0</v>
      </c>
      <c r="P2312" s="16">
        <v>0</v>
      </c>
      <c r="Q2312" s="16">
        <v>0</v>
      </c>
      <c r="R2312" s="16">
        <v>9364347.2083571628</v>
      </c>
      <c r="S2312" s="16">
        <v>401.28</v>
      </c>
      <c r="T2312" s="16" t="s">
        <v>819</v>
      </c>
      <c r="U2312" s="16" t="s">
        <v>35</v>
      </c>
      <c r="V2312" s="16" t="s">
        <v>825</v>
      </c>
    </row>
    <row r="2313" spans="1:22" s="5" customFormat="1" ht="131.25" x14ac:dyDescent="0.2">
      <c r="A2313" s="16">
        <v>2308</v>
      </c>
      <c r="B2313" s="21" t="s">
        <v>7409</v>
      </c>
      <c r="C2313" s="16" t="s">
        <v>928</v>
      </c>
      <c r="D2313" s="16" t="s">
        <v>7410</v>
      </c>
      <c r="E2313" s="16" t="s">
        <v>7411</v>
      </c>
      <c r="F2313" s="16"/>
      <c r="G2313" s="16" t="s">
        <v>1493</v>
      </c>
      <c r="H2313" s="251">
        <v>1869840</v>
      </c>
      <c r="I2313" s="251">
        <v>9</v>
      </c>
      <c r="J2313" s="16">
        <v>1869840</v>
      </c>
      <c r="K2313" s="16">
        <v>9</v>
      </c>
      <c r="L2313" s="16">
        <v>1869840</v>
      </c>
      <c r="M2313" s="16">
        <v>9</v>
      </c>
      <c r="N2313" s="16">
        <v>1869840</v>
      </c>
      <c r="O2313" s="16">
        <v>9</v>
      </c>
      <c r="P2313" s="16">
        <v>1869840</v>
      </c>
      <c r="Q2313" s="16">
        <v>9</v>
      </c>
      <c r="R2313" s="16">
        <v>9349200</v>
      </c>
      <c r="S2313" s="16">
        <v>45</v>
      </c>
      <c r="T2313" s="16" t="s">
        <v>213</v>
      </c>
      <c r="U2313" s="16" t="s">
        <v>7048</v>
      </c>
      <c r="V2313" s="16" t="s">
        <v>7048</v>
      </c>
    </row>
    <row r="2314" spans="1:22" s="5" customFormat="1" ht="75" x14ac:dyDescent="0.2">
      <c r="A2314" s="16">
        <v>2309</v>
      </c>
      <c r="B2314" s="21" t="s">
        <v>6479</v>
      </c>
      <c r="C2314" s="16" t="s">
        <v>6480</v>
      </c>
      <c r="D2314" s="16" t="s">
        <v>6481</v>
      </c>
      <c r="E2314" s="16" t="s">
        <v>10644</v>
      </c>
      <c r="F2314" s="16"/>
      <c r="G2314" s="16" t="s">
        <v>9115</v>
      </c>
      <c r="H2314" s="251">
        <v>9343606.7200000007</v>
      </c>
      <c r="I2314" s="251" t="s">
        <v>9120</v>
      </c>
      <c r="J2314" s="16"/>
      <c r="K2314" s="16"/>
      <c r="L2314" s="16"/>
      <c r="M2314" s="16"/>
      <c r="N2314" s="16"/>
      <c r="O2314" s="16"/>
      <c r="P2314" s="16"/>
      <c r="Q2314" s="16"/>
      <c r="R2314" s="16">
        <v>9343606.7200000007</v>
      </c>
      <c r="S2314" s="16">
        <v>2</v>
      </c>
      <c r="T2314" s="16" t="s">
        <v>76</v>
      </c>
      <c r="U2314" s="16" t="s">
        <v>2567</v>
      </c>
      <c r="V2314" s="16" t="s">
        <v>10645</v>
      </c>
    </row>
    <row r="2315" spans="1:22" s="5" customFormat="1" ht="262.5" x14ac:dyDescent="0.2">
      <c r="A2315" s="16">
        <v>2310</v>
      </c>
      <c r="B2315" s="21" t="s">
        <v>4817</v>
      </c>
      <c r="C2315" s="16" t="s">
        <v>4818</v>
      </c>
      <c r="D2315" s="16" t="s">
        <v>4819</v>
      </c>
      <c r="E2315" s="16" t="s">
        <v>4820</v>
      </c>
      <c r="F2315" s="17"/>
      <c r="G2315" s="16" t="s">
        <v>33</v>
      </c>
      <c r="H2315" s="251">
        <v>1863348</v>
      </c>
      <c r="I2315" s="251">
        <v>62</v>
      </c>
      <c r="J2315" s="16">
        <v>1863348</v>
      </c>
      <c r="K2315" s="16">
        <v>62</v>
      </c>
      <c r="L2315" s="16">
        <v>1863348</v>
      </c>
      <c r="M2315" s="16">
        <v>62</v>
      </c>
      <c r="N2315" s="16">
        <v>1863348</v>
      </c>
      <c r="O2315" s="16">
        <v>62</v>
      </c>
      <c r="P2315" s="16">
        <v>1863348</v>
      </c>
      <c r="Q2315" s="16">
        <v>62</v>
      </c>
      <c r="R2315" s="16">
        <v>9316740</v>
      </c>
      <c r="S2315" s="16">
        <v>310</v>
      </c>
      <c r="T2315" s="16" t="s">
        <v>213</v>
      </c>
      <c r="U2315" s="16" t="s">
        <v>2567</v>
      </c>
      <c r="V2315" s="16" t="s">
        <v>4821</v>
      </c>
    </row>
    <row r="2316" spans="1:22" s="5" customFormat="1" ht="409.5" x14ac:dyDescent="0.2">
      <c r="A2316" s="16">
        <v>2311</v>
      </c>
      <c r="B2316" s="276" t="s">
        <v>332</v>
      </c>
      <c r="C2316" s="99" t="s">
        <v>11493</v>
      </c>
      <c r="D2316" s="99" t="s">
        <v>11494</v>
      </c>
      <c r="E2316" s="99" t="s">
        <v>11495</v>
      </c>
      <c r="F2316" s="16" t="s">
        <v>11495</v>
      </c>
      <c r="G2316" s="99" t="s">
        <v>337</v>
      </c>
      <c r="H2316" s="184">
        <v>9310000</v>
      </c>
      <c r="I2316" s="184">
        <v>1900</v>
      </c>
      <c r="J2316" s="99"/>
      <c r="K2316" s="99">
        <v>1000</v>
      </c>
      <c r="L2316" s="99"/>
      <c r="M2316" s="99">
        <v>1000</v>
      </c>
      <c r="N2316" s="99"/>
      <c r="O2316" s="99">
        <v>1000</v>
      </c>
      <c r="P2316" s="99"/>
      <c r="Q2316" s="99">
        <v>1000</v>
      </c>
      <c r="R2316" s="16">
        <v>9310000</v>
      </c>
      <c r="S2316" s="99">
        <v>5900</v>
      </c>
      <c r="T2316" s="16" t="s">
        <v>50</v>
      </c>
      <c r="U2316" s="36" t="s">
        <v>35</v>
      </c>
      <c r="V2316" s="99" t="s">
        <v>199</v>
      </c>
    </row>
    <row r="2317" spans="1:22" s="5" customFormat="1" ht="243.75" x14ac:dyDescent="0.2">
      <c r="A2317" s="16">
        <v>2312</v>
      </c>
      <c r="B2317" s="21" t="s">
        <v>7861</v>
      </c>
      <c r="C2317" s="16" t="s">
        <v>201</v>
      </c>
      <c r="D2317" s="16" t="s">
        <v>200</v>
      </c>
      <c r="E2317" s="16" t="s">
        <v>202</v>
      </c>
      <c r="F2317" s="16"/>
      <c r="G2317" s="16" t="s">
        <v>33</v>
      </c>
      <c r="H2317" s="251">
        <v>525611.09821428568</v>
      </c>
      <c r="I2317" s="251">
        <v>5</v>
      </c>
      <c r="J2317" s="16">
        <v>2702444.4</v>
      </c>
      <c r="K2317" s="16">
        <v>20</v>
      </c>
      <c r="L2317" s="16">
        <v>2026833.3</v>
      </c>
      <c r="M2317" s="16">
        <v>15</v>
      </c>
      <c r="N2317" s="16">
        <v>2026833.3</v>
      </c>
      <c r="O2317" s="16">
        <v>15</v>
      </c>
      <c r="P2317" s="16">
        <v>2026833.3</v>
      </c>
      <c r="Q2317" s="16">
        <v>15</v>
      </c>
      <c r="R2317" s="16">
        <v>9308555.3982142862</v>
      </c>
      <c r="S2317" s="16">
        <v>70</v>
      </c>
      <c r="T2317" s="16" t="s">
        <v>213</v>
      </c>
      <c r="U2317" s="16" t="s">
        <v>1274</v>
      </c>
      <c r="V2317" s="16" t="s">
        <v>7862</v>
      </c>
    </row>
    <row r="2318" spans="1:22" s="5" customFormat="1" ht="112.5" x14ac:dyDescent="0.2">
      <c r="A2318" s="16">
        <v>2313</v>
      </c>
      <c r="B2318" s="21" t="s">
        <v>645</v>
      </c>
      <c r="C2318" s="16" t="s">
        <v>86</v>
      </c>
      <c r="D2318" s="16" t="s">
        <v>87</v>
      </c>
      <c r="E2318" s="16" t="s">
        <v>2354</v>
      </c>
      <c r="F2318" s="16"/>
      <c r="G2318" s="16" t="s">
        <v>33</v>
      </c>
      <c r="H2318" s="251">
        <v>2189644.7999999998</v>
      </c>
      <c r="I2318" s="251">
        <v>10</v>
      </c>
      <c r="J2318" s="16">
        <v>1778260.0000000002</v>
      </c>
      <c r="K2318" s="16">
        <v>8</v>
      </c>
      <c r="L2318" s="16">
        <v>1778260.0000000002</v>
      </c>
      <c r="M2318" s="16">
        <v>8</v>
      </c>
      <c r="N2318" s="16">
        <v>1778260.0000000002</v>
      </c>
      <c r="O2318" s="16">
        <v>8</v>
      </c>
      <c r="P2318" s="16">
        <v>1778260.0000000002</v>
      </c>
      <c r="Q2318" s="16">
        <v>8</v>
      </c>
      <c r="R2318" s="16">
        <v>9302684.8000000007</v>
      </c>
      <c r="S2318" s="16">
        <v>42</v>
      </c>
      <c r="T2318" s="16" t="s">
        <v>1113</v>
      </c>
      <c r="U2318" s="16" t="s">
        <v>35</v>
      </c>
      <c r="V2318" s="16" t="s">
        <v>199</v>
      </c>
    </row>
    <row r="2319" spans="1:22" s="5" customFormat="1" ht="56.25" x14ac:dyDescent="0.2">
      <c r="A2319" s="16">
        <v>2314</v>
      </c>
      <c r="B2319" s="21" t="s">
        <v>7146</v>
      </c>
      <c r="C2319" s="16" t="s">
        <v>7147</v>
      </c>
      <c r="D2319" s="16" t="s">
        <v>7148</v>
      </c>
      <c r="E2319" s="16" t="s">
        <v>7108</v>
      </c>
      <c r="F2319" s="16"/>
      <c r="G2319" s="16" t="s">
        <v>7084</v>
      </c>
      <c r="H2319" s="251">
        <v>1859760</v>
      </c>
      <c r="I2319" s="251" t="s">
        <v>7109</v>
      </c>
      <c r="J2319" s="16">
        <v>1859760</v>
      </c>
      <c r="K2319" s="16" t="s">
        <v>7109</v>
      </c>
      <c r="L2319" s="16">
        <v>1859760</v>
      </c>
      <c r="M2319" s="16" t="s">
        <v>7109</v>
      </c>
      <c r="N2319" s="16">
        <v>1859760</v>
      </c>
      <c r="O2319" s="16" t="s">
        <v>7109</v>
      </c>
      <c r="P2319" s="16">
        <v>1859760</v>
      </c>
      <c r="Q2319" s="16" t="s">
        <v>7109</v>
      </c>
      <c r="R2319" s="16">
        <v>9298800</v>
      </c>
      <c r="S2319" s="16">
        <v>13500</v>
      </c>
      <c r="T2319" s="16" t="s">
        <v>819</v>
      </c>
      <c r="U2319" s="16"/>
      <c r="V2319" s="16"/>
    </row>
    <row r="2320" spans="1:22" s="5" customFormat="1" ht="409.5" customHeight="1" x14ac:dyDescent="0.3">
      <c r="A2320" s="16">
        <v>2315</v>
      </c>
      <c r="B2320" s="113" t="s">
        <v>15694</v>
      </c>
      <c r="C2320" s="113" t="s">
        <v>15695</v>
      </c>
      <c r="D2320" s="113" t="s">
        <v>15696</v>
      </c>
      <c r="E2320" s="113" t="s">
        <v>15697</v>
      </c>
      <c r="F2320" s="123" t="s">
        <v>14449</v>
      </c>
      <c r="G2320" s="113" t="s">
        <v>9115</v>
      </c>
      <c r="H2320" s="189">
        <v>9296676.4800000004</v>
      </c>
      <c r="I2320" s="172" t="s">
        <v>10811</v>
      </c>
      <c r="J2320" s="20"/>
      <c r="K2320" s="20"/>
      <c r="L2320" s="20"/>
      <c r="M2320" s="20"/>
      <c r="N2320" s="20"/>
      <c r="O2320" s="20"/>
      <c r="P2320" s="20"/>
      <c r="Q2320" s="20"/>
      <c r="R2320" s="16">
        <v>9296676.4800000004</v>
      </c>
      <c r="S2320" s="21">
        <v>1200</v>
      </c>
      <c r="T2320" s="113" t="s">
        <v>15681</v>
      </c>
      <c r="U2320" s="16" t="s">
        <v>15682</v>
      </c>
      <c r="V2320" s="16" t="s">
        <v>15683</v>
      </c>
    </row>
    <row r="2321" spans="1:22" s="5" customFormat="1" ht="93.75" x14ac:dyDescent="0.2">
      <c r="A2321" s="16">
        <v>2316</v>
      </c>
      <c r="B2321" s="21" t="s">
        <v>1590</v>
      </c>
      <c r="C2321" s="16" t="s">
        <v>8125</v>
      </c>
      <c r="D2321" s="16" t="s">
        <v>8126</v>
      </c>
      <c r="E2321" s="16" t="s">
        <v>11212</v>
      </c>
      <c r="F2321" s="16"/>
      <c r="G2321" s="16" t="s">
        <v>1493</v>
      </c>
      <c r="H2321" s="251">
        <v>1859312</v>
      </c>
      <c r="I2321" s="251">
        <v>13</v>
      </c>
      <c r="J2321" s="16">
        <v>1859312</v>
      </c>
      <c r="K2321" s="16">
        <v>13</v>
      </c>
      <c r="L2321" s="16">
        <v>1859312</v>
      </c>
      <c r="M2321" s="16">
        <v>13</v>
      </c>
      <c r="N2321" s="16">
        <v>1859312</v>
      </c>
      <c r="O2321" s="16">
        <v>13</v>
      </c>
      <c r="P2321" s="16">
        <v>1859312</v>
      </c>
      <c r="Q2321" s="16">
        <v>13</v>
      </c>
      <c r="R2321" s="16">
        <v>9296560</v>
      </c>
      <c r="S2321" s="16">
        <v>65</v>
      </c>
      <c r="T2321" s="16" t="s">
        <v>1113</v>
      </c>
      <c r="U2321" s="16" t="s">
        <v>1097</v>
      </c>
      <c r="V2321" s="35" t="s">
        <v>199</v>
      </c>
    </row>
    <row r="2322" spans="1:22" s="5" customFormat="1" ht="168.75" x14ac:dyDescent="0.2">
      <c r="A2322" s="16">
        <v>2317</v>
      </c>
      <c r="B2322" s="21" t="s">
        <v>7428</v>
      </c>
      <c r="C2322" s="16" t="s">
        <v>726</v>
      </c>
      <c r="D2322" s="16" t="s">
        <v>2490</v>
      </c>
      <c r="E2322" s="16" t="s">
        <v>7429</v>
      </c>
      <c r="F2322" s="16"/>
      <c r="G2322" s="16" t="s">
        <v>1493</v>
      </c>
      <c r="H2322" s="251">
        <v>1858900.8</v>
      </c>
      <c r="I2322" s="251">
        <v>1</v>
      </c>
      <c r="J2322" s="16">
        <v>1858900.8</v>
      </c>
      <c r="K2322" s="16">
        <v>1</v>
      </c>
      <c r="L2322" s="16">
        <v>1858900.8</v>
      </c>
      <c r="M2322" s="16">
        <v>1</v>
      </c>
      <c r="N2322" s="16">
        <v>1858900.8</v>
      </c>
      <c r="O2322" s="16">
        <v>1</v>
      </c>
      <c r="P2322" s="16">
        <v>1858900.8</v>
      </c>
      <c r="Q2322" s="16">
        <v>1</v>
      </c>
      <c r="R2322" s="16">
        <v>9294504</v>
      </c>
      <c r="S2322" s="16">
        <v>5</v>
      </c>
      <c r="T2322" s="16" t="s">
        <v>213</v>
      </c>
      <c r="U2322" s="16" t="s">
        <v>7048</v>
      </c>
      <c r="V2322" s="16" t="s">
        <v>7048</v>
      </c>
    </row>
    <row r="2323" spans="1:22" s="5" customFormat="1" ht="56.25" x14ac:dyDescent="0.2">
      <c r="A2323" s="16">
        <v>2318</v>
      </c>
      <c r="B2323" s="16" t="s">
        <v>5234</v>
      </c>
      <c r="C2323" s="16" t="s">
        <v>11283</v>
      </c>
      <c r="D2323" s="16" t="s">
        <v>11284</v>
      </c>
      <c r="E2323" s="16" t="s">
        <v>13593</v>
      </c>
      <c r="F2323" s="16"/>
      <c r="G2323" s="151" t="s">
        <v>9115</v>
      </c>
      <c r="H2323" s="166">
        <v>9281284.4299999997</v>
      </c>
      <c r="I2323" s="166" t="s">
        <v>13594</v>
      </c>
      <c r="J2323" s="166"/>
      <c r="K2323" s="166"/>
      <c r="L2323" s="166"/>
      <c r="M2323" s="166"/>
      <c r="N2323" s="166"/>
      <c r="O2323" s="166"/>
      <c r="P2323" s="166"/>
      <c r="Q2323" s="166"/>
      <c r="R2323" s="16">
        <v>9281284.4299999997</v>
      </c>
      <c r="S2323" s="275">
        <v>2573</v>
      </c>
      <c r="T2323" s="123" t="s">
        <v>13573</v>
      </c>
      <c r="U2323" s="118"/>
      <c r="V2323" s="118" t="s">
        <v>13595</v>
      </c>
    </row>
    <row r="2324" spans="1:22" s="5" customFormat="1" x14ac:dyDescent="0.2">
      <c r="A2324" s="16">
        <v>2319</v>
      </c>
      <c r="B2324" s="118" t="s">
        <v>15475</v>
      </c>
      <c r="C2324" s="118" t="s">
        <v>15476</v>
      </c>
      <c r="D2324" s="118" t="s">
        <v>15477</v>
      </c>
      <c r="E2324" s="118" t="s">
        <v>15478</v>
      </c>
      <c r="F2324" s="118" t="s">
        <v>14449</v>
      </c>
      <c r="G2324" s="118" t="s">
        <v>9115</v>
      </c>
      <c r="H2324" s="166">
        <v>9266500</v>
      </c>
      <c r="I2324" s="166">
        <v>862</v>
      </c>
      <c r="J2324" s="118"/>
      <c r="K2324" s="118"/>
      <c r="L2324" s="118"/>
      <c r="M2324" s="118"/>
      <c r="N2324" s="118"/>
      <c r="O2324" s="118"/>
      <c r="P2324" s="118"/>
      <c r="Q2324" s="118"/>
      <c r="R2324" s="16">
        <v>9266500</v>
      </c>
      <c r="S2324" s="118"/>
      <c r="T2324" s="20" t="s">
        <v>15403</v>
      </c>
      <c r="U2324" s="118" t="s">
        <v>15479</v>
      </c>
      <c r="V2324" s="118" t="s">
        <v>15480</v>
      </c>
    </row>
    <row r="2325" spans="1:22" s="5" customFormat="1" ht="56.25" x14ac:dyDescent="0.2">
      <c r="A2325" s="16">
        <v>2320</v>
      </c>
      <c r="B2325" s="21" t="s">
        <v>7863</v>
      </c>
      <c r="C2325" s="16" t="s">
        <v>5058</v>
      </c>
      <c r="D2325" s="16" t="s">
        <v>4795</v>
      </c>
      <c r="E2325" s="16" t="s">
        <v>5059</v>
      </c>
      <c r="F2325" s="16"/>
      <c r="G2325" s="16" t="s">
        <v>33</v>
      </c>
      <c r="H2325" s="251">
        <v>1403640</v>
      </c>
      <c r="I2325" s="251">
        <v>21</v>
      </c>
      <c r="J2325" s="16">
        <v>1965600</v>
      </c>
      <c r="K2325" s="16">
        <v>21</v>
      </c>
      <c r="L2325" s="16">
        <v>1965600</v>
      </c>
      <c r="M2325" s="16">
        <v>21</v>
      </c>
      <c r="N2325" s="16">
        <v>1965600</v>
      </c>
      <c r="O2325" s="16">
        <v>21</v>
      </c>
      <c r="P2325" s="16">
        <v>1965600</v>
      </c>
      <c r="Q2325" s="16">
        <v>21</v>
      </c>
      <c r="R2325" s="16">
        <v>9266040</v>
      </c>
      <c r="S2325" s="16">
        <v>105</v>
      </c>
      <c r="T2325" s="16" t="s">
        <v>213</v>
      </c>
      <c r="U2325" s="16" t="s">
        <v>7048</v>
      </c>
      <c r="V2325" s="16" t="s">
        <v>7048</v>
      </c>
    </row>
    <row r="2326" spans="1:22" s="5" customFormat="1" ht="56.25" customHeight="1" x14ac:dyDescent="0.3">
      <c r="A2326" s="16">
        <v>2321</v>
      </c>
      <c r="B2326" s="119" t="s">
        <v>11594</v>
      </c>
      <c r="C2326" s="119" t="s">
        <v>11566</v>
      </c>
      <c r="D2326" s="119" t="s">
        <v>11567</v>
      </c>
      <c r="E2326" s="151" t="s">
        <v>22</v>
      </c>
      <c r="F2326" s="156" t="s">
        <v>11595</v>
      </c>
      <c r="G2326" s="151" t="s">
        <v>33</v>
      </c>
      <c r="H2326" s="473">
        <v>0</v>
      </c>
      <c r="I2326" s="474"/>
      <c r="J2326" s="169">
        <v>3079514.7350000003</v>
      </c>
      <c r="K2326" s="169">
        <v>10</v>
      </c>
      <c r="L2326" s="169">
        <v>3085613</v>
      </c>
      <c r="M2326" s="169">
        <v>1</v>
      </c>
      <c r="N2326" s="203">
        <v>3085614</v>
      </c>
      <c r="O2326" s="169">
        <v>1</v>
      </c>
      <c r="P2326" s="131"/>
      <c r="Q2326" s="131"/>
      <c r="R2326" s="16">
        <v>9250741.7349999994</v>
      </c>
      <c r="S2326" s="151">
        <v>22</v>
      </c>
      <c r="T2326" s="151" t="s">
        <v>11563</v>
      </c>
      <c r="U2326" s="217" t="s">
        <v>26</v>
      </c>
      <c r="V2326" s="217" t="s">
        <v>11569</v>
      </c>
    </row>
    <row r="2327" spans="1:22" s="5" customFormat="1" ht="56.25" x14ac:dyDescent="0.2">
      <c r="A2327" s="16">
        <v>2322</v>
      </c>
      <c r="B2327" s="21" t="s">
        <v>417</v>
      </c>
      <c r="C2327" s="16" t="s">
        <v>726</v>
      </c>
      <c r="D2327" s="16" t="s">
        <v>727</v>
      </c>
      <c r="E2327" s="16" t="s">
        <v>10507</v>
      </c>
      <c r="F2327" s="16"/>
      <c r="G2327" s="16" t="s">
        <v>9115</v>
      </c>
      <c r="H2327" s="251">
        <v>9245376</v>
      </c>
      <c r="I2327" s="251" t="s">
        <v>9333</v>
      </c>
      <c r="J2327" s="16"/>
      <c r="K2327" s="16"/>
      <c r="L2327" s="16"/>
      <c r="M2327" s="16"/>
      <c r="N2327" s="16"/>
      <c r="O2327" s="16"/>
      <c r="P2327" s="16"/>
      <c r="Q2327" s="16"/>
      <c r="R2327" s="16">
        <v>9245376</v>
      </c>
      <c r="S2327" s="16">
        <v>24</v>
      </c>
      <c r="T2327" s="16" t="s">
        <v>76</v>
      </c>
      <c r="U2327" s="16" t="s">
        <v>83</v>
      </c>
      <c r="V2327" s="16" t="s">
        <v>10440</v>
      </c>
    </row>
    <row r="2328" spans="1:22" s="5" customFormat="1" x14ac:dyDescent="0.2">
      <c r="A2328" s="16">
        <v>2323</v>
      </c>
      <c r="B2328" s="21" t="s">
        <v>4470</v>
      </c>
      <c r="C2328" s="16" t="s">
        <v>7022</v>
      </c>
      <c r="D2328" s="16" t="s">
        <v>1601</v>
      </c>
      <c r="E2328" s="16" t="s">
        <v>10646</v>
      </c>
      <c r="F2328" s="16"/>
      <c r="G2328" s="16" t="s">
        <v>9115</v>
      </c>
      <c r="H2328" s="251">
        <v>9238773.5999999996</v>
      </c>
      <c r="I2328" s="251" t="s">
        <v>10651</v>
      </c>
      <c r="J2328" s="16"/>
      <c r="K2328" s="16"/>
      <c r="L2328" s="16"/>
      <c r="M2328" s="16"/>
      <c r="N2328" s="16"/>
      <c r="O2328" s="16"/>
      <c r="P2328" s="16"/>
      <c r="Q2328" s="16"/>
      <c r="R2328" s="16">
        <v>9238773.5999999996</v>
      </c>
      <c r="S2328" s="16">
        <v>145</v>
      </c>
      <c r="T2328" s="16" t="s">
        <v>76</v>
      </c>
      <c r="U2328" s="16" t="s">
        <v>2567</v>
      </c>
      <c r="V2328" s="16" t="s">
        <v>10648</v>
      </c>
    </row>
    <row r="2329" spans="1:22" s="5" customFormat="1" ht="409.5" x14ac:dyDescent="0.2">
      <c r="A2329" s="16">
        <v>2324</v>
      </c>
      <c r="B2329" s="21" t="s">
        <v>3800</v>
      </c>
      <c r="C2329" s="16" t="s">
        <v>2281</v>
      </c>
      <c r="D2329" s="16" t="s">
        <v>2282</v>
      </c>
      <c r="E2329" s="16" t="s">
        <v>3801</v>
      </c>
      <c r="F2329" s="16"/>
      <c r="G2329" s="16" t="s">
        <v>33</v>
      </c>
      <c r="H2329" s="251">
        <v>1845521.58</v>
      </c>
      <c r="I2329" s="251">
        <v>7</v>
      </c>
      <c r="J2329" s="16">
        <v>1845521.58</v>
      </c>
      <c r="K2329" s="16">
        <v>7</v>
      </c>
      <c r="L2329" s="16">
        <v>1845521.58</v>
      </c>
      <c r="M2329" s="16">
        <v>7</v>
      </c>
      <c r="N2329" s="16">
        <v>1845521.58</v>
      </c>
      <c r="O2329" s="16">
        <v>7</v>
      </c>
      <c r="P2329" s="16">
        <v>1845521.58</v>
      </c>
      <c r="Q2329" s="16">
        <v>7</v>
      </c>
      <c r="R2329" s="16">
        <v>9227607.9000000004</v>
      </c>
      <c r="S2329" s="16">
        <v>35</v>
      </c>
      <c r="T2329" s="16" t="s">
        <v>25</v>
      </c>
      <c r="U2329" s="16" t="s">
        <v>2567</v>
      </c>
      <c r="V2329" s="16" t="s">
        <v>199</v>
      </c>
    </row>
    <row r="2330" spans="1:22" s="5" customFormat="1" ht="225" x14ac:dyDescent="0.2">
      <c r="A2330" s="16">
        <v>2325</v>
      </c>
      <c r="B2330" s="21" t="s">
        <v>4826</v>
      </c>
      <c r="C2330" s="16" t="s">
        <v>4827</v>
      </c>
      <c r="D2330" s="16" t="s">
        <v>4828</v>
      </c>
      <c r="E2330" s="16" t="s">
        <v>1037</v>
      </c>
      <c r="F2330" s="17"/>
      <c r="G2330" s="16" t="s">
        <v>33</v>
      </c>
      <c r="H2330" s="251">
        <v>1845381</v>
      </c>
      <c r="I2330" s="251">
        <v>2</v>
      </c>
      <c r="J2330" s="16">
        <v>1845381</v>
      </c>
      <c r="K2330" s="16">
        <v>2</v>
      </c>
      <c r="L2330" s="16">
        <v>1845381</v>
      </c>
      <c r="M2330" s="16">
        <v>2</v>
      </c>
      <c r="N2330" s="16">
        <v>1845381</v>
      </c>
      <c r="O2330" s="16">
        <v>2</v>
      </c>
      <c r="P2330" s="16">
        <v>1845381</v>
      </c>
      <c r="Q2330" s="16">
        <v>2</v>
      </c>
      <c r="R2330" s="16">
        <v>9226905</v>
      </c>
      <c r="S2330" s="16">
        <v>10</v>
      </c>
      <c r="T2330" s="16" t="s">
        <v>213</v>
      </c>
      <c r="U2330" s="16"/>
      <c r="V2330" s="16"/>
    </row>
    <row r="2331" spans="1:22" s="5" customFormat="1" ht="75" x14ac:dyDescent="0.2">
      <c r="A2331" s="16">
        <v>2326</v>
      </c>
      <c r="B2331" s="21" t="s">
        <v>194</v>
      </c>
      <c r="C2331" s="16" t="s">
        <v>1696</v>
      </c>
      <c r="D2331" s="16" t="s">
        <v>1697</v>
      </c>
      <c r="E2331" s="16" t="s">
        <v>2165</v>
      </c>
      <c r="F2331" s="16"/>
      <c r="G2331" s="16" t="s">
        <v>24</v>
      </c>
      <c r="H2331" s="251">
        <v>1845000</v>
      </c>
      <c r="I2331" s="251">
        <v>3000</v>
      </c>
      <c r="J2331" s="16">
        <v>1845000</v>
      </c>
      <c r="K2331" s="16">
        <v>3000</v>
      </c>
      <c r="L2331" s="16">
        <v>1845000</v>
      </c>
      <c r="M2331" s="16">
        <v>3000</v>
      </c>
      <c r="N2331" s="16">
        <v>1845000</v>
      </c>
      <c r="O2331" s="16">
        <v>3000</v>
      </c>
      <c r="P2331" s="16">
        <v>1845000</v>
      </c>
      <c r="Q2331" s="16">
        <v>3000</v>
      </c>
      <c r="R2331" s="16">
        <v>9225000</v>
      </c>
      <c r="S2331" s="16">
        <v>15000</v>
      </c>
      <c r="T2331" s="16" t="s">
        <v>1457</v>
      </c>
      <c r="U2331" s="16" t="s">
        <v>35</v>
      </c>
      <c r="V2331" s="16" t="s">
        <v>199</v>
      </c>
    </row>
    <row r="2332" spans="1:22" s="5" customFormat="1" ht="409.5" customHeight="1" x14ac:dyDescent="0.3">
      <c r="A2332" s="16">
        <v>2327</v>
      </c>
      <c r="B2332" s="114" t="s">
        <v>263</v>
      </c>
      <c r="C2332" s="113" t="s">
        <v>16122</v>
      </c>
      <c r="D2332" s="114" t="s">
        <v>16123</v>
      </c>
      <c r="E2332" s="114" t="s">
        <v>16124</v>
      </c>
      <c r="F2332" s="17">
        <v>2520</v>
      </c>
      <c r="G2332" s="21" t="s">
        <v>33</v>
      </c>
      <c r="H2332" s="115">
        <v>9219965.7599999998</v>
      </c>
      <c r="I2332" s="115">
        <v>72</v>
      </c>
      <c r="J2332" s="171"/>
      <c r="K2332" s="171"/>
      <c r="L2332" s="171"/>
      <c r="M2332" s="171"/>
      <c r="N2332" s="171"/>
      <c r="O2332" s="171"/>
      <c r="P2332" s="174"/>
      <c r="Q2332" s="174"/>
      <c r="R2332" s="16">
        <v>9219965.7599999998</v>
      </c>
      <c r="S2332" s="171">
        <v>72</v>
      </c>
      <c r="T2332" s="114" t="s">
        <v>15928</v>
      </c>
      <c r="U2332" s="112" t="s">
        <v>199</v>
      </c>
      <c r="V2332" s="112" t="s">
        <v>199</v>
      </c>
    </row>
    <row r="2333" spans="1:22" s="5" customFormat="1" ht="56.25" x14ac:dyDescent="0.2">
      <c r="A2333" s="16">
        <v>2328</v>
      </c>
      <c r="B2333" s="21" t="s">
        <v>2548</v>
      </c>
      <c r="C2333" s="16" t="s">
        <v>3315</v>
      </c>
      <c r="D2333" s="16" t="s">
        <v>1601</v>
      </c>
      <c r="E2333" s="16" t="s">
        <v>3316</v>
      </c>
      <c r="F2333" s="16" t="s">
        <v>3316</v>
      </c>
      <c r="G2333" s="16" t="s">
        <v>1493</v>
      </c>
      <c r="H2333" s="251">
        <v>4609612.8000000007</v>
      </c>
      <c r="I2333" s="251">
        <v>12</v>
      </c>
      <c r="J2333" s="16">
        <v>0</v>
      </c>
      <c r="K2333" s="16">
        <v>0</v>
      </c>
      <c r="L2333" s="16">
        <v>4609612.8000000007</v>
      </c>
      <c r="M2333" s="16">
        <v>12</v>
      </c>
      <c r="N2333" s="16">
        <v>0</v>
      </c>
      <c r="O2333" s="16">
        <v>0</v>
      </c>
      <c r="P2333" s="16">
        <v>0</v>
      </c>
      <c r="Q2333" s="16">
        <v>0</v>
      </c>
      <c r="R2333" s="16">
        <v>9219225.6000000015</v>
      </c>
      <c r="S2333" s="16">
        <v>24</v>
      </c>
      <c r="T2333" s="16" t="s">
        <v>1326</v>
      </c>
      <c r="U2333" s="16" t="s">
        <v>1320</v>
      </c>
      <c r="V2333" s="16" t="s">
        <v>3310</v>
      </c>
    </row>
    <row r="2334" spans="1:22" s="5" customFormat="1" ht="56.25" x14ac:dyDescent="0.2">
      <c r="A2334" s="16">
        <v>2329</v>
      </c>
      <c r="B2334" s="21" t="s">
        <v>270</v>
      </c>
      <c r="C2334" s="16" t="s">
        <v>9671</v>
      </c>
      <c r="D2334" s="16" t="s">
        <v>9672</v>
      </c>
      <c r="E2334" s="16" t="s">
        <v>5</v>
      </c>
      <c r="F2334" s="16" t="s">
        <v>9674</v>
      </c>
      <c r="G2334" s="16" t="s">
        <v>1493</v>
      </c>
      <c r="H2334" s="251">
        <v>720070</v>
      </c>
      <c r="I2334" s="251">
        <v>5</v>
      </c>
      <c r="J2334" s="16">
        <v>720070</v>
      </c>
      <c r="K2334" s="16">
        <v>5</v>
      </c>
      <c r="L2334" s="16">
        <v>2592252</v>
      </c>
      <c r="M2334" s="16">
        <v>18</v>
      </c>
      <c r="N2334" s="16">
        <v>2592252</v>
      </c>
      <c r="O2334" s="16">
        <v>18</v>
      </c>
      <c r="P2334" s="16">
        <v>2592252</v>
      </c>
      <c r="Q2334" s="16">
        <v>18</v>
      </c>
      <c r="R2334" s="16">
        <v>9216896</v>
      </c>
      <c r="S2334" s="16">
        <v>64</v>
      </c>
      <c r="T2334" s="16" t="s">
        <v>1457</v>
      </c>
      <c r="U2334" s="16"/>
      <c r="V2334" s="16"/>
    </row>
    <row r="2335" spans="1:22" s="5" customFormat="1" ht="168.75" x14ac:dyDescent="0.2">
      <c r="A2335" s="16">
        <v>2330</v>
      </c>
      <c r="B2335" s="21" t="s">
        <v>4839</v>
      </c>
      <c r="C2335" s="16" t="s">
        <v>481</v>
      </c>
      <c r="D2335" s="16" t="s">
        <v>480</v>
      </c>
      <c r="E2335" s="16" t="s">
        <v>482</v>
      </c>
      <c r="F2335" s="17"/>
      <c r="G2335" s="16" t="s">
        <v>33</v>
      </c>
      <c r="H2335" s="251">
        <v>1839835.2000000002</v>
      </c>
      <c r="I2335" s="251">
        <v>68</v>
      </c>
      <c r="J2335" s="16">
        <v>1839835.2000000002</v>
      </c>
      <c r="K2335" s="16">
        <v>68</v>
      </c>
      <c r="L2335" s="16">
        <v>1839835.2000000002</v>
      </c>
      <c r="M2335" s="16">
        <v>68</v>
      </c>
      <c r="N2335" s="16">
        <v>1839835.2000000002</v>
      </c>
      <c r="O2335" s="16">
        <v>68</v>
      </c>
      <c r="P2335" s="16">
        <v>1839835.2000000002</v>
      </c>
      <c r="Q2335" s="16">
        <v>68</v>
      </c>
      <c r="R2335" s="16">
        <v>9199176</v>
      </c>
      <c r="S2335" s="16">
        <v>340</v>
      </c>
      <c r="T2335" s="16" t="s">
        <v>213</v>
      </c>
      <c r="U2335" s="16"/>
      <c r="V2335" s="16"/>
    </row>
    <row r="2336" spans="1:22" s="5" customFormat="1" ht="112.5" x14ac:dyDescent="0.2">
      <c r="A2336" s="16">
        <v>2331</v>
      </c>
      <c r="B2336" s="21" t="s">
        <v>690</v>
      </c>
      <c r="C2336" s="16" t="s">
        <v>691</v>
      </c>
      <c r="D2336" s="16" t="s">
        <v>692</v>
      </c>
      <c r="E2336" s="16" t="s">
        <v>693</v>
      </c>
      <c r="F2336" s="40" t="s">
        <v>694</v>
      </c>
      <c r="G2336" s="16" t="s">
        <v>33</v>
      </c>
      <c r="H2336" s="251">
        <v>4512040</v>
      </c>
      <c r="I2336" s="251">
        <v>104</v>
      </c>
      <c r="J2336" s="16">
        <v>1561860</v>
      </c>
      <c r="K2336" s="16">
        <v>36</v>
      </c>
      <c r="L2336" s="16">
        <v>1561860</v>
      </c>
      <c r="M2336" s="16">
        <v>36</v>
      </c>
      <c r="N2336" s="16">
        <v>1561860</v>
      </c>
      <c r="O2336" s="16">
        <v>36</v>
      </c>
      <c r="P2336" s="16">
        <v>0</v>
      </c>
      <c r="Q2336" s="16">
        <v>0</v>
      </c>
      <c r="R2336" s="16">
        <v>9197620</v>
      </c>
      <c r="S2336" s="16">
        <v>212</v>
      </c>
      <c r="T2336" s="16" t="s">
        <v>25</v>
      </c>
      <c r="U2336" s="16" t="s">
        <v>35</v>
      </c>
      <c r="V2336" s="16" t="s">
        <v>56</v>
      </c>
    </row>
    <row r="2337" spans="1:22" s="5" customFormat="1" ht="187.5" x14ac:dyDescent="0.2">
      <c r="A2337" s="16">
        <v>2332</v>
      </c>
      <c r="B2337" s="21" t="s">
        <v>5681</v>
      </c>
      <c r="C2337" s="16" t="s">
        <v>5682</v>
      </c>
      <c r="D2337" s="16" t="s">
        <v>5683</v>
      </c>
      <c r="E2337" s="16" t="s">
        <v>6796</v>
      </c>
      <c r="F2337" s="16"/>
      <c r="G2337" s="16" t="s">
        <v>1493</v>
      </c>
      <c r="H2337" s="251">
        <v>9196555.2000000011</v>
      </c>
      <c r="I2337" s="251">
        <v>14</v>
      </c>
      <c r="J2337" s="16">
        <v>0</v>
      </c>
      <c r="K2337" s="16">
        <v>0</v>
      </c>
      <c r="L2337" s="16">
        <v>0</v>
      </c>
      <c r="M2337" s="16">
        <v>0</v>
      </c>
      <c r="N2337" s="16">
        <v>0</v>
      </c>
      <c r="O2337" s="16">
        <v>0</v>
      </c>
      <c r="P2337" s="16">
        <v>0</v>
      </c>
      <c r="Q2337" s="16">
        <v>0</v>
      </c>
      <c r="R2337" s="16">
        <v>9196555.2000000011</v>
      </c>
      <c r="S2337" s="16">
        <v>14</v>
      </c>
      <c r="T2337" s="16" t="s">
        <v>76</v>
      </c>
      <c r="U2337" s="16"/>
      <c r="V2337" s="16" t="s">
        <v>6797</v>
      </c>
    </row>
    <row r="2338" spans="1:22" s="5" customFormat="1" ht="37.5" customHeight="1" x14ac:dyDescent="0.3">
      <c r="A2338" s="16">
        <v>2333</v>
      </c>
      <c r="B2338" s="114" t="s">
        <v>1036</v>
      </c>
      <c r="C2338" s="114" t="s">
        <v>15845</v>
      </c>
      <c r="D2338" s="114" t="s">
        <v>15846</v>
      </c>
      <c r="E2338" s="114" t="s">
        <v>1051</v>
      </c>
      <c r="F2338" s="114" t="s">
        <v>14449</v>
      </c>
      <c r="G2338" s="114" t="s">
        <v>9115</v>
      </c>
      <c r="H2338" s="189">
        <v>9184000</v>
      </c>
      <c r="I2338" s="172" t="s">
        <v>9113</v>
      </c>
      <c r="J2338" s="20"/>
      <c r="K2338" s="20"/>
      <c r="L2338" s="20"/>
      <c r="M2338" s="20"/>
      <c r="N2338" s="20"/>
      <c r="O2338" s="20"/>
      <c r="P2338" s="20"/>
      <c r="Q2338" s="20"/>
      <c r="R2338" s="16">
        <v>9184000</v>
      </c>
      <c r="S2338" s="21">
        <v>1</v>
      </c>
      <c r="T2338" s="20" t="s">
        <v>15828</v>
      </c>
      <c r="U2338" s="112"/>
      <c r="V2338" s="37"/>
    </row>
    <row r="2339" spans="1:22" s="5" customFormat="1" ht="56.25" x14ac:dyDescent="0.2">
      <c r="A2339" s="16">
        <v>2334</v>
      </c>
      <c r="B2339" s="51" t="s">
        <v>14779</v>
      </c>
      <c r="C2339" s="51" t="s">
        <v>14780</v>
      </c>
      <c r="D2339" s="51" t="s">
        <v>14781</v>
      </c>
      <c r="E2339" s="51" t="s">
        <v>14782</v>
      </c>
      <c r="F2339" s="40" t="s">
        <v>14449</v>
      </c>
      <c r="G2339" s="51" t="s">
        <v>10454</v>
      </c>
      <c r="H2339" s="437">
        <v>9158688</v>
      </c>
      <c r="I2339" s="251" t="s">
        <v>14783</v>
      </c>
      <c r="J2339" s="17"/>
      <c r="K2339" s="17"/>
      <c r="L2339" s="17"/>
      <c r="M2339" s="17"/>
      <c r="N2339" s="17"/>
      <c r="O2339" s="17"/>
      <c r="P2339" s="17"/>
      <c r="Q2339" s="17"/>
      <c r="R2339" s="16">
        <v>9158688</v>
      </c>
      <c r="S2339" s="16">
        <v>826</v>
      </c>
      <c r="T2339" s="51" t="s">
        <v>14655</v>
      </c>
      <c r="U2339" s="51"/>
      <c r="V2339" s="17"/>
    </row>
    <row r="2340" spans="1:22" s="5" customFormat="1" ht="409.5" customHeight="1" x14ac:dyDescent="0.3">
      <c r="A2340" s="16">
        <v>2335</v>
      </c>
      <c r="B2340" s="119" t="s">
        <v>11584</v>
      </c>
      <c r="C2340" s="119" t="s">
        <v>11582</v>
      </c>
      <c r="D2340" s="119" t="s">
        <v>11583</v>
      </c>
      <c r="E2340" s="151" t="s">
        <v>22</v>
      </c>
      <c r="F2340" s="156" t="s">
        <v>11596</v>
      </c>
      <c r="G2340" s="151" t="s">
        <v>33</v>
      </c>
      <c r="H2340" s="473">
        <v>0</v>
      </c>
      <c r="I2340" s="474"/>
      <c r="J2340" s="169">
        <v>2757644.0628000014</v>
      </c>
      <c r="K2340" s="169">
        <v>20</v>
      </c>
      <c r="L2340" s="169">
        <v>3200000</v>
      </c>
      <c r="M2340" s="169">
        <v>1</v>
      </c>
      <c r="N2340" s="203">
        <v>3200001</v>
      </c>
      <c r="O2340" s="169">
        <v>1</v>
      </c>
      <c r="P2340" s="131"/>
      <c r="Q2340" s="131"/>
      <c r="R2340" s="16">
        <v>9157645.0628000014</v>
      </c>
      <c r="S2340" s="151">
        <v>42</v>
      </c>
      <c r="T2340" s="151" t="s">
        <v>11563</v>
      </c>
      <c r="U2340" s="217" t="s">
        <v>26</v>
      </c>
      <c r="V2340" s="217" t="s">
        <v>11569</v>
      </c>
    </row>
    <row r="2341" spans="1:22" s="5" customFormat="1" ht="409.5" x14ac:dyDescent="0.2">
      <c r="A2341" s="16">
        <v>2336</v>
      </c>
      <c r="B2341" s="21" t="s">
        <v>4226</v>
      </c>
      <c r="C2341" s="16" t="s">
        <v>4227</v>
      </c>
      <c r="D2341" s="16" t="s">
        <v>4228</v>
      </c>
      <c r="E2341" s="16" t="s">
        <v>4229</v>
      </c>
      <c r="F2341" s="16"/>
      <c r="G2341" s="16" t="s">
        <v>33</v>
      </c>
      <c r="H2341" s="251">
        <v>1368000</v>
      </c>
      <c r="I2341" s="251">
        <v>6</v>
      </c>
      <c r="J2341" s="16">
        <v>1944642.9</v>
      </c>
      <c r="K2341" s="16">
        <v>6</v>
      </c>
      <c r="L2341" s="16">
        <v>1944642.9</v>
      </c>
      <c r="M2341" s="16">
        <v>6</v>
      </c>
      <c r="N2341" s="16">
        <v>1944642.9</v>
      </c>
      <c r="O2341" s="16">
        <v>6</v>
      </c>
      <c r="P2341" s="16">
        <v>1944642.9</v>
      </c>
      <c r="Q2341" s="16">
        <v>6</v>
      </c>
      <c r="R2341" s="16">
        <v>9146571.5999999996</v>
      </c>
      <c r="S2341" s="16">
        <v>30</v>
      </c>
      <c r="T2341" s="16" t="s">
        <v>25</v>
      </c>
      <c r="U2341" s="16" t="s">
        <v>4230</v>
      </c>
      <c r="V2341" s="16" t="s">
        <v>4231</v>
      </c>
    </row>
    <row r="2342" spans="1:22" s="5" customFormat="1" ht="409.5" x14ac:dyDescent="0.2">
      <c r="A2342" s="16">
        <v>2337</v>
      </c>
      <c r="B2342" s="21" t="s">
        <v>1402</v>
      </c>
      <c r="C2342" s="16" t="s">
        <v>2467</v>
      </c>
      <c r="D2342" s="16" t="s">
        <v>2468</v>
      </c>
      <c r="E2342" s="16" t="s">
        <v>2486</v>
      </c>
      <c r="F2342" s="16"/>
      <c r="G2342" s="16" t="s">
        <v>1493</v>
      </c>
      <c r="H2342" s="251">
        <v>6939643.2000000002</v>
      </c>
      <c r="I2342" s="251">
        <v>120</v>
      </c>
      <c r="J2342" s="16">
        <v>517231.28416666709</v>
      </c>
      <c r="K2342" s="16">
        <v>120</v>
      </c>
      <c r="L2342" s="16">
        <v>537920.53553333378</v>
      </c>
      <c r="M2342" s="16">
        <v>120</v>
      </c>
      <c r="N2342" s="16">
        <v>559437.35695466714</v>
      </c>
      <c r="O2342" s="16">
        <v>120</v>
      </c>
      <c r="P2342" s="16">
        <v>581814.85123285383</v>
      </c>
      <c r="Q2342" s="16">
        <v>120</v>
      </c>
      <c r="R2342" s="16">
        <v>9136047.2278875224</v>
      </c>
      <c r="S2342" s="16">
        <v>600</v>
      </c>
      <c r="T2342" s="16" t="s">
        <v>966</v>
      </c>
      <c r="U2342" s="16" t="s">
        <v>35</v>
      </c>
      <c r="V2342" s="16" t="s">
        <v>199</v>
      </c>
    </row>
    <row r="2343" spans="1:22" s="5" customFormat="1" ht="409.5" x14ac:dyDescent="0.2">
      <c r="A2343" s="16">
        <v>2338</v>
      </c>
      <c r="B2343" s="21" t="s">
        <v>1550</v>
      </c>
      <c r="C2343" s="16" t="s">
        <v>1551</v>
      </c>
      <c r="D2343" s="16" t="s">
        <v>1552</v>
      </c>
      <c r="E2343" s="16" t="s">
        <v>5385</v>
      </c>
      <c r="F2343" s="16"/>
      <c r="G2343" s="16" t="s">
        <v>1493</v>
      </c>
      <c r="H2343" s="251">
        <v>9135000</v>
      </c>
      <c r="I2343" s="251">
        <v>6</v>
      </c>
      <c r="J2343" s="16">
        <v>0</v>
      </c>
      <c r="K2343" s="16">
        <v>0</v>
      </c>
      <c r="L2343" s="16">
        <v>0</v>
      </c>
      <c r="M2343" s="16">
        <v>0</v>
      </c>
      <c r="N2343" s="16">
        <v>0</v>
      </c>
      <c r="O2343" s="16">
        <v>0</v>
      </c>
      <c r="P2343" s="16">
        <v>0</v>
      </c>
      <c r="Q2343" s="16">
        <v>0</v>
      </c>
      <c r="R2343" s="16">
        <v>9135000</v>
      </c>
      <c r="S2343" s="16">
        <v>6</v>
      </c>
      <c r="T2343" s="16" t="s">
        <v>76</v>
      </c>
      <c r="U2343" s="16"/>
      <c r="V2343" s="16"/>
    </row>
    <row r="2344" spans="1:22" s="5" customFormat="1" ht="409.5" x14ac:dyDescent="0.2">
      <c r="A2344" s="16">
        <v>2339</v>
      </c>
      <c r="B2344" s="21" t="s">
        <v>7864</v>
      </c>
      <c r="C2344" s="16" t="s">
        <v>7865</v>
      </c>
      <c r="D2344" s="16" t="s">
        <v>1166</v>
      </c>
      <c r="E2344" s="16" t="s">
        <v>7866</v>
      </c>
      <c r="F2344" s="16"/>
      <c r="G2344" s="16" t="s">
        <v>49</v>
      </c>
      <c r="H2344" s="251">
        <v>9134400</v>
      </c>
      <c r="I2344" s="251">
        <v>22</v>
      </c>
      <c r="J2344" s="16">
        <v>0</v>
      </c>
      <c r="K2344" s="16">
        <v>0</v>
      </c>
      <c r="L2344" s="16">
        <v>0</v>
      </c>
      <c r="M2344" s="16">
        <v>0</v>
      </c>
      <c r="N2344" s="16">
        <v>0</v>
      </c>
      <c r="O2344" s="16">
        <v>0</v>
      </c>
      <c r="P2344" s="16">
        <v>0</v>
      </c>
      <c r="Q2344" s="16">
        <v>0</v>
      </c>
      <c r="R2344" s="16">
        <v>9134400</v>
      </c>
      <c r="S2344" s="16">
        <v>22</v>
      </c>
      <c r="T2344" s="16" t="s">
        <v>213</v>
      </c>
      <c r="U2344" s="16" t="s">
        <v>294</v>
      </c>
      <c r="V2344" s="16" t="s">
        <v>294</v>
      </c>
    </row>
    <row r="2345" spans="1:22" s="5" customFormat="1" ht="37.5" x14ac:dyDescent="0.2">
      <c r="A2345" s="16">
        <v>2340</v>
      </c>
      <c r="B2345" s="21" t="s">
        <v>4849</v>
      </c>
      <c r="C2345" s="16" t="s">
        <v>814</v>
      </c>
      <c r="D2345" s="16" t="s">
        <v>813</v>
      </c>
      <c r="E2345" s="16" t="s">
        <v>815</v>
      </c>
      <c r="F2345" s="17"/>
      <c r="G2345" s="16" t="s">
        <v>33</v>
      </c>
      <c r="H2345" s="251">
        <v>1825875</v>
      </c>
      <c r="I2345" s="251">
        <v>50</v>
      </c>
      <c r="J2345" s="16">
        <v>1825875</v>
      </c>
      <c r="K2345" s="16">
        <v>50</v>
      </c>
      <c r="L2345" s="16">
        <v>1825875</v>
      </c>
      <c r="M2345" s="16">
        <v>50</v>
      </c>
      <c r="N2345" s="16">
        <v>1825875</v>
      </c>
      <c r="O2345" s="16">
        <v>50</v>
      </c>
      <c r="P2345" s="16">
        <v>1825875</v>
      </c>
      <c r="Q2345" s="16">
        <v>50</v>
      </c>
      <c r="R2345" s="16">
        <v>9129375</v>
      </c>
      <c r="S2345" s="16">
        <v>250</v>
      </c>
      <c r="T2345" s="16" t="s">
        <v>213</v>
      </c>
      <c r="U2345" s="16"/>
      <c r="V2345" s="16"/>
    </row>
    <row r="2346" spans="1:22" s="5" customFormat="1" x14ac:dyDescent="0.2">
      <c r="A2346" s="16">
        <v>2341</v>
      </c>
      <c r="B2346" s="118" t="s">
        <v>15600</v>
      </c>
      <c r="C2346" s="118" t="s">
        <v>15601</v>
      </c>
      <c r="D2346" s="118" t="s">
        <v>15602</v>
      </c>
      <c r="E2346" s="118" t="s">
        <v>1051</v>
      </c>
      <c r="F2346" s="118" t="s">
        <v>14449</v>
      </c>
      <c r="G2346" s="118" t="s">
        <v>9115</v>
      </c>
      <c r="H2346" s="166">
        <v>9128000</v>
      </c>
      <c r="I2346" s="166">
        <v>28</v>
      </c>
      <c r="J2346" s="118"/>
      <c r="K2346" s="118"/>
      <c r="L2346" s="118"/>
      <c r="M2346" s="118"/>
      <c r="N2346" s="118"/>
      <c r="O2346" s="118"/>
      <c r="P2346" s="118"/>
      <c r="Q2346" s="118"/>
      <c r="R2346" s="16">
        <v>9128000</v>
      </c>
      <c r="S2346" s="118"/>
      <c r="T2346" s="20" t="s">
        <v>15403</v>
      </c>
      <c r="U2346" s="118" t="s">
        <v>4512</v>
      </c>
      <c r="V2346" s="118" t="s">
        <v>15573</v>
      </c>
    </row>
    <row r="2347" spans="1:22" s="5" customFormat="1" ht="409.5" x14ac:dyDescent="0.2">
      <c r="A2347" s="16">
        <v>2342</v>
      </c>
      <c r="B2347" s="21" t="s">
        <v>3773</v>
      </c>
      <c r="C2347" s="16" t="s">
        <v>515</v>
      </c>
      <c r="D2347" s="16" t="s">
        <v>3752</v>
      </c>
      <c r="E2347" s="16" t="s">
        <v>3774</v>
      </c>
      <c r="F2347" s="16"/>
      <c r="G2347" s="16" t="s">
        <v>33</v>
      </c>
      <c r="H2347" s="251">
        <v>1825432</v>
      </c>
      <c r="I2347" s="251">
        <v>4</v>
      </c>
      <c r="J2347" s="16">
        <v>1825432</v>
      </c>
      <c r="K2347" s="16">
        <v>4</v>
      </c>
      <c r="L2347" s="16">
        <v>1825432</v>
      </c>
      <c r="M2347" s="16">
        <v>4</v>
      </c>
      <c r="N2347" s="16">
        <v>1825432</v>
      </c>
      <c r="O2347" s="16">
        <v>4</v>
      </c>
      <c r="P2347" s="16">
        <v>1825432</v>
      </c>
      <c r="Q2347" s="16">
        <v>4</v>
      </c>
      <c r="R2347" s="16">
        <v>9127160</v>
      </c>
      <c r="S2347" s="16">
        <v>20</v>
      </c>
      <c r="T2347" s="16" t="s">
        <v>25</v>
      </c>
      <c r="U2347" s="16" t="s">
        <v>204</v>
      </c>
      <c r="V2347" s="16" t="s">
        <v>3775</v>
      </c>
    </row>
    <row r="2348" spans="1:22" s="5" customFormat="1" ht="56.25" x14ac:dyDescent="0.2">
      <c r="A2348" s="16">
        <v>2343</v>
      </c>
      <c r="B2348" s="21" t="s">
        <v>4862</v>
      </c>
      <c r="C2348" s="16" t="s">
        <v>4863</v>
      </c>
      <c r="D2348" s="16" t="s">
        <v>264</v>
      </c>
      <c r="E2348" s="16" t="s">
        <v>4864</v>
      </c>
      <c r="F2348" s="17"/>
      <c r="G2348" s="16" t="s">
        <v>33</v>
      </c>
      <c r="H2348" s="251">
        <v>1823995.2</v>
      </c>
      <c r="I2348" s="251">
        <v>4</v>
      </c>
      <c r="J2348" s="16">
        <v>1823995.2</v>
      </c>
      <c r="K2348" s="16">
        <v>4</v>
      </c>
      <c r="L2348" s="16">
        <v>1823995.2</v>
      </c>
      <c r="M2348" s="16">
        <v>4</v>
      </c>
      <c r="N2348" s="16">
        <v>1823995.2</v>
      </c>
      <c r="O2348" s="16">
        <v>4</v>
      </c>
      <c r="P2348" s="16">
        <v>1823995.2</v>
      </c>
      <c r="Q2348" s="16">
        <v>4</v>
      </c>
      <c r="R2348" s="16">
        <v>9119976</v>
      </c>
      <c r="S2348" s="16">
        <v>20</v>
      </c>
      <c r="T2348" s="16" t="s">
        <v>213</v>
      </c>
      <c r="U2348" s="16" t="s">
        <v>2567</v>
      </c>
      <c r="V2348" s="16" t="s">
        <v>4865</v>
      </c>
    </row>
    <row r="2349" spans="1:22" s="5" customFormat="1" ht="93.75" customHeight="1" x14ac:dyDescent="0.3">
      <c r="A2349" s="16">
        <v>2344</v>
      </c>
      <c r="B2349" s="113" t="s">
        <v>326</v>
      </c>
      <c r="C2349" s="113" t="s">
        <v>2408</v>
      </c>
      <c r="D2349" s="113" t="s">
        <v>2409</v>
      </c>
      <c r="E2349" s="113" t="s">
        <v>16125</v>
      </c>
      <c r="F2349" s="17">
        <v>2540</v>
      </c>
      <c r="G2349" s="113" t="s">
        <v>33</v>
      </c>
      <c r="H2349" s="172">
        <v>9119106.0539999995</v>
      </c>
      <c r="I2349" s="172">
        <v>1956.6</v>
      </c>
      <c r="J2349" s="174"/>
      <c r="K2349" s="174"/>
      <c r="L2349" s="174"/>
      <c r="M2349" s="174"/>
      <c r="N2349" s="174"/>
      <c r="O2349" s="174"/>
      <c r="P2349" s="174"/>
      <c r="Q2349" s="174"/>
      <c r="R2349" s="16">
        <v>9119106.0539999995</v>
      </c>
      <c r="S2349" s="171">
        <v>1956.6</v>
      </c>
      <c r="T2349" s="113" t="s">
        <v>15928</v>
      </c>
      <c r="U2349" s="112" t="s">
        <v>199</v>
      </c>
      <c r="V2349" s="112" t="s">
        <v>199</v>
      </c>
    </row>
    <row r="2350" spans="1:22" s="5" customFormat="1" ht="56.25" x14ac:dyDescent="0.2">
      <c r="A2350" s="16">
        <v>2345</v>
      </c>
      <c r="B2350" s="21" t="s">
        <v>417</v>
      </c>
      <c r="C2350" s="16" t="s">
        <v>418</v>
      </c>
      <c r="D2350" s="16" t="s">
        <v>419</v>
      </c>
      <c r="E2350" s="16" t="s">
        <v>2227</v>
      </c>
      <c r="F2350" s="16"/>
      <c r="G2350" s="16" t="s">
        <v>33</v>
      </c>
      <c r="H2350" s="251">
        <v>1454000</v>
      </c>
      <c r="I2350" s="251">
        <v>40</v>
      </c>
      <c r="J2350" s="16">
        <v>1914360</v>
      </c>
      <c r="K2350" s="16">
        <v>40</v>
      </c>
      <c r="L2350" s="16">
        <v>1914360</v>
      </c>
      <c r="M2350" s="16">
        <v>40</v>
      </c>
      <c r="N2350" s="16">
        <v>1914360</v>
      </c>
      <c r="O2350" s="16">
        <v>40</v>
      </c>
      <c r="P2350" s="16">
        <v>1914360</v>
      </c>
      <c r="Q2350" s="16">
        <v>40</v>
      </c>
      <c r="R2350" s="16">
        <v>9111440</v>
      </c>
      <c r="S2350" s="16">
        <v>200</v>
      </c>
      <c r="T2350" s="16" t="s">
        <v>1113</v>
      </c>
      <c r="U2350" s="16" t="s">
        <v>1210</v>
      </c>
      <c r="V2350" s="16"/>
    </row>
    <row r="2351" spans="1:22" s="5" customFormat="1" ht="112.5" x14ac:dyDescent="0.2">
      <c r="A2351" s="16">
        <v>2346</v>
      </c>
      <c r="B2351" s="21" t="s">
        <v>4626</v>
      </c>
      <c r="C2351" s="16" t="s">
        <v>4625</v>
      </c>
      <c r="D2351" s="16" t="s">
        <v>3918</v>
      </c>
      <c r="E2351" s="16" t="s">
        <v>10081</v>
      </c>
      <c r="F2351" s="16" t="s">
        <v>10081</v>
      </c>
      <c r="G2351" s="16" t="s">
        <v>9115</v>
      </c>
      <c r="H2351" s="251">
        <v>1821610.56</v>
      </c>
      <c r="I2351" s="251" t="s">
        <v>10082</v>
      </c>
      <c r="J2351" s="16">
        <v>1821610.56</v>
      </c>
      <c r="K2351" s="16" t="s">
        <v>10082</v>
      </c>
      <c r="L2351" s="16">
        <v>1821610.56</v>
      </c>
      <c r="M2351" s="16" t="s">
        <v>10082</v>
      </c>
      <c r="N2351" s="16">
        <v>1821610.56</v>
      </c>
      <c r="O2351" s="16" t="s">
        <v>10082</v>
      </c>
      <c r="P2351" s="16">
        <v>1821610.56</v>
      </c>
      <c r="Q2351" s="16" t="s">
        <v>10082</v>
      </c>
      <c r="R2351" s="16">
        <v>9108052.8000000007</v>
      </c>
      <c r="S2351" s="16">
        <v>330</v>
      </c>
      <c r="T2351" s="16" t="s">
        <v>34</v>
      </c>
      <c r="U2351" s="16"/>
      <c r="V2351" s="16"/>
    </row>
    <row r="2352" spans="1:22" s="5" customFormat="1" ht="56.25" x14ac:dyDescent="0.2">
      <c r="A2352" s="16">
        <v>2347</v>
      </c>
      <c r="B2352" s="21" t="s">
        <v>1339</v>
      </c>
      <c r="C2352" s="16" t="s">
        <v>1340</v>
      </c>
      <c r="D2352" s="16" t="s">
        <v>1341</v>
      </c>
      <c r="E2352" s="16" t="s">
        <v>1342</v>
      </c>
      <c r="F2352" s="16"/>
      <c r="G2352" s="16" t="s">
        <v>33</v>
      </c>
      <c r="H2352" s="251">
        <v>2112405</v>
      </c>
      <c r="I2352" s="251">
        <v>4</v>
      </c>
      <c r="J2352" s="16">
        <v>2239149.2999999998</v>
      </c>
      <c r="K2352" s="16">
        <v>4</v>
      </c>
      <c r="L2352" s="16">
        <v>2328715.2719999999</v>
      </c>
      <c r="M2352" s="16">
        <v>4</v>
      </c>
      <c r="N2352" s="16">
        <v>2421863.8828799999</v>
      </c>
      <c r="O2352" s="16">
        <v>4</v>
      </c>
      <c r="P2352" s="16">
        <v>0</v>
      </c>
      <c r="Q2352" s="16">
        <v>0</v>
      </c>
      <c r="R2352" s="16">
        <v>9102133.4548799992</v>
      </c>
      <c r="S2352" s="16">
        <v>16</v>
      </c>
      <c r="T2352" s="16" t="s">
        <v>9759</v>
      </c>
      <c r="U2352" s="16"/>
      <c r="V2352" s="16"/>
    </row>
    <row r="2353" spans="1:22" s="5" customFormat="1" x14ac:dyDescent="0.2">
      <c r="A2353" s="16">
        <v>2348</v>
      </c>
      <c r="B2353" s="118" t="s">
        <v>6984</v>
      </c>
      <c r="C2353" s="118" t="s">
        <v>15503</v>
      </c>
      <c r="D2353" s="118" t="s">
        <v>15504</v>
      </c>
      <c r="E2353" s="118" t="s">
        <v>15512</v>
      </c>
      <c r="F2353" s="118" t="s">
        <v>14449</v>
      </c>
      <c r="G2353" s="118" t="s">
        <v>9115</v>
      </c>
      <c r="H2353" s="166">
        <v>9100800</v>
      </c>
      <c r="I2353" s="166">
        <v>316</v>
      </c>
      <c r="J2353" s="118"/>
      <c r="K2353" s="118"/>
      <c r="L2353" s="118"/>
      <c r="M2353" s="118"/>
      <c r="N2353" s="118"/>
      <c r="O2353" s="118"/>
      <c r="P2353" s="118"/>
      <c r="Q2353" s="118"/>
      <c r="R2353" s="16">
        <v>9100800</v>
      </c>
      <c r="S2353" s="118"/>
      <c r="T2353" s="20" t="s">
        <v>15403</v>
      </c>
      <c r="U2353" s="118" t="s">
        <v>15510</v>
      </c>
      <c r="V2353" s="118" t="s">
        <v>15513</v>
      </c>
    </row>
    <row r="2354" spans="1:22" s="5" customFormat="1" ht="93.75" x14ac:dyDescent="0.2">
      <c r="A2354" s="16">
        <v>2349</v>
      </c>
      <c r="B2354" s="21" t="s">
        <v>417</v>
      </c>
      <c r="C2354" s="16" t="s">
        <v>1766</v>
      </c>
      <c r="D2354" s="16" t="s">
        <v>1767</v>
      </c>
      <c r="E2354" s="16" t="s">
        <v>1808</v>
      </c>
      <c r="F2354" s="16"/>
      <c r="G2354" s="16" t="s">
        <v>33</v>
      </c>
      <c r="H2354" s="251">
        <v>1616473</v>
      </c>
      <c r="I2354" s="251">
        <v>100</v>
      </c>
      <c r="J2354" s="16">
        <v>1869840</v>
      </c>
      <c r="K2354" s="16">
        <v>80</v>
      </c>
      <c r="L2354" s="16">
        <v>1869840</v>
      </c>
      <c r="M2354" s="16">
        <v>80</v>
      </c>
      <c r="N2354" s="16">
        <v>1869840</v>
      </c>
      <c r="O2354" s="16">
        <v>80</v>
      </c>
      <c r="P2354" s="16">
        <v>1869840</v>
      </c>
      <c r="Q2354" s="16">
        <v>80</v>
      </c>
      <c r="R2354" s="16">
        <v>9095833</v>
      </c>
      <c r="S2354" s="16">
        <v>420</v>
      </c>
      <c r="T2354" s="16" t="s">
        <v>1113</v>
      </c>
      <c r="U2354" s="16" t="s">
        <v>35</v>
      </c>
      <c r="V2354" s="16" t="s">
        <v>199</v>
      </c>
    </row>
    <row r="2355" spans="1:22" s="5" customFormat="1" ht="56.25" x14ac:dyDescent="0.2">
      <c r="A2355" s="16">
        <v>2350</v>
      </c>
      <c r="B2355" s="21" t="s">
        <v>4866</v>
      </c>
      <c r="C2355" s="16" t="s">
        <v>277</v>
      </c>
      <c r="D2355" s="16" t="s">
        <v>276</v>
      </c>
      <c r="E2355" s="16" t="s">
        <v>278</v>
      </c>
      <c r="F2355" s="17"/>
      <c r="G2355" s="16" t="s">
        <v>281</v>
      </c>
      <c r="H2355" s="251">
        <v>1817091.22</v>
      </c>
      <c r="I2355" s="251">
        <v>133</v>
      </c>
      <c r="J2355" s="16">
        <v>1817091.22</v>
      </c>
      <c r="K2355" s="16">
        <v>133</v>
      </c>
      <c r="L2355" s="16">
        <v>1817091.22</v>
      </c>
      <c r="M2355" s="16">
        <v>133</v>
      </c>
      <c r="N2355" s="16">
        <v>1817091.22</v>
      </c>
      <c r="O2355" s="16">
        <v>133</v>
      </c>
      <c r="P2355" s="16">
        <v>1817091.22</v>
      </c>
      <c r="Q2355" s="16">
        <v>133</v>
      </c>
      <c r="R2355" s="16">
        <v>9085456.0999999996</v>
      </c>
      <c r="S2355" s="16">
        <v>665</v>
      </c>
      <c r="T2355" s="16" t="s">
        <v>213</v>
      </c>
      <c r="U2355" s="16"/>
      <c r="V2355" s="16"/>
    </row>
    <row r="2356" spans="1:22" s="5" customFormat="1" ht="409.5" x14ac:dyDescent="0.2">
      <c r="A2356" s="16">
        <v>2351</v>
      </c>
      <c r="B2356" s="21" t="s">
        <v>1402</v>
      </c>
      <c r="C2356" s="16" t="s">
        <v>1403</v>
      </c>
      <c r="D2356" s="16" t="s">
        <v>448</v>
      </c>
      <c r="E2356" s="16" t="s">
        <v>2250</v>
      </c>
      <c r="F2356" s="16"/>
      <c r="G2356" s="16" t="s">
        <v>1493</v>
      </c>
      <c r="H2356" s="251">
        <v>1341000</v>
      </c>
      <c r="I2356" s="251">
        <v>18</v>
      </c>
      <c r="J2356" s="16">
        <v>1822203.3465539999</v>
      </c>
      <c r="K2356" s="16">
        <v>18</v>
      </c>
      <c r="L2356" s="16">
        <v>1895091.4804161601</v>
      </c>
      <c r="M2356" s="16">
        <v>18</v>
      </c>
      <c r="N2356" s="16">
        <v>1970895.1396328066</v>
      </c>
      <c r="O2356" s="16">
        <v>18</v>
      </c>
      <c r="P2356" s="16">
        <v>2049730.9452181191</v>
      </c>
      <c r="Q2356" s="16">
        <v>18</v>
      </c>
      <c r="R2356" s="16">
        <v>9078920.911821086</v>
      </c>
      <c r="S2356" s="16">
        <v>90</v>
      </c>
      <c r="T2356" s="16" t="s">
        <v>966</v>
      </c>
      <c r="U2356" s="16" t="s">
        <v>26</v>
      </c>
      <c r="V2356" s="16" t="s">
        <v>903</v>
      </c>
    </row>
    <row r="2357" spans="1:22" s="5" customFormat="1" ht="56.25" x14ac:dyDescent="0.2">
      <c r="A2357" s="16">
        <v>2352</v>
      </c>
      <c r="B2357" s="21" t="s">
        <v>6245</v>
      </c>
      <c r="C2357" s="16" t="s">
        <v>10175</v>
      </c>
      <c r="D2357" s="16" t="s">
        <v>10176</v>
      </c>
      <c r="E2357" s="16" t="s">
        <v>6245</v>
      </c>
      <c r="F2357" s="16" t="s">
        <v>6245</v>
      </c>
      <c r="G2357" s="16" t="s">
        <v>7079</v>
      </c>
      <c r="H2357" s="251">
        <v>1814999.2</v>
      </c>
      <c r="I2357" s="251" t="s">
        <v>9201</v>
      </c>
      <c r="J2357" s="16">
        <v>1814999.2</v>
      </c>
      <c r="K2357" s="16" t="s">
        <v>9201</v>
      </c>
      <c r="L2357" s="16">
        <v>1814999.2</v>
      </c>
      <c r="M2357" s="16" t="s">
        <v>9201</v>
      </c>
      <c r="N2357" s="16">
        <v>1814999.2</v>
      </c>
      <c r="O2357" s="16" t="s">
        <v>9201</v>
      </c>
      <c r="P2357" s="16">
        <v>1814999.2</v>
      </c>
      <c r="Q2357" s="16" t="s">
        <v>9201</v>
      </c>
      <c r="R2357" s="16">
        <v>9074996</v>
      </c>
      <c r="S2357" s="16">
        <v>25</v>
      </c>
      <c r="T2357" s="16" t="s">
        <v>34</v>
      </c>
      <c r="U2357" s="16"/>
      <c r="V2357" s="16"/>
    </row>
    <row r="2358" spans="1:22" s="5" customFormat="1" ht="112.5" x14ac:dyDescent="0.2">
      <c r="A2358" s="16">
        <v>2353</v>
      </c>
      <c r="B2358" s="21" t="s">
        <v>7008</v>
      </c>
      <c r="C2358" s="16" t="s">
        <v>7009</v>
      </c>
      <c r="D2358" s="16" t="s">
        <v>5479</v>
      </c>
      <c r="E2358" s="16" t="s">
        <v>10112</v>
      </c>
      <c r="F2358" s="16" t="s">
        <v>10113</v>
      </c>
      <c r="G2358" s="16" t="s">
        <v>9115</v>
      </c>
      <c r="H2358" s="251">
        <v>1814400</v>
      </c>
      <c r="I2358" s="251" t="s">
        <v>10114</v>
      </c>
      <c r="J2358" s="16">
        <v>1814400</v>
      </c>
      <c r="K2358" s="16" t="s">
        <v>10114</v>
      </c>
      <c r="L2358" s="16">
        <v>1814400</v>
      </c>
      <c r="M2358" s="16" t="s">
        <v>10114</v>
      </c>
      <c r="N2358" s="16">
        <v>1814400</v>
      </c>
      <c r="O2358" s="16" t="s">
        <v>10114</v>
      </c>
      <c r="P2358" s="16">
        <v>1814400</v>
      </c>
      <c r="Q2358" s="16" t="s">
        <v>10114</v>
      </c>
      <c r="R2358" s="16">
        <v>9072000</v>
      </c>
      <c r="S2358" s="16">
        <v>450</v>
      </c>
      <c r="T2358" s="16" t="s">
        <v>34</v>
      </c>
      <c r="U2358" s="16"/>
      <c r="V2358" s="16"/>
    </row>
    <row r="2359" spans="1:22" s="5" customFormat="1" x14ac:dyDescent="0.2">
      <c r="A2359" s="16">
        <v>2354</v>
      </c>
      <c r="B2359" s="21" t="s">
        <v>2626</v>
      </c>
      <c r="C2359" s="16" t="s">
        <v>7958</v>
      </c>
      <c r="D2359" s="16" t="s">
        <v>7959</v>
      </c>
      <c r="E2359" s="16" t="s">
        <v>10532</v>
      </c>
      <c r="F2359" s="16"/>
      <c r="G2359" s="16" t="s">
        <v>9114</v>
      </c>
      <c r="H2359" s="251">
        <v>9058492.8000000007</v>
      </c>
      <c r="I2359" s="251" t="s">
        <v>9421</v>
      </c>
      <c r="J2359" s="16"/>
      <c r="K2359" s="16"/>
      <c r="L2359" s="16"/>
      <c r="M2359" s="16"/>
      <c r="N2359" s="16"/>
      <c r="O2359" s="16"/>
      <c r="P2359" s="16"/>
      <c r="Q2359" s="16"/>
      <c r="R2359" s="16">
        <v>9058492.8000000007</v>
      </c>
      <c r="S2359" s="16">
        <v>8</v>
      </c>
      <c r="T2359" s="16" t="s">
        <v>76</v>
      </c>
      <c r="U2359" s="16" t="s">
        <v>1702</v>
      </c>
      <c r="V2359" s="16" t="s">
        <v>10531</v>
      </c>
    </row>
    <row r="2360" spans="1:22" s="5" customFormat="1" ht="93.75" x14ac:dyDescent="0.2">
      <c r="A2360" s="16">
        <v>2355</v>
      </c>
      <c r="B2360" s="21" t="s">
        <v>4871</v>
      </c>
      <c r="C2360" s="16" t="s">
        <v>463</v>
      </c>
      <c r="D2360" s="16" t="s">
        <v>462</v>
      </c>
      <c r="E2360" s="16" t="s">
        <v>464</v>
      </c>
      <c r="F2360" s="17"/>
      <c r="G2360" s="16" t="s">
        <v>33</v>
      </c>
      <c r="H2360" s="251">
        <v>1805683.05</v>
      </c>
      <c r="I2360" s="251">
        <v>19</v>
      </c>
      <c r="J2360" s="16">
        <v>1805683.05</v>
      </c>
      <c r="K2360" s="16">
        <v>19</v>
      </c>
      <c r="L2360" s="16">
        <v>1805683.05</v>
      </c>
      <c r="M2360" s="16">
        <v>19</v>
      </c>
      <c r="N2360" s="16">
        <v>1805683.05</v>
      </c>
      <c r="O2360" s="16">
        <v>19</v>
      </c>
      <c r="P2360" s="16">
        <v>1805683.05</v>
      </c>
      <c r="Q2360" s="16">
        <v>19</v>
      </c>
      <c r="R2360" s="16">
        <v>9028415.25</v>
      </c>
      <c r="S2360" s="16">
        <v>95</v>
      </c>
      <c r="T2360" s="16" t="s">
        <v>213</v>
      </c>
      <c r="U2360" s="16" t="s">
        <v>2567</v>
      </c>
      <c r="V2360" s="16" t="s">
        <v>4870</v>
      </c>
    </row>
    <row r="2361" spans="1:22" s="5" customFormat="1" ht="75" x14ac:dyDescent="0.2">
      <c r="A2361" s="16">
        <v>2356</v>
      </c>
      <c r="B2361" s="21" t="s">
        <v>7867</v>
      </c>
      <c r="C2361" s="16" t="s">
        <v>7604</v>
      </c>
      <c r="D2361" s="16" t="s">
        <v>7574</v>
      </c>
      <c r="E2361" s="16" t="s">
        <v>7605</v>
      </c>
      <c r="F2361" s="16"/>
      <c r="G2361" s="16" t="s">
        <v>33</v>
      </c>
      <c r="H2361" s="251">
        <v>2253830</v>
      </c>
      <c r="I2361" s="251">
        <v>10</v>
      </c>
      <c r="J2361" s="16">
        <v>0</v>
      </c>
      <c r="K2361" s="16">
        <v>0</v>
      </c>
      <c r="L2361" s="16">
        <v>2253830</v>
      </c>
      <c r="M2361" s="16">
        <v>10</v>
      </c>
      <c r="N2361" s="16">
        <v>2253830</v>
      </c>
      <c r="O2361" s="16">
        <v>10</v>
      </c>
      <c r="P2361" s="16">
        <v>2253830</v>
      </c>
      <c r="Q2361" s="16">
        <v>10</v>
      </c>
      <c r="R2361" s="16">
        <v>9015320</v>
      </c>
      <c r="S2361" s="16">
        <v>40</v>
      </c>
      <c r="T2361" s="16" t="s">
        <v>213</v>
      </c>
      <c r="U2361" s="16" t="s">
        <v>7048</v>
      </c>
      <c r="V2361" s="16" t="s">
        <v>7048</v>
      </c>
    </row>
    <row r="2362" spans="1:22" s="5" customFormat="1" ht="37.5" x14ac:dyDescent="0.2">
      <c r="A2362" s="16">
        <v>2357</v>
      </c>
      <c r="B2362" s="21" t="s">
        <v>1977</v>
      </c>
      <c r="C2362" s="16" t="s">
        <v>1978</v>
      </c>
      <c r="D2362" s="16" t="s">
        <v>1979</v>
      </c>
      <c r="E2362" s="16" t="s">
        <v>1980</v>
      </c>
      <c r="F2362" s="16"/>
      <c r="G2362" s="16" t="s">
        <v>1493</v>
      </c>
      <c r="H2362" s="251">
        <v>0</v>
      </c>
      <c r="I2362" s="437">
        <v>0</v>
      </c>
      <c r="J2362" s="16">
        <v>2887222.33</v>
      </c>
      <c r="K2362" s="26">
        <v>5</v>
      </c>
      <c r="L2362" s="16">
        <v>3002711.22</v>
      </c>
      <c r="M2362" s="26">
        <v>5</v>
      </c>
      <c r="N2362" s="16">
        <v>3122819.67</v>
      </c>
      <c r="O2362" s="26">
        <v>5</v>
      </c>
      <c r="P2362" s="16">
        <v>0</v>
      </c>
      <c r="Q2362" s="16">
        <v>0</v>
      </c>
      <c r="R2362" s="16">
        <v>9012753.2200000007</v>
      </c>
      <c r="S2362" s="16">
        <v>15</v>
      </c>
      <c r="T2362" s="16" t="s">
        <v>1522</v>
      </c>
      <c r="U2362" s="16" t="s">
        <v>35</v>
      </c>
      <c r="V2362" s="16" t="s">
        <v>199</v>
      </c>
    </row>
    <row r="2363" spans="1:22" s="5" customFormat="1" ht="112.5" x14ac:dyDescent="0.2">
      <c r="A2363" s="16">
        <v>2358</v>
      </c>
      <c r="B2363" s="21" t="s">
        <v>3152</v>
      </c>
      <c r="C2363" s="16" t="s">
        <v>3153</v>
      </c>
      <c r="D2363" s="16" t="s">
        <v>3154</v>
      </c>
      <c r="E2363" s="16" t="s">
        <v>3155</v>
      </c>
      <c r="F2363" s="16" t="s">
        <v>3156</v>
      </c>
      <c r="G2363" s="16" t="s">
        <v>24</v>
      </c>
      <c r="H2363" s="251">
        <v>1617625</v>
      </c>
      <c r="I2363" s="251">
        <v>832</v>
      </c>
      <c r="J2363" s="16">
        <v>1714682.5</v>
      </c>
      <c r="K2363" s="16">
        <v>832</v>
      </c>
      <c r="L2363" s="16">
        <v>1817563.4500000002</v>
      </c>
      <c r="M2363" s="16">
        <v>832</v>
      </c>
      <c r="N2363" s="16">
        <v>1890265.9880000004</v>
      </c>
      <c r="O2363" s="16">
        <v>832</v>
      </c>
      <c r="P2363" s="16">
        <v>1965876.6275200003</v>
      </c>
      <c r="Q2363" s="16">
        <v>832</v>
      </c>
      <c r="R2363" s="16">
        <v>9006013.5655200016</v>
      </c>
      <c r="S2363" s="16">
        <v>4160</v>
      </c>
      <c r="T2363" s="16" t="s">
        <v>9759</v>
      </c>
      <c r="U2363" s="16" t="s">
        <v>1157</v>
      </c>
      <c r="V2363" s="16" t="s">
        <v>3157</v>
      </c>
    </row>
    <row r="2364" spans="1:22" s="5" customFormat="1" ht="56.25" x14ac:dyDescent="0.2">
      <c r="A2364" s="16">
        <v>2359</v>
      </c>
      <c r="B2364" s="21" t="s">
        <v>1339</v>
      </c>
      <c r="C2364" s="16" t="s">
        <v>2742</v>
      </c>
      <c r="D2364" s="16" t="s">
        <v>1339</v>
      </c>
      <c r="E2364" s="16" t="s">
        <v>9682</v>
      </c>
      <c r="F2364" s="16" t="s">
        <v>9683</v>
      </c>
      <c r="G2364" s="16" t="s">
        <v>9684</v>
      </c>
      <c r="H2364" s="251">
        <v>1098000</v>
      </c>
      <c r="I2364" s="251">
        <v>4575</v>
      </c>
      <c r="J2364" s="16">
        <v>1862208</v>
      </c>
      <c r="K2364" s="16">
        <v>7320</v>
      </c>
      <c r="L2364" s="16">
        <v>1936696.3200000001</v>
      </c>
      <c r="M2364" s="16">
        <v>7320</v>
      </c>
      <c r="N2364" s="16">
        <v>2014164.1728000001</v>
      </c>
      <c r="O2364" s="16">
        <v>7320</v>
      </c>
      <c r="P2364" s="16">
        <v>2094730.7397119999</v>
      </c>
      <c r="Q2364" s="16">
        <v>7320</v>
      </c>
      <c r="R2364" s="16">
        <v>9005799.2325120009</v>
      </c>
      <c r="S2364" s="16">
        <v>33855</v>
      </c>
      <c r="T2364" s="16" t="s">
        <v>966</v>
      </c>
      <c r="U2364" s="16" t="s">
        <v>9685</v>
      </c>
      <c r="V2364" s="16" t="s">
        <v>9686</v>
      </c>
    </row>
    <row r="2365" spans="1:22" s="5" customFormat="1" ht="75" x14ac:dyDescent="0.2">
      <c r="A2365" s="16">
        <v>2360</v>
      </c>
      <c r="B2365" s="21" t="s">
        <v>7868</v>
      </c>
      <c r="C2365" s="16" t="s">
        <v>2700</v>
      </c>
      <c r="D2365" s="16" t="s">
        <v>2699</v>
      </c>
      <c r="E2365" s="16" t="s">
        <v>2701</v>
      </c>
      <c r="F2365" s="16"/>
      <c r="G2365" s="16" t="s">
        <v>33</v>
      </c>
      <c r="H2365" s="251">
        <v>1578000</v>
      </c>
      <c r="I2365" s="251">
        <v>200</v>
      </c>
      <c r="J2365" s="16">
        <v>1785525</v>
      </c>
      <c r="K2365" s="16">
        <v>190</v>
      </c>
      <c r="L2365" s="16">
        <v>1879500</v>
      </c>
      <c r="M2365" s="16">
        <v>200</v>
      </c>
      <c r="N2365" s="16">
        <v>1879500</v>
      </c>
      <c r="O2365" s="16">
        <v>200</v>
      </c>
      <c r="P2365" s="16">
        <v>1879500</v>
      </c>
      <c r="Q2365" s="16">
        <v>200</v>
      </c>
      <c r="R2365" s="16">
        <v>9002025</v>
      </c>
      <c r="S2365" s="16">
        <v>990</v>
      </c>
      <c r="T2365" s="16" t="s">
        <v>213</v>
      </c>
      <c r="U2365" s="16" t="s">
        <v>557</v>
      </c>
      <c r="V2365" s="16" t="s">
        <v>7869</v>
      </c>
    </row>
    <row r="2366" spans="1:22" s="5" customFormat="1" x14ac:dyDescent="0.2">
      <c r="A2366" s="16">
        <v>2361</v>
      </c>
      <c r="B2366" s="118" t="s">
        <v>9377</v>
      </c>
      <c r="C2366" s="118" t="s">
        <v>9378</v>
      </c>
      <c r="D2366" s="118" t="s">
        <v>9379</v>
      </c>
      <c r="E2366" s="118" t="s">
        <v>14730</v>
      </c>
      <c r="F2366" s="118" t="s">
        <v>14449</v>
      </c>
      <c r="G2366" s="118" t="s">
        <v>9115</v>
      </c>
      <c r="H2366" s="166">
        <v>0</v>
      </c>
      <c r="I2366" s="166">
        <v>0</v>
      </c>
      <c r="J2366" s="118">
        <v>4500300</v>
      </c>
      <c r="K2366" s="118">
        <v>1</v>
      </c>
      <c r="L2366" s="118">
        <v>0</v>
      </c>
      <c r="M2366" s="118">
        <v>0</v>
      </c>
      <c r="N2366" s="118">
        <v>4500300</v>
      </c>
      <c r="O2366" s="118">
        <v>1</v>
      </c>
      <c r="P2366" s="118">
        <v>0</v>
      </c>
      <c r="Q2366" s="118">
        <v>0</v>
      </c>
      <c r="R2366" s="16">
        <v>9000600</v>
      </c>
      <c r="S2366" s="118">
        <v>2</v>
      </c>
      <c r="T2366" s="20" t="s">
        <v>15403</v>
      </c>
      <c r="U2366" s="118" t="s">
        <v>15458</v>
      </c>
      <c r="V2366" s="118" t="s">
        <v>15459</v>
      </c>
    </row>
    <row r="2367" spans="1:22" s="5" customFormat="1" ht="93.75" x14ac:dyDescent="0.2">
      <c r="A2367" s="16">
        <v>2362</v>
      </c>
      <c r="B2367" s="21" t="s">
        <v>4873</v>
      </c>
      <c r="C2367" s="16" t="s">
        <v>4674</v>
      </c>
      <c r="D2367" s="16" t="s">
        <v>4675</v>
      </c>
      <c r="E2367" s="16" t="s">
        <v>3422</v>
      </c>
      <c r="F2367" s="17"/>
      <c r="G2367" s="16" t="s">
        <v>33</v>
      </c>
      <c r="H2367" s="251">
        <v>1800000</v>
      </c>
      <c r="I2367" s="251">
        <v>6</v>
      </c>
      <c r="J2367" s="16">
        <v>1800000</v>
      </c>
      <c r="K2367" s="16">
        <v>6</v>
      </c>
      <c r="L2367" s="16">
        <v>1800000</v>
      </c>
      <c r="M2367" s="16">
        <v>6</v>
      </c>
      <c r="N2367" s="16">
        <v>1800000</v>
      </c>
      <c r="O2367" s="16">
        <v>6</v>
      </c>
      <c r="P2367" s="16">
        <v>1800000</v>
      </c>
      <c r="Q2367" s="16">
        <v>6</v>
      </c>
      <c r="R2367" s="16">
        <v>9000000</v>
      </c>
      <c r="S2367" s="16">
        <v>30</v>
      </c>
      <c r="T2367" s="16" t="s">
        <v>213</v>
      </c>
      <c r="U2367" s="16" t="s">
        <v>603</v>
      </c>
      <c r="V2367" s="16" t="s">
        <v>199</v>
      </c>
    </row>
    <row r="2368" spans="1:22" s="5" customFormat="1" ht="409.5" x14ac:dyDescent="0.2">
      <c r="A2368" s="16">
        <v>2363</v>
      </c>
      <c r="B2368" s="21" t="s">
        <v>2343</v>
      </c>
      <c r="C2368" s="16" t="s">
        <v>3398</v>
      </c>
      <c r="D2368" s="16" t="s">
        <v>3399</v>
      </c>
      <c r="E2368" s="16" t="s">
        <v>5992</v>
      </c>
      <c r="F2368" s="16"/>
      <c r="G2368" s="16" t="s">
        <v>1493</v>
      </c>
      <c r="H2368" s="251">
        <v>9000000</v>
      </c>
      <c r="I2368" s="251">
        <v>6</v>
      </c>
      <c r="J2368" s="16">
        <v>0</v>
      </c>
      <c r="K2368" s="16">
        <v>0</v>
      </c>
      <c r="L2368" s="16">
        <v>0</v>
      </c>
      <c r="M2368" s="16">
        <v>0</v>
      </c>
      <c r="N2368" s="16">
        <v>0</v>
      </c>
      <c r="O2368" s="16">
        <v>0</v>
      </c>
      <c r="P2368" s="16">
        <v>0</v>
      </c>
      <c r="Q2368" s="16">
        <v>0</v>
      </c>
      <c r="R2368" s="16">
        <v>9000000</v>
      </c>
      <c r="S2368" s="16">
        <v>6</v>
      </c>
      <c r="T2368" s="16" t="s">
        <v>76</v>
      </c>
      <c r="U2368" s="16"/>
      <c r="V2368" s="16" t="s">
        <v>4575</v>
      </c>
    </row>
    <row r="2369" spans="1:22" s="5" customFormat="1" ht="75" x14ac:dyDescent="0.2">
      <c r="A2369" s="16">
        <v>2364</v>
      </c>
      <c r="B2369" s="21" t="s">
        <v>7870</v>
      </c>
      <c r="C2369" s="16" t="s">
        <v>4699</v>
      </c>
      <c r="D2369" s="16" t="s">
        <v>4700</v>
      </c>
      <c r="E2369" s="16" t="s">
        <v>4701</v>
      </c>
      <c r="F2369" s="16"/>
      <c r="G2369" s="16" t="s">
        <v>33</v>
      </c>
      <c r="H2369" s="251">
        <v>931999.99999999988</v>
      </c>
      <c r="I2369" s="251">
        <v>1</v>
      </c>
      <c r="J2369" s="16">
        <v>2015550</v>
      </c>
      <c r="K2369" s="16">
        <v>2</v>
      </c>
      <c r="L2369" s="16">
        <v>2015550</v>
      </c>
      <c r="M2369" s="16">
        <v>2</v>
      </c>
      <c r="N2369" s="16">
        <v>2015550</v>
      </c>
      <c r="O2369" s="16">
        <v>2</v>
      </c>
      <c r="P2369" s="16">
        <v>2015550</v>
      </c>
      <c r="Q2369" s="16">
        <v>2</v>
      </c>
      <c r="R2369" s="16">
        <v>8994200</v>
      </c>
      <c r="S2369" s="16">
        <v>9</v>
      </c>
      <c r="T2369" s="16" t="s">
        <v>213</v>
      </c>
      <c r="U2369" s="16" t="s">
        <v>294</v>
      </c>
      <c r="V2369" s="16" t="s">
        <v>7048</v>
      </c>
    </row>
    <row r="2370" spans="1:22" s="5" customFormat="1" ht="75" x14ac:dyDescent="0.2">
      <c r="A2370" s="16">
        <v>2365</v>
      </c>
      <c r="B2370" s="16" t="s">
        <v>797</v>
      </c>
      <c r="C2370" s="16" t="s">
        <v>13020</v>
      </c>
      <c r="D2370" s="16" t="s">
        <v>13021</v>
      </c>
      <c r="E2370" s="16" t="s">
        <v>13022</v>
      </c>
      <c r="F2370" s="16"/>
      <c r="G2370" s="151" t="s">
        <v>9115</v>
      </c>
      <c r="H2370" s="166">
        <v>8988000</v>
      </c>
      <c r="I2370" s="166" t="s">
        <v>9351</v>
      </c>
      <c r="J2370" s="166"/>
      <c r="K2370" s="166"/>
      <c r="L2370" s="166"/>
      <c r="M2370" s="166"/>
      <c r="N2370" s="166"/>
      <c r="O2370" s="166"/>
      <c r="P2370" s="166"/>
      <c r="Q2370" s="166"/>
      <c r="R2370" s="16">
        <v>8988000</v>
      </c>
      <c r="S2370" s="275">
        <v>2000</v>
      </c>
      <c r="T2370" s="20" t="s">
        <v>12910</v>
      </c>
      <c r="U2370" s="118" t="s">
        <v>2567</v>
      </c>
      <c r="V2370" s="118"/>
    </row>
    <row r="2371" spans="1:22" s="5" customFormat="1" ht="150" customHeight="1" x14ac:dyDescent="0.3">
      <c r="A2371" s="16">
        <v>2366</v>
      </c>
      <c r="B2371" s="20" t="s">
        <v>13812</v>
      </c>
      <c r="C2371" s="20" t="s">
        <v>13813</v>
      </c>
      <c r="D2371" s="20" t="s">
        <v>13814</v>
      </c>
      <c r="E2371" s="20" t="s">
        <v>22</v>
      </c>
      <c r="F2371" s="20" t="s">
        <v>13825</v>
      </c>
      <c r="G2371" s="20" t="s">
        <v>33</v>
      </c>
      <c r="H2371" s="115">
        <v>8970000</v>
      </c>
      <c r="I2371" s="115">
        <v>30</v>
      </c>
      <c r="J2371" s="196"/>
      <c r="K2371" s="196"/>
      <c r="L2371" s="196"/>
      <c r="M2371" s="196"/>
      <c r="N2371" s="20"/>
      <c r="O2371" s="20"/>
      <c r="P2371" s="114"/>
      <c r="Q2371" s="114"/>
      <c r="R2371" s="16">
        <v>8970000</v>
      </c>
      <c r="S2371" s="21">
        <v>30</v>
      </c>
      <c r="T2371" s="21" t="s">
        <v>13791</v>
      </c>
      <c r="U2371" s="16" t="s">
        <v>455</v>
      </c>
      <c r="V2371" s="16" t="s">
        <v>13826</v>
      </c>
    </row>
    <row r="2372" spans="1:22" s="5" customFormat="1" ht="206.25" customHeight="1" x14ac:dyDescent="0.3">
      <c r="A2372" s="16">
        <v>2367</v>
      </c>
      <c r="B2372" s="20" t="s">
        <v>13812</v>
      </c>
      <c r="C2372" s="113" t="s">
        <v>13813</v>
      </c>
      <c r="D2372" s="21" t="s">
        <v>13814</v>
      </c>
      <c r="E2372" s="21" t="s">
        <v>22</v>
      </c>
      <c r="F2372" s="116" t="s">
        <v>13825</v>
      </c>
      <c r="G2372" s="21" t="s">
        <v>33</v>
      </c>
      <c r="H2372" s="115">
        <v>8970000</v>
      </c>
      <c r="I2372" s="115">
        <v>30</v>
      </c>
      <c r="J2372" s="196"/>
      <c r="K2372" s="196"/>
      <c r="L2372" s="196"/>
      <c r="M2372" s="196"/>
      <c r="N2372" s="20"/>
      <c r="O2372" s="20"/>
      <c r="P2372" s="114"/>
      <c r="Q2372" s="114"/>
      <c r="R2372" s="16">
        <v>8970000</v>
      </c>
      <c r="S2372" s="21">
        <v>60</v>
      </c>
      <c r="T2372" s="21" t="s">
        <v>13791</v>
      </c>
      <c r="U2372" s="16" t="s">
        <v>455</v>
      </c>
      <c r="V2372" s="16" t="s">
        <v>13826</v>
      </c>
    </row>
    <row r="2373" spans="1:22" s="5" customFormat="1" ht="37.5" x14ac:dyDescent="0.2">
      <c r="A2373" s="16">
        <v>2368</v>
      </c>
      <c r="B2373" s="16" t="s">
        <v>2548</v>
      </c>
      <c r="C2373" s="16" t="s">
        <v>3315</v>
      </c>
      <c r="D2373" s="16" t="s">
        <v>1601</v>
      </c>
      <c r="E2373" s="16" t="s">
        <v>12367</v>
      </c>
      <c r="F2373" s="16"/>
      <c r="G2373" s="151" t="s">
        <v>9114</v>
      </c>
      <c r="H2373" s="275">
        <v>1793571.96</v>
      </c>
      <c r="I2373" s="275" t="s">
        <v>12368</v>
      </c>
      <c r="J2373" s="275">
        <v>1793571.96</v>
      </c>
      <c r="K2373" s="275" t="s">
        <v>12368</v>
      </c>
      <c r="L2373" s="275">
        <v>1793571.96</v>
      </c>
      <c r="M2373" s="275" t="s">
        <v>12368</v>
      </c>
      <c r="N2373" s="275">
        <v>1793571.96</v>
      </c>
      <c r="O2373" s="275" t="s">
        <v>12368</v>
      </c>
      <c r="P2373" s="275">
        <v>1793571.96</v>
      </c>
      <c r="Q2373" s="275" t="s">
        <v>12368</v>
      </c>
      <c r="R2373" s="16">
        <v>8967859.8000000007</v>
      </c>
      <c r="S2373" s="275">
        <v>930</v>
      </c>
      <c r="T2373" s="38" t="s">
        <v>11752</v>
      </c>
      <c r="U2373" s="279"/>
      <c r="V2373" s="279"/>
    </row>
    <row r="2374" spans="1:22" s="5" customFormat="1" ht="37.5" x14ac:dyDescent="0.2">
      <c r="A2374" s="16">
        <v>2369</v>
      </c>
      <c r="B2374" s="21" t="s">
        <v>4874</v>
      </c>
      <c r="C2374" s="16" t="s">
        <v>3223</v>
      </c>
      <c r="D2374" s="16" t="s">
        <v>842</v>
      </c>
      <c r="E2374" s="16" t="s">
        <v>3224</v>
      </c>
      <c r="F2374" s="17"/>
      <c r="G2374" s="16" t="s">
        <v>33</v>
      </c>
      <c r="H2374" s="251">
        <v>1793297.46</v>
      </c>
      <c r="I2374" s="251">
        <v>1</v>
      </c>
      <c r="J2374" s="16">
        <v>1793297.46</v>
      </c>
      <c r="K2374" s="16">
        <v>1</v>
      </c>
      <c r="L2374" s="16">
        <v>1793297.46</v>
      </c>
      <c r="M2374" s="16">
        <v>1</v>
      </c>
      <c r="N2374" s="16">
        <v>1793297.46</v>
      </c>
      <c r="O2374" s="16">
        <v>1</v>
      </c>
      <c r="P2374" s="16">
        <v>1793297.46</v>
      </c>
      <c r="Q2374" s="16">
        <v>1</v>
      </c>
      <c r="R2374" s="16">
        <v>8966487.3000000007</v>
      </c>
      <c r="S2374" s="16">
        <v>5</v>
      </c>
      <c r="T2374" s="16" t="s">
        <v>213</v>
      </c>
      <c r="U2374" s="16" t="s">
        <v>294</v>
      </c>
      <c r="V2374" s="16" t="s">
        <v>4875</v>
      </c>
    </row>
    <row r="2375" spans="1:22" s="5" customFormat="1" ht="37.5" x14ac:dyDescent="0.2">
      <c r="A2375" s="16">
        <v>2370</v>
      </c>
      <c r="B2375" s="16" t="s">
        <v>12369</v>
      </c>
      <c r="C2375" s="16" t="s">
        <v>12370</v>
      </c>
      <c r="D2375" s="16" t="s">
        <v>12371</v>
      </c>
      <c r="E2375" s="16" t="s">
        <v>12372</v>
      </c>
      <c r="F2375" s="16"/>
      <c r="G2375" s="151" t="s">
        <v>9115</v>
      </c>
      <c r="H2375" s="275">
        <v>8960000</v>
      </c>
      <c r="I2375" s="275" t="s">
        <v>9283</v>
      </c>
      <c r="J2375" s="275">
        <v>0</v>
      </c>
      <c r="K2375" s="275">
        <v>0</v>
      </c>
      <c r="L2375" s="275">
        <v>0</v>
      </c>
      <c r="M2375" s="275">
        <v>0</v>
      </c>
      <c r="N2375" s="275">
        <v>0</v>
      </c>
      <c r="O2375" s="275">
        <v>0</v>
      </c>
      <c r="P2375" s="275">
        <v>0</v>
      </c>
      <c r="Q2375" s="275">
        <v>0</v>
      </c>
      <c r="R2375" s="16">
        <v>8960000</v>
      </c>
      <c r="S2375" s="275">
        <v>32</v>
      </c>
      <c r="T2375" s="38" t="s">
        <v>11752</v>
      </c>
      <c r="U2375" s="279"/>
      <c r="V2375" s="279"/>
    </row>
    <row r="2376" spans="1:22" s="5" customFormat="1" ht="356.25" customHeight="1" x14ac:dyDescent="0.3">
      <c r="A2376" s="16">
        <v>2371</v>
      </c>
      <c r="B2376" s="20" t="s">
        <v>12908</v>
      </c>
      <c r="C2376" s="20" t="s">
        <v>13827</v>
      </c>
      <c r="D2376" s="20" t="s">
        <v>13828</v>
      </c>
      <c r="E2376" s="20" t="s">
        <v>13829</v>
      </c>
      <c r="F2376" s="20" t="s">
        <v>13781</v>
      </c>
      <c r="G2376" s="20" t="s">
        <v>9115</v>
      </c>
      <c r="H2376" s="115">
        <v>1792000</v>
      </c>
      <c r="I2376" s="115" t="s">
        <v>7128</v>
      </c>
      <c r="J2376" s="21">
        <v>1792000</v>
      </c>
      <c r="K2376" s="21" t="s">
        <v>7128</v>
      </c>
      <c r="L2376" s="21">
        <v>1792000</v>
      </c>
      <c r="M2376" s="21" t="s">
        <v>7128</v>
      </c>
      <c r="N2376" s="21">
        <v>1792000</v>
      </c>
      <c r="O2376" s="21" t="s">
        <v>7128</v>
      </c>
      <c r="P2376" s="21">
        <v>1792000</v>
      </c>
      <c r="Q2376" s="21" t="s">
        <v>7128</v>
      </c>
      <c r="R2376" s="16">
        <v>8960000</v>
      </c>
      <c r="S2376" s="21">
        <v>100</v>
      </c>
      <c r="T2376" s="113" t="s">
        <v>13783</v>
      </c>
      <c r="U2376" s="112"/>
      <c r="V2376" s="221"/>
    </row>
    <row r="2377" spans="1:22" s="5" customFormat="1" ht="131.25" x14ac:dyDescent="0.2">
      <c r="A2377" s="16">
        <v>2372</v>
      </c>
      <c r="B2377" s="51" t="s">
        <v>1114</v>
      </c>
      <c r="C2377" s="51" t="s">
        <v>1115</v>
      </c>
      <c r="D2377" s="51" t="s">
        <v>3247</v>
      </c>
      <c r="E2377" s="51" t="s">
        <v>14785</v>
      </c>
      <c r="F2377" s="40" t="s">
        <v>14449</v>
      </c>
      <c r="G2377" s="51" t="s">
        <v>9115</v>
      </c>
      <c r="H2377" s="437">
        <v>8960000</v>
      </c>
      <c r="I2377" s="251" t="s">
        <v>9113</v>
      </c>
      <c r="J2377" s="17"/>
      <c r="K2377" s="17"/>
      <c r="L2377" s="17"/>
      <c r="M2377" s="17"/>
      <c r="N2377" s="17"/>
      <c r="O2377" s="17"/>
      <c r="P2377" s="17"/>
      <c r="Q2377" s="17"/>
      <c r="R2377" s="16">
        <v>8960000</v>
      </c>
      <c r="S2377" s="16">
        <v>1</v>
      </c>
      <c r="T2377" s="51" t="s">
        <v>14655</v>
      </c>
      <c r="U2377" s="51"/>
      <c r="V2377" s="17"/>
    </row>
    <row r="2378" spans="1:22" s="5" customFormat="1" ht="37.5" x14ac:dyDescent="0.2">
      <c r="A2378" s="16">
        <v>2373</v>
      </c>
      <c r="B2378" s="237" t="s">
        <v>15346</v>
      </c>
      <c r="C2378" s="237" t="s">
        <v>15347</v>
      </c>
      <c r="D2378" s="237" t="s">
        <v>15348</v>
      </c>
      <c r="E2378" s="237" t="s">
        <v>15349</v>
      </c>
      <c r="F2378" s="211"/>
      <c r="G2378" s="237" t="s">
        <v>7084</v>
      </c>
      <c r="H2378" s="299">
        <v>8960000</v>
      </c>
      <c r="I2378" s="299">
        <v>40</v>
      </c>
      <c r="J2378" s="211"/>
      <c r="K2378" s="211"/>
      <c r="L2378" s="211"/>
      <c r="M2378" s="211"/>
      <c r="N2378" s="211"/>
      <c r="O2378" s="211"/>
      <c r="P2378" s="211"/>
      <c r="Q2378" s="211"/>
      <c r="R2378" s="16">
        <v>8960000</v>
      </c>
      <c r="S2378" s="211"/>
      <c r="T2378" s="207" t="s">
        <v>14724</v>
      </c>
      <c r="U2378" s="248">
        <v>398</v>
      </c>
      <c r="V2378" s="249" t="s">
        <v>15350</v>
      </c>
    </row>
    <row r="2379" spans="1:22" s="5" customFormat="1" ht="75" customHeight="1" x14ac:dyDescent="0.3">
      <c r="A2379" s="16">
        <v>2374</v>
      </c>
      <c r="B2379" s="114" t="s">
        <v>1651</v>
      </c>
      <c r="C2379" s="114" t="s">
        <v>14472</v>
      </c>
      <c r="D2379" s="114" t="s">
        <v>14473</v>
      </c>
      <c r="E2379" s="114" t="s">
        <v>1051</v>
      </c>
      <c r="F2379" s="114" t="s">
        <v>14449</v>
      </c>
      <c r="G2379" s="114" t="s">
        <v>9115</v>
      </c>
      <c r="H2379" s="189">
        <v>8960000</v>
      </c>
      <c r="I2379" s="172" t="s">
        <v>9113</v>
      </c>
      <c r="J2379" s="20"/>
      <c r="K2379" s="20"/>
      <c r="L2379" s="20"/>
      <c r="M2379" s="20"/>
      <c r="N2379" s="20"/>
      <c r="O2379" s="20"/>
      <c r="P2379" s="20"/>
      <c r="Q2379" s="20"/>
      <c r="R2379" s="16">
        <v>8960000</v>
      </c>
      <c r="S2379" s="21">
        <v>1</v>
      </c>
      <c r="T2379" s="20" t="s">
        <v>15828</v>
      </c>
      <c r="U2379" s="112"/>
      <c r="V2379" s="37"/>
    </row>
    <row r="2380" spans="1:22" s="5" customFormat="1" ht="56.25" customHeight="1" x14ac:dyDescent="0.3">
      <c r="A2380" s="16">
        <v>2375</v>
      </c>
      <c r="B2380" s="114" t="s">
        <v>1651</v>
      </c>
      <c r="C2380" s="114" t="s">
        <v>15847</v>
      </c>
      <c r="D2380" s="114" t="s">
        <v>7171</v>
      </c>
      <c r="E2380" s="114" t="s">
        <v>16405</v>
      </c>
      <c r="F2380" s="114" t="s">
        <v>14449</v>
      </c>
      <c r="G2380" s="114" t="s">
        <v>9115</v>
      </c>
      <c r="H2380" s="189">
        <v>8960000</v>
      </c>
      <c r="I2380" s="172" t="s">
        <v>9113</v>
      </c>
      <c r="J2380" s="20"/>
      <c r="K2380" s="20"/>
      <c r="L2380" s="20"/>
      <c r="M2380" s="20"/>
      <c r="N2380" s="20"/>
      <c r="O2380" s="20"/>
      <c r="P2380" s="20"/>
      <c r="Q2380" s="20"/>
      <c r="R2380" s="16">
        <v>8960000</v>
      </c>
      <c r="S2380" s="21">
        <v>1</v>
      </c>
      <c r="T2380" s="20" t="s">
        <v>15828</v>
      </c>
      <c r="U2380" s="112"/>
      <c r="V2380" s="37"/>
    </row>
    <row r="2381" spans="1:22" s="5" customFormat="1" ht="409.5" x14ac:dyDescent="0.2">
      <c r="A2381" s="16">
        <v>2376</v>
      </c>
      <c r="B2381" s="21" t="s">
        <v>4201</v>
      </c>
      <c r="C2381" s="16" t="s">
        <v>4202</v>
      </c>
      <c r="D2381" s="16" t="s">
        <v>4203</v>
      </c>
      <c r="E2381" s="16" t="s">
        <v>4204</v>
      </c>
      <c r="F2381" s="16"/>
      <c r="G2381" s="16" t="s">
        <v>33</v>
      </c>
      <c r="H2381" s="251">
        <v>918000</v>
      </c>
      <c r="I2381" s="251">
        <v>6</v>
      </c>
      <c r="J2381" s="16">
        <v>2010000</v>
      </c>
      <c r="K2381" s="16">
        <v>10</v>
      </c>
      <c r="L2381" s="16">
        <v>2010000</v>
      </c>
      <c r="M2381" s="16">
        <v>10</v>
      </c>
      <c r="N2381" s="16">
        <v>2010000</v>
      </c>
      <c r="O2381" s="16">
        <v>10</v>
      </c>
      <c r="P2381" s="16">
        <v>2010000</v>
      </c>
      <c r="Q2381" s="16">
        <v>10</v>
      </c>
      <c r="R2381" s="16">
        <v>8958000</v>
      </c>
      <c r="S2381" s="16">
        <v>46</v>
      </c>
      <c r="T2381" s="16" t="s">
        <v>25</v>
      </c>
      <c r="U2381" s="16" t="s">
        <v>204</v>
      </c>
      <c r="V2381" s="16" t="s">
        <v>83</v>
      </c>
    </row>
    <row r="2382" spans="1:22" s="5" customFormat="1" ht="37.5" customHeight="1" x14ac:dyDescent="0.3">
      <c r="A2382" s="16">
        <v>2377</v>
      </c>
      <c r="B2382" s="120" t="s">
        <v>7008</v>
      </c>
      <c r="C2382" s="113" t="s">
        <v>14154</v>
      </c>
      <c r="D2382" s="120" t="s">
        <v>14026</v>
      </c>
      <c r="E2382" s="120" t="s">
        <v>14155</v>
      </c>
      <c r="F2382" s="20"/>
      <c r="G2382" s="21" t="s">
        <v>33</v>
      </c>
      <c r="H2382" s="470">
        <v>2238000</v>
      </c>
      <c r="I2382" s="470">
        <v>20</v>
      </c>
      <c r="J2382" s="170">
        <v>2238000</v>
      </c>
      <c r="K2382" s="170">
        <v>20</v>
      </c>
      <c r="L2382" s="170">
        <v>2238000</v>
      </c>
      <c r="M2382" s="170">
        <v>20</v>
      </c>
      <c r="N2382" s="170">
        <v>2238000</v>
      </c>
      <c r="O2382" s="170">
        <v>20</v>
      </c>
      <c r="P2382" s="170"/>
      <c r="Q2382" s="170"/>
      <c r="R2382" s="16">
        <v>8952000</v>
      </c>
      <c r="S2382" s="21">
        <v>80</v>
      </c>
      <c r="T2382" s="148" t="s">
        <v>13891</v>
      </c>
      <c r="U2382" s="218"/>
      <c r="V2382" s="218"/>
    </row>
    <row r="2383" spans="1:22" s="5" customFormat="1" ht="318.75" x14ac:dyDescent="0.2">
      <c r="A2383" s="16">
        <v>2378</v>
      </c>
      <c r="B2383" s="21" t="s">
        <v>7322</v>
      </c>
      <c r="C2383" s="16" t="s">
        <v>7287</v>
      </c>
      <c r="D2383" s="16" t="s">
        <v>5207</v>
      </c>
      <c r="E2383" s="16" t="s">
        <v>7323</v>
      </c>
      <c r="F2383" s="16"/>
      <c r="G2383" s="16" t="s">
        <v>33</v>
      </c>
      <c r="H2383" s="251">
        <v>3501859.9999999995</v>
      </c>
      <c r="I2383" s="251">
        <v>638</v>
      </c>
      <c r="J2383" s="16">
        <v>1359600</v>
      </c>
      <c r="K2383" s="16">
        <v>206</v>
      </c>
      <c r="L2383" s="16">
        <v>1359600</v>
      </c>
      <c r="M2383" s="16">
        <v>206</v>
      </c>
      <c r="N2383" s="16">
        <v>1359600</v>
      </c>
      <c r="O2383" s="16">
        <v>206</v>
      </c>
      <c r="P2383" s="16">
        <v>1359600</v>
      </c>
      <c r="Q2383" s="16">
        <v>206</v>
      </c>
      <c r="R2383" s="16">
        <v>8940260</v>
      </c>
      <c r="S2383" s="16">
        <v>1462</v>
      </c>
      <c r="T2383" s="16" t="s">
        <v>213</v>
      </c>
      <c r="U2383" s="16" t="s">
        <v>35</v>
      </c>
      <c r="V2383" s="16" t="s">
        <v>7871</v>
      </c>
    </row>
    <row r="2384" spans="1:22" s="5" customFormat="1" ht="150" x14ac:dyDescent="0.2">
      <c r="A2384" s="16">
        <v>2379</v>
      </c>
      <c r="B2384" s="21" t="s">
        <v>773</v>
      </c>
      <c r="C2384" s="16" t="s">
        <v>10185</v>
      </c>
      <c r="D2384" s="16" t="s">
        <v>10186</v>
      </c>
      <c r="E2384" s="16" t="s">
        <v>10187</v>
      </c>
      <c r="F2384" s="16" t="s">
        <v>10187</v>
      </c>
      <c r="G2384" s="16" t="s">
        <v>7079</v>
      </c>
      <c r="H2384" s="251">
        <v>1787520</v>
      </c>
      <c r="I2384" s="251">
        <v>0.76</v>
      </c>
      <c r="J2384" s="16">
        <v>1787520</v>
      </c>
      <c r="K2384" s="16">
        <v>0.76</v>
      </c>
      <c r="L2384" s="16">
        <v>1787520</v>
      </c>
      <c r="M2384" s="16">
        <v>0.76</v>
      </c>
      <c r="N2384" s="16">
        <v>1787520</v>
      </c>
      <c r="O2384" s="16">
        <v>0.76</v>
      </c>
      <c r="P2384" s="16">
        <v>1787520</v>
      </c>
      <c r="Q2384" s="16">
        <v>0.76</v>
      </c>
      <c r="R2384" s="16">
        <v>8937600</v>
      </c>
      <c r="S2384" s="16">
        <v>3.8</v>
      </c>
      <c r="T2384" s="16" t="s">
        <v>34</v>
      </c>
      <c r="U2384" s="16"/>
      <c r="V2384" s="16"/>
    </row>
    <row r="2385" spans="1:22" s="5" customFormat="1" ht="318.75" x14ac:dyDescent="0.2">
      <c r="A2385" s="16">
        <v>2380</v>
      </c>
      <c r="B2385" s="34" t="s">
        <v>2541</v>
      </c>
      <c r="C2385" s="41" t="s">
        <v>2542</v>
      </c>
      <c r="D2385" s="41" t="s">
        <v>2543</v>
      </c>
      <c r="E2385" s="46" t="s">
        <v>2574</v>
      </c>
      <c r="F2385" s="16"/>
      <c r="G2385" s="16" t="s">
        <v>33</v>
      </c>
      <c r="H2385" s="251">
        <v>8937281</v>
      </c>
      <c r="I2385" s="476">
        <v>1</v>
      </c>
      <c r="J2385" s="16">
        <v>0</v>
      </c>
      <c r="K2385" s="16">
        <v>0</v>
      </c>
      <c r="L2385" s="16">
        <v>0</v>
      </c>
      <c r="M2385" s="16">
        <v>0</v>
      </c>
      <c r="N2385" s="16">
        <v>0</v>
      </c>
      <c r="O2385" s="16">
        <v>0</v>
      </c>
      <c r="P2385" s="16">
        <v>0</v>
      </c>
      <c r="Q2385" s="16">
        <v>0</v>
      </c>
      <c r="R2385" s="16">
        <v>8937281</v>
      </c>
      <c r="S2385" s="16">
        <v>1</v>
      </c>
      <c r="T2385" s="16" t="s">
        <v>1516</v>
      </c>
      <c r="U2385" s="16"/>
      <c r="V2385" s="16"/>
    </row>
    <row r="2386" spans="1:22" s="5" customFormat="1" ht="243.75" x14ac:dyDescent="0.2">
      <c r="A2386" s="16">
        <v>2381</v>
      </c>
      <c r="B2386" s="21" t="s">
        <v>7872</v>
      </c>
      <c r="C2386" s="16" t="s">
        <v>2562</v>
      </c>
      <c r="D2386" s="16" t="s">
        <v>2563</v>
      </c>
      <c r="E2386" s="16" t="s">
        <v>2564</v>
      </c>
      <c r="F2386" s="16"/>
      <c r="G2386" s="16" t="s">
        <v>33</v>
      </c>
      <c r="H2386" s="251">
        <v>3573749.9999999995</v>
      </c>
      <c r="I2386" s="251">
        <v>30</v>
      </c>
      <c r="J2386" s="16">
        <v>0</v>
      </c>
      <c r="K2386" s="16">
        <v>0</v>
      </c>
      <c r="L2386" s="16">
        <v>1786874.9999999998</v>
      </c>
      <c r="M2386" s="16">
        <v>15</v>
      </c>
      <c r="N2386" s="16">
        <v>1786874.9999999998</v>
      </c>
      <c r="O2386" s="16">
        <v>15</v>
      </c>
      <c r="P2386" s="16">
        <v>1786874.9999999998</v>
      </c>
      <c r="Q2386" s="16">
        <v>15</v>
      </c>
      <c r="R2386" s="16">
        <v>8934374.9999999981</v>
      </c>
      <c r="S2386" s="16">
        <v>75</v>
      </c>
      <c r="T2386" s="16" t="s">
        <v>213</v>
      </c>
      <c r="U2386" s="16" t="s">
        <v>7048</v>
      </c>
      <c r="V2386" s="16" t="s">
        <v>7048</v>
      </c>
    </row>
    <row r="2387" spans="1:22" s="5" customFormat="1" ht="75" x14ac:dyDescent="0.2">
      <c r="A2387" s="16">
        <v>2382</v>
      </c>
      <c r="B2387" s="21" t="s">
        <v>4876</v>
      </c>
      <c r="C2387" s="16" t="s">
        <v>2700</v>
      </c>
      <c r="D2387" s="16" t="s">
        <v>2699</v>
      </c>
      <c r="E2387" s="16" t="s">
        <v>2701</v>
      </c>
      <c r="F2387" s="17"/>
      <c r="G2387" s="16" t="s">
        <v>33</v>
      </c>
      <c r="H2387" s="251">
        <v>1785525</v>
      </c>
      <c r="I2387" s="251">
        <v>190</v>
      </c>
      <c r="J2387" s="16">
        <v>1785525</v>
      </c>
      <c r="K2387" s="16">
        <v>190</v>
      </c>
      <c r="L2387" s="16">
        <v>1785525</v>
      </c>
      <c r="M2387" s="16">
        <v>190</v>
      </c>
      <c r="N2387" s="16">
        <v>1785525</v>
      </c>
      <c r="O2387" s="16">
        <v>190</v>
      </c>
      <c r="P2387" s="16">
        <v>1785525</v>
      </c>
      <c r="Q2387" s="16">
        <v>190</v>
      </c>
      <c r="R2387" s="16">
        <v>8927625</v>
      </c>
      <c r="S2387" s="16">
        <v>950</v>
      </c>
      <c r="T2387" s="16" t="s">
        <v>213</v>
      </c>
      <c r="U2387" s="16" t="s">
        <v>61</v>
      </c>
      <c r="V2387" s="16" t="s">
        <v>4877</v>
      </c>
    </row>
    <row r="2388" spans="1:22" s="5" customFormat="1" ht="75" x14ac:dyDescent="0.2">
      <c r="A2388" s="16">
        <v>2383</v>
      </c>
      <c r="B2388" s="21" t="s">
        <v>4883</v>
      </c>
      <c r="C2388" s="16" t="s">
        <v>2700</v>
      </c>
      <c r="D2388" s="16" t="s">
        <v>2699</v>
      </c>
      <c r="E2388" s="16" t="s">
        <v>2701</v>
      </c>
      <c r="F2388" s="17"/>
      <c r="G2388" s="16" t="s">
        <v>33</v>
      </c>
      <c r="H2388" s="251">
        <v>1785525</v>
      </c>
      <c r="I2388" s="251">
        <v>190</v>
      </c>
      <c r="J2388" s="16">
        <v>1785525</v>
      </c>
      <c r="K2388" s="16">
        <v>190</v>
      </c>
      <c r="L2388" s="16">
        <v>1785525</v>
      </c>
      <c r="M2388" s="16">
        <v>190</v>
      </c>
      <c r="N2388" s="16">
        <v>1785525</v>
      </c>
      <c r="O2388" s="16">
        <v>190</v>
      </c>
      <c r="P2388" s="16">
        <v>1785525</v>
      </c>
      <c r="Q2388" s="16">
        <v>190</v>
      </c>
      <c r="R2388" s="16">
        <v>8927625</v>
      </c>
      <c r="S2388" s="16">
        <v>950</v>
      </c>
      <c r="T2388" s="16" t="s">
        <v>213</v>
      </c>
      <c r="U2388" s="16" t="s">
        <v>2567</v>
      </c>
      <c r="V2388" s="16" t="s">
        <v>4241</v>
      </c>
    </row>
    <row r="2389" spans="1:22" s="5" customFormat="1" ht="225" x14ac:dyDescent="0.2">
      <c r="A2389" s="16">
        <v>2384</v>
      </c>
      <c r="B2389" s="21" t="s">
        <v>7205</v>
      </c>
      <c r="C2389" s="16" t="s">
        <v>2038</v>
      </c>
      <c r="D2389" s="16" t="s">
        <v>4985</v>
      </c>
      <c r="E2389" s="16" t="s">
        <v>7206</v>
      </c>
      <c r="F2389" s="16"/>
      <c r="G2389" s="16" t="s">
        <v>1493</v>
      </c>
      <c r="H2389" s="251">
        <v>1783258.18</v>
      </c>
      <c r="I2389" s="251">
        <v>120</v>
      </c>
      <c r="J2389" s="16">
        <v>1783258.18</v>
      </c>
      <c r="K2389" s="16">
        <v>120</v>
      </c>
      <c r="L2389" s="16">
        <v>1783258.18</v>
      </c>
      <c r="M2389" s="16">
        <v>120</v>
      </c>
      <c r="N2389" s="16">
        <v>1783258.18</v>
      </c>
      <c r="O2389" s="16">
        <v>120</v>
      </c>
      <c r="P2389" s="16">
        <v>1783258.18</v>
      </c>
      <c r="Q2389" s="16">
        <v>120</v>
      </c>
      <c r="R2389" s="16">
        <v>8916290.9000000004</v>
      </c>
      <c r="S2389" s="16">
        <v>600</v>
      </c>
      <c r="T2389" s="16" t="s">
        <v>213</v>
      </c>
      <c r="U2389" s="16" t="s">
        <v>7048</v>
      </c>
      <c r="V2389" s="16" t="s">
        <v>7048</v>
      </c>
    </row>
    <row r="2390" spans="1:22" s="5" customFormat="1" ht="37.5" customHeight="1" x14ac:dyDescent="0.3">
      <c r="A2390" s="16">
        <v>2385</v>
      </c>
      <c r="B2390" s="20" t="s">
        <v>4702</v>
      </c>
      <c r="C2390" s="20" t="s">
        <v>4703</v>
      </c>
      <c r="D2390" s="20" t="s">
        <v>4704</v>
      </c>
      <c r="E2390" s="20" t="s">
        <v>22</v>
      </c>
      <c r="F2390" s="20" t="s">
        <v>13830</v>
      </c>
      <c r="G2390" s="20" t="s">
        <v>49</v>
      </c>
      <c r="H2390" s="115">
        <v>4334148</v>
      </c>
      <c r="I2390" s="115">
        <v>144</v>
      </c>
      <c r="J2390" s="21">
        <v>4550855.4000000004</v>
      </c>
      <c r="K2390" s="21">
        <v>144</v>
      </c>
      <c r="L2390" s="21"/>
      <c r="M2390" s="21"/>
      <c r="N2390" s="20"/>
      <c r="O2390" s="20"/>
      <c r="P2390" s="114"/>
      <c r="Q2390" s="114"/>
      <c r="R2390" s="16">
        <v>8885003.4000000004</v>
      </c>
      <c r="S2390" s="21">
        <v>288</v>
      </c>
      <c r="T2390" s="21" t="s">
        <v>13791</v>
      </c>
      <c r="U2390" s="16" t="s">
        <v>83</v>
      </c>
      <c r="V2390" s="16" t="s">
        <v>991</v>
      </c>
    </row>
    <row r="2391" spans="1:22" s="5" customFormat="1" ht="300" customHeight="1" x14ac:dyDescent="0.3">
      <c r="A2391" s="16">
        <v>2386</v>
      </c>
      <c r="B2391" s="20" t="s">
        <v>4702</v>
      </c>
      <c r="C2391" s="113" t="s">
        <v>4703</v>
      </c>
      <c r="D2391" s="20" t="s">
        <v>4704</v>
      </c>
      <c r="E2391" s="21" t="s">
        <v>22</v>
      </c>
      <c r="F2391" s="116" t="s">
        <v>13830</v>
      </c>
      <c r="G2391" s="21" t="s">
        <v>49</v>
      </c>
      <c r="H2391" s="115">
        <v>4334148</v>
      </c>
      <c r="I2391" s="115">
        <v>144</v>
      </c>
      <c r="J2391" s="21">
        <v>4550855.4000000004</v>
      </c>
      <c r="K2391" s="21">
        <v>144</v>
      </c>
      <c r="L2391" s="21"/>
      <c r="M2391" s="21"/>
      <c r="N2391" s="20"/>
      <c r="O2391" s="20"/>
      <c r="P2391" s="114"/>
      <c r="Q2391" s="114"/>
      <c r="R2391" s="16">
        <v>8885003.4000000004</v>
      </c>
      <c r="S2391" s="21">
        <v>432</v>
      </c>
      <c r="T2391" s="21" t="s">
        <v>13791</v>
      </c>
      <c r="U2391" s="16" t="s">
        <v>83</v>
      </c>
      <c r="V2391" s="16" t="s">
        <v>991</v>
      </c>
    </row>
    <row r="2392" spans="1:22" s="5" customFormat="1" ht="409.5" x14ac:dyDescent="0.2">
      <c r="A2392" s="16">
        <v>2387</v>
      </c>
      <c r="B2392" s="21" t="s">
        <v>2497</v>
      </c>
      <c r="C2392" s="16" t="s">
        <v>652</v>
      </c>
      <c r="D2392" s="16" t="s">
        <v>653</v>
      </c>
      <c r="E2392" s="16" t="s">
        <v>2498</v>
      </c>
      <c r="F2392" s="16"/>
      <c r="G2392" s="16" t="s">
        <v>33</v>
      </c>
      <c r="H2392" s="251">
        <v>1054650</v>
      </c>
      <c r="I2392" s="251">
        <v>89</v>
      </c>
      <c r="J2392" s="16">
        <v>1957263.3600000001</v>
      </c>
      <c r="K2392" s="16">
        <v>116</v>
      </c>
      <c r="L2392" s="16">
        <v>1957263.3600000001</v>
      </c>
      <c r="M2392" s="16">
        <v>116</v>
      </c>
      <c r="N2392" s="16">
        <v>1957263.3600000001</v>
      </c>
      <c r="O2392" s="16">
        <v>116</v>
      </c>
      <c r="P2392" s="16">
        <v>1957263.3600000001</v>
      </c>
      <c r="Q2392" s="16">
        <v>116</v>
      </c>
      <c r="R2392" s="16">
        <v>8883703.4400000013</v>
      </c>
      <c r="S2392" s="16">
        <v>553</v>
      </c>
      <c r="T2392" s="16" t="s">
        <v>25</v>
      </c>
      <c r="U2392" s="16" t="s">
        <v>35</v>
      </c>
      <c r="V2392" s="16" t="s">
        <v>199</v>
      </c>
    </row>
    <row r="2393" spans="1:22" s="5" customFormat="1" x14ac:dyDescent="0.2">
      <c r="A2393" s="16">
        <v>2388</v>
      </c>
      <c r="B2393" s="21" t="s">
        <v>532</v>
      </c>
      <c r="C2393" s="16" t="s">
        <v>5933</v>
      </c>
      <c r="D2393" s="16" t="s">
        <v>5934</v>
      </c>
      <c r="E2393" s="16" t="s">
        <v>5934</v>
      </c>
      <c r="F2393" s="16"/>
      <c r="G2393" s="16" t="s">
        <v>1493</v>
      </c>
      <c r="H2393" s="251">
        <v>8883000</v>
      </c>
      <c r="I2393" s="251">
        <v>3</v>
      </c>
      <c r="J2393" s="16">
        <v>0</v>
      </c>
      <c r="K2393" s="16">
        <v>0</v>
      </c>
      <c r="L2393" s="16">
        <v>0</v>
      </c>
      <c r="M2393" s="16">
        <v>0</v>
      </c>
      <c r="N2393" s="16">
        <v>0</v>
      </c>
      <c r="O2393" s="16">
        <v>0</v>
      </c>
      <c r="P2393" s="16">
        <v>0</v>
      </c>
      <c r="Q2393" s="16">
        <v>0</v>
      </c>
      <c r="R2393" s="16">
        <v>8883000</v>
      </c>
      <c r="S2393" s="16">
        <v>3</v>
      </c>
      <c r="T2393" s="16" t="s">
        <v>76</v>
      </c>
      <c r="U2393" s="16"/>
      <c r="V2393" s="16"/>
    </row>
    <row r="2394" spans="1:22" s="5" customFormat="1" ht="93.75" x14ac:dyDescent="0.2">
      <c r="A2394" s="16">
        <v>2389</v>
      </c>
      <c r="B2394" s="21" t="s">
        <v>7318</v>
      </c>
      <c r="C2394" s="16" t="s">
        <v>1115</v>
      </c>
      <c r="D2394" s="16" t="s">
        <v>7319</v>
      </c>
      <c r="E2394" s="16" t="s">
        <v>7320</v>
      </c>
      <c r="F2394" s="16"/>
      <c r="G2394" s="16" t="s">
        <v>1493</v>
      </c>
      <c r="H2394" s="251">
        <v>1776361.38</v>
      </c>
      <c r="I2394" s="251">
        <v>1</v>
      </c>
      <c r="J2394" s="16">
        <v>1776361.38</v>
      </c>
      <c r="K2394" s="16">
        <v>1</v>
      </c>
      <c r="L2394" s="16">
        <v>1776361.38</v>
      </c>
      <c r="M2394" s="16">
        <v>1</v>
      </c>
      <c r="N2394" s="16">
        <v>1776361.38</v>
      </c>
      <c r="O2394" s="16">
        <v>1</v>
      </c>
      <c r="P2394" s="16">
        <v>1776361.38</v>
      </c>
      <c r="Q2394" s="16">
        <v>1</v>
      </c>
      <c r="R2394" s="16">
        <v>8881806.8999999985</v>
      </c>
      <c r="S2394" s="16">
        <v>5</v>
      </c>
      <c r="T2394" s="16" t="s">
        <v>213</v>
      </c>
      <c r="U2394" s="16" t="s">
        <v>7048</v>
      </c>
      <c r="V2394" s="16" t="s">
        <v>7048</v>
      </c>
    </row>
    <row r="2395" spans="1:22" s="5" customFormat="1" ht="56.25" x14ac:dyDescent="0.2">
      <c r="A2395" s="16">
        <v>2390</v>
      </c>
      <c r="B2395" s="21" t="s">
        <v>7873</v>
      </c>
      <c r="C2395" s="16" t="s">
        <v>515</v>
      </c>
      <c r="D2395" s="16" t="s">
        <v>514</v>
      </c>
      <c r="E2395" s="16" t="s">
        <v>516</v>
      </c>
      <c r="F2395" s="16"/>
      <c r="G2395" s="16" t="s">
        <v>33</v>
      </c>
      <c r="H2395" s="251">
        <v>1624397.6428571427</v>
      </c>
      <c r="I2395" s="251">
        <v>12</v>
      </c>
      <c r="J2395" s="16">
        <v>1945871.73</v>
      </c>
      <c r="K2395" s="16">
        <v>11</v>
      </c>
      <c r="L2395" s="16">
        <v>1768974.2999999998</v>
      </c>
      <c r="M2395" s="16">
        <v>10</v>
      </c>
      <c r="N2395" s="16">
        <v>1768974.2999999998</v>
      </c>
      <c r="O2395" s="16">
        <v>10</v>
      </c>
      <c r="P2395" s="16">
        <v>1768974.2999999998</v>
      </c>
      <c r="Q2395" s="16">
        <v>10</v>
      </c>
      <c r="R2395" s="16">
        <v>8877192.2728571426</v>
      </c>
      <c r="S2395" s="16">
        <v>53</v>
      </c>
      <c r="T2395" s="16" t="s">
        <v>213</v>
      </c>
      <c r="U2395" s="16" t="s">
        <v>35</v>
      </c>
      <c r="V2395" s="16" t="s">
        <v>7874</v>
      </c>
    </row>
    <row r="2396" spans="1:22" s="5" customFormat="1" ht="409.5" x14ac:dyDescent="0.2">
      <c r="A2396" s="16">
        <v>2391</v>
      </c>
      <c r="B2396" s="21" t="s">
        <v>573</v>
      </c>
      <c r="C2396" s="16" t="s">
        <v>4261</v>
      </c>
      <c r="D2396" s="16" t="s">
        <v>4262</v>
      </c>
      <c r="E2396" s="16" t="s">
        <v>4263</v>
      </c>
      <c r="F2396" s="16"/>
      <c r="G2396" s="16" t="s">
        <v>1493</v>
      </c>
      <c r="H2396" s="251">
        <v>8872500</v>
      </c>
      <c r="I2396" s="251">
        <v>26</v>
      </c>
      <c r="J2396" s="16">
        <v>0</v>
      </c>
      <c r="K2396" s="16">
        <v>0</v>
      </c>
      <c r="L2396" s="16">
        <v>0</v>
      </c>
      <c r="M2396" s="16">
        <v>0</v>
      </c>
      <c r="N2396" s="16">
        <v>0</v>
      </c>
      <c r="O2396" s="16">
        <v>0</v>
      </c>
      <c r="P2396" s="16">
        <v>0</v>
      </c>
      <c r="Q2396" s="16">
        <v>0</v>
      </c>
      <c r="R2396" s="16">
        <v>8872500</v>
      </c>
      <c r="S2396" s="16">
        <v>26</v>
      </c>
      <c r="T2396" s="16" t="s">
        <v>76</v>
      </c>
      <c r="U2396" s="16" t="s">
        <v>2567</v>
      </c>
      <c r="V2396" s="16" t="s">
        <v>2588</v>
      </c>
    </row>
    <row r="2397" spans="1:22" s="5" customFormat="1" ht="225" customHeight="1" x14ac:dyDescent="0.3">
      <c r="A2397" s="16">
        <v>2392</v>
      </c>
      <c r="B2397" s="114" t="s">
        <v>14536</v>
      </c>
      <c r="C2397" s="114" t="s">
        <v>14537</v>
      </c>
      <c r="D2397" s="114" t="s">
        <v>14538</v>
      </c>
      <c r="E2397" s="114" t="s">
        <v>1051</v>
      </c>
      <c r="F2397" s="114" t="s">
        <v>14449</v>
      </c>
      <c r="G2397" s="114" t="s">
        <v>9115</v>
      </c>
      <c r="H2397" s="189">
        <v>8870400</v>
      </c>
      <c r="I2397" s="172" t="s">
        <v>9266</v>
      </c>
      <c r="J2397" s="20"/>
      <c r="K2397" s="20"/>
      <c r="L2397" s="20"/>
      <c r="M2397" s="20"/>
      <c r="N2397" s="20"/>
      <c r="O2397" s="20"/>
      <c r="P2397" s="20"/>
      <c r="Q2397" s="20"/>
      <c r="R2397" s="16">
        <v>8870400</v>
      </c>
      <c r="S2397" s="21">
        <v>4</v>
      </c>
      <c r="T2397" s="20" t="s">
        <v>15828</v>
      </c>
      <c r="U2397" s="112"/>
      <c r="V2397" s="37"/>
    </row>
    <row r="2398" spans="1:22" s="5" customFormat="1" ht="112.5" x14ac:dyDescent="0.2">
      <c r="A2398" s="16">
        <v>2393</v>
      </c>
      <c r="B2398" s="21" t="s">
        <v>7875</v>
      </c>
      <c r="C2398" s="16" t="s">
        <v>4403</v>
      </c>
      <c r="D2398" s="16" t="s">
        <v>55</v>
      </c>
      <c r="E2398" s="16" t="s">
        <v>4404</v>
      </c>
      <c r="F2398" s="16"/>
      <c r="G2398" s="16" t="s">
        <v>49</v>
      </c>
      <c r="H2398" s="251">
        <v>1559999.9999999998</v>
      </c>
      <c r="I2398" s="251">
        <v>6</v>
      </c>
      <c r="J2398" s="16">
        <v>2523401.0199999996</v>
      </c>
      <c r="K2398" s="16">
        <v>19</v>
      </c>
      <c r="L2398" s="16">
        <v>1593726.96</v>
      </c>
      <c r="M2398" s="16">
        <v>12</v>
      </c>
      <c r="N2398" s="16">
        <v>1593726.96</v>
      </c>
      <c r="O2398" s="16">
        <v>12</v>
      </c>
      <c r="P2398" s="16">
        <v>1593726.96</v>
      </c>
      <c r="Q2398" s="16">
        <v>12</v>
      </c>
      <c r="R2398" s="16">
        <v>8864581.8999999985</v>
      </c>
      <c r="S2398" s="16">
        <v>61</v>
      </c>
      <c r="T2398" s="16" t="s">
        <v>213</v>
      </c>
      <c r="U2398" s="16" t="s">
        <v>294</v>
      </c>
      <c r="V2398" s="16" t="s">
        <v>7876</v>
      </c>
    </row>
    <row r="2399" spans="1:22" s="5" customFormat="1" ht="75" x14ac:dyDescent="0.2">
      <c r="A2399" s="16">
        <v>2394</v>
      </c>
      <c r="B2399" s="21" t="s">
        <v>7394</v>
      </c>
      <c r="C2399" s="16" t="s">
        <v>2281</v>
      </c>
      <c r="D2399" s="16" t="s">
        <v>798</v>
      </c>
      <c r="E2399" s="16" t="s">
        <v>7395</v>
      </c>
      <c r="F2399" s="16"/>
      <c r="G2399" s="16" t="s">
        <v>1493</v>
      </c>
      <c r="H2399" s="251">
        <v>1772394</v>
      </c>
      <c r="I2399" s="251">
        <v>34</v>
      </c>
      <c r="J2399" s="16">
        <v>1772394</v>
      </c>
      <c r="K2399" s="16">
        <v>34</v>
      </c>
      <c r="L2399" s="16">
        <v>1772394</v>
      </c>
      <c r="M2399" s="16">
        <v>34</v>
      </c>
      <c r="N2399" s="16">
        <v>1772394</v>
      </c>
      <c r="O2399" s="16">
        <v>34</v>
      </c>
      <c r="P2399" s="16">
        <v>1772394</v>
      </c>
      <c r="Q2399" s="16">
        <v>34</v>
      </c>
      <c r="R2399" s="16">
        <v>8861970</v>
      </c>
      <c r="S2399" s="16">
        <v>170</v>
      </c>
      <c r="T2399" s="16" t="s">
        <v>213</v>
      </c>
      <c r="U2399" s="16" t="s">
        <v>7048</v>
      </c>
      <c r="V2399" s="16" t="s">
        <v>7048</v>
      </c>
    </row>
    <row r="2400" spans="1:22" s="5" customFormat="1" ht="37.5" x14ac:dyDescent="0.2">
      <c r="A2400" s="16">
        <v>2395</v>
      </c>
      <c r="B2400" s="21" t="s">
        <v>4884</v>
      </c>
      <c r="C2400" s="16" t="s">
        <v>4885</v>
      </c>
      <c r="D2400" s="16" t="s">
        <v>2807</v>
      </c>
      <c r="E2400" s="16" t="s">
        <v>4886</v>
      </c>
      <c r="F2400" s="17"/>
      <c r="G2400" s="16" t="s">
        <v>281</v>
      </c>
      <c r="H2400" s="251">
        <v>1771977.6199999999</v>
      </c>
      <c r="I2400" s="251">
        <v>266</v>
      </c>
      <c r="J2400" s="16">
        <v>1771977.6199999999</v>
      </c>
      <c r="K2400" s="16">
        <v>266</v>
      </c>
      <c r="L2400" s="16">
        <v>1771977.6199999999</v>
      </c>
      <c r="M2400" s="16">
        <v>266</v>
      </c>
      <c r="N2400" s="16">
        <v>1771977.6199999999</v>
      </c>
      <c r="O2400" s="16">
        <v>266</v>
      </c>
      <c r="P2400" s="16">
        <v>1771977.6199999999</v>
      </c>
      <c r="Q2400" s="16">
        <v>266</v>
      </c>
      <c r="R2400" s="16">
        <v>8859888.0999999996</v>
      </c>
      <c r="S2400" s="16">
        <v>1330</v>
      </c>
      <c r="T2400" s="16" t="s">
        <v>213</v>
      </c>
      <c r="U2400" s="16" t="s">
        <v>2567</v>
      </c>
      <c r="V2400" s="16" t="s">
        <v>199</v>
      </c>
    </row>
    <row r="2401" spans="1:22" s="5" customFormat="1" ht="375" customHeight="1" x14ac:dyDescent="0.3">
      <c r="A2401" s="16">
        <v>2396</v>
      </c>
      <c r="B2401" s="121" t="s">
        <v>13976</v>
      </c>
      <c r="C2401" s="113" t="s">
        <v>13977</v>
      </c>
      <c r="D2401" s="121" t="s">
        <v>13211</v>
      </c>
      <c r="E2401" s="121" t="s">
        <v>14156</v>
      </c>
      <c r="F2401" s="20"/>
      <c r="G2401" s="21" t="s">
        <v>33</v>
      </c>
      <c r="H2401" s="470">
        <v>2214764.9999999995</v>
      </c>
      <c r="I2401" s="470">
        <v>2</v>
      </c>
      <c r="J2401" s="170">
        <v>2214764.9999999995</v>
      </c>
      <c r="K2401" s="170">
        <v>2</v>
      </c>
      <c r="L2401" s="170">
        <v>2214764.9999999995</v>
      </c>
      <c r="M2401" s="170">
        <v>2</v>
      </c>
      <c r="N2401" s="170">
        <v>2214764.9999999995</v>
      </c>
      <c r="O2401" s="170">
        <v>2</v>
      </c>
      <c r="P2401" s="170"/>
      <c r="Q2401" s="170"/>
      <c r="R2401" s="16">
        <v>8859059.9999999981</v>
      </c>
      <c r="S2401" s="21">
        <v>8</v>
      </c>
      <c r="T2401" s="148" t="s">
        <v>13891</v>
      </c>
      <c r="U2401" s="218"/>
      <c r="V2401" s="218"/>
    </row>
    <row r="2402" spans="1:22" s="5" customFormat="1" ht="56.25" x14ac:dyDescent="0.2">
      <c r="A2402" s="16">
        <v>2397</v>
      </c>
      <c r="B2402" s="21" t="s">
        <v>4887</v>
      </c>
      <c r="C2402" s="16" t="s">
        <v>515</v>
      </c>
      <c r="D2402" s="16" t="s">
        <v>514</v>
      </c>
      <c r="E2402" s="16" t="s">
        <v>516</v>
      </c>
      <c r="F2402" s="17"/>
      <c r="G2402" s="16" t="s">
        <v>33</v>
      </c>
      <c r="H2402" s="251">
        <v>1768974.2999999998</v>
      </c>
      <c r="I2402" s="251">
        <v>10</v>
      </c>
      <c r="J2402" s="16">
        <v>1768974.2999999998</v>
      </c>
      <c r="K2402" s="16">
        <v>10</v>
      </c>
      <c r="L2402" s="16">
        <v>1768974.2999999998</v>
      </c>
      <c r="M2402" s="16">
        <v>10</v>
      </c>
      <c r="N2402" s="16">
        <v>1768974.2999999998</v>
      </c>
      <c r="O2402" s="16">
        <v>10</v>
      </c>
      <c r="P2402" s="16">
        <v>1768974.2999999998</v>
      </c>
      <c r="Q2402" s="16">
        <v>10</v>
      </c>
      <c r="R2402" s="16">
        <v>8844871.5</v>
      </c>
      <c r="S2402" s="16">
        <v>50</v>
      </c>
      <c r="T2402" s="16" t="s">
        <v>213</v>
      </c>
      <c r="U2402" s="16" t="s">
        <v>2567</v>
      </c>
      <c r="V2402" s="16" t="s">
        <v>199</v>
      </c>
    </row>
    <row r="2403" spans="1:22" s="5" customFormat="1" ht="75" x14ac:dyDescent="0.2">
      <c r="A2403" s="16">
        <v>2398</v>
      </c>
      <c r="B2403" s="51" t="s">
        <v>4958</v>
      </c>
      <c r="C2403" s="51" t="s">
        <v>12664</v>
      </c>
      <c r="D2403" s="51" t="s">
        <v>12665</v>
      </c>
      <c r="E2403" s="51" t="s">
        <v>14786</v>
      </c>
      <c r="F2403" s="51"/>
      <c r="G2403" s="51" t="s">
        <v>9122</v>
      </c>
      <c r="H2403" s="437">
        <v>8844416</v>
      </c>
      <c r="I2403" s="251" t="s">
        <v>14787</v>
      </c>
      <c r="J2403" s="17"/>
      <c r="K2403" s="17"/>
      <c r="L2403" s="17"/>
      <c r="M2403" s="17"/>
      <c r="N2403" s="17"/>
      <c r="O2403" s="17"/>
      <c r="P2403" s="17"/>
      <c r="Q2403" s="17"/>
      <c r="R2403" s="16">
        <v>8844416</v>
      </c>
      <c r="S2403" s="16"/>
      <c r="T2403" s="51" t="s">
        <v>14655</v>
      </c>
      <c r="U2403" s="51"/>
      <c r="V2403" s="17"/>
    </row>
    <row r="2404" spans="1:22" s="5" customFormat="1" ht="56.25" x14ac:dyDescent="0.2">
      <c r="A2404" s="16">
        <v>2399</v>
      </c>
      <c r="B2404" s="51" t="s">
        <v>14788</v>
      </c>
      <c r="C2404" s="51" t="s">
        <v>14789</v>
      </c>
      <c r="D2404" s="51" t="s">
        <v>14790</v>
      </c>
      <c r="E2404" s="51" t="s">
        <v>14791</v>
      </c>
      <c r="F2404" s="40" t="s">
        <v>14449</v>
      </c>
      <c r="G2404" s="51" t="s">
        <v>9115</v>
      </c>
      <c r="H2404" s="437">
        <v>8834560</v>
      </c>
      <c r="I2404" s="251" t="s">
        <v>9113</v>
      </c>
      <c r="J2404" s="17"/>
      <c r="K2404" s="17"/>
      <c r="L2404" s="17"/>
      <c r="M2404" s="17"/>
      <c r="N2404" s="17"/>
      <c r="O2404" s="17"/>
      <c r="P2404" s="17"/>
      <c r="Q2404" s="17"/>
      <c r="R2404" s="16">
        <v>8834560</v>
      </c>
      <c r="S2404" s="16">
        <v>1</v>
      </c>
      <c r="T2404" s="51" t="s">
        <v>14655</v>
      </c>
      <c r="U2404" s="51"/>
      <c r="V2404" s="17"/>
    </row>
    <row r="2405" spans="1:22" s="5" customFormat="1" ht="56.25" x14ac:dyDescent="0.2">
      <c r="A2405" s="16">
        <v>2400</v>
      </c>
      <c r="B2405" s="21" t="s">
        <v>417</v>
      </c>
      <c r="C2405" s="16" t="s">
        <v>685</v>
      </c>
      <c r="D2405" s="16" t="s">
        <v>686</v>
      </c>
      <c r="E2405" s="16" t="s">
        <v>3047</v>
      </c>
      <c r="F2405" s="16"/>
      <c r="G2405" s="16" t="s">
        <v>33</v>
      </c>
      <c r="H2405" s="251">
        <v>1266482.45</v>
      </c>
      <c r="I2405" s="251">
        <v>30</v>
      </c>
      <c r="J2405" s="16">
        <v>1890000</v>
      </c>
      <c r="K2405" s="16">
        <v>35</v>
      </c>
      <c r="L2405" s="16">
        <v>1890000</v>
      </c>
      <c r="M2405" s="16">
        <v>35</v>
      </c>
      <c r="N2405" s="16">
        <v>1890000</v>
      </c>
      <c r="O2405" s="16">
        <v>35</v>
      </c>
      <c r="P2405" s="16">
        <v>1890000</v>
      </c>
      <c r="Q2405" s="16">
        <v>35</v>
      </c>
      <c r="R2405" s="16">
        <v>8826482.4499999993</v>
      </c>
      <c r="S2405" s="16">
        <v>170</v>
      </c>
      <c r="T2405" s="16" t="s">
        <v>1113</v>
      </c>
      <c r="U2405" s="16" t="s">
        <v>9902</v>
      </c>
      <c r="V2405" s="16"/>
    </row>
    <row r="2406" spans="1:22" s="5" customFormat="1" ht="393.75" x14ac:dyDescent="0.2">
      <c r="A2406" s="16">
        <v>2401</v>
      </c>
      <c r="B2406" s="21" t="s">
        <v>6669</v>
      </c>
      <c r="C2406" s="16" t="s">
        <v>6706</v>
      </c>
      <c r="D2406" s="16" t="s">
        <v>6707</v>
      </c>
      <c r="E2406" s="16" t="s">
        <v>6708</v>
      </c>
      <c r="F2406" s="16"/>
      <c r="G2406" s="16" t="s">
        <v>1493</v>
      </c>
      <c r="H2406" s="251">
        <v>8820000</v>
      </c>
      <c r="I2406" s="251">
        <v>4</v>
      </c>
      <c r="J2406" s="16">
        <v>0</v>
      </c>
      <c r="K2406" s="16">
        <v>0</v>
      </c>
      <c r="L2406" s="16">
        <v>0</v>
      </c>
      <c r="M2406" s="16">
        <v>0</v>
      </c>
      <c r="N2406" s="16">
        <v>0</v>
      </c>
      <c r="O2406" s="16">
        <v>0</v>
      </c>
      <c r="P2406" s="16">
        <v>0</v>
      </c>
      <c r="Q2406" s="16">
        <v>0</v>
      </c>
      <c r="R2406" s="16">
        <v>8820000</v>
      </c>
      <c r="S2406" s="16">
        <v>4</v>
      </c>
      <c r="T2406" s="16" t="s">
        <v>76</v>
      </c>
      <c r="U2406" s="16"/>
      <c r="V2406" s="16"/>
    </row>
    <row r="2407" spans="1:22" s="5" customFormat="1" ht="56.25" x14ac:dyDescent="0.2">
      <c r="A2407" s="16">
        <v>2402</v>
      </c>
      <c r="B2407" s="21" t="s">
        <v>3051</v>
      </c>
      <c r="C2407" s="16" t="s">
        <v>3052</v>
      </c>
      <c r="D2407" s="16" t="s">
        <v>3053</v>
      </c>
      <c r="E2407" s="16" t="s">
        <v>3054</v>
      </c>
      <c r="F2407" s="16" t="s">
        <v>3055</v>
      </c>
      <c r="G2407" s="16" t="s">
        <v>33</v>
      </c>
      <c r="H2407" s="251">
        <v>1602881.3733333333</v>
      </c>
      <c r="I2407" s="251">
        <v>4</v>
      </c>
      <c r="J2407" s="16">
        <v>1699054.2557333333</v>
      </c>
      <c r="K2407" s="16">
        <v>2</v>
      </c>
      <c r="L2407" s="16">
        <v>1767016.4259626667</v>
      </c>
      <c r="M2407" s="16">
        <v>5</v>
      </c>
      <c r="N2407" s="16">
        <v>1837697.0830011736</v>
      </c>
      <c r="O2407" s="16">
        <v>4</v>
      </c>
      <c r="P2407" s="16">
        <v>1911204.9663212206</v>
      </c>
      <c r="Q2407" s="16">
        <v>3</v>
      </c>
      <c r="R2407" s="16">
        <v>8817854.1043517273</v>
      </c>
      <c r="S2407" s="16">
        <v>18</v>
      </c>
      <c r="T2407" s="16" t="s">
        <v>9759</v>
      </c>
      <c r="U2407" s="16" t="s">
        <v>2567</v>
      </c>
      <c r="V2407" s="16" t="s">
        <v>2922</v>
      </c>
    </row>
    <row r="2408" spans="1:22" s="5" customFormat="1" ht="93.75" x14ac:dyDescent="0.2">
      <c r="A2408" s="16">
        <v>2403</v>
      </c>
      <c r="B2408" s="16" t="s">
        <v>514</v>
      </c>
      <c r="C2408" s="16" t="s">
        <v>2514</v>
      </c>
      <c r="D2408" s="16" t="s">
        <v>2515</v>
      </c>
      <c r="E2408" s="16" t="s">
        <v>13226</v>
      </c>
      <c r="F2408" s="16"/>
      <c r="G2408" s="151" t="s">
        <v>9115</v>
      </c>
      <c r="H2408" s="168">
        <v>8812160</v>
      </c>
      <c r="I2408" s="166" t="s">
        <v>9113</v>
      </c>
      <c r="J2408" s="166">
        <v>0</v>
      </c>
      <c r="K2408" s="166">
        <v>50</v>
      </c>
      <c r="L2408" s="166">
        <v>0</v>
      </c>
      <c r="M2408" s="166">
        <v>0</v>
      </c>
      <c r="N2408" s="166">
        <v>0</v>
      </c>
      <c r="O2408" s="166">
        <v>0</v>
      </c>
      <c r="P2408" s="166">
        <v>0</v>
      </c>
      <c r="Q2408" s="166">
        <v>0</v>
      </c>
      <c r="R2408" s="16">
        <v>8812160</v>
      </c>
      <c r="S2408" s="275">
        <v>51</v>
      </c>
      <c r="T2408" s="20" t="s">
        <v>13227</v>
      </c>
      <c r="U2408" s="118" t="s">
        <v>35</v>
      </c>
      <c r="V2408" s="118" t="s">
        <v>1613</v>
      </c>
    </row>
    <row r="2409" spans="1:22" s="5" customFormat="1" ht="337.5" x14ac:dyDescent="0.2">
      <c r="A2409" s="16">
        <v>2404</v>
      </c>
      <c r="B2409" s="21" t="s">
        <v>7877</v>
      </c>
      <c r="C2409" s="16" t="s">
        <v>7878</v>
      </c>
      <c r="D2409" s="16" t="s">
        <v>5596</v>
      </c>
      <c r="E2409" s="16" t="s">
        <v>7879</v>
      </c>
      <c r="F2409" s="16"/>
      <c r="G2409" s="16" t="s">
        <v>49</v>
      </c>
      <c r="H2409" s="251">
        <v>1191280.9999999998</v>
      </c>
      <c r="I2409" s="251">
        <v>53</v>
      </c>
      <c r="J2409" s="16">
        <v>1904684</v>
      </c>
      <c r="K2409" s="16">
        <v>83</v>
      </c>
      <c r="L2409" s="16">
        <v>1904684</v>
      </c>
      <c r="M2409" s="16">
        <v>83</v>
      </c>
      <c r="N2409" s="16">
        <v>1904684</v>
      </c>
      <c r="O2409" s="16">
        <v>83</v>
      </c>
      <c r="P2409" s="16">
        <v>1904684</v>
      </c>
      <c r="Q2409" s="16">
        <v>83</v>
      </c>
      <c r="R2409" s="16">
        <v>8810017</v>
      </c>
      <c r="S2409" s="16">
        <v>385</v>
      </c>
      <c r="T2409" s="16" t="s">
        <v>213</v>
      </c>
      <c r="U2409" s="16" t="s">
        <v>35</v>
      </c>
      <c r="V2409" s="16" t="s">
        <v>7880</v>
      </c>
    </row>
    <row r="2410" spans="1:22" s="5" customFormat="1" ht="75" x14ac:dyDescent="0.2">
      <c r="A2410" s="16">
        <v>2405</v>
      </c>
      <c r="B2410" s="21" t="s">
        <v>10136</v>
      </c>
      <c r="C2410" s="16" t="s">
        <v>10137</v>
      </c>
      <c r="D2410" s="16" t="s">
        <v>798</v>
      </c>
      <c r="E2410" s="16" t="s">
        <v>10138</v>
      </c>
      <c r="F2410" s="16" t="s">
        <v>10138</v>
      </c>
      <c r="G2410" s="16" t="s">
        <v>9115</v>
      </c>
      <c r="H2410" s="251">
        <v>1761800.32</v>
      </c>
      <c r="I2410" s="251" t="s">
        <v>9113</v>
      </c>
      <c r="J2410" s="16">
        <v>1761800.32</v>
      </c>
      <c r="K2410" s="16" t="s">
        <v>9113</v>
      </c>
      <c r="L2410" s="16">
        <v>1761800.32</v>
      </c>
      <c r="M2410" s="16" t="s">
        <v>9113</v>
      </c>
      <c r="N2410" s="16">
        <v>1761800.32</v>
      </c>
      <c r="O2410" s="16" t="s">
        <v>9113</v>
      </c>
      <c r="P2410" s="16">
        <v>1761800.32</v>
      </c>
      <c r="Q2410" s="16" t="s">
        <v>9113</v>
      </c>
      <c r="R2410" s="16">
        <v>8809001.5999999996</v>
      </c>
      <c r="S2410" s="16">
        <v>5</v>
      </c>
      <c r="T2410" s="16" t="s">
        <v>34</v>
      </c>
      <c r="U2410" s="16"/>
      <c r="V2410" s="16"/>
    </row>
    <row r="2411" spans="1:22" s="5" customFormat="1" ht="56.25" x14ac:dyDescent="0.2">
      <c r="A2411" s="16">
        <v>2406</v>
      </c>
      <c r="B2411" s="21" t="s">
        <v>7881</v>
      </c>
      <c r="C2411" s="16" t="s">
        <v>4625</v>
      </c>
      <c r="D2411" s="16" t="s">
        <v>4626</v>
      </c>
      <c r="E2411" s="16" t="s">
        <v>3918</v>
      </c>
      <c r="F2411" s="16"/>
      <c r="G2411" s="16" t="s">
        <v>33</v>
      </c>
      <c r="H2411" s="251">
        <v>194999.99999999997</v>
      </c>
      <c r="I2411" s="251">
        <v>30</v>
      </c>
      <c r="J2411" s="16">
        <v>2152080</v>
      </c>
      <c r="K2411" s="16">
        <v>60</v>
      </c>
      <c r="L2411" s="16">
        <v>2152080</v>
      </c>
      <c r="M2411" s="16">
        <v>60</v>
      </c>
      <c r="N2411" s="16">
        <v>2152080</v>
      </c>
      <c r="O2411" s="16">
        <v>60</v>
      </c>
      <c r="P2411" s="16">
        <v>2152080</v>
      </c>
      <c r="Q2411" s="16">
        <v>60</v>
      </c>
      <c r="R2411" s="16">
        <v>8803320</v>
      </c>
      <c r="S2411" s="16">
        <v>270</v>
      </c>
      <c r="T2411" s="16" t="s">
        <v>213</v>
      </c>
      <c r="U2411" s="16" t="s">
        <v>7048</v>
      </c>
      <c r="V2411" s="16" t="s">
        <v>7048</v>
      </c>
    </row>
    <row r="2412" spans="1:22" s="5" customFormat="1" x14ac:dyDescent="0.2">
      <c r="A2412" s="16">
        <v>2407</v>
      </c>
      <c r="B2412" s="21" t="s">
        <v>573</v>
      </c>
      <c r="C2412" s="16" t="s">
        <v>4261</v>
      </c>
      <c r="D2412" s="16" t="s">
        <v>4262</v>
      </c>
      <c r="E2412" s="16" t="s">
        <v>10414</v>
      </c>
      <c r="F2412" s="16"/>
      <c r="G2412" s="16" t="s">
        <v>9115</v>
      </c>
      <c r="H2412" s="251">
        <v>8796480</v>
      </c>
      <c r="I2412" s="251" t="s">
        <v>10205</v>
      </c>
      <c r="J2412" s="16"/>
      <c r="K2412" s="16"/>
      <c r="L2412" s="16"/>
      <c r="M2412" s="16"/>
      <c r="N2412" s="16"/>
      <c r="O2412" s="16"/>
      <c r="P2412" s="16"/>
      <c r="Q2412" s="16"/>
      <c r="R2412" s="16">
        <v>8796480</v>
      </c>
      <c r="S2412" s="16">
        <v>17</v>
      </c>
      <c r="T2412" s="16" t="s">
        <v>76</v>
      </c>
      <c r="U2412" s="16" t="s">
        <v>2567</v>
      </c>
      <c r="V2412" s="16" t="s">
        <v>1202</v>
      </c>
    </row>
    <row r="2413" spans="1:22" s="5" customFormat="1" ht="409.5" x14ac:dyDescent="0.2">
      <c r="A2413" s="16">
        <v>2408</v>
      </c>
      <c r="B2413" s="21" t="s">
        <v>2548</v>
      </c>
      <c r="C2413" s="16" t="s">
        <v>3315</v>
      </c>
      <c r="D2413" s="16" t="s">
        <v>1601</v>
      </c>
      <c r="E2413" s="16" t="s">
        <v>3347</v>
      </c>
      <c r="F2413" s="16" t="s">
        <v>3347</v>
      </c>
      <c r="G2413" s="16" t="s">
        <v>1493</v>
      </c>
      <c r="H2413" s="251">
        <v>4393022.5999999996</v>
      </c>
      <c r="I2413" s="251">
        <v>10</v>
      </c>
      <c r="J2413" s="16">
        <v>0</v>
      </c>
      <c r="K2413" s="16">
        <v>0</v>
      </c>
      <c r="L2413" s="16">
        <v>4393022.5999999996</v>
      </c>
      <c r="M2413" s="16">
        <v>10</v>
      </c>
      <c r="N2413" s="16">
        <v>0</v>
      </c>
      <c r="O2413" s="16">
        <v>0</v>
      </c>
      <c r="P2413" s="16">
        <v>0</v>
      </c>
      <c r="Q2413" s="16">
        <v>0</v>
      </c>
      <c r="R2413" s="16">
        <v>8786045.1999999993</v>
      </c>
      <c r="S2413" s="16">
        <v>20</v>
      </c>
      <c r="T2413" s="16" t="s">
        <v>1326</v>
      </c>
      <c r="U2413" s="16"/>
      <c r="V2413" s="16"/>
    </row>
    <row r="2414" spans="1:22" s="5" customFormat="1" ht="93.75" x14ac:dyDescent="0.2">
      <c r="A2414" s="16">
        <v>2409</v>
      </c>
      <c r="B2414" s="21" t="s">
        <v>417</v>
      </c>
      <c r="C2414" s="16" t="s">
        <v>1766</v>
      </c>
      <c r="D2414" s="16" t="s">
        <v>1767</v>
      </c>
      <c r="E2414" s="16" t="s">
        <v>11177</v>
      </c>
      <c r="F2414" s="16"/>
      <c r="G2414" s="16" t="s">
        <v>1493</v>
      </c>
      <c r="H2414" s="251">
        <v>1757179.2</v>
      </c>
      <c r="I2414" s="251">
        <v>70</v>
      </c>
      <c r="J2414" s="16">
        <v>1757179.2</v>
      </c>
      <c r="K2414" s="16">
        <v>70</v>
      </c>
      <c r="L2414" s="16">
        <v>1757179.2</v>
      </c>
      <c r="M2414" s="16">
        <v>70</v>
      </c>
      <c r="N2414" s="16">
        <v>1757179.2</v>
      </c>
      <c r="O2414" s="16">
        <v>70</v>
      </c>
      <c r="P2414" s="16">
        <v>1757179.2</v>
      </c>
      <c r="Q2414" s="16">
        <v>70</v>
      </c>
      <c r="R2414" s="16">
        <v>8785896</v>
      </c>
      <c r="S2414" s="16">
        <v>350</v>
      </c>
      <c r="T2414" s="16" t="s">
        <v>1113</v>
      </c>
      <c r="U2414" s="16" t="s">
        <v>8908</v>
      </c>
      <c r="V2414" s="35" t="s">
        <v>199</v>
      </c>
    </row>
    <row r="2415" spans="1:22" s="5" customFormat="1" ht="75" x14ac:dyDescent="0.2">
      <c r="A2415" s="16">
        <v>2410</v>
      </c>
      <c r="B2415" s="21" t="s">
        <v>3917</v>
      </c>
      <c r="C2415" s="16" t="s">
        <v>10084</v>
      </c>
      <c r="D2415" s="16" t="s">
        <v>1501</v>
      </c>
      <c r="E2415" s="16" t="s">
        <v>10085</v>
      </c>
      <c r="F2415" s="16" t="s">
        <v>10085</v>
      </c>
      <c r="G2415" s="16" t="s">
        <v>9115</v>
      </c>
      <c r="H2415" s="251">
        <v>8784000.0072000008</v>
      </c>
      <c r="I2415" s="251">
        <v>2</v>
      </c>
      <c r="J2415" s="16"/>
      <c r="K2415" s="16"/>
      <c r="L2415" s="16"/>
      <c r="M2415" s="16"/>
      <c r="N2415" s="16"/>
      <c r="O2415" s="16"/>
      <c r="P2415" s="16"/>
      <c r="Q2415" s="16"/>
      <c r="R2415" s="16">
        <v>8784000.0072000008</v>
      </c>
      <c r="S2415" s="16">
        <v>2</v>
      </c>
      <c r="T2415" s="16" t="s">
        <v>34</v>
      </c>
      <c r="U2415" s="16"/>
      <c r="V2415" s="16"/>
    </row>
    <row r="2416" spans="1:22" s="5" customFormat="1" ht="93.75" x14ac:dyDescent="0.2">
      <c r="A2416" s="16">
        <v>2411</v>
      </c>
      <c r="B2416" s="51" t="s">
        <v>514</v>
      </c>
      <c r="C2416" s="51" t="s">
        <v>2489</v>
      </c>
      <c r="D2416" s="51" t="s">
        <v>2490</v>
      </c>
      <c r="E2416" s="51" t="s">
        <v>14792</v>
      </c>
      <c r="F2416" s="40" t="s">
        <v>14449</v>
      </c>
      <c r="G2416" s="51" t="s">
        <v>9115</v>
      </c>
      <c r="H2416" s="437">
        <v>8780800</v>
      </c>
      <c r="I2416" s="251" t="s">
        <v>9421</v>
      </c>
      <c r="J2416" s="17"/>
      <c r="K2416" s="17"/>
      <c r="L2416" s="17"/>
      <c r="M2416" s="17"/>
      <c r="N2416" s="17"/>
      <c r="O2416" s="17"/>
      <c r="P2416" s="17"/>
      <c r="Q2416" s="17"/>
      <c r="R2416" s="16">
        <v>8780800</v>
      </c>
      <c r="S2416" s="16">
        <v>8</v>
      </c>
      <c r="T2416" s="51" t="s">
        <v>14655</v>
      </c>
      <c r="U2416" s="51"/>
      <c r="V2416" s="17"/>
    </row>
    <row r="2417" spans="1:22" s="5" customFormat="1" ht="131.25" x14ac:dyDescent="0.2">
      <c r="A2417" s="16">
        <v>2412</v>
      </c>
      <c r="B2417" s="21" t="s">
        <v>7409</v>
      </c>
      <c r="C2417" s="16" t="s">
        <v>7333</v>
      </c>
      <c r="D2417" s="16" t="s">
        <v>264</v>
      </c>
      <c r="E2417" s="16" t="s">
        <v>7410</v>
      </c>
      <c r="F2417" s="16"/>
      <c r="G2417" s="16" t="s">
        <v>33</v>
      </c>
      <c r="H2417" s="251">
        <v>2086000</v>
      </c>
      <c r="I2417" s="251">
        <v>14</v>
      </c>
      <c r="J2417" s="16">
        <v>1669500</v>
      </c>
      <c r="K2417" s="16">
        <v>9</v>
      </c>
      <c r="L2417" s="16">
        <v>1669500</v>
      </c>
      <c r="M2417" s="16">
        <v>9</v>
      </c>
      <c r="N2417" s="16">
        <v>1669500</v>
      </c>
      <c r="O2417" s="16">
        <v>9</v>
      </c>
      <c r="P2417" s="16">
        <v>1669500</v>
      </c>
      <c r="Q2417" s="16">
        <v>9</v>
      </c>
      <c r="R2417" s="16">
        <v>8764000</v>
      </c>
      <c r="S2417" s="16">
        <v>50</v>
      </c>
      <c r="T2417" s="16" t="s">
        <v>213</v>
      </c>
      <c r="U2417" s="16" t="s">
        <v>7048</v>
      </c>
      <c r="V2417" s="16" t="s">
        <v>7048</v>
      </c>
    </row>
    <row r="2418" spans="1:22" s="5" customFormat="1" ht="37.5" x14ac:dyDescent="0.2">
      <c r="A2418" s="16">
        <v>2413</v>
      </c>
      <c r="B2418" s="21" t="s">
        <v>4888</v>
      </c>
      <c r="C2418" s="16" t="s">
        <v>4889</v>
      </c>
      <c r="D2418" s="16" t="s">
        <v>326</v>
      </c>
      <c r="E2418" s="16" t="s">
        <v>4890</v>
      </c>
      <c r="F2418" s="17"/>
      <c r="G2418" s="16" t="s">
        <v>281</v>
      </c>
      <c r="H2418" s="251">
        <v>1752255.472000008</v>
      </c>
      <c r="I2418" s="251">
        <v>97.895961151250006</v>
      </c>
      <c r="J2418" s="16">
        <v>1752255.472000008</v>
      </c>
      <c r="K2418" s="16">
        <v>97.895961151250006</v>
      </c>
      <c r="L2418" s="16">
        <v>1752255.472000008</v>
      </c>
      <c r="M2418" s="16">
        <v>97.895961151250006</v>
      </c>
      <c r="N2418" s="16">
        <v>1752255.472000008</v>
      </c>
      <c r="O2418" s="16">
        <v>97.895961151250006</v>
      </c>
      <c r="P2418" s="16">
        <v>1752255.472000008</v>
      </c>
      <c r="Q2418" s="16">
        <v>97.895961151250006</v>
      </c>
      <c r="R2418" s="16">
        <v>8761277.3600000404</v>
      </c>
      <c r="S2418" s="16">
        <v>489.47980575625002</v>
      </c>
      <c r="T2418" s="16" t="s">
        <v>213</v>
      </c>
      <c r="U2418" s="16"/>
      <c r="V2418" s="16"/>
    </row>
    <row r="2419" spans="1:22" s="5" customFormat="1" ht="56.25" customHeight="1" x14ac:dyDescent="0.3">
      <c r="A2419" s="16">
        <v>2414</v>
      </c>
      <c r="B2419" s="114" t="s">
        <v>263</v>
      </c>
      <c r="C2419" s="114" t="s">
        <v>11327</v>
      </c>
      <c r="D2419" s="114" t="s">
        <v>11328</v>
      </c>
      <c r="E2419" s="114" t="s">
        <v>14157</v>
      </c>
      <c r="F2419" s="114"/>
      <c r="G2419" s="20" t="s">
        <v>33</v>
      </c>
      <c r="H2419" s="115">
        <v>1609000</v>
      </c>
      <c r="I2419" s="172">
        <v>500</v>
      </c>
      <c r="J2419" s="114">
        <v>1609000</v>
      </c>
      <c r="K2419" s="114">
        <v>500</v>
      </c>
      <c r="L2419" s="114">
        <v>1721630</v>
      </c>
      <c r="M2419" s="114">
        <v>500</v>
      </c>
      <c r="N2419" s="114">
        <v>1842144.1</v>
      </c>
      <c r="O2419" s="114">
        <v>500</v>
      </c>
      <c r="P2419" s="114">
        <v>1971094.1870000002</v>
      </c>
      <c r="Q2419" s="114">
        <v>500</v>
      </c>
      <c r="R2419" s="16">
        <v>8752868.2870000005</v>
      </c>
      <c r="S2419" s="114">
        <v>2500</v>
      </c>
      <c r="T2419" s="114" t="s">
        <v>13999</v>
      </c>
      <c r="U2419" s="221" t="s">
        <v>83</v>
      </c>
      <c r="V2419" s="221"/>
    </row>
    <row r="2420" spans="1:22" s="5" customFormat="1" ht="112.5" x14ac:dyDescent="0.2">
      <c r="A2420" s="16">
        <v>2415</v>
      </c>
      <c r="B2420" s="21" t="s">
        <v>4892</v>
      </c>
      <c r="C2420" s="16" t="s">
        <v>2281</v>
      </c>
      <c r="D2420" s="16" t="s">
        <v>514</v>
      </c>
      <c r="E2420" s="16" t="s">
        <v>2282</v>
      </c>
      <c r="F2420" s="17"/>
      <c r="G2420" s="16" t="s">
        <v>33</v>
      </c>
      <c r="H2420" s="251">
        <v>1750227.5999999999</v>
      </c>
      <c r="I2420" s="251">
        <v>3</v>
      </c>
      <c r="J2420" s="16">
        <v>1750227.5999999999</v>
      </c>
      <c r="K2420" s="16">
        <v>3</v>
      </c>
      <c r="L2420" s="16">
        <v>1750227.5999999999</v>
      </c>
      <c r="M2420" s="16">
        <v>3</v>
      </c>
      <c r="N2420" s="16">
        <v>1750227.5999999999</v>
      </c>
      <c r="O2420" s="16">
        <v>3</v>
      </c>
      <c r="P2420" s="16">
        <v>1750227.5999999999</v>
      </c>
      <c r="Q2420" s="16">
        <v>3</v>
      </c>
      <c r="R2420" s="16">
        <v>8751138</v>
      </c>
      <c r="S2420" s="16">
        <v>15</v>
      </c>
      <c r="T2420" s="16" t="s">
        <v>213</v>
      </c>
      <c r="U2420" s="16" t="s">
        <v>2567</v>
      </c>
      <c r="V2420" s="16" t="s">
        <v>4305</v>
      </c>
    </row>
    <row r="2421" spans="1:22" s="5" customFormat="1" ht="93.75" x14ac:dyDescent="0.2">
      <c r="A2421" s="16">
        <v>2416</v>
      </c>
      <c r="B2421" s="21" t="s">
        <v>10045</v>
      </c>
      <c r="C2421" s="16" t="s">
        <v>10046</v>
      </c>
      <c r="D2421" s="16" t="s">
        <v>6986</v>
      </c>
      <c r="E2421" s="16" t="s">
        <v>10047</v>
      </c>
      <c r="F2421" s="16" t="s">
        <v>10047</v>
      </c>
      <c r="G2421" s="16" t="s">
        <v>9115</v>
      </c>
      <c r="H2421" s="251">
        <v>1747999.68</v>
      </c>
      <c r="I2421" s="251" t="s">
        <v>9113</v>
      </c>
      <c r="J2421" s="16">
        <v>1747999.68</v>
      </c>
      <c r="K2421" s="16" t="s">
        <v>9113</v>
      </c>
      <c r="L2421" s="16">
        <v>1747999.68</v>
      </c>
      <c r="M2421" s="16" t="s">
        <v>9113</v>
      </c>
      <c r="N2421" s="16">
        <v>1747999.68</v>
      </c>
      <c r="O2421" s="16" t="s">
        <v>9113</v>
      </c>
      <c r="P2421" s="16">
        <v>1747999.68</v>
      </c>
      <c r="Q2421" s="16" t="s">
        <v>9113</v>
      </c>
      <c r="R2421" s="16">
        <v>8739998.4000000004</v>
      </c>
      <c r="S2421" s="16">
        <v>5</v>
      </c>
      <c r="T2421" s="16" t="s">
        <v>34</v>
      </c>
      <c r="U2421" s="16"/>
      <c r="V2421" s="16"/>
    </row>
    <row r="2422" spans="1:22" s="5" customFormat="1" ht="75" x14ac:dyDescent="0.2">
      <c r="A2422" s="16">
        <v>2417</v>
      </c>
      <c r="B2422" s="21" t="s">
        <v>6154</v>
      </c>
      <c r="C2422" s="16" t="s">
        <v>10056</v>
      </c>
      <c r="D2422" s="16" t="s">
        <v>10057</v>
      </c>
      <c r="E2422" s="16" t="s">
        <v>10058</v>
      </c>
      <c r="F2422" s="16" t="s">
        <v>10058</v>
      </c>
      <c r="G2422" s="16" t="s">
        <v>9996</v>
      </c>
      <c r="H2422" s="251">
        <v>1747995.2</v>
      </c>
      <c r="I2422" s="251" t="s">
        <v>9126</v>
      </c>
      <c r="J2422" s="16">
        <v>1747995.2</v>
      </c>
      <c r="K2422" s="16" t="s">
        <v>9126</v>
      </c>
      <c r="L2422" s="16">
        <v>1747995.2</v>
      </c>
      <c r="M2422" s="16" t="s">
        <v>9126</v>
      </c>
      <c r="N2422" s="16">
        <v>1747995.2</v>
      </c>
      <c r="O2422" s="16" t="s">
        <v>9126</v>
      </c>
      <c r="P2422" s="16">
        <v>1747995.2</v>
      </c>
      <c r="Q2422" s="16" t="s">
        <v>9126</v>
      </c>
      <c r="R2422" s="16">
        <v>8739976</v>
      </c>
      <c r="S2422" s="16">
        <v>50</v>
      </c>
      <c r="T2422" s="16" t="s">
        <v>34</v>
      </c>
      <c r="U2422" s="16"/>
      <c r="V2422" s="16"/>
    </row>
    <row r="2423" spans="1:22" s="5" customFormat="1" ht="112.5" x14ac:dyDescent="0.2">
      <c r="A2423" s="16">
        <v>2418</v>
      </c>
      <c r="B2423" s="21" t="s">
        <v>609</v>
      </c>
      <c r="C2423" s="16" t="s">
        <v>3341</v>
      </c>
      <c r="D2423" s="16" t="s">
        <v>3342</v>
      </c>
      <c r="E2423" s="16" t="s">
        <v>9455</v>
      </c>
      <c r="F2423" s="16"/>
      <c r="G2423" s="16" t="s">
        <v>9115</v>
      </c>
      <c r="H2423" s="251">
        <v>8739554.6699999999</v>
      </c>
      <c r="I2423" s="251" t="s">
        <v>9113</v>
      </c>
      <c r="J2423" s="16"/>
      <c r="K2423" s="16"/>
      <c r="L2423" s="16"/>
      <c r="M2423" s="16"/>
      <c r="N2423" s="16"/>
      <c r="O2423" s="16"/>
      <c r="P2423" s="16"/>
      <c r="Q2423" s="16"/>
      <c r="R2423" s="16">
        <v>8739554.6699999999</v>
      </c>
      <c r="S2423" s="16">
        <v>1</v>
      </c>
      <c r="T2423" s="16" t="s">
        <v>1326</v>
      </c>
      <c r="U2423" s="16"/>
      <c r="V2423" s="16"/>
    </row>
    <row r="2424" spans="1:22" s="5" customFormat="1" ht="56.25" x14ac:dyDescent="0.2">
      <c r="A2424" s="16">
        <v>2419</v>
      </c>
      <c r="B2424" s="21" t="s">
        <v>7280</v>
      </c>
      <c r="C2424" s="16" t="s">
        <v>7185</v>
      </c>
      <c r="D2424" s="16" t="s">
        <v>7606</v>
      </c>
      <c r="E2424" s="16" t="s">
        <v>7281</v>
      </c>
      <c r="F2424" s="16"/>
      <c r="G2424" s="16" t="s">
        <v>33</v>
      </c>
      <c r="H2424" s="251">
        <v>1562700</v>
      </c>
      <c r="I2424" s="251">
        <v>173</v>
      </c>
      <c r="J2424" s="16">
        <v>1793880</v>
      </c>
      <c r="K2424" s="16">
        <v>151</v>
      </c>
      <c r="L2424" s="16">
        <v>1793880</v>
      </c>
      <c r="M2424" s="16">
        <v>151</v>
      </c>
      <c r="N2424" s="16">
        <v>1793880</v>
      </c>
      <c r="O2424" s="16">
        <v>151</v>
      </c>
      <c r="P2424" s="16">
        <v>1793880</v>
      </c>
      <c r="Q2424" s="16">
        <v>151</v>
      </c>
      <c r="R2424" s="16">
        <v>8738220</v>
      </c>
      <c r="S2424" s="16">
        <v>777</v>
      </c>
      <c r="T2424" s="16" t="s">
        <v>213</v>
      </c>
      <c r="U2424" s="16" t="s">
        <v>294</v>
      </c>
      <c r="V2424" s="16" t="s">
        <v>549</v>
      </c>
    </row>
    <row r="2425" spans="1:22" s="5" customFormat="1" ht="75" x14ac:dyDescent="0.2">
      <c r="A2425" s="16">
        <v>2420</v>
      </c>
      <c r="B2425" s="21" t="s">
        <v>471</v>
      </c>
      <c r="C2425" s="16" t="s">
        <v>2537</v>
      </c>
      <c r="D2425" s="16" t="s">
        <v>2538</v>
      </c>
      <c r="E2425" s="16" t="s">
        <v>3208</v>
      </c>
      <c r="F2425" s="16"/>
      <c r="G2425" s="16" t="s">
        <v>24</v>
      </c>
      <c r="H2425" s="251">
        <v>1230000</v>
      </c>
      <c r="I2425" s="251">
        <v>2000</v>
      </c>
      <c r="J2425" s="16">
        <v>1230000</v>
      </c>
      <c r="K2425" s="16">
        <v>2000</v>
      </c>
      <c r="L2425" s="16">
        <v>2091000</v>
      </c>
      <c r="M2425" s="16">
        <v>3400</v>
      </c>
      <c r="N2425" s="16">
        <v>2091000</v>
      </c>
      <c r="O2425" s="16">
        <v>3400</v>
      </c>
      <c r="P2425" s="16">
        <v>2091000</v>
      </c>
      <c r="Q2425" s="16">
        <v>3400</v>
      </c>
      <c r="R2425" s="16">
        <v>8733000</v>
      </c>
      <c r="S2425" s="16">
        <v>14200</v>
      </c>
      <c r="T2425" s="16" t="s">
        <v>1457</v>
      </c>
      <c r="U2425" s="16" t="s">
        <v>2567</v>
      </c>
      <c r="V2425" s="16" t="s">
        <v>3209</v>
      </c>
    </row>
    <row r="2426" spans="1:22" s="5" customFormat="1" ht="409.5" x14ac:dyDescent="0.2">
      <c r="A2426" s="16">
        <v>2421</v>
      </c>
      <c r="B2426" s="21" t="s">
        <v>2518</v>
      </c>
      <c r="C2426" s="16" t="s">
        <v>2519</v>
      </c>
      <c r="D2426" s="16" t="s">
        <v>2520</v>
      </c>
      <c r="E2426" s="16" t="s">
        <v>2521</v>
      </c>
      <c r="F2426" s="16"/>
      <c r="G2426" s="16" t="s">
        <v>2320</v>
      </c>
      <c r="H2426" s="251">
        <v>2096000</v>
      </c>
      <c r="I2426" s="251">
        <v>4</v>
      </c>
      <c r="J2426" s="16">
        <v>1659000</v>
      </c>
      <c r="K2426" s="16">
        <v>3</v>
      </c>
      <c r="L2426" s="16">
        <v>1659000</v>
      </c>
      <c r="M2426" s="16">
        <v>3</v>
      </c>
      <c r="N2426" s="16">
        <v>1659000</v>
      </c>
      <c r="O2426" s="16">
        <v>3</v>
      </c>
      <c r="P2426" s="16">
        <v>1659000</v>
      </c>
      <c r="Q2426" s="16">
        <v>3</v>
      </c>
      <c r="R2426" s="16">
        <v>8732000</v>
      </c>
      <c r="S2426" s="16">
        <v>16</v>
      </c>
      <c r="T2426" s="16" t="s">
        <v>25</v>
      </c>
      <c r="U2426" s="16" t="s">
        <v>35</v>
      </c>
      <c r="V2426" s="16" t="s">
        <v>199</v>
      </c>
    </row>
    <row r="2427" spans="1:22" s="5" customFormat="1" ht="93.75" x14ac:dyDescent="0.2">
      <c r="A2427" s="16">
        <v>2422</v>
      </c>
      <c r="B2427" s="21" t="s">
        <v>417</v>
      </c>
      <c r="C2427" s="16" t="s">
        <v>1766</v>
      </c>
      <c r="D2427" s="16" t="s">
        <v>1767</v>
      </c>
      <c r="E2427" s="16" t="s">
        <v>2790</v>
      </c>
      <c r="F2427" s="16"/>
      <c r="G2427" s="16" t="s">
        <v>33</v>
      </c>
      <c r="H2427" s="251">
        <v>1608768</v>
      </c>
      <c r="I2427" s="251">
        <v>90</v>
      </c>
      <c r="J2427" s="16">
        <v>1780800</v>
      </c>
      <c r="K2427" s="16">
        <v>80</v>
      </c>
      <c r="L2427" s="16">
        <v>1780800</v>
      </c>
      <c r="M2427" s="16">
        <v>80</v>
      </c>
      <c r="N2427" s="16">
        <v>1780800</v>
      </c>
      <c r="O2427" s="16">
        <v>80</v>
      </c>
      <c r="P2427" s="16">
        <v>1780800</v>
      </c>
      <c r="Q2427" s="16">
        <v>80</v>
      </c>
      <c r="R2427" s="16">
        <v>8731968</v>
      </c>
      <c r="S2427" s="16">
        <v>410</v>
      </c>
      <c r="T2427" s="16" t="s">
        <v>1113</v>
      </c>
      <c r="U2427" s="16" t="s">
        <v>677</v>
      </c>
      <c r="V2427" s="16"/>
    </row>
    <row r="2428" spans="1:22" s="5" customFormat="1" ht="56.25" x14ac:dyDescent="0.2">
      <c r="A2428" s="16">
        <v>2423</v>
      </c>
      <c r="B2428" s="21" t="s">
        <v>7882</v>
      </c>
      <c r="C2428" s="16" t="s">
        <v>86</v>
      </c>
      <c r="D2428" s="16" t="s">
        <v>645</v>
      </c>
      <c r="E2428" s="16" t="s">
        <v>87</v>
      </c>
      <c r="F2428" s="16"/>
      <c r="G2428" s="16" t="s">
        <v>33</v>
      </c>
      <c r="H2428" s="251">
        <v>6998212.9017857136</v>
      </c>
      <c r="I2428" s="251">
        <v>70</v>
      </c>
      <c r="J2428" s="16">
        <v>91232.15</v>
      </c>
      <c r="K2428" s="16">
        <v>1</v>
      </c>
      <c r="L2428" s="16">
        <v>547392</v>
      </c>
      <c r="M2428" s="16">
        <v>6</v>
      </c>
      <c r="N2428" s="16">
        <v>547392</v>
      </c>
      <c r="O2428" s="16">
        <v>6</v>
      </c>
      <c r="P2428" s="16">
        <v>547392</v>
      </c>
      <c r="Q2428" s="16">
        <v>6</v>
      </c>
      <c r="R2428" s="16">
        <v>8731621.0517857149</v>
      </c>
      <c r="S2428" s="16">
        <v>89</v>
      </c>
      <c r="T2428" s="16" t="s">
        <v>213</v>
      </c>
      <c r="U2428" s="16" t="s">
        <v>35</v>
      </c>
      <c r="V2428" s="16" t="s">
        <v>35</v>
      </c>
    </row>
    <row r="2429" spans="1:22" s="5" customFormat="1" ht="37.5" x14ac:dyDescent="0.2">
      <c r="A2429" s="16">
        <v>2424</v>
      </c>
      <c r="B2429" s="21" t="s">
        <v>6464</v>
      </c>
      <c r="C2429" s="16" t="s">
        <v>6500</v>
      </c>
      <c r="D2429" s="16" t="s">
        <v>310</v>
      </c>
      <c r="E2429" s="16" t="s">
        <v>11013</v>
      </c>
      <c r="F2429" s="16"/>
      <c r="G2429" s="16" t="s">
        <v>1493</v>
      </c>
      <c r="H2429" s="251">
        <v>1745497.6</v>
      </c>
      <c r="I2429" s="251">
        <v>22</v>
      </c>
      <c r="J2429" s="16">
        <v>1745497.6</v>
      </c>
      <c r="K2429" s="16">
        <v>22</v>
      </c>
      <c r="L2429" s="16">
        <v>1745497.6</v>
      </c>
      <c r="M2429" s="16">
        <v>22</v>
      </c>
      <c r="N2429" s="16">
        <v>1745497.6</v>
      </c>
      <c r="O2429" s="16">
        <v>22</v>
      </c>
      <c r="P2429" s="16">
        <v>1745497.6</v>
      </c>
      <c r="Q2429" s="16">
        <v>22</v>
      </c>
      <c r="R2429" s="16">
        <v>8727488</v>
      </c>
      <c r="S2429" s="16">
        <v>110</v>
      </c>
      <c r="T2429" s="16" t="s">
        <v>1113</v>
      </c>
      <c r="U2429" s="16" t="s">
        <v>1210</v>
      </c>
      <c r="V2429" s="35" t="s">
        <v>199</v>
      </c>
    </row>
    <row r="2430" spans="1:22" s="5" customFormat="1" ht="37.5" x14ac:dyDescent="0.2">
      <c r="A2430" s="16">
        <v>2425</v>
      </c>
      <c r="B2430" s="21" t="s">
        <v>10061</v>
      </c>
      <c r="C2430" s="16" t="s">
        <v>10062</v>
      </c>
      <c r="D2430" s="16" t="s">
        <v>10061</v>
      </c>
      <c r="E2430" s="16" t="s">
        <v>10243</v>
      </c>
      <c r="F2430" s="16" t="s">
        <v>10243</v>
      </c>
      <c r="G2430" s="16" t="s">
        <v>10065</v>
      </c>
      <c r="H2430" s="251">
        <v>1741824</v>
      </c>
      <c r="I2430" s="251" t="s">
        <v>9266</v>
      </c>
      <c r="J2430" s="16">
        <v>1741824</v>
      </c>
      <c r="K2430" s="16" t="s">
        <v>9266</v>
      </c>
      <c r="L2430" s="16">
        <v>1741824</v>
      </c>
      <c r="M2430" s="16" t="s">
        <v>9266</v>
      </c>
      <c r="N2430" s="16">
        <v>1741824</v>
      </c>
      <c r="O2430" s="16" t="s">
        <v>9266</v>
      </c>
      <c r="P2430" s="16">
        <v>1741824</v>
      </c>
      <c r="Q2430" s="16" t="s">
        <v>9266</v>
      </c>
      <c r="R2430" s="16">
        <v>8709120</v>
      </c>
      <c r="S2430" s="16">
        <v>20</v>
      </c>
      <c r="T2430" s="16" t="s">
        <v>34</v>
      </c>
      <c r="U2430" s="16"/>
      <c r="V2430" s="16"/>
    </row>
    <row r="2431" spans="1:22" s="5" customFormat="1" ht="409.5" x14ac:dyDescent="0.2">
      <c r="A2431" s="16">
        <v>2426</v>
      </c>
      <c r="B2431" s="21" t="s">
        <v>588</v>
      </c>
      <c r="C2431" s="16" t="s">
        <v>589</v>
      </c>
      <c r="D2431" s="16" t="s">
        <v>590</v>
      </c>
      <c r="E2431" s="16" t="s">
        <v>1992</v>
      </c>
      <c r="F2431" s="16"/>
      <c r="G2431" s="16" t="s">
        <v>1493</v>
      </c>
      <c r="H2431" s="251">
        <v>2189946.4000000004</v>
      </c>
      <c r="I2431" s="251">
        <v>40</v>
      </c>
      <c r="J2431" s="16">
        <v>1533483.0698309999</v>
      </c>
      <c r="K2431" s="16">
        <v>40</v>
      </c>
      <c r="L2431" s="16">
        <v>1594822.3926242399</v>
      </c>
      <c r="M2431" s="16">
        <v>40</v>
      </c>
      <c r="N2431" s="16">
        <v>1658615.2883292097</v>
      </c>
      <c r="O2431" s="16">
        <v>40</v>
      </c>
      <c r="P2431" s="16">
        <v>1724959.8998623781</v>
      </c>
      <c r="Q2431" s="16">
        <v>40</v>
      </c>
      <c r="R2431" s="16">
        <v>8701827.0506468285</v>
      </c>
      <c r="S2431" s="16">
        <v>200</v>
      </c>
      <c r="T2431" s="16" t="s">
        <v>966</v>
      </c>
      <c r="U2431" s="16" t="s">
        <v>35</v>
      </c>
      <c r="V2431" s="16" t="s">
        <v>199</v>
      </c>
    </row>
    <row r="2432" spans="1:22" s="5" customFormat="1" ht="37.5" x14ac:dyDescent="0.2">
      <c r="A2432" s="16">
        <v>2427</v>
      </c>
      <c r="B2432" s="21" t="s">
        <v>2862</v>
      </c>
      <c r="C2432" s="16" t="s">
        <v>2863</v>
      </c>
      <c r="D2432" s="16" t="s">
        <v>2864</v>
      </c>
      <c r="E2432" s="16" t="s">
        <v>10653</v>
      </c>
      <c r="F2432" s="16"/>
      <c r="G2432" s="16" t="s">
        <v>9115</v>
      </c>
      <c r="H2432" s="251">
        <v>8696520</v>
      </c>
      <c r="I2432" s="251" t="s">
        <v>9201</v>
      </c>
      <c r="J2432" s="16"/>
      <c r="K2432" s="16"/>
      <c r="L2432" s="16"/>
      <c r="M2432" s="16"/>
      <c r="N2432" s="16"/>
      <c r="O2432" s="16"/>
      <c r="P2432" s="16"/>
      <c r="Q2432" s="16"/>
      <c r="R2432" s="16">
        <v>8696520</v>
      </c>
      <c r="S2432" s="16">
        <v>5</v>
      </c>
      <c r="T2432" s="16" t="s">
        <v>76</v>
      </c>
      <c r="U2432" s="16" t="s">
        <v>294</v>
      </c>
      <c r="V2432" s="16" t="s">
        <v>10654</v>
      </c>
    </row>
    <row r="2433" spans="1:22" s="5" customFormat="1" ht="56.25" x14ac:dyDescent="0.2">
      <c r="A2433" s="16">
        <v>2428</v>
      </c>
      <c r="B2433" s="16" t="s">
        <v>4237</v>
      </c>
      <c r="C2433" s="16" t="s">
        <v>4690</v>
      </c>
      <c r="D2433" s="16" t="s">
        <v>1037</v>
      </c>
      <c r="E2433" s="16" t="s">
        <v>12373</v>
      </c>
      <c r="F2433" s="16" t="s">
        <v>12374</v>
      </c>
      <c r="G2433" s="151" t="s">
        <v>33</v>
      </c>
      <c r="H2433" s="275">
        <v>2897664</v>
      </c>
      <c r="I2433" s="275">
        <v>21</v>
      </c>
      <c r="J2433" s="275">
        <v>0</v>
      </c>
      <c r="K2433" s="275">
        <v>0</v>
      </c>
      <c r="L2433" s="275">
        <v>2897664</v>
      </c>
      <c r="M2433" s="275">
        <v>21</v>
      </c>
      <c r="N2433" s="275">
        <v>0</v>
      </c>
      <c r="O2433" s="275">
        <v>0</v>
      </c>
      <c r="P2433" s="275">
        <v>2897664</v>
      </c>
      <c r="Q2433" s="275">
        <v>21</v>
      </c>
      <c r="R2433" s="16">
        <v>8692992</v>
      </c>
      <c r="S2433" s="275">
        <v>63</v>
      </c>
      <c r="T2433" s="243" t="s">
        <v>11752</v>
      </c>
      <c r="U2433" s="279" t="s">
        <v>35</v>
      </c>
      <c r="V2433" s="279" t="s">
        <v>12375</v>
      </c>
    </row>
    <row r="2434" spans="1:22" s="5" customFormat="1" ht="75" x14ac:dyDescent="0.2">
      <c r="A2434" s="16">
        <v>2429</v>
      </c>
      <c r="B2434" s="21" t="s">
        <v>4901</v>
      </c>
      <c r="C2434" s="16" t="s">
        <v>562</v>
      </c>
      <c r="D2434" s="16" t="s">
        <v>561</v>
      </c>
      <c r="E2434" s="16" t="s">
        <v>563</v>
      </c>
      <c r="F2434" s="17"/>
      <c r="G2434" s="16" t="s">
        <v>33</v>
      </c>
      <c r="H2434" s="251">
        <v>1735540</v>
      </c>
      <c r="I2434" s="251">
        <v>535</v>
      </c>
      <c r="J2434" s="16">
        <v>1735540</v>
      </c>
      <c r="K2434" s="16">
        <v>535</v>
      </c>
      <c r="L2434" s="16">
        <v>1735540</v>
      </c>
      <c r="M2434" s="16">
        <v>535</v>
      </c>
      <c r="N2434" s="16">
        <v>1735540</v>
      </c>
      <c r="O2434" s="16">
        <v>535</v>
      </c>
      <c r="P2434" s="16">
        <v>1735540</v>
      </c>
      <c r="Q2434" s="16">
        <v>535</v>
      </c>
      <c r="R2434" s="16">
        <v>8677700</v>
      </c>
      <c r="S2434" s="16">
        <v>2675</v>
      </c>
      <c r="T2434" s="16" t="s">
        <v>213</v>
      </c>
      <c r="U2434" s="16" t="s">
        <v>2567</v>
      </c>
      <c r="V2434" s="16" t="s">
        <v>4369</v>
      </c>
    </row>
    <row r="2435" spans="1:22" s="5" customFormat="1" ht="409.5" x14ac:dyDescent="0.2">
      <c r="A2435" s="16">
        <v>2430</v>
      </c>
      <c r="B2435" s="21" t="s">
        <v>6256</v>
      </c>
      <c r="C2435" s="16" t="s">
        <v>6257</v>
      </c>
      <c r="D2435" s="16" t="s">
        <v>6258</v>
      </c>
      <c r="E2435" s="16" t="s">
        <v>6259</v>
      </c>
      <c r="F2435" s="16"/>
      <c r="G2435" s="16" t="s">
        <v>49</v>
      </c>
      <c r="H2435" s="251">
        <v>8674642.8599999994</v>
      </c>
      <c r="I2435" s="251">
        <v>1</v>
      </c>
      <c r="J2435" s="16">
        <v>0</v>
      </c>
      <c r="K2435" s="16">
        <v>0</v>
      </c>
      <c r="L2435" s="16">
        <v>0</v>
      </c>
      <c r="M2435" s="16">
        <v>0</v>
      </c>
      <c r="N2435" s="16">
        <v>0</v>
      </c>
      <c r="O2435" s="16">
        <v>0</v>
      </c>
      <c r="P2435" s="16">
        <v>0</v>
      </c>
      <c r="Q2435" s="16">
        <v>0</v>
      </c>
      <c r="R2435" s="16">
        <v>8674642.8599999994</v>
      </c>
      <c r="S2435" s="16">
        <v>1</v>
      </c>
      <c r="T2435" s="16" t="s">
        <v>76</v>
      </c>
      <c r="U2435" s="16"/>
      <c r="V2435" s="16"/>
    </row>
    <row r="2436" spans="1:22" s="5" customFormat="1" ht="337.5" x14ac:dyDescent="0.2">
      <c r="A2436" s="16">
        <v>2431</v>
      </c>
      <c r="B2436" s="243" t="s">
        <v>2565</v>
      </c>
      <c r="C2436" s="134" t="s">
        <v>11385</v>
      </c>
      <c r="D2436" s="134" t="s">
        <v>11386</v>
      </c>
      <c r="E2436" s="134" t="s">
        <v>11387</v>
      </c>
      <c r="F2436" s="16"/>
      <c r="G2436" s="134" t="s">
        <v>24</v>
      </c>
      <c r="H2436" s="308">
        <v>8673214.0999999996</v>
      </c>
      <c r="I2436" s="308">
        <v>8949.2999999999993</v>
      </c>
      <c r="J2436" s="99">
        <v>0</v>
      </c>
      <c r="K2436" s="99">
        <v>0</v>
      </c>
      <c r="L2436" s="99">
        <v>0</v>
      </c>
      <c r="M2436" s="99">
        <v>0</v>
      </c>
      <c r="N2436" s="99">
        <v>0</v>
      </c>
      <c r="O2436" s="99">
        <v>0</v>
      </c>
      <c r="P2436" s="99">
        <v>0</v>
      </c>
      <c r="Q2436" s="99">
        <v>0</v>
      </c>
      <c r="R2436" s="16">
        <v>8673214.0999999996</v>
      </c>
      <c r="S2436" s="99">
        <v>8949.2999999999993</v>
      </c>
      <c r="T2436" s="16" t="s">
        <v>9133</v>
      </c>
      <c r="U2436" s="99" t="s">
        <v>11267</v>
      </c>
      <c r="V2436" s="35" t="s">
        <v>199</v>
      </c>
    </row>
    <row r="2437" spans="1:22" s="5" customFormat="1" ht="281.25" x14ac:dyDescent="0.2">
      <c r="A2437" s="16">
        <v>2432</v>
      </c>
      <c r="B2437" s="21" t="s">
        <v>4527</v>
      </c>
      <c r="C2437" s="16" t="s">
        <v>4528</v>
      </c>
      <c r="D2437" s="16" t="s">
        <v>4529</v>
      </c>
      <c r="E2437" s="16" t="s">
        <v>4530</v>
      </c>
      <c r="F2437" s="16"/>
      <c r="G2437" s="16" t="s">
        <v>24</v>
      </c>
      <c r="H2437" s="251">
        <v>8673214.0950000007</v>
      </c>
      <c r="I2437" s="251">
        <v>8949.2999999999993</v>
      </c>
      <c r="J2437" s="16">
        <v>0</v>
      </c>
      <c r="K2437" s="16">
        <v>0</v>
      </c>
      <c r="L2437" s="16">
        <v>0</v>
      </c>
      <c r="M2437" s="16">
        <v>0</v>
      </c>
      <c r="N2437" s="16">
        <v>0</v>
      </c>
      <c r="O2437" s="16">
        <v>0</v>
      </c>
      <c r="P2437" s="16">
        <v>0</v>
      </c>
      <c r="Q2437" s="16">
        <v>0</v>
      </c>
      <c r="R2437" s="16">
        <v>8673214.0950000007</v>
      </c>
      <c r="S2437" s="16">
        <v>8949.2999999999993</v>
      </c>
      <c r="T2437" s="16" t="s">
        <v>9133</v>
      </c>
      <c r="U2437" s="16" t="s">
        <v>294</v>
      </c>
      <c r="V2437" s="16" t="s">
        <v>3017</v>
      </c>
    </row>
    <row r="2438" spans="1:22" s="5" customFormat="1" ht="75" x14ac:dyDescent="0.2">
      <c r="A2438" s="16">
        <v>2433</v>
      </c>
      <c r="B2438" s="21" t="s">
        <v>7883</v>
      </c>
      <c r="C2438" s="16" t="s">
        <v>2718</v>
      </c>
      <c r="D2438" s="16" t="s">
        <v>2719</v>
      </c>
      <c r="E2438" s="16" t="s">
        <v>1037</v>
      </c>
      <c r="F2438" s="16"/>
      <c r="G2438" s="16" t="s">
        <v>33</v>
      </c>
      <c r="H2438" s="251">
        <v>673199.99999999988</v>
      </c>
      <c r="I2438" s="251">
        <v>2</v>
      </c>
      <c r="J2438" s="16">
        <v>4000000</v>
      </c>
      <c r="K2438" s="16">
        <v>2</v>
      </c>
      <c r="L2438" s="16">
        <v>0</v>
      </c>
      <c r="M2438" s="16">
        <v>0</v>
      </c>
      <c r="N2438" s="16">
        <v>0</v>
      </c>
      <c r="O2438" s="16">
        <v>2</v>
      </c>
      <c r="P2438" s="16">
        <v>4000000</v>
      </c>
      <c r="Q2438" s="16">
        <v>2</v>
      </c>
      <c r="R2438" s="16">
        <v>8673200</v>
      </c>
      <c r="S2438" s="16">
        <v>8</v>
      </c>
      <c r="T2438" s="16" t="s">
        <v>213</v>
      </c>
      <c r="U2438" s="16" t="s">
        <v>83</v>
      </c>
      <c r="V2438" s="16" t="s">
        <v>83</v>
      </c>
    </row>
    <row r="2439" spans="1:22" s="5" customFormat="1" ht="409.5" x14ac:dyDescent="0.2">
      <c r="A2439" s="16">
        <v>2434</v>
      </c>
      <c r="B2439" s="22" t="s">
        <v>1585</v>
      </c>
      <c r="C2439" s="48" t="s">
        <v>1586</v>
      </c>
      <c r="D2439" s="48" t="s">
        <v>1587</v>
      </c>
      <c r="E2439" s="49" t="s">
        <v>1636</v>
      </c>
      <c r="F2439" s="16"/>
      <c r="G2439" s="16" t="s">
        <v>33</v>
      </c>
      <c r="H2439" s="251">
        <v>8657458.9199999999</v>
      </c>
      <c r="I2439" s="251">
        <v>2</v>
      </c>
      <c r="J2439" s="16">
        <v>0</v>
      </c>
      <c r="K2439" s="16">
        <v>0</v>
      </c>
      <c r="L2439" s="16">
        <v>0</v>
      </c>
      <c r="M2439" s="16">
        <v>0</v>
      </c>
      <c r="N2439" s="16">
        <v>0</v>
      </c>
      <c r="O2439" s="16">
        <v>0</v>
      </c>
      <c r="P2439" s="16">
        <v>0</v>
      </c>
      <c r="Q2439" s="16">
        <v>0</v>
      </c>
      <c r="R2439" s="16">
        <v>8657458.9199999999</v>
      </c>
      <c r="S2439" s="16">
        <v>2</v>
      </c>
      <c r="T2439" s="16" t="s">
        <v>1516</v>
      </c>
      <c r="U2439" s="16" t="s">
        <v>35</v>
      </c>
      <c r="V2439" s="16" t="s">
        <v>199</v>
      </c>
    </row>
    <row r="2440" spans="1:22" s="5" customFormat="1" ht="409.5" x14ac:dyDescent="0.2">
      <c r="A2440" s="16">
        <v>2435</v>
      </c>
      <c r="B2440" s="20" t="s">
        <v>2626</v>
      </c>
      <c r="C2440" s="45" t="s">
        <v>2627</v>
      </c>
      <c r="D2440" s="45" t="s">
        <v>2628</v>
      </c>
      <c r="E2440" s="46" t="s">
        <v>2629</v>
      </c>
      <c r="F2440" s="16"/>
      <c r="G2440" s="16" t="s">
        <v>33</v>
      </c>
      <c r="H2440" s="251">
        <v>8652520</v>
      </c>
      <c r="I2440" s="476">
        <v>4</v>
      </c>
      <c r="J2440" s="16">
        <v>0</v>
      </c>
      <c r="K2440" s="16">
        <v>0</v>
      </c>
      <c r="L2440" s="16">
        <v>0</v>
      </c>
      <c r="M2440" s="16">
        <v>0</v>
      </c>
      <c r="N2440" s="16">
        <v>0</v>
      </c>
      <c r="O2440" s="16">
        <v>0</v>
      </c>
      <c r="P2440" s="16">
        <v>0</v>
      </c>
      <c r="Q2440" s="16">
        <v>0</v>
      </c>
      <c r="R2440" s="16">
        <v>8652520</v>
      </c>
      <c r="S2440" s="16">
        <v>4</v>
      </c>
      <c r="T2440" s="16" t="s">
        <v>1516</v>
      </c>
      <c r="U2440" s="16" t="s">
        <v>2567</v>
      </c>
      <c r="V2440" s="16" t="s">
        <v>199</v>
      </c>
    </row>
    <row r="2441" spans="1:22" s="5" customFormat="1" ht="168.75" x14ac:dyDescent="0.2">
      <c r="A2441" s="16">
        <v>2436</v>
      </c>
      <c r="B2441" s="21" t="s">
        <v>332</v>
      </c>
      <c r="C2441" s="16" t="s">
        <v>3513</v>
      </c>
      <c r="D2441" s="16" t="s">
        <v>3514</v>
      </c>
      <c r="E2441" s="16" t="s">
        <v>3578</v>
      </c>
      <c r="F2441" s="16" t="s">
        <v>3579</v>
      </c>
      <c r="G2441" s="16" t="s">
        <v>33</v>
      </c>
      <c r="H2441" s="251">
        <v>2615597.4666666668</v>
      </c>
      <c r="I2441" s="251">
        <v>1</v>
      </c>
      <c r="J2441" s="16">
        <v>0</v>
      </c>
      <c r="K2441" s="16">
        <v>0</v>
      </c>
      <c r="L2441" s="16">
        <v>0</v>
      </c>
      <c r="M2441" s="16">
        <v>0</v>
      </c>
      <c r="N2441" s="16">
        <v>2913059.2114742864</v>
      </c>
      <c r="O2441" s="16">
        <v>1</v>
      </c>
      <c r="P2441" s="16">
        <v>3118722.9144692062</v>
      </c>
      <c r="Q2441" s="16">
        <v>1</v>
      </c>
      <c r="R2441" s="16">
        <v>8647379.5926101599</v>
      </c>
      <c r="S2441" s="16">
        <v>3</v>
      </c>
      <c r="T2441" s="16" t="s">
        <v>9759</v>
      </c>
      <c r="U2441" s="16" t="s">
        <v>2567</v>
      </c>
      <c r="V2441" s="16" t="s">
        <v>199</v>
      </c>
    </row>
    <row r="2442" spans="1:22" s="5" customFormat="1" ht="409.5" x14ac:dyDescent="0.2">
      <c r="A2442" s="16">
        <v>2437</v>
      </c>
      <c r="B2442" s="21" t="s">
        <v>5426</v>
      </c>
      <c r="C2442" s="16" t="s">
        <v>5427</v>
      </c>
      <c r="D2442" s="16" t="s">
        <v>5428</v>
      </c>
      <c r="E2442" s="16" t="s">
        <v>6031</v>
      </c>
      <c r="F2442" s="16"/>
      <c r="G2442" s="16" t="s">
        <v>1493</v>
      </c>
      <c r="H2442" s="251">
        <v>8643446</v>
      </c>
      <c r="I2442" s="251">
        <v>23</v>
      </c>
      <c r="J2442" s="16">
        <v>0</v>
      </c>
      <c r="K2442" s="16">
        <v>0</v>
      </c>
      <c r="L2442" s="16">
        <v>0</v>
      </c>
      <c r="M2442" s="16">
        <v>0</v>
      </c>
      <c r="N2442" s="16">
        <v>0</v>
      </c>
      <c r="O2442" s="16">
        <v>0</v>
      </c>
      <c r="P2442" s="16">
        <v>0</v>
      </c>
      <c r="Q2442" s="16">
        <v>0</v>
      </c>
      <c r="R2442" s="16">
        <v>8643446</v>
      </c>
      <c r="S2442" s="16">
        <v>23</v>
      </c>
      <c r="T2442" s="16" t="s">
        <v>76</v>
      </c>
      <c r="U2442" s="16"/>
      <c r="V2442" s="16"/>
    </row>
    <row r="2443" spans="1:22" s="5" customFormat="1" ht="206.25" x14ac:dyDescent="0.2">
      <c r="A2443" s="16">
        <v>2438</v>
      </c>
      <c r="B2443" s="21" t="s">
        <v>7884</v>
      </c>
      <c r="C2443" s="16" t="s">
        <v>7885</v>
      </c>
      <c r="D2443" s="16" t="s">
        <v>7886</v>
      </c>
      <c r="E2443" s="16" t="s">
        <v>2618</v>
      </c>
      <c r="F2443" s="16"/>
      <c r="G2443" s="16" t="s">
        <v>33</v>
      </c>
      <c r="H2443" s="251">
        <v>1136200</v>
      </c>
      <c r="I2443" s="251">
        <v>19</v>
      </c>
      <c r="J2443" s="16">
        <v>1780800</v>
      </c>
      <c r="K2443" s="16">
        <v>28</v>
      </c>
      <c r="L2443" s="16">
        <v>1908000</v>
      </c>
      <c r="M2443" s="16">
        <v>30</v>
      </c>
      <c r="N2443" s="16">
        <v>1908000</v>
      </c>
      <c r="O2443" s="16">
        <v>30</v>
      </c>
      <c r="P2443" s="16">
        <v>1908000</v>
      </c>
      <c r="Q2443" s="16">
        <v>30</v>
      </c>
      <c r="R2443" s="16">
        <v>8641000</v>
      </c>
      <c r="S2443" s="16">
        <v>137</v>
      </c>
      <c r="T2443" s="16" t="s">
        <v>213</v>
      </c>
      <c r="U2443" s="16" t="s">
        <v>294</v>
      </c>
      <c r="V2443" s="16" t="s">
        <v>7588</v>
      </c>
    </row>
    <row r="2444" spans="1:22" s="5" customFormat="1" ht="409.5" x14ac:dyDescent="0.2">
      <c r="A2444" s="16">
        <v>2439</v>
      </c>
      <c r="B2444" s="21" t="s">
        <v>2184</v>
      </c>
      <c r="C2444" s="16" t="s">
        <v>2185</v>
      </c>
      <c r="D2444" s="16" t="s">
        <v>2186</v>
      </c>
      <c r="E2444" s="16" t="s">
        <v>2187</v>
      </c>
      <c r="F2444" s="16" t="s">
        <v>2188</v>
      </c>
      <c r="G2444" s="16" t="s">
        <v>33</v>
      </c>
      <c r="H2444" s="251">
        <v>1728000</v>
      </c>
      <c r="I2444" s="251">
        <v>192</v>
      </c>
      <c r="J2444" s="16">
        <v>1728000</v>
      </c>
      <c r="K2444" s="16">
        <v>192</v>
      </c>
      <c r="L2444" s="16">
        <v>1728000</v>
      </c>
      <c r="M2444" s="16">
        <v>192</v>
      </c>
      <c r="N2444" s="16">
        <v>1728000</v>
      </c>
      <c r="O2444" s="16">
        <v>192</v>
      </c>
      <c r="P2444" s="16">
        <v>1728000</v>
      </c>
      <c r="Q2444" s="16">
        <v>192</v>
      </c>
      <c r="R2444" s="16">
        <v>8640000</v>
      </c>
      <c r="S2444" s="16">
        <v>960</v>
      </c>
      <c r="T2444" s="16" t="s">
        <v>1532</v>
      </c>
      <c r="U2444" s="16" t="s">
        <v>35</v>
      </c>
      <c r="V2444" s="16" t="s">
        <v>199</v>
      </c>
    </row>
    <row r="2445" spans="1:22" s="5" customFormat="1" ht="409.5" x14ac:dyDescent="0.2">
      <c r="A2445" s="16">
        <v>2440</v>
      </c>
      <c r="B2445" s="21" t="s">
        <v>2412</v>
      </c>
      <c r="C2445" s="16" t="s">
        <v>2288</v>
      </c>
      <c r="D2445" s="16" t="s">
        <v>2289</v>
      </c>
      <c r="E2445" s="16" t="s">
        <v>2413</v>
      </c>
      <c r="F2445" s="16"/>
      <c r="G2445" s="16" t="s">
        <v>2320</v>
      </c>
      <c r="H2445" s="251">
        <v>1599575.5776</v>
      </c>
      <c r="I2445" s="251">
        <v>3.36</v>
      </c>
      <c r="J2445" s="16">
        <v>1760000</v>
      </c>
      <c r="K2445" s="16">
        <v>4</v>
      </c>
      <c r="L2445" s="16">
        <v>1760000</v>
      </c>
      <c r="M2445" s="16">
        <v>4</v>
      </c>
      <c r="N2445" s="16">
        <v>1760000</v>
      </c>
      <c r="O2445" s="16">
        <v>4</v>
      </c>
      <c r="P2445" s="16">
        <v>1760000</v>
      </c>
      <c r="Q2445" s="16">
        <v>4</v>
      </c>
      <c r="R2445" s="16">
        <v>8639575.5776000004</v>
      </c>
      <c r="S2445" s="16">
        <v>19.36</v>
      </c>
      <c r="T2445" s="16" t="s">
        <v>25</v>
      </c>
      <c r="U2445" s="16" t="s">
        <v>83</v>
      </c>
      <c r="V2445" s="16" t="s">
        <v>199</v>
      </c>
    </row>
    <row r="2446" spans="1:22" s="5" customFormat="1" ht="393.75" x14ac:dyDescent="0.2">
      <c r="A2446" s="16">
        <v>2441</v>
      </c>
      <c r="B2446" s="21" t="s">
        <v>7887</v>
      </c>
      <c r="C2446" s="16" t="s">
        <v>115</v>
      </c>
      <c r="D2446" s="16" t="s">
        <v>114</v>
      </c>
      <c r="E2446" s="16" t="s">
        <v>116</v>
      </c>
      <c r="F2446" s="16"/>
      <c r="G2446" s="16" t="s">
        <v>7013</v>
      </c>
      <c r="H2446" s="251">
        <v>796651</v>
      </c>
      <c r="I2446" s="251">
        <v>1823</v>
      </c>
      <c r="J2446" s="16">
        <v>1960347.2499999998</v>
      </c>
      <c r="K2446" s="16">
        <v>2845</v>
      </c>
      <c r="L2446" s="16">
        <v>1960347.2499999998</v>
      </c>
      <c r="M2446" s="16">
        <v>2845</v>
      </c>
      <c r="N2446" s="16">
        <v>1960347.2499999998</v>
      </c>
      <c r="O2446" s="16">
        <v>2845</v>
      </c>
      <c r="P2446" s="16">
        <v>1960347.2499999998</v>
      </c>
      <c r="Q2446" s="16">
        <v>2845</v>
      </c>
      <c r="R2446" s="16">
        <v>8638040</v>
      </c>
      <c r="S2446" s="16">
        <v>13203</v>
      </c>
      <c r="T2446" s="16" t="s">
        <v>213</v>
      </c>
      <c r="U2446" s="16" t="s">
        <v>83</v>
      </c>
      <c r="V2446" s="16" t="s">
        <v>7888</v>
      </c>
    </row>
    <row r="2447" spans="1:22" s="5" customFormat="1" ht="93.75" x14ac:dyDescent="0.2">
      <c r="A2447" s="16">
        <v>2442</v>
      </c>
      <c r="B2447" s="21" t="s">
        <v>7318</v>
      </c>
      <c r="C2447" s="16" t="s">
        <v>726</v>
      </c>
      <c r="D2447" s="16" t="s">
        <v>7319</v>
      </c>
      <c r="E2447" s="16" t="s">
        <v>7320</v>
      </c>
      <c r="F2447" s="16"/>
      <c r="G2447" s="16" t="s">
        <v>1493</v>
      </c>
      <c r="H2447" s="251">
        <v>1727419.36</v>
      </c>
      <c r="I2447" s="251">
        <v>1</v>
      </c>
      <c r="J2447" s="16">
        <v>1727419.36</v>
      </c>
      <c r="K2447" s="16">
        <v>1</v>
      </c>
      <c r="L2447" s="16">
        <v>1727419.36</v>
      </c>
      <c r="M2447" s="16">
        <v>1</v>
      </c>
      <c r="N2447" s="16">
        <v>1727419.36</v>
      </c>
      <c r="O2447" s="16">
        <v>1</v>
      </c>
      <c r="P2447" s="16">
        <v>1727419.36</v>
      </c>
      <c r="Q2447" s="16">
        <v>1</v>
      </c>
      <c r="R2447" s="16">
        <v>8637096.8000000007</v>
      </c>
      <c r="S2447" s="16">
        <v>5</v>
      </c>
      <c r="T2447" s="16" t="s">
        <v>213</v>
      </c>
      <c r="U2447" s="16" t="s">
        <v>7048</v>
      </c>
      <c r="V2447" s="16" t="s">
        <v>7048</v>
      </c>
    </row>
    <row r="2448" spans="1:22" s="5" customFormat="1" ht="150" x14ac:dyDescent="0.2">
      <c r="A2448" s="16">
        <v>2443</v>
      </c>
      <c r="B2448" s="21" t="s">
        <v>7197</v>
      </c>
      <c r="C2448" s="16" t="s">
        <v>2281</v>
      </c>
      <c r="D2448" s="16" t="s">
        <v>1393</v>
      </c>
      <c r="E2448" s="16" t="s">
        <v>7198</v>
      </c>
      <c r="F2448" s="16"/>
      <c r="G2448" s="16" t="s">
        <v>1493</v>
      </c>
      <c r="H2448" s="251">
        <v>1726816</v>
      </c>
      <c r="I2448" s="251">
        <v>26</v>
      </c>
      <c r="J2448" s="16">
        <v>1726816</v>
      </c>
      <c r="K2448" s="16">
        <v>26</v>
      </c>
      <c r="L2448" s="16">
        <v>1726816</v>
      </c>
      <c r="M2448" s="16">
        <v>26</v>
      </c>
      <c r="N2448" s="16">
        <v>1726816</v>
      </c>
      <c r="O2448" s="16">
        <v>26</v>
      </c>
      <c r="P2448" s="16">
        <v>1726816</v>
      </c>
      <c r="Q2448" s="16">
        <v>26</v>
      </c>
      <c r="R2448" s="16">
        <v>8634080</v>
      </c>
      <c r="S2448" s="16">
        <v>130</v>
      </c>
      <c r="T2448" s="16" t="s">
        <v>213</v>
      </c>
      <c r="U2448" s="16" t="s">
        <v>7048</v>
      </c>
      <c r="V2448" s="16" t="s">
        <v>7048</v>
      </c>
    </row>
    <row r="2449" spans="1:22" s="5" customFormat="1" ht="93.75" x14ac:dyDescent="0.2">
      <c r="A2449" s="16">
        <v>2444</v>
      </c>
      <c r="B2449" s="21" t="s">
        <v>417</v>
      </c>
      <c r="C2449" s="16" t="s">
        <v>673</v>
      </c>
      <c r="D2449" s="16" t="s">
        <v>674</v>
      </c>
      <c r="E2449" s="16" t="s">
        <v>10060</v>
      </c>
      <c r="F2449" s="16" t="s">
        <v>10060</v>
      </c>
      <c r="G2449" s="16" t="s">
        <v>9115</v>
      </c>
      <c r="H2449" s="251">
        <v>1725928.96</v>
      </c>
      <c r="I2449" s="251" t="s">
        <v>9497</v>
      </c>
      <c r="J2449" s="16">
        <v>1725928.96</v>
      </c>
      <c r="K2449" s="16" t="s">
        <v>9497</v>
      </c>
      <c r="L2449" s="16">
        <v>1725928.96</v>
      </c>
      <c r="M2449" s="16" t="s">
        <v>9497</v>
      </c>
      <c r="N2449" s="16">
        <v>1725928.96</v>
      </c>
      <c r="O2449" s="16" t="s">
        <v>9497</v>
      </c>
      <c r="P2449" s="16">
        <v>1725928.96</v>
      </c>
      <c r="Q2449" s="16" t="s">
        <v>9497</v>
      </c>
      <c r="R2449" s="16">
        <v>8629644.8000000007</v>
      </c>
      <c r="S2449" s="16">
        <v>140</v>
      </c>
      <c r="T2449" s="16" t="s">
        <v>34</v>
      </c>
      <c r="U2449" s="16"/>
      <c r="V2449" s="16"/>
    </row>
    <row r="2450" spans="1:22" s="5" customFormat="1" ht="131.25" x14ac:dyDescent="0.2">
      <c r="A2450" s="16">
        <v>2445</v>
      </c>
      <c r="B2450" s="16" t="s">
        <v>13257</v>
      </c>
      <c r="C2450" s="16" t="s">
        <v>13258</v>
      </c>
      <c r="D2450" s="16" t="s">
        <v>12901</v>
      </c>
      <c r="E2450" s="16" t="s">
        <v>13274</v>
      </c>
      <c r="F2450" s="16"/>
      <c r="G2450" s="151" t="s">
        <v>9115</v>
      </c>
      <c r="H2450" s="168">
        <v>8607168.4600000009</v>
      </c>
      <c r="I2450" s="166" t="s">
        <v>9113</v>
      </c>
      <c r="J2450" s="166">
        <v>0</v>
      </c>
      <c r="K2450" s="166">
        <v>0</v>
      </c>
      <c r="L2450" s="166">
        <v>0</v>
      </c>
      <c r="M2450" s="166">
        <v>0</v>
      </c>
      <c r="N2450" s="166">
        <v>0</v>
      </c>
      <c r="O2450" s="166">
        <v>0</v>
      </c>
      <c r="P2450" s="166">
        <v>0</v>
      </c>
      <c r="Q2450" s="166">
        <v>0</v>
      </c>
      <c r="R2450" s="16">
        <v>8607168.4600000009</v>
      </c>
      <c r="S2450" s="275">
        <v>1</v>
      </c>
      <c r="T2450" s="20" t="s">
        <v>13227</v>
      </c>
      <c r="U2450" s="118"/>
      <c r="V2450" s="118"/>
    </row>
    <row r="2451" spans="1:22" s="5" customFormat="1" ht="112.5" x14ac:dyDescent="0.2">
      <c r="A2451" s="16">
        <v>2446</v>
      </c>
      <c r="B2451" s="16" t="s">
        <v>13257</v>
      </c>
      <c r="C2451" s="16" t="s">
        <v>13258</v>
      </c>
      <c r="D2451" s="16" t="s">
        <v>12901</v>
      </c>
      <c r="E2451" s="16" t="s">
        <v>13275</v>
      </c>
      <c r="F2451" s="16"/>
      <c r="G2451" s="151" t="s">
        <v>9115</v>
      </c>
      <c r="H2451" s="168">
        <v>8607168.4600000009</v>
      </c>
      <c r="I2451" s="166" t="s">
        <v>9113</v>
      </c>
      <c r="J2451" s="166">
        <v>0</v>
      </c>
      <c r="K2451" s="166">
        <v>0</v>
      </c>
      <c r="L2451" s="166">
        <v>0</v>
      </c>
      <c r="M2451" s="166">
        <v>0</v>
      </c>
      <c r="N2451" s="166">
        <v>0</v>
      </c>
      <c r="O2451" s="166">
        <v>0</v>
      </c>
      <c r="P2451" s="166">
        <v>0</v>
      </c>
      <c r="Q2451" s="166">
        <v>0</v>
      </c>
      <c r="R2451" s="16">
        <v>8607168.4600000009</v>
      </c>
      <c r="S2451" s="275">
        <v>1</v>
      </c>
      <c r="T2451" s="20" t="s">
        <v>13227</v>
      </c>
      <c r="U2451" s="118"/>
      <c r="V2451" s="118"/>
    </row>
    <row r="2452" spans="1:22" s="5" customFormat="1" ht="409.5" x14ac:dyDescent="0.2">
      <c r="A2452" s="16">
        <v>2447</v>
      </c>
      <c r="B2452" s="21" t="s">
        <v>4911</v>
      </c>
      <c r="C2452" s="16" t="s">
        <v>4912</v>
      </c>
      <c r="D2452" s="16" t="s">
        <v>1154</v>
      </c>
      <c r="E2452" s="16" t="s">
        <v>4913</v>
      </c>
      <c r="F2452" s="17"/>
      <c r="G2452" s="16" t="s">
        <v>33</v>
      </c>
      <c r="H2452" s="251">
        <v>1720000</v>
      </c>
      <c r="I2452" s="251">
        <v>2</v>
      </c>
      <c r="J2452" s="16">
        <v>1720000</v>
      </c>
      <c r="K2452" s="16">
        <v>2</v>
      </c>
      <c r="L2452" s="16">
        <v>1720000</v>
      </c>
      <c r="M2452" s="16">
        <v>2</v>
      </c>
      <c r="N2452" s="16">
        <v>1720000</v>
      </c>
      <c r="O2452" s="16">
        <v>2</v>
      </c>
      <c r="P2452" s="16">
        <v>1720000</v>
      </c>
      <c r="Q2452" s="16">
        <v>2</v>
      </c>
      <c r="R2452" s="16">
        <v>8600000</v>
      </c>
      <c r="S2452" s="16">
        <v>10</v>
      </c>
      <c r="T2452" s="16" t="s">
        <v>213</v>
      </c>
      <c r="U2452" s="16" t="s">
        <v>2567</v>
      </c>
      <c r="V2452" s="16" t="s">
        <v>2610</v>
      </c>
    </row>
    <row r="2453" spans="1:22" s="5" customFormat="1" ht="56.25" x14ac:dyDescent="0.2">
      <c r="A2453" s="16">
        <v>2448</v>
      </c>
      <c r="B2453" s="51" t="s">
        <v>320</v>
      </c>
      <c r="C2453" s="51" t="s">
        <v>14793</v>
      </c>
      <c r="D2453" s="51" t="s">
        <v>14794</v>
      </c>
      <c r="E2453" s="51" t="s">
        <v>14795</v>
      </c>
      <c r="F2453" s="40" t="s">
        <v>14449</v>
      </c>
      <c r="G2453" s="51" t="s">
        <v>9115</v>
      </c>
      <c r="H2453" s="437">
        <v>8599029.5999999996</v>
      </c>
      <c r="I2453" s="251" t="s">
        <v>14796</v>
      </c>
      <c r="J2453" s="17"/>
      <c r="K2453" s="17"/>
      <c r="L2453" s="17"/>
      <c r="M2453" s="17"/>
      <c r="N2453" s="17"/>
      <c r="O2453" s="17"/>
      <c r="P2453" s="17"/>
      <c r="Q2453" s="17"/>
      <c r="R2453" s="16">
        <v>8599029.5999999996</v>
      </c>
      <c r="S2453" s="16">
        <v>105</v>
      </c>
      <c r="T2453" s="51" t="s">
        <v>14655</v>
      </c>
      <c r="U2453" s="51"/>
      <c r="V2453" s="17"/>
    </row>
    <row r="2454" spans="1:22" s="5" customFormat="1" ht="112.5" x14ac:dyDescent="0.2">
      <c r="A2454" s="16">
        <v>2449</v>
      </c>
      <c r="B2454" s="21" t="s">
        <v>6068</v>
      </c>
      <c r="C2454" s="16" t="s">
        <v>6069</v>
      </c>
      <c r="D2454" s="16" t="s">
        <v>6070</v>
      </c>
      <c r="E2454" s="16" t="s">
        <v>6071</v>
      </c>
      <c r="F2454" s="16"/>
      <c r="G2454" s="16" t="s">
        <v>1493</v>
      </c>
      <c r="H2454" s="251">
        <v>8594775</v>
      </c>
      <c r="I2454" s="251">
        <v>50</v>
      </c>
      <c r="J2454" s="16">
        <v>0</v>
      </c>
      <c r="K2454" s="16">
        <v>0</v>
      </c>
      <c r="L2454" s="16">
        <v>0</v>
      </c>
      <c r="M2454" s="16">
        <v>0</v>
      </c>
      <c r="N2454" s="16">
        <v>0</v>
      </c>
      <c r="O2454" s="16">
        <v>0</v>
      </c>
      <c r="P2454" s="16">
        <v>0</v>
      </c>
      <c r="Q2454" s="16">
        <v>0</v>
      </c>
      <c r="R2454" s="16">
        <v>8594775</v>
      </c>
      <c r="S2454" s="16">
        <v>50</v>
      </c>
      <c r="T2454" s="16" t="s">
        <v>76</v>
      </c>
      <c r="U2454" s="16"/>
      <c r="V2454" s="16"/>
    </row>
    <row r="2455" spans="1:22" s="5" customFormat="1" ht="93.75" x14ac:dyDescent="0.2">
      <c r="A2455" s="16">
        <v>2450</v>
      </c>
      <c r="B2455" s="21" t="s">
        <v>55</v>
      </c>
      <c r="C2455" s="16" t="s">
        <v>803</v>
      </c>
      <c r="D2455" s="16" t="s">
        <v>804</v>
      </c>
      <c r="E2455" s="16" t="s">
        <v>805</v>
      </c>
      <c r="F2455" s="16"/>
      <c r="G2455" s="16" t="s">
        <v>33</v>
      </c>
      <c r="H2455" s="251">
        <v>1718620</v>
      </c>
      <c r="I2455" s="251">
        <v>4</v>
      </c>
      <c r="J2455" s="16">
        <v>1718620</v>
      </c>
      <c r="K2455" s="16">
        <v>4</v>
      </c>
      <c r="L2455" s="16">
        <v>1718620</v>
      </c>
      <c r="M2455" s="16">
        <v>4</v>
      </c>
      <c r="N2455" s="16">
        <v>1718620</v>
      </c>
      <c r="O2455" s="16">
        <v>4</v>
      </c>
      <c r="P2455" s="16">
        <v>1718620</v>
      </c>
      <c r="Q2455" s="16">
        <v>4</v>
      </c>
      <c r="R2455" s="16">
        <v>8593100</v>
      </c>
      <c r="S2455" s="16">
        <v>20</v>
      </c>
      <c r="T2455" s="16" t="s">
        <v>34</v>
      </c>
      <c r="U2455" s="16" t="s">
        <v>35</v>
      </c>
      <c r="V2455" s="16" t="s">
        <v>806</v>
      </c>
    </row>
    <row r="2456" spans="1:22" s="5" customFormat="1" ht="409.5" x14ac:dyDescent="0.2">
      <c r="A2456" s="16">
        <v>2451</v>
      </c>
      <c r="B2456" s="21" t="s">
        <v>1402</v>
      </c>
      <c r="C2456" s="16" t="s">
        <v>1405</v>
      </c>
      <c r="D2456" s="16" t="s">
        <v>2349</v>
      </c>
      <c r="E2456" s="16" t="s">
        <v>2368</v>
      </c>
      <c r="F2456" s="16"/>
      <c r="G2456" s="16" t="s">
        <v>1493</v>
      </c>
      <c r="H2456" s="251">
        <v>1275203.52</v>
      </c>
      <c r="I2456" s="251">
        <v>18</v>
      </c>
      <c r="J2456" s="16">
        <v>1722740.8382010001</v>
      </c>
      <c r="K2456" s="16">
        <v>18</v>
      </c>
      <c r="L2456" s="16">
        <v>1791650.4717290401</v>
      </c>
      <c r="M2456" s="16">
        <v>18</v>
      </c>
      <c r="N2456" s="16">
        <v>1863316.4905982018</v>
      </c>
      <c r="O2456" s="16">
        <v>18</v>
      </c>
      <c r="P2456" s="16">
        <v>1937849.1502221299</v>
      </c>
      <c r="Q2456" s="16">
        <v>18</v>
      </c>
      <c r="R2456" s="16">
        <v>8590760.470750371</v>
      </c>
      <c r="S2456" s="16">
        <v>90</v>
      </c>
      <c r="T2456" s="16" t="s">
        <v>966</v>
      </c>
      <c r="U2456" s="16" t="s">
        <v>35</v>
      </c>
      <c r="V2456" s="16" t="s">
        <v>199</v>
      </c>
    </row>
    <row r="2457" spans="1:22" s="5" customFormat="1" ht="409.5" x14ac:dyDescent="0.2">
      <c r="A2457" s="16">
        <v>2452</v>
      </c>
      <c r="B2457" s="21" t="s">
        <v>532</v>
      </c>
      <c r="C2457" s="16" t="s">
        <v>5823</v>
      </c>
      <c r="D2457" s="16" t="s">
        <v>5824</v>
      </c>
      <c r="E2457" s="16" t="s">
        <v>6460</v>
      </c>
      <c r="F2457" s="16"/>
      <c r="G2457" s="16" t="s">
        <v>49</v>
      </c>
      <c r="H2457" s="251">
        <v>8586690</v>
      </c>
      <c r="I2457" s="251">
        <v>42</v>
      </c>
      <c r="J2457" s="16">
        <v>0</v>
      </c>
      <c r="K2457" s="16">
        <v>0</v>
      </c>
      <c r="L2457" s="16">
        <v>0</v>
      </c>
      <c r="M2457" s="16">
        <v>0</v>
      </c>
      <c r="N2457" s="16">
        <v>0</v>
      </c>
      <c r="O2457" s="16">
        <v>0</v>
      </c>
      <c r="P2457" s="16">
        <v>0</v>
      </c>
      <c r="Q2457" s="16">
        <v>0</v>
      </c>
      <c r="R2457" s="16">
        <v>8586690</v>
      </c>
      <c r="S2457" s="16">
        <v>42</v>
      </c>
      <c r="T2457" s="16" t="s">
        <v>76</v>
      </c>
      <c r="U2457" s="16"/>
      <c r="V2457" s="16"/>
    </row>
    <row r="2458" spans="1:22" s="5" customFormat="1" ht="409.5" x14ac:dyDescent="0.2">
      <c r="A2458" s="16">
        <v>2453</v>
      </c>
      <c r="B2458" s="21" t="s">
        <v>3485</v>
      </c>
      <c r="C2458" s="16" t="s">
        <v>3486</v>
      </c>
      <c r="D2458" s="16" t="s">
        <v>3487</v>
      </c>
      <c r="E2458" s="16" t="s">
        <v>3488</v>
      </c>
      <c r="F2458" s="16"/>
      <c r="G2458" s="16" t="s">
        <v>33</v>
      </c>
      <c r="H2458" s="251">
        <v>3759196.7399999998</v>
      </c>
      <c r="I2458" s="251">
        <v>38</v>
      </c>
      <c r="J2458" s="16">
        <v>1205357.1000000001</v>
      </c>
      <c r="K2458" s="16">
        <v>10</v>
      </c>
      <c r="L2458" s="16">
        <v>1205357.1000000001</v>
      </c>
      <c r="M2458" s="16">
        <v>10</v>
      </c>
      <c r="N2458" s="16">
        <v>1205357.1000000001</v>
      </c>
      <c r="O2458" s="16">
        <v>10</v>
      </c>
      <c r="P2458" s="16">
        <v>1205357.1000000001</v>
      </c>
      <c r="Q2458" s="16">
        <v>10</v>
      </c>
      <c r="R2458" s="16">
        <v>8580625.1399999987</v>
      </c>
      <c r="S2458" s="16">
        <v>78</v>
      </c>
      <c r="T2458" s="16" t="s">
        <v>25</v>
      </c>
      <c r="U2458" s="16" t="s">
        <v>2567</v>
      </c>
      <c r="V2458" s="16" t="s">
        <v>199</v>
      </c>
    </row>
    <row r="2459" spans="1:22" s="5" customFormat="1" ht="37.5" customHeight="1" x14ac:dyDescent="0.3">
      <c r="A2459" s="16">
        <v>2454</v>
      </c>
      <c r="B2459" s="20" t="s">
        <v>16134</v>
      </c>
      <c r="C2459" s="20" t="s">
        <v>16135</v>
      </c>
      <c r="D2459" s="20" t="s">
        <v>16136</v>
      </c>
      <c r="E2459" s="20" t="s">
        <v>16136</v>
      </c>
      <c r="F2459" s="17">
        <v>2669</v>
      </c>
      <c r="G2459" s="20" t="s">
        <v>24</v>
      </c>
      <c r="H2459" s="115">
        <v>8571432</v>
      </c>
      <c r="I2459" s="115">
        <v>2400</v>
      </c>
      <c r="J2459" s="171"/>
      <c r="K2459" s="171"/>
      <c r="L2459" s="171"/>
      <c r="M2459" s="171"/>
      <c r="N2459" s="174"/>
      <c r="O2459" s="174"/>
      <c r="P2459" s="174"/>
      <c r="Q2459" s="174"/>
      <c r="R2459" s="16">
        <v>8571432</v>
      </c>
      <c r="S2459" s="171">
        <v>2400</v>
      </c>
      <c r="T2459" s="20" t="s">
        <v>15928</v>
      </c>
      <c r="U2459" s="16" t="s">
        <v>199</v>
      </c>
      <c r="V2459" s="16" t="s">
        <v>199</v>
      </c>
    </row>
    <row r="2460" spans="1:22" s="5" customFormat="1" x14ac:dyDescent="0.2">
      <c r="A2460" s="16">
        <v>2455</v>
      </c>
      <c r="B2460" s="118" t="s">
        <v>514</v>
      </c>
      <c r="C2460" s="118" t="s">
        <v>2281</v>
      </c>
      <c r="D2460" s="118" t="s">
        <v>2282</v>
      </c>
      <c r="E2460" s="118"/>
      <c r="F2460" s="118" t="s">
        <v>14449</v>
      </c>
      <c r="G2460" s="118" t="s">
        <v>33</v>
      </c>
      <c r="H2460" s="166">
        <v>2142842.7999999998</v>
      </c>
      <c r="I2460" s="166">
        <v>2</v>
      </c>
      <c r="J2460" s="118">
        <v>3214264.1999999997</v>
      </c>
      <c r="K2460" s="118">
        <v>3</v>
      </c>
      <c r="L2460" s="118"/>
      <c r="M2460" s="118"/>
      <c r="N2460" s="118">
        <v>3214264.1999999997</v>
      </c>
      <c r="O2460" s="118">
        <v>3</v>
      </c>
      <c r="P2460" s="118"/>
      <c r="Q2460" s="118"/>
      <c r="R2460" s="16">
        <v>8571371.1999999993</v>
      </c>
      <c r="S2460" s="118">
        <v>8</v>
      </c>
      <c r="T2460" s="20" t="s">
        <v>15403</v>
      </c>
      <c r="U2460" s="118"/>
      <c r="V2460" s="118"/>
    </row>
    <row r="2461" spans="1:22" s="5" customFormat="1" x14ac:dyDescent="0.2">
      <c r="A2461" s="16">
        <v>2456</v>
      </c>
      <c r="B2461" s="21" t="s">
        <v>486</v>
      </c>
      <c r="C2461" s="16" t="s">
        <v>211</v>
      </c>
      <c r="D2461" s="16" t="s">
        <v>212</v>
      </c>
      <c r="E2461" s="16" t="s">
        <v>11099</v>
      </c>
      <c r="F2461" s="16"/>
      <c r="G2461" s="16" t="s">
        <v>1493</v>
      </c>
      <c r="H2461" s="251">
        <v>1713117.9</v>
      </c>
      <c r="I2461" s="251">
        <v>195</v>
      </c>
      <c r="J2461" s="16">
        <v>1713117.9</v>
      </c>
      <c r="K2461" s="16">
        <v>195</v>
      </c>
      <c r="L2461" s="16">
        <v>1713117.9</v>
      </c>
      <c r="M2461" s="16">
        <v>195</v>
      </c>
      <c r="N2461" s="16">
        <v>1713117.9</v>
      </c>
      <c r="O2461" s="16">
        <v>195</v>
      </c>
      <c r="P2461" s="16">
        <v>1713117.9</v>
      </c>
      <c r="Q2461" s="16">
        <v>195</v>
      </c>
      <c r="R2461" s="16">
        <v>8565589.5</v>
      </c>
      <c r="S2461" s="16">
        <v>975</v>
      </c>
      <c r="T2461" s="16" t="s">
        <v>1113</v>
      </c>
      <c r="U2461" s="16" t="s">
        <v>1210</v>
      </c>
      <c r="V2461" s="35" t="s">
        <v>199</v>
      </c>
    </row>
    <row r="2462" spans="1:22" s="5" customFormat="1" ht="131.25" x14ac:dyDescent="0.2">
      <c r="A2462" s="16">
        <v>2457</v>
      </c>
      <c r="B2462" s="21" t="s">
        <v>7493</v>
      </c>
      <c r="C2462" s="16" t="s">
        <v>7371</v>
      </c>
      <c r="D2462" s="16" t="s">
        <v>264</v>
      </c>
      <c r="E2462" s="16" t="s">
        <v>7495</v>
      </c>
      <c r="F2462" s="16"/>
      <c r="G2462" s="16" t="s">
        <v>33</v>
      </c>
      <c r="H2462" s="251">
        <v>3299998.6785714282</v>
      </c>
      <c r="I2462" s="251">
        <v>2</v>
      </c>
      <c r="J2462" s="16">
        <v>5250000</v>
      </c>
      <c r="K2462" s="16">
        <v>3</v>
      </c>
      <c r="L2462" s="16">
        <v>0</v>
      </c>
      <c r="M2462" s="16">
        <v>0</v>
      </c>
      <c r="N2462" s="16">
        <v>0</v>
      </c>
      <c r="O2462" s="16">
        <v>0</v>
      </c>
      <c r="P2462" s="16">
        <v>0</v>
      </c>
      <c r="Q2462" s="16">
        <v>0</v>
      </c>
      <c r="R2462" s="16">
        <v>8549998.6785714291</v>
      </c>
      <c r="S2462" s="16">
        <v>5</v>
      </c>
      <c r="T2462" s="16" t="s">
        <v>213</v>
      </c>
      <c r="U2462" s="16" t="s">
        <v>7048</v>
      </c>
      <c r="V2462" s="16" t="s">
        <v>7048</v>
      </c>
    </row>
    <row r="2463" spans="1:22" s="5" customFormat="1" ht="75" x14ac:dyDescent="0.2">
      <c r="A2463" s="16">
        <v>2458</v>
      </c>
      <c r="B2463" s="21" t="s">
        <v>3804</v>
      </c>
      <c r="C2463" s="16" t="s">
        <v>10270</v>
      </c>
      <c r="D2463" s="16" t="s">
        <v>3188</v>
      </c>
      <c r="E2463" s="16" t="s">
        <v>10271</v>
      </c>
      <c r="F2463" s="16" t="s">
        <v>10271</v>
      </c>
      <c r="G2463" s="16" t="s">
        <v>10272</v>
      </c>
      <c r="H2463" s="251">
        <v>1707198.08</v>
      </c>
      <c r="I2463" s="251" t="s">
        <v>9266</v>
      </c>
      <c r="J2463" s="16">
        <v>1707198.08</v>
      </c>
      <c r="K2463" s="16" t="s">
        <v>9266</v>
      </c>
      <c r="L2463" s="16">
        <v>1707198.08</v>
      </c>
      <c r="M2463" s="16" t="s">
        <v>9266</v>
      </c>
      <c r="N2463" s="16">
        <v>1707198.08</v>
      </c>
      <c r="O2463" s="16" t="s">
        <v>9266</v>
      </c>
      <c r="P2463" s="16">
        <v>1707198.08</v>
      </c>
      <c r="Q2463" s="16" t="s">
        <v>9266</v>
      </c>
      <c r="R2463" s="16">
        <v>8535990.4000000004</v>
      </c>
      <c r="S2463" s="16">
        <v>20</v>
      </c>
      <c r="T2463" s="16" t="s">
        <v>34</v>
      </c>
      <c r="U2463" s="16"/>
      <c r="V2463" s="16"/>
    </row>
    <row r="2464" spans="1:22" s="5" customFormat="1" ht="56.25" x14ac:dyDescent="0.2">
      <c r="A2464" s="16">
        <v>2459</v>
      </c>
      <c r="B2464" s="21" t="s">
        <v>55</v>
      </c>
      <c r="C2464" s="16" t="s">
        <v>2527</v>
      </c>
      <c r="D2464" s="16" t="s">
        <v>2528</v>
      </c>
      <c r="E2464" s="16" t="s">
        <v>2529</v>
      </c>
      <c r="F2464" s="16"/>
      <c r="G2464" s="16" t="s">
        <v>49</v>
      </c>
      <c r="H2464" s="251">
        <v>0</v>
      </c>
      <c r="I2464" s="251">
        <v>0</v>
      </c>
      <c r="J2464" s="16">
        <v>2841484.4</v>
      </c>
      <c r="K2464" s="16">
        <v>1</v>
      </c>
      <c r="L2464" s="16">
        <v>2841484.4</v>
      </c>
      <c r="M2464" s="16">
        <v>1</v>
      </c>
      <c r="N2464" s="16">
        <v>2841484.4</v>
      </c>
      <c r="O2464" s="16">
        <v>1</v>
      </c>
      <c r="P2464" s="16">
        <v>0</v>
      </c>
      <c r="Q2464" s="16">
        <v>0</v>
      </c>
      <c r="R2464" s="16">
        <v>8524453.1999999993</v>
      </c>
      <c r="S2464" s="16">
        <v>3</v>
      </c>
      <c r="T2464" s="16" t="s">
        <v>1522</v>
      </c>
      <c r="U2464" s="16" t="s">
        <v>83</v>
      </c>
      <c r="V2464" s="16" t="s">
        <v>199</v>
      </c>
    </row>
    <row r="2465" spans="1:22" s="5" customFormat="1" ht="93.75" x14ac:dyDescent="0.2">
      <c r="A2465" s="16">
        <v>2460</v>
      </c>
      <c r="B2465" s="21" t="s">
        <v>4922</v>
      </c>
      <c r="C2465" s="16" t="s">
        <v>4923</v>
      </c>
      <c r="D2465" s="16" t="s">
        <v>4924</v>
      </c>
      <c r="E2465" s="16" t="s">
        <v>864</v>
      </c>
      <c r="F2465" s="17"/>
      <c r="G2465" s="16" t="s">
        <v>33</v>
      </c>
      <c r="H2465" s="251">
        <v>1704275</v>
      </c>
      <c r="I2465" s="251">
        <v>1</v>
      </c>
      <c r="J2465" s="16">
        <v>1704275</v>
      </c>
      <c r="K2465" s="16">
        <v>1</v>
      </c>
      <c r="L2465" s="16">
        <v>1704275</v>
      </c>
      <c r="M2465" s="16">
        <v>1</v>
      </c>
      <c r="N2465" s="16">
        <v>1704275</v>
      </c>
      <c r="O2465" s="16">
        <v>1</v>
      </c>
      <c r="P2465" s="16">
        <v>1704275</v>
      </c>
      <c r="Q2465" s="16">
        <v>1</v>
      </c>
      <c r="R2465" s="16">
        <v>8521375</v>
      </c>
      <c r="S2465" s="16">
        <v>5</v>
      </c>
      <c r="T2465" s="16" t="s">
        <v>213</v>
      </c>
      <c r="U2465" s="16"/>
      <c r="V2465" s="16"/>
    </row>
    <row r="2466" spans="1:22" s="5" customFormat="1" ht="409.5" x14ac:dyDescent="0.2">
      <c r="A2466" s="16">
        <v>2461</v>
      </c>
      <c r="B2466" s="21" t="s">
        <v>1402</v>
      </c>
      <c r="C2466" s="16" t="s">
        <v>1404</v>
      </c>
      <c r="D2466" s="16" t="s">
        <v>2402</v>
      </c>
      <c r="E2466" s="16" t="s">
        <v>2403</v>
      </c>
      <c r="F2466" s="16"/>
      <c r="G2466" s="16" t="s">
        <v>1493</v>
      </c>
      <c r="H2466" s="251">
        <v>1729577.25</v>
      </c>
      <c r="I2466" s="251">
        <v>450</v>
      </c>
      <c r="J2466" s="16">
        <v>1598676.5823000001</v>
      </c>
      <c r="K2466" s="16">
        <v>450</v>
      </c>
      <c r="L2466" s="16">
        <v>1662623.6455920001</v>
      </c>
      <c r="M2466" s="16">
        <v>450</v>
      </c>
      <c r="N2466" s="16">
        <v>1729128.5914156802</v>
      </c>
      <c r="O2466" s="16">
        <v>450</v>
      </c>
      <c r="P2466" s="16">
        <v>1798293.7350723075</v>
      </c>
      <c r="Q2466" s="16">
        <v>450</v>
      </c>
      <c r="R2466" s="16">
        <v>8518299.8043799885</v>
      </c>
      <c r="S2466" s="16">
        <v>2250</v>
      </c>
      <c r="T2466" s="16" t="s">
        <v>966</v>
      </c>
      <c r="U2466" s="16" t="s">
        <v>35</v>
      </c>
      <c r="V2466" s="16" t="s">
        <v>199</v>
      </c>
    </row>
    <row r="2467" spans="1:22" s="5" customFormat="1" ht="75" x14ac:dyDescent="0.2">
      <c r="A2467" s="16">
        <v>2462</v>
      </c>
      <c r="B2467" s="21" t="s">
        <v>915</v>
      </c>
      <c r="C2467" s="16" t="s">
        <v>916</v>
      </c>
      <c r="D2467" s="16" t="s">
        <v>917</v>
      </c>
      <c r="E2467" s="16" t="s">
        <v>2182</v>
      </c>
      <c r="F2467" s="16" t="s">
        <v>2183</v>
      </c>
      <c r="G2467" s="16" t="s">
        <v>1493</v>
      </c>
      <c r="H2467" s="251">
        <v>1548080</v>
      </c>
      <c r="I2467" s="251">
        <v>20</v>
      </c>
      <c r="J2467" s="16">
        <v>1640964.8</v>
      </c>
      <c r="K2467" s="16">
        <v>20</v>
      </c>
      <c r="L2467" s="16">
        <v>1706603.3920000002</v>
      </c>
      <c r="M2467" s="16">
        <v>20</v>
      </c>
      <c r="N2467" s="16">
        <v>1774867.5276800003</v>
      </c>
      <c r="O2467" s="16">
        <v>20</v>
      </c>
      <c r="P2467" s="16">
        <v>1845862.2287872003</v>
      </c>
      <c r="Q2467" s="16">
        <v>20</v>
      </c>
      <c r="R2467" s="16">
        <v>8516377.9484672006</v>
      </c>
      <c r="S2467" s="16">
        <v>100</v>
      </c>
      <c r="T2467" s="16" t="s">
        <v>913</v>
      </c>
      <c r="U2467" s="16" t="s">
        <v>83</v>
      </c>
      <c r="V2467" s="16" t="s">
        <v>2061</v>
      </c>
    </row>
    <row r="2468" spans="1:22" s="5" customFormat="1" ht="75" x14ac:dyDescent="0.2">
      <c r="A2468" s="16">
        <v>2463</v>
      </c>
      <c r="B2468" s="21" t="s">
        <v>194</v>
      </c>
      <c r="C2468" s="16" t="s">
        <v>2201</v>
      </c>
      <c r="D2468" s="16" t="s">
        <v>2202</v>
      </c>
      <c r="E2468" s="16" t="s">
        <v>2203</v>
      </c>
      <c r="F2468" s="16"/>
      <c r="G2468" s="16" t="s">
        <v>24</v>
      </c>
      <c r="H2468" s="251">
        <v>665000</v>
      </c>
      <c r="I2468" s="251">
        <v>1000</v>
      </c>
      <c r="J2468" s="16">
        <v>665000</v>
      </c>
      <c r="K2468" s="16">
        <v>1000</v>
      </c>
      <c r="L2468" s="16">
        <v>2394000</v>
      </c>
      <c r="M2468" s="16">
        <v>3600</v>
      </c>
      <c r="N2468" s="16">
        <v>2394000</v>
      </c>
      <c r="O2468" s="16">
        <v>3600</v>
      </c>
      <c r="P2468" s="16">
        <v>2394000</v>
      </c>
      <c r="Q2468" s="16">
        <v>3600</v>
      </c>
      <c r="R2468" s="16">
        <v>8512000</v>
      </c>
      <c r="S2468" s="16">
        <v>12800</v>
      </c>
      <c r="T2468" s="16" t="s">
        <v>1457</v>
      </c>
      <c r="U2468" s="16" t="s">
        <v>35</v>
      </c>
      <c r="V2468" s="16" t="s">
        <v>199</v>
      </c>
    </row>
    <row r="2469" spans="1:22" s="5" customFormat="1" ht="409.5" x14ac:dyDescent="0.2">
      <c r="A2469" s="16">
        <v>2464</v>
      </c>
      <c r="B2469" s="21" t="s">
        <v>3521</v>
      </c>
      <c r="C2469" s="16" t="s">
        <v>271</v>
      </c>
      <c r="D2469" s="16" t="s">
        <v>272</v>
      </c>
      <c r="E2469" s="16" t="s">
        <v>3522</v>
      </c>
      <c r="F2469" s="16"/>
      <c r="G2469" s="16" t="s">
        <v>33</v>
      </c>
      <c r="H2469" s="251">
        <v>1418419.24</v>
      </c>
      <c r="I2469" s="251">
        <v>4</v>
      </c>
      <c r="J2469" s="16">
        <v>1773024.05</v>
      </c>
      <c r="K2469" s="16">
        <v>5</v>
      </c>
      <c r="L2469" s="16">
        <v>1773024.05</v>
      </c>
      <c r="M2469" s="16">
        <v>5</v>
      </c>
      <c r="N2469" s="16">
        <v>1773024.05</v>
      </c>
      <c r="O2469" s="16">
        <v>5</v>
      </c>
      <c r="P2469" s="16">
        <v>1773024.05</v>
      </c>
      <c r="Q2469" s="16">
        <v>5</v>
      </c>
      <c r="R2469" s="16">
        <v>8510515.4399999995</v>
      </c>
      <c r="S2469" s="16">
        <v>24</v>
      </c>
      <c r="T2469" s="16" t="s">
        <v>25</v>
      </c>
      <c r="U2469" s="16" t="s">
        <v>1458</v>
      </c>
      <c r="V2469" s="16" t="s">
        <v>3523</v>
      </c>
    </row>
    <row r="2470" spans="1:22" s="5" customFormat="1" ht="93.75" x14ac:dyDescent="0.2">
      <c r="A2470" s="16">
        <v>2465</v>
      </c>
      <c r="B2470" s="21" t="s">
        <v>3621</v>
      </c>
      <c r="C2470" s="16" t="s">
        <v>3622</v>
      </c>
      <c r="D2470" s="16" t="s">
        <v>3623</v>
      </c>
      <c r="E2470" s="16" t="s">
        <v>3624</v>
      </c>
      <c r="F2470" s="16"/>
      <c r="G2470" s="16" t="s">
        <v>1493</v>
      </c>
      <c r="H2470" s="251">
        <v>8508849</v>
      </c>
      <c r="I2470" s="251">
        <v>31</v>
      </c>
      <c r="J2470" s="16">
        <v>0</v>
      </c>
      <c r="K2470" s="16">
        <v>0</v>
      </c>
      <c r="L2470" s="16">
        <v>0</v>
      </c>
      <c r="M2470" s="16">
        <v>0</v>
      </c>
      <c r="N2470" s="16">
        <v>0</v>
      </c>
      <c r="O2470" s="16">
        <v>0</v>
      </c>
      <c r="P2470" s="16">
        <v>0</v>
      </c>
      <c r="Q2470" s="16">
        <v>0</v>
      </c>
      <c r="R2470" s="16">
        <v>8508849</v>
      </c>
      <c r="S2470" s="16">
        <v>31</v>
      </c>
      <c r="T2470" s="16" t="s">
        <v>76</v>
      </c>
      <c r="U2470" s="16" t="s">
        <v>2567</v>
      </c>
      <c r="V2470" s="16" t="s">
        <v>199</v>
      </c>
    </row>
    <row r="2471" spans="1:22" s="5" customFormat="1" ht="56.25" x14ac:dyDescent="0.2">
      <c r="A2471" s="16">
        <v>2466</v>
      </c>
      <c r="B2471" s="51" t="s">
        <v>14689</v>
      </c>
      <c r="C2471" s="51" t="s">
        <v>14690</v>
      </c>
      <c r="D2471" s="51" t="s">
        <v>80</v>
      </c>
      <c r="E2471" s="51" t="s">
        <v>14797</v>
      </c>
      <c r="F2471" s="51"/>
      <c r="G2471" s="51" t="s">
        <v>7084</v>
      </c>
      <c r="H2471" s="437">
        <v>8500800</v>
      </c>
      <c r="I2471" s="251" t="s">
        <v>10403</v>
      </c>
      <c r="J2471" s="17"/>
      <c r="K2471" s="17"/>
      <c r="L2471" s="17"/>
      <c r="M2471" s="17"/>
      <c r="N2471" s="17"/>
      <c r="O2471" s="17"/>
      <c r="P2471" s="17"/>
      <c r="Q2471" s="17"/>
      <c r="R2471" s="16">
        <v>8500800</v>
      </c>
      <c r="S2471" s="16">
        <v>3000</v>
      </c>
      <c r="T2471" s="51" t="s">
        <v>14655</v>
      </c>
      <c r="U2471" s="51"/>
      <c r="V2471" s="17"/>
    </row>
    <row r="2472" spans="1:22" s="5" customFormat="1" ht="75" x14ac:dyDescent="0.2">
      <c r="A2472" s="16">
        <v>2467</v>
      </c>
      <c r="B2472" s="21" t="s">
        <v>264</v>
      </c>
      <c r="C2472" s="16" t="s">
        <v>7066</v>
      </c>
      <c r="D2472" s="16" t="s">
        <v>2012</v>
      </c>
      <c r="E2472" s="16" t="s">
        <v>9551</v>
      </c>
      <c r="F2472" s="16"/>
      <c r="G2472" s="16" t="s">
        <v>1493</v>
      </c>
      <c r="H2472" s="251">
        <v>4249102.54</v>
      </c>
      <c r="I2472" s="251">
        <v>5</v>
      </c>
      <c r="J2472" s="16"/>
      <c r="K2472" s="16"/>
      <c r="L2472" s="16">
        <v>4249102.54</v>
      </c>
      <c r="M2472" s="16">
        <v>5</v>
      </c>
      <c r="N2472" s="16"/>
      <c r="O2472" s="16"/>
      <c r="P2472" s="16"/>
      <c r="Q2472" s="16"/>
      <c r="R2472" s="16">
        <v>8498205.0800000001</v>
      </c>
      <c r="S2472" s="16">
        <v>10</v>
      </c>
      <c r="T2472" s="16" t="s">
        <v>1326</v>
      </c>
      <c r="U2472" s="16" t="s">
        <v>294</v>
      </c>
      <c r="V2472" s="16" t="s">
        <v>9185</v>
      </c>
    </row>
    <row r="2473" spans="1:22" s="5" customFormat="1" ht="112.5" x14ac:dyDescent="0.2">
      <c r="A2473" s="16">
        <v>2468</v>
      </c>
      <c r="B2473" s="21" t="s">
        <v>645</v>
      </c>
      <c r="C2473" s="16" t="s">
        <v>86</v>
      </c>
      <c r="D2473" s="16" t="s">
        <v>87</v>
      </c>
      <c r="E2473" s="16" t="s">
        <v>11035</v>
      </c>
      <c r="F2473" s="16"/>
      <c r="G2473" s="16" t="s">
        <v>1493</v>
      </c>
      <c r="H2473" s="251">
        <v>1699589</v>
      </c>
      <c r="I2473" s="251">
        <v>18</v>
      </c>
      <c r="J2473" s="16">
        <v>1699589</v>
      </c>
      <c r="K2473" s="16">
        <v>18</v>
      </c>
      <c r="L2473" s="16">
        <v>1699589</v>
      </c>
      <c r="M2473" s="16">
        <v>18</v>
      </c>
      <c r="N2473" s="16">
        <v>1699589</v>
      </c>
      <c r="O2473" s="16">
        <v>18</v>
      </c>
      <c r="P2473" s="16">
        <v>1699589</v>
      </c>
      <c r="Q2473" s="16">
        <v>18</v>
      </c>
      <c r="R2473" s="16">
        <v>8497945</v>
      </c>
      <c r="S2473" s="16">
        <v>90</v>
      </c>
      <c r="T2473" s="16" t="s">
        <v>1113</v>
      </c>
      <c r="U2473" s="16" t="s">
        <v>1097</v>
      </c>
      <c r="V2473" s="35" t="s">
        <v>199</v>
      </c>
    </row>
    <row r="2474" spans="1:22" s="5" customFormat="1" ht="56.25" x14ac:dyDescent="0.2">
      <c r="A2474" s="16">
        <v>2469</v>
      </c>
      <c r="B2474" s="51" t="s">
        <v>320</v>
      </c>
      <c r="C2474" s="51" t="s">
        <v>14793</v>
      </c>
      <c r="D2474" s="51" t="s">
        <v>14794</v>
      </c>
      <c r="E2474" s="51" t="s">
        <v>14798</v>
      </c>
      <c r="F2474" s="40" t="s">
        <v>14449</v>
      </c>
      <c r="G2474" s="51" t="s">
        <v>9115</v>
      </c>
      <c r="H2474" s="437">
        <v>8496521.5999999996</v>
      </c>
      <c r="I2474" s="251" t="s">
        <v>9280</v>
      </c>
      <c r="J2474" s="17"/>
      <c r="K2474" s="17"/>
      <c r="L2474" s="17"/>
      <c r="M2474" s="17"/>
      <c r="N2474" s="17"/>
      <c r="O2474" s="17"/>
      <c r="P2474" s="17"/>
      <c r="Q2474" s="17"/>
      <c r="R2474" s="16">
        <v>8496521.5999999996</v>
      </c>
      <c r="S2474" s="16">
        <v>140</v>
      </c>
      <c r="T2474" s="51" t="s">
        <v>14655</v>
      </c>
      <c r="U2474" s="51"/>
      <c r="V2474" s="17"/>
    </row>
    <row r="2475" spans="1:22" s="5" customFormat="1" ht="112.5" x14ac:dyDescent="0.2">
      <c r="A2475" s="16">
        <v>2470</v>
      </c>
      <c r="B2475" s="21" t="s">
        <v>4935</v>
      </c>
      <c r="C2475" s="16" t="s">
        <v>1188</v>
      </c>
      <c r="D2475" s="16" t="s">
        <v>1187</v>
      </c>
      <c r="E2475" s="16" t="s">
        <v>4936</v>
      </c>
      <c r="F2475" s="17"/>
      <c r="G2475" s="16" t="s">
        <v>33</v>
      </c>
      <c r="H2475" s="251">
        <v>1699200</v>
      </c>
      <c r="I2475" s="251">
        <v>118</v>
      </c>
      <c r="J2475" s="16">
        <v>1699200</v>
      </c>
      <c r="K2475" s="16">
        <v>118</v>
      </c>
      <c r="L2475" s="16">
        <v>1699200</v>
      </c>
      <c r="M2475" s="16">
        <v>118</v>
      </c>
      <c r="N2475" s="16">
        <v>1699200</v>
      </c>
      <c r="O2475" s="16">
        <v>118</v>
      </c>
      <c r="P2475" s="16">
        <v>1699200</v>
      </c>
      <c r="Q2475" s="16">
        <v>118</v>
      </c>
      <c r="R2475" s="16">
        <v>8496000</v>
      </c>
      <c r="S2475" s="16">
        <v>590</v>
      </c>
      <c r="T2475" s="16" t="s">
        <v>213</v>
      </c>
      <c r="U2475" s="16" t="s">
        <v>61</v>
      </c>
      <c r="V2475" s="16" t="s">
        <v>4937</v>
      </c>
    </row>
    <row r="2476" spans="1:22" s="5" customFormat="1" ht="75" x14ac:dyDescent="0.2">
      <c r="A2476" s="16">
        <v>2471</v>
      </c>
      <c r="B2476" s="16" t="s">
        <v>13024</v>
      </c>
      <c r="C2476" s="16" t="s">
        <v>13025</v>
      </c>
      <c r="D2476" s="16" t="s">
        <v>160</v>
      </c>
      <c r="E2476" s="16" t="s">
        <v>13026</v>
      </c>
      <c r="F2476" s="16"/>
      <c r="G2476" s="151" t="s">
        <v>9115</v>
      </c>
      <c r="H2476" s="166">
        <v>8481295.3300000001</v>
      </c>
      <c r="I2476" s="166" t="s">
        <v>9421</v>
      </c>
      <c r="J2476" s="166"/>
      <c r="K2476" s="166"/>
      <c r="L2476" s="166"/>
      <c r="M2476" s="166"/>
      <c r="N2476" s="166"/>
      <c r="O2476" s="166"/>
      <c r="P2476" s="166"/>
      <c r="Q2476" s="166"/>
      <c r="R2476" s="16">
        <v>8481295.3300000001</v>
      </c>
      <c r="S2476" s="275">
        <v>8</v>
      </c>
      <c r="T2476" s="20" t="s">
        <v>12910</v>
      </c>
      <c r="U2476" s="118" t="s">
        <v>2567</v>
      </c>
      <c r="V2476" s="118"/>
    </row>
    <row r="2477" spans="1:22" s="5" customFormat="1" ht="56.25" x14ac:dyDescent="0.2">
      <c r="A2477" s="16">
        <v>2472</v>
      </c>
      <c r="B2477" s="21" t="s">
        <v>2117</v>
      </c>
      <c r="C2477" s="16" t="s">
        <v>2822</v>
      </c>
      <c r="D2477" s="16" t="s">
        <v>2823</v>
      </c>
      <c r="E2477" s="16" t="s">
        <v>4264</v>
      </c>
      <c r="F2477" s="16"/>
      <c r="G2477" s="16" t="s">
        <v>1493</v>
      </c>
      <c r="H2477" s="251">
        <v>0</v>
      </c>
      <c r="I2477" s="251">
        <v>0</v>
      </c>
      <c r="J2477" s="16">
        <v>8480000</v>
      </c>
      <c r="K2477" s="16">
        <v>1</v>
      </c>
      <c r="L2477" s="16">
        <v>0</v>
      </c>
      <c r="M2477" s="16">
        <v>0</v>
      </c>
      <c r="N2477" s="16">
        <v>0</v>
      </c>
      <c r="O2477" s="16">
        <v>0</v>
      </c>
      <c r="P2477" s="16">
        <v>0</v>
      </c>
      <c r="Q2477" s="16">
        <v>0</v>
      </c>
      <c r="R2477" s="16">
        <v>8480000</v>
      </c>
      <c r="S2477" s="16">
        <v>1</v>
      </c>
      <c r="T2477" s="16" t="s">
        <v>50</v>
      </c>
      <c r="U2477" s="16" t="s">
        <v>2567</v>
      </c>
      <c r="V2477" s="16" t="s">
        <v>2588</v>
      </c>
    </row>
    <row r="2478" spans="1:22" s="5" customFormat="1" ht="56.25" x14ac:dyDescent="0.2">
      <c r="A2478" s="16">
        <v>2473</v>
      </c>
      <c r="B2478" s="21" t="s">
        <v>4626</v>
      </c>
      <c r="C2478" s="16" t="s">
        <v>4625</v>
      </c>
      <c r="D2478" s="16" t="s">
        <v>3918</v>
      </c>
      <c r="E2478" s="16" t="s">
        <v>11067</v>
      </c>
      <c r="F2478" s="16"/>
      <c r="G2478" s="16" t="s">
        <v>1493</v>
      </c>
      <c r="H2478" s="251">
        <v>1695335.24</v>
      </c>
      <c r="I2478" s="251">
        <v>819</v>
      </c>
      <c r="J2478" s="16">
        <v>1695335.24</v>
      </c>
      <c r="K2478" s="16">
        <v>819</v>
      </c>
      <c r="L2478" s="16">
        <v>1695335.24</v>
      </c>
      <c r="M2478" s="16">
        <v>819</v>
      </c>
      <c r="N2478" s="16">
        <v>1695335.24</v>
      </c>
      <c r="O2478" s="16">
        <v>819</v>
      </c>
      <c r="P2478" s="16">
        <v>1695335.24</v>
      </c>
      <c r="Q2478" s="16">
        <v>819</v>
      </c>
      <c r="R2478" s="16">
        <v>8476676.1999999993</v>
      </c>
      <c r="S2478" s="16">
        <v>4095</v>
      </c>
      <c r="T2478" s="16" t="s">
        <v>1113</v>
      </c>
      <c r="U2478" s="16" t="s">
        <v>1210</v>
      </c>
      <c r="V2478" s="35" t="s">
        <v>199</v>
      </c>
    </row>
    <row r="2479" spans="1:22" s="5" customFormat="1" ht="56.25" x14ac:dyDescent="0.2">
      <c r="A2479" s="16">
        <v>2474</v>
      </c>
      <c r="B2479" s="21" t="s">
        <v>4943</v>
      </c>
      <c r="C2479" s="16" t="s">
        <v>4133</v>
      </c>
      <c r="D2479" s="16" t="s">
        <v>2807</v>
      </c>
      <c r="E2479" s="16" t="s">
        <v>4134</v>
      </c>
      <c r="F2479" s="17"/>
      <c r="G2479" s="16" t="s">
        <v>281</v>
      </c>
      <c r="H2479" s="251">
        <v>1693967.54</v>
      </c>
      <c r="I2479" s="251">
        <v>394</v>
      </c>
      <c r="J2479" s="16">
        <v>1693967.54</v>
      </c>
      <c r="K2479" s="16">
        <v>394</v>
      </c>
      <c r="L2479" s="16">
        <v>1693967.54</v>
      </c>
      <c r="M2479" s="16">
        <v>394</v>
      </c>
      <c r="N2479" s="16">
        <v>1693967.54</v>
      </c>
      <c r="O2479" s="16">
        <v>394</v>
      </c>
      <c r="P2479" s="16">
        <v>1693967.54</v>
      </c>
      <c r="Q2479" s="16">
        <v>394</v>
      </c>
      <c r="R2479" s="16">
        <v>8469837.6999999993</v>
      </c>
      <c r="S2479" s="16">
        <v>1970</v>
      </c>
      <c r="T2479" s="16" t="s">
        <v>213</v>
      </c>
      <c r="U2479" s="16" t="s">
        <v>2567</v>
      </c>
      <c r="V2479" s="16" t="s">
        <v>199</v>
      </c>
    </row>
    <row r="2480" spans="1:22" s="5" customFormat="1" ht="37.5" x14ac:dyDescent="0.2">
      <c r="A2480" s="16">
        <v>2475</v>
      </c>
      <c r="B2480" s="21" t="s">
        <v>5504</v>
      </c>
      <c r="C2480" s="16" t="s">
        <v>5505</v>
      </c>
      <c r="D2480" s="16" t="s">
        <v>5506</v>
      </c>
      <c r="E2480" s="16" t="s">
        <v>10619</v>
      </c>
      <c r="F2480" s="16"/>
      <c r="G2480" s="16" t="s">
        <v>9115</v>
      </c>
      <c r="H2480" s="251">
        <v>8467200</v>
      </c>
      <c r="I2480" s="251" t="s">
        <v>9266</v>
      </c>
      <c r="J2480" s="16"/>
      <c r="K2480" s="16"/>
      <c r="L2480" s="16"/>
      <c r="M2480" s="16"/>
      <c r="N2480" s="16"/>
      <c r="O2480" s="16"/>
      <c r="P2480" s="16"/>
      <c r="Q2480" s="16"/>
      <c r="R2480" s="16">
        <v>8467200</v>
      </c>
      <c r="S2480" s="16">
        <v>4</v>
      </c>
      <c r="T2480" s="16" t="s">
        <v>76</v>
      </c>
      <c r="U2480" s="16" t="s">
        <v>2567</v>
      </c>
      <c r="V2480" s="16" t="s">
        <v>10620</v>
      </c>
    </row>
    <row r="2481" spans="1:22" s="5" customFormat="1" ht="409.5" x14ac:dyDescent="0.2">
      <c r="A2481" s="16">
        <v>2476</v>
      </c>
      <c r="B2481" s="21" t="s">
        <v>5913</v>
      </c>
      <c r="C2481" s="16" t="s">
        <v>5914</v>
      </c>
      <c r="D2481" s="16" t="s">
        <v>5866</v>
      </c>
      <c r="E2481" s="16" t="s">
        <v>6709</v>
      </c>
      <c r="F2481" s="16"/>
      <c r="G2481" s="16" t="s">
        <v>1493</v>
      </c>
      <c r="H2481" s="251">
        <v>8465840</v>
      </c>
      <c r="I2481" s="251">
        <v>8</v>
      </c>
      <c r="J2481" s="16">
        <v>0</v>
      </c>
      <c r="K2481" s="16">
        <v>0</v>
      </c>
      <c r="L2481" s="16">
        <v>0</v>
      </c>
      <c r="M2481" s="16">
        <v>0</v>
      </c>
      <c r="N2481" s="16">
        <v>0</v>
      </c>
      <c r="O2481" s="16">
        <v>0</v>
      </c>
      <c r="P2481" s="16">
        <v>0</v>
      </c>
      <c r="Q2481" s="16">
        <v>0</v>
      </c>
      <c r="R2481" s="16">
        <v>8465840</v>
      </c>
      <c r="S2481" s="16">
        <v>8</v>
      </c>
      <c r="T2481" s="16" t="s">
        <v>76</v>
      </c>
      <c r="U2481" s="16"/>
      <c r="V2481" s="16"/>
    </row>
    <row r="2482" spans="1:22" s="5" customFormat="1" ht="409.5" x14ac:dyDescent="0.2">
      <c r="A2482" s="16">
        <v>2477</v>
      </c>
      <c r="B2482" s="21" t="s">
        <v>5426</v>
      </c>
      <c r="C2482" s="16" t="s">
        <v>5427</v>
      </c>
      <c r="D2482" s="16" t="s">
        <v>5428</v>
      </c>
      <c r="E2482" s="16" t="s">
        <v>5429</v>
      </c>
      <c r="F2482" s="16"/>
      <c r="G2482" s="16" t="s">
        <v>1493</v>
      </c>
      <c r="H2482" s="251">
        <v>8463000</v>
      </c>
      <c r="I2482" s="251">
        <v>31</v>
      </c>
      <c r="J2482" s="16">
        <v>0</v>
      </c>
      <c r="K2482" s="16">
        <v>0</v>
      </c>
      <c r="L2482" s="16">
        <v>0</v>
      </c>
      <c r="M2482" s="16">
        <v>0</v>
      </c>
      <c r="N2482" s="16">
        <v>0</v>
      </c>
      <c r="O2482" s="16">
        <v>0</v>
      </c>
      <c r="P2482" s="16">
        <v>0</v>
      </c>
      <c r="Q2482" s="16">
        <v>0</v>
      </c>
      <c r="R2482" s="16">
        <v>8463000</v>
      </c>
      <c r="S2482" s="16">
        <v>31</v>
      </c>
      <c r="T2482" s="16" t="s">
        <v>76</v>
      </c>
      <c r="U2482" s="16" t="s">
        <v>2567</v>
      </c>
      <c r="V2482" s="16" t="s">
        <v>2922</v>
      </c>
    </row>
    <row r="2483" spans="1:22" s="5" customFormat="1" ht="131.25" x14ac:dyDescent="0.2">
      <c r="A2483" s="16">
        <v>2478</v>
      </c>
      <c r="B2483" s="21" t="s">
        <v>4944</v>
      </c>
      <c r="C2483" s="16" t="s">
        <v>447</v>
      </c>
      <c r="D2483" s="16" t="s">
        <v>446</v>
      </c>
      <c r="E2483" s="16" t="s">
        <v>448</v>
      </c>
      <c r="F2483" s="17"/>
      <c r="G2483" s="16" t="s">
        <v>33</v>
      </c>
      <c r="H2483" s="251">
        <v>1692504</v>
      </c>
      <c r="I2483" s="251">
        <v>66</v>
      </c>
      <c r="J2483" s="16">
        <v>1692504</v>
      </c>
      <c r="K2483" s="16">
        <v>66</v>
      </c>
      <c r="L2483" s="16">
        <v>1692504</v>
      </c>
      <c r="M2483" s="16">
        <v>66</v>
      </c>
      <c r="N2483" s="16">
        <v>1692504</v>
      </c>
      <c r="O2483" s="16">
        <v>66</v>
      </c>
      <c r="P2483" s="16">
        <v>1692504</v>
      </c>
      <c r="Q2483" s="16">
        <v>66</v>
      </c>
      <c r="R2483" s="16">
        <v>8462520</v>
      </c>
      <c r="S2483" s="16">
        <v>330</v>
      </c>
      <c r="T2483" s="16" t="s">
        <v>213</v>
      </c>
      <c r="U2483" s="16" t="s">
        <v>2567</v>
      </c>
      <c r="V2483" s="16" t="s">
        <v>199</v>
      </c>
    </row>
    <row r="2484" spans="1:22" s="5" customFormat="1" ht="37.5" x14ac:dyDescent="0.2">
      <c r="A2484" s="16">
        <v>2479</v>
      </c>
      <c r="B2484" s="21" t="s">
        <v>4945</v>
      </c>
      <c r="C2484" s="16" t="s">
        <v>4946</v>
      </c>
      <c r="D2484" s="16" t="s">
        <v>4947</v>
      </c>
      <c r="E2484" s="16" t="s">
        <v>4948</v>
      </c>
      <c r="F2484" s="17"/>
      <c r="G2484" s="16" t="s">
        <v>33</v>
      </c>
      <c r="H2484" s="251">
        <v>1690920</v>
      </c>
      <c r="I2484" s="251">
        <v>11</v>
      </c>
      <c r="J2484" s="16">
        <v>1690920</v>
      </c>
      <c r="K2484" s="16">
        <v>11</v>
      </c>
      <c r="L2484" s="16">
        <v>1690920</v>
      </c>
      <c r="M2484" s="16">
        <v>11</v>
      </c>
      <c r="N2484" s="16">
        <v>1690920</v>
      </c>
      <c r="O2484" s="16">
        <v>11</v>
      </c>
      <c r="P2484" s="16">
        <v>1690920</v>
      </c>
      <c r="Q2484" s="16">
        <v>11</v>
      </c>
      <c r="R2484" s="16">
        <v>8454600</v>
      </c>
      <c r="S2484" s="16">
        <v>55</v>
      </c>
      <c r="T2484" s="16" t="s">
        <v>213</v>
      </c>
      <c r="U2484" s="16" t="s">
        <v>294</v>
      </c>
      <c r="V2484" s="16" t="s">
        <v>4949</v>
      </c>
    </row>
    <row r="2485" spans="1:22" s="5" customFormat="1" ht="37.5" x14ac:dyDescent="0.2">
      <c r="A2485" s="16">
        <v>2480</v>
      </c>
      <c r="B2485" s="21" t="s">
        <v>10071</v>
      </c>
      <c r="C2485" s="16" t="s">
        <v>10072</v>
      </c>
      <c r="D2485" s="16" t="s">
        <v>10073</v>
      </c>
      <c r="E2485" s="16" t="s">
        <v>10255</v>
      </c>
      <c r="F2485" s="16" t="s">
        <v>10255</v>
      </c>
      <c r="G2485" s="16" t="s">
        <v>9115</v>
      </c>
      <c r="H2485" s="251">
        <v>1690920</v>
      </c>
      <c r="I2485" s="251" t="s">
        <v>9404</v>
      </c>
      <c r="J2485" s="16">
        <v>1690920</v>
      </c>
      <c r="K2485" s="16" t="s">
        <v>9404</v>
      </c>
      <c r="L2485" s="16">
        <v>1690920</v>
      </c>
      <c r="M2485" s="16" t="s">
        <v>9404</v>
      </c>
      <c r="N2485" s="16">
        <v>1690920</v>
      </c>
      <c r="O2485" s="16" t="s">
        <v>9404</v>
      </c>
      <c r="P2485" s="16">
        <v>1690920</v>
      </c>
      <c r="Q2485" s="16" t="s">
        <v>9404</v>
      </c>
      <c r="R2485" s="16">
        <v>8454600</v>
      </c>
      <c r="S2485" s="16">
        <v>150</v>
      </c>
      <c r="T2485" s="16" t="s">
        <v>34</v>
      </c>
      <c r="U2485" s="16"/>
      <c r="V2485" s="16"/>
    </row>
    <row r="2486" spans="1:22" s="5" customFormat="1" ht="56.25" x14ac:dyDescent="0.2">
      <c r="A2486" s="16">
        <v>2481</v>
      </c>
      <c r="B2486" s="21" t="s">
        <v>7889</v>
      </c>
      <c r="C2486" s="16" t="s">
        <v>916</v>
      </c>
      <c r="D2486" s="16" t="s">
        <v>915</v>
      </c>
      <c r="E2486" s="16" t="s">
        <v>917</v>
      </c>
      <c r="F2486" s="16"/>
      <c r="G2486" s="16" t="s">
        <v>33</v>
      </c>
      <c r="H2486" s="251">
        <v>640692</v>
      </c>
      <c r="I2486" s="251">
        <v>6</v>
      </c>
      <c r="J2486" s="16">
        <v>2989899.92</v>
      </c>
      <c r="K2486" s="16">
        <v>28</v>
      </c>
      <c r="L2486" s="16">
        <v>1601732.1</v>
      </c>
      <c r="M2486" s="16">
        <v>15</v>
      </c>
      <c r="N2486" s="16">
        <v>1601732.1</v>
      </c>
      <c r="O2486" s="16">
        <v>15</v>
      </c>
      <c r="P2486" s="16">
        <v>1601732.1</v>
      </c>
      <c r="Q2486" s="16">
        <v>15</v>
      </c>
      <c r="R2486" s="16">
        <v>8435788.2199999988</v>
      </c>
      <c r="S2486" s="16">
        <v>79</v>
      </c>
      <c r="T2486" s="16" t="s">
        <v>213</v>
      </c>
      <c r="U2486" s="16" t="s">
        <v>35</v>
      </c>
      <c r="V2486" s="16" t="s">
        <v>7890</v>
      </c>
    </row>
    <row r="2487" spans="1:22" s="5" customFormat="1" ht="56.25" x14ac:dyDescent="0.2">
      <c r="A2487" s="16">
        <v>2482</v>
      </c>
      <c r="B2487" s="16" t="s">
        <v>12636</v>
      </c>
      <c r="C2487" s="16" t="s">
        <v>13246</v>
      </c>
      <c r="D2487" s="16" t="s">
        <v>13247</v>
      </c>
      <c r="E2487" s="16" t="s">
        <v>13276</v>
      </c>
      <c r="F2487" s="16"/>
      <c r="G2487" s="151" t="s">
        <v>9115</v>
      </c>
      <c r="H2487" s="168">
        <v>8424438.2899999991</v>
      </c>
      <c r="I2487" s="166" t="s">
        <v>9404</v>
      </c>
      <c r="J2487" s="166">
        <v>0</v>
      </c>
      <c r="K2487" s="166">
        <v>0</v>
      </c>
      <c r="L2487" s="166">
        <v>0</v>
      </c>
      <c r="M2487" s="166">
        <v>0</v>
      </c>
      <c r="N2487" s="166">
        <v>0</v>
      </c>
      <c r="O2487" s="166">
        <v>0</v>
      </c>
      <c r="P2487" s="166">
        <v>0</v>
      </c>
      <c r="Q2487" s="166">
        <v>0</v>
      </c>
      <c r="R2487" s="16">
        <v>8424438.2899999991</v>
      </c>
      <c r="S2487" s="275">
        <v>30</v>
      </c>
      <c r="T2487" s="20" t="s">
        <v>13227</v>
      </c>
      <c r="U2487" s="118" t="s">
        <v>35</v>
      </c>
      <c r="V2487" s="118" t="s">
        <v>13270</v>
      </c>
    </row>
    <row r="2488" spans="1:22" s="5" customFormat="1" ht="409.5" x14ac:dyDescent="0.2">
      <c r="A2488" s="16">
        <v>2483</v>
      </c>
      <c r="B2488" s="20" t="s">
        <v>2626</v>
      </c>
      <c r="C2488" s="45" t="s">
        <v>2627</v>
      </c>
      <c r="D2488" s="45" t="s">
        <v>2628</v>
      </c>
      <c r="E2488" s="46" t="s">
        <v>2669</v>
      </c>
      <c r="F2488" s="16"/>
      <c r="G2488" s="16" t="s">
        <v>33</v>
      </c>
      <c r="H2488" s="251">
        <v>8420004</v>
      </c>
      <c r="I2488" s="476">
        <v>6</v>
      </c>
      <c r="J2488" s="16">
        <v>0</v>
      </c>
      <c r="K2488" s="16">
        <v>0</v>
      </c>
      <c r="L2488" s="16">
        <v>0</v>
      </c>
      <c r="M2488" s="16">
        <v>0</v>
      </c>
      <c r="N2488" s="16">
        <v>0</v>
      </c>
      <c r="O2488" s="16">
        <v>0</v>
      </c>
      <c r="P2488" s="16">
        <v>0</v>
      </c>
      <c r="Q2488" s="16">
        <v>0</v>
      </c>
      <c r="R2488" s="16">
        <v>8420004</v>
      </c>
      <c r="S2488" s="16">
        <v>6</v>
      </c>
      <c r="T2488" s="16" t="s">
        <v>1516</v>
      </c>
      <c r="U2488" s="16" t="s">
        <v>2567</v>
      </c>
      <c r="V2488" s="16" t="s">
        <v>2670</v>
      </c>
    </row>
    <row r="2489" spans="1:22" s="5" customFormat="1" ht="409.5" x14ac:dyDescent="0.2">
      <c r="A2489" s="16">
        <v>2484</v>
      </c>
      <c r="B2489" s="21" t="s">
        <v>4117</v>
      </c>
      <c r="C2489" s="16" t="s">
        <v>4116</v>
      </c>
      <c r="D2489" s="16" t="s">
        <v>4118</v>
      </c>
      <c r="E2489" s="16" t="s">
        <v>5984</v>
      </c>
      <c r="F2489" s="16"/>
      <c r="G2489" s="16" t="s">
        <v>1493</v>
      </c>
      <c r="H2489" s="251">
        <v>8400000</v>
      </c>
      <c r="I2489" s="251">
        <v>4</v>
      </c>
      <c r="J2489" s="16">
        <v>0</v>
      </c>
      <c r="K2489" s="16">
        <v>0</v>
      </c>
      <c r="L2489" s="16">
        <v>0</v>
      </c>
      <c r="M2489" s="16">
        <v>0</v>
      </c>
      <c r="N2489" s="16">
        <v>0</v>
      </c>
      <c r="O2489" s="16">
        <v>0</v>
      </c>
      <c r="P2489" s="16">
        <v>0</v>
      </c>
      <c r="Q2489" s="16">
        <v>0</v>
      </c>
      <c r="R2489" s="16">
        <v>8400000</v>
      </c>
      <c r="S2489" s="16">
        <v>4</v>
      </c>
      <c r="T2489" s="16" t="s">
        <v>76</v>
      </c>
      <c r="U2489" s="16"/>
      <c r="V2489" s="16" t="s">
        <v>4560</v>
      </c>
    </row>
    <row r="2490" spans="1:22" s="5" customFormat="1" ht="131.25" x14ac:dyDescent="0.2">
      <c r="A2490" s="16">
        <v>2485</v>
      </c>
      <c r="B2490" s="21" t="s">
        <v>6295</v>
      </c>
      <c r="C2490" s="16" t="s">
        <v>6296</v>
      </c>
      <c r="D2490" s="16" t="s">
        <v>6297</v>
      </c>
      <c r="E2490" s="16" t="s">
        <v>6298</v>
      </c>
      <c r="F2490" s="16"/>
      <c r="G2490" s="16" t="s">
        <v>49</v>
      </c>
      <c r="H2490" s="251">
        <v>8400000</v>
      </c>
      <c r="I2490" s="251">
        <v>5</v>
      </c>
      <c r="J2490" s="16">
        <v>0</v>
      </c>
      <c r="K2490" s="16">
        <v>0</v>
      </c>
      <c r="L2490" s="16">
        <v>0</v>
      </c>
      <c r="M2490" s="16">
        <v>0</v>
      </c>
      <c r="N2490" s="16">
        <v>0</v>
      </c>
      <c r="O2490" s="16">
        <v>0</v>
      </c>
      <c r="P2490" s="16">
        <v>0</v>
      </c>
      <c r="Q2490" s="16">
        <v>0</v>
      </c>
      <c r="R2490" s="16">
        <v>8400000</v>
      </c>
      <c r="S2490" s="16">
        <v>5</v>
      </c>
      <c r="T2490" s="16" t="s">
        <v>76</v>
      </c>
      <c r="U2490" s="16"/>
      <c r="V2490" s="16"/>
    </row>
    <row r="2491" spans="1:22" s="5" customFormat="1" ht="409.5" x14ac:dyDescent="0.2">
      <c r="A2491" s="16">
        <v>2486</v>
      </c>
      <c r="B2491" s="21" t="s">
        <v>6572</v>
      </c>
      <c r="C2491" s="16" t="s">
        <v>6573</v>
      </c>
      <c r="D2491" s="16" t="s">
        <v>6574</v>
      </c>
      <c r="E2491" s="16" t="s">
        <v>6575</v>
      </c>
      <c r="F2491" s="16"/>
      <c r="G2491" s="16" t="s">
        <v>49</v>
      </c>
      <c r="H2491" s="251">
        <v>8400000</v>
      </c>
      <c r="I2491" s="251">
        <v>1</v>
      </c>
      <c r="J2491" s="16">
        <v>0</v>
      </c>
      <c r="K2491" s="16">
        <v>0</v>
      </c>
      <c r="L2491" s="16">
        <v>0</v>
      </c>
      <c r="M2491" s="16">
        <v>0</v>
      </c>
      <c r="N2491" s="16">
        <v>0</v>
      </c>
      <c r="O2491" s="16">
        <v>0</v>
      </c>
      <c r="P2491" s="16">
        <v>0</v>
      </c>
      <c r="Q2491" s="16">
        <v>0</v>
      </c>
      <c r="R2491" s="16">
        <v>8400000</v>
      </c>
      <c r="S2491" s="16">
        <v>1</v>
      </c>
      <c r="T2491" s="16" t="s">
        <v>76</v>
      </c>
      <c r="U2491" s="16"/>
      <c r="V2491" s="16"/>
    </row>
    <row r="2492" spans="1:22" s="5" customFormat="1" ht="37.5" x14ac:dyDescent="0.2">
      <c r="A2492" s="16">
        <v>2487</v>
      </c>
      <c r="B2492" s="16" t="s">
        <v>12376</v>
      </c>
      <c r="C2492" s="16" t="s">
        <v>12377</v>
      </c>
      <c r="D2492" s="16" t="s">
        <v>5479</v>
      </c>
      <c r="E2492" s="16" t="s">
        <v>12378</v>
      </c>
      <c r="F2492" s="16"/>
      <c r="G2492" s="151" t="s">
        <v>9115</v>
      </c>
      <c r="H2492" s="275">
        <v>0</v>
      </c>
      <c r="I2492" s="275">
        <v>0</v>
      </c>
      <c r="J2492" s="275">
        <v>0</v>
      </c>
      <c r="K2492" s="275">
        <v>0</v>
      </c>
      <c r="L2492" s="275">
        <v>4197936.5999999996</v>
      </c>
      <c r="M2492" s="275" t="s">
        <v>9329</v>
      </c>
      <c r="N2492" s="275">
        <v>0</v>
      </c>
      <c r="O2492" s="275">
        <v>0</v>
      </c>
      <c r="P2492" s="275">
        <v>4197936.5999999996</v>
      </c>
      <c r="Q2492" s="275" t="s">
        <v>9329</v>
      </c>
      <c r="R2492" s="16">
        <v>8395873.1999999993</v>
      </c>
      <c r="S2492" s="275">
        <v>72</v>
      </c>
      <c r="T2492" s="38" t="s">
        <v>11752</v>
      </c>
      <c r="U2492" s="279"/>
      <c r="V2492" s="279"/>
    </row>
    <row r="2493" spans="1:22" s="5" customFormat="1" ht="409.5" x14ac:dyDescent="0.2">
      <c r="A2493" s="16">
        <v>2488</v>
      </c>
      <c r="B2493" s="16" t="s">
        <v>12379</v>
      </c>
      <c r="C2493" s="16" t="s">
        <v>12380</v>
      </c>
      <c r="D2493" s="16" t="s">
        <v>12381</v>
      </c>
      <c r="E2493" s="16" t="s">
        <v>12382</v>
      </c>
      <c r="F2493" s="16" t="s">
        <v>12383</v>
      </c>
      <c r="G2493" s="151" t="s">
        <v>33</v>
      </c>
      <c r="H2493" s="275">
        <v>2089286</v>
      </c>
      <c r="I2493" s="275">
        <v>2</v>
      </c>
      <c r="J2493" s="275">
        <v>2089286</v>
      </c>
      <c r="K2493" s="275">
        <v>2</v>
      </c>
      <c r="L2493" s="275">
        <v>2089286</v>
      </c>
      <c r="M2493" s="275">
        <v>2</v>
      </c>
      <c r="N2493" s="275">
        <v>2089286</v>
      </c>
      <c r="O2493" s="275">
        <v>2</v>
      </c>
      <c r="P2493" s="275">
        <v>0</v>
      </c>
      <c r="Q2493" s="275">
        <v>0</v>
      </c>
      <c r="R2493" s="16">
        <v>8357144</v>
      </c>
      <c r="S2493" s="275">
        <v>8</v>
      </c>
      <c r="T2493" s="243" t="s">
        <v>11752</v>
      </c>
      <c r="U2493" s="279" t="s">
        <v>61</v>
      </c>
      <c r="V2493" s="279" t="s">
        <v>12384</v>
      </c>
    </row>
    <row r="2494" spans="1:22" s="5" customFormat="1" ht="93.75" x14ac:dyDescent="0.2">
      <c r="A2494" s="16">
        <v>2489</v>
      </c>
      <c r="B2494" s="21" t="s">
        <v>7284</v>
      </c>
      <c r="C2494" s="16" t="s">
        <v>2489</v>
      </c>
      <c r="D2494" s="16" t="s">
        <v>7281</v>
      </c>
      <c r="E2494" s="16" t="s">
        <v>7285</v>
      </c>
      <c r="F2494" s="16"/>
      <c r="G2494" s="16" t="s">
        <v>1493</v>
      </c>
      <c r="H2494" s="251">
        <v>1670323.2</v>
      </c>
      <c r="I2494" s="251">
        <v>104</v>
      </c>
      <c r="J2494" s="16">
        <v>1670323.2</v>
      </c>
      <c r="K2494" s="16">
        <v>104</v>
      </c>
      <c r="L2494" s="16">
        <v>1670323.2</v>
      </c>
      <c r="M2494" s="16">
        <v>104</v>
      </c>
      <c r="N2494" s="16">
        <v>1670323.2</v>
      </c>
      <c r="O2494" s="16">
        <v>104</v>
      </c>
      <c r="P2494" s="16">
        <v>1670323.2</v>
      </c>
      <c r="Q2494" s="16">
        <v>104</v>
      </c>
      <c r="R2494" s="16">
        <v>8351616</v>
      </c>
      <c r="S2494" s="16">
        <v>520</v>
      </c>
      <c r="T2494" s="16" t="s">
        <v>213</v>
      </c>
      <c r="U2494" s="16" t="s">
        <v>7048</v>
      </c>
      <c r="V2494" s="16" t="s">
        <v>7048</v>
      </c>
    </row>
    <row r="2495" spans="1:22" s="5" customFormat="1" ht="262.5" x14ac:dyDescent="0.2">
      <c r="A2495" s="16">
        <v>2490</v>
      </c>
      <c r="B2495" s="21" t="s">
        <v>6479</v>
      </c>
      <c r="C2495" s="16" t="s">
        <v>6480</v>
      </c>
      <c r="D2495" s="16" t="s">
        <v>6481</v>
      </c>
      <c r="E2495" s="16" t="s">
        <v>6482</v>
      </c>
      <c r="F2495" s="16"/>
      <c r="G2495" s="16" t="s">
        <v>1493</v>
      </c>
      <c r="H2495" s="251">
        <v>8342506</v>
      </c>
      <c r="I2495" s="251">
        <v>2</v>
      </c>
      <c r="J2495" s="16">
        <v>0</v>
      </c>
      <c r="K2495" s="16">
        <v>0</v>
      </c>
      <c r="L2495" s="16">
        <v>0</v>
      </c>
      <c r="M2495" s="16">
        <v>0</v>
      </c>
      <c r="N2495" s="16">
        <v>0</v>
      </c>
      <c r="O2495" s="16">
        <v>0</v>
      </c>
      <c r="P2495" s="16">
        <v>0</v>
      </c>
      <c r="Q2495" s="16">
        <v>0</v>
      </c>
      <c r="R2495" s="16">
        <v>8342506</v>
      </c>
      <c r="S2495" s="16">
        <v>2</v>
      </c>
      <c r="T2495" s="16" t="s">
        <v>76</v>
      </c>
      <c r="U2495" s="16"/>
      <c r="V2495" s="16"/>
    </row>
    <row r="2496" spans="1:22" s="5" customFormat="1" ht="75" x14ac:dyDescent="0.2">
      <c r="A2496" s="16">
        <v>2491</v>
      </c>
      <c r="B2496" s="21" t="s">
        <v>3946</v>
      </c>
      <c r="C2496" s="16" t="s">
        <v>3947</v>
      </c>
      <c r="D2496" s="16" t="s">
        <v>3948</v>
      </c>
      <c r="E2496" s="16" t="s">
        <v>3949</v>
      </c>
      <c r="F2496" s="16" t="s">
        <v>3950</v>
      </c>
      <c r="G2496" s="16" t="s">
        <v>1053</v>
      </c>
      <c r="H2496" s="251">
        <v>0</v>
      </c>
      <c r="I2496" s="251">
        <v>0</v>
      </c>
      <c r="J2496" s="16">
        <v>1934214.44</v>
      </c>
      <c r="K2496" s="16">
        <v>15</v>
      </c>
      <c r="L2496" s="16">
        <v>2050267.3064000001</v>
      </c>
      <c r="M2496" s="16">
        <v>15</v>
      </c>
      <c r="N2496" s="16">
        <v>2132277.998656</v>
      </c>
      <c r="O2496" s="16">
        <v>15</v>
      </c>
      <c r="P2496" s="16">
        <v>2217569.11860224</v>
      </c>
      <c r="Q2496" s="16">
        <v>15</v>
      </c>
      <c r="R2496" s="16">
        <v>8334328.8636582401</v>
      </c>
      <c r="S2496" s="16">
        <v>60</v>
      </c>
      <c r="T2496" s="16" t="s">
        <v>9759</v>
      </c>
      <c r="U2496" s="16" t="s">
        <v>294</v>
      </c>
      <c r="V2496" s="16" t="s">
        <v>3951</v>
      </c>
    </row>
    <row r="2497" spans="1:22" s="5" customFormat="1" ht="37.5" x14ac:dyDescent="0.2">
      <c r="A2497" s="16">
        <v>2492</v>
      </c>
      <c r="B2497" s="21" t="s">
        <v>320</v>
      </c>
      <c r="C2497" s="16" t="s">
        <v>807</v>
      </c>
      <c r="D2497" s="16" t="s">
        <v>808</v>
      </c>
      <c r="E2497" s="16" t="s">
        <v>10165</v>
      </c>
      <c r="F2497" s="16" t="s">
        <v>10165</v>
      </c>
      <c r="G2497" s="16" t="s">
        <v>9115</v>
      </c>
      <c r="H2497" s="251">
        <v>1666183.68</v>
      </c>
      <c r="I2497" s="251" t="s">
        <v>9333</v>
      </c>
      <c r="J2497" s="16">
        <v>1666183.68</v>
      </c>
      <c r="K2497" s="16" t="s">
        <v>9333</v>
      </c>
      <c r="L2497" s="16">
        <v>1666183.68</v>
      </c>
      <c r="M2497" s="16" t="s">
        <v>9333</v>
      </c>
      <c r="N2497" s="16">
        <v>1666183.68</v>
      </c>
      <c r="O2497" s="16" t="s">
        <v>9333</v>
      </c>
      <c r="P2497" s="16">
        <v>1666183.68</v>
      </c>
      <c r="Q2497" s="16" t="s">
        <v>9333</v>
      </c>
      <c r="R2497" s="16">
        <v>8330918.3999999994</v>
      </c>
      <c r="S2497" s="16">
        <v>120</v>
      </c>
      <c r="T2497" s="16" t="s">
        <v>34</v>
      </c>
      <c r="U2497" s="16"/>
      <c r="V2497" s="16"/>
    </row>
    <row r="2498" spans="1:22" s="5" customFormat="1" ht="37.5" x14ac:dyDescent="0.2">
      <c r="A2498" s="16">
        <v>2493</v>
      </c>
      <c r="B2498" s="21" t="s">
        <v>2023</v>
      </c>
      <c r="C2498" s="16" t="s">
        <v>2024</v>
      </c>
      <c r="D2498" s="16" t="s">
        <v>2025</v>
      </c>
      <c r="E2498" s="16" t="s">
        <v>2023</v>
      </c>
      <c r="F2498" s="16"/>
      <c r="G2498" s="16" t="s">
        <v>49</v>
      </c>
      <c r="H2498" s="251">
        <v>1932907.14</v>
      </c>
      <c r="I2498" s="251">
        <v>2</v>
      </c>
      <c r="J2498" s="16">
        <v>2048881.57</v>
      </c>
      <c r="K2498" s="16">
        <v>2</v>
      </c>
      <c r="L2498" s="16">
        <v>2130836.83</v>
      </c>
      <c r="M2498" s="16">
        <v>2</v>
      </c>
      <c r="N2498" s="16">
        <v>2216070.2999999998</v>
      </c>
      <c r="O2498" s="16">
        <v>2</v>
      </c>
      <c r="P2498" s="16">
        <v>0</v>
      </c>
      <c r="Q2498" s="16">
        <v>0</v>
      </c>
      <c r="R2498" s="16">
        <v>8328695.8399999999</v>
      </c>
      <c r="S2498" s="16">
        <v>8</v>
      </c>
      <c r="T2498" s="16" t="s">
        <v>1522</v>
      </c>
      <c r="U2498" s="16" t="s">
        <v>35</v>
      </c>
      <c r="V2498" s="16" t="s">
        <v>199</v>
      </c>
    </row>
    <row r="2499" spans="1:22" s="5" customFormat="1" ht="150" x14ac:dyDescent="0.2">
      <c r="A2499" s="16">
        <v>2494</v>
      </c>
      <c r="B2499" s="21" t="s">
        <v>899</v>
      </c>
      <c r="C2499" s="16" t="s">
        <v>900</v>
      </c>
      <c r="D2499" s="16" t="s">
        <v>901</v>
      </c>
      <c r="E2499" s="16" t="s">
        <v>10805</v>
      </c>
      <c r="F2499" s="16"/>
      <c r="G2499" s="16" t="s">
        <v>7084</v>
      </c>
      <c r="H2499" s="251">
        <v>8326080</v>
      </c>
      <c r="I2499" s="251" t="s">
        <v>10811</v>
      </c>
      <c r="J2499" s="16"/>
      <c r="K2499" s="16"/>
      <c r="L2499" s="16"/>
      <c r="M2499" s="16"/>
      <c r="N2499" s="16"/>
      <c r="O2499" s="16"/>
      <c r="P2499" s="16"/>
      <c r="Q2499" s="16"/>
      <c r="R2499" s="16">
        <v>8326080</v>
      </c>
      <c r="S2499" s="16">
        <v>1200</v>
      </c>
      <c r="T2499" s="16" t="s">
        <v>76</v>
      </c>
      <c r="U2499" s="16" t="s">
        <v>2567</v>
      </c>
      <c r="V2499" s="16" t="s">
        <v>10806</v>
      </c>
    </row>
    <row r="2500" spans="1:22" s="5" customFormat="1" ht="318.75" customHeight="1" x14ac:dyDescent="0.3">
      <c r="A2500" s="16">
        <v>2495</v>
      </c>
      <c r="B2500" s="114" t="s">
        <v>672</v>
      </c>
      <c r="C2500" s="114" t="s">
        <v>14465</v>
      </c>
      <c r="D2500" s="114" t="s">
        <v>14466</v>
      </c>
      <c r="E2500" s="114" t="s">
        <v>1051</v>
      </c>
      <c r="F2500" s="114" t="s">
        <v>14449</v>
      </c>
      <c r="G2500" s="114" t="s">
        <v>9115</v>
      </c>
      <c r="H2500" s="189">
        <v>8303680</v>
      </c>
      <c r="I2500" s="172" t="s">
        <v>9113</v>
      </c>
      <c r="J2500" s="20"/>
      <c r="K2500" s="20"/>
      <c r="L2500" s="20"/>
      <c r="M2500" s="20"/>
      <c r="N2500" s="20"/>
      <c r="O2500" s="20"/>
      <c r="P2500" s="20"/>
      <c r="Q2500" s="20"/>
      <c r="R2500" s="16">
        <v>8303680</v>
      </c>
      <c r="S2500" s="21">
        <v>1</v>
      </c>
      <c r="T2500" s="20" t="s">
        <v>15828</v>
      </c>
      <c r="U2500" s="112"/>
      <c r="V2500" s="37"/>
    </row>
    <row r="2501" spans="1:22" s="5" customFormat="1" ht="168.75" x14ac:dyDescent="0.2">
      <c r="A2501" s="16">
        <v>2496</v>
      </c>
      <c r="B2501" s="21" t="s">
        <v>4954</v>
      </c>
      <c r="C2501" s="16" t="s">
        <v>2489</v>
      </c>
      <c r="D2501" s="16" t="s">
        <v>514</v>
      </c>
      <c r="E2501" s="16" t="s">
        <v>2490</v>
      </c>
      <c r="F2501" s="17"/>
      <c r="G2501" s="16" t="s">
        <v>33</v>
      </c>
      <c r="H2501" s="251">
        <v>1659732.86</v>
      </c>
      <c r="I2501" s="251">
        <v>1</v>
      </c>
      <c r="J2501" s="16">
        <v>1659732.86</v>
      </c>
      <c r="K2501" s="16">
        <v>1</v>
      </c>
      <c r="L2501" s="16">
        <v>1659732.86</v>
      </c>
      <c r="M2501" s="16">
        <v>1</v>
      </c>
      <c r="N2501" s="16">
        <v>1659732.86</v>
      </c>
      <c r="O2501" s="16">
        <v>1</v>
      </c>
      <c r="P2501" s="16">
        <v>1659732.86</v>
      </c>
      <c r="Q2501" s="16">
        <v>1</v>
      </c>
      <c r="R2501" s="16">
        <v>8298664.3000000007</v>
      </c>
      <c r="S2501" s="16">
        <v>5</v>
      </c>
      <c r="T2501" s="16" t="s">
        <v>213</v>
      </c>
      <c r="U2501" s="16" t="s">
        <v>2567</v>
      </c>
      <c r="V2501" s="16" t="s">
        <v>199</v>
      </c>
    </row>
    <row r="2502" spans="1:22" s="5" customFormat="1" ht="56.25" x14ac:dyDescent="0.2">
      <c r="A2502" s="16">
        <v>2497</v>
      </c>
      <c r="B2502" s="21" t="s">
        <v>7892</v>
      </c>
      <c r="C2502" s="16" t="s">
        <v>7828</v>
      </c>
      <c r="D2502" s="16" t="s">
        <v>7606</v>
      </c>
      <c r="E2502" s="16" t="s">
        <v>7600</v>
      </c>
      <c r="F2502" s="16"/>
      <c r="G2502" s="16" t="s">
        <v>33</v>
      </c>
      <c r="H2502" s="251">
        <v>2073389</v>
      </c>
      <c r="I2502" s="251">
        <v>83</v>
      </c>
      <c r="J2502" s="16">
        <v>0</v>
      </c>
      <c r="K2502" s="16">
        <v>0</v>
      </c>
      <c r="L2502" s="16">
        <v>2073389</v>
      </c>
      <c r="M2502" s="16">
        <v>83</v>
      </c>
      <c r="N2502" s="16">
        <v>2073389</v>
      </c>
      <c r="O2502" s="16">
        <v>83</v>
      </c>
      <c r="P2502" s="16">
        <v>2073389</v>
      </c>
      <c r="Q2502" s="16">
        <v>83</v>
      </c>
      <c r="R2502" s="16">
        <v>8293556</v>
      </c>
      <c r="S2502" s="16">
        <v>332</v>
      </c>
      <c r="T2502" s="16" t="s">
        <v>213</v>
      </c>
      <c r="U2502" s="16" t="s">
        <v>7048</v>
      </c>
      <c r="V2502" s="16" t="s">
        <v>7048</v>
      </c>
    </row>
    <row r="2503" spans="1:22" s="5" customFormat="1" ht="93.75" x14ac:dyDescent="0.2">
      <c r="A2503" s="16">
        <v>2498</v>
      </c>
      <c r="B2503" s="21" t="s">
        <v>9936</v>
      </c>
      <c r="C2503" s="16" t="s">
        <v>9937</v>
      </c>
      <c r="D2503" s="16" t="s">
        <v>9938</v>
      </c>
      <c r="E2503" s="16" t="s">
        <v>9939</v>
      </c>
      <c r="F2503" s="16" t="s">
        <v>9939</v>
      </c>
      <c r="G2503" s="16" t="s">
        <v>9114</v>
      </c>
      <c r="H2503" s="251">
        <v>1658331.85</v>
      </c>
      <c r="I2503" s="251" t="s">
        <v>9209</v>
      </c>
      <c r="J2503" s="16">
        <v>1658331.85</v>
      </c>
      <c r="K2503" s="16" t="s">
        <v>9209</v>
      </c>
      <c r="L2503" s="16">
        <v>1658331.85</v>
      </c>
      <c r="M2503" s="16" t="s">
        <v>9209</v>
      </c>
      <c r="N2503" s="16">
        <v>1658331.85</v>
      </c>
      <c r="O2503" s="16" t="s">
        <v>9209</v>
      </c>
      <c r="P2503" s="16">
        <v>1658331.85</v>
      </c>
      <c r="Q2503" s="16" t="s">
        <v>9209</v>
      </c>
      <c r="R2503" s="16">
        <v>8291659.25</v>
      </c>
      <c r="S2503" s="16">
        <v>280</v>
      </c>
      <c r="T2503" s="16" t="s">
        <v>34</v>
      </c>
      <c r="U2503" s="16"/>
      <c r="V2503" s="16"/>
    </row>
    <row r="2504" spans="1:22" s="5" customFormat="1" ht="243.75" x14ac:dyDescent="0.2">
      <c r="A2504" s="16">
        <v>2499</v>
      </c>
      <c r="B2504" s="34" t="s">
        <v>2541</v>
      </c>
      <c r="C2504" s="41" t="s">
        <v>2542</v>
      </c>
      <c r="D2504" s="41" t="s">
        <v>2543</v>
      </c>
      <c r="E2504" s="46" t="s">
        <v>2544</v>
      </c>
      <c r="F2504" s="16"/>
      <c r="G2504" s="16" t="s">
        <v>33</v>
      </c>
      <c r="H2504" s="251">
        <v>8279434</v>
      </c>
      <c r="I2504" s="483">
        <v>1</v>
      </c>
      <c r="J2504" s="16">
        <v>0</v>
      </c>
      <c r="K2504" s="16">
        <v>0</v>
      </c>
      <c r="L2504" s="16">
        <v>0</v>
      </c>
      <c r="M2504" s="16">
        <v>0</v>
      </c>
      <c r="N2504" s="16">
        <v>0</v>
      </c>
      <c r="O2504" s="16">
        <v>0</v>
      </c>
      <c r="P2504" s="16">
        <v>0</v>
      </c>
      <c r="Q2504" s="16">
        <v>0</v>
      </c>
      <c r="R2504" s="16">
        <v>8279434</v>
      </c>
      <c r="S2504" s="16">
        <v>1</v>
      </c>
      <c r="T2504" s="16" t="s">
        <v>1516</v>
      </c>
      <c r="U2504" s="16" t="s">
        <v>35</v>
      </c>
      <c r="V2504" s="16" t="s">
        <v>199</v>
      </c>
    </row>
    <row r="2505" spans="1:22" s="5" customFormat="1" ht="93.75" x14ac:dyDescent="0.2">
      <c r="A2505" s="16">
        <v>2500</v>
      </c>
      <c r="B2505" s="21" t="s">
        <v>2949</v>
      </c>
      <c r="C2505" s="16" t="s">
        <v>3760</v>
      </c>
      <c r="D2505" s="16" t="s">
        <v>3761</v>
      </c>
      <c r="E2505" s="16" t="s">
        <v>3762</v>
      </c>
      <c r="F2505" s="16"/>
      <c r="G2505" s="16" t="s">
        <v>1493</v>
      </c>
      <c r="H2505" s="251">
        <v>8270235</v>
      </c>
      <c r="I2505" s="251">
        <v>5</v>
      </c>
      <c r="J2505" s="16">
        <v>0</v>
      </c>
      <c r="K2505" s="16">
        <v>0</v>
      </c>
      <c r="L2505" s="16">
        <v>0</v>
      </c>
      <c r="M2505" s="16">
        <v>0</v>
      </c>
      <c r="N2505" s="16">
        <v>0</v>
      </c>
      <c r="O2505" s="16">
        <v>0</v>
      </c>
      <c r="P2505" s="16">
        <v>0</v>
      </c>
      <c r="Q2505" s="16">
        <v>0</v>
      </c>
      <c r="R2505" s="16">
        <v>8270235</v>
      </c>
      <c r="S2505" s="16">
        <v>5</v>
      </c>
      <c r="T2505" s="16" t="s">
        <v>50</v>
      </c>
      <c r="U2505" s="16" t="s">
        <v>61</v>
      </c>
      <c r="V2505" s="16" t="s">
        <v>11530</v>
      </c>
    </row>
    <row r="2506" spans="1:22" s="5" customFormat="1" ht="168.75" x14ac:dyDescent="0.2">
      <c r="A2506" s="16">
        <v>2501</v>
      </c>
      <c r="B2506" s="21" t="s">
        <v>7893</v>
      </c>
      <c r="C2506" s="16" t="s">
        <v>481</v>
      </c>
      <c r="D2506" s="16" t="s">
        <v>480</v>
      </c>
      <c r="E2506" s="16" t="s">
        <v>482</v>
      </c>
      <c r="F2506" s="16"/>
      <c r="G2506" s="16" t="s">
        <v>33</v>
      </c>
      <c r="H2506" s="251">
        <v>1233860</v>
      </c>
      <c r="I2506" s="251">
        <v>52</v>
      </c>
      <c r="J2506" s="16">
        <v>2164512</v>
      </c>
      <c r="K2506" s="16">
        <v>80</v>
      </c>
      <c r="L2506" s="16">
        <v>1623384</v>
      </c>
      <c r="M2506" s="16">
        <v>60</v>
      </c>
      <c r="N2506" s="16">
        <v>1623384</v>
      </c>
      <c r="O2506" s="16">
        <v>60</v>
      </c>
      <c r="P2506" s="16">
        <v>1623384</v>
      </c>
      <c r="Q2506" s="16">
        <v>60</v>
      </c>
      <c r="R2506" s="16">
        <v>8268524</v>
      </c>
      <c r="S2506" s="16">
        <v>312</v>
      </c>
      <c r="T2506" s="16" t="s">
        <v>213</v>
      </c>
      <c r="U2506" s="16" t="s">
        <v>7048</v>
      </c>
      <c r="V2506" s="16" t="s">
        <v>7048</v>
      </c>
    </row>
    <row r="2507" spans="1:22" s="5" customFormat="1" ht="150" x14ac:dyDescent="0.2">
      <c r="A2507" s="16">
        <v>2502</v>
      </c>
      <c r="B2507" s="21" t="s">
        <v>4956</v>
      </c>
      <c r="C2507" s="16" t="s">
        <v>4957</v>
      </c>
      <c r="D2507" s="16" t="s">
        <v>4958</v>
      </c>
      <c r="E2507" s="16" t="s">
        <v>4959</v>
      </c>
      <c r="F2507" s="17"/>
      <c r="G2507" s="16" t="s">
        <v>281</v>
      </c>
      <c r="H2507" s="251">
        <v>1653129.7650000006</v>
      </c>
      <c r="I2507" s="251">
        <v>345.59000000000015</v>
      </c>
      <c r="J2507" s="16">
        <v>1653129.7650000006</v>
      </c>
      <c r="K2507" s="16">
        <v>345.59000000000015</v>
      </c>
      <c r="L2507" s="16">
        <v>1653129.7650000006</v>
      </c>
      <c r="M2507" s="16">
        <v>345.59000000000015</v>
      </c>
      <c r="N2507" s="16">
        <v>1653129.7650000006</v>
      </c>
      <c r="O2507" s="16">
        <v>345.59000000000015</v>
      </c>
      <c r="P2507" s="16">
        <v>1653129.7650000006</v>
      </c>
      <c r="Q2507" s="16">
        <v>345.59000000000015</v>
      </c>
      <c r="R2507" s="16">
        <v>8265648.825000003</v>
      </c>
      <c r="S2507" s="16">
        <v>1727.9500000000007</v>
      </c>
      <c r="T2507" s="16" t="s">
        <v>213</v>
      </c>
      <c r="U2507" s="16" t="s">
        <v>2567</v>
      </c>
      <c r="V2507" s="16" t="s">
        <v>199</v>
      </c>
    </row>
    <row r="2508" spans="1:22" s="5" customFormat="1" ht="337.5" x14ac:dyDescent="0.2">
      <c r="A2508" s="16">
        <v>2503</v>
      </c>
      <c r="B2508" s="21" t="s">
        <v>7894</v>
      </c>
      <c r="C2508" s="16" t="s">
        <v>5208</v>
      </c>
      <c r="D2508" s="16" t="s">
        <v>5207</v>
      </c>
      <c r="E2508" s="16" t="s">
        <v>5209</v>
      </c>
      <c r="F2508" s="16"/>
      <c r="G2508" s="16" t="s">
        <v>33</v>
      </c>
      <c r="H2508" s="251">
        <v>3234383.9999999995</v>
      </c>
      <c r="I2508" s="251">
        <v>216</v>
      </c>
      <c r="J2508" s="16">
        <v>1257816</v>
      </c>
      <c r="K2508" s="16">
        <v>70</v>
      </c>
      <c r="L2508" s="16">
        <v>1257816</v>
      </c>
      <c r="M2508" s="16">
        <v>70</v>
      </c>
      <c r="N2508" s="16">
        <v>1257816</v>
      </c>
      <c r="O2508" s="16">
        <v>70</v>
      </c>
      <c r="P2508" s="16">
        <v>1257816</v>
      </c>
      <c r="Q2508" s="16">
        <v>70</v>
      </c>
      <c r="R2508" s="16">
        <v>8265648</v>
      </c>
      <c r="S2508" s="16">
        <v>496</v>
      </c>
      <c r="T2508" s="16" t="s">
        <v>213</v>
      </c>
      <c r="U2508" s="16" t="s">
        <v>35</v>
      </c>
      <c r="V2508" s="16" t="s">
        <v>7871</v>
      </c>
    </row>
    <row r="2509" spans="1:22" s="5" customFormat="1" ht="75" customHeight="1" x14ac:dyDescent="0.3">
      <c r="A2509" s="16">
        <v>2504</v>
      </c>
      <c r="B2509" s="113" t="s">
        <v>16083</v>
      </c>
      <c r="C2509" s="113" t="s">
        <v>16084</v>
      </c>
      <c r="D2509" s="113" t="s">
        <v>16085</v>
      </c>
      <c r="E2509" s="113" t="s">
        <v>16086</v>
      </c>
      <c r="F2509" s="17">
        <v>1940</v>
      </c>
      <c r="G2509" s="164" t="s">
        <v>24</v>
      </c>
      <c r="H2509" s="115">
        <v>8263883.9000000004</v>
      </c>
      <c r="I2509" s="115">
        <v>310</v>
      </c>
      <c r="J2509" s="171"/>
      <c r="K2509" s="171"/>
      <c r="L2509" s="171"/>
      <c r="M2509" s="171"/>
      <c r="N2509" s="171"/>
      <c r="O2509" s="171"/>
      <c r="P2509" s="174"/>
      <c r="Q2509" s="174"/>
      <c r="R2509" s="16">
        <v>8263883.9000000004</v>
      </c>
      <c r="S2509" s="171">
        <v>310</v>
      </c>
      <c r="T2509" s="114" t="s">
        <v>15928</v>
      </c>
      <c r="U2509" s="112" t="s">
        <v>199</v>
      </c>
      <c r="V2509" s="112" t="s">
        <v>199</v>
      </c>
    </row>
    <row r="2510" spans="1:22" s="5" customFormat="1" ht="56.25" x14ac:dyDescent="0.2">
      <c r="A2510" s="16">
        <v>2505</v>
      </c>
      <c r="B2510" s="21" t="s">
        <v>7895</v>
      </c>
      <c r="C2510" s="16" t="s">
        <v>7896</v>
      </c>
      <c r="D2510" s="16" t="s">
        <v>7897</v>
      </c>
      <c r="E2510" s="16" t="s">
        <v>7898</v>
      </c>
      <c r="F2510" s="16"/>
      <c r="G2510" s="16" t="s">
        <v>33</v>
      </c>
      <c r="H2510" s="251">
        <v>870000</v>
      </c>
      <c r="I2510" s="251">
        <v>1</v>
      </c>
      <c r="J2510" s="16">
        <v>2956744</v>
      </c>
      <c r="K2510" s="16">
        <v>2</v>
      </c>
      <c r="L2510" s="16">
        <v>1478372</v>
      </c>
      <c r="M2510" s="16">
        <v>1</v>
      </c>
      <c r="N2510" s="16">
        <v>1478372</v>
      </c>
      <c r="O2510" s="16">
        <v>1</v>
      </c>
      <c r="P2510" s="16">
        <v>1478372</v>
      </c>
      <c r="Q2510" s="16">
        <v>1</v>
      </c>
      <c r="R2510" s="16">
        <v>8261860</v>
      </c>
      <c r="S2510" s="16">
        <v>6</v>
      </c>
      <c r="T2510" s="16" t="s">
        <v>213</v>
      </c>
      <c r="U2510" s="16" t="s">
        <v>7048</v>
      </c>
      <c r="V2510" s="16" t="s">
        <v>7048</v>
      </c>
    </row>
    <row r="2511" spans="1:22" s="5" customFormat="1" ht="93.75" x14ac:dyDescent="0.2">
      <c r="A2511" s="16">
        <v>2506</v>
      </c>
      <c r="B2511" s="21" t="s">
        <v>1590</v>
      </c>
      <c r="C2511" s="16" t="s">
        <v>2778</v>
      </c>
      <c r="D2511" s="16" t="s">
        <v>2779</v>
      </c>
      <c r="E2511" s="16" t="s">
        <v>10939</v>
      </c>
      <c r="F2511" s="16"/>
      <c r="G2511" s="16" t="s">
        <v>9115</v>
      </c>
      <c r="H2511" s="251">
        <v>8255520</v>
      </c>
      <c r="I2511" s="251" t="s">
        <v>10940</v>
      </c>
      <c r="J2511" s="16"/>
      <c r="K2511" s="16"/>
      <c r="L2511" s="16"/>
      <c r="M2511" s="16"/>
      <c r="N2511" s="16"/>
      <c r="O2511" s="16"/>
      <c r="P2511" s="16"/>
      <c r="Q2511" s="16"/>
      <c r="R2511" s="16">
        <v>8255520</v>
      </c>
      <c r="S2511" s="16">
        <v>390</v>
      </c>
      <c r="T2511" s="16" t="s">
        <v>76</v>
      </c>
      <c r="U2511" s="16" t="s">
        <v>83</v>
      </c>
      <c r="V2511" s="16" t="s">
        <v>10826</v>
      </c>
    </row>
    <row r="2512" spans="1:22" s="5" customFormat="1" ht="206.25" x14ac:dyDescent="0.2">
      <c r="A2512" s="16">
        <v>2507</v>
      </c>
      <c r="B2512" s="21" t="s">
        <v>7228</v>
      </c>
      <c r="C2512" s="16" t="s">
        <v>436</v>
      </c>
      <c r="D2512" s="16" t="s">
        <v>435</v>
      </c>
      <c r="E2512" s="16" t="s">
        <v>437</v>
      </c>
      <c r="F2512" s="16"/>
      <c r="G2512" s="16" t="s">
        <v>33</v>
      </c>
      <c r="H2512" s="251">
        <v>1261920</v>
      </c>
      <c r="I2512" s="251">
        <v>360</v>
      </c>
      <c r="J2512" s="16">
        <v>1748079.9</v>
      </c>
      <c r="K2512" s="16">
        <v>362</v>
      </c>
      <c r="L2512" s="16">
        <v>1748079.9</v>
      </c>
      <c r="M2512" s="16">
        <v>362</v>
      </c>
      <c r="N2512" s="16">
        <v>1748079.9</v>
      </c>
      <c r="O2512" s="16">
        <v>362</v>
      </c>
      <c r="P2512" s="16">
        <v>1748079.9</v>
      </c>
      <c r="Q2512" s="16">
        <v>362</v>
      </c>
      <c r="R2512" s="16">
        <v>8254239.5999999996</v>
      </c>
      <c r="S2512" s="16">
        <v>1808</v>
      </c>
      <c r="T2512" s="16" t="s">
        <v>213</v>
      </c>
      <c r="U2512" s="16" t="s">
        <v>83</v>
      </c>
      <c r="V2512" s="16" t="s">
        <v>7899</v>
      </c>
    </row>
    <row r="2513" spans="1:22" s="5" customFormat="1" ht="409.5" x14ac:dyDescent="0.2">
      <c r="A2513" s="16">
        <v>2508</v>
      </c>
      <c r="B2513" s="21" t="s">
        <v>1402</v>
      </c>
      <c r="C2513" s="16" t="s">
        <v>1403</v>
      </c>
      <c r="D2513" s="16" t="s">
        <v>448</v>
      </c>
      <c r="E2513" s="16" t="s">
        <v>9793</v>
      </c>
      <c r="F2513" s="16" t="s">
        <v>9794</v>
      </c>
      <c r="G2513" s="16" t="s">
        <v>9769</v>
      </c>
      <c r="H2513" s="251">
        <v>1777215</v>
      </c>
      <c r="I2513" s="251">
        <v>30</v>
      </c>
      <c r="J2513" s="16">
        <v>1616891</v>
      </c>
      <c r="K2513" s="16">
        <v>30</v>
      </c>
      <c r="L2513" s="16">
        <v>1616891</v>
      </c>
      <c r="M2513" s="16">
        <v>30</v>
      </c>
      <c r="N2513" s="16">
        <v>1616891</v>
      </c>
      <c r="O2513" s="16">
        <v>30</v>
      </c>
      <c r="P2513" s="16">
        <v>1616891</v>
      </c>
      <c r="Q2513" s="16">
        <v>30</v>
      </c>
      <c r="R2513" s="16">
        <v>8244779</v>
      </c>
      <c r="S2513" s="16">
        <v>150</v>
      </c>
      <c r="T2513" s="16" t="s">
        <v>25</v>
      </c>
      <c r="U2513" s="16" t="s">
        <v>1097</v>
      </c>
      <c r="V2513" s="16" t="s">
        <v>9795</v>
      </c>
    </row>
    <row r="2514" spans="1:22" s="5" customFormat="1" ht="37.5" x14ac:dyDescent="0.2">
      <c r="A2514" s="16">
        <v>2509</v>
      </c>
      <c r="B2514" s="21" t="s">
        <v>544</v>
      </c>
      <c r="C2514" s="16" t="s">
        <v>545</v>
      </c>
      <c r="D2514" s="16" t="s">
        <v>546</v>
      </c>
      <c r="E2514" s="16" t="s">
        <v>10616</v>
      </c>
      <c r="F2514" s="16"/>
      <c r="G2514" s="16" t="s">
        <v>9115</v>
      </c>
      <c r="H2514" s="251">
        <v>8232000</v>
      </c>
      <c r="I2514" s="251" t="s">
        <v>9113</v>
      </c>
      <c r="J2514" s="16"/>
      <c r="K2514" s="16"/>
      <c r="L2514" s="16"/>
      <c r="M2514" s="16"/>
      <c r="N2514" s="16"/>
      <c r="O2514" s="16"/>
      <c r="P2514" s="16"/>
      <c r="Q2514" s="16"/>
      <c r="R2514" s="16">
        <v>8232000</v>
      </c>
      <c r="S2514" s="16">
        <v>1</v>
      </c>
      <c r="T2514" s="16" t="s">
        <v>76</v>
      </c>
      <c r="U2514" s="16" t="s">
        <v>294</v>
      </c>
      <c r="V2514" s="16" t="s">
        <v>10615</v>
      </c>
    </row>
    <row r="2515" spans="1:22" s="5" customFormat="1" ht="37.5" x14ac:dyDescent="0.2">
      <c r="A2515" s="16">
        <v>2510</v>
      </c>
      <c r="B2515" s="21" t="s">
        <v>544</v>
      </c>
      <c r="C2515" s="16" t="s">
        <v>545</v>
      </c>
      <c r="D2515" s="16" t="s">
        <v>546</v>
      </c>
      <c r="E2515" s="16" t="s">
        <v>10616</v>
      </c>
      <c r="F2515" s="16"/>
      <c r="G2515" s="16" t="s">
        <v>9115</v>
      </c>
      <c r="H2515" s="251">
        <v>8232000</v>
      </c>
      <c r="I2515" s="251" t="s">
        <v>9120</v>
      </c>
      <c r="J2515" s="16"/>
      <c r="K2515" s="16"/>
      <c r="L2515" s="16"/>
      <c r="M2515" s="16"/>
      <c r="N2515" s="16"/>
      <c r="O2515" s="16"/>
      <c r="P2515" s="16"/>
      <c r="Q2515" s="16"/>
      <c r="R2515" s="16">
        <v>8232000</v>
      </c>
      <c r="S2515" s="16">
        <v>2</v>
      </c>
      <c r="T2515" s="16" t="s">
        <v>76</v>
      </c>
      <c r="U2515" s="16" t="s">
        <v>294</v>
      </c>
      <c r="V2515" s="16" t="s">
        <v>10615</v>
      </c>
    </row>
    <row r="2516" spans="1:22" s="100" customFormat="1" ht="75" x14ac:dyDescent="0.2">
      <c r="A2516" s="16">
        <v>2511</v>
      </c>
      <c r="B2516" s="21" t="s">
        <v>5909</v>
      </c>
      <c r="C2516" s="16" t="s">
        <v>5910</v>
      </c>
      <c r="D2516" s="16" t="s">
        <v>5911</v>
      </c>
      <c r="E2516" s="16" t="s">
        <v>10673</v>
      </c>
      <c r="F2516" s="16"/>
      <c r="G2516" s="16" t="s">
        <v>9115</v>
      </c>
      <c r="H2516" s="251">
        <v>8232000</v>
      </c>
      <c r="I2516" s="251" t="s">
        <v>9120</v>
      </c>
      <c r="J2516" s="16"/>
      <c r="K2516" s="16"/>
      <c r="L2516" s="16"/>
      <c r="M2516" s="16"/>
      <c r="N2516" s="16"/>
      <c r="O2516" s="16"/>
      <c r="P2516" s="16"/>
      <c r="Q2516" s="16"/>
      <c r="R2516" s="16">
        <v>8232000</v>
      </c>
      <c r="S2516" s="16">
        <v>2</v>
      </c>
      <c r="T2516" s="16" t="s">
        <v>76</v>
      </c>
      <c r="U2516" s="16" t="s">
        <v>2567</v>
      </c>
      <c r="V2516" s="16" t="s">
        <v>10674</v>
      </c>
    </row>
    <row r="2517" spans="1:22" s="315" customFormat="1" ht="56.25" x14ac:dyDescent="0.2">
      <c r="A2517" s="16">
        <v>2512</v>
      </c>
      <c r="B2517" s="21" t="s">
        <v>5391</v>
      </c>
      <c r="C2517" s="16" t="s">
        <v>5392</v>
      </c>
      <c r="D2517" s="16" t="s">
        <v>5393</v>
      </c>
      <c r="E2517" s="16" t="s">
        <v>10734</v>
      </c>
      <c r="F2517" s="16"/>
      <c r="G2517" s="16" t="s">
        <v>9115</v>
      </c>
      <c r="H2517" s="251">
        <v>8232000</v>
      </c>
      <c r="I2517" s="251" t="s">
        <v>9113</v>
      </c>
      <c r="J2517" s="16"/>
      <c r="K2517" s="16"/>
      <c r="L2517" s="16"/>
      <c r="M2517" s="16"/>
      <c r="N2517" s="16"/>
      <c r="O2517" s="16"/>
      <c r="P2517" s="16"/>
      <c r="Q2517" s="16"/>
      <c r="R2517" s="16">
        <v>8232000</v>
      </c>
      <c r="S2517" s="16">
        <v>1</v>
      </c>
      <c r="T2517" s="16" t="s">
        <v>76</v>
      </c>
      <c r="U2517" s="16" t="s">
        <v>2567</v>
      </c>
      <c r="V2517" s="16" t="s">
        <v>10735</v>
      </c>
    </row>
    <row r="2518" spans="1:22" s="315" customFormat="1" ht="56.25" x14ac:dyDescent="0.2">
      <c r="A2518" s="16">
        <v>2513</v>
      </c>
      <c r="B2518" s="21" t="s">
        <v>5391</v>
      </c>
      <c r="C2518" s="16" t="s">
        <v>5392</v>
      </c>
      <c r="D2518" s="16" t="s">
        <v>5393</v>
      </c>
      <c r="E2518" s="16" t="s">
        <v>10734</v>
      </c>
      <c r="F2518" s="16"/>
      <c r="G2518" s="16" t="s">
        <v>9115</v>
      </c>
      <c r="H2518" s="251">
        <v>8232000</v>
      </c>
      <c r="I2518" s="251" t="s">
        <v>9113</v>
      </c>
      <c r="J2518" s="16"/>
      <c r="K2518" s="16"/>
      <c r="L2518" s="16"/>
      <c r="M2518" s="16"/>
      <c r="N2518" s="16"/>
      <c r="O2518" s="16"/>
      <c r="P2518" s="16"/>
      <c r="Q2518" s="16"/>
      <c r="R2518" s="16">
        <v>8232000</v>
      </c>
      <c r="S2518" s="16">
        <v>1</v>
      </c>
      <c r="T2518" s="16" t="s">
        <v>76</v>
      </c>
      <c r="U2518" s="16" t="s">
        <v>2567</v>
      </c>
      <c r="V2518" s="16" t="s">
        <v>10735</v>
      </c>
    </row>
    <row r="2519" spans="1:22" s="315" customFormat="1" ht="75" x14ac:dyDescent="0.2">
      <c r="A2519" s="16">
        <v>2514</v>
      </c>
      <c r="B2519" s="21" t="s">
        <v>5909</v>
      </c>
      <c r="C2519" s="16" t="s">
        <v>5910</v>
      </c>
      <c r="D2519" s="16" t="s">
        <v>5911</v>
      </c>
      <c r="E2519" s="16" t="s">
        <v>10673</v>
      </c>
      <c r="F2519" s="16"/>
      <c r="G2519" s="16" t="s">
        <v>9115</v>
      </c>
      <c r="H2519" s="251">
        <v>8232000</v>
      </c>
      <c r="I2519" s="251" t="s">
        <v>9120</v>
      </c>
      <c r="J2519" s="16"/>
      <c r="K2519" s="16"/>
      <c r="L2519" s="16"/>
      <c r="M2519" s="16"/>
      <c r="N2519" s="16"/>
      <c r="O2519" s="16"/>
      <c r="P2519" s="16"/>
      <c r="Q2519" s="16"/>
      <c r="R2519" s="16">
        <v>8232000</v>
      </c>
      <c r="S2519" s="16">
        <v>2</v>
      </c>
      <c r="T2519" s="16" t="s">
        <v>76</v>
      </c>
      <c r="U2519" s="16" t="s">
        <v>2567</v>
      </c>
      <c r="V2519" s="16" t="s">
        <v>10674</v>
      </c>
    </row>
    <row r="2520" spans="1:22" s="15" customFormat="1" ht="56.25" x14ac:dyDescent="0.3">
      <c r="A2520" s="16">
        <v>2515</v>
      </c>
      <c r="B2520" s="21" t="s">
        <v>2010</v>
      </c>
      <c r="C2520" s="16" t="s">
        <v>2011</v>
      </c>
      <c r="D2520" s="16" t="s">
        <v>2012</v>
      </c>
      <c r="E2520" s="16" t="s">
        <v>9352</v>
      </c>
      <c r="F2520" s="16"/>
      <c r="G2520" s="16" t="s">
        <v>9115</v>
      </c>
      <c r="H2520" s="251">
        <v>8224974.0300000003</v>
      </c>
      <c r="I2520" s="251" t="s">
        <v>9355</v>
      </c>
      <c r="J2520" s="16"/>
      <c r="K2520" s="16"/>
      <c r="L2520" s="16"/>
      <c r="M2520" s="16"/>
      <c r="N2520" s="16"/>
      <c r="O2520" s="16"/>
      <c r="P2520" s="16"/>
      <c r="Q2520" s="16"/>
      <c r="R2520" s="16">
        <v>8224974.0300000003</v>
      </c>
      <c r="S2520" s="16">
        <v>2737</v>
      </c>
      <c r="T2520" s="16" t="s">
        <v>1326</v>
      </c>
      <c r="U2520" s="16"/>
      <c r="V2520" s="16"/>
    </row>
    <row r="2521" spans="1:22" s="15" customFormat="1" ht="37.5" x14ac:dyDescent="0.3">
      <c r="A2521" s="16">
        <v>2516</v>
      </c>
      <c r="B2521" s="21" t="s">
        <v>11157</v>
      </c>
      <c r="C2521" s="16" t="s">
        <v>11158</v>
      </c>
      <c r="D2521" s="16" t="s">
        <v>11159</v>
      </c>
      <c r="E2521" s="16" t="s">
        <v>11161</v>
      </c>
      <c r="F2521" s="16"/>
      <c r="G2521" s="16" t="s">
        <v>1493</v>
      </c>
      <c r="H2521" s="251">
        <v>1641472</v>
      </c>
      <c r="I2521" s="251">
        <v>1</v>
      </c>
      <c r="J2521" s="16">
        <v>1641472</v>
      </c>
      <c r="K2521" s="16">
        <v>1</v>
      </c>
      <c r="L2521" s="16">
        <v>1641472</v>
      </c>
      <c r="M2521" s="16">
        <v>1</v>
      </c>
      <c r="N2521" s="16">
        <v>1641472</v>
      </c>
      <c r="O2521" s="16">
        <v>1</v>
      </c>
      <c r="P2521" s="16">
        <v>1641472</v>
      </c>
      <c r="Q2521" s="16">
        <v>1</v>
      </c>
      <c r="R2521" s="16">
        <v>8207360</v>
      </c>
      <c r="S2521" s="16">
        <v>5</v>
      </c>
      <c r="T2521" s="16" t="s">
        <v>1113</v>
      </c>
      <c r="U2521" s="16" t="s">
        <v>1097</v>
      </c>
      <c r="V2521" s="35" t="s">
        <v>199</v>
      </c>
    </row>
    <row r="2522" spans="1:22" s="15" customFormat="1" ht="393.75" x14ac:dyDescent="0.3">
      <c r="A2522" s="16">
        <v>2517</v>
      </c>
      <c r="B2522" s="21" t="s">
        <v>4960</v>
      </c>
      <c r="C2522" s="16" t="s">
        <v>3172</v>
      </c>
      <c r="D2522" s="16" t="s">
        <v>1550</v>
      </c>
      <c r="E2522" s="16" t="s">
        <v>3173</v>
      </c>
      <c r="F2522" s="17"/>
      <c r="G2522" s="16" t="s">
        <v>33</v>
      </c>
      <c r="H2522" s="251">
        <v>1639625</v>
      </c>
      <c r="I2522" s="251">
        <v>2</v>
      </c>
      <c r="J2522" s="16">
        <v>1639625</v>
      </c>
      <c r="K2522" s="16">
        <v>2</v>
      </c>
      <c r="L2522" s="16">
        <v>1639625</v>
      </c>
      <c r="M2522" s="16">
        <v>2</v>
      </c>
      <c r="N2522" s="16">
        <v>1639625</v>
      </c>
      <c r="O2522" s="16">
        <v>2</v>
      </c>
      <c r="P2522" s="16">
        <v>1639625</v>
      </c>
      <c r="Q2522" s="16">
        <v>2</v>
      </c>
      <c r="R2522" s="16">
        <v>8198125</v>
      </c>
      <c r="S2522" s="16">
        <v>10</v>
      </c>
      <c r="T2522" s="16" t="s">
        <v>213</v>
      </c>
      <c r="U2522" s="16"/>
      <c r="V2522" s="16"/>
    </row>
    <row r="2523" spans="1:22" s="15" customFormat="1" ht="168.75" x14ac:dyDescent="0.3">
      <c r="A2523" s="16">
        <v>2518</v>
      </c>
      <c r="B2523" s="21" t="s">
        <v>1322</v>
      </c>
      <c r="C2523" s="16" t="s">
        <v>1323</v>
      </c>
      <c r="D2523" s="16" t="s">
        <v>1324</v>
      </c>
      <c r="E2523" s="16" t="s">
        <v>9453</v>
      </c>
      <c r="F2523" s="16"/>
      <c r="G2523" s="16" t="s">
        <v>9115</v>
      </c>
      <c r="H2523" s="251">
        <v>8190107.0499999998</v>
      </c>
      <c r="I2523" s="251" t="s">
        <v>9454</v>
      </c>
      <c r="J2523" s="16"/>
      <c r="K2523" s="16"/>
      <c r="L2523" s="16"/>
      <c r="M2523" s="16"/>
      <c r="N2523" s="16"/>
      <c r="O2523" s="16"/>
      <c r="P2523" s="16"/>
      <c r="Q2523" s="16"/>
      <c r="R2523" s="16">
        <v>8190107.0499999998</v>
      </c>
      <c r="S2523" s="16">
        <v>9</v>
      </c>
      <c r="T2523" s="16" t="s">
        <v>1326</v>
      </c>
      <c r="U2523" s="16"/>
      <c r="V2523" s="16"/>
    </row>
    <row r="2524" spans="1:22" s="315" customFormat="1" ht="409.5" x14ac:dyDescent="0.2">
      <c r="A2524" s="16">
        <v>2519</v>
      </c>
      <c r="B2524" s="21" t="s">
        <v>5344</v>
      </c>
      <c r="C2524" s="16" t="s">
        <v>5345</v>
      </c>
      <c r="D2524" s="16" t="s">
        <v>5346</v>
      </c>
      <c r="E2524" s="16" t="s">
        <v>6196</v>
      </c>
      <c r="F2524" s="16"/>
      <c r="G2524" s="16" t="s">
        <v>1493</v>
      </c>
      <c r="H2524" s="251">
        <v>8190000</v>
      </c>
      <c r="I2524" s="251">
        <v>1</v>
      </c>
      <c r="J2524" s="16">
        <v>0</v>
      </c>
      <c r="K2524" s="16">
        <v>0</v>
      </c>
      <c r="L2524" s="16">
        <v>0</v>
      </c>
      <c r="M2524" s="16">
        <v>0</v>
      </c>
      <c r="N2524" s="16">
        <v>0</v>
      </c>
      <c r="O2524" s="16">
        <v>0</v>
      </c>
      <c r="P2524" s="16">
        <v>0</v>
      </c>
      <c r="Q2524" s="16">
        <v>0</v>
      </c>
      <c r="R2524" s="16">
        <v>8190000</v>
      </c>
      <c r="S2524" s="16">
        <v>1</v>
      </c>
      <c r="T2524" s="16" t="s">
        <v>76</v>
      </c>
      <c r="U2524" s="16"/>
      <c r="V2524" s="16"/>
    </row>
    <row r="2525" spans="1:22" s="15" customFormat="1" ht="356.25" x14ac:dyDescent="0.3">
      <c r="A2525" s="16">
        <v>2520</v>
      </c>
      <c r="B2525" s="21" t="s">
        <v>7900</v>
      </c>
      <c r="C2525" s="16" t="s">
        <v>2492</v>
      </c>
      <c r="D2525" s="16" t="s">
        <v>490</v>
      </c>
      <c r="E2525" s="16" t="s">
        <v>2493</v>
      </c>
      <c r="F2525" s="16"/>
      <c r="G2525" s="16" t="s">
        <v>49</v>
      </c>
      <c r="H2525" s="251">
        <v>765000</v>
      </c>
      <c r="I2525" s="251">
        <v>17</v>
      </c>
      <c r="J2525" s="16">
        <v>2393902.7999999998</v>
      </c>
      <c r="K2525" s="16">
        <v>40</v>
      </c>
      <c r="L2525" s="16">
        <v>1675731.9599999997</v>
      </c>
      <c r="M2525" s="16">
        <v>28</v>
      </c>
      <c r="N2525" s="16">
        <v>1675731.9599999997</v>
      </c>
      <c r="O2525" s="16">
        <v>28</v>
      </c>
      <c r="P2525" s="16">
        <v>1675731.9599999997</v>
      </c>
      <c r="Q2525" s="16">
        <v>28</v>
      </c>
      <c r="R2525" s="16">
        <v>8186098.6799999997</v>
      </c>
      <c r="S2525" s="16">
        <v>141</v>
      </c>
      <c r="T2525" s="16" t="s">
        <v>213</v>
      </c>
      <c r="U2525" s="16" t="s">
        <v>353</v>
      </c>
      <c r="V2525" s="16" t="s">
        <v>7901</v>
      </c>
    </row>
    <row r="2526" spans="1:22" s="15" customFormat="1" ht="75" x14ac:dyDescent="0.3">
      <c r="A2526" s="16">
        <v>2521</v>
      </c>
      <c r="B2526" s="16" t="s">
        <v>417</v>
      </c>
      <c r="C2526" s="16" t="s">
        <v>673</v>
      </c>
      <c r="D2526" s="16" t="s">
        <v>674</v>
      </c>
      <c r="E2526" s="16" t="s">
        <v>12385</v>
      </c>
      <c r="F2526" s="16"/>
      <c r="G2526" s="151" t="s">
        <v>9115</v>
      </c>
      <c r="H2526" s="275">
        <v>1634790</v>
      </c>
      <c r="I2526" s="275" t="s">
        <v>9126</v>
      </c>
      <c r="J2526" s="275">
        <v>1634790</v>
      </c>
      <c r="K2526" s="275" t="s">
        <v>9126</v>
      </c>
      <c r="L2526" s="275">
        <v>1634790</v>
      </c>
      <c r="M2526" s="275" t="s">
        <v>9126</v>
      </c>
      <c r="N2526" s="275">
        <v>1634790</v>
      </c>
      <c r="O2526" s="275" t="s">
        <v>9126</v>
      </c>
      <c r="P2526" s="275">
        <v>1634790</v>
      </c>
      <c r="Q2526" s="275" t="s">
        <v>9126</v>
      </c>
      <c r="R2526" s="16">
        <v>8173950</v>
      </c>
      <c r="S2526" s="275">
        <v>50</v>
      </c>
      <c r="T2526" s="38" t="s">
        <v>11752</v>
      </c>
      <c r="U2526" s="279"/>
      <c r="V2526" s="279"/>
    </row>
    <row r="2527" spans="1:22" s="15" customFormat="1" ht="150" x14ac:dyDescent="0.3">
      <c r="A2527" s="16">
        <v>2522</v>
      </c>
      <c r="B2527" s="21" t="s">
        <v>7902</v>
      </c>
      <c r="C2527" s="16" t="s">
        <v>3964</v>
      </c>
      <c r="D2527" s="16" t="s">
        <v>384</v>
      </c>
      <c r="E2527" s="16" t="s">
        <v>3965</v>
      </c>
      <c r="F2527" s="16"/>
      <c r="G2527" s="16" t="s">
        <v>33</v>
      </c>
      <c r="H2527" s="251">
        <v>1105696</v>
      </c>
      <c r="I2527" s="251">
        <v>15</v>
      </c>
      <c r="J2527" s="16">
        <v>1762912.7999999998</v>
      </c>
      <c r="K2527" s="16">
        <v>22</v>
      </c>
      <c r="L2527" s="16">
        <v>1762912.7999999998</v>
      </c>
      <c r="M2527" s="16">
        <v>22</v>
      </c>
      <c r="N2527" s="16">
        <v>1762912.7999999998</v>
      </c>
      <c r="O2527" s="16">
        <v>22</v>
      </c>
      <c r="P2527" s="16">
        <v>1762912.7999999998</v>
      </c>
      <c r="Q2527" s="16">
        <v>22</v>
      </c>
      <c r="R2527" s="16">
        <v>8157347.1999999993</v>
      </c>
      <c r="S2527" s="16">
        <v>103</v>
      </c>
      <c r="T2527" s="16" t="s">
        <v>213</v>
      </c>
      <c r="U2527" s="16" t="s">
        <v>455</v>
      </c>
      <c r="V2527" s="16" t="s">
        <v>7903</v>
      </c>
    </row>
    <row r="2528" spans="1:22" s="100" customFormat="1" ht="409.5" x14ac:dyDescent="0.2">
      <c r="A2528" s="16">
        <v>2523</v>
      </c>
      <c r="B2528" s="21" t="s">
        <v>1550</v>
      </c>
      <c r="C2528" s="16" t="s">
        <v>1551</v>
      </c>
      <c r="D2528" s="16" t="s">
        <v>1552</v>
      </c>
      <c r="E2528" s="16" t="s">
        <v>6638</v>
      </c>
      <c r="F2528" s="16"/>
      <c r="G2528" s="16" t="s">
        <v>1493</v>
      </c>
      <c r="H2528" s="251">
        <v>8148000</v>
      </c>
      <c r="I2528" s="251">
        <v>8</v>
      </c>
      <c r="J2528" s="16">
        <v>0</v>
      </c>
      <c r="K2528" s="16">
        <v>0</v>
      </c>
      <c r="L2528" s="16">
        <v>0</v>
      </c>
      <c r="M2528" s="16">
        <v>0</v>
      </c>
      <c r="N2528" s="16">
        <v>0</v>
      </c>
      <c r="O2528" s="16">
        <v>0</v>
      </c>
      <c r="P2528" s="16">
        <v>0</v>
      </c>
      <c r="Q2528" s="16">
        <v>0</v>
      </c>
      <c r="R2528" s="16">
        <v>8148000</v>
      </c>
      <c r="S2528" s="16">
        <v>8</v>
      </c>
      <c r="T2528" s="16" t="s">
        <v>76</v>
      </c>
      <c r="U2528" s="16"/>
      <c r="V2528" s="16"/>
    </row>
    <row r="2529" spans="1:22" s="315" customFormat="1" ht="93.75" x14ac:dyDescent="0.2">
      <c r="A2529" s="16">
        <v>2524</v>
      </c>
      <c r="B2529" s="16" t="s">
        <v>194</v>
      </c>
      <c r="C2529" s="16" t="s">
        <v>13370</v>
      </c>
      <c r="D2529" s="16" t="s">
        <v>13371</v>
      </c>
      <c r="E2529" s="16" t="s">
        <v>13535</v>
      </c>
      <c r="F2529" s="16"/>
      <c r="G2529" s="151" t="s">
        <v>7079</v>
      </c>
      <c r="H2529" s="168">
        <v>8145000</v>
      </c>
      <c r="I2529" s="299">
        <v>1.7999999999999999E-2</v>
      </c>
      <c r="J2529" s="166">
        <v>0</v>
      </c>
      <c r="K2529" s="166">
        <v>0</v>
      </c>
      <c r="L2529" s="166">
        <v>0</v>
      </c>
      <c r="M2529" s="166">
        <v>0</v>
      </c>
      <c r="N2529" s="166">
        <v>0</v>
      </c>
      <c r="O2529" s="166">
        <v>0</v>
      </c>
      <c r="P2529" s="166">
        <v>0</v>
      </c>
      <c r="Q2529" s="166">
        <v>0</v>
      </c>
      <c r="R2529" s="16">
        <v>8145000</v>
      </c>
      <c r="S2529" s="275">
        <v>1.7999999999999999E-2</v>
      </c>
      <c r="T2529" s="20" t="s">
        <v>13227</v>
      </c>
      <c r="U2529" s="118"/>
      <c r="V2529" s="118"/>
    </row>
    <row r="2530" spans="1:22" s="315" customFormat="1" ht="206.25" x14ac:dyDescent="0.2">
      <c r="A2530" s="16">
        <v>2525</v>
      </c>
      <c r="B2530" s="21" t="s">
        <v>8096</v>
      </c>
      <c r="C2530" s="16" t="s">
        <v>10010</v>
      </c>
      <c r="D2530" s="16" t="s">
        <v>5479</v>
      </c>
      <c r="E2530" s="16" t="s">
        <v>10095</v>
      </c>
      <c r="F2530" s="16" t="s">
        <v>10096</v>
      </c>
      <c r="G2530" s="16" t="s">
        <v>9115</v>
      </c>
      <c r="H2530" s="251">
        <v>1628032</v>
      </c>
      <c r="I2530" s="251" t="s">
        <v>9421</v>
      </c>
      <c r="J2530" s="16">
        <v>1628032</v>
      </c>
      <c r="K2530" s="16" t="s">
        <v>9421</v>
      </c>
      <c r="L2530" s="16">
        <v>1628032</v>
      </c>
      <c r="M2530" s="16" t="s">
        <v>9421</v>
      </c>
      <c r="N2530" s="16">
        <v>1628032</v>
      </c>
      <c r="O2530" s="16" t="s">
        <v>9421</v>
      </c>
      <c r="P2530" s="16">
        <v>1628032</v>
      </c>
      <c r="Q2530" s="16" t="s">
        <v>9421</v>
      </c>
      <c r="R2530" s="16">
        <v>8140160</v>
      </c>
      <c r="S2530" s="16">
        <v>40</v>
      </c>
      <c r="T2530" s="16" t="s">
        <v>34</v>
      </c>
      <c r="U2530" s="16"/>
      <c r="V2530" s="16"/>
    </row>
    <row r="2531" spans="1:22" s="15" customFormat="1" ht="75" x14ac:dyDescent="0.3">
      <c r="A2531" s="16">
        <v>2526</v>
      </c>
      <c r="B2531" s="119" t="s">
        <v>11585</v>
      </c>
      <c r="C2531" s="119" t="s">
        <v>11566</v>
      </c>
      <c r="D2531" s="119" t="s">
        <v>11567</v>
      </c>
      <c r="E2531" s="151" t="s">
        <v>22</v>
      </c>
      <c r="F2531" s="156" t="s">
        <v>11597</v>
      </c>
      <c r="G2531" s="151" t="s">
        <v>33</v>
      </c>
      <c r="H2531" s="473">
        <v>0</v>
      </c>
      <c r="I2531" s="474"/>
      <c r="J2531" s="169">
        <v>2709897.302112001</v>
      </c>
      <c r="K2531" s="169">
        <v>6</v>
      </c>
      <c r="L2531" s="169">
        <v>2714678</v>
      </c>
      <c r="M2531" s="169">
        <v>1</v>
      </c>
      <c r="N2531" s="203">
        <v>2714679</v>
      </c>
      <c r="O2531" s="169">
        <v>1</v>
      </c>
      <c r="P2531" s="131"/>
      <c r="Q2531" s="131"/>
      <c r="R2531" s="16">
        <v>8139254.302112001</v>
      </c>
      <c r="S2531" s="151">
        <v>14</v>
      </c>
      <c r="T2531" s="151" t="s">
        <v>11563</v>
      </c>
      <c r="U2531" s="217" t="s">
        <v>26</v>
      </c>
      <c r="V2531" s="217" t="s">
        <v>11569</v>
      </c>
    </row>
    <row r="2532" spans="1:22" s="15" customFormat="1" ht="56.25" x14ac:dyDescent="0.3">
      <c r="A2532" s="16">
        <v>2527</v>
      </c>
      <c r="B2532" s="21" t="s">
        <v>7904</v>
      </c>
      <c r="C2532" s="16" t="s">
        <v>5354</v>
      </c>
      <c r="D2532" s="16" t="s">
        <v>5197</v>
      </c>
      <c r="E2532" s="16" t="s">
        <v>5355</v>
      </c>
      <c r="F2532" s="16"/>
      <c r="G2532" s="16" t="s">
        <v>33</v>
      </c>
      <c r="H2532" s="251">
        <v>451999.99999999994</v>
      </c>
      <c r="I2532" s="251">
        <v>4</v>
      </c>
      <c r="J2532" s="16">
        <v>1921374</v>
      </c>
      <c r="K2532" s="16">
        <v>17</v>
      </c>
      <c r="L2532" s="16">
        <v>1921374</v>
      </c>
      <c r="M2532" s="16">
        <v>17</v>
      </c>
      <c r="N2532" s="16">
        <v>1921374</v>
      </c>
      <c r="O2532" s="16">
        <v>17</v>
      </c>
      <c r="P2532" s="16">
        <v>1921374</v>
      </c>
      <c r="Q2532" s="16">
        <v>17</v>
      </c>
      <c r="R2532" s="16">
        <v>8137496</v>
      </c>
      <c r="S2532" s="16">
        <v>72</v>
      </c>
      <c r="T2532" s="16" t="s">
        <v>213</v>
      </c>
      <c r="U2532" s="16" t="s">
        <v>7048</v>
      </c>
      <c r="V2532" s="16" t="s">
        <v>7048</v>
      </c>
    </row>
    <row r="2533" spans="1:22" s="15" customFormat="1" ht="75" x14ac:dyDescent="0.3">
      <c r="A2533" s="16">
        <v>2528</v>
      </c>
      <c r="B2533" s="21" t="s">
        <v>10141</v>
      </c>
      <c r="C2533" s="16" t="s">
        <v>10142</v>
      </c>
      <c r="D2533" s="16" t="s">
        <v>798</v>
      </c>
      <c r="E2533" s="16" t="s">
        <v>10143</v>
      </c>
      <c r="F2533" s="16" t="s">
        <v>10143</v>
      </c>
      <c r="G2533" s="16" t="s">
        <v>9115</v>
      </c>
      <c r="H2533" s="251">
        <v>1625715</v>
      </c>
      <c r="I2533" s="251" t="s">
        <v>9127</v>
      </c>
      <c r="J2533" s="16">
        <v>1625715</v>
      </c>
      <c r="K2533" s="16" t="s">
        <v>9127</v>
      </c>
      <c r="L2533" s="16">
        <v>1625715</v>
      </c>
      <c r="M2533" s="16" t="s">
        <v>9127</v>
      </c>
      <c r="N2533" s="16">
        <v>1625715</v>
      </c>
      <c r="O2533" s="16" t="s">
        <v>9127</v>
      </c>
      <c r="P2533" s="16">
        <v>1625715</v>
      </c>
      <c r="Q2533" s="16" t="s">
        <v>9127</v>
      </c>
      <c r="R2533" s="16">
        <v>8128575</v>
      </c>
      <c r="S2533" s="16">
        <v>75</v>
      </c>
      <c r="T2533" s="16" t="s">
        <v>34</v>
      </c>
      <c r="U2533" s="16"/>
      <c r="V2533" s="16"/>
    </row>
    <row r="2534" spans="1:22" s="15" customFormat="1" ht="409.5" x14ac:dyDescent="0.3">
      <c r="A2534" s="16">
        <v>2529</v>
      </c>
      <c r="B2534" s="21" t="s">
        <v>3370</v>
      </c>
      <c r="C2534" s="16" t="s">
        <v>3371</v>
      </c>
      <c r="D2534" s="16" t="s">
        <v>3372</v>
      </c>
      <c r="E2534" s="16" t="s">
        <v>3373</v>
      </c>
      <c r="F2534" s="16"/>
      <c r="G2534" s="16" t="s">
        <v>33</v>
      </c>
      <c r="H2534" s="251">
        <v>1561344</v>
      </c>
      <c r="I2534" s="251">
        <v>114</v>
      </c>
      <c r="J2534" s="16">
        <v>1639510.5999999999</v>
      </c>
      <c r="K2534" s="16">
        <v>119</v>
      </c>
      <c r="L2534" s="16">
        <v>1639510.5999999999</v>
      </c>
      <c r="M2534" s="16">
        <v>119</v>
      </c>
      <c r="N2534" s="16">
        <v>1639510.5999999999</v>
      </c>
      <c r="O2534" s="16">
        <v>119</v>
      </c>
      <c r="P2534" s="16">
        <v>1639510.5999999999</v>
      </c>
      <c r="Q2534" s="16">
        <v>119</v>
      </c>
      <c r="R2534" s="16">
        <v>8119386.3999999985</v>
      </c>
      <c r="S2534" s="16">
        <v>590</v>
      </c>
      <c r="T2534" s="16" t="s">
        <v>25</v>
      </c>
      <c r="U2534" s="16" t="s">
        <v>1085</v>
      </c>
      <c r="V2534" s="16" t="s">
        <v>3374</v>
      </c>
    </row>
    <row r="2535" spans="1:22" s="15" customFormat="1" ht="56.25" x14ac:dyDescent="0.3">
      <c r="A2535" s="16">
        <v>2530</v>
      </c>
      <c r="B2535" s="21" t="s">
        <v>4966</v>
      </c>
      <c r="C2535" s="16" t="s">
        <v>533</v>
      </c>
      <c r="D2535" s="16" t="s">
        <v>532</v>
      </c>
      <c r="E2535" s="16" t="s">
        <v>517</v>
      </c>
      <c r="F2535" s="17"/>
      <c r="G2535" s="16" t="s">
        <v>444</v>
      </c>
      <c r="H2535" s="251">
        <v>1623726</v>
      </c>
      <c r="I2535" s="251">
        <v>39</v>
      </c>
      <c r="J2535" s="16">
        <v>1623726</v>
      </c>
      <c r="K2535" s="16">
        <v>39</v>
      </c>
      <c r="L2535" s="16">
        <v>1623726</v>
      </c>
      <c r="M2535" s="16">
        <v>39</v>
      </c>
      <c r="N2535" s="16">
        <v>1623726</v>
      </c>
      <c r="O2535" s="16">
        <v>39</v>
      </c>
      <c r="P2535" s="16">
        <v>1623726</v>
      </c>
      <c r="Q2535" s="16">
        <v>39</v>
      </c>
      <c r="R2535" s="16">
        <v>8118630</v>
      </c>
      <c r="S2535" s="16">
        <v>195</v>
      </c>
      <c r="T2535" s="16" t="s">
        <v>213</v>
      </c>
      <c r="U2535" s="16" t="s">
        <v>294</v>
      </c>
      <c r="V2535" s="16" t="s">
        <v>4967</v>
      </c>
    </row>
    <row r="2536" spans="1:22" s="15" customFormat="1" ht="225" x14ac:dyDescent="0.3">
      <c r="A2536" s="16">
        <v>2531</v>
      </c>
      <c r="B2536" s="21" t="s">
        <v>7205</v>
      </c>
      <c r="C2536" s="16" t="s">
        <v>4984</v>
      </c>
      <c r="D2536" s="16" t="s">
        <v>4421</v>
      </c>
      <c r="E2536" s="16" t="s">
        <v>4985</v>
      </c>
      <c r="F2536" s="16"/>
      <c r="G2536" s="16" t="s">
        <v>33</v>
      </c>
      <c r="H2536" s="251">
        <v>420390</v>
      </c>
      <c r="I2536" s="251">
        <v>81</v>
      </c>
      <c r="J2536" s="16">
        <v>2520975.1</v>
      </c>
      <c r="K2536" s="16">
        <v>190</v>
      </c>
      <c r="L2536" s="16">
        <v>1724877.7000000002</v>
      </c>
      <c r="M2536" s="16">
        <v>130</v>
      </c>
      <c r="N2536" s="16">
        <v>1724877.7000000002</v>
      </c>
      <c r="O2536" s="16">
        <v>130</v>
      </c>
      <c r="P2536" s="16">
        <v>1724877.7000000002</v>
      </c>
      <c r="Q2536" s="16">
        <v>130</v>
      </c>
      <c r="R2536" s="16">
        <v>8115998.2000000011</v>
      </c>
      <c r="S2536" s="16">
        <v>661</v>
      </c>
      <c r="T2536" s="16" t="s">
        <v>213</v>
      </c>
      <c r="U2536" s="16" t="s">
        <v>294</v>
      </c>
      <c r="V2536" s="16" t="s">
        <v>7905</v>
      </c>
    </row>
    <row r="2537" spans="1:22" s="15" customFormat="1" ht="168.75" x14ac:dyDescent="0.3">
      <c r="A2537" s="16">
        <v>2532</v>
      </c>
      <c r="B2537" s="21" t="s">
        <v>7906</v>
      </c>
      <c r="C2537" s="16" t="s">
        <v>327</v>
      </c>
      <c r="D2537" s="16" t="s">
        <v>326</v>
      </c>
      <c r="E2537" s="16" t="s">
        <v>328</v>
      </c>
      <c r="F2537" s="16"/>
      <c r="G2537" s="16" t="s">
        <v>281</v>
      </c>
      <c r="H2537" s="251">
        <v>1559087.9999999998</v>
      </c>
      <c r="I2537" s="251">
        <v>72</v>
      </c>
      <c r="J2537" s="16">
        <v>1675052.598</v>
      </c>
      <c r="K2537" s="16">
        <v>72.156999999999996</v>
      </c>
      <c r="L2537" s="16">
        <v>1624980</v>
      </c>
      <c r="M2537" s="16">
        <v>70</v>
      </c>
      <c r="N2537" s="16">
        <v>1624980</v>
      </c>
      <c r="O2537" s="16">
        <v>70</v>
      </c>
      <c r="P2537" s="16">
        <v>1624980</v>
      </c>
      <c r="Q2537" s="16">
        <v>70</v>
      </c>
      <c r="R2537" s="16">
        <v>8109080.5979999993</v>
      </c>
      <c r="S2537" s="16">
        <v>354.15699999999998</v>
      </c>
      <c r="T2537" s="16" t="s">
        <v>213</v>
      </c>
      <c r="U2537" s="16" t="s">
        <v>35</v>
      </c>
      <c r="V2537" s="16" t="s">
        <v>35</v>
      </c>
    </row>
    <row r="2538" spans="1:22" s="15" customFormat="1" ht="37.5" x14ac:dyDescent="0.3">
      <c r="A2538" s="16">
        <v>2533</v>
      </c>
      <c r="B2538" s="16" t="s">
        <v>5830</v>
      </c>
      <c r="C2538" s="16" t="s">
        <v>12386</v>
      </c>
      <c r="D2538" s="16" t="s">
        <v>12387</v>
      </c>
      <c r="E2538" s="16" t="s">
        <v>12388</v>
      </c>
      <c r="F2538" s="16"/>
      <c r="G2538" s="151" t="s">
        <v>9122</v>
      </c>
      <c r="H2538" s="275">
        <v>2702285.09</v>
      </c>
      <c r="I2538" s="275">
        <v>86.5</v>
      </c>
      <c r="J2538" s="275">
        <v>0</v>
      </c>
      <c r="K2538" s="275">
        <v>0</v>
      </c>
      <c r="L2538" s="275">
        <v>2702285.09</v>
      </c>
      <c r="M2538" s="275">
        <v>86.5</v>
      </c>
      <c r="N2538" s="275">
        <v>0</v>
      </c>
      <c r="O2538" s="275">
        <v>0</v>
      </c>
      <c r="P2538" s="275">
        <v>2702285.09</v>
      </c>
      <c r="Q2538" s="275">
        <v>86.5</v>
      </c>
      <c r="R2538" s="16">
        <v>8106855.2699999996</v>
      </c>
      <c r="S2538" s="275">
        <v>259.5</v>
      </c>
      <c r="T2538" s="38" t="s">
        <v>11752</v>
      </c>
      <c r="U2538" s="279"/>
      <c r="V2538" s="279"/>
    </row>
    <row r="2539" spans="1:22" s="15" customFormat="1" ht="206.25" x14ac:dyDescent="0.3">
      <c r="A2539" s="16">
        <v>2534</v>
      </c>
      <c r="B2539" s="21" t="s">
        <v>816</v>
      </c>
      <c r="C2539" s="16" t="s">
        <v>1123</v>
      </c>
      <c r="D2539" s="16" t="s">
        <v>9545</v>
      </c>
      <c r="E2539" s="16" t="s">
        <v>9546</v>
      </c>
      <c r="F2539" s="16"/>
      <c r="G2539" s="16" t="s">
        <v>24</v>
      </c>
      <c r="H2539" s="251">
        <v>1619644</v>
      </c>
      <c r="I2539" s="251">
        <v>400</v>
      </c>
      <c r="J2539" s="16">
        <v>1619644</v>
      </c>
      <c r="K2539" s="16">
        <v>400</v>
      </c>
      <c r="L2539" s="16">
        <v>1619644</v>
      </c>
      <c r="M2539" s="16">
        <v>400</v>
      </c>
      <c r="N2539" s="16">
        <v>1619644</v>
      </c>
      <c r="O2539" s="16">
        <v>400</v>
      </c>
      <c r="P2539" s="16">
        <v>1619644</v>
      </c>
      <c r="Q2539" s="16">
        <v>400</v>
      </c>
      <c r="R2539" s="16">
        <v>8098220</v>
      </c>
      <c r="S2539" s="16">
        <v>2000</v>
      </c>
      <c r="T2539" s="16" t="s">
        <v>1326</v>
      </c>
      <c r="U2539" s="16" t="s">
        <v>1097</v>
      </c>
      <c r="V2539" s="16"/>
    </row>
    <row r="2540" spans="1:22" s="15" customFormat="1" ht="56.25" x14ac:dyDescent="0.3">
      <c r="A2540" s="16">
        <v>2535</v>
      </c>
      <c r="B2540" s="119" t="s">
        <v>11570</v>
      </c>
      <c r="C2540" s="119" t="s">
        <v>11582</v>
      </c>
      <c r="D2540" s="119" t="s">
        <v>11583</v>
      </c>
      <c r="E2540" s="119" t="s">
        <v>11598</v>
      </c>
      <c r="F2540" s="156"/>
      <c r="G2540" s="151" t="s">
        <v>33</v>
      </c>
      <c r="H2540" s="474">
        <v>1880297.6500000004</v>
      </c>
      <c r="I2540" s="474">
        <v>5</v>
      </c>
      <c r="J2540" s="169">
        <v>2068327.4150000005</v>
      </c>
      <c r="K2540" s="169">
        <v>5</v>
      </c>
      <c r="L2540" s="169">
        <v>2073000</v>
      </c>
      <c r="M2540" s="169">
        <v>1</v>
      </c>
      <c r="N2540" s="203">
        <v>2073001</v>
      </c>
      <c r="O2540" s="169">
        <v>1</v>
      </c>
      <c r="P2540" s="131"/>
      <c r="Q2540" s="131"/>
      <c r="R2540" s="16">
        <v>8094626.0650000013</v>
      </c>
      <c r="S2540" s="151">
        <v>17</v>
      </c>
      <c r="T2540" s="151" t="s">
        <v>11563</v>
      </c>
      <c r="U2540" s="217" t="s">
        <v>26</v>
      </c>
      <c r="V2540" s="217" t="s">
        <v>11572</v>
      </c>
    </row>
    <row r="2541" spans="1:22" s="15" customFormat="1" ht="37.5" x14ac:dyDescent="0.3">
      <c r="A2541" s="16">
        <v>2536</v>
      </c>
      <c r="B2541" s="21" t="s">
        <v>739</v>
      </c>
      <c r="C2541" s="16" t="s">
        <v>9903</v>
      </c>
      <c r="D2541" s="16" t="s">
        <v>9904</v>
      </c>
      <c r="E2541" s="16" t="s">
        <v>9905</v>
      </c>
      <c r="F2541" s="16"/>
      <c r="G2541" s="16" t="s">
        <v>9115</v>
      </c>
      <c r="H2541" s="251">
        <v>1618713.6000000001</v>
      </c>
      <c r="I2541" s="251" t="s">
        <v>9338</v>
      </c>
      <c r="J2541" s="16">
        <v>1618713.6000000001</v>
      </c>
      <c r="K2541" s="16" t="s">
        <v>9338</v>
      </c>
      <c r="L2541" s="16">
        <v>1618713.6000000001</v>
      </c>
      <c r="M2541" s="16" t="s">
        <v>9338</v>
      </c>
      <c r="N2541" s="16">
        <v>1618713.6000000001</v>
      </c>
      <c r="O2541" s="16" t="s">
        <v>9338</v>
      </c>
      <c r="P2541" s="16">
        <v>1618713.6000000001</v>
      </c>
      <c r="Q2541" s="16" t="s">
        <v>9338</v>
      </c>
      <c r="R2541" s="16">
        <v>8093568</v>
      </c>
      <c r="S2541" s="16">
        <v>200</v>
      </c>
      <c r="T2541" s="16" t="s">
        <v>34</v>
      </c>
      <c r="U2541" s="16"/>
      <c r="V2541" s="16"/>
    </row>
    <row r="2542" spans="1:22" s="12" customFormat="1" ht="56.25" x14ac:dyDescent="0.2">
      <c r="A2542" s="16">
        <v>2537</v>
      </c>
      <c r="B2542" s="16" t="s">
        <v>417</v>
      </c>
      <c r="C2542" s="16" t="s">
        <v>685</v>
      </c>
      <c r="D2542" s="16" t="s">
        <v>686</v>
      </c>
      <c r="E2542" s="16" t="s">
        <v>12389</v>
      </c>
      <c r="F2542" s="16"/>
      <c r="G2542" s="151" t="s">
        <v>9115</v>
      </c>
      <c r="H2542" s="275">
        <v>1617837</v>
      </c>
      <c r="I2542" s="275" t="s">
        <v>12390</v>
      </c>
      <c r="J2542" s="275">
        <v>1617837</v>
      </c>
      <c r="K2542" s="275" t="s">
        <v>12390</v>
      </c>
      <c r="L2542" s="275">
        <v>1617837</v>
      </c>
      <c r="M2542" s="275" t="s">
        <v>12390</v>
      </c>
      <c r="N2542" s="275">
        <v>1617837</v>
      </c>
      <c r="O2542" s="275" t="s">
        <v>12390</v>
      </c>
      <c r="P2542" s="275">
        <v>1617837</v>
      </c>
      <c r="Q2542" s="275" t="s">
        <v>12390</v>
      </c>
      <c r="R2542" s="16">
        <v>8089185</v>
      </c>
      <c r="S2542" s="275">
        <v>195</v>
      </c>
      <c r="T2542" s="38" t="s">
        <v>11752</v>
      </c>
      <c r="U2542" s="279"/>
      <c r="V2542" s="279"/>
    </row>
    <row r="2543" spans="1:22" s="12" customFormat="1" ht="168.75" x14ac:dyDescent="0.2">
      <c r="A2543" s="16">
        <v>2538</v>
      </c>
      <c r="B2543" s="21" t="s">
        <v>332</v>
      </c>
      <c r="C2543" s="16" t="s">
        <v>3513</v>
      </c>
      <c r="D2543" s="16" t="s">
        <v>3514</v>
      </c>
      <c r="E2543" s="16" t="s">
        <v>3588</v>
      </c>
      <c r="F2543" s="16" t="s">
        <v>3589</v>
      </c>
      <c r="G2543" s="16" t="s">
        <v>33</v>
      </c>
      <c r="H2543" s="251">
        <v>2584452.161904762</v>
      </c>
      <c r="I2543" s="251">
        <v>1</v>
      </c>
      <c r="J2543" s="16">
        <v>2647665.6629523798</v>
      </c>
      <c r="K2543" s="16">
        <v>1</v>
      </c>
      <c r="L2543" s="16">
        <v>2849100.0632838099</v>
      </c>
      <c r="M2543" s="16">
        <v>1</v>
      </c>
      <c r="N2543" s="16">
        <v>0</v>
      </c>
      <c r="O2543" s="16">
        <v>0</v>
      </c>
      <c r="P2543" s="16">
        <v>0</v>
      </c>
      <c r="Q2543" s="16">
        <v>0</v>
      </c>
      <c r="R2543" s="16">
        <v>8081217.8881409522</v>
      </c>
      <c r="S2543" s="16">
        <v>3</v>
      </c>
      <c r="T2543" s="16" t="s">
        <v>9759</v>
      </c>
      <c r="U2543" s="16" t="s">
        <v>2567</v>
      </c>
      <c r="V2543" s="16" t="s">
        <v>199</v>
      </c>
    </row>
    <row r="2544" spans="1:22" s="12" customFormat="1" ht="150" x14ac:dyDescent="0.2">
      <c r="A2544" s="16">
        <v>2539</v>
      </c>
      <c r="B2544" s="21" t="s">
        <v>7245</v>
      </c>
      <c r="C2544" s="16" t="s">
        <v>2747</v>
      </c>
      <c r="D2544" s="16" t="s">
        <v>955</v>
      </c>
      <c r="E2544" s="16" t="s">
        <v>2748</v>
      </c>
      <c r="F2544" s="16"/>
      <c r="G2544" s="16" t="s">
        <v>1664</v>
      </c>
      <c r="H2544" s="251">
        <v>1762458</v>
      </c>
      <c r="I2544" s="251">
        <v>1218</v>
      </c>
      <c r="J2544" s="16">
        <v>1469894.58</v>
      </c>
      <c r="K2544" s="16">
        <v>1000.5</v>
      </c>
      <c r="L2544" s="16">
        <v>1616076</v>
      </c>
      <c r="M2544" s="16">
        <v>1100</v>
      </c>
      <c r="N2544" s="16">
        <v>1616076</v>
      </c>
      <c r="O2544" s="16">
        <v>1100</v>
      </c>
      <c r="P2544" s="16">
        <v>1616076</v>
      </c>
      <c r="Q2544" s="16">
        <v>1100</v>
      </c>
      <c r="R2544" s="16">
        <v>8080580.5800000001</v>
      </c>
      <c r="S2544" s="16">
        <v>5518.5</v>
      </c>
      <c r="T2544" s="16" t="s">
        <v>213</v>
      </c>
      <c r="U2544" s="16" t="s">
        <v>35</v>
      </c>
      <c r="V2544" s="16" t="s">
        <v>7801</v>
      </c>
    </row>
    <row r="2545" spans="1:22" s="12" customFormat="1" ht="93.75" x14ac:dyDescent="0.2">
      <c r="A2545" s="16">
        <v>2540</v>
      </c>
      <c r="B2545" s="21" t="s">
        <v>645</v>
      </c>
      <c r="C2545" s="16" t="s">
        <v>1371</v>
      </c>
      <c r="D2545" s="16" t="s">
        <v>1372</v>
      </c>
      <c r="E2545" s="16" t="s">
        <v>2568</v>
      </c>
      <c r="F2545" s="16"/>
      <c r="G2545" s="16" t="s">
        <v>33</v>
      </c>
      <c r="H2545" s="251">
        <v>1414888.74</v>
      </c>
      <c r="I2545" s="251">
        <v>24</v>
      </c>
      <c r="J2545" s="16">
        <v>1665714.3159999999</v>
      </c>
      <c r="K2545" s="16">
        <v>20</v>
      </c>
      <c r="L2545" s="16">
        <v>1665714.3159999999</v>
      </c>
      <c r="M2545" s="16">
        <v>20</v>
      </c>
      <c r="N2545" s="16">
        <v>1665714.3159999999</v>
      </c>
      <c r="O2545" s="16">
        <v>20</v>
      </c>
      <c r="P2545" s="16">
        <v>1665714.3159999999</v>
      </c>
      <c r="Q2545" s="16">
        <v>20</v>
      </c>
      <c r="R2545" s="16">
        <v>8077746.0039999988</v>
      </c>
      <c r="S2545" s="16">
        <v>104</v>
      </c>
      <c r="T2545" s="16" t="s">
        <v>1113</v>
      </c>
      <c r="U2545" s="16" t="s">
        <v>1210</v>
      </c>
      <c r="V2545" s="16"/>
    </row>
    <row r="2546" spans="1:22" s="12" customFormat="1" ht="409.5" x14ac:dyDescent="0.2">
      <c r="A2546" s="16">
        <v>2541</v>
      </c>
      <c r="B2546" s="21" t="s">
        <v>5008</v>
      </c>
      <c r="C2546" s="16" t="s">
        <v>5009</v>
      </c>
      <c r="D2546" s="16" t="s">
        <v>5010</v>
      </c>
      <c r="E2546" s="16" t="s">
        <v>5011</v>
      </c>
      <c r="F2546" s="16"/>
      <c r="G2546" s="16" t="s">
        <v>33</v>
      </c>
      <c r="H2546" s="251">
        <v>836328.24</v>
      </c>
      <c r="I2546" s="251">
        <v>24</v>
      </c>
      <c r="J2546" s="16">
        <v>1809830</v>
      </c>
      <c r="K2546" s="16">
        <v>40</v>
      </c>
      <c r="L2546" s="16">
        <v>1809830</v>
      </c>
      <c r="M2546" s="16">
        <v>40</v>
      </c>
      <c r="N2546" s="16">
        <v>1809830</v>
      </c>
      <c r="O2546" s="16">
        <v>40</v>
      </c>
      <c r="P2546" s="16">
        <v>1809830</v>
      </c>
      <c r="Q2546" s="16">
        <v>40</v>
      </c>
      <c r="R2546" s="16">
        <v>8075648.2400000002</v>
      </c>
      <c r="S2546" s="16">
        <v>184</v>
      </c>
      <c r="T2546" s="16" t="s">
        <v>25</v>
      </c>
      <c r="U2546" s="16" t="s">
        <v>61</v>
      </c>
      <c r="V2546" s="16" t="s">
        <v>3324</v>
      </c>
    </row>
    <row r="2547" spans="1:22" s="12" customFormat="1" ht="150" x14ac:dyDescent="0.2">
      <c r="A2547" s="16">
        <v>2542</v>
      </c>
      <c r="B2547" s="21" t="s">
        <v>7907</v>
      </c>
      <c r="C2547" s="16" t="s">
        <v>4721</v>
      </c>
      <c r="D2547" s="16" t="e">
        <v>#N/A</v>
      </c>
      <c r="E2547" s="16" t="e">
        <v>#N/A</v>
      </c>
      <c r="F2547" s="16"/>
      <c r="G2547" s="16" t="s">
        <v>33</v>
      </c>
      <c r="H2547" s="251">
        <v>1609805.9999999998</v>
      </c>
      <c r="I2547" s="251">
        <v>211</v>
      </c>
      <c r="J2547" s="16">
        <v>1614002.4000000001</v>
      </c>
      <c r="K2547" s="16">
        <v>194</v>
      </c>
      <c r="L2547" s="16">
        <v>1614002.4000000001</v>
      </c>
      <c r="M2547" s="16">
        <v>194</v>
      </c>
      <c r="N2547" s="16">
        <v>1614002.4000000001</v>
      </c>
      <c r="O2547" s="16">
        <v>194</v>
      </c>
      <c r="P2547" s="16">
        <v>1614002.4000000001</v>
      </c>
      <c r="Q2547" s="16">
        <v>194</v>
      </c>
      <c r="R2547" s="16">
        <v>8065815.6000000006</v>
      </c>
      <c r="S2547" s="16">
        <v>987</v>
      </c>
      <c r="T2547" s="16" t="s">
        <v>213</v>
      </c>
      <c r="U2547" s="16" t="s">
        <v>7048</v>
      </c>
      <c r="V2547" s="16" t="s">
        <v>7048</v>
      </c>
    </row>
    <row r="2548" spans="1:22" s="12" customFormat="1" ht="393.75" x14ac:dyDescent="0.2">
      <c r="A2548" s="16">
        <v>2543</v>
      </c>
      <c r="B2548" s="21" t="s">
        <v>1151</v>
      </c>
      <c r="C2548" s="16" t="s">
        <v>1152</v>
      </c>
      <c r="D2548" s="16" t="s">
        <v>1153</v>
      </c>
      <c r="E2548" s="16" t="s">
        <v>1153</v>
      </c>
      <c r="F2548" s="16"/>
      <c r="G2548" s="16" t="s">
        <v>33</v>
      </c>
      <c r="H2548" s="251">
        <v>8064000</v>
      </c>
      <c r="I2548" s="251">
        <v>4</v>
      </c>
      <c r="J2548" s="16">
        <v>0</v>
      </c>
      <c r="K2548" s="16">
        <v>0</v>
      </c>
      <c r="L2548" s="16">
        <v>0</v>
      </c>
      <c r="M2548" s="16">
        <v>0</v>
      </c>
      <c r="N2548" s="16">
        <v>0</v>
      </c>
      <c r="O2548" s="16">
        <v>0</v>
      </c>
      <c r="P2548" s="16">
        <v>0</v>
      </c>
      <c r="Q2548" s="16">
        <v>0</v>
      </c>
      <c r="R2548" s="16">
        <v>8064000</v>
      </c>
      <c r="S2548" s="16">
        <v>4</v>
      </c>
      <c r="T2548" s="16" t="s">
        <v>1000</v>
      </c>
      <c r="U2548" s="16"/>
      <c r="V2548" s="16"/>
    </row>
    <row r="2549" spans="1:22" s="12" customFormat="1" ht="56.25" customHeight="1" x14ac:dyDescent="0.3">
      <c r="A2549" s="16">
        <v>2544</v>
      </c>
      <c r="B2549" s="120" t="s">
        <v>14047</v>
      </c>
      <c r="C2549" s="113" t="s">
        <v>14048</v>
      </c>
      <c r="D2549" s="120" t="s">
        <v>14026</v>
      </c>
      <c r="E2549" s="120" t="s">
        <v>14158</v>
      </c>
      <c r="F2549" s="20"/>
      <c r="G2549" s="21" t="s">
        <v>33</v>
      </c>
      <c r="H2549" s="115">
        <v>0</v>
      </c>
      <c r="I2549" s="470"/>
      <c r="J2549" s="170">
        <v>4031460</v>
      </c>
      <c r="K2549" s="170">
        <v>2</v>
      </c>
      <c r="L2549" s="170"/>
      <c r="M2549" s="170"/>
      <c r="N2549" s="170">
        <v>4031460</v>
      </c>
      <c r="O2549" s="170">
        <v>2</v>
      </c>
      <c r="P2549" s="170"/>
      <c r="Q2549" s="170"/>
      <c r="R2549" s="16">
        <v>8062920</v>
      </c>
      <c r="S2549" s="21">
        <v>4</v>
      </c>
      <c r="T2549" s="148" t="s">
        <v>13891</v>
      </c>
      <c r="U2549" s="218"/>
      <c r="V2549" s="218"/>
    </row>
    <row r="2550" spans="1:22" s="12" customFormat="1" ht="56.25" x14ac:dyDescent="0.2">
      <c r="A2550" s="16">
        <v>2545</v>
      </c>
      <c r="B2550" s="16" t="s">
        <v>1930</v>
      </c>
      <c r="C2550" s="16" t="s">
        <v>13267</v>
      </c>
      <c r="D2550" s="16" t="s">
        <v>13268</v>
      </c>
      <c r="E2550" s="16" t="s">
        <v>13278</v>
      </c>
      <c r="F2550" s="16"/>
      <c r="G2550" s="151" t="s">
        <v>9115</v>
      </c>
      <c r="H2550" s="168">
        <v>8052310.2199999997</v>
      </c>
      <c r="I2550" s="166" t="s">
        <v>9201</v>
      </c>
      <c r="J2550" s="166">
        <v>0</v>
      </c>
      <c r="K2550" s="166">
        <v>0</v>
      </c>
      <c r="L2550" s="166">
        <v>0</v>
      </c>
      <c r="M2550" s="166">
        <v>0</v>
      </c>
      <c r="N2550" s="166">
        <v>0</v>
      </c>
      <c r="O2550" s="166">
        <v>0</v>
      </c>
      <c r="P2550" s="166">
        <v>0</v>
      </c>
      <c r="Q2550" s="166">
        <v>0</v>
      </c>
      <c r="R2550" s="16">
        <v>8052310.2199999997</v>
      </c>
      <c r="S2550" s="275">
        <v>5</v>
      </c>
      <c r="T2550" s="20" t="s">
        <v>13227</v>
      </c>
      <c r="U2550" s="118" t="s">
        <v>35</v>
      </c>
      <c r="V2550" s="118" t="s">
        <v>13270</v>
      </c>
    </row>
    <row r="2551" spans="1:22" s="12" customFormat="1" ht="37.5" x14ac:dyDescent="0.2">
      <c r="A2551" s="16">
        <v>2546</v>
      </c>
      <c r="B2551" s="21" t="s">
        <v>4626</v>
      </c>
      <c r="C2551" s="16" t="s">
        <v>10015</v>
      </c>
      <c r="D2551" s="16" t="s">
        <v>10016</v>
      </c>
      <c r="E2551" s="16" t="s">
        <v>10266</v>
      </c>
      <c r="F2551" s="16" t="s">
        <v>10266</v>
      </c>
      <c r="G2551" s="16" t="s">
        <v>9115</v>
      </c>
      <c r="H2551" s="251">
        <v>1609608</v>
      </c>
      <c r="I2551" s="251" t="s">
        <v>10267</v>
      </c>
      <c r="J2551" s="16">
        <v>1609608</v>
      </c>
      <c r="K2551" s="16" t="s">
        <v>10267</v>
      </c>
      <c r="L2551" s="16">
        <v>1609608</v>
      </c>
      <c r="M2551" s="16" t="s">
        <v>10267</v>
      </c>
      <c r="N2551" s="16">
        <v>1609608</v>
      </c>
      <c r="O2551" s="16" t="s">
        <v>10267</v>
      </c>
      <c r="P2551" s="16">
        <v>1609608</v>
      </c>
      <c r="Q2551" s="16" t="s">
        <v>10267</v>
      </c>
      <c r="R2551" s="16">
        <v>8048040</v>
      </c>
      <c r="S2551" s="16">
        <v>165</v>
      </c>
      <c r="T2551" s="16" t="s">
        <v>34</v>
      </c>
      <c r="U2551" s="16"/>
      <c r="V2551" s="16"/>
    </row>
    <row r="2552" spans="1:22" s="12" customFormat="1" ht="56.25" customHeight="1" x14ac:dyDescent="0.3">
      <c r="A2552" s="16">
        <v>2547</v>
      </c>
      <c r="B2552" s="20" t="s">
        <v>13831</v>
      </c>
      <c r="C2552" s="20" t="s">
        <v>13832</v>
      </c>
      <c r="D2552" s="20" t="s">
        <v>12596</v>
      </c>
      <c r="E2552" s="20" t="s">
        <v>13833</v>
      </c>
      <c r="F2552" s="20" t="s">
        <v>13781</v>
      </c>
      <c r="G2552" s="20" t="s">
        <v>9115</v>
      </c>
      <c r="H2552" s="115">
        <v>1609350.4</v>
      </c>
      <c r="I2552" s="115" t="s">
        <v>9120</v>
      </c>
      <c r="J2552" s="21">
        <v>1609350.4</v>
      </c>
      <c r="K2552" s="21" t="s">
        <v>9120</v>
      </c>
      <c r="L2552" s="21">
        <v>1609350.4</v>
      </c>
      <c r="M2552" s="21" t="s">
        <v>9120</v>
      </c>
      <c r="N2552" s="21">
        <v>1609350.4</v>
      </c>
      <c r="O2552" s="21" t="s">
        <v>9120</v>
      </c>
      <c r="P2552" s="21">
        <v>1609350.4</v>
      </c>
      <c r="Q2552" s="21" t="s">
        <v>9120</v>
      </c>
      <c r="R2552" s="16">
        <v>8046752</v>
      </c>
      <c r="S2552" s="21">
        <v>10</v>
      </c>
      <c r="T2552" s="113" t="s">
        <v>13783</v>
      </c>
      <c r="U2552" s="112"/>
      <c r="V2552" s="221"/>
    </row>
    <row r="2553" spans="1:22" s="12" customFormat="1" ht="206.25" x14ac:dyDescent="0.2">
      <c r="A2553" s="16">
        <v>2548</v>
      </c>
      <c r="B2553" s="21" t="s">
        <v>4972</v>
      </c>
      <c r="C2553" s="16" t="s">
        <v>4973</v>
      </c>
      <c r="D2553" s="16" t="s">
        <v>538</v>
      </c>
      <c r="E2553" s="16" t="s">
        <v>4974</v>
      </c>
      <c r="F2553" s="17"/>
      <c r="G2553" s="16" t="s">
        <v>1664</v>
      </c>
      <c r="H2553" s="251">
        <v>1605500</v>
      </c>
      <c r="I2553" s="251">
        <v>475</v>
      </c>
      <c r="J2553" s="16">
        <v>1605500</v>
      </c>
      <c r="K2553" s="16">
        <v>475</v>
      </c>
      <c r="L2553" s="16">
        <v>1605500</v>
      </c>
      <c r="M2553" s="16">
        <v>475</v>
      </c>
      <c r="N2553" s="16">
        <v>1605500</v>
      </c>
      <c r="O2553" s="16">
        <v>475</v>
      </c>
      <c r="P2553" s="16">
        <v>1605500</v>
      </c>
      <c r="Q2553" s="16">
        <v>475</v>
      </c>
      <c r="R2553" s="16">
        <v>8027500</v>
      </c>
      <c r="S2553" s="16">
        <v>2375</v>
      </c>
      <c r="T2553" s="16" t="s">
        <v>213</v>
      </c>
      <c r="U2553" s="16" t="s">
        <v>61</v>
      </c>
      <c r="V2553" s="16" t="s">
        <v>4049</v>
      </c>
    </row>
    <row r="2554" spans="1:22" s="12" customFormat="1" ht="409.5" x14ac:dyDescent="0.2">
      <c r="A2554" s="16">
        <v>2549</v>
      </c>
      <c r="B2554" s="21" t="s">
        <v>7223</v>
      </c>
      <c r="C2554" s="16" t="s">
        <v>7908</v>
      </c>
      <c r="D2554" s="16" t="s">
        <v>435</v>
      </c>
      <c r="E2554" s="16" t="s">
        <v>7909</v>
      </c>
      <c r="F2554" s="16"/>
      <c r="G2554" s="16" t="s">
        <v>49</v>
      </c>
      <c r="H2554" s="251">
        <v>1157853</v>
      </c>
      <c r="I2554" s="251">
        <v>366</v>
      </c>
      <c r="J2554" s="16">
        <v>1716780</v>
      </c>
      <c r="K2554" s="16">
        <v>461.5</v>
      </c>
      <c r="L2554" s="16">
        <v>1716780</v>
      </c>
      <c r="M2554" s="16">
        <v>461.5</v>
      </c>
      <c r="N2554" s="16">
        <v>1716780</v>
      </c>
      <c r="O2554" s="16">
        <v>461.5</v>
      </c>
      <c r="P2554" s="16">
        <v>1716780</v>
      </c>
      <c r="Q2554" s="16">
        <v>461.5</v>
      </c>
      <c r="R2554" s="16">
        <v>8024973</v>
      </c>
      <c r="S2554" s="16">
        <v>2212</v>
      </c>
      <c r="T2554" s="16" t="s">
        <v>213</v>
      </c>
      <c r="U2554" s="16" t="s">
        <v>35</v>
      </c>
      <c r="V2554" s="16" t="s">
        <v>7705</v>
      </c>
    </row>
    <row r="2555" spans="1:22" s="12" customFormat="1" ht="37.5" x14ac:dyDescent="0.2">
      <c r="A2555" s="16">
        <v>2550</v>
      </c>
      <c r="B2555" s="21" t="s">
        <v>11157</v>
      </c>
      <c r="C2555" s="16" t="s">
        <v>11158</v>
      </c>
      <c r="D2555" s="16" t="s">
        <v>11159</v>
      </c>
      <c r="E2555" s="16" t="s">
        <v>11162</v>
      </c>
      <c r="F2555" s="16"/>
      <c r="G2555" s="16" t="s">
        <v>1493</v>
      </c>
      <c r="H2555" s="251">
        <v>1604709.46</v>
      </c>
      <c r="I2555" s="251">
        <v>1</v>
      </c>
      <c r="J2555" s="16">
        <v>1604709.46</v>
      </c>
      <c r="K2555" s="16">
        <v>1</v>
      </c>
      <c r="L2555" s="16">
        <v>1604709.46</v>
      </c>
      <c r="M2555" s="16">
        <v>1</v>
      </c>
      <c r="N2555" s="16">
        <v>1604709.46</v>
      </c>
      <c r="O2555" s="16">
        <v>1</v>
      </c>
      <c r="P2555" s="16">
        <v>1604709.46</v>
      </c>
      <c r="Q2555" s="16">
        <v>1</v>
      </c>
      <c r="R2555" s="16">
        <v>8023547.2999999998</v>
      </c>
      <c r="S2555" s="16">
        <v>5</v>
      </c>
      <c r="T2555" s="16" t="s">
        <v>1113</v>
      </c>
      <c r="U2555" s="16" t="s">
        <v>1097</v>
      </c>
      <c r="V2555" s="35" t="s">
        <v>199</v>
      </c>
    </row>
    <row r="2556" spans="1:22" s="12" customFormat="1" ht="93.75" x14ac:dyDescent="0.2">
      <c r="A2556" s="16">
        <v>2551</v>
      </c>
      <c r="B2556" s="21" t="s">
        <v>955</v>
      </c>
      <c r="C2556" s="16" t="s">
        <v>1328</v>
      </c>
      <c r="D2556" s="16" t="s">
        <v>1329</v>
      </c>
      <c r="E2556" s="16" t="s">
        <v>1330</v>
      </c>
      <c r="F2556" s="16" t="s">
        <v>1331</v>
      </c>
      <c r="G2556" s="16" t="s">
        <v>24</v>
      </c>
      <c r="H2556" s="437">
        <v>6818379</v>
      </c>
      <c r="I2556" s="437">
        <v>12709</v>
      </c>
      <c r="J2556" s="26">
        <v>386131</v>
      </c>
      <c r="K2556" s="26">
        <v>700</v>
      </c>
      <c r="L2556" s="26">
        <v>399646</v>
      </c>
      <c r="M2556" s="26">
        <v>700</v>
      </c>
      <c r="N2556" s="26">
        <v>413633</v>
      </c>
      <c r="O2556" s="26">
        <v>700</v>
      </c>
      <c r="P2556" s="16">
        <v>0</v>
      </c>
      <c r="Q2556" s="16">
        <v>0</v>
      </c>
      <c r="R2556" s="16">
        <v>8017789</v>
      </c>
      <c r="S2556" s="16">
        <v>14809</v>
      </c>
      <c r="T2556" s="16" t="s">
        <v>913</v>
      </c>
      <c r="U2556" s="16" t="s">
        <v>35</v>
      </c>
      <c r="V2556" s="16" t="s">
        <v>1232</v>
      </c>
    </row>
    <row r="2557" spans="1:22" s="12" customFormat="1" ht="56.25" x14ac:dyDescent="0.2">
      <c r="A2557" s="16">
        <v>2552</v>
      </c>
      <c r="B2557" s="21" t="s">
        <v>5524</v>
      </c>
      <c r="C2557" s="16" t="s">
        <v>5793</v>
      </c>
      <c r="D2557" s="16" t="s">
        <v>5794</v>
      </c>
      <c r="E2557" s="16" t="s">
        <v>10741</v>
      </c>
      <c r="F2557" s="16"/>
      <c r="G2557" s="16" t="s">
        <v>9115</v>
      </c>
      <c r="H2557" s="251">
        <v>8017632</v>
      </c>
      <c r="I2557" s="251" t="s">
        <v>9329</v>
      </c>
      <c r="J2557" s="16"/>
      <c r="K2557" s="16"/>
      <c r="L2557" s="16"/>
      <c r="M2557" s="16"/>
      <c r="N2557" s="16"/>
      <c r="O2557" s="16"/>
      <c r="P2557" s="16"/>
      <c r="Q2557" s="16"/>
      <c r="R2557" s="16">
        <v>8017632</v>
      </c>
      <c r="S2557" s="16">
        <v>36</v>
      </c>
      <c r="T2557" s="16" t="s">
        <v>76</v>
      </c>
      <c r="U2557" s="16" t="s">
        <v>2567</v>
      </c>
      <c r="V2557" s="16" t="s">
        <v>10742</v>
      </c>
    </row>
    <row r="2558" spans="1:22" s="12" customFormat="1" ht="131.25" x14ac:dyDescent="0.2">
      <c r="A2558" s="16">
        <v>2553</v>
      </c>
      <c r="B2558" s="21" t="s">
        <v>7173</v>
      </c>
      <c r="C2558" s="16" t="s">
        <v>5653</v>
      </c>
      <c r="D2558" s="16" t="s">
        <v>1953</v>
      </c>
      <c r="E2558" s="16" t="s">
        <v>5654</v>
      </c>
      <c r="F2558" s="16"/>
      <c r="G2558" s="16" t="s">
        <v>33</v>
      </c>
      <c r="H2558" s="251">
        <v>1044736</v>
      </c>
      <c r="I2558" s="251">
        <v>2332</v>
      </c>
      <c r="J2558" s="16">
        <v>1743030</v>
      </c>
      <c r="K2558" s="16">
        <v>1629</v>
      </c>
      <c r="L2558" s="16">
        <v>1743030</v>
      </c>
      <c r="M2558" s="16">
        <v>1629</v>
      </c>
      <c r="N2558" s="16">
        <v>1743030</v>
      </c>
      <c r="O2558" s="16">
        <v>1629</v>
      </c>
      <c r="P2558" s="16">
        <v>1743030</v>
      </c>
      <c r="Q2558" s="16">
        <v>1629</v>
      </c>
      <c r="R2558" s="16">
        <v>8016856</v>
      </c>
      <c r="S2558" s="16">
        <v>8848</v>
      </c>
      <c r="T2558" s="16" t="s">
        <v>213</v>
      </c>
      <c r="U2558" s="16" t="s">
        <v>83</v>
      </c>
      <c r="V2558" s="16" t="s">
        <v>7910</v>
      </c>
    </row>
    <row r="2559" spans="1:22" s="12" customFormat="1" ht="93.75" x14ac:dyDescent="0.2">
      <c r="A2559" s="16">
        <v>2554</v>
      </c>
      <c r="B2559" s="21" t="s">
        <v>695</v>
      </c>
      <c r="C2559" s="16" t="s">
        <v>6349</v>
      </c>
      <c r="D2559" s="16" t="s">
        <v>6350</v>
      </c>
      <c r="E2559" s="16" t="s">
        <v>10540</v>
      </c>
      <c r="F2559" s="16"/>
      <c r="G2559" s="16" t="s">
        <v>9115</v>
      </c>
      <c r="H2559" s="251">
        <v>8016512</v>
      </c>
      <c r="I2559" s="251" t="s">
        <v>9120</v>
      </c>
      <c r="J2559" s="16"/>
      <c r="K2559" s="16"/>
      <c r="L2559" s="16"/>
      <c r="M2559" s="16"/>
      <c r="N2559" s="16"/>
      <c r="O2559" s="16"/>
      <c r="P2559" s="16"/>
      <c r="Q2559" s="16"/>
      <c r="R2559" s="16">
        <v>8016512</v>
      </c>
      <c r="S2559" s="16">
        <v>2</v>
      </c>
      <c r="T2559" s="16" t="s">
        <v>76</v>
      </c>
      <c r="U2559" s="16" t="s">
        <v>2567</v>
      </c>
      <c r="V2559" s="16" t="s">
        <v>10541</v>
      </c>
    </row>
    <row r="2560" spans="1:22" s="12" customFormat="1" x14ac:dyDescent="0.2">
      <c r="A2560" s="16">
        <v>2555</v>
      </c>
      <c r="B2560" s="21" t="s">
        <v>532</v>
      </c>
      <c r="C2560" s="16" t="s">
        <v>5823</v>
      </c>
      <c r="D2560" s="16" t="s">
        <v>5824</v>
      </c>
      <c r="E2560" s="16" t="s">
        <v>10883</v>
      </c>
      <c r="F2560" s="16"/>
      <c r="G2560" s="16" t="s">
        <v>9114</v>
      </c>
      <c r="H2560" s="251">
        <v>8014244</v>
      </c>
      <c r="I2560" s="251" t="s">
        <v>9124</v>
      </c>
      <c r="J2560" s="16"/>
      <c r="K2560" s="16"/>
      <c r="L2560" s="16"/>
      <c r="M2560" s="16"/>
      <c r="N2560" s="16"/>
      <c r="O2560" s="16"/>
      <c r="P2560" s="16"/>
      <c r="Q2560" s="16"/>
      <c r="R2560" s="16">
        <v>8014244</v>
      </c>
      <c r="S2560" s="16">
        <v>35</v>
      </c>
      <c r="T2560" s="16" t="s">
        <v>76</v>
      </c>
      <c r="U2560" s="16" t="s">
        <v>353</v>
      </c>
      <c r="V2560" s="16" t="s">
        <v>10897</v>
      </c>
    </row>
    <row r="2561" spans="1:22" s="12" customFormat="1" ht="112.5" x14ac:dyDescent="0.2">
      <c r="A2561" s="16">
        <v>2556</v>
      </c>
      <c r="B2561" s="21" t="s">
        <v>4980</v>
      </c>
      <c r="C2561" s="16" t="s">
        <v>1132</v>
      </c>
      <c r="D2561" s="16" t="s">
        <v>264</v>
      </c>
      <c r="E2561" s="16" t="s">
        <v>373</v>
      </c>
      <c r="F2561" s="17"/>
      <c r="G2561" s="16" t="s">
        <v>33</v>
      </c>
      <c r="H2561" s="251">
        <v>1602080</v>
      </c>
      <c r="I2561" s="251">
        <v>19</v>
      </c>
      <c r="J2561" s="16">
        <v>1602080</v>
      </c>
      <c r="K2561" s="16">
        <v>19</v>
      </c>
      <c r="L2561" s="16">
        <v>1602080</v>
      </c>
      <c r="M2561" s="16">
        <v>19</v>
      </c>
      <c r="N2561" s="16">
        <v>1602080</v>
      </c>
      <c r="O2561" s="16">
        <v>19</v>
      </c>
      <c r="P2561" s="16">
        <v>1602080</v>
      </c>
      <c r="Q2561" s="16">
        <v>19</v>
      </c>
      <c r="R2561" s="16">
        <v>8010400</v>
      </c>
      <c r="S2561" s="16">
        <v>95</v>
      </c>
      <c r="T2561" s="16" t="s">
        <v>213</v>
      </c>
      <c r="U2561" s="16" t="s">
        <v>2567</v>
      </c>
      <c r="V2561" s="16" t="s">
        <v>2567</v>
      </c>
    </row>
    <row r="2562" spans="1:22" s="12" customFormat="1" ht="75" x14ac:dyDescent="0.2">
      <c r="A2562" s="16">
        <v>2557</v>
      </c>
      <c r="B2562" s="16" t="s">
        <v>11336</v>
      </c>
      <c r="C2562" s="16" t="s">
        <v>13027</v>
      </c>
      <c r="D2562" s="16" t="s">
        <v>528</v>
      </c>
      <c r="E2562" s="16" t="s">
        <v>13028</v>
      </c>
      <c r="F2562" s="16"/>
      <c r="G2562" s="151" t="s">
        <v>2030</v>
      </c>
      <c r="H2562" s="166">
        <v>1601667.2000000002</v>
      </c>
      <c r="I2562" s="166">
        <v>1000</v>
      </c>
      <c r="J2562" s="166">
        <v>1601667.2</v>
      </c>
      <c r="K2562" s="166">
        <v>1000</v>
      </c>
      <c r="L2562" s="166">
        <v>1601667.2</v>
      </c>
      <c r="M2562" s="166">
        <v>1000</v>
      </c>
      <c r="N2562" s="166">
        <v>1601667.2</v>
      </c>
      <c r="O2562" s="166">
        <v>1000</v>
      </c>
      <c r="P2562" s="166">
        <v>1601667.2</v>
      </c>
      <c r="Q2562" s="166">
        <v>1000</v>
      </c>
      <c r="R2562" s="16">
        <v>8008336.0000000009</v>
      </c>
      <c r="S2562" s="275">
        <v>5000</v>
      </c>
      <c r="T2562" s="123" t="s">
        <v>12910</v>
      </c>
      <c r="U2562" s="118" t="s">
        <v>2567</v>
      </c>
      <c r="V2562" s="118"/>
    </row>
    <row r="2563" spans="1:22" s="12" customFormat="1" ht="56.25" x14ac:dyDescent="0.2">
      <c r="A2563" s="16">
        <v>2558</v>
      </c>
      <c r="B2563" s="51" t="s">
        <v>14801</v>
      </c>
      <c r="C2563" s="51" t="s">
        <v>14802</v>
      </c>
      <c r="D2563" s="51" t="s">
        <v>14803</v>
      </c>
      <c r="E2563" s="51" t="s">
        <v>14804</v>
      </c>
      <c r="F2563" s="51"/>
      <c r="G2563" s="51" t="s">
        <v>9115</v>
      </c>
      <c r="H2563" s="437">
        <v>8008000</v>
      </c>
      <c r="I2563" s="251" t="s">
        <v>9201</v>
      </c>
      <c r="J2563" s="17"/>
      <c r="K2563" s="17"/>
      <c r="L2563" s="17"/>
      <c r="M2563" s="17"/>
      <c r="N2563" s="17"/>
      <c r="O2563" s="17"/>
      <c r="P2563" s="17"/>
      <c r="Q2563" s="17"/>
      <c r="R2563" s="16">
        <v>8008000</v>
      </c>
      <c r="S2563" s="16">
        <v>5</v>
      </c>
      <c r="T2563" s="51" t="s">
        <v>14655</v>
      </c>
      <c r="U2563" s="51"/>
      <c r="V2563" s="17"/>
    </row>
    <row r="2564" spans="1:22" s="12" customFormat="1" ht="112.5" x14ac:dyDescent="0.2">
      <c r="A2564" s="16">
        <v>2559</v>
      </c>
      <c r="B2564" s="51" t="s">
        <v>1912</v>
      </c>
      <c r="C2564" s="51" t="s">
        <v>1913</v>
      </c>
      <c r="D2564" s="51" t="s">
        <v>1914</v>
      </c>
      <c r="E2564" s="51" t="s">
        <v>14805</v>
      </c>
      <c r="F2564" s="40" t="s">
        <v>14449</v>
      </c>
      <c r="G2564" s="51" t="s">
        <v>9115</v>
      </c>
      <c r="H2564" s="437">
        <v>8008000</v>
      </c>
      <c r="I2564" s="251" t="s">
        <v>9201</v>
      </c>
      <c r="J2564" s="17"/>
      <c r="K2564" s="17"/>
      <c r="L2564" s="17"/>
      <c r="M2564" s="17"/>
      <c r="N2564" s="17"/>
      <c r="O2564" s="17"/>
      <c r="P2564" s="17"/>
      <c r="Q2564" s="17"/>
      <c r="R2564" s="16">
        <v>8008000</v>
      </c>
      <c r="S2564" s="16">
        <v>5</v>
      </c>
      <c r="T2564" s="51" t="s">
        <v>14655</v>
      </c>
      <c r="U2564" s="51"/>
      <c r="V2564" s="17"/>
    </row>
    <row r="2565" spans="1:22" s="12" customFormat="1" x14ac:dyDescent="0.2">
      <c r="A2565" s="16">
        <v>2560</v>
      </c>
      <c r="B2565" s="118" t="s">
        <v>831</v>
      </c>
      <c r="C2565" s="118" t="s">
        <v>853</v>
      </c>
      <c r="D2565" s="118" t="s">
        <v>854</v>
      </c>
      <c r="E2565" s="118" t="s">
        <v>15526</v>
      </c>
      <c r="F2565" s="118" t="s">
        <v>14449</v>
      </c>
      <c r="G2565" s="118" t="s">
        <v>9115</v>
      </c>
      <c r="H2565" s="166">
        <v>0</v>
      </c>
      <c r="I2565" s="166">
        <v>0</v>
      </c>
      <c r="J2565" s="118">
        <v>2000000</v>
      </c>
      <c r="K2565" s="118">
        <v>5</v>
      </c>
      <c r="L2565" s="118">
        <v>2000000</v>
      </c>
      <c r="M2565" s="118">
        <v>5</v>
      </c>
      <c r="N2565" s="118">
        <v>2000000</v>
      </c>
      <c r="O2565" s="118">
        <v>5</v>
      </c>
      <c r="P2565" s="118">
        <v>2000000</v>
      </c>
      <c r="Q2565" s="118">
        <v>5</v>
      </c>
      <c r="R2565" s="16">
        <v>8000000</v>
      </c>
      <c r="S2565" s="118">
        <v>20</v>
      </c>
      <c r="T2565" s="20" t="s">
        <v>15403</v>
      </c>
      <c r="U2565" s="118"/>
      <c r="V2565" s="118"/>
    </row>
    <row r="2566" spans="1:22" s="12" customFormat="1" ht="75" customHeight="1" x14ac:dyDescent="0.3">
      <c r="A2566" s="16">
        <v>2561</v>
      </c>
      <c r="B2566" s="113" t="s">
        <v>16056</v>
      </c>
      <c r="C2566" s="113" t="s">
        <v>16094</v>
      </c>
      <c r="D2566" s="113" t="s">
        <v>16095</v>
      </c>
      <c r="E2566" s="113" t="s">
        <v>16096</v>
      </c>
      <c r="F2566" s="17">
        <v>2240</v>
      </c>
      <c r="G2566" s="21" t="s">
        <v>82</v>
      </c>
      <c r="H2566" s="115">
        <v>8000000</v>
      </c>
      <c r="I2566" s="115">
        <v>10</v>
      </c>
      <c r="J2566" s="171"/>
      <c r="K2566" s="171"/>
      <c r="L2566" s="171"/>
      <c r="M2566" s="171"/>
      <c r="N2566" s="171"/>
      <c r="O2566" s="171"/>
      <c r="P2566" s="174"/>
      <c r="Q2566" s="174"/>
      <c r="R2566" s="16">
        <v>8000000</v>
      </c>
      <c r="S2566" s="171">
        <v>10</v>
      </c>
      <c r="T2566" s="114" t="s">
        <v>15928</v>
      </c>
      <c r="U2566" s="112">
        <v>643</v>
      </c>
      <c r="V2566" s="239" t="s">
        <v>16097</v>
      </c>
    </row>
    <row r="2567" spans="1:22" s="12" customFormat="1" x14ac:dyDescent="0.2">
      <c r="A2567" s="16">
        <v>2562</v>
      </c>
      <c r="B2567" s="21" t="s">
        <v>573</v>
      </c>
      <c r="C2567" s="16" t="s">
        <v>4261</v>
      </c>
      <c r="D2567" s="16" t="s">
        <v>4262</v>
      </c>
      <c r="E2567" s="16" t="s">
        <v>10413</v>
      </c>
      <c r="F2567" s="16"/>
      <c r="G2567" s="16" t="s">
        <v>9115</v>
      </c>
      <c r="H2567" s="251">
        <v>7996800</v>
      </c>
      <c r="I2567" s="251" t="s">
        <v>9266</v>
      </c>
      <c r="J2567" s="16"/>
      <c r="K2567" s="16"/>
      <c r="L2567" s="16"/>
      <c r="M2567" s="16"/>
      <c r="N2567" s="16"/>
      <c r="O2567" s="16"/>
      <c r="P2567" s="16"/>
      <c r="Q2567" s="16"/>
      <c r="R2567" s="16">
        <v>7996800</v>
      </c>
      <c r="S2567" s="16">
        <v>4</v>
      </c>
      <c r="T2567" s="16" t="s">
        <v>76</v>
      </c>
      <c r="U2567" s="16" t="s">
        <v>2567</v>
      </c>
      <c r="V2567" s="16" t="s">
        <v>1202</v>
      </c>
    </row>
    <row r="2568" spans="1:22" s="12" customFormat="1" x14ac:dyDescent="0.2">
      <c r="A2568" s="16">
        <v>2563</v>
      </c>
      <c r="B2568" s="21" t="s">
        <v>573</v>
      </c>
      <c r="C2568" s="16" t="s">
        <v>4261</v>
      </c>
      <c r="D2568" s="16" t="s">
        <v>4262</v>
      </c>
      <c r="E2568" s="16" t="s">
        <v>10413</v>
      </c>
      <c r="F2568" s="16"/>
      <c r="G2568" s="16" t="s">
        <v>9115</v>
      </c>
      <c r="H2568" s="251">
        <v>7996800</v>
      </c>
      <c r="I2568" s="251" t="s">
        <v>9266</v>
      </c>
      <c r="J2568" s="16"/>
      <c r="K2568" s="16"/>
      <c r="L2568" s="16"/>
      <c r="M2568" s="16"/>
      <c r="N2568" s="16"/>
      <c r="O2568" s="16"/>
      <c r="P2568" s="16"/>
      <c r="Q2568" s="16"/>
      <c r="R2568" s="16">
        <v>7996800</v>
      </c>
      <c r="S2568" s="16">
        <v>4</v>
      </c>
      <c r="T2568" s="16" t="s">
        <v>76</v>
      </c>
      <c r="U2568" s="16" t="s">
        <v>2567</v>
      </c>
      <c r="V2568" s="16" t="s">
        <v>1202</v>
      </c>
    </row>
    <row r="2569" spans="1:22" s="12" customFormat="1" ht="75" x14ac:dyDescent="0.2">
      <c r="A2569" s="16">
        <v>2564</v>
      </c>
      <c r="B2569" s="21" t="s">
        <v>471</v>
      </c>
      <c r="C2569" s="16" t="s">
        <v>2537</v>
      </c>
      <c r="D2569" s="16" t="s">
        <v>2538</v>
      </c>
      <c r="E2569" s="16" t="s">
        <v>3185</v>
      </c>
      <c r="F2569" s="16"/>
      <c r="G2569" s="16" t="s">
        <v>24</v>
      </c>
      <c r="H2569" s="251">
        <v>1230000</v>
      </c>
      <c r="I2569" s="251">
        <v>2000</v>
      </c>
      <c r="J2569" s="16">
        <v>1230000</v>
      </c>
      <c r="K2569" s="16">
        <v>2000</v>
      </c>
      <c r="L2569" s="16">
        <v>1845000</v>
      </c>
      <c r="M2569" s="16">
        <v>3000</v>
      </c>
      <c r="N2569" s="16">
        <v>1845000</v>
      </c>
      <c r="O2569" s="16">
        <v>3000</v>
      </c>
      <c r="P2569" s="16">
        <v>1845000</v>
      </c>
      <c r="Q2569" s="16">
        <v>3000</v>
      </c>
      <c r="R2569" s="16">
        <v>7995000</v>
      </c>
      <c r="S2569" s="16">
        <v>13000</v>
      </c>
      <c r="T2569" s="16" t="s">
        <v>1457</v>
      </c>
      <c r="U2569" s="16" t="s">
        <v>2567</v>
      </c>
      <c r="V2569" s="16" t="s">
        <v>199</v>
      </c>
    </row>
    <row r="2570" spans="1:22" s="12" customFormat="1" ht="75" x14ac:dyDescent="0.2">
      <c r="A2570" s="16">
        <v>2565</v>
      </c>
      <c r="B2570" s="16" t="s">
        <v>816</v>
      </c>
      <c r="C2570" s="16" t="s">
        <v>12327</v>
      </c>
      <c r="D2570" s="16" t="s">
        <v>12328</v>
      </c>
      <c r="E2570" s="16" t="s">
        <v>12391</v>
      </c>
      <c r="F2570" s="16"/>
      <c r="G2570" s="151" t="s">
        <v>7084</v>
      </c>
      <c r="H2570" s="275">
        <v>7987697.2000000002</v>
      </c>
      <c r="I2570" s="275" t="s">
        <v>10812</v>
      </c>
      <c r="J2570" s="275"/>
      <c r="K2570" s="275"/>
      <c r="L2570" s="275"/>
      <c r="M2570" s="275"/>
      <c r="N2570" s="275"/>
      <c r="O2570" s="275"/>
      <c r="P2570" s="275"/>
      <c r="Q2570" s="275"/>
      <c r="R2570" s="16">
        <v>7987697.2000000002</v>
      </c>
      <c r="S2570" s="275">
        <v>250</v>
      </c>
      <c r="T2570" s="38" t="s">
        <v>11788</v>
      </c>
      <c r="U2570" s="279"/>
      <c r="V2570" s="279"/>
    </row>
    <row r="2571" spans="1:22" s="12" customFormat="1" ht="75" x14ac:dyDescent="0.2">
      <c r="A2571" s="16">
        <v>2566</v>
      </c>
      <c r="B2571" s="16" t="s">
        <v>11828</v>
      </c>
      <c r="C2571" s="16" t="s">
        <v>13029</v>
      </c>
      <c r="D2571" s="16" t="s">
        <v>13030</v>
      </c>
      <c r="E2571" s="16" t="s">
        <v>13031</v>
      </c>
      <c r="F2571" s="16"/>
      <c r="G2571" s="151" t="s">
        <v>33</v>
      </c>
      <c r="H2571" s="166">
        <v>2814528</v>
      </c>
      <c r="I2571" s="166">
        <v>2.4</v>
      </c>
      <c r="J2571" s="166">
        <v>1291500</v>
      </c>
      <c r="K2571" s="166">
        <v>2.7</v>
      </c>
      <c r="L2571" s="166">
        <v>1291500</v>
      </c>
      <c r="M2571" s="166">
        <v>0</v>
      </c>
      <c r="N2571" s="166">
        <v>1291500</v>
      </c>
      <c r="O2571" s="166">
        <v>2.7</v>
      </c>
      <c r="P2571" s="166">
        <v>1291500</v>
      </c>
      <c r="Q2571" s="166">
        <v>13.5</v>
      </c>
      <c r="R2571" s="16">
        <v>7980528</v>
      </c>
      <c r="S2571" s="275">
        <v>21.3</v>
      </c>
      <c r="T2571" s="123" t="s">
        <v>12910</v>
      </c>
      <c r="U2571" s="166" t="s">
        <v>2567</v>
      </c>
      <c r="V2571" s="166"/>
    </row>
    <row r="2572" spans="1:22" s="12" customFormat="1" ht="56.25" x14ac:dyDescent="0.2">
      <c r="A2572" s="16">
        <v>2567</v>
      </c>
      <c r="B2572" s="21" t="s">
        <v>296</v>
      </c>
      <c r="C2572" s="16" t="s">
        <v>2215</v>
      </c>
      <c r="D2572" s="16" t="s">
        <v>2216</v>
      </c>
      <c r="E2572" s="16" t="s">
        <v>2217</v>
      </c>
      <c r="F2572" s="16" t="s">
        <v>2218</v>
      </c>
      <c r="G2572" s="16" t="s">
        <v>1493</v>
      </c>
      <c r="H2572" s="251">
        <v>1448300</v>
      </c>
      <c r="I2572" s="251">
        <v>70</v>
      </c>
      <c r="J2572" s="16">
        <v>1535198</v>
      </c>
      <c r="K2572" s="16">
        <v>70</v>
      </c>
      <c r="L2572" s="16">
        <v>1596605.9200000002</v>
      </c>
      <c r="M2572" s="16">
        <v>70</v>
      </c>
      <c r="N2572" s="16">
        <v>1660470.1568000005</v>
      </c>
      <c r="O2572" s="16">
        <v>70</v>
      </c>
      <c r="P2572" s="16">
        <v>1726888.9630720005</v>
      </c>
      <c r="Q2572" s="16">
        <v>70</v>
      </c>
      <c r="R2572" s="16">
        <v>7967463.039872</v>
      </c>
      <c r="S2572" s="16">
        <v>350</v>
      </c>
      <c r="T2572" s="16" t="s">
        <v>913</v>
      </c>
      <c r="U2572" s="16" t="s">
        <v>35</v>
      </c>
      <c r="V2572" s="16" t="s">
        <v>1926</v>
      </c>
    </row>
    <row r="2573" spans="1:22" s="12" customFormat="1" ht="375" x14ac:dyDescent="0.2">
      <c r="A2573" s="16">
        <v>2568</v>
      </c>
      <c r="B2573" s="21" t="s">
        <v>4343</v>
      </c>
      <c r="C2573" s="16" t="s">
        <v>4331</v>
      </c>
      <c r="D2573" s="16" t="s">
        <v>4332</v>
      </c>
      <c r="E2573" s="16" t="s">
        <v>4344</v>
      </c>
      <c r="F2573" s="16"/>
      <c r="G2573" s="16" t="s">
        <v>49</v>
      </c>
      <c r="H2573" s="251">
        <v>637000</v>
      </c>
      <c r="I2573" s="251">
        <v>10</v>
      </c>
      <c r="J2573" s="16">
        <v>1831104</v>
      </c>
      <c r="K2573" s="16">
        <v>16</v>
      </c>
      <c r="L2573" s="16">
        <v>1831104</v>
      </c>
      <c r="M2573" s="16">
        <v>16</v>
      </c>
      <c r="N2573" s="16">
        <v>1831104</v>
      </c>
      <c r="O2573" s="16">
        <v>16</v>
      </c>
      <c r="P2573" s="16">
        <v>1831104</v>
      </c>
      <c r="Q2573" s="16">
        <v>16</v>
      </c>
      <c r="R2573" s="16">
        <v>7961416</v>
      </c>
      <c r="S2573" s="16">
        <v>74</v>
      </c>
      <c r="T2573" s="16" t="s">
        <v>25</v>
      </c>
      <c r="U2573" s="16" t="s">
        <v>2567</v>
      </c>
      <c r="V2573" s="16" t="s">
        <v>199</v>
      </c>
    </row>
    <row r="2574" spans="1:22" s="12" customFormat="1" ht="225" x14ac:dyDescent="0.2">
      <c r="A2574" s="16">
        <v>2569</v>
      </c>
      <c r="B2574" s="21" t="s">
        <v>4983</v>
      </c>
      <c r="C2574" s="16" t="s">
        <v>4984</v>
      </c>
      <c r="D2574" s="16" t="s">
        <v>4421</v>
      </c>
      <c r="E2574" s="16" t="s">
        <v>4985</v>
      </c>
      <c r="F2574" s="17"/>
      <c r="G2574" s="16" t="s">
        <v>33</v>
      </c>
      <c r="H2574" s="251">
        <v>1592194.8</v>
      </c>
      <c r="I2574" s="251">
        <v>120</v>
      </c>
      <c r="J2574" s="16">
        <v>1592194.8</v>
      </c>
      <c r="K2574" s="16">
        <v>120</v>
      </c>
      <c r="L2574" s="16">
        <v>1592194.8</v>
      </c>
      <c r="M2574" s="16">
        <v>120</v>
      </c>
      <c r="N2574" s="16">
        <v>1592194.8</v>
      </c>
      <c r="O2574" s="16">
        <v>120</v>
      </c>
      <c r="P2574" s="16">
        <v>1592194.8</v>
      </c>
      <c r="Q2574" s="16">
        <v>120</v>
      </c>
      <c r="R2574" s="16">
        <v>7960974</v>
      </c>
      <c r="S2574" s="16">
        <v>600</v>
      </c>
      <c r="T2574" s="16" t="s">
        <v>213</v>
      </c>
      <c r="U2574" s="16" t="s">
        <v>2567</v>
      </c>
      <c r="V2574" s="16" t="s">
        <v>4631</v>
      </c>
    </row>
    <row r="2575" spans="1:22" s="12" customFormat="1" x14ac:dyDescent="0.2">
      <c r="A2575" s="16">
        <v>2570</v>
      </c>
      <c r="B2575" s="21" t="s">
        <v>1389</v>
      </c>
      <c r="C2575" s="16" t="s">
        <v>1390</v>
      </c>
      <c r="D2575" s="16" t="s">
        <v>448</v>
      </c>
      <c r="E2575" s="35" t="s">
        <v>10978</v>
      </c>
      <c r="F2575" s="16"/>
      <c r="G2575" s="16" t="s">
        <v>33</v>
      </c>
      <c r="H2575" s="484">
        <v>1591380</v>
      </c>
      <c r="I2575" s="251">
        <v>21</v>
      </c>
      <c r="J2575" s="27">
        <v>1591380</v>
      </c>
      <c r="K2575" s="16">
        <v>21</v>
      </c>
      <c r="L2575" s="27">
        <v>1591380</v>
      </c>
      <c r="M2575" s="16">
        <v>21</v>
      </c>
      <c r="N2575" s="27">
        <v>1591380</v>
      </c>
      <c r="O2575" s="16">
        <v>21</v>
      </c>
      <c r="P2575" s="27">
        <v>1591380</v>
      </c>
      <c r="Q2575" s="16">
        <v>21</v>
      </c>
      <c r="R2575" s="16">
        <v>7956900</v>
      </c>
      <c r="S2575" s="16">
        <v>105</v>
      </c>
      <c r="T2575" s="16" t="s">
        <v>1113</v>
      </c>
      <c r="U2575" s="16" t="s">
        <v>35</v>
      </c>
      <c r="V2575" s="16" t="s">
        <v>1391</v>
      </c>
    </row>
    <row r="2576" spans="1:22" s="12" customFormat="1" ht="56.25" x14ac:dyDescent="0.2">
      <c r="A2576" s="16">
        <v>2571</v>
      </c>
      <c r="B2576" s="21" t="s">
        <v>153</v>
      </c>
      <c r="C2576" s="16" t="s">
        <v>154</v>
      </c>
      <c r="D2576" s="16" t="s">
        <v>4081</v>
      </c>
      <c r="E2576" s="16" t="s">
        <v>9299</v>
      </c>
      <c r="F2576" s="16"/>
      <c r="G2576" s="16" t="s">
        <v>9114</v>
      </c>
      <c r="H2576" s="251">
        <v>7952635.2199999997</v>
      </c>
      <c r="I2576" s="251" t="s">
        <v>9123</v>
      </c>
      <c r="J2576" s="16"/>
      <c r="K2576" s="16"/>
      <c r="L2576" s="16"/>
      <c r="M2576" s="16"/>
      <c r="N2576" s="16"/>
      <c r="O2576" s="16"/>
      <c r="P2576" s="16"/>
      <c r="Q2576" s="16"/>
      <c r="R2576" s="16">
        <v>7952635.2199999997</v>
      </c>
      <c r="S2576" s="16">
        <v>6</v>
      </c>
      <c r="T2576" s="16" t="s">
        <v>1326</v>
      </c>
      <c r="U2576" s="16"/>
      <c r="V2576" s="16"/>
    </row>
    <row r="2577" spans="1:22" s="12" customFormat="1" ht="56.25" x14ac:dyDescent="0.2">
      <c r="A2577" s="16">
        <v>2572</v>
      </c>
      <c r="B2577" s="21" t="s">
        <v>6245</v>
      </c>
      <c r="C2577" s="16" t="s">
        <v>2288</v>
      </c>
      <c r="D2577" s="16" t="s">
        <v>9642</v>
      </c>
      <c r="E2577" s="16" t="s">
        <v>5</v>
      </c>
      <c r="F2577" s="16" t="s">
        <v>9643</v>
      </c>
      <c r="G2577" s="16" t="s">
        <v>24</v>
      </c>
      <c r="H2577" s="251">
        <v>1590000</v>
      </c>
      <c r="I2577" s="251">
        <v>3000</v>
      </c>
      <c r="J2577" s="16">
        <v>1590000</v>
      </c>
      <c r="K2577" s="16">
        <v>3000</v>
      </c>
      <c r="L2577" s="16">
        <v>1590000</v>
      </c>
      <c r="M2577" s="16">
        <v>3000</v>
      </c>
      <c r="N2577" s="16">
        <v>1590000</v>
      </c>
      <c r="O2577" s="16">
        <v>3000</v>
      </c>
      <c r="P2577" s="16">
        <v>1590000</v>
      </c>
      <c r="Q2577" s="16">
        <v>3000</v>
      </c>
      <c r="R2577" s="16">
        <v>7950000</v>
      </c>
      <c r="S2577" s="16">
        <v>15000</v>
      </c>
      <c r="T2577" s="16" t="s">
        <v>1457</v>
      </c>
      <c r="U2577" s="16"/>
      <c r="V2577" s="16"/>
    </row>
    <row r="2578" spans="1:22" s="12" customFormat="1" ht="56.25" x14ac:dyDescent="0.2">
      <c r="A2578" s="16">
        <v>2573</v>
      </c>
      <c r="B2578" s="21" t="s">
        <v>7911</v>
      </c>
      <c r="C2578" s="16" t="s">
        <v>1110</v>
      </c>
      <c r="D2578" s="16" t="s">
        <v>1109</v>
      </c>
      <c r="E2578" s="16" t="s">
        <v>1414</v>
      </c>
      <c r="F2578" s="16"/>
      <c r="G2578" s="16" t="s">
        <v>33</v>
      </c>
      <c r="H2578" s="251">
        <v>1368768</v>
      </c>
      <c r="I2578" s="251">
        <v>2</v>
      </c>
      <c r="J2578" s="16">
        <v>1642521.5999999999</v>
      </c>
      <c r="K2578" s="16">
        <v>2</v>
      </c>
      <c r="L2578" s="16">
        <v>1642521.5999999999</v>
      </c>
      <c r="M2578" s="16">
        <v>2</v>
      </c>
      <c r="N2578" s="16">
        <v>1642521.5999999999</v>
      </c>
      <c r="O2578" s="16">
        <v>2</v>
      </c>
      <c r="P2578" s="16">
        <v>1642521.5999999999</v>
      </c>
      <c r="Q2578" s="16">
        <v>2</v>
      </c>
      <c r="R2578" s="16">
        <v>7938854.3999999985</v>
      </c>
      <c r="S2578" s="16">
        <v>10</v>
      </c>
      <c r="T2578" s="16" t="s">
        <v>213</v>
      </c>
      <c r="U2578" s="16" t="s">
        <v>7048</v>
      </c>
      <c r="V2578" s="16" t="s">
        <v>7048</v>
      </c>
    </row>
    <row r="2579" spans="1:22" s="12" customFormat="1" ht="75" x14ac:dyDescent="0.2">
      <c r="A2579" s="16">
        <v>2574</v>
      </c>
      <c r="B2579" s="20" t="s">
        <v>14159</v>
      </c>
      <c r="C2579" s="141" t="s">
        <v>14160</v>
      </c>
      <c r="D2579" s="140" t="s">
        <v>14161</v>
      </c>
      <c r="E2579" s="141" t="s">
        <v>1051</v>
      </c>
      <c r="F2579" s="159"/>
      <c r="G2579" s="142" t="s">
        <v>9114</v>
      </c>
      <c r="H2579" s="144">
        <v>7932262.0499999998</v>
      </c>
      <c r="I2579" s="144" t="s">
        <v>9113</v>
      </c>
      <c r="J2579" s="142"/>
      <c r="K2579" s="142">
        <v>1</v>
      </c>
      <c r="L2579" s="142"/>
      <c r="M2579" s="142"/>
      <c r="N2579" s="142"/>
      <c r="O2579" s="142"/>
      <c r="P2579" s="142"/>
      <c r="Q2579" s="142"/>
      <c r="R2579" s="16">
        <v>7932262.0499999998</v>
      </c>
      <c r="S2579" s="142">
        <v>2</v>
      </c>
      <c r="T2579" s="142" t="s">
        <v>14162</v>
      </c>
      <c r="U2579" s="223"/>
      <c r="V2579" s="223"/>
    </row>
    <row r="2580" spans="1:22" s="12" customFormat="1" ht="75" x14ac:dyDescent="0.2">
      <c r="A2580" s="16">
        <v>2575</v>
      </c>
      <c r="B2580" s="51" t="s">
        <v>194</v>
      </c>
      <c r="C2580" s="51" t="s">
        <v>8520</v>
      </c>
      <c r="D2580" s="51" t="s">
        <v>8521</v>
      </c>
      <c r="E2580" s="51" t="s">
        <v>14806</v>
      </c>
      <c r="F2580" s="40" t="s">
        <v>14449</v>
      </c>
      <c r="G2580" s="51" t="s">
        <v>7079</v>
      </c>
      <c r="H2580" s="437">
        <v>7929600</v>
      </c>
      <c r="I2580" s="251" t="s">
        <v>9196</v>
      </c>
      <c r="J2580" s="17"/>
      <c r="K2580" s="17"/>
      <c r="L2580" s="17"/>
      <c r="M2580" s="17"/>
      <c r="N2580" s="17"/>
      <c r="O2580" s="17"/>
      <c r="P2580" s="17"/>
      <c r="Q2580" s="17"/>
      <c r="R2580" s="16">
        <v>7929600</v>
      </c>
      <c r="S2580" s="16">
        <v>12</v>
      </c>
      <c r="T2580" s="51" t="s">
        <v>14655</v>
      </c>
      <c r="U2580" s="51" t="s">
        <v>35</v>
      </c>
      <c r="V2580" s="17"/>
    </row>
    <row r="2581" spans="1:22" s="12" customFormat="1" ht="37.5" x14ac:dyDescent="0.2">
      <c r="A2581" s="16">
        <v>2576</v>
      </c>
      <c r="B2581" s="21" t="s">
        <v>7912</v>
      </c>
      <c r="C2581" s="16" t="s">
        <v>814</v>
      </c>
      <c r="D2581" s="16" t="s">
        <v>813</v>
      </c>
      <c r="E2581" s="16" t="s">
        <v>815</v>
      </c>
      <c r="F2581" s="16"/>
      <c r="G2581" s="16" t="s">
        <v>33</v>
      </c>
      <c r="H2581" s="251">
        <v>622499.99999999988</v>
      </c>
      <c r="I2581" s="251">
        <v>50</v>
      </c>
      <c r="J2581" s="16">
        <v>1825875</v>
      </c>
      <c r="K2581" s="16">
        <v>50</v>
      </c>
      <c r="L2581" s="16">
        <v>1825875</v>
      </c>
      <c r="M2581" s="16">
        <v>50</v>
      </c>
      <c r="N2581" s="16">
        <v>1825875</v>
      </c>
      <c r="O2581" s="16">
        <v>50</v>
      </c>
      <c r="P2581" s="16">
        <v>1825875</v>
      </c>
      <c r="Q2581" s="16">
        <v>50</v>
      </c>
      <c r="R2581" s="16">
        <v>7926000</v>
      </c>
      <c r="S2581" s="16">
        <v>250</v>
      </c>
      <c r="T2581" s="16" t="s">
        <v>213</v>
      </c>
      <c r="U2581" s="16" t="s">
        <v>83</v>
      </c>
      <c r="V2581" s="16" t="s">
        <v>7913</v>
      </c>
    </row>
    <row r="2582" spans="1:22" s="12" customFormat="1" ht="75" x14ac:dyDescent="0.2">
      <c r="A2582" s="16">
        <v>2577</v>
      </c>
      <c r="B2582" s="21" t="s">
        <v>7453</v>
      </c>
      <c r="C2582" s="16" t="s">
        <v>7454</v>
      </c>
      <c r="D2582" s="16" t="s">
        <v>2039</v>
      </c>
      <c r="E2582" s="16" t="s">
        <v>7455</v>
      </c>
      <c r="F2582" s="16"/>
      <c r="G2582" s="16" t="s">
        <v>1493</v>
      </c>
      <c r="H2582" s="251">
        <v>1584576</v>
      </c>
      <c r="I2582" s="251">
        <v>9</v>
      </c>
      <c r="J2582" s="16">
        <v>1584576</v>
      </c>
      <c r="K2582" s="16">
        <v>9</v>
      </c>
      <c r="L2582" s="16">
        <v>1584576</v>
      </c>
      <c r="M2582" s="16">
        <v>9</v>
      </c>
      <c r="N2582" s="16">
        <v>1584576</v>
      </c>
      <c r="O2582" s="16">
        <v>9</v>
      </c>
      <c r="P2582" s="16">
        <v>1584576</v>
      </c>
      <c r="Q2582" s="16">
        <v>9</v>
      </c>
      <c r="R2582" s="16">
        <v>7922880</v>
      </c>
      <c r="S2582" s="16">
        <v>45</v>
      </c>
      <c r="T2582" s="16" t="s">
        <v>213</v>
      </c>
      <c r="U2582" s="16" t="s">
        <v>7048</v>
      </c>
      <c r="V2582" s="16" t="s">
        <v>7048</v>
      </c>
    </row>
    <row r="2583" spans="1:22" s="14" customFormat="1" ht="150" x14ac:dyDescent="0.3">
      <c r="A2583" s="16">
        <v>2578</v>
      </c>
      <c r="B2583" s="21" t="s">
        <v>1043</v>
      </c>
      <c r="C2583" s="16" t="s">
        <v>1044</v>
      </c>
      <c r="D2583" s="16" t="s">
        <v>1045</v>
      </c>
      <c r="E2583" s="16" t="s">
        <v>1046</v>
      </c>
      <c r="F2583" s="16"/>
      <c r="G2583" s="16" t="s">
        <v>33</v>
      </c>
      <c r="H2583" s="251">
        <v>1865500</v>
      </c>
      <c r="I2583" s="251">
        <v>25</v>
      </c>
      <c r="J2583" s="16">
        <v>1940125</v>
      </c>
      <c r="K2583" s="16">
        <v>25</v>
      </c>
      <c r="L2583" s="16">
        <v>2017725</v>
      </c>
      <c r="M2583" s="16">
        <v>25</v>
      </c>
      <c r="N2583" s="16">
        <v>2098425</v>
      </c>
      <c r="O2583" s="16">
        <v>25</v>
      </c>
      <c r="P2583" s="16">
        <v>0</v>
      </c>
      <c r="Q2583" s="16">
        <v>0</v>
      </c>
      <c r="R2583" s="16">
        <v>7921775</v>
      </c>
      <c r="S2583" s="16">
        <v>100</v>
      </c>
      <c r="T2583" s="16" t="s">
        <v>50</v>
      </c>
      <c r="U2583" s="16" t="s">
        <v>35</v>
      </c>
      <c r="V2583" s="16" t="s">
        <v>1047</v>
      </c>
    </row>
    <row r="2584" spans="1:22" s="14" customFormat="1" ht="56.25" x14ac:dyDescent="0.3">
      <c r="A2584" s="16">
        <v>2579</v>
      </c>
      <c r="B2584" s="21" t="s">
        <v>270</v>
      </c>
      <c r="C2584" s="16" t="s">
        <v>9671</v>
      </c>
      <c r="D2584" s="16" t="s">
        <v>9672</v>
      </c>
      <c r="E2584" s="16" t="s">
        <v>5</v>
      </c>
      <c r="F2584" s="16" t="s">
        <v>9675</v>
      </c>
      <c r="G2584" s="16" t="s">
        <v>1493</v>
      </c>
      <c r="H2584" s="251">
        <v>720070</v>
      </c>
      <c r="I2584" s="251">
        <v>5</v>
      </c>
      <c r="J2584" s="16">
        <v>720070</v>
      </c>
      <c r="K2584" s="16">
        <v>5</v>
      </c>
      <c r="L2584" s="16">
        <v>2160210</v>
      </c>
      <c r="M2584" s="16">
        <v>15</v>
      </c>
      <c r="N2584" s="16">
        <v>2160210</v>
      </c>
      <c r="O2584" s="16">
        <v>15</v>
      </c>
      <c r="P2584" s="16">
        <v>2160210</v>
      </c>
      <c r="Q2584" s="16">
        <v>15</v>
      </c>
      <c r="R2584" s="16">
        <v>7920770</v>
      </c>
      <c r="S2584" s="16">
        <v>55</v>
      </c>
      <c r="T2584" s="16" t="s">
        <v>1457</v>
      </c>
      <c r="U2584" s="16"/>
      <c r="V2584" s="16"/>
    </row>
    <row r="2585" spans="1:22" s="14" customFormat="1" ht="56.25" x14ac:dyDescent="0.3">
      <c r="A2585" s="16">
        <v>2580</v>
      </c>
      <c r="B2585" s="51" t="s">
        <v>11731</v>
      </c>
      <c r="C2585" s="51" t="s">
        <v>11732</v>
      </c>
      <c r="D2585" s="51" t="s">
        <v>11733</v>
      </c>
      <c r="E2585" s="51" t="s">
        <v>14807</v>
      </c>
      <c r="F2585" s="40" t="s">
        <v>14449</v>
      </c>
      <c r="G2585" s="51" t="s">
        <v>7084</v>
      </c>
      <c r="H2585" s="437">
        <v>7919614.0800000001</v>
      </c>
      <c r="I2585" s="251" t="s">
        <v>14808</v>
      </c>
      <c r="J2585" s="17"/>
      <c r="K2585" s="17"/>
      <c r="L2585" s="17"/>
      <c r="M2585" s="17"/>
      <c r="N2585" s="17"/>
      <c r="O2585" s="17"/>
      <c r="P2585" s="17"/>
      <c r="Q2585" s="17"/>
      <c r="R2585" s="16">
        <v>7919614.0800000001</v>
      </c>
      <c r="S2585" s="16">
        <v>843</v>
      </c>
      <c r="T2585" s="51" t="s">
        <v>14655</v>
      </c>
      <c r="U2585" s="51"/>
      <c r="V2585" s="17"/>
    </row>
    <row r="2586" spans="1:22" s="14" customFormat="1" ht="56.25" x14ac:dyDescent="0.3">
      <c r="A2586" s="16">
        <v>2581</v>
      </c>
      <c r="B2586" s="16" t="s">
        <v>13279</v>
      </c>
      <c r="C2586" s="16" t="s">
        <v>13280</v>
      </c>
      <c r="D2586" s="16" t="s">
        <v>13281</v>
      </c>
      <c r="E2586" s="16" t="s">
        <v>13282</v>
      </c>
      <c r="F2586" s="16"/>
      <c r="G2586" s="151" t="s">
        <v>10454</v>
      </c>
      <c r="H2586" s="168">
        <v>7914852.79</v>
      </c>
      <c r="I2586" s="166">
        <v>39.99</v>
      </c>
      <c r="J2586" s="166">
        <v>0</v>
      </c>
      <c r="K2586" s="166">
        <v>0</v>
      </c>
      <c r="L2586" s="166">
        <v>0</v>
      </c>
      <c r="M2586" s="166">
        <v>0</v>
      </c>
      <c r="N2586" s="166">
        <v>0</v>
      </c>
      <c r="O2586" s="166">
        <v>0</v>
      </c>
      <c r="P2586" s="166">
        <v>0</v>
      </c>
      <c r="Q2586" s="166">
        <v>0</v>
      </c>
      <c r="R2586" s="16">
        <v>7914852.79</v>
      </c>
      <c r="S2586" s="275">
        <v>39.99</v>
      </c>
      <c r="T2586" s="20" t="s">
        <v>13227</v>
      </c>
      <c r="U2586" s="118"/>
      <c r="V2586" s="118"/>
    </row>
    <row r="2587" spans="1:22" s="14" customFormat="1" ht="75" x14ac:dyDescent="0.3">
      <c r="A2587" s="16">
        <v>2582</v>
      </c>
      <c r="B2587" s="21" t="s">
        <v>4988</v>
      </c>
      <c r="C2587" s="16" t="s">
        <v>4989</v>
      </c>
      <c r="D2587" s="16" t="s">
        <v>3080</v>
      </c>
      <c r="E2587" s="16" t="s">
        <v>798</v>
      </c>
      <c r="F2587" s="17"/>
      <c r="G2587" s="16" t="s">
        <v>33</v>
      </c>
      <c r="H2587" s="251">
        <v>1582494.64</v>
      </c>
      <c r="I2587" s="251">
        <v>34</v>
      </c>
      <c r="J2587" s="16">
        <v>1582494.64</v>
      </c>
      <c r="K2587" s="16">
        <v>34</v>
      </c>
      <c r="L2587" s="16">
        <v>1582494.64</v>
      </c>
      <c r="M2587" s="16">
        <v>34</v>
      </c>
      <c r="N2587" s="16">
        <v>1582494.64</v>
      </c>
      <c r="O2587" s="16">
        <v>34</v>
      </c>
      <c r="P2587" s="16">
        <v>1582494.64</v>
      </c>
      <c r="Q2587" s="16">
        <v>34</v>
      </c>
      <c r="R2587" s="16">
        <v>7912473.1999999993</v>
      </c>
      <c r="S2587" s="16">
        <v>170</v>
      </c>
      <c r="T2587" s="16" t="s">
        <v>213</v>
      </c>
      <c r="U2587" s="16" t="s">
        <v>2567</v>
      </c>
      <c r="V2587" s="16" t="s">
        <v>4990</v>
      </c>
    </row>
    <row r="2588" spans="1:22" s="14" customFormat="1" ht="75" x14ac:dyDescent="0.3">
      <c r="A2588" s="16">
        <v>2583</v>
      </c>
      <c r="B2588" s="21" t="s">
        <v>5881</v>
      </c>
      <c r="C2588" s="16" t="s">
        <v>9498</v>
      </c>
      <c r="D2588" s="16" t="s">
        <v>9499</v>
      </c>
      <c r="E2588" s="16" t="s">
        <v>9500</v>
      </c>
      <c r="F2588" s="16"/>
      <c r="G2588" s="16" t="s">
        <v>9115</v>
      </c>
      <c r="H2588" s="251">
        <v>7908845.3700000001</v>
      </c>
      <c r="I2588" s="251" t="s">
        <v>9113</v>
      </c>
      <c r="J2588" s="16"/>
      <c r="K2588" s="16"/>
      <c r="L2588" s="16"/>
      <c r="M2588" s="16"/>
      <c r="N2588" s="16"/>
      <c r="O2588" s="16"/>
      <c r="P2588" s="16"/>
      <c r="Q2588" s="16"/>
      <c r="R2588" s="16">
        <v>7908845.3700000001</v>
      </c>
      <c r="S2588" s="16">
        <v>1</v>
      </c>
      <c r="T2588" s="16" t="s">
        <v>1326</v>
      </c>
      <c r="U2588" s="16"/>
      <c r="V2588" s="16"/>
    </row>
    <row r="2589" spans="1:22" s="14" customFormat="1" ht="93.75" x14ac:dyDescent="0.3">
      <c r="A2589" s="16">
        <v>2584</v>
      </c>
      <c r="B2589" s="114" t="s">
        <v>326</v>
      </c>
      <c r="C2589" s="114" t="s">
        <v>15848</v>
      </c>
      <c r="D2589" s="114" t="s">
        <v>15849</v>
      </c>
      <c r="E2589" s="114" t="s">
        <v>15850</v>
      </c>
      <c r="F2589" s="114" t="s">
        <v>14449</v>
      </c>
      <c r="G2589" s="114" t="s">
        <v>33</v>
      </c>
      <c r="H2589" s="172">
        <v>7908440</v>
      </c>
      <c r="I2589" s="172">
        <v>4000</v>
      </c>
      <c r="J2589" s="114"/>
      <c r="K2589" s="114"/>
      <c r="L2589" s="114"/>
      <c r="M2589" s="114"/>
      <c r="N2589" s="114"/>
      <c r="O2589" s="114"/>
      <c r="P2589" s="114"/>
      <c r="Q2589" s="114"/>
      <c r="R2589" s="16">
        <v>7908440</v>
      </c>
      <c r="S2589" s="114">
        <v>4000</v>
      </c>
      <c r="T2589" s="20" t="s">
        <v>15828</v>
      </c>
      <c r="U2589" s="112" t="s">
        <v>35</v>
      </c>
      <c r="V2589" s="37"/>
    </row>
    <row r="2590" spans="1:22" s="14" customFormat="1" ht="409.5" x14ac:dyDescent="0.3">
      <c r="A2590" s="16">
        <v>2585</v>
      </c>
      <c r="B2590" s="21" t="s">
        <v>4348</v>
      </c>
      <c r="C2590" s="16" t="s">
        <v>715</v>
      </c>
      <c r="D2590" s="16" t="s">
        <v>716</v>
      </c>
      <c r="E2590" s="16" t="s">
        <v>4349</v>
      </c>
      <c r="F2590" s="16"/>
      <c r="G2590" s="16" t="s">
        <v>49</v>
      </c>
      <c r="H2590" s="251">
        <v>599100</v>
      </c>
      <c r="I2590" s="251">
        <v>3</v>
      </c>
      <c r="J2590" s="16">
        <v>1827000</v>
      </c>
      <c r="K2590" s="16">
        <v>7</v>
      </c>
      <c r="L2590" s="16">
        <v>1827000</v>
      </c>
      <c r="M2590" s="16">
        <v>7</v>
      </c>
      <c r="N2590" s="16">
        <v>1827000</v>
      </c>
      <c r="O2590" s="16">
        <v>7</v>
      </c>
      <c r="P2590" s="16">
        <v>1827000</v>
      </c>
      <c r="Q2590" s="16">
        <v>7</v>
      </c>
      <c r="R2590" s="16">
        <v>7907100</v>
      </c>
      <c r="S2590" s="16">
        <v>31</v>
      </c>
      <c r="T2590" s="16" t="s">
        <v>25</v>
      </c>
      <c r="U2590" s="16" t="s">
        <v>2567</v>
      </c>
      <c r="V2590" s="16" t="s">
        <v>2610</v>
      </c>
    </row>
    <row r="2591" spans="1:22" s="14" customFormat="1" ht="75" x14ac:dyDescent="0.3">
      <c r="A2591" s="16">
        <v>2586</v>
      </c>
      <c r="B2591" s="21" t="s">
        <v>3650</v>
      </c>
      <c r="C2591" s="16" t="s">
        <v>3700</v>
      </c>
      <c r="D2591" s="16" t="s">
        <v>3701</v>
      </c>
      <c r="E2591" s="16" t="s">
        <v>3702</v>
      </c>
      <c r="F2591" s="16"/>
      <c r="G2591" s="16" t="s">
        <v>1493</v>
      </c>
      <c r="H2591" s="251">
        <v>1458200</v>
      </c>
      <c r="I2591" s="251">
        <v>2</v>
      </c>
      <c r="J2591" s="16">
        <v>1516528</v>
      </c>
      <c r="K2591" s="16">
        <v>2</v>
      </c>
      <c r="L2591" s="16">
        <v>1577189.12</v>
      </c>
      <c r="M2591" s="16">
        <v>2</v>
      </c>
      <c r="N2591" s="16">
        <v>1640276.6848000002</v>
      </c>
      <c r="O2591" s="16">
        <v>2</v>
      </c>
      <c r="P2591" s="16">
        <v>1705887.7521920002</v>
      </c>
      <c r="Q2591" s="16">
        <v>2</v>
      </c>
      <c r="R2591" s="16">
        <v>7898081.556992</v>
      </c>
      <c r="S2591" s="16">
        <v>10</v>
      </c>
      <c r="T2591" s="16" t="s">
        <v>50</v>
      </c>
      <c r="U2591" s="16"/>
      <c r="V2591" s="16"/>
    </row>
    <row r="2592" spans="1:22" s="14" customFormat="1" ht="131.25" x14ac:dyDescent="0.3">
      <c r="A2592" s="16">
        <v>2587</v>
      </c>
      <c r="B2592" s="21" t="s">
        <v>7846</v>
      </c>
      <c r="C2592" s="16" t="s">
        <v>7845</v>
      </c>
      <c r="D2592" s="16" t="s">
        <v>798</v>
      </c>
      <c r="E2592" s="16" t="s">
        <v>10083</v>
      </c>
      <c r="F2592" s="16" t="s">
        <v>10083</v>
      </c>
      <c r="G2592" s="16" t="s">
        <v>9115</v>
      </c>
      <c r="H2592" s="251">
        <v>1579200</v>
      </c>
      <c r="I2592" s="251" t="s">
        <v>9252</v>
      </c>
      <c r="J2592" s="16">
        <v>1579200</v>
      </c>
      <c r="K2592" s="16" t="s">
        <v>9252</v>
      </c>
      <c r="L2592" s="16">
        <v>1579200</v>
      </c>
      <c r="M2592" s="16" t="s">
        <v>9252</v>
      </c>
      <c r="N2592" s="16">
        <v>1579200</v>
      </c>
      <c r="O2592" s="16" t="s">
        <v>9252</v>
      </c>
      <c r="P2592" s="16">
        <v>1579200</v>
      </c>
      <c r="Q2592" s="16" t="s">
        <v>9252</v>
      </c>
      <c r="R2592" s="16">
        <v>7896000</v>
      </c>
      <c r="S2592" s="16">
        <v>80</v>
      </c>
      <c r="T2592" s="16" t="s">
        <v>34</v>
      </c>
      <c r="U2592" s="16"/>
      <c r="V2592" s="16"/>
    </row>
    <row r="2593" spans="1:22" s="14" customFormat="1" ht="93.75" x14ac:dyDescent="0.3">
      <c r="A2593" s="16">
        <v>2588</v>
      </c>
      <c r="B2593" s="121" t="s">
        <v>14163</v>
      </c>
      <c r="C2593" s="113" t="s">
        <v>14164</v>
      </c>
      <c r="D2593" s="121" t="s">
        <v>14165</v>
      </c>
      <c r="E2593" s="121" t="s">
        <v>14165</v>
      </c>
      <c r="F2593" s="20"/>
      <c r="G2593" s="21" t="s">
        <v>33</v>
      </c>
      <c r="H2593" s="115">
        <v>0</v>
      </c>
      <c r="I2593" s="470"/>
      <c r="J2593" s="170"/>
      <c r="K2593" s="170"/>
      <c r="L2593" s="170">
        <v>3947924.36</v>
      </c>
      <c r="M2593" s="170">
        <v>1</v>
      </c>
      <c r="N2593" s="170"/>
      <c r="O2593" s="170"/>
      <c r="P2593" s="170">
        <v>3947924.36</v>
      </c>
      <c r="Q2593" s="170">
        <v>1</v>
      </c>
      <c r="R2593" s="16">
        <v>7895848.7199999997</v>
      </c>
      <c r="S2593" s="21">
        <v>2</v>
      </c>
      <c r="T2593" s="121" t="s">
        <v>14166</v>
      </c>
      <c r="U2593" s="222"/>
      <c r="V2593" s="222"/>
    </row>
    <row r="2594" spans="1:22" s="14" customFormat="1" ht="168.75" x14ac:dyDescent="0.3">
      <c r="A2594" s="16">
        <v>2589</v>
      </c>
      <c r="B2594" s="20" t="s">
        <v>14167</v>
      </c>
      <c r="C2594" s="20" t="s">
        <v>14164</v>
      </c>
      <c r="D2594" s="20" t="s">
        <v>14168</v>
      </c>
      <c r="E2594" s="20" t="s">
        <v>14169</v>
      </c>
      <c r="F2594" s="161"/>
      <c r="G2594" s="20" t="s">
        <v>11424</v>
      </c>
      <c r="H2594" s="115">
        <v>0</v>
      </c>
      <c r="I2594" s="144"/>
      <c r="J2594" s="144"/>
      <c r="K2594" s="140"/>
      <c r="L2594" s="144">
        <v>3947924.36</v>
      </c>
      <c r="M2594" s="140">
        <v>1</v>
      </c>
      <c r="N2594" s="144"/>
      <c r="O2594" s="140"/>
      <c r="P2594" s="144">
        <v>3947924.36</v>
      </c>
      <c r="Q2594" s="140">
        <v>1</v>
      </c>
      <c r="R2594" s="16">
        <v>7895848.7199999997</v>
      </c>
      <c r="S2594" s="142">
        <v>2</v>
      </c>
      <c r="T2594" s="140" t="s">
        <v>14166</v>
      </c>
      <c r="U2594" s="220"/>
      <c r="V2594" s="220"/>
    </row>
    <row r="2595" spans="1:22" s="14" customFormat="1" ht="37.5" x14ac:dyDescent="0.3">
      <c r="A2595" s="16">
        <v>2590</v>
      </c>
      <c r="B2595" s="20" t="s">
        <v>6956</v>
      </c>
      <c r="C2595" s="17" t="s">
        <v>6957</v>
      </c>
      <c r="D2595" s="16" t="s">
        <v>6958</v>
      </c>
      <c r="E2595" s="17" t="s">
        <v>6959</v>
      </c>
      <c r="F2595" s="17"/>
      <c r="G2595" s="16" t="s">
        <v>33</v>
      </c>
      <c r="H2595" s="251">
        <v>1313712</v>
      </c>
      <c r="I2595" s="251">
        <v>364.92000000000013</v>
      </c>
      <c r="J2595" s="16">
        <v>1537568.5248</v>
      </c>
      <c r="K2595" s="16">
        <v>364.92000000000007</v>
      </c>
      <c r="L2595" s="16">
        <v>1606759.1084159999</v>
      </c>
      <c r="M2595" s="16">
        <v>364.92000000000007</v>
      </c>
      <c r="N2595" s="16">
        <v>1679431.3628400001</v>
      </c>
      <c r="O2595" s="16">
        <v>365</v>
      </c>
      <c r="P2595" s="16">
        <v>1754621.1153679802</v>
      </c>
      <c r="Q2595" s="16">
        <v>364.92000000000007</v>
      </c>
      <c r="R2595" s="16">
        <v>7892092.1114239804</v>
      </c>
      <c r="S2595" s="16">
        <v>1824.6800000000003</v>
      </c>
      <c r="T2595" s="17" t="s">
        <v>6868</v>
      </c>
      <c r="U2595" s="17" t="s">
        <v>35</v>
      </c>
      <c r="V2595" s="16" t="s">
        <v>6960</v>
      </c>
    </row>
    <row r="2596" spans="1:22" s="14" customFormat="1" ht="112.5" x14ac:dyDescent="0.3">
      <c r="A2596" s="16">
        <v>2591</v>
      </c>
      <c r="B2596" s="21" t="s">
        <v>4995</v>
      </c>
      <c r="C2596" s="16" t="s">
        <v>4996</v>
      </c>
      <c r="D2596" s="16" t="s">
        <v>1792</v>
      </c>
      <c r="E2596" s="16" t="s">
        <v>4997</v>
      </c>
      <c r="F2596" s="17"/>
      <c r="G2596" s="16" t="s">
        <v>33</v>
      </c>
      <c r="H2596" s="251">
        <v>1578300</v>
      </c>
      <c r="I2596" s="251">
        <v>50</v>
      </c>
      <c r="J2596" s="16">
        <v>1578300</v>
      </c>
      <c r="K2596" s="16">
        <v>50</v>
      </c>
      <c r="L2596" s="16">
        <v>1578300</v>
      </c>
      <c r="M2596" s="16">
        <v>50</v>
      </c>
      <c r="N2596" s="16">
        <v>1578300</v>
      </c>
      <c r="O2596" s="16">
        <v>50</v>
      </c>
      <c r="P2596" s="16">
        <v>1578300</v>
      </c>
      <c r="Q2596" s="16">
        <v>50</v>
      </c>
      <c r="R2596" s="16">
        <v>7891500</v>
      </c>
      <c r="S2596" s="16">
        <v>250</v>
      </c>
      <c r="T2596" s="16" t="s">
        <v>213</v>
      </c>
      <c r="U2596" s="16" t="s">
        <v>61</v>
      </c>
      <c r="V2596" s="16" t="s">
        <v>3324</v>
      </c>
    </row>
    <row r="2597" spans="1:22" s="14" customFormat="1" ht="56.25" x14ac:dyDescent="0.3">
      <c r="A2597" s="16">
        <v>2592</v>
      </c>
      <c r="B2597" s="21" t="s">
        <v>7914</v>
      </c>
      <c r="C2597" s="16" t="s">
        <v>7915</v>
      </c>
      <c r="D2597" s="16" t="s">
        <v>7916</v>
      </c>
      <c r="E2597" s="16" t="s">
        <v>7917</v>
      </c>
      <c r="F2597" s="16"/>
      <c r="G2597" s="16" t="s">
        <v>33</v>
      </c>
      <c r="H2597" s="251">
        <v>1575000</v>
      </c>
      <c r="I2597" s="251">
        <v>7</v>
      </c>
      <c r="J2597" s="16">
        <v>1577333.3099999998</v>
      </c>
      <c r="K2597" s="16">
        <v>7</v>
      </c>
      <c r="L2597" s="16">
        <v>1577333.3099999998</v>
      </c>
      <c r="M2597" s="16">
        <v>7</v>
      </c>
      <c r="N2597" s="16">
        <v>1577333.3099999998</v>
      </c>
      <c r="O2597" s="16">
        <v>7</v>
      </c>
      <c r="P2597" s="16">
        <v>1577333.3099999998</v>
      </c>
      <c r="Q2597" s="16">
        <v>7</v>
      </c>
      <c r="R2597" s="16">
        <v>7884333.2399999984</v>
      </c>
      <c r="S2597" s="16">
        <v>35</v>
      </c>
      <c r="T2597" s="16" t="s">
        <v>213</v>
      </c>
      <c r="U2597" s="16" t="s">
        <v>83</v>
      </c>
      <c r="V2597" s="16" t="s">
        <v>83</v>
      </c>
    </row>
    <row r="2598" spans="1:22" s="14" customFormat="1" ht="37.5" x14ac:dyDescent="0.3">
      <c r="A2598" s="16">
        <v>2593</v>
      </c>
      <c r="B2598" s="21" t="s">
        <v>695</v>
      </c>
      <c r="C2598" s="16" t="s">
        <v>696</v>
      </c>
      <c r="D2598" s="16" t="s">
        <v>697</v>
      </c>
      <c r="E2598" s="16" t="s">
        <v>11005</v>
      </c>
      <c r="F2598" s="16"/>
      <c r="G2598" s="16" t="s">
        <v>1493</v>
      </c>
      <c r="H2598" s="251">
        <v>1576666.57</v>
      </c>
      <c r="I2598" s="251">
        <v>203</v>
      </c>
      <c r="J2598" s="16">
        <v>1576666.57</v>
      </c>
      <c r="K2598" s="16">
        <v>203</v>
      </c>
      <c r="L2598" s="16">
        <v>1576666.57</v>
      </c>
      <c r="M2598" s="16">
        <v>203</v>
      </c>
      <c r="N2598" s="16">
        <v>1576666.57</v>
      </c>
      <c r="O2598" s="16">
        <v>203</v>
      </c>
      <c r="P2598" s="16">
        <v>1576666.57</v>
      </c>
      <c r="Q2598" s="16">
        <v>203</v>
      </c>
      <c r="R2598" s="16">
        <v>7883332.8500000006</v>
      </c>
      <c r="S2598" s="16">
        <v>1015</v>
      </c>
      <c r="T2598" s="16" t="s">
        <v>1113</v>
      </c>
      <c r="U2598" s="16" t="s">
        <v>1210</v>
      </c>
      <c r="V2598" s="35" t="s">
        <v>199</v>
      </c>
    </row>
    <row r="2599" spans="1:22" s="14" customFormat="1" ht="56.25" x14ac:dyDescent="0.3">
      <c r="A2599" s="16">
        <v>2594</v>
      </c>
      <c r="B2599" s="21" t="s">
        <v>4999</v>
      </c>
      <c r="C2599" s="16" t="s">
        <v>321</v>
      </c>
      <c r="D2599" s="16" t="s">
        <v>320</v>
      </c>
      <c r="E2599" s="16" t="s">
        <v>322</v>
      </c>
      <c r="F2599" s="17"/>
      <c r="G2599" s="16" t="s">
        <v>33</v>
      </c>
      <c r="H2599" s="251">
        <v>1575000</v>
      </c>
      <c r="I2599" s="251">
        <v>3</v>
      </c>
      <c r="J2599" s="16">
        <v>1575000</v>
      </c>
      <c r="K2599" s="16">
        <v>3</v>
      </c>
      <c r="L2599" s="16">
        <v>1575000</v>
      </c>
      <c r="M2599" s="16">
        <v>3</v>
      </c>
      <c r="N2599" s="16">
        <v>1575000</v>
      </c>
      <c r="O2599" s="16">
        <v>3</v>
      </c>
      <c r="P2599" s="16">
        <v>1575000</v>
      </c>
      <c r="Q2599" s="16">
        <v>3</v>
      </c>
      <c r="R2599" s="16">
        <v>7875000</v>
      </c>
      <c r="S2599" s="16">
        <v>15</v>
      </c>
      <c r="T2599" s="16" t="s">
        <v>213</v>
      </c>
      <c r="U2599" s="16" t="s">
        <v>2665</v>
      </c>
      <c r="V2599" s="16" t="s">
        <v>5000</v>
      </c>
    </row>
    <row r="2600" spans="1:22" s="14" customFormat="1" ht="56.25" x14ac:dyDescent="0.3">
      <c r="A2600" s="16">
        <v>2595</v>
      </c>
      <c r="B2600" s="21" t="s">
        <v>7918</v>
      </c>
      <c r="C2600" s="16" t="s">
        <v>321</v>
      </c>
      <c r="D2600" s="16" t="s">
        <v>320</v>
      </c>
      <c r="E2600" s="16" t="s">
        <v>322</v>
      </c>
      <c r="F2600" s="16"/>
      <c r="G2600" s="16" t="s">
        <v>33</v>
      </c>
      <c r="H2600" s="251">
        <v>1050000</v>
      </c>
      <c r="I2600" s="251">
        <v>2</v>
      </c>
      <c r="J2600" s="16">
        <v>2100000</v>
      </c>
      <c r="K2600" s="16">
        <v>4</v>
      </c>
      <c r="L2600" s="16">
        <v>1575000</v>
      </c>
      <c r="M2600" s="16">
        <v>3</v>
      </c>
      <c r="N2600" s="16">
        <v>1575000</v>
      </c>
      <c r="O2600" s="16">
        <v>3</v>
      </c>
      <c r="P2600" s="16">
        <v>1575000</v>
      </c>
      <c r="Q2600" s="16">
        <v>3</v>
      </c>
      <c r="R2600" s="16">
        <v>7875000</v>
      </c>
      <c r="S2600" s="16">
        <v>15</v>
      </c>
      <c r="T2600" s="16" t="s">
        <v>213</v>
      </c>
      <c r="U2600" s="16" t="s">
        <v>7048</v>
      </c>
      <c r="V2600" s="16" t="s">
        <v>7048</v>
      </c>
    </row>
    <row r="2601" spans="1:22" s="14" customFormat="1" ht="93.75" x14ac:dyDescent="0.3">
      <c r="A2601" s="16">
        <v>2596</v>
      </c>
      <c r="B2601" s="16" t="s">
        <v>797</v>
      </c>
      <c r="C2601" s="16" t="s">
        <v>13020</v>
      </c>
      <c r="D2601" s="16" t="s">
        <v>13021</v>
      </c>
      <c r="E2601" s="16" t="s">
        <v>13032</v>
      </c>
      <c r="F2601" s="16"/>
      <c r="G2601" s="151" t="s">
        <v>33</v>
      </c>
      <c r="H2601" s="166">
        <v>7875000</v>
      </c>
      <c r="I2601" s="166">
        <v>2000</v>
      </c>
      <c r="J2601" s="166">
        <v>0</v>
      </c>
      <c r="K2601" s="166">
        <v>0</v>
      </c>
      <c r="L2601" s="166">
        <v>0</v>
      </c>
      <c r="M2601" s="166">
        <v>0</v>
      </c>
      <c r="N2601" s="166">
        <v>0</v>
      </c>
      <c r="O2601" s="166">
        <v>0</v>
      </c>
      <c r="P2601" s="166">
        <v>0</v>
      </c>
      <c r="Q2601" s="166">
        <v>0</v>
      </c>
      <c r="R2601" s="16">
        <v>7875000</v>
      </c>
      <c r="S2601" s="275">
        <v>2000</v>
      </c>
      <c r="T2601" s="20" t="s">
        <v>12910</v>
      </c>
      <c r="U2601" s="166" t="s">
        <v>2567</v>
      </c>
      <c r="V2601" s="166"/>
    </row>
    <row r="2602" spans="1:22" s="14" customFormat="1" ht="56.25" x14ac:dyDescent="0.3">
      <c r="A2602" s="16">
        <v>2597</v>
      </c>
      <c r="B2602" s="21" t="s">
        <v>417</v>
      </c>
      <c r="C2602" s="16" t="s">
        <v>685</v>
      </c>
      <c r="D2602" s="16" t="s">
        <v>686</v>
      </c>
      <c r="E2602" s="16" t="s">
        <v>10513</v>
      </c>
      <c r="F2602" s="16"/>
      <c r="G2602" s="16" t="s">
        <v>9115</v>
      </c>
      <c r="H2602" s="251">
        <v>7866174.6200000001</v>
      </c>
      <c r="I2602" s="251" t="s">
        <v>9266</v>
      </c>
      <c r="J2602" s="16"/>
      <c r="K2602" s="16"/>
      <c r="L2602" s="16"/>
      <c r="M2602" s="16"/>
      <c r="N2602" s="16"/>
      <c r="O2602" s="16"/>
      <c r="P2602" s="16"/>
      <c r="Q2602" s="16"/>
      <c r="R2602" s="16">
        <v>7866174.6200000001</v>
      </c>
      <c r="S2602" s="16">
        <v>4</v>
      </c>
      <c r="T2602" s="16" t="s">
        <v>76</v>
      </c>
      <c r="U2602" s="16" t="s">
        <v>350</v>
      </c>
      <c r="V2602" s="16" t="s">
        <v>10437</v>
      </c>
    </row>
    <row r="2603" spans="1:22" s="14" customFormat="1" ht="56.25" x14ac:dyDescent="0.3">
      <c r="A2603" s="16">
        <v>2598</v>
      </c>
      <c r="B2603" s="21" t="s">
        <v>9475</v>
      </c>
      <c r="C2603" s="16" t="s">
        <v>9476</v>
      </c>
      <c r="D2603" s="16" t="s">
        <v>9477</v>
      </c>
      <c r="E2603" s="16" t="s">
        <v>9478</v>
      </c>
      <c r="F2603" s="16"/>
      <c r="G2603" s="16" t="s">
        <v>7079</v>
      </c>
      <c r="H2603" s="251">
        <v>7859772</v>
      </c>
      <c r="I2603" s="251" t="s">
        <v>9113</v>
      </c>
      <c r="J2603" s="16"/>
      <c r="K2603" s="16"/>
      <c r="L2603" s="16"/>
      <c r="M2603" s="16"/>
      <c r="N2603" s="16"/>
      <c r="O2603" s="16"/>
      <c r="P2603" s="16"/>
      <c r="Q2603" s="16"/>
      <c r="R2603" s="16">
        <v>7859772</v>
      </c>
      <c r="S2603" s="16">
        <v>1</v>
      </c>
      <c r="T2603" s="16" t="s">
        <v>1326</v>
      </c>
      <c r="U2603" s="16"/>
      <c r="V2603" s="16"/>
    </row>
    <row r="2604" spans="1:22" s="14" customFormat="1" ht="56.25" x14ac:dyDescent="0.3">
      <c r="A2604" s="16">
        <v>2599</v>
      </c>
      <c r="B2604" s="21" t="s">
        <v>7184</v>
      </c>
      <c r="C2604" s="16" t="s">
        <v>7178</v>
      </c>
      <c r="D2604" s="16" t="s">
        <v>7649</v>
      </c>
      <c r="E2604" s="16" t="s">
        <v>7186</v>
      </c>
      <c r="F2604" s="16"/>
      <c r="G2604" s="16" t="s">
        <v>24</v>
      </c>
      <c r="H2604" s="251">
        <v>1541744</v>
      </c>
      <c r="I2604" s="251">
        <v>217.6</v>
      </c>
      <c r="J2604" s="16">
        <v>1578684</v>
      </c>
      <c r="K2604" s="16">
        <v>293</v>
      </c>
      <c r="L2604" s="16">
        <v>1578684</v>
      </c>
      <c r="M2604" s="16">
        <v>293</v>
      </c>
      <c r="N2604" s="16">
        <v>1578684</v>
      </c>
      <c r="O2604" s="16">
        <v>293</v>
      </c>
      <c r="P2604" s="16">
        <v>1578684</v>
      </c>
      <c r="Q2604" s="16">
        <v>293</v>
      </c>
      <c r="R2604" s="16">
        <v>7856480</v>
      </c>
      <c r="S2604" s="16">
        <v>1389.6</v>
      </c>
      <c r="T2604" s="16" t="s">
        <v>213</v>
      </c>
      <c r="U2604" s="16" t="s">
        <v>83</v>
      </c>
      <c r="V2604" s="16" t="s">
        <v>83</v>
      </c>
    </row>
    <row r="2605" spans="1:22" s="14" customFormat="1" ht="168.75" x14ac:dyDescent="0.3">
      <c r="A2605" s="16">
        <v>2600</v>
      </c>
      <c r="B2605" s="21" t="s">
        <v>234</v>
      </c>
      <c r="C2605" s="16" t="s">
        <v>235</v>
      </c>
      <c r="D2605" s="16" t="s">
        <v>236</v>
      </c>
      <c r="E2605" s="16" t="s">
        <v>22</v>
      </c>
      <c r="F2605" s="40" t="s">
        <v>237</v>
      </c>
      <c r="G2605" s="16" t="s">
        <v>33</v>
      </c>
      <c r="H2605" s="251">
        <v>1963240</v>
      </c>
      <c r="I2605" s="251">
        <v>21</v>
      </c>
      <c r="J2605" s="16">
        <v>1963240</v>
      </c>
      <c r="K2605" s="16">
        <v>21</v>
      </c>
      <c r="L2605" s="16">
        <v>1963240</v>
      </c>
      <c r="M2605" s="16">
        <v>21</v>
      </c>
      <c r="N2605" s="16">
        <v>1963240</v>
      </c>
      <c r="O2605" s="16">
        <v>21</v>
      </c>
      <c r="P2605" s="16">
        <v>0</v>
      </c>
      <c r="Q2605" s="16">
        <v>0</v>
      </c>
      <c r="R2605" s="16">
        <v>7852960</v>
      </c>
      <c r="S2605" s="16">
        <v>84</v>
      </c>
      <c r="T2605" s="16" t="s">
        <v>25</v>
      </c>
      <c r="U2605" s="16" t="s">
        <v>35</v>
      </c>
      <c r="V2605" s="16" t="s">
        <v>238</v>
      </c>
    </row>
    <row r="2606" spans="1:22" s="14" customFormat="1" ht="150" x14ac:dyDescent="0.3">
      <c r="A2606" s="16">
        <v>2601</v>
      </c>
      <c r="B2606" s="243" t="s">
        <v>8255</v>
      </c>
      <c r="C2606" s="134" t="s">
        <v>11376</v>
      </c>
      <c r="D2606" s="134" t="s">
        <v>11377</v>
      </c>
      <c r="E2606" s="134" t="s">
        <v>11378</v>
      </c>
      <c r="F2606" s="16"/>
      <c r="G2606" s="134" t="s">
        <v>1493</v>
      </c>
      <c r="H2606" s="308">
        <v>7845933.9199999999</v>
      </c>
      <c r="I2606" s="308">
        <v>2</v>
      </c>
      <c r="J2606" s="99">
        <v>0</v>
      </c>
      <c r="K2606" s="99">
        <v>0</v>
      </c>
      <c r="L2606" s="99">
        <v>0</v>
      </c>
      <c r="M2606" s="99">
        <v>0</v>
      </c>
      <c r="N2606" s="99">
        <v>0</v>
      </c>
      <c r="O2606" s="99">
        <v>0</v>
      </c>
      <c r="P2606" s="99">
        <v>0</v>
      </c>
      <c r="Q2606" s="99">
        <v>0</v>
      </c>
      <c r="R2606" s="16">
        <v>7845933.9199999999</v>
      </c>
      <c r="S2606" s="99">
        <v>2</v>
      </c>
      <c r="T2606" s="16" t="s">
        <v>9133</v>
      </c>
      <c r="U2606" s="99" t="s">
        <v>11267</v>
      </c>
      <c r="V2606" s="35" t="s">
        <v>199</v>
      </c>
    </row>
    <row r="2607" spans="1:22" s="14" customFormat="1" ht="409.5" x14ac:dyDescent="0.3">
      <c r="A2607" s="16">
        <v>2602</v>
      </c>
      <c r="B2607" s="21" t="s">
        <v>1359</v>
      </c>
      <c r="C2607" s="16" t="s">
        <v>1360</v>
      </c>
      <c r="D2607" s="16" t="s">
        <v>1361</v>
      </c>
      <c r="E2607" s="16" t="s">
        <v>3417</v>
      </c>
      <c r="F2607" s="16" t="s">
        <v>3418</v>
      </c>
      <c r="G2607" s="16" t="s">
        <v>33</v>
      </c>
      <c r="H2607" s="251">
        <v>2411885</v>
      </c>
      <c r="I2607" s="251">
        <v>2</v>
      </c>
      <c r="J2607" s="16">
        <v>0</v>
      </c>
      <c r="K2607" s="16">
        <v>0</v>
      </c>
      <c r="L2607" s="16">
        <v>2658862.0240000002</v>
      </c>
      <c r="M2607" s="16">
        <v>2</v>
      </c>
      <c r="N2607" s="16">
        <v>2765216.50496</v>
      </c>
      <c r="O2607" s="16">
        <v>2</v>
      </c>
      <c r="P2607" s="16">
        <v>0</v>
      </c>
      <c r="Q2607" s="16">
        <v>0</v>
      </c>
      <c r="R2607" s="16">
        <v>7835963.5289600007</v>
      </c>
      <c r="S2607" s="16">
        <v>6</v>
      </c>
      <c r="T2607" s="16" t="s">
        <v>9759</v>
      </c>
      <c r="U2607" s="16" t="s">
        <v>2567</v>
      </c>
      <c r="V2607" s="16" t="s">
        <v>3419</v>
      </c>
    </row>
    <row r="2608" spans="1:22" s="14" customFormat="1" ht="409.5" x14ac:dyDescent="0.3">
      <c r="A2608" s="16">
        <v>2603</v>
      </c>
      <c r="B2608" s="16" t="s">
        <v>114</v>
      </c>
      <c r="C2608" s="16" t="s">
        <v>12457</v>
      </c>
      <c r="D2608" s="16" t="s">
        <v>12458</v>
      </c>
      <c r="E2608" s="16" t="s">
        <v>12459</v>
      </c>
      <c r="F2608" s="16" t="s">
        <v>12460</v>
      </c>
      <c r="G2608" s="151" t="s">
        <v>24</v>
      </c>
      <c r="H2608" s="275">
        <v>1566045.6</v>
      </c>
      <c r="I2608" s="275">
        <v>120</v>
      </c>
      <c r="J2608" s="275">
        <v>1566045.6</v>
      </c>
      <c r="K2608" s="275">
        <v>120</v>
      </c>
      <c r="L2608" s="275">
        <v>1566045.6</v>
      </c>
      <c r="M2608" s="275">
        <v>120</v>
      </c>
      <c r="N2608" s="275">
        <v>1566045.6</v>
      </c>
      <c r="O2608" s="275">
        <v>120</v>
      </c>
      <c r="P2608" s="275">
        <v>1566045.6</v>
      </c>
      <c r="Q2608" s="275">
        <v>120</v>
      </c>
      <c r="R2608" s="16">
        <v>7830228</v>
      </c>
      <c r="S2608" s="275">
        <v>600</v>
      </c>
      <c r="T2608" s="243" t="s">
        <v>11752</v>
      </c>
      <c r="U2608" s="279" t="s">
        <v>35</v>
      </c>
      <c r="V2608" s="279" t="s">
        <v>12461</v>
      </c>
    </row>
    <row r="2609" spans="1:22" s="14" customFormat="1" ht="93.75" x14ac:dyDescent="0.3">
      <c r="A2609" s="16">
        <v>2604</v>
      </c>
      <c r="B2609" s="114" t="s">
        <v>514</v>
      </c>
      <c r="C2609" s="114" t="s">
        <v>2514</v>
      </c>
      <c r="D2609" s="114" t="s">
        <v>2515</v>
      </c>
      <c r="E2609" s="114" t="s">
        <v>1051</v>
      </c>
      <c r="F2609" s="114" t="s">
        <v>14449</v>
      </c>
      <c r="G2609" s="114" t="s">
        <v>9115</v>
      </c>
      <c r="H2609" s="189">
        <v>7819840</v>
      </c>
      <c r="I2609" s="172" t="s">
        <v>9113</v>
      </c>
      <c r="J2609" s="20"/>
      <c r="K2609" s="20"/>
      <c r="L2609" s="20"/>
      <c r="M2609" s="20"/>
      <c r="N2609" s="20"/>
      <c r="O2609" s="20"/>
      <c r="P2609" s="20"/>
      <c r="Q2609" s="20"/>
      <c r="R2609" s="16">
        <v>7819840</v>
      </c>
      <c r="S2609" s="21">
        <v>1</v>
      </c>
      <c r="T2609" s="20" t="s">
        <v>15828</v>
      </c>
      <c r="U2609" s="112"/>
      <c r="V2609" s="37"/>
    </row>
    <row r="2610" spans="1:22" s="14" customFormat="1" ht="262.5" x14ac:dyDescent="0.3">
      <c r="A2610" s="16">
        <v>2605</v>
      </c>
      <c r="B2610" s="21" t="s">
        <v>2482</v>
      </c>
      <c r="C2610" s="16" t="s">
        <v>5960</v>
      </c>
      <c r="D2610" s="16" t="s">
        <v>5961</v>
      </c>
      <c r="E2610" s="16" t="s">
        <v>5962</v>
      </c>
      <c r="F2610" s="16"/>
      <c r="G2610" s="16" t="s">
        <v>1493</v>
      </c>
      <c r="H2610" s="251">
        <v>7819560</v>
      </c>
      <c r="I2610" s="251">
        <v>12</v>
      </c>
      <c r="J2610" s="16">
        <v>0</v>
      </c>
      <c r="K2610" s="16">
        <v>0</v>
      </c>
      <c r="L2610" s="16">
        <v>0</v>
      </c>
      <c r="M2610" s="16">
        <v>0</v>
      </c>
      <c r="N2610" s="16">
        <v>0</v>
      </c>
      <c r="O2610" s="16">
        <v>0</v>
      </c>
      <c r="P2610" s="16">
        <v>0</v>
      </c>
      <c r="Q2610" s="16">
        <v>0</v>
      </c>
      <c r="R2610" s="16">
        <v>7819560</v>
      </c>
      <c r="S2610" s="16">
        <v>12</v>
      </c>
      <c r="T2610" s="16" t="s">
        <v>76</v>
      </c>
      <c r="U2610" s="16"/>
      <c r="V2610" s="16" t="s">
        <v>3459</v>
      </c>
    </row>
    <row r="2611" spans="1:22" s="14" customFormat="1" ht="56.25" x14ac:dyDescent="0.3">
      <c r="A2611" s="16">
        <v>2606</v>
      </c>
      <c r="B2611" s="21" t="s">
        <v>2548</v>
      </c>
      <c r="C2611" s="16" t="s">
        <v>2549</v>
      </c>
      <c r="D2611" s="16" t="s">
        <v>2550</v>
      </c>
      <c r="E2611" s="16" t="s">
        <v>2630</v>
      </c>
      <c r="F2611" s="16"/>
      <c r="G2611" s="16" t="s">
        <v>49</v>
      </c>
      <c r="H2611" s="251">
        <v>1812102.64</v>
      </c>
      <c r="I2611" s="437">
        <v>4</v>
      </c>
      <c r="J2611" s="16">
        <v>1920828.8</v>
      </c>
      <c r="K2611" s="26">
        <v>4</v>
      </c>
      <c r="L2611" s="16">
        <v>1997661.95</v>
      </c>
      <c r="M2611" s="26">
        <v>4</v>
      </c>
      <c r="N2611" s="16">
        <v>2077568.43</v>
      </c>
      <c r="O2611" s="26">
        <v>4</v>
      </c>
      <c r="P2611" s="16">
        <v>0</v>
      </c>
      <c r="Q2611" s="16">
        <v>0</v>
      </c>
      <c r="R2611" s="16">
        <v>7808161.8199999994</v>
      </c>
      <c r="S2611" s="16">
        <v>16</v>
      </c>
      <c r="T2611" s="16" t="s">
        <v>1522</v>
      </c>
      <c r="U2611" s="16" t="s">
        <v>2567</v>
      </c>
      <c r="V2611" s="16" t="s">
        <v>199</v>
      </c>
    </row>
    <row r="2612" spans="1:22" s="14" customFormat="1" ht="75" x14ac:dyDescent="0.3">
      <c r="A2612" s="16">
        <v>2607</v>
      </c>
      <c r="B2612" s="16" t="s">
        <v>633</v>
      </c>
      <c r="C2612" s="16" t="s">
        <v>12394</v>
      </c>
      <c r="D2612" s="16" t="s">
        <v>373</v>
      </c>
      <c r="E2612" s="16" t="s">
        <v>12395</v>
      </c>
      <c r="F2612" s="16"/>
      <c r="G2612" s="151" t="s">
        <v>9115</v>
      </c>
      <c r="H2612" s="275">
        <v>7806754.8700000001</v>
      </c>
      <c r="I2612" s="275" t="s">
        <v>9201</v>
      </c>
      <c r="J2612" s="275"/>
      <c r="K2612" s="275"/>
      <c r="L2612" s="275"/>
      <c r="M2612" s="275"/>
      <c r="N2612" s="275"/>
      <c r="O2612" s="275"/>
      <c r="P2612" s="275"/>
      <c r="Q2612" s="275"/>
      <c r="R2612" s="16">
        <v>7806754.8700000001</v>
      </c>
      <c r="S2612" s="275">
        <v>5</v>
      </c>
      <c r="T2612" s="38" t="s">
        <v>11788</v>
      </c>
      <c r="U2612" s="279"/>
      <c r="V2612" s="279"/>
    </row>
    <row r="2613" spans="1:22" s="14" customFormat="1" ht="93.75" x14ac:dyDescent="0.3">
      <c r="A2613" s="16">
        <v>2608</v>
      </c>
      <c r="B2613" s="276" t="s">
        <v>332</v>
      </c>
      <c r="C2613" s="99" t="s">
        <v>1661</v>
      </c>
      <c r="D2613" s="99" t="s">
        <v>1662</v>
      </c>
      <c r="E2613" s="99" t="s">
        <v>11248</v>
      </c>
      <c r="F2613" s="16"/>
      <c r="G2613" s="99" t="s">
        <v>9684</v>
      </c>
      <c r="H2613" s="184">
        <v>0</v>
      </c>
      <c r="I2613" s="184">
        <v>0</v>
      </c>
      <c r="J2613" s="99">
        <v>7800000</v>
      </c>
      <c r="K2613" s="99">
        <v>1000</v>
      </c>
      <c r="L2613" s="99">
        <v>0</v>
      </c>
      <c r="M2613" s="99">
        <v>0</v>
      </c>
      <c r="N2613" s="99">
        <v>0</v>
      </c>
      <c r="O2613" s="99">
        <v>0</v>
      </c>
      <c r="P2613" s="99">
        <v>0</v>
      </c>
      <c r="Q2613" s="99">
        <v>0</v>
      </c>
      <c r="R2613" s="16">
        <v>7800000</v>
      </c>
      <c r="S2613" s="99">
        <v>0</v>
      </c>
      <c r="T2613" s="16" t="s">
        <v>1000</v>
      </c>
      <c r="U2613" s="16" t="s">
        <v>1097</v>
      </c>
      <c r="V2613" s="35" t="s">
        <v>199</v>
      </c>
    </row>
    <row r="2614" spans="1:22" s="14" customFormat="1" ht="93.75" x14ac:dyDescent="0.3">
      <c r="A2614" s="16">
        <v>2609</v>
      </c>
      <c r="B2614" s="21" t="s">
        <v>7919</v>
      </c>
      <c r="C2614" s="16" t="s">
        <v>4674</v>
      </c>
      <c r="D2614" s="16" t="s">
        <v>4675</v>
      </c>
      <c r="E2614" s="16" t="s">
        <v>3422</v>
      </c>
      <c r="F2614" s="16"/>
      <c r="G2614" s="16" t="s">
        <v>33</v>
      </c>
      <c r="H2614" s="251">
        <v>598000</v>
      </c>
      <c r="I2614" s="251">
        <v>2</v>
      </c>
      <c r="J2614" s="16">
        <v>1800000</v>
      </c>
      <c r="K2614" s="16">
        <v>6</v>
      </c>
      <c r="L2614" s="16">
        <v>1800000</v>
      </c>
      <c r="M2614" s="16">
        <v>6</v>
      </c>
      <c r="N2614" s="16">
        <v>1800000</v>
      </c>
      <c r="O2614" s="16">
        <v>6</v>
      </c>
      <c r="P2614" s="16">
        <v>1800000</v>
      </c>
      <c r="Q2614" s="16">
        <v>6</v>
      </c>
      <c r="R2614" s="16">
        <v>7798000</v>
      </c>
      <c r="S2614" s="16">
        <v>26</v>
      </c>
      <c r="T2614" s="16" t="s">
        <v>213</v>
      </c>
      <c r="U2614" s="16" t="s">
        <v>7048</v>
      </c>
      <c r="V2614" s="16" t="s">
        <v>7048</v>
      </c>
    </row>
    <row r="2615" spans="1:22" s="14" customFormat="1" ht="409.5" x14ac:dyDescent="0.3">
      <c r="A2615" s="16">
        <v>2610</v>
      </c>
      <c r="B2615" s="21" t="s">
        <v>8096</v>
      </c>
      <c r="C2615" s="16" t="s">
        <v>10010</v>
      </c>
      <c r="D2615" s="16" t="s">
        <v>5479</v>
      </c>
      <c r="E2615" s="16" t="s">
        <v>10011</v>
      </c>
      <c r="F2615" s="16" t="s">
        <v>10012</v>
      </c>
      <c r="G2615" s="16" t="s">
        <v>9115</v>
      </c>
      <c r="H2615" s="251">
        <v>1557964.8</v>
      </c>
      <c r="I2615" s="251" t="s">
        <v>9207</v>
      </c>
      <c r="J2615" s="16">
        <v>1557964.8</v>
      </c>
      <c r="K2615" s="16" t="s">
        <v>9207</v>
      </c>
      <c r="L2615" s="16">
        <v>1557964.8</v>
      </c>
      <c r="M2615" s="16" t="s">
        <v>9207</v>
      </c>
      <c r="N2615" s="16">
        <v>1557964.8</v>
      </c>
      <c r="O2615" s="16" t="s">
        <v>9207</v>
      </c>
      <c r="P2615" s="16">
        <v>1557964.8</v>
      </c>
      <c r="Q2615" s="16" t="s">
        <v>9207</v>
      </c>
      <c r="R2615" s="16">
        <v>7789824</v>
      </c>
      <c r="S2615" s="16">
        <v>300</v>
      </c>
      <c r="T2615" s="16" t="s">
        <v>34</v>
      </c>
      <c r="U2615" s="16"/>
      <c r="V2615" s="16"/>
    </row>
    <row r="2616" spans="1:22" s="14" customFormat="1" ht="75" x14ac:dyDescent="0.3">
      <c r="A2616" s="16">
        <v>2611</v>
      </c>
      <c r="B2616" s="21" t="s">
        <v>878</v>
      </c>
      <c r="C2616" s="16" t="s">
        <v>893</v>
      </c>
      <c r="D2616" s="16" t="s">
        <v>894</v>
      </c>
      <c r="E2616" s="16" t="s">
        <v>895</v>
      </c>
      <c r="F2616" s="40" t="s">
        <v>896</v>
      </c>
      <c r="G2616" s="16" t="s">
        <v>337</v>
      </c>
      <c r="H2616" s="437">
        <v>2596440</v>
      </c>
      <c r="I2616" s="437">
        <v>2810</v>
      </c>
      <c r="J2616" s="26">
        <v>2596440</v>
      </c>
      <c r="K2616" s="26">
        <v>2810</v>
      </c>
      <c r="L2616" s="26">
        <v>2596440</v>
      </c>
      <c r="M2616" s="26">
        <v>2810</v>
      </c>
      <c r="N2616" s="16">
        <v>0</v>
      </c>
      <c r="O2616" s="16">
        <v>0</v>
      </c>
      <c r="P2616" s="16">
        <v>0</v>
      </c>
      <c r="Q2616" s="16">
        <v>0</v>
      </c>
      <c r="R2616" s="16">
        <v>7789320</v>
      </c>
      <c r="S2616" s="16">
        <v>8430</v>
      </c>
      <c r="T2616" s="16" t="s">
        <v>883</v>
      </c>
      <c r="U2616" s="16" t="s">
        <v>35</v>
      </c>
      <c r="V2616" s="16" t="s">
        <v>884</v>
      </c>
    </row>
    <row r="2617" spans="1:22" s="14" customFormat="1" ht="409.5" x14ac:dyDescent="0.3">
      <c r="A2617" s="16">
        <v>2612</v>
      </c>
      <c r="B2617" s="21" t="s">
        <v>1550</v>
      </c>
      <c r="C2617" s="16" t="s">
        <v>3172</v>
      </c>
      <c r="D2617" s="16" t="s">
        <v>3173</v>
      </c>
      <c r="E2617" s="16" t="s">
        <v>5963</v>
      </c>
      <c r="F2617" s="16"/>
      <c r="G2617" s="16" t="s">
        <v>1493</v>
      </c>
      <c r="H2617" s="251">
        <v>7789292</v>
      </c>
      <c r="I2617" s="251">
        <v>2</v>
      </c>
      <c r="J2617" s="16">
        <v>0</v>
      </c>
      <c r="K2617" s="16">
        <v>0</v>
      </c>
      <c r="L2617" s="16">
        <v>0</v>
      </c>
      <c r="M2617" s="16">
        <v>0</v>
      </c>
      <c r="N2617" s="16">
        <v>0</v>
      </c>
      <c r="O2617" s="16">
        <v>0</v>
      </c>
      <c r="P2617" s="16">
        <v>0</v>
      </c>
      <c r="Q2617" s="16">
        <v>0</v>
      </c>
      <c r="R2617" s="16">
        <v>7789292</v>
      </c>
      <c r="S2617" s="16">
        <v>2</v>
      </c>
      <c r="T2617" s="16" t="s">
        <v>76</v>
      </c>
      <c r="U2617" s="16"/>
      <c r="V2617" s="16" t="s">
        <v>4536</v>
      </c>
    </row>
    <row r="2618" spans="1:22" s="14" customFormat="1" ht="56.25" x14ac:dyDescent="0.3">
      <c r="A2618" s="16">
        <v>2613</v>
      </c>
      <c r="B2618" s="113" t="s">
        <v>15406</v>
      </c>
      <c r="C2618" s="113" t="s">
        <v>16137</v>
      </c>
      <c r="D2618" s="113" t="s">
        <v>762</v>
      </c>
      <c r="E2618" s="113" t="s">
        <v>16138</v>
      </c>
      <c r="F2618" s="17">
        <v>2844</v>
      </c>
      <c r="G2618" s="164" t="s">
        <v>24</v>
      </c>
      <c r="H2618" s="115">
        <v>7789240.1800000006</v>
      </c>
      <c r="I2618" s="115">
        <v>13322</v>
      </c>
      <c r="J2618" s="171"/>
      <c r="K2618" s="171"/>
      <c r="L2618" s="171"/>
      <c r="M2618" s="171"/>
      <c r="N2618" s="171"/>
      <c r="O2618" s="171"/>
      <c r="P2618" s="174"/>
      <c r="Q2618" s="174"/>
      <c r="R2618" s="16">
        <v>7789240.1800000006</v>
      </c>
      <c r="S2618" s="171">
        <v>13322</v>
      </c>
      <c r="T2618" s="114" t="s">
        <v>15928</v>
      </c>
      <c r="U2618" s="112" t="s">
        <v>199</v>
      </c>
      <c r="V2618" s="112" t="s">
        <v>199</v>
      </c>
    </row>
    <row r="2619" spans="1:22" s="14" customFormat="1" ht="37.5" x14ac:dyDescent="0.3">
      <c r="A2619" s="16">
        <v>2614</v>
      </c>
      <c r="B2619" s="21" t="s">
        <v>1850</v>
      </c>
      <c r="C2619" s="16" t="s">
        <v>1851</v>
      </c>
      <c r="D2619" s="16" t="s">
        <v>9210</v>
      </c>
      <c r="E2619" s="16" t="s">
        <v>9211</v>
      </c>
      <c r="F2619" s="16"/>
      <c r="G2619" s="16" t="s">
        <v>7084</v>
      </c>
      <c r="H2619" s="251">
        <v>7782564.7199999997</v>
      </c>
      <c r="I2619" s="251" t="s">
        <v>9212</v>
      </c>
      <c r="J2619" s="16"/>
      <c r="K2619" s="16"/>
      <c r="L2619" s="16"/>
      <c r="M2619" s="16"/>
      <c r="N2619" s="16"/>
      <c r="O2619" s="16"/>
      <c r="P2619" s="16"/>
      <c r="Q2619" s="16"/>
      <c r="R2619" s="16">
        <v>7782564.7199999997</v>
      </c>
      <c r="S2619" s="16"/>
      <c r="T2619" s="16" t="s">
        <v>1326</v>
      </c>
      <c r="U2619" s="16"/>
      <c r="V2619" s="16"/>
    </row>
    <row r="2620" spans="1:22" s="14" customFormat="1" ht="93.75" x14ac:dyDescent="0.3">
      <c r="A2620" s="16">
        <v>2615</v>
      </c>
      <c r="B2620" s="21" t="s">
        <v>3176</v>
      </c>
      <c r="C2620" s="16" t="s">
        <v>6145</v>
      </c>
      <c r="D2620" s="16" t="s">
        <v>6146</v>
      </c>
      <c r="E2620" s="16" t="s">
        <v>10486</v>
      </c>
      <c r="F2620" s="16"/>
      <c r="G2620" s="16" t="s">
        <v>9115</v>
      </c>
      <c r="H2620" s="251">
        <v>7782203.5199999996</v>
      </c>
      <c r="I2620" s="251" t="s">
        <v>10487</v>
      </c>
      <c r="J2620" s="16"/>
      <c r="K2620" s="16"/>
      <c r="L2620" s="16"/>
      <c r="M2620" s="16"/>
      <c r="N2620" s="16"/>
      <c r="O2620" s="16"/>
      <c r="P2620" s="16"/>
      <c r="Q2620" s="16"/>
      <c r="R2620" s="16">
        <v>7782203.5199999996</v>
      </c>
      <c r="S2620" s="16">
        <v>63</v>
      </c>
      <c r="T2620" s="16" t="s">
        <v>76</v>
      </c>
      <c r="U2620" s="16" t="s">
        <v>1702</v>
      </c>
      <c r="V2620" s="16" t="s">
        <v>5837</v>
      </c>
    </row>
    <row r="2621" spans="1:22" s="14" customFormat="1" ht="37.5" x14ac:dyDescent="0.3">
      <c r="A2621" s="16">
        <v>2616</v>
      </c>
      <c r="B2621" s="16" t="s">
        <v>11899</v>
      </c>
      <c r="C2621" s="16" t="s">
        <v>11900</v>
      </c>
      <c r="D2621" s="16" t="s">
        <v>11841</v>
      </c>
      <c r="E2621" s="16" t="s">
        <v>12396</v>
      </c>
      <c r="F2621" s="16"/>
      <c r="G2621" s="151" t="s">
        <v>9115</v>
      </c>
      <c r="H2621" s="275">
        <v>1555170</v>
      </c>
      <c r="I2621" s="275" t="s">
        <v>9130</v>
      </c>
      <c r="J2621" s="275">
        <v>1555170</v>
      </c>
      <c r="K2621" s="275" t="s">
        <v>9130</v>
      </c>
      <c r="L2621" s="275">
        <v>1555170</v>
      </c>
      <c r="M2621" s="275" t="s">
        <v>9130</v>
      </c>
      <c r="N2621" s="275">
        <v>1555170</v>
      </c>
      <c r="O2621" s="275" t="s">
        <v>9130</v>
      </c>
      <c r="P2621" s="275">
        <v>1555170</v>
      </c>
      <c r="Q2621" s="275" t="s">
        <v>9130</v>
      </c>
      <c r="R2621" s="16">
        <v>7775850</v>
      </c>
      <c r="S2621" s="275">
        <v>15</v>
      </c>
      <c r="T2621" s="38" t="s">
        <v>11752</v>
      </c>
      <c r="U2621" s="279"/>
      <c r="V2621" s="279"/>
    </row>
    <row r="2622" spans="1:22" s="14" customFormat="1" ht="375" x14ac:dyDescent="0.3">
      <c r="A2622" s="16">
        <v>2617</v>
      </c>
      <c r="B2622" s="21" t="s">
        <v>4351</v>
      </c>
      <c r="C2622" s="16" t="s">
        <v>2537</v>
      </c>
      <c r="D2622" s="16" t="s">
        <v>2538</v>
      </c>
      <c r="E2622" s="16" t="s">
        <v>4352</v>
      </c>
      <c r="F2622" s="16"/>
      <c r="G2622" s="16" t="s">
        <v>2320</v>
      </c>
      <c r="H2622" s="251">
        <v>860326.49999999988</v>
      </c>
      <c r="I2622" s="251">
        <v>1.38</v>
      </c>
      <c r="J2622" s="16">
        <v>1727000</v>
      </c>
      <c r="K2622" s="16">
        <v>2.2000000000000002</v>
      </c>
      <c r="L2622" s="16">
        <v>1727000</v>
      </c>
      <c r="M2622" s="16">
        <v>2.2000000000000002</v>
      </c>
      <c r="N2622" s="16">
        <v>1727000</v>
      </c>
      <c r="O2622" s="16">
        <v>2.2000000000000002</v>
      </c>
      <c r="P2622" s="16">
        <v>1727000</v>
      </c>
      <c r="Q2622" s="16">
        <v>2.2000000000000002</v>
      </c>
      <c r="R2622" s="16">
        <v>7768326.5</v>
      </c>
      <c r="S2622" s="16">
        <v>10.18</v>
      </c>
      <c r="T2622" s="16" t="s">
        <v>25</v>
      </c>
      <c r="U2622" s="16" t="s">
        <v>1085</v>
      </c>
      <c r="V2622" s="16" t="s">
        <v>3374</v>
      </c>
    </row>
    <row r="2623" spans="1:22" s="14" customFormat="1" ht="112.5" x14ac:dyDescent="0.3">
      <c r="A2623" s="16">
        <v>2618</v>
      </c>
      <c r="B2623" s="21" t="s">
        <v>645</v>
      </c>
      <c r="C2623" s="16" t="s">
        <v>2750</v>
      </c>
      <c r="D2623" s="16" t="s">
        <v>2751</v>
      </c>
      <c r="E2623" s="16" t="s">
        <v>11084</v>
      </c>
      <c r="F2623" s="16"/>
      <c r="G2623" s="16" t="s">
        <v>1493</v>
      </c>
      <c r="H2623" s="251">
        <v>1551513.6000000001</v>
      </c>
      <c r="I2623" s="251">
        <v>8</v>
      </c>
      <c r="J2623" s="16">
        <v>1551513.6000000001</v>
      </c>
      <c r="K2623" s="16">
        <v>8</v>
      </c>
      <c r="L2623" s="16">
        <v>1551513.6000000001</v>
      </c>
      <c r="M2623" s="16">
        <v>8</v>
      </c>
      <c r="N2623" s="16">
        <v>1551513.6000000001</v>
      </c>
      <c r="O2623" s="16">
        <v>8</v>
      </c>
      <c r="P2623" s="16">
        <v>1551513.6000000001</v>
      </c>
      <c r="Q2623" s="16">
        <v>8</v>
      </c>
      <c r="R2623" s="16">
        <v>7757568</v>
      </c>
      <c r="S2623" s="16">
        <v>40</v>
      </c>
      <c r="T2623" s="16" t="s">
        <v>1113</v>
      </c>
      <c r="U2623" s="16" t="s">
        <v>4512</v>
      </c>
      <c r="V2623" s="35" t="s">
        <v>199</v>
      </c>
    </row>
    <row r="2624" spans="1:22" s="14" customFormat="1" ht="112.5" x14ac:dyDescent="0.3">
      <c r="A2624" s="16">
        <v>2619</v>
      </c>
      <c r="B2624" s="21" t="s">
        <v>5601</v>
      </c>
      <c r="C2624" s="21" t="s">
        <v>5602</v>
      </c>
      <c r="D2624" s="21" t="s">
        <v>5603</v>
      </c>
      <c r="E2624" s="21" t="s">
        <v>14170</v>
      </c>
      <c r="F2624" s="155"/>
      <c r="G2624" s="21">
        <v>839</v>
      </c>
      <c r="H2624" s="115">
        <v>1547856.8</v>
      </c>
      <c r="I2624" s="115">
        <v>71</v>
      </c>
      <c r="J2624" s="21">
        <v>1547856.8</v>
      </c>
      <c r="K2624" s="21">
        <v>50</v>
      </c>
      <c r="L2624" s="21">
        <v>1547856.8</v>
      </c>
      <c r="M2624" s="21">
        <v>50</v>
      </c>
      <c r="N2624" s="21">
        <v>1547856.8</v>
      </c>
      <c r="O2624" s="21">
        <v>50</v>
      </c>
      <c r="P2624" s="21">
        <v>1547856.8</v>
      </c>
      <c r="Q2624" s="21">
        <v>50</v>
      </c>
      <c r="R2624" s="16">
        <v>7739284</v>
      </c>
      <c r="S2624" s="21">
        <v>271</v>
      </c>
      <c r="T2624" s="21" t="s">
        <v>13882</v>
      </c>
      <c r="U2624" s="16" t="s">
        <v>13883</v>
      </c>
      <c r="V2624" s="16"/>
    </row>
    <row r="2625" spans="1:22" s="14" customFormat="1" ht="37.5" x14ac:dyDescent="0.3">
      <c r="A2625" s="16">
        <v>2620</v>
      </c>
      <c r="B2625" s="113" t="s">
        <v>5908</v>
      </c>
      <c r="C2625" s="113" t="s">
        <v>15757</v>
      </c>
      <c r="D2625" s="113" t="s">
        <v>15758</v>
      </c>
      <c r="E2625" s="113" t="s">
        <v>15759</v>
      </c>
      <c r="F2625" s="114" t="s">
        <v>14449</v>
      </c>
      <c r="G2625" s="113" t="s">
        <v>33</v>
      </c>
      <c r="H2625" s="172">
        <v>1317600</v>
      </c>
      <c r="I2625" s="172">
        <v>2</v>
      </c>
      <c r="J2625" s="178">
        <v>1423008</v>
      </c>
      <c r="K2625" s="178">
        <v>2</v>
      </c>
      <c r="L2625" s="178">
        <v>1536848</v>
      </c>
      <c r="M2625" s="178">
        <v>2</v>
      </c>
      <c r="N2625" s="178">
        <v>1659796</v>
      </c>
      <c r="O2625" s="178">
        <v>2</v>
      </c>
      <c r="P2625" s="114">
        <v>1792580</v>
      </c>
      <c r="Q2625" s="114">
        <v>2</v>
      </c>
      <c r="R2625" s="16">
        <v>7729832</v>
      </c>
      <c r="S2625" s="21">
        <v>10</v>
      </c>
      <c r="T2625" s="20" t="s">
        <v>15751</v>
      </c>
      <c r="U2625" s="112"/>
      <c r="V2625" s="112"/>
    </row>
    <row r="2626" spans="1:22" s="14" customFormat="1" ht="409.5" x14ac:dyDescent="0.3">
      <c r="A2626" s="16">
        <v>2621</v>
      </c>
      <c r="B2626" s="21" t="s">
        <v>7920</v>
      </c>
      <c r="C2626" s="16" t="s">
        <v>3331</v>
      </c>
      <c r="D2626" s="16" t="s">
        <v>842</v>
      </c>
      <c r="E2626" s="16" t="s">
        <v>3332</v>
      </c>
      <c r="F2626" s="16"/>
      <c r="G2626" s="16" t="s">
        <v>33</v>
      </c>
      <c r="H2626" s="251">
        <v>2253900</v>
      </c>
      <c r="I2626" s="251">
        <v>66</v>
      </c>
      <c r="J2626" s="16">
        <v>1366000</v>
      </c>
      <c r="K2626" s="16">
        <v>40</v>
      </c>
      <c r="L2626" s="16">
        <v>1366000</v>
      </c>
      <c r="M2626" s="16">
        <v>40</v>
      </c>
      <c r="N2626" s="16">
        <v>1366000</v>
      </c>
      <c r="O2626" s="16">
        <v>40</v>
      </c>
      <c r="P2626" s="16">
        <v>1366000</v>
      </c>
      <c r="Q2626" s="16">
        <v>40</v>
      </c>
      <c r="R2626" s="16">
        <v>7717900</v>
      </c>
      <c r="S2626" s="16">
        <v>226</v>
      </c>
      <c r="T2626" s="16" t="s">
        <v>213</v>
      </c>
      <c r="U2626" s="16" t="s">
        <v>1097</v>
      </c>
      <c r="V2626" s="16" t="s">
        <v>7048</v>
      </c>
    </row>
    <row r="2627" spans="1:22" s="14" customFormat="1" ht="356.25" x14ac:dyDescent="0.3">
      <c r="A2627" s="16">
        <v>2622</v>
      </c>
      <c r="B2627" s="21" t="s">
        <v>2862</v>
      </c>
      <c r="C2627" s="16" t="s">
        <v>5768</v>
      </c>
      <c r="D2627" s="16" t="s">
        <v>5769</v>
      </c>
      <c r="E2627" s="16" t="s">
        <v>5944</v>
      </c>
      <c r="F2627" s="16"/>
      <c r="G2627" s="16" t="s">
        <v>1493</v>
      </c>
      <c r="H2627" s="251">
        <v>7717500</v>
      </c>
      <c r="I2627" s="251">
        <v>7</v>
      </c>
      <c r="J2627" s="16">
        <v>0</v>
      </c>
      <c r="K2627" s="16">
        <v>0</v>
      </c>
      <c r="L2627" s="16">
        <v>0</v>
      </c>
      <c r="M2627" s="16">
        <v>0</v>
      </c>
      <c r="N2627" s="16">
        <v>0</v>
      </c>
      <c r="O2627" s="16">
        <v>0</v>
      </c>
      <c r="P2627" s="16">
        <v>0</v>
      </c>
      <c r="Q2627" s="16">
        <v>0</v>
      </c>
      <c r="R2627" s="16">
        <v>7717500</v>
      </c>
      <c r="S2627" s="16">
        <v>7</v>
      </c>
      <c r="T2627" s="16" t="s">
        <v>76</v>
      </c>
      <c r="U2627" s="16"/>
      <c r="V2627" s="16"/>
    </row>
    <row r="2628" spans="1:22" s="14" customFormat="1" ht="75" x14ac:dyDescent="0.3">
      <c r="A2628" s="16">
        <v>2623</v>
      </c>
      <c r="B2628" s="21" t="s">
        <v>320</v>
      </c>
      <c r="C2628" s="16" t="s">
        <v>321</v>
      </c>
      <c r="D2628" s="16" t="s">
        <v>322</v>
      </c>
      <c r="E2628" s="16" t="s">
        <v>323</v>
      </c>
      <c r="F2628" s="40" t="s">
        <v>324</v>
      </c>
      <c r="G2628" s="16" t="s">
        <v>33</v>
      </c>
      <c r="H2628" s="251">
        <v>2572000</v>
      </c>
      <c r="I2628" s="251">
        <v>4</v>
      </c>
      <c r="J2628" s="29">
        <v>2572000</v>
      </c>
      <c r="K2628" s="16">
        <v>4</v>
      </c>
      <c r="L2628" s="29">
        <v>2572000</v>
      </c>
      <c r="M2628" s="16">
        <v>4</v>
      </c>
      <c r="N2628" s="16">
        <v>0</v>
      </c>
      <c r="O2628" s="16">
        <v>0</v>
      </c>
      <c r="P2628" s="16">
        <v>0</v>
      </c>
      <c r="Q2628" s="16">
        <v>0</v>
      </c>
      <c r="R2628" s="16">
        <v>7716000</v>
      </c>
      <c r="S2628" s="16">
        <v>12</v>
      </c>
      <c r="T2628" s="16" t="s">
        <v>213</v>
      </c>
      <c r="U2628" s="16" t="s">
        <v>35</v>
      </c>
      <c r="V2628" s="16" t="s">
        <v>325</v>
      </c>
    </row>
    <row r="2629" spans="1:22" s="14" customFormat="1" ht="56.25" x14ac:dyDescent="0.3">
      <c r="A2629" s="16">
        <v>2624</v>
      </c>
      <c r="B2629" s="21" t="s">
        <v>2755</v>
      </c>
      <c r="C2629" s="16" t="s">
        <v>2756</v>
      </c>
      <c r="D2629" s="16" t="s">
        <v>1760</v>
      </c>
      <c r="E2629" s="16" t="s">
        <v>2757</v>
      </c>
      <c r="F2629" s="16"/>
      <c r="G2629" s="16" t="s">
        <v>24</v>
      </c>
      <c r="H2629" s="251">
        <v>7711584.2999999998</v>
      </c>
      <c r="I2629" s="251">
        <v>12240.609999999999</v>
      </c>
      <c r="J2629" s="16">
        <v>0</v>
      </c>
      <c r="K2629" s="16">
        <v>0</v>
      </c>
      <c r="L2629" s="16">
        <v>0</v>
      </c>
      <c r="M2629" s="16">
        <v>0</v>
      </c>
      <c r="N2629" s="16">
        <v>0</v>
      </c>
      <c r="O2629" s="16">
        <v>0</v>
      </c>
      <c r="P2629" s="16">
        <v>0</v>
      </c>
      <c r="Q2629" s="16">
        <v>0</v>
      </c>
      <c r="R2629" s="16">
        <v>7711584.2999999998</v>
      </c>
      <c r="S2629" s="16">
        <v>12240.609999999999</v>
      </c>
      <c r="T2629" s="16" t="s">
        <v>76</v>
      </c>
      <c r="U2629" s="16" t="s">
        <v>353</v>
      </c>
      <c r="V2629" s="16" t="s">
        <v>2758</v>
      </c>
    </row>
    <row r="2630" spans="1:22" s="14" customFormat="1" ht="75" x14ac:dyDescent="0.3">
      <c r="A2630" s="16">
        <v>2625</v>
      </c>
      <c r="B2630" s="20" t="s">
        <v>16173</v>
      </c>
      <c r="C2630" s="20" t="s">
        <v>16130</v>
      </c>
      <c r="D2630" s="20" t="s">
        <v>16174</v>
      </c>
      <c r="E2630" s="20" t="s">
        <v>16175</v>
      </c>
      <c r="F2630" s="116" t="s">
        <v>16176</v>
      </c>
      <c r="G2630" s="21" t="s">
        <v>33</v>
      </c>
      <c r="H2630" s="115">
        <v>7695564.4500000002</v>
      </c>
      <c r="I2630" s="115">
        <v>15</v>
      </c>
      <c r="J2630" s="171"/>
      <c r="K2630" s="171"/>
      <c r="L2630" s="171"/>
      <c r="M2630" s="171"/>
      <c r="N2630" s="174"/>
      <c r="O2630" s="174"/>
      <c r="P2630" s="174"/>
      <c r="Q2630" s="174"/>
      <c r="R2630" s="16">
        <v>7695564.4500000002</v>
      </c>
      <c r="S2630" s="171">
        <v>15</v>
      </c>
      <c r="T2630" s="21" t="s">
        <v>15928</v>
      </c>
      <c r="U2630" s="16" t="s">
        <v>35</v>
      </c>
      <c r="V2630" s="16" t="s">
        <v>15973</v>
      </c>
    </row>
    <row r="2631" spans="1:22" s="14" customFormat="1" ht="37.5" x14ac:dyDescent="0.3">
      <c r="A2631" s="16">
        <v>2626</v>
      </c>
      <c r="B2631" s="21" t="s">
        <v>9554</v>
      </c>
      <c r="C2631" s="16" t="s">
        <v>9555</v>
      </c>
      <c r="D2631" s="16" t="s">
        <v>6058</v>
      </c>
      <c r="E2631" s="16" t="s">
        <v>9556</v>
      </c>
      <c r="F2631" s="16"/>
      <c r="G2631" s="16" t="s">
        <v>1493</v>
      </c>
      <c r="H2631" s="251">
        <v>1539096</v>
      </c>
      <c r="I2631" s="251">
        <v>4</v>
      </c>
      <c r="J2631" s="16">
        <v>1539096</v>
      </c>
      <c r="K2631" s="16">
        <v>4</v>
      </c>
      <c r="L2631" s="16">
        <v>1539096</v>
      </c>
      <c r="M2631" s="16">
        <v>4</v>
      </c>
      <c r="N2631" s="16">
        <v>1539096</v>
      </c>
      <c r="O2631" s="16">
        <v>4</v>
      </c>
      <c r="P2631" s="16">
        <v>1539096</v>
      </c>
      <c r="Q2631" s="16">
        <v>4</v>
      </c>
      <c r="R2631" s="16">
        <v>7695480</v>
      </c>
      <c r="S2631" s="16">
        <v>20</v>
      </c>
      <c r="T2631" s="16" t="s">
        <v>1326</v>
      </c>
      <c r="U2631" s="16" t="s">
        <v>1097</v>
      </c>
      <c r="V2631" s="16"/>
    </row>
    <row r="2632" spans="1:22" s="14" customFormat="1" ht="37.5" x14ac:dyDescent="0.3">
      <c r="A2632" s="16">
        <v>2627</v>
      </c>
      <c r="B2632" s="21" t="s">
        <v>480</v>
      </c>
      <c r="C2632" s="16" t="s">
        <v>481</v>
      </c>
      <c r="D2632" s="16" t="s">
        <v>482</v>
      </c>
      <c r="E2632" s="16" t="s">
        <v>4651</v>
      </c>
      <c r="F2632" s="16"/>
      <c r="G2632" s="16" t="s">
        <v>1493</v>
      </c>
      <c r="H2632" s="251">
        <v>1688000</v>
      </c>
      <c r="I2632" s="251">
        <v>8</v>
      </c>
      <c r="J2632" s="16">
        <v>1695000</v>
      </c>
      <c r="K2632" s="16">
        <v>8</v>
      </c>
      <c r="L2632" s="16">
        <v>1027500</v>
      </c>
      <c r="M2632" s="16">
        <v>5</v>
      </c>
      <c r="N2632" s="16">
        <v>1435000</v>
      </c>
      <c r="O2632" s="16">
        <v>7</v>
      </c>
      <c r="P2632" s="16">
        <v>1845000</v>
      </c>
      <c r="Q2632" s="16">
        <v>9</v>
      </c>
      <c r="R2632" s="16">
        <v>7690500</v>
      </c>
      <c r="S2632" s="16">
        <v>37</v>
      </c>
      <c r="T2632" s="16" t="s">
        <v>50</v>
      </c>
      <c r="U2632" s="16" t="s">
        <v>1320</v>
      </c>
      <c r="V2632" s="16" t="s">
        <v>3310</v>
      </c>
    </row>
    <row r="2633" spans="1:22" s="14" customFormat="1" ht="75" x14ac:dyDescent="0.3">
      <c r="A2633" s="16">
        <v>2628</v>
      </c>
      <c r="B2633" s="21" t="s">
        <v>4772</v>
      </c>
      <c r="C2633" s="16" t="s">
        <v>4773</v>
      </c>
      <c r="D2633" s="16" t="s">
        <v>798</v>
      </c>
      <c r="E2633" s="16" t="s">
        <v>4774</v>
      </c>
      <c r="F2633" s="16"/>
      <c r="G2633" s="16" t="s">
        <v>1493</v>
      </c>
      <c r="H2633" s="251">
        <v>1417996</v>
      </c>
      <c r="I2633" s="251">
        <v>4</v>
      </c>
      <c r="J2633" s="16">
        <v>1474715.84</v>
      </c>
      <c r="K2633" s="16">
        <v>4</v>
      </c>
      <c r="L2633" s="16">
        <v>1533704.4736000001</v>
      </c>
      <c r="M2633" s="16">
        <v>4</v>
      </c>
      <c r="N2633" s="16">
        <v>1595052.6525440002</v>
      </c>
      <c r="O2633" s="16">
        <v>4</v>
      </c>
      <c r="P2633" s="16">
        <v>1658854.7586457604</v>
      </c>
      <c r="Q2633" s="16">
        <v>4</v>
      </c>
      <c r="R2633" s="16">
        <v>7680323.724789761</v>
      </c>
      <c r="S2633" s="16">
        <v>20</v>
      </c>
      <c r="T2633" s="16" t="s">
        <v>50</v>
      </c>
      <c r="U2633" s="16" t="s">
        <v>1320</v>
      </c>
      <c r="V2633" s="16" t="s">
        <v>3310</v>
      </c>
    </row>
    <row r="2634" spans="1:22" s="14" customFormat="1" ht="409.5" x14ac:dyDescent="0.3">
      <c r="A2634" s="16">
        <v>2629</v>
      </c>
      <c r="B2634" s="21" t="s">
        <v>993</v>
      </c>
      <c r="C2634" s="16" t="s">
        <v>1540</v>
      </c>
      <c r="D2634" s="16" t="s">
        <v>1541</v>
      </c>
      <c r="E2634" s="16" t="s">
        <v>1647</v>
      </c>
      <c r="F2634" s="16"/>
      <c r="G2634" s="16" t="s">
        <v>1493</v>
      </c>
      <c r="H2634" s="251">
        <v>2149271.8333333335</v>
      </c>
      <c r="I2634" s="251">
        <v>350</v>
      </c>
      <c r="J2634" s="16">
        <v>1301844.6533333298</v>
      </c>
      <c r="K2634" s="16">
        <v>200</v>
      </c>
      <c r="L2634" s="16">
        <v>1353918.4394666699</v>
      </c>
      <c r="M2634" s="16">
        <v>200</v>
      </c>
      <c r="N2634" s="16">
        <v>1408075.1770453367</v>
      </c>
      <c r="O2634" s="16">
        <v>200</v>
      </c>
      <c r="P2634" s="16">
        <v>1464398.1841271501</v>
      </c>
      <c r="Q2634" s="16">
        <v>200</v>
      </c>
      <c r="R2634" s="16">
        <v>7677508.2873058207</v>
      </c>
      <c r="S2634" s="16">
        <v>1150</v>
      </c>
      <c r="T2634" s="16" t="s">
        <v>966</v>
      </c>
      <c r="U2634" s="16" t="s">
        <v>35</v>
      </c>
      <c r="V2634" s="16" t="s">
        <v>199</v>
      </c>
    </row>
    <row r="2635" spans="1:22" s="14" customFormat="1" ht="409.5" x14ac:dyDescent="0.3">
      <c r="A2635" s="16">
        <v>2630</v>
      </c>
      <c r="B2635" s="21" t="s">
        <v>5004</v>
      </c>
      <c r="C2635" s="16" t="s">
        <v>5005</v>
      </c>
      <c r="D2635" s="16" t="s">
        <v>5006</v>
      </c>
      <c r="E2635" s="16" t="s">
        <v>5007</v>
      </c>
      <c r="F2635" s="17"/>
      <c r="G2635" s="16" t="s">
        <v>33</v>
      </c>
      <c r="H2635" s="251">
        <v>1534000</v>
      </c>
      <c r="I2635" s="251">
        <v>2</v>
      </c>
      <c r="J2635" s="16">
        <v>1534000</v>
      </c>
      <c r="K2635" s="16">
        <v>2</v>
      </c>
      <c r="L2635" s="16">
        <v>1534000</v>
      </c>
      <c r="M2635" s="16">
        <v>2</v>
      </c>
      <c r="N2635" s="16">
        <v>1534000</v>
      </c>
      <c r="O2635" s="16">
        <v>2</v>
      </c>
      <c r="P2635" s="16">
        <v>1534000</v>
      </c>
      <c r="Q2635" s="16">
        <v>2</v>
      </c>
      <c r="R2635" s="16">
        <v>7670000</v>
      </c>
      <c r="S2635" s="16">
        <v>10</v>
      </c>
      <c r="T2635" s="16" t="s">
        <v>213</v>
      </c>
      <c r="U2635" s="16" t="s">
        <v>2567</v>
      </c>
      <c r="V2635" s="16" t="s">
        <v>4641</v>
      </c>
    </row>
    <row r="2636" spans="1:22" s="14" customFormat="1" ht="75" x14ac:dyDescent="0.3">
      <c r="A2636" s="16">
        <v>2631</v>
      </c>
      <c r="B2636" s="16" t="s">
        <v>384</v>
      </c>
      <c r="C2636" s="16" t="s">
        <v>11010</v>
      </c>
      <c r="D2636" s="16" t="s">
        <v>13033</v>
      </c>
      <c r="E2636" s="16" t="s">
        <v>13023</v>
      </c>
      <c r="F2636" s="16"/>
      <c r="G2636" s="151" t="s">
        <v>33</v>
      </c>
      <c r="H2636" s="166">
        <v>7654029.1399999997</v>
      </c>
      <c r="I2636" s="166">
        <v>2</v>
      </c>
      <c r="J2636" s="166">
        <v>0</v>
      </c>
      <c r="K2636" s="166">
        <v>0</v>
      </c>
      <c r="L2636" s="166">
        <v>0</v>
      </c>
      <c r="M2636" s="166">
        <v>0</v>
      </c>
      <c r="N2636" s="166">
        <v>0</v>
      </c>
      <c r="O2636" s="166">
        <v>0</v>
      </c>
      <c r="P2636" s="166">
        <v>0</v>
      </c>
      <c r="Q2636" s="166">
        <v>0</v>
      </c>
      <c r="R2636" s="16">
        <v>7654029.1399999997</v>
      </c>
      <c r="S2636" s="275">
        <v>2</v>
      </c>
      <c r="T2636" s="20" t="s">
        <v>12910</v>
      </c>
      <c r="U2636" s="166" t="s">
        <v>2567</v>
      </c>
      <c r="V2636" s="166"/>
    </row>
    <row r="2637" spans="1:22" s="14" customFormat="1" ht="37.5" x14ac:dyDescent="0.3">
      <c r="A2637" s="16">
        <v>2632</v>
      </c>
      <c r="B2637" s="21" t="s">
        <v>5012</v>
      </c>
      <c r="C2637" s="16" t="s">
        <v>2950</v>
      </c>
      <c r="D2637" s="16" t="s">
        <v>2949</v>
      </c>
      <c r="E2637" s="16" t="s">
        <v>2951</v>
      </c>
      <c r="F2637" s="17"/>
      <c r="G2637" s="16" t="s">
        <v>33</v>
      </c>
      <c r="H2637" s="251">
        <v>1530652.56</v>
      </c>
      <c r="I2637" s="251">
        <v>2</v>
      </c>
      <c r="J2637" s="16">
        <v>1530652.56</v>
      </c>
      <c r="K2637" s="16">
        <v>2</v>
      </c>
      <c r="L2637" s="16">
        <v>1530652.56</v>
      </c>
      <c r="M2637" s="16">
        <v>2</v>
      </c>
      <c r="N2637" s="16">
        <v>1530652.56</v>
      </c>
      <c r="O2637" s="16">
        <v>2</v>
      </c>
      <c r="P2637" s="16">
        <v>1530652.56</v>
      </c>
      <c r="Q2637" s="16">
        <v>2</v>
      </c>
      <c r="R2637" s="16">
        <v>7653262.8000000007</v>
      </c>
      <c r="S2637" s="16">
        <v>10</v>
      </c>
      <c r="T2637" s="16" t="s">
        <v>213</v>
      </c>
      <c r="U2637" s="16" t="s">
        <v>2567</v>
      </c>
      <c r="V2637" s="16" t="s">
        <v>199</v>
      </c>
    </row>
    <row r="2638" spans="1:22" s="14" customFormat="1" ht="37.5" x14ac:dyDescent="0.3">
      <c r="A2638" s="16">
        <v>2633</v>
      </c>
      <c r="B2638" s="21" t="s">
        <v>6733</v>
      </c>
      <c r="C2638" s="16" t="s">
        <v>6734</v>
      </c>
      <c r="D2638" s="16" t="s">
        <v>6735</v>
      </c>
      <c r="E2638" s="16" t="s">
        <v>10883</v>
      </c>
      <c r="F2638" s="16"/>
      <c r="G2638" s="16" t="s">
        <v>9115</v>
      </c>
      <c r="H2638" s="251">
        <v>7645792</v>
      </c>
      <c r="I2638" s="251" t="s">
        <v>10750</v>
      </c>
      <c r="J2638" s="16"/>
      <c r="K2638" s="16"/>
      <c r="L2638" s="16"/>
      <c r="M2638" s="16"/>
      <c r="N2638" s="16"/>
      <c r="O2638" s="16"/>
      <c r="P2638" s="16"/>
      <c r="Q2638" s="16"/>
      <c r="R2638" s="16">
        <v>7645792</v>
      </c>
      <c r="S2638" s="16">
        <v>11</v>
      </c>
      <c r="T2638" s="16" t="s">
        <v>76</v>
      </c>
      <c r="U2638" s="16" t="s">
        <v>294</v>
      </c>
      <c r="V2638" s="16" t="s">
        <v>10970</v>
      </c>
    </row>
    <row r="2639" spans="1:22" s="14" customFormat="1" ht="75" x14ac:dyDescent="0.3">
      <c r="A2639" s="16">
        <v>2634</v>
      </c>
      <c r="B2639" s="21" t="s">
        <v>194</v>
      </c>
      <c r="C2639" s="16" t="s">
        <v>2869</v>
      </c>
      <c r="D2639" s="16" t="s">
        <v>2870</v>
      </c>
      <c r="E2639" s="16" t="s">
        <v>2871</v>
      </c>
      <c r="F2639" s="16"/>
      <c r="G2639" s="16" t="s">
        <v>1664</v>
      </c>
      <c r="H2639" s="251">
        <v>632000</v>
      </c>
      <c r="I2639" s="251">
        <v>10</v>
      </c>
      <c r="J2639" s="16">
        <v>1580000</v>
      </c>
      <c r="K2639" s="16">
        <v>25</v>
      </c>
      <c r="L2639" s="16">
        <v>1587450</v>
      </c>
      <c r="M2639" s="16">
        <v>25</v>
      </c>
      <c r="N2639" s="16">
        <v>1900470</v>
      </c>
      <c r="O2639" s="16">
        <v>30</v>
      </c>
      <c r="P2639" s="16">
        <v>1945000</v>
      </c>
      <c r="Q2639" s="16">
        <v>30</v>
      </c>
      <c r="R2639" s="16">
        <v>7644920</v>
      </c>
      <c r="S2639" s="16">
        <v>120</v>
      </c>
      <c r="T2639" s="16" t="s">
        <v>50</v>
      </c>
      <c r="U2639" s="16" t="s">
        <v>294</v>
      </c>
      <c r="V2639" s="16" t="s">
        <v>2872</v>
      </c>
    </row>
    <row r="2640" spans="1:22" s="14" customFormat="1" ht="37.5" x14ac:dyDescent="0.3">
      <c r="A2640" s="16">
        <v>2635</v>
      </c>
      <c r="B2640" s="21" t="s">
        <v>6187</v>
      </c>
      <c r="C2640" s="16" t="s">
        <v>6188</v>
      </c>
      <c r="D2640" s="16" t="s">
        <v>6189</v>
      </c>
      <c r="E2640" s="16" t="s">
        <v>10387</v>
      </c>
      <c r="F2640" s="16"/>
      <c r="G2640" s="16" t="s">
        <v>9115</v>
      </c>
      <c r="H2640" s="251">
        <v>7644000</v>
      </c>
      <c r="I2640" s="251" t="s">
        <v>9113</v>
      </c>
      <c r="J2640" s="16"/>
      <c r="K2640" s="16"/>
      <c r="L2640" s="16"/>
      <c r="M2640" s="16"/>
      <c r="N2640" s="16"/>
      <c r="O2640" s="16"/>
      <c r="P2640" s="16"/>
      <c r="Q2640" s="16"/>
      <c r="R2640" s="16">
        <v>7644000</v>
      </c>
      <c r="S2640" s="16">
        <v>1</v>
      </c>
      <c r="T2640" s="16" t="s">
        <v>76</v>
      </c>
      <c r="U2640" s="16" t="s">
        <v>10384</v>
      </c>
      <c r="V2640" s="16" t="s">
        <v>10385</v>
      </c>
    </row>
    <row r="2641" spans="1:22" s="14" customFormat="1" ht="75" x14ac:dyDescent="0.3">
      <c r="A2641" s="16">
        <v>2636</v>
      </c>
      <c r="B2641" s="21" t="s">
        <v>2175</v>
      </c>
      <c r="C2641" s="16" t="s">
        <v>9914</v>
      </c>
      <c r="D2641" s="16" t="s">
        <v>848</v>
      </c>
      <c r="E2641" s="16" t="s">
        <v>2175</v>
      </c>
      <c r="F2641" s="16"/>
      <c r="G2641" s="16" t="s">
        <v>9115</v>
      </c>
      <c r="H2641" s="251">
        <v>1528399.04</v>
      </c>
      <c r="I2641" s="251" t="s">
        <v>9120</v>
      </c>
      <c r="J2641" s="16">
        <v>1528399.04</v>
      </c>
      <c r="K2641" s="16" t="s">
        <v>9120</v>
      </c>
      <c r="L2641" s="16">
        <v>1528399.04</v>
      </c>
      <c r="M2641" s="16" t="s">
        <v>9120</v>
      </c>
      <c r="N2641" s="16">
        <v>1528399.04</v>
      </c>
      <c r="O2641" s="16" t="s">
        <v>9120</v>
      </c>
      <c r="P2641" s="16">
        <v>1528399.04</v>
      </c>
      <c r="Q2641" s="16" t="s">
        <v>9120</v>
      </c>
      <c r="R2641" s="16">
        <v>7641995.2000000002</v>
      </c>
      <c r="S2641" s="16">
        <v>10</v>
      </c>
      <c r="T2641" s="16" t="s">
        <v>34</v>
      </c>
      <c r="U2641" s="16"/>
      <c r="V2641" s="16"/>
    </row>
    <row r="2642" spans="1:22" s="14" customFormat="1" ht="131.25" x14ac:dyDescent="0.3">
      <c r="A2642" s="16">
        <v>2637</v>
      </c>
      <c r="B2642" s="21" t="s">
        <v>7484</v>
      </c>
      <c r="C2642" s="16" t="s">
        <v>7485</v>
      </c>
      <c r="D2642" s="16" t="s">
        <v>727</v>
      </c>
      <c r="E2642" s="16" t="s">
        <v>7486</v>
      </c>
      <c r="F2642" s="16"/>
      <c r="G2642" s="16" t="s">
        <v>1493</v>
      </c>
      <c r="H2642" s="251">
        <v>1524993.12</v>
      </c>
      <c r="I2642" s="251">
        <v>100</v>
      </c>
      <c r="J2642" s="16">
        <v>1524993.12</v>
      </c>
      <c r="K2642" s="16">
        <v>100</v>
      </c>
      <c r="L2642" s="16">
        <v>1524993.12</v>
      </c>
      <c r="M2642" s="16">
        <v>100</v>
      </c>
      <c r="N2642" s="16">
        <v>1524993.12</v>
      </c>
      <c r="O2642" s="16">
        <v>100</v>
      </c>
      <c r="P2642" s="16">
        <v>1524993.12</v>
      </c>
      <c r="Q2642" s="16">
        <v>100</v>
      </c>
      <c r="R2642" s="16">
        <v>7624965.6000000006</v>
      </c>
      <c r="S2642" s="16">
        <v>500</v>
      </c>
      <c r="T2642" s="16" t="s">
        <v>213</v>
      </c>
      <c r="U2642" s="16" t="s">
        <v>83</v>
      </c>
      <c r="V2642" s="16" t="s">
        <v>7487</v>
      </c>
    </row>
    <row r="2643" spans="1:22" s="14" customFormat="1" ht="150" x14ac:dyDescent="0.3">
      <c r="A2643" s="16">
        <v>2638</v>
      </c>
      <c r="B2643" s="120" t="s">
        <v>1841</v>
      </c>
      <c r="C2643" s="113" t="s">
        <v>3333</v>
      </c>
      <c r="D2643" s="120" t="s">
        <v>3334</v>
      </c>
      <c r="E2643" s="120" t="s">
        <v>14171</v>
      </c>
      <c r="F2643" s="20"/>
      <c r="G2643" s="21" t="s">
        <v>33</v>
      </c>
      <c r="H2643" s="115">
        <v>0</v>
      </c>
      <c r="I2643" s="470"/>
      <c r="J2643" s="170">
        <v>3811500</v>
      </c>
      <c r="K2643" s="170">
        <v>550</v>
      </c>
      <c r="L2643" s="170"/>
      <c r="M2643" s="170"/>
      <c r="N2643" s="170">
        <v>3811500</v>
      </c>
      <c r="O2643" s="170">
        <v>550</v>
      </c>
      <c r="P2643" s="170"/>
      <c r="Q2643" s="170"/>
      <c r="R2643" s="16">
        <v>7623000</v>
      </c>
      <c r="S2643" s="21">
        <v>1100</v>
      </c>
      <c r="T2643" s="148" t="s">
        <v>13891</v>
      </c>
      <c r="U2643" s="218"/>
      <c r="V2643" s="218"/>
    </row>
    <row r="2644" spans="1:22" s="14" customFormat="1" ht="300" x14ac:dyDescent="0.3">
      <c r="A2644" s="16">
        <v>2639</v>
      </c>
      <c r="B2644" s="21" t="s">
        <v>4135</v>
      </c>
      <c r="C2644" s="16" t="s">
        <v>4136</v>
      </c>
      <c r="D2644" s="16" t="s">
        <v>4137</v>
      </c>
      <c r="E2644" s="16" t="s">
        <v>4138</v>
      </c>
      <c r="F2644" s="16"/>
      <c r="G2644" s="16" t="s">
        <v>33</v>
      </c>
      <c r="H2644" s="251">
        <v>859005</v>
      </c>
      <c r="I2644" s="251">
        <v>10</v>
      </c>
      <c r="J2644" s="16">
        <v>1688544</v>
      </c>
      <c r="K2644" s="16">
        <v>13</v>
      </c>
      <c r="L2644" s="16">
        <v>1688544</v>
      </c>
      <c r="M2644" s="16">
        <v>13</v>
      </c>
      <c r="N2644" s="16">
        <v>1688544</v>
      </c>
      <c r="O2644" s="16">
        <v>13</v>
      </c>
      <c r="P2644" s="16">
        <v>1688544</v>
      </c>
      <c r="Q2644" s="16">
        <v>13</v>
      </c>
      <c r="R2644" s="16">
        <v>7613181</v>
      </c>
      <c r="S2644" s="16">
        <v>62</v>
      </c>
      <c r="T2644" s="16" t="s">
        <v>25</v>
      </c>
      <c r="U2644" s="16" t="s">
        <v>2567</v>
      </c>
      <c r="V2644" s="16" t="s">
        <v>199</v>
      </c>
    </row>
    <row r="2645" spans="1:22" s="14" customFormat="1" ht="37.5" x14ac:dyDescent="0.3">
      <c r="A2645" s="16">
        <v>2640</v>
      </c>
      <c r="B2645" s="16" t="s">
        <v>11899</v>
      </c>
      <c r="C2645" s="16" t="s">
        <v>11900</v>
      </c>
      <c r="D2645" s="16" t="s">
        <v>11841</v>
      </c>
      <c r="E2645" s="16" t="s">
        <v>12397</v>
      </c>
      <c r="F2645" s="16"/>
      <c r="G2645" s="151" t="s">
        <v>9115</v>
      </c>
      <c r="H2645" s="275">
        <v>2536492</v>
      </c>
      <c r="I2645" s="275" t="s">
        <v>9334</v>
      </c>
      <c r="J2645" s="275">
        <v>0</v>
      </c>
      <c r="K2645" s="275">
        <v>0</v>
      </c>
      <c r="L2645" s="275">
        <v>2536492</v>
      </c>
      <c r="M2645" s="275" t="s">
        <v>9334</v>
      </c>
      <c r="N2645" s="275">
        <v>0</v>
      </c>
      <c r="O2645" s="275">
        <v>0</v>
      </c>
      <c r="P2645" s="275">
        <v>2536492</v>
      </c>
      <c r="Q2645" s="275" t="s">
        <v>9334</v>
      </c>
      <c r="R2645" s="16">
        <v>7609476</v>
      </c>
      <c r="S2645" s="275">
        <v>42</v>
      </c>
      <c r="T2645" s="38" t="s">
        <v>11752</v>
      </c>
      <c r="U2645" s="279"/>
      <c r="V2645" s="279"/>
    </row>
    <row r="2646" spans="1:22" s="14" customFormat="1" ht="75" x14ac:dyDescent="0.3">
      <c r="A2646" s="16">
        <v>2641</v>
      </c>
      <c r="B2646" s="16" t="s">
        <v>3494</v>
      </c>
      <c r="C2646" s="16" t="s">
        <v>9281</v>
      </c>
      <c r="D2646" s="16" t="s">
        <v>798</v>
      </c>
      <c r="E2646" s="16" t="s">
        <v>12398</v>
      </c>
      <c r="F2646" s="16"/>
      <c r="G2646" s="151" t="s">
        <v>9115</v>
      </c>
      <c r="H2646" s="275">
        <v>7600320</v>
      </c>
      <c r="I2646" s="275" t="s">
        <v>9130</v>
      </c>
      <c r="J2646" s="275"/>
      <c r="K2646" s="275"/>
      <c r="L2646" s="275"/>
      <c r="M2646" s="275"/>
      <c r="N2646" s="275"/>
      <c r="O2646" s="275"/>
      <c r="P2646" s="275"/>
      <c r="Q2646" s="275"/>
      <c r="R2646" s="16">
        <v>7600320</v>
      </c>
      <c r="S2646" s="275">
        <v>3</v>
      </c>
      <c r="T2646" s="38" t="s">
        <v>11788</v>
      </c>
      <c r="U2646" s="279"/>
      <c r="V2646" s="279"/>
    </row>
    <row r="2647" spans="1:22" s="14" customFormat="1" ht="75" x14ac:dyDescent="0.3">
      <c r="A2647" s="16">
        <v>2642</v>
      </c>
      <c r="B2647" s="24" t="s">
        <v>3495</v>
      </c>
      <c r="C2647" s="44" t="s">
        <v>3496</v>
      </c>
      <c r="D2647" s="44" t="s">
        <v>3497</v>
      </c>
      <c r="E2647" s="45" t="s">
        <v>3498</v>
      </c>
      <c r="F2647" s="16"/>
      <c r="G2647" s="16" t="s">
        <v>33</v>
      </c>
      <c r="H2647" s="251">
        <v>7600000</v>
      </c>
      <c r="I2647" s="251">
        <v>8</v>
      </c>
      <c r="J2647" s="16">
        <v>0</v>
      </c>
      <c r="K2647" s="16">
        <v>0</v>
      </c>
      <c r="L2647" s="16">
        <v>0</v>
      </c>
      <c r="M2647" s="16">
        <v>0</v>
      </c>
      <c r="N2647" s="16">
        <v>0</v>
      </c>
      <c r="O2647" s="16">
        <v>0</v>
      </c>
      <c r="P2647" s="16">
        <v>0</v>
      </c>
      <c r="Q2647" s="16">
        <v>0</v>
      </c>
      <c r="R2647" s="16">
        <v>7600000</v>
      </c>
      <c r="S2647" s="16">
        <v>8</v>
      </c>
      <c r="T2647" s="16" t="s">
        <v>1516</v>
      </c>
      <c r="U2647" s="16" t="s">
        <v>1157</v>
      </c>
      <c r="V2647" s="16" t="s">
        <v>3499</v>
      </c>
    </row>
    <row r="2648" spans="1:22" s="14" customFormat="1" ht="75" x14ac:dyDescent="0.3">
      <c r="A2648" s="16">
        <v>2643</v>
      </c>
      <c r="B2648" s="21" t="s">
        <v>6154</v>
      </c>
      <c r="C2648" s="16" t="s">
        <v>9993</v>
      </c>
      <c r="D2648" s="16" t="s">
        <v>9994</v>
      </c>
      <c r="E2648" s="16" t="s">
        <v>10257</v>
      </c>
      <c r="F2648" s="16" t="s">
        <v>10257</v>
      </c>
      <c r="G2648" s="16" t="s">
        <v>9996</v>
      </c>
      <c r="H2648" s="251">
        <v>1517997.6</v>
      </c>
      <c r="I2648" s="251" t="s">
        <v>9201</v>
      </c>
      <c r="J2648" s="16">
        <v>1517997.6</v>
      </c>
      <c r="K2648" s="16" t="s">
        <v>9201</v>
      </c>
      <c r="L2648" s="16">
        <v>1517997.6</v>
      </c>
      <c r="M2648" s="16" t="s">
        <v>9201</v>
      </c>
      <c r="N2648" s="16">
        <v>1517997.6</v>
      </c>
      <c r="O2648" s="16" t="s">
        <v>9201</v>
      </c>
      <c r="P2648" s="16">
        <v>1517997.6</v>
      </c>
      <c r="Q2648" s="16" t="s">
        <v>9201</v>
      </c>
      <c r="R2648" s="16">
        <v>7589988</v>
      </c>
      <c r="S2648" s="16">
        <v>25</v>
      </c>
      <c r="T2648" s="16" t="s">
        <v>34</v>
      </c>
      <c r="U2648" s="16"/>
      <c r="V2648" s="16"/>
    </row>
    <row r="2649" spans="1:22" s="14" customFormat="1" ht="409.5" x14ac:dyDescent="0.3">
      <c r="A2649" s="16">
        <v>2644</v>
      </c>
      <c r="B2649" s="21" t="s">
        <v>7017</v>
      </c>
      <c r="C2649" s="16" t="s">
        <v>9631</v>
      </c>
      <c r="D2649" s="16" t="s">
        <v>9632</v>
      </c>
      <c r="E2649" s="16" t="s">
        <v>9633</v>
      </c>
      <c r="F2649" s="16" t="s">
        <v>9634</v>
      </c>
      <c r="G2649" s="16" t="s">
        <v>6277</v>
      </c>
      <c r="H2649" s="251">
        <v>1207500</v>
      </c>
      <c r="I2649" s="251"/>
      <c r="J2649" s="16">
        <v>1500000</v>
      </c>
      <c r="K2649" s="16"/>
      <c r="L2649" s="16">
        <v>1553000</v>
      </c>
      <c r="M2649" s="16"/>
      <c r="N2649" s="16">
        <v>1607000</v>
      </c>
      <c r="O2649" s="16"/>
      <c r="P2649" s="16">
        <v>1721000</v>
      </c>
      <c r="Q2649" s="16"/>
      <c r="R2649" s="16">
        <v>7588500</v>
      </c>
      <c r="S2649" s="16">
        <v>0</v>
      </c>
      <c r="T2649" s="17" t="s">
        <v>6868</v>
      </c>
      <c r="U2649" s="16" t="s">
        <v>89</v>
      </c>
      <c r="V2649" s="16"/>
    </row>
    <row r="2650" spans="1:22" s="14" customFormat="1" ht="409.5" x14ac:dyDescent="0.3">
      <c r="A2650" s="16">
        <v>2645</v>
      </c>
      <c r="B2650" s="21" t="s">
        <v>10141</v>
      </c>
      <c r="C2650" s="16" t="s">
        <v>10142</v>
      </c>
      <c r="D2650" s="16" t="s">
        <v>798</v>
      </c>
      <c r="E2650" s="16" t="s">
        <v>10143</v>
      </c>
      <c r="F2650" s="16" t="s">
        <v>10144</v>
      </c>
      <c r="G2650" s="16" t="s">
        <v>9115</v>
      </c>
      <c r="H2650" s="251">
        <v>1517334</v>
      </c>
      <c r="I2650" s="251" t="s">
        <v>9334</v>
      </c>
      <c r="J2650" s="16">
        <v>1517334</v>
      </c>
      <c r="K2650" s="16" t="s">
        <v>9334</v>
      </c>
      <c r="L2650" s="16">
        <v>1517334</v>
      </c>
      <c r="M2650" s="16" t="s">
        <v>9334</v>
      </c>
      <c r="N2650" s="16">
        <v>1517334</v>
      </c>
      <c r="O2650" s="16" t="s">
        <v>9334</v>
      </c>
      <c r="P2650" s="16">
        <v>1517334</v>
      </c>
      <c r="Q2650" s="16" t="s">
        <v>9334</v>
      </c>
      <c r="R2650" s="16">
        <v>7586670</v>
      </c>
      <c r="S2650" s="16">
        <v>70</v>
      </c>
      <c r="T2650" s="16" t="s">
        <v>34</v>
      </c>
      <c r="U2650" s="16"/>
      <c r="V2650" s="16"/>
    </row>
    <row r="2651" spans="1:22" s="14" customFormat="1" ht="131.25" x14ac:dyDescent="0.3">
      <c r="A2651" s="16">
        <v>2646</v>
      </c>
      <c r="B2651" s="21" t="s">
        <v>7921</v>
      </c>
      <c r="C2651" s="16" t="s">
        <v>7922</v>
      </c>
      <c r="D2651" s="16" t="s">
        <v>7923</v>
      </c>
      <c r="E2651" s="16" t="s">
        <v>7924</v>
      </c>
      <c r="F2651" s="16"/>
      <c r="G2651" s="16" t="s">
        <v>281</v>
      </c>
      <c r="H2651" s="251">
        <v>2809588</v>
      </c>
      <c r="I2651" s="251">
        <v>936</v>
      </c>
      <c r="J2651" s="16">
        <v>1193258.6526000001</v>
      </c>
      <c r="K2651" s="16">
        <v>328.197</v>
      </c>
      <c r="L2651" s="16">
        <v>1193258.6526000001</v>
      </c>
      <c r="M2651" s="16">
        <v>328.197</v>
      </c>
      <c r="N2651" s="16">
        <v>1193258.6526000001</v>
      </c>
      <c r="O2651" s="16">
        <v>328.197</v>
      </c>
      <c r="P2651" s="16">
        <v>1193258.6526000001</v>
      </c>
      <c r="Q2651" s="16">
        <v>328.197</v>
      </c>
      <c r="R2651" s="16">
        <v>7582622.6104000006</v>
      </c>
      <c r="S2651" s="16">
        <v>2248.7880000000005</v>
      </c>
      <c r="T2651" s="16" t="s">
        <v>213</v>
      </c>
      <c r="U2651" s="16" t="s">
        <v>35</v>
      </c>
      <c r="V2651" s="16" t="s">
        <v>7925</v>
      </c>
    </row>
    <row r="2652" spans="1:22" s="14" customFormat="1" ht="75" x14ac:dyDescent="0.3">
      <c r="A2652" s="16">
        <v>2647</v>
      </c>
      <c r="B2652" s="21" t="s">
        <v>4223</v>
      </c>
      <c r="C2652" s="16" t="s">
        <v>9897</v>
      </c>
      <c r="D2652" s="16" t="s">
        <v>9898</v>
      </c>
      <c r="E2652" s="35" t="s">
        <v>9899</v>
      </c>
      <c r="F2652" s="16"/>
      <c r="G2652" s="16"/>
      <c r="H2652" s="251">
        <v>1516500</v>
      </c>
      <c r="I2652" s="251">
        <v>20</v>
      </c>
      <c r="J2652" s="16">
        <v>1516500</v>
      </c>
      <c r="K2652" s="16">
        <v>20</v>
      </c>
      <c r="L2652" s="16">
        <v>1516500</v>
      </c>
      <c r="M2652" s="16">
        <v>20</v>
      </c>
      <c r="N2652" s="16">
        <v>1516500</v>
      </c>
      <c r="O2652" s="16">
        <v>20</v>
      </c>
      <c r="P2652" s="16">
        <v>1516500</v>
      </c>
      <c r="Q2652" s="16">
        <v>20</v>
      </c>
      <c r="R2652" s="16">
        <v>7582500</v>
      </c>
      <c r="S2652" s="16">
        <v>100</v>
      </c>
      <c r="T2652" s="16" t="s">
        <v>1113</v>
      </c>
      <c r="U2652" s="16" t="s">
        <v>7003</v>
      </c>
      <c r="V2652" s="16"/>
    </row>
    <row r="2653" spans="1:22" s="14" customFormat="1" ht="56.25" x14ac:dyDescent="0.3">
      <c r="A2653" s="16">
        <v>2648</v>
      </c>
      <c r="B2653" s="51" t="s">
        <v>320</v>
      </c>
      <c r="C2653" s="51" t="s">
        <v>14793</v>
      </c>
      <c r="D2653" s="51" t="s">
        <v>14794</v>
      </c>
      <c r="E2653" s="51" t="s">
        <v>9385</v>
      </c>
      <c r="F2653" s="40" t="s">
        <v>14449</v>
      </c>
      <c r="G2653" s="51" t="s">
        <v>9115</v>
      </c>
      <c r="H2653" s="437">
        <v>7582220.7999999998</v>
      </c>
      <c r="I2653" s="251" t="s">
        <v>9280</v>
      </c>
      <c r="J2653" s="17"/>
      <c r="K2653" s="17"/>
      <c r="L2653" s="17"/>
      <c r="M2653" s="17"/>
      <c r="N2653" s="17"/>
      <c r="O2653" s="17"/>
      <c r="P2653" s="17"/>
      <c r="Q2653" s="17"/>
      <c r="R2653" s="16">
        <v>7582220.7999999998</v>
      </c>
      <c r="S2653" s="16">
        <v>140</v>
      </c>
      <c r="T2653" s="51" t="s">
        <v>14655</v>
      </c>
      <c r="U2653" s="51"/>
      <c r="V2653" s="17"/>
    </row>
    <row r="2654" spans="1:22" s="14" customFormat="1" ht="225" x14ac:dyDescent="0.3">
      <c r="A2654" s="16">
        <v>2649</v>
      </c>
      <c r="B2654" s="16" t="s">
        <v>11984</v>
      </c>
      <c r="C2654" s="16" t="s">
        <v>11985</v>
      </c>
      <c r="D2654" s="16" t="s">
        <v>11986</v>
      </c>
      <c r="E2654" s="16" t="s">
        <v>12399</v>
      </c>
      <c r="F2654" s="16" t="s">
        <v>12400</v>
      </c>
      <c r="G2654" s="151" t="s">
        <v>49</v>
      </c>
      <c r="H2654" s="275">
        <v>0</v>
      </c>
      <c r="I2654" s="275">
        <v>0</v>
      </c>
      <c r="J2654" s="275">
        <v>2527000</v>
      </c>
      <c r="K2654" s="275">
        <v>2</v>
      </c>
      <c r="L2654" s="275">
        <v>2527000</v>
      </c>
      <c r="M2654" s="275">
        <v>2</v>
      </c>
      <c r="N2654" s="275">
        <v>2527000</v>
      </c>
      <c r="O2654" s="275">
        <v>2</v>
      </c>
      <c r="P2654" s="275">
        <v>0</v>
      </c>
      <c r="Q2654" s="275">
        <v>0</v>
      </c>
      <c r="R2654" s="16">
        <v>7581000</v>
      </c>
      <c r="S2654" s="275">
        <v>6</v>
      </c>
      <c r="T2654" s="243" t="s">
        <v>11752</v>
      </c>
      <c r="U2654" s="279" t="s">
        <v>35</v>
      </c>
      <c r="V2654" s="279" t="s">
        <v>11989</v>
      </c>
    </row>
    <row r="2655" spans="1:22" s="14" customFormat="1" ht="93.75" x14ac:dyDescent="0.3">
      <c r="A2655" s="16">
        <v>2650</v>
      </c>
      <c r="B2655" s="21" t="s">
        <v>7289</v>
      </c>
      <c r="C2655" s="16" t="s">
        <v>2822</v>
      </c>
      <c r="D2655" s="16" t="s">
        <v>2117</v>
      </c>
      <c r="E2655" s="16" t="s">
        <v>2823</v>
      </c>
      <c r="F2655" s="16"/>
      <c r="G2655" s="16" t="s">
        <v>33</v>
      </c>
      <c r="H2655" s="251">
        <v>2720000</v>
      </c>
      <c r="I2655" s="251">
        <v>5</v>
      </c>
      <c r="J2655" s="16">
        <v>2430000</v>
      </c>
      <c r="K2655" s="16">
        <v>4</v>
      </c>
      <c r="L2655" s="16">
        <v>1215000</v>
      </c>
      <c r="M2655" s="16">
        <v>2</v>
      </c>
      <c r="N2655" s="16">
        <v>1215000</v>
      </c>
      <c r="O2655" s="16">
        <v>0</v>
      </c>
      <c r="P2655" s="16">
        <v>0</v>
      </c>
      <c r="Q2655" s="16">
        <v>0</v>
      </c>
      <c r="R2655" s="16">
        <v>7580000</v>
      </c>
      <c r="S2655" s="16">
        <v>11</v>
      </c>
      <c r="T2655" s="16" t="s">
        <v>213</v>
      </c>
      <c r="U2655" s="16" t="s">
        <v>294</v>
      </c>
      <c r="V2655" s="16" t="s">
        <v>7926</v>
      </c>
    </row>
    <row r="2656" spans="1:22" s="14" customFormat="1" ht="409.5" x14ac:dyDescent="0.3">
      <c r="A2656" s="16">
        <v>2651</v>
      </c>
      <c r="B2656" s="21" t="s">
        <v>4764</v>
      </c>
      <c r="C2656" s="16" t="s">
        <v>4754</v>
      </c>
      <c r="D2656" s="16" t="s">
        <v>4755</v>
      </c>
      <c r="E2656" s="16" t="s">
        <v>4765</v>
      </c>
      <c r="F2656" s="16"/>
      <c r="G2656" s="16" t="s">
        <v>33</v>
      </c>
      <c r="H2656" s="251">
        <v>605800.68000000005</v>
      </c>
      <c r="I2656" s="251">
        <v>92</v>
      </c>
      <c r="J2656" s="16">
        <v>1742700</v>
      </c>
      <c r="K2656" s="16">
        <v>157</v>
      </c>
      <c r="L2656" s="16">
        <v>1742700</v>
      </c>
      <c r="M2656" s="16">
        <v>157</v>
      </c>
      <c r="N2656" s="16">
        <v>1742700</v>
      </c>
      <c r="O2656" s="16">
        <v>157</v>
      </c>
      <c r="P2656" s="16">
        <v>1742700</v>
      </c>
      <c r="Q2656" s="16">
        <v>157</v>
      </c>
      <c r="R2656" s="16">
        <v>7576600.6799999997</v>
      </c>
      <c r="S2656" s="16">
        <v>720</v>
      </c>
      <c r="T2656" s="16" t="s">
        <v>25</v>
      </c>
      <c r="U2656" s="16" t="s">
        <v>2567</v>
      </c>
      <c r="V2656" s="16" t="s">
        <v>4766</v>
      </c>
    </row>
    <row r="2657" spans="1:22" s="14" customFormat="1" ht="75" x14ac:dyDescent="0.3">
      <c r="A2657" s="16">
        <v>2652</v>
      </c>
      <c r="B2657" s="16" t="s">
        <v>9318</v>
      </c>
      <c r="C2657" s="16" t="s">
        <v>9319</v>
      </c>
      <c r="D2657" s="16" t="s">
        <v>9320</v>
      </c>
      <c r="E2657" s="16" t="s">
        <v>12401</v>
      </c>
      <c r="F2657" s="16"/>
      <c r="G2657" s="151" t="s">
        <v>9322</v>
      </c>
      <c r="H2657" s="275">
        <v>7570930.6399999997</v>
      </c>
      <c r="I2657" s="275" t="s">
        <v>12402</v>
      </c>
      <c r="J2657" s="275"/>
      <c r="K2657" s="275"/>
      <c r="L2657" s="275"/>
      <c r="M2657" s="275"/>
      <c r="N2657" s="275"/>
      <c r="O2657" s="275"/>
      <c r="P2657" s="275"/>
      <c r="Q2657" s="275"/>
      <c r="R2657" s="16">
        <v>7570930.6399999997</v>
      </c>
      <c r="S2657" s="275">
        <v>650</v>
      </c>
      <c r="T2657" s="38" t="s">
        <v>11788</v>
      </c>
      <c r="U2657" s="279"/>
      <c r="V2657" s="279"/>
    </row>
    <row r="2658" spans="1:22" s="14" customFormat="1" ht="56.25" x14ac:dyDescent="0.3">
      <c r="A2658" s="16">
        <v>2653</v>
      </c>
      <c r="B2658" s="21" t="s">
        <v>2304</v>
      </c>
      <c r="C2658" s="16" t="s">
        <v>928</v>
      </c>
      <c r="D2658" s="16" t="s">
        <v>2305</v>
      </c>
      <c r="E2658" s="16" t="s">
        <v>2306</v>
      </c>
      <c r="F2658" s="16"/>
      <c r="G2658" s="16" t="s">
        <v>1493</v>
      </c>
      <c r="H2658" s="251">
        <v>1374865</v>
      </c>
      <c r="I2658" s="251">
        <v>100</v>
      </c>
      <c r="J2658" s="16">
        <v>1457356.9</v>
      </c>
      <c r="K2658" s="16">
        <v>100</v>
      </c>
      <c r="L2658" s="16">
        <v>1515651.176</v>
      </c>
      <c r="M2658" s="16">
        <v>100</v>
      </c>
      <c r="N2658" s="16">
        <v>1576277.2230400001</v>
      </c>
      <c r="O2658" s="16">
        <v>100</v>
      </c>
      <c r="P2658" s="16">
        <v>1639328.3119616001</v>
      </c>
      <c r="Q2658" s="16">
        <v>100</v>
      </c>
      <c r="R2658" s="16">
        <v>7563478.6110015996</v>
      </c>
      <c r="S2658" s="16">
        <v>500</v>
      </c>
      <c r="T2658" s="16" t="s">
        <v>913</v>
      </c>
      <c r="U2658" s="16" t="s">
        <v>35</v>
      </c>
      <c r="V2658" s="16" t="s">
        <v>199</v>
      </c>
    </row>
    <row r="2659" spans="1:22" s="14" customFormat="1" ht="37.5" x14ac:dyDescent="0.3">
      <c r="A2659" s="16">
        <v>2654</v>
      </c>
      <c r="B2659" s="114" t="s">
        <v>15855</v>
      </c>
      <c r="C2659" s="114" t="s">
        <v>15851</v>
      </c>
      <c r="D2659" s="114" t="s">
        <v>15852</v>
      </c>
      <c r="E2659" s="114" t="s">
        <v>1051</v>
      </c>
      <c r="F2659" s="114" t="s">
        <v>14449</v>
      </c>
      <c r="G2659" s="114" t="s">
        <v>9115</v>
      </c>
      <c r="H2659" s="189">
        <v>7561692.54</v>
      </c>
      <c r="I2659" s="172" t="s">
        <v>10570</v>
      </c>
      <c r="J2659" s="20"/>
      <c r="K2659" s="20"/>
      <c r="L2659" s="20"/>
      <c r="M2659" s="20"/>
      <c r="N2659" s="20"/>
      <c r="O2659" s="20"/>
      <c r="P2659" s="20"/>
      <c r="Q2659" s="20"/>
      <c r="R2659" s="16">
        <v>7561692.54</v>
      </c>
      <c r="S2659" s="21">
        <v>280</v>
      </c>
      <c r="T2659" s="20" t="s">
        <v>15828</v>
      </c>
      <c r="U2659" s="112"/>
      <c r="V2659" s="37"/>
    </row>
    <row r="2660" spans="1:22" s="14" customFormat="1" ht="375" x14ac:dyDescent="0.3">
      <c r="A2660" s="16">
        <v>2655</v>
      </c>
      <c r="B2660" s="21" t="s">
        <v>1809</v>
      </c>
      <c r="C2660" s="16" t="s">
        <v>1810</v>
      </c>
      <c r="D2660" s="16" t="s">
        <v>1811</v>
      </c>
      <c r="E2660" s="16" t="s">
        <v>1812</v>
      </c>
      <c r="F2660" s="16"/>
      <c r="G2660" s="16" t="s">
        <v>2320</v>
      </c>
      <c r="H2660" s="251">
        <v>1274035.7080000001</v>
      </c>
      <c r="I2660" s="251">
        <v>2.2000000000000002</v>
      </c>
      <c r="J2660" s="16">
        <v>1571897.38</v>
      </c>
      <c r="K2660" s="16">
        <v>2.72</v>
      </c>
      <c r="L2660" s="16">
        <v>1571897.38</v>
      </c>
      <c r="M2660" s="16">
        <v>2.72</v>
      </c>
      <c r="N2660" s="16">
        <v>1571897.38</v>
      </c>
      <c r="O2660" s="16">
        <v>2.72</v>
      </c>
      <c r="P2660" s="16">
        <v>1571897.38</v>
      </c>
      <c r="Q2660" s="16">
        <v>2.72</v>
      </c>
      <c r="R2660" s="16">
        <v>7561625.2280000001</v>
      </c>
      <c r="S2660" s="16">
        <v>13.080000000000002</v>
      </c>
      <c r="T2660" s="16" t="s">
        <v>25</v>
      </c>
      <c r="U2660" s="16" t="s">
        <v>89</v>
      </c>
      <c r="V2660" s="16" t="s">
        <v>1813</v>
      </c>
    </row>
    <row r="2661" spans="1:22" s="14" customFormat="1" ht="93.75" x14ac:dyDescent="0.3">
      <c r="A2661" s="16">
        <v>2656</v>
      </c>
      <c r="B2661" s="21" t="s">
        <v>7368</v>
      </c>
      <c r="C2661" s="16" t="s">
        <v>7369</v>
      </c>
      <c r="D2661" s="16" t="s">
        <v>2515</v>
      </c>
      <c r="E2661" s="16" t="s">
        <v>7370</v>
      </c>
      <c r="F2661" s="16"/>
      <c r="G2661" s="16" t="s">
        <v>1493</v>
      </c>
      <c r="H2661" s="251">
        <v>1512314.5</v>
      </c>
      <c r="I2661" s="251">
        <v>1</v>
      </c>
      <c r="J2661" s="16">
        <v>1512314.5</v>
      </c>
      <c r="K2661" s="16">
        <v>1</v>
      </c>
      <c r="L2661" s="16">
        <v>1512314.5</v>
      </c>
      <c r="M2661" s="16">
        <v>1</v>
      </c>
      <c r="N2661" s="16">
        <v>1512314.5</v>
      </c>
      <c r="O2661" s="16">
        <v>1</v>
      </c>
      <c r="P2661" s="16">
        <v>1512314.5</v>
      </c>
      <c r="Q2661" s="16">
        <v>1</v>
      </c>
      <c r="R2661" s="16">
        <v>7561572.5</v>
      </c>
      <c r="S2661" s="16">
        <v>5</v>
      </c>
      <c r="T2661" s="16" t="s">
        <v>213</v>
      </c>
      <c r="U2661" s="16" t="s">
        <v>7048</v>
      </c>
      <c r="V2661" s="16" t="s">
        <v>7048</v>
      </c>
    </row>
    <row r="2662" spans="1:22" s="14" customFormat="1" ht="37.5" x14ac:dyDescent="0.3">
      <c r="A2662" s="16">
        <v>2657</v>
      </c>
      <c r="B2662" s="21" t="s">
        <v>4687</v>
      </c>
      <c r="C2662" s="16" t="s">
        <v>2326</v>
      </c>
      <c r="D2662" s="16" t="s">
        <v>2327</v>
      </c>
      <c r="E2662" s="16" t="s">
        <v>11173</v>
      </c>
      <c r="F2662" s="16"/>
      <c r="G2662" s="16" t="s">
        <v>1664</v>
      </c>
      <c r="H2662" s="251">
        <v>1512194.21</v>
      </c>
      <c r="I2662" s="251">
        <v>5090</v>
      </c>
      <c r="J2662" s="16">
        <v>1512194.21</v>
      </c>
      <c r="K2662" s="16">
        <v>5090</v>
      </c>
      <c r="L2662" s="16">
        <v>1512194.21</v>
      </c>
      <c r="M2662" s="16">
        <v>5090</v>
      </c>
      <c r="N2662" s="16">
        <v>1512194.21</v>
      </c>
      <c r="O2662" s="16">
        <v>5090</v>
      </c>
      <c r="P2662" s="16">
        <v>1512194.21</v>
      </c>
      <c r="Q2662" s="16">
        <v>5090</v>
      </c>
      <c r="R2662" s="16">
        <v>7560971.0499999998</v>
      </c>
      <c r="S2662" s="16">
        <v>25450</v>
      </c>
      <c r="T2662" s="16" t="s">
        <v>1113</v>
      </c>
      <c r="U2662" s="16" t="s">
        <v>1097</v>
      </c>
      <c r="V2662" s="35" t="s">
        <v>199</v>
      </c>
    </row>
    <row r="2663" spans="1:22" s="14" customFormat="1" ht="37.5" x14ac:dyDescent="0.3">
      <c r="A2663" s="16">
        <v>2658</v>
      </c>
      <c r="B2663" s="21" t="s">
        <v>7310</v>
      </c>
      <c r="C2663" s="16" t="s">
        <v>5653</v>
      </c>
      <c r="D2663" s="16" t="s">
        <v>5095</v>
      </c>
      <c r="E2663" s="16" t="s">
        <v>7311</v>
      </c>
      <c r="F2663" s="16"/>
      <c r="G2663" s="16" t="s">
        <v>1493</v>
      </c>
      <c r="H2663" s="251">
        <v>1512000</v>
      </c>
      <c r="I2663" s="251">
        <v>3</v>
      </c>
      <c r="J2663" s="16">
        <v>1512000</v>
      </c>
      <c r="K2663" s="16">
        <v>3</v>
      </c>
      <c r="L2663" s="16">
        <v>1512000</v>
      </c>
      <c r="M2663" s="16">
        <v>3</v>
      </c>
      <c r="N2663" s="16">
        <v>1512000</v>
      </c>
      <c r="O2663" s="16">
        <v>3</v>
      </c>
      <c r="P2663" s="16">
        <v>1512000</v>
      </c>
      <c r="Q2663" s="16">
        <v>3</v>
      </c>
      <c r="R2663" s="16">
        <v>7560000</v>
      </c>
      <c r="S2663" s="16">
        <v>15</v>
      </c>
      <c r="T2663" s="16" t="s">
        <v>213</v>
      </c>
      <c r="U2663" s="16" t="s">
        <v>7048</v>
      </c>
      <c r="V2663" s="16" t="s">
        <v>7048</v>
      </c>
    </row>
    <row r="2664" spans="1:22" s="14" customFormat="1" ht="56.25" x14ac:dyDescent="0.3">
      <c r="A2664" s="16">
        <v>2659</v>
      </c>
      <c r="B2664" s="21" t="s">
        <v>7927</v>
      </c>
      <c r="C2664" s="16" t="s">
        <v>6155</v>
      </c>
      <c r="D2664" s="16" t="s">
        <v>6154</v>
      </c>
      <c r="E2664" s="16" t="s">
        <v>6156</v>
      </c>
      <c r="F2664" s="16"/>
      <c r="G2664" s="16" t="s">
        <v>1664</v>
      </c>
      <c r="H2664" s="251">
        <v>2145440</v>
      </c>
      <c r="I2664" s="251">
        <v>517.4</v>
      </c>
      <c r="J2664" s="16">
        <v>1352780.48</v>
      </c>
      <c r="K2664" s="16">
        <v>332</v>
      </c>
      <c r="L2664" s="16">
        <v>1352780.48</v>
      </c>
      <c r="M2664" s="16">
        <v>332</v>
      </c>
      <c r="N2664" s="16">
        <v>1352780.48</v>
      </c>
      <c r="O2664" s="16">
        <v>332</v>
      </c>
      <c r="P2664" s="16">
        <v>1352780.48</v>
      </c>
      <c r="Q2664" s="16">
        <v>332</v>
      </c>
      <c r="R2664" s="16">
        <v>7556561.9199999999</v>
      </c>
      <c r="S2664" s="16">
        <v>1845.4</v>
      </c>
      <c r="T2664" s="16" t="s">
        <v>213</v>
      </c>
      <c r="U2664" s="16" t="s">
        <v>7048</v>
      </c>
      <c r="V2664" s="16" t="s">
        <v>7048</v>
      </c>
    </row>
    <row r="2665" spans="1:22" s="14" customFormat="1" ht="131.25" x14ac:dyDescent="0.3">
      <c r="A2665" s="16">
        <v>2660</v>
      </c>
      <c r="B2665" s="21" t="s">
        <v>7928</v>
      </c>
      <c r="C2665" s="16" t="s">
        <v>447</v>
      </c>
      <c r="D2665" s="16" t="s">
        <v>446</v>
      </c>
      <c r="E2665" s="16" t="s">
        <v>448</v>
      </c>
      <c r="F2665" s="16"/>
      <c r="G2665" s="16" t="s">
        <v>33</v>
      </c>
      <c r="H2665" s="251">
        <v>1196720</v>
      </c>
      <c r="I2665" s="251">
        <v>56</v>
      </c>
      <c r="J2665" s="16">
        <v>1743792</v>
      </c>
      <c r="K2665" s="16">
        <v>68</v>
      </c>
      <c r="L2665" s="16">
        <v>1538640</v>
      </c>
      <c r="M2665" s="16">
        <v>60</v>
      </c>
      <c r="N2665" s="16">
        <v>1538640</v>
      </c>
      <c r="O2665" s="16">
        <v>60</v>
      </c>
      <c r="P2665" s="16">
        <v>1538640</v>
      </c>
      <c r="Q2665" s="16">
        <v>60</v>
      </c>
      <c r="R2665" s="16">
        <v>7556432</v>
      </c>
      <c r="S2665" s="16">
        <v>304</v>
      </c>
      <c r="T2665" s="16" t="s">
        <v>213</v>
      </c>
      <c r="U2665" s="16" t="s">
        <v>61</v>
      </c>
      <c r="V2665" s="16" t="s">
        <v>61</v>
      </c>
    </row>
    <row r="2666" spans="1:22" s="14" customFormat="1" ht="93.75" x14ac:dyDescent="0.3">
      <c r="A2666" s="16">
        <v>2661</v>
      </c>
      <c r="B2666" s="21" t="s">
        <v>645</v>
      </c>
      <c r="C2666" s="16" t="s">
        <v>2109</v>
      </c>
      <c r="D2666" s="16" t="s">
        <v>2110</v>
      </c>
      <c r="E2666" s="16" t="s">
        <v>2111</v>
      </c>
      <c r="F2666" s="16"/>
      <c r="G2666" s="16" t="s">
        <v>33</v>
      </c>
      <c r="H2666" s="251">
        <v>1787331.84</v>
      </c>
      <c r="I2666" s="251">
        <v>24</v>
      </c>
      <c r="J2666" s="16">
        <v>1438718.2840000002</v>
      </c>
      <c r="K2666" s="16">
        <v>20</v>
      </c>
      <c r="L2666" s="16">
        <v>1438718.2840000002</v>
      </c>
      <c r="M2666" s="16">
        <v>20</v>
      </c>
      <c r="N2666" s="16">
        <v>1438718.2840000002</v>
      </c>
      <c r="O2666" s="16">
        <v>20</v>
      </c>
      <c r="P2666" s="16">
        <v>1438718.2840000002</v>
      </c>
      <c r="Q2666" s="16">
        <v>20</v>
      </c>
      <c r="R2666" s="16">
        <v>7542204.9760000007</v>
      </c>
      <c r="S2666" s="16">
        <v>104</v>
      </c>
      <c r="T2666" s="16" t="s">
        <v>1113</v>
      </c>
      <c r="U2666" s="16" t="s">
        <v>1210</v>
      </c>
      <c r="V2666" s="16"/>
    </row>
    <row r="2667" spans="1:22" s="14" customFormat="1" ht="56.25" x14ac:dyDescent="0.3">
      <c r="A2667" s="16">
        <v>2662</v>
      </c>
      <c r="B2667" s="21" t="s">
        <v>5016</v>
      </c>
      <c r="C2667" s="16" t="s">
        <v>2042</v>
      </c>
      <c r="D2667" s="16" t="s">
        <v>514</v>
      </c>
      <c r="E2667" s="16" t="s">
        <v>2043</v>
      </c>
      <c r="F2667" s="17"/>
      <c r="G2667" s="16" t="s">
        <v>33</v>
      </c>
      <c r="H2667" s="251">
        <v>1505952.4</v>
      </c>
      <c r="I2667" s="251">
        <v>20</v>
      </c>
      <c r="J2667" s="16">
        <v>1505952.4</v>
      </c>
      <c r="K2667" s="16">
        <v>20</v>
      </c>
      <c r="L2667" s="16">
        <v>1505952.4</v>
      </c>
      <c r="M2667" s="16">
        <v>20</v>
      </c>
      <c r="N2667" s="16">
        <v>1505952.4</v>
      </c>
      <c r="O2667" s="16">
        <v>20</v>
      </c>
      <c r="P2667" s="16">
        <v>1505952.4</v>
      </c>
      <c r="Q2667" s="16">
        <v>20</v>
      </c>
      <c r="R2667" s="16">
        <v>7529762</v>
      </c>
      <c r="S2667" s="16">
        <v>100</v>
      </c>
      <c r="T2667" s="16" t="s">
        <v>213</v>
      </c>
      <c r="U2667" s="16" t="s">
        <v>2567</v>
      </c>
      <c r="V2667" s="16" t="s">
        <v>5017</v>
      </c>
    </row>
    <row r="2668" spans="1:22" s="14" customFormat="1" ht="56.25" x14ac:dyDescent="0.3">
      <c r="A2668" s="16">
        <v>2663</v>
      </c>
      <c r="B2668" s="21" t="s">
        <v>3136</v>
      </c>
      <c r="C2668" s="16" t="s">
        <v>3137</v>
      </c>
      <c r="D2668" s="16" t="s">
        <v>3138</v>
      </c>
      <c r="E2668" s="16" t="s">
        <v>3139</v>
      </c>
      <c r="F2668" s="16" t="s">
        <v>3140</v>
      </c>
      <c r="G2668" s="16" t="s">
        <v>24</v>
      </c>
      <c r="H2668" s="251">
        <v>1351069</v>
      </c>
      <c r="I2668" s="251">
        <v>832</v>
      </c>
      <c r="J2668" s="16">
        <v>1432133.1400000001</v>
      </c>
      <c r="K2668" s="16">
        <v>832</v>
      </c>
      <c r="L2668" s="16">
        <v>1518061.1284000003</v>
      </c>
      <c r="M2668" s="16">
        <v>832</v>
      </c>
      <c r="N2668" s="16">
        <v>1578783.5735360004</v>
      </c>
      <c r="O2668" s="16">
        <v>832</v>
      </c>
      <c r="P2668" s="16">
        <v>1641934.9164774406</v>
      </c>
      <c r="Q2668" s="16">
        <v>832</v>
      </c>
      <c r="R2668" s="16">
        <v>7521981.7584134415</v>
      </c>
      <c r="S2668" s="16">
        <v>4160</v>
      </c>
      <c r="T2668" s="16" t="s">
        <v>9759</v>
      </c>
      <c r="U2668" s="16" t="s">
        <v>2567</v>
      </c>
      <c r="V2668" s="16" t="s">
        <v>199</v>
      </c>
    </row>
    <row r="2669" spans="1:22" s="14" customFormat="1" ht="75" x14ac:dyDescent="0.3">
      <c r="A2669" s="16">
        <v>2664</v>
      </c>
      <c r="B2669" s="21" t="s">
        <v>7929</v>
      </c>
      <c r="C2669" s="16" t="s">
        <v>7604</v>
      </c>
      <c r="D2669" s="16" t="s">
        <v>7574</v>
      </c>
      <c r="E2669" s="16" t="s">
        <v>7605</v>
      </c>
      <c r="F2669" s="16"/>
      <c r="G2669" s="16" t="s">
        <v>33</v>
      </c>
      <c r="H2669" s="251">
        <v>1876719.9999999998</v>
      </c>
      <c r="I2669" s="251">
        <v>10</v>
      </c>
      <c r="J2669" s="16">
        <v>0</v>
      </c>
      <c r="K2669" s="16">
        <v>0</v>
      </c>
      <c r="L2669" s="16">
        <v>1876719.9999999998</v>
      </c>
      <c r="M2669" s="16">
        <v>10</v>
      </c>
      <c r="N2669" s="16">
        <v>1876719.9999999998</v>
      </c>
      <c r="O2669" s="16">
        <v>10</v>
      </c>
      <c r="P2669" s="16">
        <v>1876719.9999999998</v>
      </c>
      <c r="Q2669" s="16">
        <v>10</v>
      </c>
      <c r="R2669" s="16">
        <v>7506879.9999999991</v>
      </c>
      <c r="S2669" s="16">
        <v>40</v>
      </c>
      <c r="T2669" s="16" t="s">
        <v>213</v>
      </c>
      <c r="U2669" s="16" t="s">
        <v>7048</v>
      </c>
      <c r="V2669" s="16" t="s">
        <v>7048</v>
      </c>
    </row>
    <row r="2670" spans="1:22" s="14" customFormat="1" ht="409.5" x14ac:dyDescent="0.3">
      <c r="A2670" s="16">
        <v>2665</v>
      </c>
      <c r="B2670" s="21" t="s">
        <v>5421</v>
      </c>
      <c r="C2670" s="16" t="s">
        <v>5422</v>
      </c>
      <c r="D2670" s="16" t="s">
        <v>5423</v>
      </c>
      <c r="E2670" s="16" t="s">
        <v>5424</v>
      </c>
      <c r="F2670" s="16"/>
      <c r="G2670" s="16" t="s">
        <v>1493</v>
      </c>
      <c r="H2670" s="251">
        <v>7502500</v>
      </c>
      <c r="I2670" s="251">
        <v>1</v>
      </c>
      <c r="J2670" s="16">
        <v>0</v>
      </c>
      <c r="K2670" s="16">
        <v>0</v>
      </c>
      <c r="L2670" s="16">
        <v>0</v>
      </c>
      <c r="M2670" s="16">
        <v>0</v>
      </c>
      <c r="N2670" s="16">
        <v>0</v>
      </c>
      <c r="O2670" s="16">
        <v>0</v>
      </c>
      <c r="P2670" s="16">
        <v>0</v>
      </c>
      <c r="Q2670" s="16">
        <v>0</v>
      </c>
      <c r="R2670" s="16">
        <v>7502500</v>
      </c>
      <c r="S2670" s="16">
        <v>1</v>
      </c>
      <c r="T2670" s="16" t="s">
        <v>76</v>
      </c>
      <c r="U2670" s="16" t="s">
        <v>2567</v>
      </c>
      <c r="V2670" s="16" t="s">
        <v>5425</v>
      </c>
    </row>
    <row r="2671" spans="1:22" s="14" customFormat="1" ht="112.5" x14ac:dyDescent="0.3">
      <c r="A2671" s="16">
        <v>2666</v>
      </c>
      <c r="B2671" s="119" t="s">
        <v>11599</v>
      </c>
      <c r="C2671" s="119" t="s">
        <v>11600</v>
      </c>
      <c r="D2671" s="119" t="s">
        <v>11601</v>
      </c>
      <c r="E2671" s="119" t="s">
        <v>11601</v>
      </c>
      <c r="F2671" s="119"/>
      <c r="G2671" s="151" t="s">
        <v>33</v>
      </c>
      <c r="H2671" s="474">
        <v>1500433</v>
      </c>
      <c r="I2671" s="474">
        <v>5</v>
      </c>
      <c r="J2671" s="169">
        <v>1800433</v>
      </c>
      <c r="K2671" s="169">
        <v>5</v>
      </c>
      <c r="L2671" s="169">
        <v>2100433</v>
      </c>
      <c r="M2671" s="169">
        <v>19</v>
      </c>
      <c r="N2671" s="203">
        <v>2100452</v>
      </c>
      <c r="O2671" s="169">
        <v>19</v>
      </c>
      <c r="P2671" s="151"/>
      <c r="Q2671" s="151"/>
      <c r="R2671" s="16">
        <v>7501751</v>
      </c>
      <c r="S2671" s="151">
        <v>53</v>
      </c>
      <c r="T2671" s="151" t="s">
        <v>11563</v>
      </c>
      <c r="U2671" s="217" t="s">
        <v>26</v>
      </c>
      <c r="V2671" s="217" t="s">
        <v>11602</v>
      </c>
    </row>
    <row r="2672" spans="1:22" s="14" customFormat="1" ht="150" x14ac:dyDescent="0.3">
      <c r="A2672" s="16">
        <v>2667</v>
      </c>
      <c r="B2672" s="16" t="s">
        <v>13034</v>
      </c>
      <c r="C2672" s="16" t="s">
        <v>13035</v>
      </c>
      <c r="D2672" s="16" t="s">
        <v>13036</v>
      </c>
      <c r="E2672" s="16" t="s">
        <v>13037</v>
      </c>
      <c r="F2672" s="16"/>
      <c r="G2672" s="151" t="s">
        <v>33</v>
      </c>
      <c r="H2672" s="166">
        <v>0</v>
      </c>
      <c r="I2672" s="166">
        <v>0</v>
      </c>
      <c r="J2672" s="166">
        <v>2500000</v>
      </c>
      <c r="K2672" s="166">
        <v>1</v>
      </c>
      <c r="L2672" s="166">
        <v>2500000</v>
      </c>
      <c r="M2672" s="166">
        <v>0</v>
      </c>
      <c r="N2672" s="166">
        <v>2500000</v>
      </c>
      <c r="O2672" s="166">
        <v>1</v>
      </c>
      <c r="P2672" s="166">
        <v>0</v>
      </c>
      <c r="Q2672" s="166">
        <v>0</v>
      </c>
      <c r="R2672" s="16">
        <v>7500000</v>
      </c>
      <c r="S2672" s="275">
        <v>2</v>
      </c>
      <c r="T2672" s="20" t="s">
        <v>12910</v>
      </c>
      <c r="U2672" s="166" t="s">
        <v>1274</v>
      </c>
      <c r="V2672" s="166" t="s">
        <v>13038</v>
      </c>
    </row>
    <row r="2673" spans="1:22" s="14" customFormat="1" ht="93.75" x14ac:dyDescent="0.3">
      <c r="A2673" s="16">
        <v>2668</v>
      </c>
      <c r="B2673" s="113" t="s">
        <v>5526</v>
      </c>
      <c r="C2673" s="113" t="s">
        <v>14462</v>
      </c>
      <c r="D2673" s="113" t="s">
        <v>14463</v>
      </c>
      <c r="E2673" s="113" t="s">
        <v>14475</v>
      </c>
      <c r="F2673" s="20" t="s">
        <v>14449</v>
      </c>
      <c r="G2673" s="113" t="s">
        <v>9115</v>
      </c>
      <c r="H2673" s="189">
        <v>7500000</v>
      </c>
      <c r="I2673" s="172" t="s">
        <v>9126</v>
      </c>
      <c r="J2673" s="20"/>
      <c r="K2673" s="20"/>
      <c r="L2673" s="20"/>
      <c r="M2673" s="20"/>
      <c r="N2673" s="20"/>
      <c r="O2673" s="20"/>
      <c r="P2673" s="20"/>
      <c r="Q2673" s="20"/>
      <c r="R2673" s="16">
        <v>7500000</v>
      </c>
      <c r="S2673" s="21">
        <v>10</v>
      </c>
      <c r="T2673" s="113" t="s">
        <v>14450</v>
      </c>
      <c r="U2673" s="16"/>
      <c r="V2673" s="112"/>
    </row>
    <row r="2674" spans="1:22" s="14" customFormat="1" ht="409.5" x14ac:dyDescent="0.3">
      <c r="A2674" s="16">
        <v>2669</v>
      </c>
      <c r="B2674" s="21" t="s">
        <v>1620</v>
      </c>
      <c r="C2674" s="16" t="s">
        <v>9824</v>
      </c>
      <c r="D2674" s="16" t="s">
        <v>9825</v>
      </c>
      <c r="E2674" s="16" t="s">
        <v>9826</v>
      </c>
      <c r="F2674" s="16" t="s">
        <v>9827</v>
      </c>
      <c r="G2674" s="16" t="s">
        <v>9769</v>
      </c>
      <c r="H2674" s="251">
        <v>1498945.5</v>
      </c>
      <c r="I2674" s="251">
        <v>13</v>
      </c>
      <c r="J2674" s="16">
        <v>1498945.5</v>
      </c>
      <c r="K2674" s="16">
        <v>13</v>
      </c>
      <c r="L2674" s="16">
        <v>1498945.5</v>
      </c>
      <c r="M2674" s="16">
        <v>13</v>
      </c>
      <c r="N2674" s="16">
        <v>1498945.5</v>
      </c>
      <c r="O2674" s="16">
        <v>13</v>
      </c>
      <c r="P2674" s="16">
        <v>1498945.5</v>
      </c>
      <c r="Q2674" s="16">
        <v>13</v>
      </c>
      <c r="R2674" s="16">
        <v>7494727.5</v>
      </c>
      <c r="S2674" s="16">
        <v>65</v>
      </c>
      <c r="T2674" s="16" t="s">
        <v>25</v>
      </c>
      <c r="U2674" s="16" t="s">
        <v>1097</v>
      </c>
      <c r="V2674" s="16" t="s">
        <v>9821</v>
      </c>
    </row>
    <row r="2675" spans="1:22" s="14" customFormat="1" ht="75" x14ac:dyDescent="0.3">
      <c r="A2675" s="16">
        <v>2670</v>
      </c>
      <c r="B2675" s="21" t="s">
        <v>645</v>
      </c>
      <c r="C2675" s="16" t="s">
        <v>646</v>
      </c>
      <c r="D2675" s="16" t="s">
        <v>647</v>
      </c>
      <c r="E2675" s="16" t="s">
        <v>648</v>
      </c>
      <c r="F2675" s="40" t="s">
        <v>649</v>
      </c>
      <c r="G2675" s="16" t="s">
        <v>33</v>
      </c>
      <c r="H2675" s="251">
        <v>1873500</v>
      </c>
      <c r="I2675" s="251">
        <v>12</v>
      </c>
      <c r="J2675" s="16">
        <v>1873500</v>
      </c>
      <c r="K2675" s="16">
        <v>12</v>
      </c>
      <c r="L2675" s="16">
        <v>1873500</v>
      </c>
      <c r="M2675" s="16">
        <v>12</v>
      </c>
      <c r="N2675" s="16">
        <v>1873500</v>
      </c>
      <c r="O2675" s="16">
        <v>12</v>
      </c>
      <c r="P2675" s="16">
        <v>0</v>
      </c>
      <c r="Q2675" s="16">
        <v>0</v>
      </c>
      <c r="R2675" s="16">
        <v>7494000</v>
      </c>
      <c r="S2675" s="16">
        <v>48</v>
      </c>
      <c r="T2675" s="16" t="s">
        <v>25</v>
      </c>
      <c r="U2675" s="16" t="s">
        <v>359</v>
      </c>
      <c r="V2675" s="16" t="s">
        <v>650</v>
      </c>
    </row>
    <row r="2676" spans="1:22" s="14" customFormat="1" ht="409.5" x14ac:dyDescent="0.3">
      <c r="A2676" s="16">
        <v>2671</v>
      </c>
      <c r="B2676" s="21" t="s">
        <v>779</v>
      </c>
      <c r="C2676" s="16" t="s">
        <v>5180</v>
      </c>
      <c r="D2676" s="16" t="s">
        <v>5181</v>
      </c>
      <c r="E2676" s="16" t="s">
        <v>5182</v>
      </c>
      <c r="F2676" s="16"/>
      <c r="G2676" s="16" t="s">
        <v>1493</v>
      </c>
      <c r="H2676" s="251">
        <v>7490700</v>
      </c>
      <c r="I2676" s="251">
        <v>29</v>
      </c>
      <c r="J2676" s="16">
        <v>0</v>
      </c>
      <c r="K2676" s="16">
        <v>0</v>
      </c>
      <c r="L2676" s="16">
        <v>0</v>
      </c>
      <c r="M2676" s="16">
        <v>0</v>
      </c>
      <c r="N2676" s="16">
        <v>0</v>
      </c>
      <c r="O2676" s="16">
        <v>0</v>
      </c>
      <c r="P2676" s="16">
        <v>0</v>
      </c>
      <c r="Q2676" s="16">
        <v>0</v>
      </c>
      <c r="R2676" s="16">
        <v>7490700</v>
      </c>
      <c r="S2676" s="16">
        <v>29</v>
      </c>
      <c r="T2676" s="16" t="s">
        <v>76</v>
      </c>
      <c r="U2676" s="16" t="s">
        <v>2567</v>
      </c>
      <c r="V2676" s="16" t="s">
        <v>5179</v>
      </c>
    </row>
    <row r="2677" spans="1:22" s="14" customFormat="1" ht="409.5" x14ac:dyDescent="0.3">
      <c r="A2677" s="16">
        <v>2672</v>
      </c>
      <c r="B2677" s="21" t="s">
        <v>2913</v>
      </c>
      <c r="C2677" s="16" t="s">
        <v>2914</v>
      </c>
      <c r="D2677" s="16" t="s">
        <v>2915</v>
      </c>
      <c r="E2677" s="16" t="s">
        <v>5111</v>
      </c>
      <c r="F2677" s="16"/>
      <c r="G2677" s="16" t="s">
        <v>1493</v>
      </c>
      <c r="H2677" s="251">
        <v>7488600</v>
      </c>
      <c r="I2677" s="251">
        <v>1783</v>
      </c>
      <c r="J2677" s="16">
        <v>0</v>
      </c>
      <c r="K2677" s="16">
        <v>0</v>
      </c>
      <c r="L2677" s="16">
        <v>0</v>
      </c>
      <c r="M2677" s="16">
        <v>0</v>
      </c>
      <c r="N2677" s="16">
        <v>0</v>
      </c>
      <c r="O2677" s="16">
        <v>0</v>
      </c>
      <c r="P2677" s="16">
        <v>0</v>
      </c>
      <c r="Q2677" s="16">
        <v>0</v>
      </c>
      <c r="R2677" s="16">
        <v>7488600</v>
      </c>
      <c r="S2677" s="16">
        <v>1783</v>
      </c>
      <c r="T2677" s="16" t="s">
        <v>76</v>
      </c>
      <c r="U2677" s="16" t="s">
        <v>3517</v>
      </c>
      <c r="V2677" s="16" t="s">
        <v>3017</v>
      </c>
    </row>
    <row r="2678" spans="1:22" s="14" customFormat="1" ht="168.75" x14ac:dyDescent="0.3">
      <c r="A2678" s="16">
        <v>2673</v>
      </c>
      <c r="B2678" s="21" t="s">
        <v>5023</v>
      </c>
      <c r="C2678" s="16" t="s">
        <v>5024</v>
      </c>
      <c r="D2678" s="16" t="s">
        <v>5025</v>
      </c>
      <c r="E2678" s="16" t="s">
        <v>5026</v>
      </c>
      <c r="F2678" s="17"/>
      <c r="G2678" s="16" t="s">
        <v>33</v>
      </c>
      <c r="H2678" s="251">
        <v>1495130.33</v>
      </c>
      <c r="I2678" s="251">
        <v>19</v>
      </c>
      <c r="J2678" s="16">
        <v>1495130.33</v>
      </c>
      <c r="K2678" s="16">
        <v>19</v>
      </c>
      <c r="L2678" s="16">
        <v>1495130.33</v>
      </c>
      <c r="M2678" s="16">
        <v>19</v>
      </c>
      <c r="N2678" s="16">
        <v>1495130.33</v>
      </c>
      <c r="O2678" s="16">
        <v>19</v>
      </c>
      <c r="P2678" s="16">
        <v>1495130.33</v>
      </c>
      <c r="Q2678" s="16">
        <v>19</v>
      </c>
      <c r="R2678" s="16">
        <v>7475651.6500000004</v>
      </c>
      <c r="S2678" s="16">
        <v>95</v>
      </c>
      <c r="T2678" s="16" t="s">
        <v>213</v>
      </c>
      <c r="U2678" s="16" t="s">
        <v>455</v>
      </c>
      <c r="V2678" s="16" t="s">
        <v>5027</v>
      </c>
    </row>
    <row r="2679" spans="1:22" s="14" customFormat="1" x14ac:dyDescent="0.3">
      <c r="A2679" s="16">
        <v>2674</v>
      </c>
      <c r="B2679" s="21" t="s">
        <v>2062</v>
      </c>
      <c r="C2679" s="16" t="s">
        <v>4434</v>
      </c>
      <c r="D2679" s="16" t="s">
        <v>1954</v>
      </c>
      <c r="E2679" s="16" t="s">
        <v>10571</v>
      </c>
      <c r="F2679" s="16"/>
      <c r="G2679" s="16" t="s">
        <v>7084</v>
      </c>
      <c r="H2679" s="251">
        <v>7469952</v>
      </c>
      <c r="I2679" s="251" t="s">
        <v>9271</v>
      </c>
      <c r="J2679" s="16"/>
      <c r="K2679" s="16"/>
      <c r="L2679" s="16"/>
      <c r="M2679" s="16"/>
      <c r="N2679" s="16"/>
      <c r="O2679" s="16"/>
      <c r="P2679" s="16"/>
      <c r="Q2679" s="16"/>
      <c r="R2679" s="16">
        <v>7469952</v>
      </c>
      <c r="S2679" s="16">
        <v>840</v>
      </c>
      <c r="T2679" s="16" t="s">
        <v>76</v>
      </c>
      <c r="U2679" s="16" t="s">
        <v>2567</v>
      </c>
      <c r="V2679" s="16" t="s">
        <v>10761</v>
      </c>
    </row>
    <row r="2680" spans="1:22" s="14" customFormat="1" ht="56.25" x14ac:dyDescent="0.3">
      <c r="A2680" s="16">
        <v>2675</v>
      </c>
      <c r="B2680" s="21" t="s">
        <v>4589</v>
      </c>
      <c r="C2680" s="16" t="s">
        <v>4811</v>
      </c>
      <c r="D2680" s="16" t="s">
        <v>4812</v>
      </c>
      <c r="E2680" s="16" t="s">
        <v>4813</v>
      </c>
      <c r="F2680" s="16"/>
      <c r="G2680" s="16" t="s">
        <v>33</v>
      </c>
      <c r="H2680" s="251">
        <v>5333800</v>
      </c>
      <c r="I2680" s="251">
        <v>5</v>
      </c>
      <c r="J2680" s="16">
        <v>1066760</v>
      </c>
      <c r="K2680" s="16">
        <v>1</v>
      </c>
      <c r="L2680" s="16">
        <v>1066760</v>
      </c>
      <c r="M2680" s="16">
        <v>1</v>
      </c>
      <c r="N2680" s="16">
        <v>0</v>
      </c>
      <c r="O2680" s="16">
        <v>0</v>
      </c>
      <c r="P2680" s="16">
        <v>0</v>
      </c>
      <c r="Q2680" s="16">
        <v>0</v>
      </c>
      <c r="R2680" s="16">
        <v>7467320</v>
      </c>
      <c r="S2680" s="16">
        <v>7</v>
      </c>
      <c r="T2680" s="16" t="s">
        <v>50</v>
      </c>
      <c r="U2680" s="16" t="s">
        <v>2567</v>
      </c>
      <c r="V2680" s="16" t="s">
        <v>4814</v>
      </c>
    </row>
    <row r="2681" spans="1:22" s="14" customFormat="1" ht="75" x14ac:dyDescent="0.3">
      <c r="A2681" s="16">
        <v>2676</v>
      </c>
      <c r="B2681" s="16" t="s">
        <v>7624</v>
      </c>
      <c r="C2681" s="16" t="s">
        <v>11760</v>
      </c>
      <c r="D2681" s="16" t="s">
        <v>11761</v>
      </c>
      <c r="E2681" s="16" t="s">
        <v>13039</v>
      </c>
      <c r="F2681" s="16"/>
      <c r="G2681" s="151" t="s">
        <v>7079</v>
      </c>
      <c r="H2681" s="166">
        <v>7463324.5</v>
      </c>
      <c r="I2681" s="166">
        <v>3.7570000000000001</v>
      </c>
      <c r="J2681" s="166"/>
      <c r="K2681" s="166"/>
      <c r="L2681" s="166"/>
      <c r="M2681" s="166"/>
      <c r="N2681" s="166"/>
      <c r="O2681" s="166"/>
      <c r="P2681" s="166"/>
      <c r="Q2681" s="166"/>
      <c r="R2681" s="16">
        <v>7463324.5</v>
      </c>
      <c r="S2681" s="275">
        <v>3.7570000000000001</v>
      </c>
      <c r="T2681" s="20" t="s">
        <v>12910</v>
      </c>
      <c r="U2681" s="118" t="s">
        <v>2567</v>
      </c>
      <c r="V2681" s="118"/>
    </row>
    <row r="2682" spans="1:22" s="14" customFormat="1" ht="75" x14ac:dyDescent="0.3">
      <c r="A2682" s="16">
        <v>2677</v>
      </c>
      <c r="B2682" s="119" t="s">
        <v>11603</v>
      </c>
      <c r="C2682" s="119" t="s">
        <v>11604</v>
      </c>
      <c r="D2682" s="119" t="s">
        <v>11605</v>
      </c>
      <c r="E2682" s="119" t="s">
        <v>11606</v>
      </c>
      <c r="F2682" s="156"/>
      <c r="G2682" s="151" t="s">
        <v>33</v>
      </c>
      <c r="H2682" s="474">
        <v>1721338.7400000002</v>
      </c>
      <c r="I2682" s="474">
        <v>1</v>
      </c>
      <c r="J2682" s="169">
        <v>1893472.6140000003</v>
      </c>
      <c r="K2682" s="169">
        <v>1</v>
      </c>
      <c r="L2682" s="169">
        <v>1923300</v>
      </c>
      <c r="M2682" s="169">
        <v>1</v>
      </c>
      <c r="N2682" s="203">
        <v>1923301</v>
      </c>
      <c r="O2682" s="169">
        <v>1</v>
      </c>
      <c r="P2682" s="131"/>
      <c r="Q2682" s="131"/>
      <c r="R2682" s="16">
        <v>7461412.3540000003</v>
      </c>
      <c r="S2682" s="151">
        <v>5</v>
      </c>
      <c r="T2682" s="151" t="s">
        <v>11563</v>
      </c>
      <c r="U2682" s="217" t="s">
        <v>26</v>
      </c>
      <c r="V2682" s="217" t="s">
        <v>11578</v>
      </c>
    </row>
    <row r="2683" spans="1:22" s="14" customFormat="1" ht="75" x14ac:dyDescent="0.3">
      <c r="A2683" s="16">
        <v>2678</v>
      </c>
      <c r="B2683" s="20" t="s">
        <v>16139</v>
      </c>
      <c r="C2683" s="20" t="s">
        <v>16140</v>
      </c>
      <c r="D2683" s="20" t="s">
        <v>16141</v>
      </c>
      <c r="E2683" s="20" t="s">
        <v>16142</v>
      </c>
      <c r="F2683" s="116" t="s">
        <v>16143</v>
      </c>
      <c r="G2683" s="21" t="s">
        <v>33</v>
      </c>
      <c r="H2683" s="115">
        <v>7457127</v>
      </c>
      <c r="I2683" s="115">
        <v>300</v>
      </c>
      <c r="J2683" s="171"/>
      <c r="K2683" s="171"/>
      <c r="L2683" s="171"/>
      <c r="M2683" s="171"/>
      <c r="N2683" s="174"/>
      <c r="O2683" s="174"/>
      <c r="P2683" s="174"/>
      <c r="Q2683" s="174"/>
      <c r="R2683" s="16">
        <v>7457127</v>
      </c>
      <c r="S2683" s="171">
        <v>300</v>
      </c>
      <c r="T2683" s="20" t="s">
        <v>15928</v>
      </c>
      <c r="U2683" s="16" t="s">
        <v>35</v>
      </c>
      <c r="V2683" s="16" t="s">
        <v>199</v>
      </c>
    </row>
    <row r="2684" spans="1:22" s="14" customFormat="1" ht="75" x14ac:dyDescent="0.3">
      <c r="A2684" s="16">
        <v>2679</v>
      </c>
      <c r="B2684" s="16" t="s">
        <v>12611</v>
      </c>
      <c r="C2684" s="16" t="s">
        <v>12612</v>
      </c>
      <c r="D2684" s="16" t="s">
        <v>798</v>
      </c>
      <c r="E2684" s="16" t="s">
        <v>13040</v>
      </c>
      <c r="F2684" s="16"/>
      <c r="G2684" s="151" t="s">
        <v>33</v>
      </c>
      <c r="H2684" s="166">
        <v>0</v>
      </c>
      <c r="I2684" s="166">
        <v>0</v>
      </c>
      <c r="J2684" s="166">
        <v>1863408</v>
      </c>
      <c r="K2684" s="166">
        <v>1</v>
      </c>
      <c r="L2684" s="166">
        <v>1863408</v>
      </c>
      <c r="M2684" s="166">
        <v>0</v>
      </c>
      <c r="N2684" s="166">
        <v>1863408</v>
      </c>
      <c r="O2684" s="166">
        <v>1</v>
      </c>
      <c r="P2684" s="166">
        <v>1863408</v>
      </c>
      <c r="Q2684" s="166">
        <v>1</v>
      </c>
      <c r="R2684" s="16">
        <v>7453632</v>
      </c>
      <c r="S2684" s="275">
        <v>3</v>
      </c>
      <c r="T2684" s="123" t="s">
        <v>12910</v>
      </c>
      <c r="U2684" s="166" t="s">
        <v>2567</v>
      </c>
      <c r="V2684" s="166"/>
    </row>
    <row r="2685" spans="1:22" s="14" customFormat="1" ht="93.75" x14ac:dyDescent="0.3">
      <c r="A2685" s="16">
        <v>2680</v>
      </c>
      <c r="B2685" s="114" t="s">
        <v>1109</v>
      </c>
      <c r="C2685" s="114" t="s">
        <v>1110</v>
      </c>
      <c r="D2685" s="114" t="s">
        <v>1414</v>
      </c>
      <c r="E2685" s="114" t="s">
        <v>1051</v>
      </c>
      <c r="F2685" s="114" t="s">
        <v>14449</v>
      </c>
      <c r="G2685" s="114" t="s">
        <v>9115</v>
      </c>
      <c r="H2685" s="189">
        <v>7448000</v>
      </c>
      <c r="I2685" s="172" t="s">
        <v>9969</v>
      </c>
      <c r="J2685" s="20"/>
      <c r="K2685" s="20"/>
      <c r="L2685" s="20"/>
      <c r="M2685" s="20"/>
      <c r="N2685" s="20"/>
      <c r="O2685" s="20"/>
      <c r="P2685" s="20"/>
      <c r="Q2685" s="20"/>
      <c r="R2685" s="16">
        <v>7448000</v>
      </c>
      <c r="S2685" s="21">
        <v>7</v>
      </c>
      <c r="T2685" s="20" t="s">
        <v>15828</v>
      </c>
      <c r="U2685" s="112"/>
      <c r="V2685" s="37"/>
    </row>
    <row r="2686" spans="1:22" s="14" customFormat="1" ht="75" x14ac:dyDescent="0.3">
      <c r="A2686" s="16">
        <v>2681</v>
      </c>
      <c r="B2686" s="21" t="s">
        <v>7473</v>
      </c>
      <c r="C2686" s="16" t="s">
        <v>4863</v>
      </c>
      <c r="D2686" s="16" t="s">
        <v>264</v>
      </c>
      <c r="E2686" s="16" t="s">
        <v>4864</v>
      </c>
      <c r="F2686" s="16"/>
      <c r="G2686" s="16" t="s">
        <v>33</v>
      </c>
      <c r="H2686" s="251">
        <v>1519996</v>
      </c>
      <c r="I2686" s="251">
        <v>2</v>
      </c>
      <c r="J2686" s="16">
        <v>1823995.2</v>
      </c>
      <c r="K2686" s="16">
        <v>4</v>
      </c>
      <c r="L2686" s="16">
        <v>1367996.4</v>
      </c>
      <c r="M2686" s="16">
        <v>3</v>
      </c>
      <c r="N2686" s="16">
        <v>1367996.4</v>
      </c>
      <c r="O2686" s="16">
        <v>3</v>
      </c>
      <c r="P2686" s="16">
        <v>1367996.4</v>
      </c>
      <c r="Q2686" s="16">
        <v>3</v>
      </c>
      <c r="R2686" s="16">
        <v>7447980.4000000004</v>
      </c>
      <c r="S2686" s="16">
        <v>15</v>
      </c>
      <c r="T2686" s="16" t="s">
        <v>213</v>
      </c>
      <c r="U2686" s="16" t="s">
        <v>294</v>
      </c>
      <c r="V2686" s="16" t="s">
        <v>7793</v>
      </c>
    </row>
    <row r="2687" spans="1:22" s="14" customFormat="1" ht="375" x14ac:dyDescent="0.3">
      <c r="A2687" s="16">
        <v>2682</v>
      </c>
      <c r="B2687" s="21" t="s">
        <v>4626</v>
      </c>
      <c r="C2687" s="16" t="s">
        <v>10015</v>
      </c>
      <c r="D2687" s="16" t="s">
        <v>10016</v>
      </c>
      <c r="E2687" s="16" t="s">
        <v>10021</v>
      </c>
      <c r="F2687" s="16" t="s">
        <v>10022</v>
      </c>
      <c r="G2687" s="16" t="s">
        <v>9115</v>
      </c>
      <c r="H2687" s="251">
        <v>1487808</v>
      </c>
      <c r="I2687" s="251" t="s">
        <v>9127</v>
      </c>
      <c r="J2687" s="16">
        <v>1487808</v>
      </c>
      <c r="K2687" s="16" t="s">
        <v>9127</v>
      </c>
      <c r="L2687" s="16">
        <v>1487808</v>
      </c>
      <c r="M2687" s="16" t="s">
        <v>9127</v>
      </c>
      <c r="N2687" s="16">
        <v>1487808</v>
      </c>
      <c r="O2687" s="16" t="s">
        <v>9127</v>
      </c>
      <c r="P2687" s="16">
        <v>1487808</v>
      </c>
      <c r="Q2687" s="16" t="s">
        <v>9127</v>
      </c>
      <c r="R2687" s="16">
        <v>7439040</v>
      </c>
      <c r="S2687" s="16">
        <v>75</v>
      </c>
      <c r="T2687" s="16" t="s">
        <v>34</v>
      </c>
      <c r="U2687" s="16"/>
      <c r="V2687" s="16"/>
    </row>
    <row r="2688" spans="1:22" s="14" customFormat="1" ht="56.25" x14ac:dyDescent="0.3">
      <c r="A2688" s="16">
        <v>2683</v>
      </c>
      <c r="B2688" s="113" t="s">
        <v>16144</v>
      </c>
      <c r="C2688" s="113" t="s">
        <v>16145</v>
      </c>
      <c r="D2688" s="113" t="s">
        <v>16146</v>
      </c>
      <c r="E2688" s="113" t="s">
        <v>16147</v>
      </c>
      <c r="F2688" s="17">
        <v>2926</v>
      </c>
      <c r="G2688" s="113" t="s">
        <v>33</v>
      </c>
      <c r="H2688" s="172">
        <v>7427019.5999999996</v>
      </c>
      <c r="I2688" s="172">
        <v>78</v>
      </c>
      <c r="J2688" s="174"/>
      <c r="K2688" s="174"/>
      <c r="L2688" s="174"/>
      <c r="M2688" s="174"/>
      <c r="N2688" s="174"/>
      <c r="O2688" s="174"/>
      <c r="P2688" s="174"/>
      <c r="Q2688" s="174"/>
      <c r="R2688" s="16">
        <v>7427019.5999999996</v>
      </c>
      <c r="S2688" s="171">
        <v>78</v>
      </c>
      <c r="T2688" s="113" t="s">
        <v>15928</v>
      </c>
      <c r="U2688" s="112" t="s">
        <v>199</v>
      </c>
      <c r="V2688" s="112" t="s">
        <v>199</v>
      </c>
    </row>
    <row r="2689" spans="1:22" s="14" customFormat="1" ht="262.5" x14ac:dyDescent="0.3">
      <c r="A2689" s="16">
        <v>2684</v>
      </c>
      <c r="B2689" s="21" t="s">
        <v>7237</v>
      </c>
      <c r="C2689" s="16" t="s">
        <v>726</v>
      </c>
      <c r="D2689" s="16" t="s">
        <v>818</v>
      </c>
      <c r="E2689" s="16" t="s">
        <v>7238</v>
      </c>
      <c r="F2689" s="16"/>
      <c r="G2689" s="16" t="s">
        <v>24</v>
      </c>
      <c r="H2689" s="251">
        <v>1481921.28</v>
      </c>
      <c r="I2689" s="251">
        <v>141</v>
      </c>
      <c r="J2689" s="16">
        <v>1481921.28</v>
      </c>
      <c r="K2689" s="16">
        <v>141</v>
      </c>
      <c r="L2689" s="16">
        <v>1481921.28</v>
      </c>
      <c r="M2689" s="16">
        <v>141</v>
      </c>
      <c r="N2689" s="16">
        <v>1481921.28</v>
      </c>
      <c r="O2689" s="16">
        <v>141</v>
      </c>
      <c r="P2689" s="16">
        <v>1481921.28</v>
      </c>
      <c r="Q2689" s="16">
        <v>141</v>
      </c>
      <c r="R2689" s="16">
        <v>7409606.4000000004</v>
      </c>
      <c r="S2689" s="16">
        <v>705</v>
      </c>
      <c r="T2689" s="16" t="s">
        <v>213</v>
      </c>
      <c r="U2689" s="16" t="s">
        <v>35</v>
      </c>
      <c r="V2689" s="16" t="s">
        <v>7239</v>
      </c>
    </row>
    <row r="2690" spans="1:22" s="14" customFormat="1" ht="37.5" x14ac:dyDescent="0.3">
      <c r="A2690" s="16">
        <v>2685</v>
      </c>
      <c r="B2690" s="21" t="s">
        <v>4012</v>
      </c>
      <c r="C2690" s="16" t="s">
        <v>10250</v>
      </c>
      <c r="D2690" s="16" t="s">
        <v>10251</v>
      </c>
      <c r="E2690" s="16" t="s">
        <v>4012</v>
      </c>
      <c r="F2690" s="16" t="s">
        <v>4012</v>
      </c>
      <c r="G2690" s="16" t="s">
        <v>9115</v>
      </c>
      <c r="H2690" s="251">
        <v>1480266.7</v>
      </c>
      <c r="I2690" s="251" t="s">
        <v>9126</v>
      </c>
      <c r="J2690" s="16">
        <v>1480266.7</v>
      </c>
      <c r="K2690" s="16" t="s">
        <v>9126</v>
      </c>
      <c r="L2690" s="16">
        <v>1480266.7</v>
      </c>
      <c r="M2690" s="16" t="s">
        <v>9126</v>
      </c>
      <c r="N2690" s="16">
        <v>1480266.7</v>
      </c>
      <c r="O2690" s="16" t="s">
        <v>9126</v>
      </c>
      <c r="P2690" s="16">
        <v>1480266.7</v>
      </c>
      <c r="Q2690" s="16" t="s">
        <v>9126</v>
      </c>
      <c r="R2690" s="16">
        <v>7401333.5</v>
      </c>
      <c r="S2690" s="16">
        <v>50</v>
      </c>
      <c r="T2690" s="16" t="s">
        <v>34</v>
      </c>
      <c r="U2690" s="16"/>
      <c r="V2690" s="16"/>
    </row>
    <row r="2691" spans="1:22" s="14" customFormat="1" ht="56.25" x14ac:dyDescent="0.3">
      <c r="A2691" s="16">
        <v>2686</v>
      </c>
      <c r="B2691" s="21" t="s">
        <v>2117</v>
      </c>
      <c r="C2691" s="16" t="s">
        <v>2822</v>
      </c>
      <c r="D2691" s="16" t="s">
        <v>2823</v>
      </c>
      <c r="E2691" s="16" t="s">
        <v>4220</v>
      </c>
      <c r="F2691" s="16"/>
      <c r="G2691" s="16" t="s">
        <v>1493</v>
      </c>
      <c r="H2691" s="251">
        <v>0</v>
      </c>
      <c r="I2691" s="251">
        <v>0</v>
      </c>
      <c r="J2691" s="16">
        <v>7397554.5</v>
      </c>
      <c r="K2691" s="16">
        <v>1</v>
      </c>
      <c r="L2691" s="16">
        <v>0</v>
      </c>
      <c r="M2691" s="16">
        <v>0</v>
      </c>
      <c r="N2691" s="16">
        <v>0</v>
      </c>
      <c r="O2691" s="16">
        <v>0</v>
      </c>
      <c r="P2691" s="16">
        <v>0</v>
      </c>
      <c r="Q2691" s="16">
        <v>0</v>
      </c>
      <c r="R2691" s="16">
        <v>7397554.5</v>
      </c>
      <c r="S2691" s="16">
        <v>1</v>
      </c>
      <c r="T2691" s="16" t="s">
        <v>50</v>
      </c>
      <c r="U2691" s="16" t="s">
        <v>455</v>
      </c>
      <c r="V2691" s="16" t="s">
        <v>4219</v>
      </c>
    </row>
    <row r="2692" spans="1:22" s="14" customFormat="1" ht="56.25" x14ac:dyDescent="0.3">
      <c r="A2692" s="16">
        <v>2687</v>
      </c>
      <c r="B2692" s="21" t="s">
        <v>3749</v>
      </c>
      <c r="C2692" s="16" t="s">
        <v>3748</v>
      </c>
      <c r="D2692" s="16" t="s">
        <v>3750</v>
      </c>
      <c r="E2692" s="16" t="s">
        <v>9367</v>
      </c>
      <c r="F2692" s="16"/>
      <c r="G2692" s="16" t="s">
        <v>9115</v>
      </c>
      <c r="H2692" s="251">
        <v>7396256</v>
      </c>
      <c r="I2692" s="251" t="s">
        <v>9266</v>
      </c>
      <c r="J2692" s="16"/>
      <c r="K2692" s="16"/>
      <c r="L2692" s="16"/>
      <c r="M2692" s="16"/>
      <c r="N2692" s="16"/>
      <c r="O2692" s="16"/>
      <c r="P2692" s="16"/>
      <c r="Q2692" s="16"/>
      <c r="R2692" s="16">
        <v>7396256</v>
      </c>
      <c r="S2692" s="16">
        <v>4</v>
      </c>
      <c r="T2692" s="16" t="s">
        <v>1326</v>
      </c>
      <c r="U2692" s="16"/>
      <c r="V2692" s="16"/>
    </row>
    <row r="2693" spans="1:22" s="14" customFormat="1" ht="409.5" x14ac:dyDescent="0.3">
      <c r="A2693" s="16">
        <v>2688</v>
      </c>
      <c r="B2693" s="21" t="s">
        <v>831</v>
      </c>
      <c r="C2693" s="16" t="s">
        <v>2208</v>
      </c>
      <c r="D2693" s="16" t="s">
        <v>854</v>
      </c>
      <c r="E2693" s="16" t="s">
        <v>854</v>
      </c>
      <c r="F2693" s="16" t="s">
        <v>2209</v>
      </c>
      <c r="G2693" s="16" t="s">
        <v>1493</v>
      </c>
      <c r="H2693" s="251">
        <v>7392000</v>
      </c>
      <c r="I2693" s="251">
        <v>30</v>
      </c>
      <c r="J2693" s="16">
        <v>0</v>
      </c>
      <c r="K2693" s="16">
        <v>0</v>
      </c>
      <c r="L2693" s="16">
        <v>0</v>
      </c>
      <c r="M2693" s="16">
        <v>0</v>
      </c>
      <c r="N2693" s="16">
        <v>0</v>
      </c>
      <c r="O2693" s="16">
        <v>0</v>
      </c>
      <c r="P2693" s="16">
        <v>0</v>
      </c>
      <c r="Q2693" s="16">
        <v>0</v>
      </c>
      <c r="R2693" s="16">
        <v>7392000</v>
      </c>
      <c r="S2693" s="16">
        <v>30</v>
      </c>
      <c r="T2693" s="16" t="s">
        <v>1326</v>
      </c>
      <c r="U2693" s="16" t="s">
        <v>35</v>
      </c>
      <c r="V2693" s="16" t="s">
        <v>199</v>
      </c>
    </row>
    <row r="2694" spans="1:22" s="14" customFormat="1" ht="75" x14ac:dyDescent="0.3">
      <c r="A2694" s="16">
        <v>2689</v>
      </c>
      <c r="B2694" s="51" t="s">
        <v>831</v>
      </c>
      <c r="C2694" s="51" t="s">
        <v>853</v>
      </c>
      <c r="D2694" s="51" t="s">
        <v>854</v>
      </c>
      <c r="E2694" s="51" t="s">
        <v>14815</v>
      </c>
      <c r="F2694" s="51"/>
      <c r="G2694" s="51" t="s">
        <v>9115</v>
      </c>
      <c r="H2694" s="437">
        <v>7392000</v>
      </c>
      <c r="I2694" s="251" t="s">
        <v>9927</v>
      </c>
      <c r="J2694" s="17"/>
      <c r="K2694" s="17"/>
      <c r="L2694" s="17"/>
      <c r="M2694" s="17"/>
      <c r="N2694" s="17"/>
      <c r="O2694" s="17"/>
      <c r="P2694" s="17"/>
      <c r="Q2694" s="17"/>
      <c r="R2694" s="16">
        <v>7392000</v>
      </c>
      <c r="S2694" s="16">
        <v>44</v>
      </c>
      <c r="T2694" s="51" t="s">
        <v>14655</v>
      </c>
      <c r="U2694" s="51"/>
      <c r="V2694" s="17"/>
    </row>
    <row r="2695" spans="1:22" s="14" customFormat="1" ht="168.75" x14ac:dyDescent="0.3">
      <c r="A2695" s="16">
        <v>2690</v>
      </c>
      <c r="B2695" s="21" t="s">
        <v>645</v>
      </c>
      <c r="C2695" s="16" t="s">
        <v>86</v>
      </c>
      <c r="D2695" s="16" t="s">
        <v>87</v>
      </c>
      <c r="E2695" s="16" t="s">
        <v>1790</v>
      </c>
      <c r="F2695" s="16" t="s">
        <v>1791</v>
      </c>
      <c r="G2695" s="16" t="s">
        <v>33</v>
      </c>
      <c r="H2695" s="251">
        <v>1477980</v>
      </c>
      <c r="I2695" s="251">
        <v>12</v>
      </c>
      <c r="J2695" s="16">
        <v>1477980</v>
      </c>
      <c r="K2695" s="16">
        <v>12</v>
      </c>
      <c r="L2695" s="16">
        <v>1477980</v>
      </c>
      <c r="M2695" s="16">
        <v>12</v>
      </c>
      <c r="N2695" s="16">
        <v>1477980</v>
      </c>
      <c r="O2695" s="16">
        <v>12</v>
      </c>
      <c r="P2695" s="16">
        <v>1477980</v>
      </c>
      <c r="Q2695" s="16">
        <v>12</v>
      </c>
      <c r="R2695" s="16">
        <v>7389900</v>
      </c>
      <c r="S2695" s="16">
        <v>60</v>
      </c>
      <c r="T2695" s="16" t="s">
        <v>1532</v>
      </c>
      <c r="U2695" s="16" t="s">
        <v>35</v>
      </c>
      <c r="V2695" s="16" t="s">
        <v>199</v>
      </c>
    </row>
    <row r="2696" spans="1:22" s="14" customFormat="1" ht="409.5" x14ac:dyDescent="0.3">
      <c r="A2696" s="16">
        <v>2691</v>
      </c>
      <c r="B2696" s="21" t="s">
        <v>2168</v>
      </c>
      <c r="C2696" s="16" t="s">
        <v>2169</v>
      </c>
      <c r="D2696" s="16" t="s">
        <v>2170</v>
      </c>
      <c r="E2696" s="16" t="s">
        <v>2171</v>
      </c>
      <c r="F2696" s="16"/>
      <c r="G2696" s="16" t="s">
        <v>2320</v>
      </c>
      <c r="H2696" s="251">
        <v>3199138.1235000002</v>
      </c>
      <c r="I2696" s="251">
        <v>4.95</v>
      </c>
      <c r="J2696" s="16">
        <v>1046990.74</v>
      </c>
      <c r="K2696" s="16">
        <v>2</v>
      </c>
      <c r="L2696" s="16">
        <v>1046990.74</v>
      </c>
      <c r="M2696" s="16">
        <v>2</v>
      </c>
      <c r="N2696" s="16">
        <v>1046990.74</v>
      </c>
      <c r="O2696" s="16">
        <v>2</v>
      </c>
      <c r="P2696" s="16">
        <v>1046990.74</v>
      </c>
      <c r="Q2696" s="16">
        <v>2</v>
      </c>
      <c r="R2696" s="16">
        <v>7387101.0835000006</v>
      </c>
      <c r="S2696" s="16">
        <v>12.95</v>
      </c>
      <c r="T2696" s="16" t="s">
        <v>25</v>
      </c>
      <c r="U2696" s="16" t="s">
        <v>2172</v>
      </c>
      <c r="V2696" s="16" t="s">
        <v>2173</v>
      </c>
    </row>
    <row r="2697" spans="1:22" s="14" customFormat="1" ht="112.5" x14ac:dyDescent="0.3">
      <c r="A2697" s="16">
        <v>2692</v>
      </c>
      <c r="B2697" s="21" t="s">
        <v>7930</v>
      </c>
      <c r="C2697" s="16" t="s">
        <v>807</v>
      </c>
      <c r="D2697" s="16" t="s">
        <v>320</v>
      </c>
      <c r="E2697" s="16" t="s">
        <v>808</v>
      </c>
      <c r="F2697" s="16"/>
      <c r="G2697" s="16" t="s">
        <v>33</v>
      </c>
      <c r="H2697" s="251">
        <v>2299418</v>
      </c>
      <c r="I2697" s="251">
        <v>178</v>
      </c>
      <c r="J2697" s="16">
        <v>1271158</v>
      </c>
      <c r="K2697" s="16">
        <v>98</v>
      </c>
      <c r="L2697" s="16">
        <v>1271158</v>
      </c>
      <c r="M2697" s="16">
        <v>98</v>
      </c>
      <c r="N2697" s="16">
        <v>1271158</v>
      </c>
      <c r="O2697" s="16">
        <v>98</v>
      </c>
      <c r="P2697" s="16">
        <v>1271158</v>
      </c>
      <c r="Q2697" s="16">
        <v>98</v>
      </c>
      <c r="R2697" s="16">
        <v>7384050</v>
      </c>
      <c r="S2697" s="16">
        <v>570</v>
      </c>
      <c r="T2697" s="16" t="s">
        <v>213</v>
      </c>
      <c r="U2697" s="16" t="s">
        <v>294</v>
      </c>
      <c r="V2697" s="16" t="s">
        <v>549</v>
      </c>
    </row>
    <row r="2698" spans="1:22" s="1" customFormat="1" ht="112.5" x14ac:dyDescent="0.3">
      <c r="A2698" s="16">
        <v>2693</v>
      </c>
      <c r="B2698" s="21" t="s">
        <v>1590</v>
      </c>
      <c r="C2698" s="16" t="s">
        <v>3456</v>
      </c>
      <c r="D2698" s="16" t="s">
        <v>3457</v>
      </c>
      <c r="E2698" s="16" t="s">
        <v>10752</v>
      </c>
      <c r="F2698" s="16"/>
      <c r="G2698" s="16" t="s">
        <v>9115</v>
      </c>
      <c r="H2698" s="251">
        <v>7379456</v>
      </c>
      <c r="I2698" s="251" t="s">
        <v>9283</v>
      </c>
      <c r="J2698" s="16"/>
      <c r="K2698" s="16"/>
      <c r="L2698" s="16"/>
      <c r="M2698" s="16"/>
      <c r="N2698" s="16"/>
      <c r="O2698" s="16"/>
      <c r="P2698" s="16"/>
      <c r="Q2698" s="16"/>
      <c r="R2698" s="16">
        <v>7379456</v>
      </c>
      <c r="S2698" s="16">
        <v>32</v>
      </c>
      <c r="T2698" s="16" t="s">
        <v>76</v>
      </c>
      <c r="U2698" s="16" t="s">
        <v>1085</v>
      </c>
      <c r="V2698" s="16" t="s">
        <v>10753</v>
      </c>
    </row>
    <row r="2699" spans="1:22" s="1" customFormat="1" ht="262.5" x14ac:dyDescent="0.3">
      <c r="A2699" s="16">
        <v>2694</v>
      </c>
      <c r="B2699" s="21" t="s">
        <v>7931</v>
      </c>
      <c r="C2699" s="16" t="s">
        <v>7932</v>
      </c>
      <c r="D2699" s="16" t="s">
        <v>219</v>
      </c>
      <c r="E2699" s="16" t="s">
        <v>7933</v>
      </c>
      <c r="F2699" s="16"/>
      <c r="G2699" s="16" t="s">
        <v>1664</v>
      </c>
      <c r="H2699" s="251">
        <v>63799.999999999993</v>
      </c>
      <c r="I2699" s="251">
        <v>100</v>
      </c>
      <c r="J2699" s="16">
        <v>1827500</v>
      </c>
      <c r="K2699" s="16">
        <v>1000</v>
      </c>
      <c r="L2699" s="16">
        <v>1827500</v>
      </c>
      <c r="M2699" s="16">
        <v>1000</v>
      </c>
      <c r="N2699" s="16">
        <v>1827500</v>
      </c>
      <c r="O2699" s="16">
        <v>1000</v>
      </c>
      <c r="P2699" s="16">
        <v>1827500</v>
      </c>
      <c r="Q2699" s="16">
        <v>1000</v>
      </c>
      <c r="R2699" s="16">
        <v>7373800</v>
      </c>
      <c r="S2699" s="16">
        <v>4100</v>
      </c>
      <c r="T2699" s="16" t="s">
        <v>213</v>
      </c>
      <c r="U2699" s="16" t="s">
        <v>7048</v>
      </c>
      <c r="V2699" s="16" t="s">
        <v>7048</v>
      </c>
    </row>
    <row r="2700" spans="1:22" s="1" customFormat="1" ht="409.5" x14ac:dyDescent="0.3">
      <c r="A2700" s="16">
        <v>2695</v>
      </c>
      <c r="B2700" s="21" t="s">
        <v>7916</v>
      </c>
      <c r="C2700" s="16" t="s">
        <v>10052</v>
      </c>
      <c r="D2700" s="16" t="s">
        <v>10053</v>
      </c>
      <c r="E2700" s="16" t="s">
        <v>10054</v>
      </c>
      <c r="F2700" s="16" t="s">
        <v>10055</v>
      </c>
      <c r="G2700" s="16" t="s">
        <v>9115</v>
      </c>
      <c r="H2700" s="251">
        <v>1473920</v>
      </c>
      <c r="I2700" s="251" t="s">
        <v>9338</v>
      </c>
      <c r="J2700" s="16">
        <v>1473920</v>
      </c>
      <c r="K2700" s="16" t="s">
        <v>9338</v>
      </c>
      <c r="L2700" s="16">
        <v>1473920</v>
      </c>
      <c r="M2700" s="16" t="s">
        <v>9338</v>
      </c>
      <c r="N2700" s="16">
        <v>1473920</v>
      </c>
      <c r="O2700" s="16" t="s">
        <v>9338</v>
      </c>
      <c r="P2700" s="16">
        <v>1473920</v>
      </c>
      <c r="Q2700" s="16" t="s">
        <v>9338</v>
      </c>
      <c r="R2700" s="16">
        <v>7369600</v>
      </c>
      <c r="S2700" s="16">
        <v>200</v>
      </c>
      <c r="T2700" s="16" t="s">
        <v>34</v>
      </c>
      <c r="U2700" s="16"/>
      <c r="V2700" s="16"/>
    </row>
    <row r="2701" spans="1:22" s="1" customFormat="1" ht="93.75" x14ac:dyDescent="0.3">
      <c r="A2701" s="16">
        <v>2696</v>
      </c>
      <c r="B2701" s="21" t="s">
        <v>1590</v>
      </c>
      <c r="C2701" s="16" t="s">
        <v>11213</v>
      </c>
      <c r="D2701" s="16" t="s">
        <v>11214</v>
      </c>
      <c r="E2701" s="16" t="s">
        <v>11215</v>
      </c>
      <c r="F2701" s="16"/>
      <c r="G2701" s="16" t="s">
        <v>1493</v>
      </c>
      <c r="H2701" s="251">
        <v>1473920</v>
      </c>
      <c r="I2701" s="251">
        <v>8</v>
      </c>
      <c r="J2701" s="16">
        <v>1473920</v>
      </c>
      <c r="K2701" s="16">
        <v>8</v>
      </c>
      <c r="L2701" s="16">
        <v>1473920</v>
      </c>
      <c r="M2701" s="16">
        <v>8</v>
      </c>
      <c r="N2701" s="16">
        <v>1473920</v>
      </c>
      <c r="O2701" s="16">
        <v>8</v>
      </c>
      <c r="P2701" s="16">
        <v>1473920</v>
      </c>
      <c r="Q2701" s="16">
        <v>8</v>
      </c>
      <c r="R2701" s="16">
        <v>7369600</v>
      </c>
      <c r="S2701" s="16">
        <v>40</v>
      </c>
      <c r="T2701" s="16" t="s">
        <v>1113</v>
      </c>
      <c r="U2701" s="16" t="s">
        <v>1097</v>
      </c>
      <c r="V2701" s="35" t="s">
        <v>199</v>
      </c>
    </row>
    <row r="2702" spans="1:22" s="1" customFormat="1" ht="281.25" x14ac:dyDescent="0.3">
      <c r="A2702" s="16">
        <v>2697</v>
      </c>
      <c r="B2702" s="114" t="s">
        <v>1917</v>
      </c>
      <c r="C2702" s="114" t="s">
        <v>7010</v>
      </c>
      <c r="D2702" s="114" t="s">
        <v>2819</v>
      </c>
      <c r="E2702" s="114" t="s">
        <v>14172</v>
      </c>
      <c r="F2702" s="114"/>
      <c r="G2702" s="20" t="s">
        <v>33</v>
      </c>
      <c r="H2702" s="115">
        <v>1276000</v>
      </c>
      <c r="I2702" s="172">
        <v>465</v>
      </c>
      <c r="J2702" s="114">
        <v>1372043.0107526882</v>
      </c>
      <c r="K2702" s="114">
        <v>500</v>
      </c>
      <c r="L2702" s="114">
        <v>1468086.0215053763</v>
      </c>
      <c r="M2702" s="114">
        <v>500</v>
      </c>
      <c r="N2702" s="114">
        <v>1570852.0430107526</v>
      </c>
      <c r="O2702" s="114">
        <v>500</v>
      </c>
      <c r="P2702" s="114">
        <v>1680811.6860215054</v>
      </c>
      <c r="Q2702" s="114">
        <v>500</v>
      </c>
      <c r="R2702" s="16">
        <v>7367792.761290323</v>
      </c>
      <c r="S2702" s="114">
        <v>2465</v>
      </c>
      <c r="T2702" s="114" t="s">
        <v>13999</v>
      </c>
      <c r="U2702" s="221" t="s">
        <v>83</v>
      </c>
      <c r="V2702" s="221"/>
    </row>
    <row r="2703" spans="1:22" s="1" customFormat="1" ht="56.25" x14ac:dyDescent="0.3">
      <c r="A2703" s="16">
        <v>2698</v>
      </c>
      <c r="B2703" s="21" t="s">
        <v>7934</v>
      </c>
      <c r="C2703" s="16" t="s">
        <v>7935</v>
      </c>
      <c r="D2703" s="16" t="s">
        <v>264</v>
      </c>
      <c r="E2703" s="16" t="s">
        <v>7936</v>
      </c>
      <c r="F2703" s="16"/>
      <c r="G2703" s="16" t="s">
        <v>33</v>
      </c>
      <c r="H2703" s="251">
        <v>1861799.9999999998</v>
      </c>
      <c r="I2703" s="251">
        <v>8</v>
      </c>
      <c r="J2703" s="16">
        <v>1375800</v>
      </c>
      <c r="K2703" s="16">
        <v>6</v>
      </c>
      <c r="L2703" s="16">
        <v>1375800</v>
      </c>
      <c r="M2703" s="16">
        <v>6</v>
      </c>
      <c r="N2703" s="16">
        <v>1375800</v>
      </c>
      <c r="O2703" s="16">
        <v>6</v>
      </c>
      <c r="P2703" s="16">
        <v>1375800</v>
      </c>
      <c r="Q2703" s="16">
        <v>6</v>
      </c>
      <c r="R2703" s="16">
        <v>7365000</v>
      </c>
      <c r="S2703" s="16">
        <v>32</v>
      </c>
      <c r="T2703" s="16" t="s">
        <v>213</v>
      </c>
      <c r="U2703" s="55" t="s">
        <v>294</v>
      </c>
      <c r="V2703" s="55" t="s">
        <v>7937</v>
      </c>
    </row>
    <row r="2704" spans="1:22" s="1" customFormat="1" ht="93.75" x14ac:dyDescent="0.3">
      <c r="A2704" s="16">
        <v>2699</v>
      </c>
      <c r="B2704" s="21" t="s">
        <v>7831</v>
      </c>
      <c r="C2704" s="16" t="s">
        <v>9978</v>
      </c>
      <c r="D2704" s="16" t="s">
        <v>9979</v>
      </c>
      <c r="E2704" s="16" t="s">
        <v>9980</v>
      </c>
      <c r="F2704" s="16" t="s">
        <v>9980</v>
      </c>
      <c r="G2704" s="16" t="s">
        <v>9115</v>
      </c>
      <c r="H2704" s="251">
        <v>1472038.4</v>
      </c>
      <c r="I2704" s="251" t="s">
        <v>9129</v>
      </c>
      <c r="J2704" s="16">
        <v>1472038.4</v>
      </c>
      <c r="K2704" s="16" t="s">
        <v>9129</v>
      </c>
      <c r="L2704" s="16">
        <v>1472038.4</v>
      </c>
      <c r="M2704" s="16" t="s">
        <v>9129</v>
      </c>
      <c r="N2704" s="16">
        <v>1472038.4</v>
      </c>
      <c r="O2704" s="16" t="s">
        <v>9129</v>
      </c>
      <c r="P2704" s="16">
        <v>1472038.4</v>
      </c>
      <c r="Q2704" s="16" t="s">
        <v>9129</v>
      </c>
      <c r="R2704" s="16">
        <v>7360192</v>
      </c>
      <c r="S2704" s="16">
        <v>400</v>
      </c>
      <c r="T2704" s="16" t="s">
        <v>34</v>
      </c>
      <c r="U2704" s="16"/>
      <c r="V2704" s="16"/>
    </row>
    <row r="2705" spans="1:22" s="1" customFormat="1" ht="93.75" x14ac:dyDescent="0.3">
      <c r="A2705" s="16">
        <v>2700</v>
      </c>
      <c r="B2705" s="21" t="s">
        <v>7831</v>
      </c>
      <c r="C2705" s="16" t="s">
        <v>9978</v>
      </c>
      <c r="D2705" s="16" t="s">
        <v>9979</v>
      </c>
      <c r="E2705" s="16" t="s">
        <v>9981</v>
      </c>
      <c r="F2705" s="16" t="s">
        <v>9981</v>
      </c>
      <c r="G2705" s="16" t="s">
        <v>9115</v>
      </c>
      <c r="H2705" s="251">
        <v>1472038.4</v>
      </c>
      <c r="I2705" s="251" t="s">
        <v>9129</v>
      </c>
      <c r="J2705" s="16">
        <v>1472038.4</v>
      </c>
      <c r="K2705" s="16" t="s">
        <v>9129</v>
      </c>
      <c r="L2705" s="16">
        <v>1472038.4</v>
      </c>
      <c r="M2705" s="16" t="s">
        <v>9129</v>
      </c>
      <c r="N2705" s="16">
        <v>1472038.4</v>
      </c>
      <c r="O2705" s="16" t="s">
        <v>9129</v>
      </c>
      <c r="P2705" s="16">
        <v>1472038.4</v>
      </c>
      <c r="Q2705" s="16" t="s">
        <v>9129</v>
      </c>
      <c r="R2705" s="16">
        <v>7360192</v>
      </c>
      <c r="S2705" s="16">
        <v>400</v>
      </c>
      <c r="T2705" s="16" t="s">
        <v>34</v>
      </c>
      <c r="U2705" s="16"/>
      <c r="V2705" s="16"/>
    </row>
    <row r="2706" spans="1:22" s="1" customFormat="1" ht="93.75" x14ac:dyDescent="0.3">
      <c r="A2706" s="16">
        <v>2701</v>
      </c>
      <c r="B2706" s="21" t="s">
        <v>3804</v>
      </c>
      <c r="C2706" s="16" t="s">
        <v>10270</v>
      </c>
      <c r="D2706" s="16" t="s">
        <v>3188</v>
      </c>
      <c r="E2706" s="16" t="s">
        <v>10273</v>
      </c>
      <c r="F2706" s="16" t="s">
        <v>10273</v>
      </c>
      <c r="G2706" s="16" t="s">
        <v>10272</v>
      </c>
      <c r="H2706" s="251">
        <v>1472000.32</v>
      </c>
      <c r="I2706" s="251" t="s">
        <v>9120</v>
      </c>
      <c r="J2706" s="16">
        <v>1472000.32</v>
      </c>
      <c r="K2706" s="16" t="s">
        <v>9120</v>
      </c>
      <c r="L2706" s="16">
        <v>1472000.32</v>
      </c>
      <c r="M2706" s="16" t="s">
        <v>9120</v>
      </c>
      <c r="N2706" s="16">
        <v>1472000.32</v>
      </c>
      <c r="O2706" s="16" t="s">
        <v>9120</v>
      </c>
      <c r="P2706" s="16">
        <v>1472000.32</v>
      </c>
      <c r="Q2706" s="16" t="s">
        <v>9120</v>
      </c>
      <c r="R2706" s="16">
        <v>7360001.6000000006</v>
      </c>
      <c r="S2706" s="16">
        <v>10</v>
      </c>
      <c r="T2706" s="16" t="s">
        <v>34</v>
      </c>
      <c r="U2706" s="16"/>
      <c r="V2706" s="16"/>
    </row>
    <row r="2707" spans="1:22" s="1" customFormat="1" ht="409.5" x14ac:dyDescent="0.3">
      <c r="A2707" s="16">
        <v>2702</v>
      </c>
      <c r="B2707" s="21" t="s">
        <v>3754</v>
      </c>
      <c r="C2707" s="16" t="s">
        <v>6712</v>
      </c>
      <c r="D2707" s="16" t="s">
        <v>6713</v>
      </c>
      <c r="E2707" s="16" t="s">
        <v>6714</v>
      </c>
      <c r="F2707" s="16"/>
      <c r="G2707" s="16" t="s">
        <v>49</v>
      </c>
      <c r="H2707" s="251">
        <v>7350000</v>
      </c>
      <c r="I2707" s="251">
        <v>2</v>
      </c>
      <c r="J2707" s="16">
        <v>0</v>
      </c>
      <c r="K2707" s="16">
        <v>0</v>
      </c>
      <c r="L2707" s="16">
        <v>0</v>
      </c>
      <c r="M2707" s="16">
        <v>0</v>
      </c>
      <c r="N2707" s="16">
        <v>0</v>
      </c>
      <c r="O2707" s="16">
        <v>0</v>
      </c>
      <c r="P2707" s="16">
        <v>0</v>
      </c>
      <c r="Q2707" s="16">
        <v>0</v>
      </c>
      <c r="R2707" s="16">
        <v>7350000</v>
      </c>
      <c r="S2707" s="16">
        <v>2</v>
      </c>
      <c r="T2707" s="16" t="s">
        <v>76</v>
      </c>
      <c r="U2707" s="16"/>
      <c r="V2707" s="16"/>
    </row>
    <row r="2708" spans="1:22" s="1" customFormat="1" ht="75" x14ac:dyDescent="0.3">
      <c r="A2708" s="16">
        <v>2703</v>
      </c>
      <c r="B2708" s="21" t="s">
        <v>194</v>
      </c>
      <c r="C2708" s="16" t="s">
        <v>9361</v>
      </c>
      <c r="D2708" s="16" t="s">
        <v>9362</v>
      </c>
      <c r="E2708" s="16" t="s">
        <v>9363</v>
      </c>
      <c r="F2708" s="16"/>
      <c r="G2708" s="16" t="s">
        <v>7079</v>
      </c>
      <c r="H2708" s="251">
        <v>7350000</v>
      </c>
      <c r="I2708" s="251" t="s">
        <v>9364</v>
      </c>
      <c r="J2708" s="16"/>
      <c r="K2708" s="16"/>
      <c r="L2708" s="16"/>
      <c r="M2708" s="16"/>
      <c r="N2708" s="16"/>
      <c r="O2708" s="16"/>
      <c r="P2708" s="16"/>
      <c r="Q2708" s="16"/>
      <c r="R2708" s="16">
        <v>7350000</v>
      </c>
      <c r="S2708" s="16"/>
      <c r="T2708" s="16" t="s">
        <v>1326</v>
      </c>
      <c r="U2708" s="16"/>
      <c r="V2708" s="16"/>
    </row>
    <row r="2709" spans="1:22" s="1" customFormat="1" ht="93.75" x14ac:dyDescent="0.3">
      <c r="A2709" s="16">
        <v>2704</v>
      </c>
      <c r="B2709" s="21" t="s">
        <v>514</v>
      </c>
      <c r="C2709" s="16" t="s">
        <v>2281</v>
      </c>
      <c r="D2709" s="16" t="s">
        <v>2282</v>
      </c>
      <c r="E2709" s="16" t="s">
        <v>2430</v>
      </c>
      <c r="F2709" s="16"/>
      <c r="G2709" s="16" t="s">
        <v>1493</v>
      </c>
      <c r="H2709" s="251">
        <v>1933900</v>
      </c>
      <c r="I2709" s="251">
        <v>5</v>
      </c>
      <c r="J2709" s="16">
        <v>1933900</v>
      </c>
      <c r="K2709" s="16">
        <v>5</v>
      </c>
      <c r="L2709" s="16">
        <v>1160340</v>
      </c>
      <c r="M2709" s="16">
        <v>3</v>
      </c>
      <c r="N2709" s="16">
        <v>1160340</v>
      </c>
      <c r="O2709" s="16">
        <v>3</v>
      </c>
      <c r="P2709" s="16">
        <v>1160340</v>
      </c>
      <c r="Q2709" s="16">
        <v>3</v>
      </c>
      <c r="R2709" s="16">
        <v>7348820</v>
      </c>
      <c r="S2709" s="16">
        <v>19</v>
      </c>
      <c r="T2709" s="16" t="s">
        <v>1457</v>
      </c>
      <c r="U2709" s="16" t="s">
        <v>35</v>
      </c>
      <c r="V2709" s="16" t="s">
        <v>199</v>
      </c>
    </row>
    <row r="2710" spans="1:22" s="12" customFormat="1" ht="56.25" x14ac:dyDescent="0.2">
      <c r="A2710" s="16">
        <v>2705</v>
      </c>
      <c r="B2710" s="21" t="s">
        <v>7195</v>
      </c>
      <c r="C2710" s="16" t="s">
        <v>2281</v>
      </c>
      <c r="D2710" s="16" t="s">
        <v>1222</v>
      </c>
      <c r="E2710" s="16" t="s">
        <v>7196</v>
      </c>
      <c r="F2710" s="16"/>
      <c r="G2710" s="16" t="s">
        <v>3128</v>
      </c>
      <c r="H2710" s="251">
        <v>1468320</v>
      </c>
      <c r="I2710" s="251">
        <v>114</v>
      </c>
      <c r="J2710" s="16">
        <v>1468320</v>
      </c>
      <c r="K2710" s="16">
        <v>114</v>
      </c>
      <c r="L2710" s="16">
        <v>1468320</v>
      </c>
      <c r="M2710" s="16">
        <v>114</v>
      </c>
      <c r="N2710" s="16">
        <v>1468320</v>
      </c>
      <c r="O2710" s="16">
        <v>114</v>
      </c>
      <c r="P2710" s="16">
        <v>1468320</v>
      </c>
      <c r="Q2710" s="16">
        <v>114</v>
      </c>
      <c r="R2710" s="16">
        <v>7341600</v>
      </c>
      <c r="S2710" s="16">
        <v>570</v>
      </c>
      <c r="T2710" s="16" t="s">
        <v>213</v>
      </c>
      <c r="U2710" s="16" t="s">
        <v>7048</v>
      </c>
      <c r="V2710" s="16" t="s">
        <v>7048</v>
      </c>
    </row>
    <row r="2711" spans="1:22" s="12" customFormat="1" ht="112.5" customHeight="1" x14ac:dyDescent="0.3">
      <c r="A2711" s="16">
        <v>2706</v>
      </c>
      <c r="B2711" s="121" t="s">
        <v>3282</v>
      </c>
      <c r="C2711" s="113" t="s">
        <v>4880</v>
      </c>
      <c r="D2711" s="121" t="s">
        <v>14140</v>
      </c>
      <c r="E2711" s="121" t="s">
        <v>14140</v>
      </c>
      <c r="F2711" s="20"/>
      <c r="G2711" s="121" t="s">
        <v>24</v>
      </c>
      <c r="H2711" s="470">
        <v>1767948</v>
      </c>
      <c r="I2711" s="470">
        <v>2000</v>
      </c>
      <c r="J2711" s="170">
        <v>1856345.4</v>
      </c>
      <c r="K2711" s="170">
        <v>2000</v>
      </c>
      <c r="L2711" s="170">
        <v>1856345.4</v>
      </c>
      <c r="M2711" s="170">
        <v>2000</v>
      </c>
      <c r="N2711" s="170">
        <v>1856345.4</v>
      </c>
      <c r="O2711" s="170">
        <v>2000</v>
      </c>
      <c r="P2711" s="170"/>
      <c r="Q2711" s="170"/>
      <c r="R2711" s="16">
        <v>7336984.1999999993</v>
      </c>
      <c r="S2711" s="21">
        <v>8000</v>
      </c>
      <c r="T2711" s="121" t="s">
        <v>14141</v>
      </c>
      <c r="U2711" s="218" t="s">
        <v>83</v>
      </c>
      <c r="V2711" s="218" t="s">
        <v>14142</v>
      </c>
    </row>
    <row r="2712" spans="1:22" s="12" customFormat="1" ht="75" x14ac:dyDescent="0.2">
      <c r="A2712" s="16">
        <v>2707</v>
      </c>
      <c r="B2712" s="21" t="s">
        <v>7938</v>
      </c>
      <c r="C2712" s="16" t="s">
        <v>533</v>
      </c>
      <c r="D2712" s="16" t="s">
        <v>532</v>
      </c>
      <c r="E2712" s="16" t="s">
        <v>517</v>
      </c>
      <c r="F2712" s="16"/>
      <c r="G2712" s="16" t="s">
        <v>444</v>
      </c>
      <c r="H2712" s="251">
        <v>1208869.9999999998</v>
      </c>
      <c r="I2712" s="251">
        <v>34</v>
      </c>
      <c r="J2712" s="16">
        <v>1623726</v>
      </c>
      <c r="K2712" s="16">
        <v>39</v>
      </c>
      <c r="L2712" s="16">
        <v>1498824</v>
      </c>
      <c r="M2712" s="16">
        <v>36</v>
      </c>
      <c r="N2712" s="16">
        <v>1498824</v>
      </c>
      <c r="O2712" s="16">
        <v>36</v>
      </c>
      <c r="P2712" s="16">
        <v>1498824</v>
      </c>
      <c r="Q2712" s="16">
        <v>36</v>
      </c>
      <c r="R2712" s="16">
        <v>7329068</v>
      </c>
      <c r="S2712" s="16">
        <v>181</v>
      </c>
      <c r="T2712" s="16" t="s">
        <v>213</v>
      </c>
      <c r="U2712" s="16" t="s">
        <v>83</v>
      </c>
      <c r="V2712" s="16" t="s">
        <v>575</v>
      </c>
    </row>
    <row r="2713" spans="1:22" s="12" customFormat="1" ht="409.5" x14ac:dyDescent="0.2">
      <c r="A2713" s="16">
        <v>2708</v>
      </c>
      <c r="B2713" s="16" t="s">
        <v>12410</v>
      </c>
      <c r="C2713" s="16" t="s">
        <v>12411</v>
      </c>
      <c r="D2713" s="16" t="s">
        <v>5479</v>
      </c>
      <c r="E2713" s="16" t="s">
        <v>12412</v>
      </c>
      <c r="F2713" s="16" t="s">
        <v>12413</v>
      </c>
      <c r="G2713" s="151" t="s">
        <v>33</v>
      </c>
      <c r="H2713" s="275">
        <v>0</v>
      </c>
      <c r="I2713" s="275">
        <v>0</v>
      </c>
      <c r="J2713" s="275">
        <v>2442000</v>
      </c>
      <c r="K2713" s="275">
        <v>60</v>
      </c>
      <c r="L2713" s="275">
        <v>2442000</v>
      </c>
      <c r="M2713" s="275">
        <v>60</v>
      </c>
      <c r="N2713" s="275">
        <v>2442000</v>
      </c>
      <c r="O2713" s="275">
        <v>60</v>
      </c>
      <c r="P2713" s="275">
        <v>0</v>
      </c>
      <c r="Q2713" s="275">
        <v>0</v>
      </c>
      <c r="R2713" s="16">
        <v>7326000</v>
      </c>
      <c r="S2713" s="275">
        <v>180</v>
      </c>
      <c r="T2713" s="243" t="s">
        <v>11752</v>
      </c>
      <c r="U2713" s="279" t="s">
        <v>35</v>
      </c>
      <c r="V2713" s="279" t="s">
        <v>12414</v>
      </c>
    </row>
    <row r="2714" spans="1:22" s="12" customFormat="1" ht="75" x14ac:dyDescent="0.2">
      <c r="A2714" s="16">
        <v>2709</v>
      </c>
      <c r="B2714" s="21" t="s">
        <v>55</v>
      </c>
      <c r="C2714" s="16" t="s">
        <v>7064</v>
      </c>
      <c r="D2714" s="16" t="s">
        <v>7065</v>
      </c>
      <c r="E2714" s="16" t="s">
        <v>9516</v>
      </c>
      <c r="F2714" s="16"/>
      <c r="G2714" s="16" t="s">
        <v>1493</v>
      </c>
      <c r="H2714" s="251">
        <v>0</v>
      </c>
      <c r="I2714" s="251"/>
      <c r="J2714" s="16">
        <v>7319520</v>
      </c>
      <c r="K2714" s="16">
        <v>12</v>
      </c>
      <c r="L2714" s="16"/>
      <c r="M2714" s="16"/>
      <c r="N2714" s="16"/>
      <c r="O2714" s="16"/>
      <c r="P2714" s="16"/>
      <c r="Q2714" s="16"/>
      <c r="R2714" s="16">
        <v>7319520</v>
      </c>
      <c r="S2714" s="16">
        <v>12</v>
      </c>
      <c r="T2714" s="16" t="s">
        <v>1326</v>
      </c>
      <c r="U2714" s="16" t="s">
        <v>294</v>
      </c>
      <c r="V2714" s="16" t="s">
        <v>9185</v>
      </c>
    </row>
    <row r="2715" spans="1:22" s="12" customFormat="1" ht="37.5" x14ac:dyDescent="0.2">
      <c r="A2715" s="16">
        <v>2710</v>
      </c>
      <c r="B2715" s="21" t="s">
        <v>1870</v>
      </c>
      <c r="C2715" s="16" t="s">
        <v>1871</v>
      </c>
      <c r="D2715" s="16" t="s">
        <v>266</v>
      </c>
      <c r="E2715" s="16" t="s">
        <v>9193</v>
      </c>
      <c r="F2715" s="16"/>
      <c r="G2715" s="16" t="s">
        <v>9115</v>
      </c>
      <c r="H2715" s="251">
        <v>2438957.2000000002</v>
      </c>
      <c r="I2715" s="251" t="s">
        <v>9194</v>
      </c>
      <c r="J2715" s="16"/>
      <c r="K2715" s="16"/>
      <c r="L2715" s="16">
        <v>2438957.2000000002</v>
      </c>
      <c r="M2715" s="16" t="s">
        <v>9194</v>
      </c>
      <c r="N2715" s="16"/>
      <c r="O2715" s="16"/>
      <c r="P2715" s="16">
        <v>2438957.2000000002</v>
      </c>
      <c r="Q2715" s="16" t="s">
        <v>9194</v>
      </c>
      <c r="R2715" s="16">
        <v>7316871.6000000006</v>
      </c>
      <c r="S2715" s="16">
        <v>252</v>
      </c>
      <c r="T2715" s="16" t="s">
        <v>1326</v>
      </c>
      <c r="U2715" s="16" t="s">
        <v>294</v>
      </c>
      <c r="V2715" s="16" t="s">
        <v>9188</v>
      </c>
    </row>
    <row r="2716" spans="1:22" s="12" customFormat="1" ht="131.25" x14ac:dyDescent="0.2">
      <c r="A2716" s="16">
        <v>2711</v>
      </c>
      <c r="B2716" s="21" t="s">
        <v>5028</v>
      </c>
      <c r="C2716" s="16" t="s">
        <v>3339</v>
      </c>
      <c r="D2716" s="16" t="s">
        <v>3340</v>
      </c>
      <c r="E2716" s="16" t="s">
        <v>1764</v>
      </c>
      <c r="F2716" s="17"/>
      <c r="G2716" s="16" t="s">
        <v>33</v>
      </c>
      <c r="H2716" s="251">
        <v>1463000</v>
      </c>
      <c r="I2716" s="251">
        <v>11</v>
      </c>
      <c r="J2716" s="16">
        <v>1463000</v>
      </c>
      <c r="K2716" s="16">
        <v>11</v>
      </c>
      <c r="L2716" s="16">
        <v>1463000</v>
      </c>
      <c r="M2716" s="16">
        <v>11</v>
      </c>
      <c r="N2716" s="16">
        <v>1463000</v>
      </c>
      <c r="O2716" s="16">
        <v>11</v>
      </c>
      <c r="P2716" s="16">
        <v>1463000</v>
      </c>
      <c r="Q2716" s="16">
        <v>11</v>
      </c>
      <c r="R2716" s="16">
        <v>7315000</v>
      </c>
      <c r="S2716" s="16">
        <v>55</v>
      </c>
      <c r="T2716" s="16" t="s">
        <v>213</v>
      </c>
      <c r="U2716" s="16" t="s">
        <v>2567</v>
      </c>
      <c r="V2716" s="16" t="s">
        <v>199</v>
      </c>
    </row>
    <row r="2717" spans="1:22" s="12" customFormat="1" ht="37.5" x14ac:dyDescent="0.2">
      <c r="A2717" s="16">
        <v>2712</v>
      </c>
      <c r="B2717" s="21" t="s">
        <v>5032</v>
      </c>
      <c r="C2717" s="16" t="s">
        <v>207</v>
      </c>
      <c r="D2717" s="16" t="s">
        <v>5033</v>
      </c>
      <c r="E2717" s="16" t="s">
        <v>208</v>
      </c>
      <c r="F2717" s="17"/>
      <c r="G2717" s="16" t="s">
        <v>33</v>
      </c>
      <c r="H2717" s="251">
        <v>1462700</v>
      </c>
      <c r="I2717" s="251">
        <v>1</v>
      </c>
      <c r="J2717" s="16">
        <v>1462700</v>
      </c>
      <c r="K2717" s="16">
        <v>1</v>
      </c>
      <c r="L2717" s="16">
        <v>1462700</v>
      </c>
      <c r="M2717" s="16">
        <v>1</v>
      </c>
      <c r="N2717" s="16">
        <v>1462700</v>
      </c>
      <c r="O2717" s="16">
        <v>1</v>
      </c>
      <c r="P2717" s="16">
        <v>1462700</v>
      </c>
      <c r="Q2717" s="16">
        <v>1</v>
      </c>
      <c r="R2717" s="16">
        <v>7313500</v>
      </c>
      <c r="S2717" s="16">
        <v>5</v>
      </c>
      <c r="T2717" s="16" t="s">
        <v>213</v>
      </c>
      <c r="U2717" s="16" t="s">
        <v>2567</v>
      </c>
      <c r="V2717" s="16" t="s">
        <v>5034</v>
      </c>
    </row>
    <row r="2718" spans="1:22" s="12" customFormat="1" ht="56.25" x14ac:dyDescent="0.2">
      <c r="A2718" s="16">
        <v>2713</v>
      </c>
      <c r="B2718" s="21" t="s">
        <v>352</v>
      </c>
      <c r="C2718" s="16" t="s">
        <v>1258</v>
      </c>
      <c r="D2718" s="16" t="s">
        <v>1259</v>
      </c>
      <c r="E2718" s="16" t="s">
        <v>1260</v>
      </c>
      <c r="F2718" s="16" t="s">
        <v>1261</v>
      </c>
      <c r="G2718" s="16" t="s">
        <v>33</v>
      </c>
      <c r="H2718" s="251">
        <v>665600</v>
      </c>
      <c r="I2718" s="251">
        <v>16</v>
      </c>
      <c r="J2718" s="16">
        <v>1427712</v>
      </c>
      <c r="K2718" s="16">
        <v>33</v>
      </c>
      <c r="L2718" s="16">
        <v>2194122</v>
      </c>
      <c r="M2718" s="16">
        <v>49</v>
      </c>
      <c r="N2718" s="16">
        <v>3012425</v>
      </c>
      <c r="O2718" s="16">
        <v>65</v>
      </c>
      <c r="P2718" s="16">
        <v>0</v>
      </c>
      <c r="Q2718" s="16">
        <v>0</v>
      </c>
      <c r="R2718" s="16">
        <v>7299859</v>
      </c>
      <c r="S2718" s="16">
        <v>163</v>
      </c>
      <c r="T2718" s="16" t="s">
        <v>913</v>
      </c>
      <c r="U2718" s="16" t="s">
        <v>83</v>
      </c>
      <c r="V2718" s="16" t="s">
        <v>1262</v>
      </c>
    </row>
    <row r="2719" spans="1:22" s="12" customFormat="1" ht="56.25" x14ac:dyDescent="0.2">
      <c r="A2719" s="16">
        <v>2714</v>
      </c>
      <c r="B2719" s="21" t="s">
        <v>352</v>
      </c>
      <c r="C2719" s="16" t="s">
        <v>1258</v>
      </c>
      <c r="D2719" s="16" t="s">
        <v>1259</v>
      </c>
      <c r="E2719" s="16" t="s">
        <v>1260</v>
      </c>
      <c r="F2719" s="16" t="s">
        <v>1261</v>
      </c>
      <c r="G2719" s="16">
        <v>796</v>
      </c>
      <c r="H2719" s="251">
        <v>665600</v>
      </c>
      <c r="I2719" s="251">
        <v>16</v>
      </c>
      <c r="J2719" s="16">
        <v>1427712</v>
      </c>
      <c r="K2719" s="16">
        <v>33</v>
      </c>
      <c r="L2719" s="16">
        <v>2194122</v>
      </c>
      <c r="M2719" s="16">
        <v>49</v>
      </c>
      <c r="N2719" s="16">
        <v>3012425</v>
      </c>
      <c r="O2719" s="16">
        <v>65</v>
      </c>
      <c r="P2719" s="16">
        <v>0</v>
      </c>
      <c r="Q2719" s="16">
        <v>0</v>
      </c>
      <c r="R2719" s="16">
        <v>7299859</v>
      </c>
      <c r="S2719" s="16">
        <v>163</v>
      </c>
      <c r="T2719" s="16" t="s">
        <v>913</v>
      </c>
      <c r="U2719" s="16" t="s">
        <v>83</v>
      </c>
      <c r="V2719" s="16" t="s">
        <v>1262</v>
      </c>
    </row>
    <row r="2720" spans="1:22" s="12" customFormat="1" ht="409.5" customHeight="1" x14ac:dyDescent="0.3">
      <c r="A2720" s="16">
        <v>2715</v>
      </c>
      <c r="B2720" s="123" t="s">
        <v>1339</v>
      </c>
      <c r="C2720" s="113" t="s">
        <v>7021</v>
      </c>
      <c r="D2720" s="123" t="s">
        <v>1733</v>
      </c>
      <c r="E2720" s="123" t="s">
        <v>15760</v>
      </c>
      <c r="F2720" s="20" t="s">
        <v>14449</v>
      </c>
      <c r="G2720" s="21" t="s">
        <v>33</v>
      </c>
      <c r="H2720" s="115">
        <v>1641380</v>
      </c>
      <c r="I2720" s="115">
        <v>20</v>
      </c>
      <c r="J2720" s="21">
        <v>1756276</v>
      </c>
      <c r="K2720" s="21">
        <v>20</v>
      </c>
      <c r="L2720" s="21">
        <v>1879215</v>
      </c>
      <c r="M2720" s="21">
        <v>20</v>
      </c>
      <c r="N2720" s="21">
        <v>2010761</v>
      </c>
      <c r="O2720" s="21">
        <v>20</v>
      </c>
      <c r="P2720" s="114"/>
      <c r="Q2720" s="114"/>
      <c r="R2720" s="16">
        <v>7287632</v>
      </c>
      <c r="S2720" s="21">
        <v>80</v>
      </c>
      <c r="T2720" s="20" t="s">
        <v>15751</v>
      </c>
      <c r="U2720" s="211"/>
      <c r="V2720" s="211"/>
    </row>
    <row r="2721" spans="1:22" s="12" customFormat="1" ht="75" customHeight="1" x14ac:dyDescent="0.3">
      <c r="A2721" s="16">
        <v>2716</v>
      </c>
      <c r="B2721" s="123" t="s">
        <v>1339</v>
      </c>
      <c r="C2721" s="113" t="s">
        <v>7021</v>
      </c>
      <c r="D2721" s="123" t="s">
        <v>1733</v>
      </c>
      <c r="E2721" s="123" t="s">
        <v>15761</v>
      </c>
      <c r="F2721" s="20" t="s">
        <v>14449</v>
      </c>
      <c r="G2721" s="21" t="s">
        <v>33</v>
      </c>
      <c r="H2721" s="115">
        <v>1641380</v>
      </c>
      <c r="I2721" s="115">
        <v>20</v>
      </c>
      <c r="J2721" s="21">
        <v>1756276</v>
      </c>
      <c r="K2721" s="21">
        <v>20</v>
      </c>
      <c r="L2721" s="21">
        <v>1879215</v>
      </c>
      <c r="M2721" s="21">
        <v>20</v>
      </c>
      <c r="N2721" s="21">
        <v>2010761</v>
      </c>
      <c r="O2721" s="21">
        <v>20</v>
      </c>
      <c r="P2721" s="114"/>
      <c r="Q2721" s="114"/>
      <c r="R2721" s="16">
        <v>7287632</v>
      </c>
      <c r="S2721" s="21">
        <v>80</v>
      </c>
      <c r="T2721" s="20" t="s">
        <v>15751</v>
      </c>
      <c r="U2721" s="211"/>
      <c r="V2721" s="211"/>
    </row>
    <row r="2722" spans="1:22" s="12" customFormat="1" ht="56.25" customHeight="1" x14ac:dyDescent="0.3">
      <c r="A2722" s="16">
        <v>2717</v>
      </c>
      <c r="B2722" s="113" t="s">
        <v>138</v>
      </c>
      <c r="C2722" s="113" t="s">
        <v>15762</v>
      </c>
      <c r="D2722" s="113" t="s">
        <v>15763</v>
      </c>
      <c r="E2722" s="113" t="s">
        <v>15764</v>
      </c>
      <c r="F2722" s="20" t="s">
        <v>14449</v>
      </c>
      <c r="G2722" s="113" t="s">
        <v>33</v>
      </c>
      <c r="H2722" s="172">
        <v>1242000</v>
      </c>
      <c r="I2722" s="172">
        <v>50</v>
      </c>
      <c r="J2722" s="178">
        <v>1341360</v>
      </c>
      <c r="K2722" s="178">
        <v>50</v>
      </c>
      <c r="L2722" s="178">
        <v>1448668</v>
      </c>
      <c r="M2722" s="178">
        <v>100</v>
      </c>
      <c r="N2722" s="178">
        <v>1564562</v>
      </c>
      <c r="O2722" s="178">
        <v>100</v>
      </c>
      <c r="P2722" s="114">
        <v>1689727</v>
      </c>
      <c r="Q2722" s="114">
        <v>100</v>
      </c>
      <c r="R2722" s="16">
        <v>7286317</v>
      </c>
      <c r="S2722" s="21">
        <v>400</v>
      </c>
      <c r="T2722" s="20" t="s">
        <v>15751</v>
      </c>
      <c r="U2722" s="112"/>
      <c r="V2722" s="112"/>
    </row>
    <row r="2723" spans="1:22" s="12" customFormat="1" ht="75" x14ac:dyDescent="0.2">
      <c r="A2723" s="16">
        <v>2718</v>
      </c>
      <c r="B2723" s="21" t="s">
        <v>5202</v>
      </c>
      <c r="C2723" s="16" t="s">
        <v>5203</v>
      </c>
      <c r="D2723" s="16" t="s">
        <v>5204</v>
      </c>
      <c r="E2723" s="16" t="s">
        <v>10796</v>
      </c>
      <c r="F2723" s="16"/>
      <c r="G2723" s="16" t="s">
        <v>7084</v>
      </c>
      <c r="H2723" s="251">
        <v>7285320</v>
      </c>
      <c r="I2723" s="251" t="s">
        <v>10798</v>
      </c>
      <c r="J2723" s="16"/>
      <c r="K2723" s="16"/>
      <c r="L2723" s="16"/>
      <c r="M2723" s="16"/>
      <c r="N2723" s="16"/>
      <c r="O2723" s="16"/>
      <c r="P2723" s="16"/>
      <c r="Q2723" s="16"/>
      <c r="R2723" s="16">
        <v>7285320</v>
      </c>
      <c r="S2723" s="16">
        <v>1050</v>
      </c>
      <c r="T2723" s="16" t="s">
        <v>76</v>
      </c>
      <c r="U2723" s="16" t="s">
        <v>2567</v>
      </c>
      <c r="V2723" s="16" t="s">
        <v>10797</v>
      </c>
    </row>
    <row r="2724" spans="1:22" s="12" customFormat="1" ht="150" x14ac:dyDescent="0.2">
      <c r="A2724" s="16">
        <v>2719</v>
      </c>
      <c r="B2724" s="21" t="s">
        <v>7174</v>
      </c>
      <c r="C2724" s="16" t="s">
        <v>7175</v>
      </c>
      <c r="D2724" s="16" t="s">
        <v>1954</v>
      </c>
      <c r="E2724" s="16" t="s">
        <v>7176</v>
      </c>
      <c r="F2724" s="16"/>
      <c r="G2724" s="16" t="s">
        <v>24</v>
      </c>
      <c r="H2724" s="251">
        <v>1456240.8</v>
      </c>
      <c r="I2724" s="251">
        <v>1281</v>
      </c>
      <c r="J2724" s="16">
        <v>1456240.8</v>
      </c>
      <c r="K2724" s="16">
        <v>1281</v>
      </c>
      <c r="L2724" s="16">
        <v>1456240.8</v>
      </c>
      <c r="M2724" s="16">
        <v>1281</v>
      </c>
      <c r="N2724" s="16">
        <v>1456240.8</v>
      </c>
      <c r="O2724" s="16">
        <v>1281</v>
      </c>
      <c r="P2724" s="16">
        <v>1456240.8</v>
      </c>
      <c r="Q2724" s="16">
        <v>1281</v>
      </c>
      <c r="R2724" s="16">
        <v>7281204</v>
      </c>
      <c r="S2724" s="16">
        <v>6405</v>
      </c>
      <c r="T2724" s="16" t="s">
        <v>213</v>
      </c>
      <c r="U2724" s="16" t="s">
        <v>7048</v>
      </c>
      <c r="V2724" s="16" t="s">
        <v>7048</v>
      </c>
    </row>
    <row r="2725" spans="1:22" s="12" customFormat="1" ht="75" x14ac:dyDescent="0.2">
      <c r="A2725" s="16">
        <v>2720</v>
      </c>
      <c r="B2725" s="21" t="s">
        <v>5035</v>
      </c>
      <c r="C2725" s="16" t="s">
        <v>1132</v>
      </c>
      <c r="D2725" s="16" t="s">
        <v>264</v>
      </c>
      <c r="E2725" s="16" t="s">
        <v>373</v>
      </c>
      <c r="F2725" s="17"/>
      <c r="G2725" s="16" t="s">
        <v>33</v>
      </c>
      <c r="H2725" s="251">
        <v>1454400</v>
      </c>
      <c r="I2725" s="251">
        <v>40</v>
      </c>
      <c r="J2725" s="16">
        <v>1454400</v>
      </c>
      <c r="K2725" s="16">
        <v>40</v>
      </c>
      <c r="L2725" s="16">
        <v>1454400</v>
      </c>
      <c r="M2725" s="16">
        <v>40</v>
      </c>
      <c r="N2725" s="16">
        <v>1454400</v>
      </c>
      <c r="O2725" s="16">
        <v>40</v>
      </c>
      <c r="P2725" s="16">
        <v>1454400</v>
      </c>
      <c r="Q2725" s="16">
        <v>40</v>
      </c>
      <c r="R2725" s="16">
        <v>7272000</v>
      </c>
      <c r="S2725" s="16">
        <v>200</v>
      </c>
      <c r="T2725" s="16" t="s">
        <v>213</v>
      </c>
      <c r="U2725" s="16" t="s">
        <v>204</v>
      </c>
      <c r="V2725" s="16" t="s">
        <v>5036</v>
      </c>
    </row>
    <row r="2726" spans="1:22" s="12" customFormat="1" ht="206.25" x14ac:dyDescent="0.2">
      <c r="A2726" s="16">
        <v>2721</v>
      </c>
      <c r="B2726" s="21" t="s">
        <v>7420</v>
      </c>
      <c r="C2726" s="16" t="s">
        <v>7185</v>
      </c>
      <c r="D2726" s="16" t="s">
        <v>7421</v>
      </c>
      <c r="E2726" s="16" t="s">
        <v>7422</v>
      </c>
      <c r="F2726" s="16"/>
      <c r="G2726" s="16" t="s">
        <v>1493</v>
      </c>
      <c r="H2726" s="251">
        <v>1453760</v>
      </c>
      <c r="I2726" s="251">
        <v>22</v>
      </c>
      <c r="J2726" s="16">
        <v>1453760</v>
      </c>
      <c r="K2726" s="16">
        <v>22</v>
      </c>
      <c r="L2726" s="16">
        <v>1453760</v>
      </c>
      <c r="M2726" s="16">
        <v>22</v>
      </c>
      <c r="N2726" s="16">
        <v>1453760</v>
      </c>
      <c r="O2726" s="16">
        <v>22</v>
      </c>
      <c r="P2726" s="16">
        <v>1453760</v>
      </c>
      <c r="Q2726" s="16">
        <v>22</v>
      </c>
      <c r="R2726" s="16">
        <v>7268800</v>
      </c>
      <c r="S2726" s="16">
        <v>110</v>
      </c>
      <c r="T2726" s="16" t="s">
        <v>213</v>
      </c>
      <c r="U2726" s="16" t="s">
        <v>61</v>
      </c>
      <c r="V2726" s="16" t="s">
        <v>7399</v>
      </c>
    </row>
    <row r="2727" spans="1:22" s="15" customFormat="1" ht="93.75" x14ac:dyDescent="0.3">
      <c r="A2727" s="16">
        <v>2722</v>
      </c>
      <c r="B2727" s="21" t="s">
        <v>645</v>
      </c>
      <c r="C2727" s="16" t="s">
        <v>2069</v>
      </c>
      <c r="D2727" s="16" t="s">
        <v>2070</v>
      </c>
      <c r="E2727" s="16" t="s">
        <v>11141</v>
      </c>
      <c r="F2727" s="16"/>
      <c r="G2727" s="16" t="s">
        <v>1493</v>
      </c>
      <c r="H2727" s="251">
        <v>1453760</v>
      </c>
      <c r="I2727" s="251">
        <v>20</v>
      </c>
      <c r="J2727" s="16">
        <v>1453760</v>
      </c>
      <c r="K2727" s="16">
        <v>20</v>
      </c>
      <c r="L2727" s="16">
        <v>1453760</v>
      </c>
      <c r="M2727" s="16">
        <v>20</v>
      </c>
      <c r="N2727" s="16">
        <v>1453760</v>
      </c>
      <c r="O2727" s="16">
        <v>20</v>
      </c>
      <c r="P2727" s="16">
        <v>1453760</v>
      </c>
      <c r="Q2727" s="16">
        <v>20</v>
      </c>
      <c r="R2727" s="16">
        <v>7268800</v>
      </c>
      <c r="S2727" s="16">
        <v>100</v>
      </c>
      <c r="T2727" s="16" t="s">
        <v>1113</v>
      </c>
      <c r="U2727" s="16" t="s">
        <v>1210</v>
      </c>
      <c r="V2727" s="35" t="s">
        <v>199</v>
      </c>
    </row>
    <row r="2728" spans="1:22" s="15" customFormat="1" ht="112.5" x14ac:dyDescent="0.3">
      <c r="A2728" s="16">
        <v>2723</v>
      </c>
      <c r="B2728" s="21" t="s">
        <v>780</v>
      </c>
      <c r="C2728" s="16" t="s">
        <v>4408</v>
      </c>
      <c r="D2728" s="16" t="s">
        <v>4409</v>
      </c>
      <c r="E2728" s="16" t="s">
        <v>5686</v>
      </c>
      <c r="F2728" s="16"/>
      <c r="G2728" s="16" t="s">
        <v>1493</v>
      </c>
      <c r="H2728" s="251">
        <v>7264950</v>
      </c>
      <c r="I2728" s="251">
        <v>37</v>
      </c>
      <c r="J2728" s="16">
        <v>0</v>
      </c>
      <c r="K2728" s="16">
        <v>0</v>
      </c>
      <c r="L2728" s="16">
        <v>0</v>
      </c>
      <c r="M2728" s="16">
        <v>0</v>
      </c>
      <c r="N2728" s="16">
        <v>0</v>
      </c>
      <c r="O2728" s="16">
        <v>0</v>
      </c>
      <c r="P2728" s="16">
        <v>0</v>
      </c>
      <c r="Q2728" s="16">
        <v>0</v>
      </c>
      <c r="R2728" s="16">
        <v>7264950</v>
      </c>
      <c r="S2728" s="16">
        <v>37</v>
      </c>
      <c r="T2728" s="16" t="s">
        <v>76</v>
      </c>
      <c r="U2728" s="16" t="s">
        <v>61</v>
      </c>
      <c r="V2728" s="16" t="s">
        <v>5687</v>
      </c>
    </row>
    <row r="2729" spans="1:22" s="15" customFormat="1" ht="150" x14ac:dyDescent="0.3">
      <c r="A2729" s="16">
        <v>2724</v>
      </c>
      <c r="B2729" s="21" t="s">
        <v>263</v>
      </c>
      <c r="C2729" s="16" t="s">
        <v>2146</v>
      </c>
      <c r="D2729" s="16" t="s">
        <v>2147</v>
      </c>
      <c r="E2729" s="16" t="s">
        <v>2148</v>
      </c>
      <c r="F2729" s="16" t="s">
        <v>2149</v>
      </c>
      <c r="G2729" s="16" t="s">
        <v>1493</v>
      </c>
      <c r="H2729" s="251">
        <v>1816000</v>
      </c>
      <c r="I2729" s="251">
        <v>100</v>
      </c>
      <c r="J2729" s="16">
        <v>1816000</v>
      </c>
      <c r="K2729" s="16">
        <v>100</v>
      </c>
      <c r="L2729" s="16">
        <v>1816000</v>
      </c>
      <c r="M2729" s="16">
        <v>100</v>
      </c>
      <c r="N2729" s="16">
        <v>1816000</v>
      </c>
      <c r="O2729" s="16">
        <v>100</v>
      </c>
      <c r="P2729" s="16">
        <v>0</v>
      </c>
      <c r="Q2729" s="16">
        <v>0</v>
      </c>
      <c r="R2729" s="16">
        <v>7264000</v>
      </c>
      <c r="S2729" s="16">
        <v>400</v>
      </c>
      <c r="T2729" s="16" t="s">
        <v>1326</v>
      </c>
      <c r="U2729" s="16" t="s">
        <v>83</v>
      </c>
      <c r="V2729" s="16" t="s">
        <v>199</v>
      </c>
    </row>
    <row r="2730" spans="1:22" s="15" customFormat="1" ht="409.5" x14ac:dyDescent="0.3">
      <c r="A2730" s="16">
        <v>2725</v>
      </c>
      <c r="B2730" s="21" t="s">
        <v>3707</v>
      </c>
      <c r="C2730" s="16" t="s">
        <v>515</v>
      </c>
      <c r="D2730" s="16" t="s">
        <v>3708</v>
      </c>
      <c r="E2730" s="16" t="s">
        <v>3709</v>
      </c>
      <c r="F2730" s="16"/>
      <c r="G2730" s="16" t="s">
        <v>33</v>
      </c>
      <c r="H2730" s="251">
        <v>1452372</v>
      </c>
      <c r="I2730" s="251">
        <v>4</v>
      </c>
      <c r="J2730" s="16">
        <v>1452372</v>
      </c>
      <c r="K2730" s="16">
        <v>4</v>
      </c>
      <c r="L2730" s="16">
        <v>1452372</v>
      </c>
      <c r="M2730" s="16">
        <v>4</v>
      </c>
      <c r="N2730" s="16">
        <v>1452372</v>
      </c>
      <c r="O2730" s="16">
        <v>4</v>
      </c>
      <c r="P2730" s="16">
        <v>1452372</v>
      </c>
      <c r="Q2730" s="16">
        <v>4</v>
      </c>
      <c r="R2730" s="16">
        <v>7261860</v>
      </c>
      <c r="S2730" s="16">
        <v>20</v>
      </c>
      <c r="T2730" s="16" t="s">
        <v>25</v>
      </c>
      <c r="U2730" s="16" t="s">
        <v>2567</v>
      </c>
      <c r="V2730" s="16" t="s">
        <v>199</v>
      </c>
    </row>
    <row r="2731" spans="1:22" s="15" customFormat="1" ht="93.75" x14ac:dyDescent="0.3">
      <c r="A2731" s="16">
        <v>2726</v>
      </c>
      <c r="B2731" s="119" t="s">
        <v>4053</v>
      </c>
      <c r="C2731" s="119" t="s">
        <v>11607</v>
      </c>
      <c r="D2731" s="119" t="s">
        <v>11608</v>
      </c>
      <c r="E2731" s="119" t="s">
        <v>11608</v>
      </c>
      <c r="F2731" s="119"/>
      <c r="G2731" s="151" t="s">
        <v>33</v>
      </c>
      <c r="H2731" s="474">
        <v>1565181</v>
      </c>
      <c r="I2731" s="474">
        <v>2</v>
      </c>
      <c r="J2731" s="169">
        <v>1765181</v>
      </c>
      <c r="K2731" s="169">
        <v>2</v>
      </c>
      <c r="L2731" s="169">
        <v>1965181</v>
      </c>
      <c r="M2731" s="169">
        <v>8</v>
      </c>
      <c r="N2731" s="203">
        <v>1965189</v>
      </c>
      <c r="O2731" s="169">
        <v>8</v>
      </c>
      <c r="P2731" s="151"/>
      <c r="Q2731" s="151"/>
      <c r="R2731" s="16">
        <v>7260732</v>
      </c>
      <c r="S2731" s="151">
        <v>22</v>
      </c>
      <c r="T2731" s="151" t="s">
        <v>11563</v>
      </c>
      <c r="U2731" s="217" t="s">
        <v>26</v>
      </c>
      <c r="V2731" s="217" t="s">
        <v>11602</v>
      </c>
    </row>
    <row r="2732" spans="1:22" s="15" customFormat="1" ht="37.5" x14ac:dyDescent="0.3">
      <c r="A2732" s="16">
        <v>2727</v>
      </c>
      <c r="B2732" s="21" t="s">
        <v>5043</v>
      </c>
      <c r="C2732" s="16" t="s">
        <v>4020</v>
      </c>
      <c r="D2732" s="16" t="s">
        <v>4019</v>
      </c>
      <c r="E2732" s="16" t="s">
        <v>4021</v>
      </c>
      <c r="F2732" s="17"/>
      <c r="G2732" s="16" t="s">
        <v>33</v>
      </c>
      <c r="H2732" s="251">
        <v>1452000</v>
      </c>
      <c r="I2732" s="251">
        <v>11</v>
      </c>
      <c r="J2732" s="16">
        <v>1452000</v>
      </c>
      <c r="K2732" s="16">
        <v>11</v>
      </c>
      <c r="L2732" s="16">
        <v>1452000</v>
      </c>
      <c r="M2732" s="16">
        <v>11</v>
      </c>
      <c r="N2732" s="16">
        <v>1452000</v>
      </c>
      <c r="O2732" s="16">
        <v>11</v>
      </c>
      <c r="P2732" s="16">
        <v>1452000</v>
      </c>
      <c r="Q2732" s="16">
        <v>11</v>
      </c>
      <c r="R2732" s="16">
        <v>7260000</v>
      </c>
      <c r="S2732" s="16">
        <v>55</v>
      </c>
      <c r="T2732" s="16" t="s">
        <v>213</v>
      </c>
      <c r="U2732" s="16"/>
      <c r="V2732" s="16"/>
    </row>
    <row r="2733" spans="1:22" s="15" customFormat="1" ht="225" x14ac:dyDescent="0.3">
      <c r="A2733" s="16">
        <v>2728</v>
      </c>
      <c r="B2733" s="21" t="s">
        <v>4508</v>
      </c>
      <c r="C2733" s="16" t="s">
        <v>5231</v>
      </c>
      <c r="D2733" s="16" t="s">
        <v>5232</v>
      </c>
      <c r="E2733" s="16" t="s">
        <v>5233</v>
      </c>
      <c r="F2733" s="16"/>
      <c r="G2733" s="16" t="s">
        <v>1493</v>
      </c>
      <c r="H2733" s="251">
        <v>7255500</v>
      </c>
      <c r="I2733" s="251">
        <v>3455</v>
      </c>
      <c r="J2733" s="16">
        <v>0</v>
      </c>
      <c r="K2733" s="16">
        <v>0</v>
      </c>
      <c r="L2733" s="16">
        <v>0</v>
      </c>
      <c r="M2733" s="16">
        <v>0</v>
      </c>
      <c r="N2733" s="16">
        <v>0</v>
      </c>
      <c r="O2733" s="16">
        <v>0</v>
      </c>
      <c r="P2733" s="16">
        <v>0</v>
      </c>
      <c r="Q2733" s="16">
        <v>0</v>
      </c>
      <c r="R2733" s="16">
        <v>7255500</v>
      </c>
      <c r="S2733" s="16">
        <v>3455</v>
      </c>
      <c r="T2733" s="16" t="s">
        <v>76</v>
      </c>
      <c r="U2733" s="16" t="s">
        <v>2567</v>
      </c>
      <c r="V2733" s="16" t="s">
        <v>199</v>
      </c>
    </row>
    <row r="2734" spans="1:22" s="15" customFormat="1" ht="409.5" x14ac:dyDescent="0.3">
      <c r="A2734" s="16">
        <v>2729</v>
      </c>
      <c r="B2734" s="21" t="s">
        <v>5046</v>
      </c>
      <c r="C2734" s="16" t="s">
        <v>4058</v>
      </c>
      <c r="D2734" s="16" t="s">
        <v>296</v>
      </c>
      <c r="E2734" s="16" t="s">
        <v>4059</v>
      </c>
      <c r="F2734" s="17"/>
      <c r="G2734" s="16" t="s">
        <v>33</v>
      </c>
      <c r="H2734" s="251">
        <v>1448553.5999999999</v>
      </c>
      <c r="I2734" s="251">
        <v>26</v>
      </c>
      <c r="J2734" s="16">
        <v>1448553.5999999999</v>
      </c>
      <c r="K2734" s="16">
        <v>26</v>
      </c>
      <c r="L2734" s="16">
        <v>1448553.5999999999</v>
      </c>
      <c r="M2734" s="16">
        <v>26</v>
      </c>
      <c r="N2734" s="16">
        <v>1448553.5999999999</v>
      </c>
      <c r="O2734" s="16">
        <v>26</v>
      </c>
      <c r="P2734" s="16">
        <v>1448553.5999999999</v>
      </c>
      <c r="Q2734" s="16">
        <v>26</v>
      </c>
      <c r="R2734" s="16">
        <v>7242767.9999999991</v>
      </c>
      <c r="S2734" s="16">
        <v>130</v>
      </c>
      <c r="T2734" s="16" t="s">
        <v>213</v>
      </c>
      <c r="U2734" s="16" t="s">
        <v>2567</v>
      </c>
      <c r="V2734" s="16" t="s">
        <v>199</v>
      </c>
    </row>
    <row r="2735" spans="1:22" s="15" customFormat="1" ht="131.25" x14ac:dyDescent="0.3">
      <c r="A2735" s="16">
        <v>2730</v>
      </c>
      <c r="B2735" s="113" t="s">
        <v>6984</v>
      </c>
      <c r="C2735" s="113" t="s">
        <v>14459</v>
      </c>
      <c r="D2735" s="113" t="s">
        <v>11308</v>
      </c>
      <c r="E2735" s="113" t="s">
        <v>14476</v>
      </c>
      <c r="F2735" s="20" t="s">
        <v>14449</v>
      </c>
      <c r="G2735" s="113" t="s">
        <v>9115</v>
      </c>
      <c r="H2735" s="189">
        <v>7230000</v>
      </c>
      <c r="I2735" s="172" t="s">
        <v>9268</v>
      </c>
      <c r="J2735" s="20"/>
      <c r="K2735" s="20"/>
      <c r="L2735" s="20"/>
      <c r="M2735" s="20"/>
      <c r="N2735" s="20"/>
      <c r="O2735" s="20"/>
      <c r="P2735" s="20"/>
      <c r="Q2735" s="20"/>
      <c r="R2735" s="16">
        <v>7230000</v>
      </c>
      <c r="S2735" s="21">
        <v>100</v>
      </c>
      <c r="T2735" s="113" t="s">
        <v>14450</v>
      </c>
      <c r="U2735" s="16"/>
      <c r="V2735" s="112"/>
    </row>
    <row r="2736" spans="1:22" s="15" customFormat="1" ht="112.5" x14ac:dyDescent="0.3">
      <c r="A2736" s="16">
        <v>2731</v>
      </c>
      <c r="B2736" s="21" t="s">
        <v>645</v>
      </c>
      <c r="C2736" s="16" t="s">
        <v>8089</v>
      </c>
      <c r="D2736" s="16" t="s">
        <v>8090</v>
      </c>
      <c r="E2736" s="16" t="s">
        <v>11037</v>
      </c>
      <c r="F2736" s="16"/>
      <c r="G2736" s="16" t="s">
        <v>1493</v>
      </c>
      <c r="H2736" s="251">
        <v>1445667.24</v>
      </c>
      <c r="I2736" s="251">
        <v>4</v>
      </c>
      <c r="J2736" s="16">
        <v>1445667.24</v>
      </c>
      <c r="K2736" s="16">
        <v>4</v>
      </c>
      <c r="L2736" s="16">
        <v>1445667.24</v>
      </c>
      <c r="M2736" s="16">
        <v>4</v>
      </c>
      <c r="N2736" s="16">
        <v>1445667.24</v>
      </c>
      <c r="O2736" s="16">
        <v>4</v>
      </c>
      <c r="P2736" s="16">
        <v>1445667.24</v>
      </c>
      <c r="Q2736" s="16">
        <v>4</v>
      </c>
      <c r="R2736" s="16">
        <v>7228336.2000000002</v>
      </c>
      <c r="S2736" s="16">
        <v>20</v>
      </c>
      <c r="T2736" s="16" t="s">
        <v>1113</v>
      </c>
      <c r="U2736" s="16" t="s">
        <v>1210</v>
      </c>
      <c r="V2736" s="35" t="s">
        <v>199</v>
      </c>
    </row>
    <row r="2737" spans="1:22" s="15" customFormat="1" ht="56.25" x14ac:dyDescent="0.3">
      <c r="A2737" s="16">
        <v>2732</v>
      </c>
      <c r="B2737" s="21" t="s">
        <v>2100</v>
      </c>
      <c r="C2737" s="16" t="s">
        <v>2101</v>
      </c>
      <c r="D2737" s="16" t="s">
        <v>2102</v>
      </c>
      <c r="E2737" s="16" t="s">
        <v>2103</v>
      </c>
      <c r="F2737" s="16"/>
      <c r="G2737" s="16" t="s">
        <v>33</v>
      </c>
      <c r="H2737" s="251">
        <v>2409000</v>
      </c>
      <c r="I2737" s="251">
        <v>1</v>
      </c>
      <c r="J2737" s="16">
        <v>0</v>
      </c>
      <c r="K2737" s="16">
        <v>0</v>
      </c>
      <c r="L2737" s="16">
        <v>2409000</v>
      </c>
      <c r="M2737" s="16">
        <v>1</v>
      </c>
      <c r="N2737" s="16">
        <v>0</v>
      </c>
      <c r="O2737" s="16">
        <v>0</v>
      </c>
      <c r="P2737" s="16">
        <v>2409000</v>
      </c>
      <c r="Q2737" s="16">
        <v>1</v>
      </c>
      <c r="R2737" s="16">
        <v>7227000</v>
      </c>
      <c r="S2737" s="16">
        <v>3</v>
      </c>
      <c r="T2737" s="16" t="s">
        <v>223</v>
      </c>
      <c r="U2737" s="16" t="s">
        <v>35</v>
      </c>
      <c r="V2737" s="16" t="s">
        <v>199</v>
      </c>
    </row>
    <row r="2738" spans="1:22" s="15" customFormat="1" ht="243.75" x14ac:dyDescent="0.3">
      <c r="A2738" s="16">
        <v>2733</v>
      </c>
      <c r="B2738" s="21" t="s">
        <v>7180</v>
      </c>
      <c r="C2738" s="16" t="s">
        <v>3599</v>
      </c>
      <c r="D2738" s="16" t="s">
        <v>1519</v>
      </c>
      <c r="E2738" s="16" t="s">
        <v>3600</v>
      </c>
      <c r="F2738" s="16"/>
      <c r="G2738" s="16" t="s">
        <v>49</v>
      </c>
      <c r="H2738" s="251">
        <v>1079000</v>
      </c>
      <c r="I2738" s="251">
        <v>13</v>
      </c>
      <c r="J2738" s="16">
        <v>1623729.0999999999</v>
      </c>
      <c r="K2738" s="16">
        <v>14</v>
      </c>
      <c r="L2738" s="16">
        <v>1507748.45</v>
      </c>
      <c r="M2738" s="16">
        <v>13</v>
      </c>
      <c r="N2738" s="16">
        <v>1507748.45</v>
      </c>
      <c r="O2738" s="16">
        <v>13</v>
      </c>
      <c r="P2738" s="16">
        <v>1507748.45</v>
      </c>
      <c r="Q2738" s="16">
        <v>13</v>
      </c>
      <c r="R2738" s="16">
        <v>7225974.4500000002</v>
      </c>
      <c r="S2738" s="16">
        <v>66</v>
      </c>
      <c r="T2738" s="16" t="s">
        <v>213</v>
      </c>
      <c r="U2738" s="16" t="s">
        <v>350</v>
      </c>
      <c r="V2738" s="16" t="s">
        <v>485</v>
      </c>
    </row>
    <row r="2739" spans="1:22" s="15" customFormat="1" ht="131.25" x14ac:dyDescent="0.3">
      <c r="A2739" s="16">
        <v>2734</v>
      </c>
      <c r="B2739" s="21" t="s">
        <v>1114</v>
      </c>
      <c r="C2739" s="16" t="s">
        <v>3301</v>
      </c>
      <c r="D2739" s="16" t="s">
        <v>3302</v>
      </c>
      <c r="E2739" s="16" t="s">
        <v>3303</v>
      </c>
      <c r="F2739" s="16"/>
      <c r="G2739" s="16" t="s">
        <v>33</v>
      </c>
      <c r="H2739" s="251">
        <v>7213525.2000000002</v>
      </c>
      <c r="I2739" s="251">
        <v>1</v>
      </c>
      <c r="J2739" s="16">
        <v>0</v>
      </c>
      <c r="K2739" s="16">
        <v>0</v>
      </c>
      <c r="L2739" s="16">
        <v>0</v>
      </c>
      <c r="M2739" s="16">
        <v>0</v>
      </c>
      <c r="N2739" s="16">
        <v>0</v>
      </c>
      <c r="O2739" s="16">
        <v>0</v>
      </c>
      <c r="P2739" s="16">
        <v>0</v>
      </c>
      <c r="Q2739" s="16">
        <v>0</v>
      </c>
      <c r="R2739" s="16">
        <v>7213525.2000000002</v>
      </c>
      <c r="S2739" s="16">
        <v>1</v>
      </c>
      <c r="T2739" s="16" t="s">
        <v>9133</v>
      </c>
      <c r="U2739" s="16" t="s">
        <v>2567</v>
      </c>
      <c r="V2739" s="16" t="s">
        <v>199</v>
      </c>
    </row>
    <row r="2740" spans="1:22" s="15" customFormat="1" ht="409.5" x14ac:dyDescent="0.3">
      <c r="A2740" s="16">
        <v>2735</v>
      </c>
      <c r="B2740" s="20" t="s">
        <v>3078</v>
      </c>
      <c r="C2740" s="45" t="s">
        <v>1877</v>
      </c>
      <c r="D2740" s="45" t="s">
        <v>1878</v>
      </c>
      <c r="E2740" s="45" t="s">
        <v>3079</v>
      </c>
      <c r="F2740" s="16"/>
      <c r="G2740" s="16" t="s">
        <v>33</v>
      </c>
      <c r="H2740" s="251">
        <v>7200000</v>
      </c>
      <c r="I2740" s="251">
        <v>8</v>
      </c>
      <c r="J2740" s="16">
        <v>0</v>
      </c>
      <c r="K2740" s="16">
        <v>0</v>
      </c>
      <c r="L2740" s="16">
        <v>0</v>
      </c>
      <c r="M2740" s="16">
        <v>0</v>
      </c>
      <c r="N2740" s="16">
        <v>0</v>
      </c>
      <c r="O2740" s="16">
        <v>0</v>
      </c>
      <c r="P2740" s="16">
        <v>0</v>
      </c>
      <c r="Q2740" s="16">
        <v>0</v>
      </c>
      <c r="R2740" s="16">
        <v>7200000</v>
      </c>
      <c r="S2740" s="16">
        <v>8</v>
      </c>
      <c r="T2740" s="16" t="s">
        <v>1516</v>
      </c>
      <c r="U2740" s="16" t="s">
        <v>61</v>
      </c>
      <c r="V2740" s="16" t="s">
        <v>2830</v>
      </c>
    </row>
    <row r="2741" spans="1:22" s="15" customFormat="1" ht="75" x14ac:dyDescent="0.3">
      <c r="A2741" s="16">
        <v>2736</v>
      </c>
      <c r="B2741" s="16" t="s">
        <v>263</v>
      </c>
      <c r="C2741" s="16" t="s">
        <v>11329</v>
      </c>
      <c r="D2741" s="16" t="s">
        <v>11330</v>
      </c>
      <c r="E2741" s="16" t="s">
        <v>12415</v>
      </c>
      <c r="F2741" s="16"/>
      <c r="G2741" s="151" t="s">
        <v>9115</v>
      </c>
      <c r="H2741" s="275">
        <v>0</v>
      </c>
      <c r="I2741" s="275">
        <v>0</v>
      </c>
      <c r="J2741" s="275">
        <v>1800000</v>
      </c>
      <c r="K2741" s="275" t="s">
        <v>12416</v>
      </c>
      <c r="L2741" s="275">
        <v>1800000</v>
      </c>
      <c r="M2741" s="275" t="s">
        <v>12416</v>
      </c>
      <c r="N2741" s="275">
        <v>1800000</v>
      </c>
      <c r="O2741" s="275" t="s">
        <v>12416</v>
      </c>
      <c r="P2741" s="275">
        <v>1800000</v>
      </c>
      <c r="Q2741" s="275" t="s">
        <v>12416</v>
      </c>
      <c r="R2741" s="16">
        <v>7200000</v>
      </c>
      <c r="S2741" s="275">
        <v>288</v>
      </c>
      <c r="T2741" s="38" t="s">
        <v>11752</v>
      </c>
      <c r="U2741" s="279"/>
      <c r="V2741" s="279"/>
    </row>
    <row r="2742" spans="1:22" s="15" customFormat="1" ht="56.25" x14ac:dyDescent="0.3">
      <c r="A2742" s="16">
        <v>2737</v>
      </c>
      <c r="B2742" s="113" t="s">
        <v>16056</v>
      </c>
      <c r="C2742" s="113" t="s">
        <v>16094</v>
      </c>
      <c r="D2742" s="113" t="s">
        <v>16095</v>
      </c>
      <c r="E2742" s="113" t="s">
        <v>16116</v>
      </c>
      <c r="F2742" s="17">
        <v>2410</v>
      </c>
      <c r="G2742" s="21" t="s">
        <v>82</v>
      </c>
      <c r="H2742" s="115">
        <v>7200000</v>
      </c>
      <c r="I2742" s="115">
        <v>9</v>
      </c>
      <c r="J2742" s="171"/>
      <c r="K2742" s="171"/>
      <c r="L2742" s="171"/>
      <c r="M2742" s="171"/>
      <c r="N2742" s="171"/>
      <c r="O2742" s="171"/>
      <c r="P2742" s="174"/>
      <c r="Q2742" s="174"/>
      <c r="R2742" s="16">
        <v>7200000</v>
      </c>
      <c r="S2742" s="171">
        <v>9</v>
      </c>
      <c r="T2742" s="114" t="s">
        <v>15928</v>
      </c>
      <c r="U2742" s="112">
        <v>643</v>
      </c>
      <c r="V2742" s="239" t="s">
        <v>16097</v>
      </c>
    </row>
    <row r="2743" spans="1:22" s="15" customFormat="1" ht="56.25" x14ac:dyDescent="0.3">
      <c r="A2743" s="16">
        <v>2738</v>
      </c>
      <c r="B2743" s="21" t="s">
        <v>598</v>
      </c>
      <c r="C2743" s="16" t="s">
        <v>599</v>
      </c>
      <c r="D2743" s="16" t="s">
        <v>600</v>
      </c>
      <c r="E2743" s="16" t="s">
        <v>10727</v>
      </c>
      <c r="F2743" s="16"/>
      <c r="G2743" s="16" t="s">
        <v>9115</v>
      </c>
      <c r="H2743" s="251">
        <v>7183572.4800000004</v>
      </c>
      <c r="I2743" s="251" t="s">
        <v>9196</v>
      </c>
      <c r="J2743" s="16"/>
      <c r="K2743" s="16"/>
      <c r="L2743" s="16"/>
      <c r="M2743" s="16"/>
      <c r="N2743" s="16"/>
      <c r="O2743" s="16"/>
      <c r="P2743" s="16"/>
      <c r="Q2743" s="16"/>
      <c r="R2743" s="16">
        <v>7183572.4800000004</v>
      </c>
      <c r="S2743" s="16">
        <v>12</v>
      </c>
      <c r="T2743" s="16" t="s">
        <v>76</v>
      </c>
      <c r="U2743" s="16" t="s">
        <v>61</v>
      </c>
      <c r="V2743" s="16" t="s">
        <v>10921</v>
      </c>
    </row>
    <row r="2744" spans="1:22" s="15" customFormat="1" ht="112.5" x14ac:dyDescent="0.3">
      <c r="A2744" s="16">
        <v>2739</v>
      </c>
      <c r="B2744" s="21" t="s">
        <v>8547</v>
      </c>
      <c r="C2744" s="16" t="s">
        <v>8546</v>
      </c>
      <c r="D2744" s="16" t="s">
        <v>8548</v>
      </c>
      <c r="E2744" s="16" t="s">
        <v>9157</v>
      </c>
      <c r="F2744" s="16"/>
      <c r="G2744" s="16" t="s">
        <v>1493</v>
      </c>
      <c r="H2744" s="251">
        <v>7179027</v>
      </c>
      <c r="I2744" s="251">
        <v>24</v>
      </c>
      <c r="J2744" s="16">
        <v>0</v>
      </c>
      <c r="K2744" s="16">
        <v>0</v>
      </c>
      <c r="L2744" s="16">
        <v>0</v>
      </c>
      <c r="M2744" s="16">
        <v>0</v>
      </c>
      <c r="N2744" s="16">
        <v>0</v>
      </c>
      <c r="O2744" s="16">
        <v>0</v>
      </c>
      <c r="P2744" s="16">
        <v>0</v>
      </c>
      <c r="Q2744" s="16">
        <v>0</v>
      </c>
      <c r="R2744" s="16">
        <v>7179027</v>
      </c>
      <c r="S2744" s="16">
        <v>24</v>
      </c>
      <c r="T2744" s="16" t="s">
        <v>76</v>
      </c>
      <c r="U2744" s="16" t="s">
        <v>83</v>
      </c>
      <c r="V2744" s="16" t="s">
        <v>10353</v>
      </c>
    </row>
    <row r="2745" spans="1:22" s="15" customFormat="1" ht="75" x14ac:dyDescent="0.3">
      <c r="A2745" s="16">
        <v>2740</v>
      </c>
      <c r="B2745" s="21" t="s">
        <v>10124</v>
      </c>
      <c r="C2745" s="16" t="s">
        <v>10125</v>
      </c>
      <c r="D2745" s="16" t="s">
        <v>1501</v>
      </c>
      <c r="E2745" s="16" t="s">
        <v>10126</v>
      </c>
      <c r="F2745" s="16" t="s">
        <v>10126</v>
      </c>
      <c r="G2745" s="16" t="s">
        <v>9115</v>
      </c>
      <c r="H2745" s="251">
        <v>1435199.36</v>
      </c>
      <c r="I2745" s="251" t="s">
        <v>9120</v>
      </c>
      <c r="J2745" s="16">
        <v>1435199.36</v>
      </c>
      <c r="K2745" s="16" t="s">
        <v>9120</v>
      </c>
      <c r="L2745" s="16">
        <v>1435199.36</v>
      </c>
      <c r="M2745" s="16" t="s">
        <v>9120</v>
      </c>
      <c r="N2745" s="16">
        <v>1435199.36</v>
      </c>
      <c r="O2745" s="16" t="s">
        <v>9120</v>
      </c>
      <c r="P2745" s="16">
        <v>1435199.36</v>
      </c>
      <c r="Q2745" s="16" t="s">
        <v>9120</v>
      </c>
      <c r="R2745" s="16">
        <v>7175996.8000000007</v>
      </c>
      <c r="S2745" s="16">
        <v>10</v>
      </c>
      <c r="T2745" s="16" t="s">
        <v>34</v>
      </c>
      <c r="U2745" s="16"/>
      <c r="V2745" s="16"/>
    </row>
    <row r="2746" spans="1:22" s="15" customFormat="1" ht="56.25" x14ac:dyDescent="0.3">
      <c r="A2746" s="16">
        <v>2741</v>
      </c>
      <c r="B2746" s="16" t="s">
        <v>1912</v>
      </c>
      <c r="C2746" s="16" t="s">
        <v>11916</v>
      </c>
      <c r="D2746" s="16" t="s">
        <v>5479</v>
      </c>
      <c r="E2746" s="16" t="s">
        <v>13288</v>
      </c>
      <c r="F2746" s="16"/>
      <c r="G2746" s="151" t="s">
        <v>9115</v>
      </c>
      <c r="H2746" s="168">
        <v>7175616</v>
      </c>
      <c r="I2746" s="166" t="s">
        <v>9120</v>
      </c>
      <c r="J2746" s="166">
        <v>0</v>
      </c>
      <c r="K2746" s="166">
        <v>0</v>
      </c>
      <c r="L2746" s="166">
        <v>0</v>
      </c>
      <c r="M2746" s="166">
        <v>0</v>
      </c>
      <c r="N2746" s="166">
        <v>0</v>
      </c>
      <c r="O2746" s="166">
        <v>0</v>
      </c>
      <c r="P2746" s="166">
        <v>0</v>
      </c>
      <c r="Q2746" s="166">
        <v>0</v>
      </c>
      <c r="R2746" s="16">
        <v>7175616</v>
      </c>
      <c r="S2746" s="275">
        <v>2</v>
      </c>
      <c r="T2746" s="20" t="s">
        <v>13227</v>
      </c>
      <c r="U2746" s="118"/>
      <c r="V2746" s="118"/>
    </row>
    <row r="2747" spans="1:22" s="15" customFormat="1" ht="56.25" x14ac:dyDescent="0.3">
      <c r="A2747" s="16">
        <v>2742</v>
      </c>
      <c r="B2747" s="16" t="s">
        <v>1912</v>
      </c>
      <c r="C2747" s="16" t="s">
        <v>11916</v>
      </c>
      <c r="D2747" s="16" t="s">
        <v>5479</v>
      </c>
      <c r="E2747" s="16" t="s">
        <v>13289</v>
      </c>
      <c r="F2747" s="16"/>
      <c r="G2747" s="151" t="s">
        <v>9115</v>
      </c>
      <c r="H2747" s="168">
        <v>7175616</v>
      </c>
      <c r="I2747" s="166" t="s">
        <v>9120</v>
      </c>
      <c r="J2747" s="166">
        <v>0</v>
      </c>
      <c r="K2747" s="166">
        <v>0</v>
      </c>
      <c r="L2747" s="166">
        <v>0</v>
      </c>
      <c r="M2747" s="166">
        <v>0</v>
      </c>
      <c r="N2747" s="166">
        <v>0</v>
      </c>
      <c r="O2747" s="166">
        <v>0</v>
      </c>
      <c r="P2747" s="166">
        <v>0</v>
      </c>
      <c r="Q2747" s="166">
        <v>0</v>
      </c>
      <c r="R2747" s="16">
        <v>7175616</v>
      </c>
      <c r="S2747" s="275">
        <v>2</v>
      </c>
      <c r="T2747" s="20" t="s">
        <v>13227</v>
      </c>
      <c r="U2747" s="118"/>
      <c r="V2747" s="118"/>
    </row>
    <row r="2748" spans="1:22" s="15" customFormat="1" ht="37.5" x14ac:dyDescent="0.3">
      <c r="A2748" s="16">
        <v>2743</v>
      </c>
      <c r="B2748" s="21" t="s">
        <v>270</v>
      </c>
      <c r="C2748" s="16" t="s">
        <v>271</v>
      </c>
      <c r="D2748" s="16" t="s">
        <v>272</v>
      </c>
      <c r="E2748" s="16" t="s">
        <v>11003</v>
      </c>
      <c r="F2748" s="16"/>
      <c r="G2748" s="16" t="s">
        <v>1493</v>
      </c>
      <c r="H2748" s="251">
        <v>1433600</v>
      </c>
      <c r="I2748" s="251">
        <v>10</v>
      </c>
      <c r="J2748" s="16">
        <v>1433600</v>
      </c>
      <c r="K2748" s="16">
        <v>10</v>
      </c>
      <c r="L2748" s="16">
        <v>1433600</v>
      </c>
      <c r="M2748" s="16">
        <v>10</v>
      </c>
      <c r="N2748" s="16">
        <v>1433600</v>
      </c>
      <c r="O2748" s="16">
        <v>10</v>
      </c>
      <c r="P2748" s="16">
        <v>1433600</v>
      </c>
      <c r="Q2748" s="16">
        <v>10</v>
      </c>
      <c r="R2748" s="16">
        <v>7168000</v>
      </c>
      <c r="S2748" s="16">
        <v>50</v>
      </c>
      <c r="T2748" s="16" t="s">
        <v>1113</v>
      </c>
      <c r="U2748" s="16" t="s">
        <v>1210</v>
      </c>
      <c r="V2748" s="35" t="s">
        <v>199</v>
      </c>
    </row>
    <row r="2749" spans="1:22" s="15" customFormat="1" ht="56.25" x14ac:dyDescent="0.3">
      <c r="A2749" s="16">
        <v>2744</v>
      </c>
      <c r="B2749" s="51" t="s">
        <v>2100</v>
      </c>
      <c r="C2749" s="51" t="s">
        <v>2101</v>
      </c>
      <c r="D2749" s="51" t="s">
        <v>7753</v>
      </c>
      <c r="E2749" s="51" t="s">
        <v>14816</v>
      </c>
      <c r="F2749" s="40" t="s">
        <v>14449</v>
      </c>
      <c r="G2749" s="51" t="s">
        <v>9115</v>
      </c>
      <c r="H2749" s="437">
        <v>7168000</v>
      </c>
      <c r="I2749" s="251" t="s">
        <v>9120</v>
      </c>
      <c r="J2749" s="17"/>
      <c r="K2749" s="17"/>
      <c r="L2749" s="17"/>
      <c r="M2749" s="17"/>
      <c r="N2749" s="17"/>
      <c r="O2749" s="17"/>
      <c r="P2749" s="17"/>
      <c r="Q2749" s="17"/>
      <c r="R2749" s="16">
        <v>7168000</v>
      </c>
      <c r="S2749" s="16">
        <v>2</v>
      </c>
      <c r="T2749" s="51" t="s">
        <v>14655</v>
      </c>
      <c r="U2749" s="51" t="s">
        <v>89</v>
      </c>
      <c r="V2749" s="17"/>
    </row>
    <row r="2750" spans="1:22" s="15" customFormat="1" ht="56.25" x14ac:dyDescent="0.3">
      <c r="A2750" s="16">
        <v>2745</v>
      </c>
      <c r="B2750" s="113" t="s">
        <v>2705</v>
      </c>
      <c r="C2750" s="113" t="s">
        <v>2706</v>
      </c>
      <c r="D2750" s="113" t="s">
        <v>2707</v>
      </c>
      <c r="E2750" s="113" t="s">
        <v>15390</v>
      </c>
      <c r="F2750" s="113" t="s">
        <v>14449</v>
      </c>
      <c r="G2750" s="113" t="s">
        <v>9112</v>
      </c>
      <c r="H2750" s="189">
        <v>7168000</v>
      </c>
      <c r="I2750" s="172" t="s">
        <v>9323</v>
      </c>
      <c r="J2750" s="20"/>
      <c r="K2750" s="20"/>
      <c r="L2750" s="20"/>
      <c r="M2750" s="20"/>
      <c r="N2750" s="20"/>
      <c r="O2750" s="20"/>
      <c r="P2750" s="20"/>
      <c r="Q2750" s="20"/>
      <c r="R2750" s="16">
        <v>7168000</v>
      </c>
      <c r="S2750" s="21">
        <v>400</v>
      </c>
      <c r="T2750" s="298" t="s">
        <v>15391</v>
      </c>
      <c r="U2750" s="238"/>
      <c r="V2750" s="43"/>
    </row>
    <row r="2751" spans="1:22" s="15" customFormat="1" ht="409.5" x14ac:dyDescent="0.3">
      <c r="A2751" s="16">
        <v>2746</v>
      </c>
      <c r="B2751" s="21" t="s">
        <v>3716</v>
      </c>
      <c r="C2751" s="16" t="s">
        <v>3717</v>
      </c>
      <c r="D2751" s="16" t="s">
        <v>3718</v>
      </c>
      <c r="E2751" s="16" t="s">
        <v>3719</v>
      </c>
      <c r="F2751" s="16"/>
      <c r="G2751" s="16" t="s">
        <v>33</v>
      </c>
      <c r="H2751" s="251">
        <v>373404.32999999996</v>
      </c>
      <c r="I2751" s="251">
        <v>117</v>
      </c>
      <c r="J2751" s="16">
        <v>1698500</v>
      </c>
      <c r="K2751" s="16">
        <v>79</v>
      </c>
      <c r="L2751" s="16">
        <v>1698500</v>
      </c>
      <c r="M2751" s="16">
        <v>79</v>
      </c>
      <c r="N2751" s="16">
        <v>1698500</v>
      </c>
      <c r="O2751" s="16">
        <v>79</v>
      </c>
      <c r="P2751" s="16">
        <v>1698500</v>
      </c>
      <c r="Q2751" s="16">
        <v>79</v>
      </c>
      <c r="R2751" s="16">
        <v>7167404.3300000001</v>
      </c>
      <c r="S2751" s="16">
        <v>433</v>
      </c>
      <c r="T2751" s="16" t="s">
        <v>25</v>
      </c>
      <c r="U2751" s="16" t="s">
        <v>2567</v>
      </c>
      <c r="V2751" s="16" t="s">
        <v>3605</v>
      </c>
    </row>
    <row r="2752" spans="1:22" s="15" customFormat="1" ht="112.5" x14ac:dyDescent="0.3">
      <c r="A2752" s="16">
        <v>2747</v>
      </c>
      <c r="B2752" s="21" t="s">
        <v>5052</v>
      </c>
      <c r="C2752" s="16" t="s">
        <v>2700</v>
      </c>
      <c r="D2752" s="16" t="s">
        <v>2699</v>
      </c>
      <c r="E2752" s="16" t="s">
        <v>2701</v>
      </c>
      <c r="F2752" s="17"/>
      <c r="G2752" s="16" t="s">
        <v>33</v>
      </c>
      <c r="H2752" s="251">
        <v>1432600</v>
      </c>
      <c r="I2752" s="251">
        <v>190</v>
      </c>
      <c r="J2752" s="16">
        <v>1432600</v>
      </c>
      <c r="K2752" s="16">
        <v>190</v>
      </c>
      <c r="L2752" s="16">
        <v>1432600</v>
      </c>
      <c r="M2752" s="16">
        <v>190</v>
      </c>
      <c r="N2752" s="16">
        <v>1432600</v>
      </c>
      <c r="O2752" s="16">
        <v>190</v>
      </c>
      <c r="P2752" s="16">
        <v>1432600</v>
      </c>
      <c r="Q2752" s="16">
        <v>190</v>
      </c>
      <c r="R2752" s="16">
        <v>7163000</v>
      </c>
      <c r="S2752" s="16">
        <v>950</v>
      </c>
      <c r="T2752" s="16" t="s">
        <v>213</v>
      </c>
      <c r="U2752" s="16" t="s">
        <v>2567</v>
      </c>
      <c r="V2752" s="16" t="s">
        <v>492</v>
      </c>
    </row>
    <row r="2753" spans="1:22" s="15" customFormat="1" ht="409.5" x14ac:dyDescent="0.3">
      <c r="A2753" s="16">
        <v>2748</v>
      </c>
      <c r="B2753" s="21" t="s">
        <v>5524</v>
      </c>
      <c r="C2753" s="16" t="s">
        <v>5793</v>
      </c>
      <c r="D2753" s="16" t="s">
        <v>5794</v>
      </c>
      <c r="E2753" s="16" t="s">
        <v>5795</v>
      </c>
      <c r="F2753" s="16"/>
      <c r="G2753" s="16" t="s">
        <v>1493</v>
      </c>
      <c r="H2753" s="251">
        <v>7158600</v>
      </c>
      <c r="I2753" s="251">
        <v>36</v>
      </c>
      <c r="J2753" s="16">
        <v>0</v>
      </c>
      <c r="K2753" s="16">
        <v>0</v>
      </c>
      <c r="L2753" s="16">
        <v>0</v>
      </c>
      <c r="M2753" s="16">
        <v>0</v>
      </c>
      <c r="N2753" s="16">
        <v>0</v>
      </c>
      <c r="O2753" s="16">
        <v>0</v>
      </c>
      <c r="P2753" s="16">
        <v>0</v>
      </c>
      <c r="Q2753" s="16">
        <v>0</v>
      </c>
      <c r="R2753" s="16">
        <v>7158600</v>
      </c>
      <c r="S2753" s="16">
        <v>36</v>
      </c>
      <c r="T2753" s="16" t="s">
        <v>76</v>
      </c>
      <c r="U2753" s="16" t="s">
        <v>2567</v>
      </c>
      <c r="V2753" s="16" t="s">
        <v>5796</v>
      </c>
    </row>
    <row r="2754" spans="1:22" s="15" customFormat="1" ht="409.5" x14ac:dyDescent="0.3">
      <c r="A2754" s="16">
        <v>2749</v>
      </c>
      <c r="B2754" s="16" t="s">
        <v>5607</v>
      </c>
      <c r="C2754" s="16" t="s">
        <v>12417</v>
      </c>
      <c r="D2754" s="16" t="s">
        <v>12418</v>
      </c>
      <c r="E2754" s="16" t="s">
        <v>12419</v>
      </c>
      <c r="F2754" s="16" t="s">
        <v>12420</v>
      </c>
      <c r="G2754" s="151" t="s">
        <v>33</v>
      </c>
      <c r="H2754" s="275">
        <v>0</v>
      </c>
      <c r="I2754" s="275">
        <v>0</v>
      </c>
      <c r="J2754" s="275">
        <v>2385845.2800000003</v>
      </c>
      <c r="K2754" s="275">
        <v>1836</v>
      </c>
      <c r="L2754" s="275">
        <v>2385845.2800000003</v>
      </c>
      <c r="M2754" s="275">
        <v>1836</v>
      </c>
      <c r="N2754" s="275">
        <v>2385845.2800000003</v>
      </c>
      <c r="O2754" s="275">
        <v>1836</v>
      </c>
      <c r="P2754" s="275">
        <v>0</v>
      </c>
      <c r="Q2754" s="275">
        <v>0</v>
      </c>
      <c r="R2754" s="16">
        <v>7157535.8400000008</v>
      </c>
      <c r="S2754" s="275">
        <v>5508</v>
      </c>
      <c r="T2754" s="243" t="s">
        <v>11752</v>
      </c>
      <c r="U2754" s="279" t="s">
        <v>83</v>
      </c>
      <c r="V2754" s="279" t="s">
        <v>12421</v>
      </c>
    </row>
    <row r="2755" spans="1:22" s="15" customFormat="1" ht="131.25" x14ac:dyDescent="0.3">
      <c r="A2755" s="16">
        <v>2750</v>
      </c>
      <c r="B2755" s="21" t="s">
        <v>2235</v>
      </c>
      <c r="C2755" s="16" t="s">
        <v>3900</v>
      </c>
      <c r="D2755" s="16" t="s">
        <v>2504</v>
      </c>
      <c r="E2755" s="16" t="s">
        <v>4891</v>
      </c>
      <c r="F2755" s="16"/>
      <c r="G2755" s="16" t="s">
        <v>49</v>
      </c>
      <c r="H2755" s="251">
        <v>1430625</v>
      </c>
      <c r="I2755" s="251">
        <v>25000</v>
      </c>
      <c r="J2755" s="16">
        <v>1430625</v>
      </c>
      <c r="K2755" s="16">
        <v>25000</v>
      </c>
      <c r="L2755" s="16">
        <v>1430625</v>
      </c>
      <c r="M2755" s="16">
        <v>25000</v>
      </c>
      <c r="N2755" s="16">
        <v>1430625</v>
      </c>
      <c r="O2755" s="16">
        <v>25000</v>
      </c>
      <c r="P2755" s="16">
        <v>1430625</v>
      </c>
      <c r="Q2755" s="16">
        <v>25000</v>
      </c>
      <c r="R2755" s="16">
        <v>7153125</v>
      </c>
      <c r="S2755" s="16">
        <v>125000</v>
      </c>
      <c r="T2755" s="16" t="s">
        <v>9133</v>
      </c>
      <c r="U2755" s="16" t="s">
        <v>2567</v>
      </c>
      <c r="V2755" s="16" t="s">
        <v>199</v>
      </c>
    </row>
    <row r="2756" spans="1:22" s="15" customFormat="1" ht="337.5" x14ac:dyDescent="0.3">
      <c r="A2756" s="16">
        <v>2751</v>
      </c>
      <c r="B2756" s="22" t="s">
        <v>1711</v>
      </c>
      <c r="C2756" s="41" t="s">
        <v>1712</v>
      </c>
      <c r="D2756" s="48" t="s">
        <v>798</v>
      </c>
      <c r="E2756" s="46" t="s">
        <v>1713</v>
      </c>
      <c r="F2756" s="16"/>
      <c r="G2756" s="16" t="s">
        <v>33</v>
      </c>
      <c r="H2756" s="251">
        <v>7144200</v>
      </c>
      <c r="I2756" s="482">
        <v>2</v>
      </c>
      <c r="J2756" s="16">
        <v>0</v>
      </c>
      <c r="K2756" s="16">
        <v>0</v>
      </c>
      <c r="L2756" s="16">
        <v>0</v>
      </c>
      <c r="M2756" s="16">
        <v>0</v>
      </c>
      <c r="N2756" s="16">
        <v>0</v>
      </c>
      <c r="O2756" s="16">
        <v>0</v>
      </c>
      <c r="P2756" s="16">
        <v>0</v>
      </c>
      <c r="Q2756" s="16">
        <v>0</v>
      </c>
      <c r="R2756" s="16">
        <v>7144200</v>
      </c>
      <c r="S2756" s="16">
        <v>2</v>
      </c>
      <c r="T2756" s="16" t="s">
        <v>1516</v>
      </c>
      <c r="U2756" s="16" t="s">
        <v>35</v>
      </c>
      <c r="V2756" s="16" t="s">
        <v>199</v>
      </c>
    </row>
    <row r="2757" spans="1:22" s="15" customFormat="1" x14ac:dyDescent="0.3">
      <c r="A2757" s="16">
        <v>2752</v>
      </c>
      <c r="B2757" s="21" t="s">
        <v>2062</v>
      </c>
      <c r="C2757" s="16" t="s">
        <v>4434</v>
      </c>
      <c r="D2757" s="16" t="s">
        <v>1954</v>
      </c>
      <c r="E2757" s="16" t="s">
        <v>10569</v>
      </c>
      <c r="F2757" s="16"/>
      <c r="G2757" s="16" t="s">
        <v>7084</v>
      </c>
      <c r="H2757" s="251">
        <v>7141680</v>
      </c>
      <c r="I2757" s="251" t="s">
        <v>10770</v>
      </c>
      <c r="J2757" s="16"/>
      <c r="K2757" s="16"/>
      <c r="L2757" s="16"/>
      <c r="M2757" s="16"/>
      <c r="N2757" s="16"/>
      <c r="O2757" s="16"/>
      <c r="P2757" s="16"/>
      <c r="Q2757" s="16"/>
      <c r="R2757" s="16">
        <v>7141680</v>
      </c>
      <c r="S2757" s="16">
        <v>981</v>
      </c>
      <c r="T2757" s="16" t="s">
        <v>76</v>
      </c>
      <c r="U2757" s="16" t="s">
        <v>2567</v>
      </c>
      <c r="V2757" s="16" t="s">
        <v>10761</v>
      </c>
    </row>
    <row r="2758" spans="1:22" s="15" customFormat="1" ht="409.5" x14ac:dyDescent="0.3">
      <c r="A2758" s="16">
        <v>2753</v>
      </c>
      <c r="B2758" s="21" t="s">
        <v>10034</v>
      </c>
      <c r="C2758" s="16" t="s">
        <v>10035</v>
      </c>
      <c r="D2758" s="16" t="s">
        <v>7258</v>
      </c>
      <c r="E2758" s="16" t="s">
        <v>10036</v>
      </c>
      <c r="F2758" s="16" t="s">
        <v>10037</v>
      </c>
      <c r="G2758" s="16" t="s">
        <v>9115</v>
      </c>
      <c r="H2758" s="251">
        <v>1428000</v>
      </c>
      <c r="I2758" s="251" t="s">
        <v>10205</v>
      </c>
      <c r="J2758" s="16">
        <v>1428000</v>
      </c>
      <c r="K2758" s="16" t="s">
        <v>10205</v>
      </c>
      <c r="L2758" s="16">
        <v>1428000</v>
      </c>
      <c r="M2758" s="16" t="s">
        <v>10205</v>
      </c>
      <c r="N2758" s="16">
        <v>1428000</v>
      </c>
      <c r="O2758" s="16" t="s">
        <v>10205</v>
      </c>
      <c r="P2758" s="16">
        <v>1428000</v>
      </c>
      <c r="Q2758" s="16" t="s">
        <v>10205</v>
      </c>
      <c r="R2758" s="16">
        <v>7140000</v>
      </c>
      <c r="S2758" s="16">
        <v>85</v>
      </c>
      <c r="T2758" s="16" t="s">
        <v>34</v>
      </c>
      <c r="U2758" s="16"/>
      <c r="V2758" s="16"/>
    </row>
    <row r="2759" spans="1:22" s="15" customFormat="1" ht="409.5" x14ac:dyDescent="0.3">
      <c r="A2759" s="16">
        <v>2754</v>
      </c>
      <c r="B2759" s="21" t="s">
        <v>1731</v>
      </c>
      <c r="C2759" s="16" t="s">
        <v>3421</v>
      </c>
      <c r="D2759" s="16" t="s">
        <v>3422</v>
      </c>
      <c r="E2759" s="16" t="s">
        <v>10023</v>
      </c>
      <c r="F2759" s="16" t="s">
        <v>10024</v>
      </c>
      <c r="G2759" s="16" t="s">
        <v>9115</v>
      </c>
      <c r="H2759" s="251">
        <v>1427824.2</v>
      </c>
      <c r="I2759" s="251" t="s">
        <v>9120</v>
      </c>
      <c r="J2759" s="16">
        <v>1427824.2</v>
      </c>
      <c r="K2759" s="16" t="s">
        <v>9120</v>
      </c>
      <c r="L2759" s="16">
        <v>1427824.2</v>
      </c>
      <c r="M2759" s="16" t="s">
        <v>9120</v>
      </c>
      <c r="N2759" s="16">
        <v>1427824.2</v>
      </c>
      <c r="O2759" s="16" t="s">
        <v>9120</v>
      </c>
      <c r="P2759" s="16">
        <v>1427824.2</v>
      </c>
      <c r="Q2759" s="16" t="s">
        <v>9120</v>
      </c>
      <c r="R2759" s="16">
        <v>7139121</v>
      </c>
      <c r="S2759" s="16">
        <v>10</v>
      </c>
      <c r="T2759" s="16" t="s">
        <v>34</v>
      </c>
      <c r="U2759" s="16"/>
      <c r="V2759" s="16"/>
    </row>
    <row r="2760" spans="1:22" s="15" customFormat="1" x14ac:dyDescent="0.3">
      <c r="A2760" s="16">
        <v>2755</v>
      </c>
      <c r="B2760" s="21" t="s">
        <v>2548</v>
      </c>
      <c r="C2760" s="16" t="s">
        <v>5254</v>
      </c>
      <c r="D2760" s="16" t="s">
        <v>5255</v>
      </c>
      <c r="E2760" s="16" t="s">
        <v>10964</v>
      </c>
      <c r="F2760" s="16"/>
      <c r="G2760" s="16" t="s">
        <v>9115</v>
      </c>
      <c r="H2760" s="251">
        <v>7131028.7999999998</v>
      </c>
      <c r="I2760" s="251" t="s">
        <v>9950</v>
      </c>
      <c r="J2760" s="16"/>
      <c r="K2760" s="16"/>
      <c r="L2760" s="16"/>
      <c r="M2760" s="16"/>
      <c r="N2760" s="16"/>
      <c r="O2760" s="16"/>
      <c r="P2760" s="16"/>
      <c r="Q2760" s="16"/>
      <c r="R2760" s="16">
        <v>7131028.7999999998</v>
      </c>
      <c r="S2760" s="16">
        <v>70</v>
      </c>
      <c r="T2760" s="16" t="s">
        <v>76</v>
      </c>
      <c r="U2760" s="16" t="s">
        <v>10965</v>
      </c>
      <c r="V2760" s="16" t="s">
        <v>10966</v>
      </c>
    </row>
    <row r="2761" spans="1:22" s="15" customFormat="1" ht="206.25" x14ac:dyDescent="0.3">
      <c r="A2761" s="16">
        <v>2756</v>
      </c>
      <c r="B2761" s="21" t="s">
        <v>8096</v>
      </c>
      <c r="C2761" s="16" t="s">
        <v>10010</v>
      </c>
      <c r="D2761" s="16" t="s">
        <v>5479</v>
      </c>
      <c r="E2761" s="16" t="s">
        <v>10095</v>
      </c>
      <c r="F2761" s="16" t="s">
        <v>10096</v>
      </c>
      <c r="G2761" s="16" t="s">
        <v>9115</v>
      </c>
      <c r="H2761" s="251">
        <v>1424528</v>
      </c>
      <c r="I2761" s="251" t="s">
        <v>9969</v>
      </c>
      <c r="J2761" s="16">
        <v>1424528</v>
      </c>
      <c r="K2761" s="16" t="s">
        <v>9969</v>
      </c>
      <c r="L2761" s="16">
        <v>1424528</v>
      </c>
      <c r="M2761" s="16" t="s">
        <v>9969</v>
      </c>
      <c r="N2761" s="16">
        <v>1424528</v>
      </c>
      <c r="O2761" s="16" t="s">
        <v>9969</v>
      </c>
      <c r="P2761" s="16">
        <v>1424528</v>
      </c>
      <c r="Q2761" s="16" t="s">
        <v>9969</v>
      </c>
      <c r="R2761" s="16">
        <v>7122640</v>
      </c>
      <c r="S2761" s="16">
        <v>35</v>
      </c>
      <c r="T2761" s="16" t="s">
        <v>34</v>
      </c>
      <c r="U2761" s="16"/>
      <c r="V2761" s="16"/>
    </row>
    <row r="2762" spans="1:22" s="15" customFormat="1" ht="131.25" x14ac:dyDescent="0.3">
      <c r="A2762" s="16">
        <v>2757</v>
      </c>
      <c r="B2762" s="21" t="s">
        <v>7939</v>
      </c>
      <c r="C2762" s="16" t="s">
        <v>1132</v>
      </c>
      <c r="D2762" s="16" t="s">
        <v>264</v>
      </c>
      <c r="E2762" s="16" t="s">
        <v>373</v>
      </c>
      <c r="F2762" s="16"/>
      <c r="G2762" s="16" t="s">
        <v>33</v>
      </c>
      <c r="H2762" s="251">
        <v>1216000</v>
      </c>
      <c r="I2762" s="251">
        <v>16</v>
      </c>
      <c r="J2762" s="16">
        <v>1602080</v>
      </c>
      <c r="K2762" s="16">
        <v>19</v>
      </c>
      <c r="L2762" s="16">
        <v>1433440</v>
      </c>
      <c r="M2762" s="16">
        <v>17</v>
      </c>
      <c r="N2762" s="16">
        <v>1433440</v>
      </c>
      <c r="O2762" s="16">
        <v>17</v>
      </c>
      <c r="P2762" s="16">
        <v>1433440</v>
      </c>
      <c r="Q2762" s="16">
        <v>17</v>
      </c>
      <c r="R2762" s="16">
        <v>7118400</v>
      </c>
      <c r="S2762" s="16">
        <v>86</v>
      </c>
      <c r="T2762" s="16" t="s">
        <v>213</v>
      </c>
      <c r="U2762" s="16" t="s">
        <v>294</v>
      </c>
      <c r="V2762" s="16" t="s">
        <v>7940</v>
      </c>
    </row>
    <row r="2763" spans="1:22" s="15" customFormat="1" ht="75" x14ac:dyDescent="0.3">
      <c r="A2763" s="16">
        <v>2758</v>
      </c>
      <c r="B2763" s="119" t="s">
        <v>11603</v>
      </c>
      <c r="C2763" s="119" t="s">
        <v>11604</v>
      </c>
      <c r="D2763" s="119" t="s">
        <v>11605</v>
      </c>
      <c r="E2763" s="119" t="s">
        <v>11609</v>
      </c>
      <c r="F2763" s="156"/>
      <c r="G2763" s="151" t="s">
        <v>33</v>
      </c>
      <c r="H2763" s="474">
        <v>1598833.4189300004</v>
      </c>
      <c r="I2763" s="474">
        <v>1</v>
      </c>
      <c r="J2763" s="169">
        <v>1758716.7608230007</v>
      </c>
      <c r="K2763" s="169">
        <v>1</v>
      </c>
      <c r="L2763" s="169">
        <v>1876421</v>
      </c>
      <c r="M2763" s="169">
        <v>1</v>
      </c>
      <c r="N2763" s="203">
        <v>1876422</v>
      </c>
      <c r="O2763" s="169">
        <v>1</v>
      </c>
      <c r="P2763" s="131"/>
      <c r="Q2763" s="131"/>
      <c r="R2763" s="16">
        <v>7110393.1797530008</v>
      </c>
      <c r="S2763" s="151">
        <v>5</v>
      </c>
      <c r="T2763" s="151" t="s">
        <v>11563</v>
      </c>
      <c r="U2763" s="217" t="s">
        <v>26</v>
      </c>
      <c r="V2763" s="217" t="s">
        <v>11610</v>
      </c>
    </row>
    <row r="2764" spans="1:22" s="15" customFormat="1" ht="393.75" x14ac:dyDescent="0.3">
      <c r="A2764" s="16">
        <v>2759</v>
      </c>
      <c r="B2764" s="21" t="s">
        <v>7941</v>
      </c>
      <c r="C2764" s="16" t="s">
        <v>916</v>
      </c>
      <c r="D2764" s="16" t="s">
        <v>915</v>
      </c>
      <c r="E2764" s="16" t="s">
        <v>917</v>
      </c>
      <c r="F2764" s="16"/>
      <c r="G2764" s="16" t="s">
        <v>33</v>
      </c>
      <c r="H2764" s="251">
        <v>378414</v>
      </c>
      <c r="I2764" s="251">
        <v>6</v>
      </c>
      <c r="J2764" s="16">
        <v>1997033</v>
      </c>
      <c r="K2764" s="16">
        <v>19</v>
      </c>
      <c r="L2764" s="16">
        <v>1576605</v>
      </c>
      <c r="M2764" s="16">
        <v>15</v>
      </c>
      <c r="N2764" s="16">
        <v>1576605</v>
      </c>
      <c r="O2764" s="16">
        <v>15</v>
      </c>
      <c r="P2764" s="16">
        <v>1576605</v>
      </c>
      <c r="Q2764" s="16">
        <v>15</v>
      </c>
      <c r="R2764" s="16">
        <v>7105262</v>
      </c>
      <c r="S2764" s="16">
        <v>70</v>
      </c>
      <c r="T2764" s="16" t="s">
        <v>213</v>
      </c>
      <c r="U2764" s="16" t="s">
        <v>83</v>
      </c>
      <c r="V2764" s="16" t="s">
        <v>83</v>
      </c>
    </row>
    <row r="2765" spans="1:22" s="15" customFormat="1" ht="56.25" x14ac:dyDescent="0.3">
      <c r="A2765" s="16">
        <v>2760</v>
      </c>
      <c r="B2765" s="21" t="s">
        <v>417</v>
      </c>
      <c r="C2765" s="16" t="s">
        <v>726</v>
      </c>
      <c r="D2765" s="16" t="s">
        <v>727</v>
      </c>
      <c r="E2765" s="16" t="s">
        <v>10546</v>
      </c>
      <c r="F2765" s="16"/>
      <c r="G2765" s="16" t="s">
        <v>9115</v>
      </c>
      <c r="H2765" s="251">
        <v>7101207.79</v>
      </c>
      <c r="I2765" s="251" t="s">
        <v>9123</v>
      </c>
      <c r="J2765" s="16"/>
      <c r="K2765" s="16"/>
      <c r="L2765" s="16"/>
      <c r="M2765" s="16"/>
      <c r="N2765" s="16"/>
      <c r="O2765" s="16"/>
      <c r="P2765" s="16"/>
      <c r="Q2765" s="16"/>
      <c r="R2765" s="16">
        <v>7101207.79</v>
      </c>
      <c r="S2765" s="16">
        <v>6</v>
      </c>
      <c r="T2765" s="16" t="s">
        <v>76</v>
      </c>
      <c r="U2765" s="16" t="s">
        <v>83</v>
      </c>
      <c r="V2765" s="16" t="s">
        <v>10440</v>
      </c>
    </row>
    <row r="2766" spans="1:22" s="15" customFormat="1" ht="56.25" x14ac:dyDescent="0.3">
      <c r="A2766" s="16">
        <v>2761</v>
      </c>
      <c r="B2766" s="51" t="s">
        <v>320</v>
      </c>
      <c r="C2766" s="51" t="s">
        <v>14793</v>
      </c>
      <c r="D2766" s="51" t="s">
        <v>14794</v>
      </c>
      <c r="E2766" s="51" t="s">
        <v>14817</v>
      </c>
      <c r="F2766" s="40" t="s">
        <v>14449</v>
      </c>
      <c r="G2766" s="51" t="s">
        <v>9115</v>
      </c>
      <c r="H2766" s="437">
        <v>7091985.5999999996</v>
      </c>
      <c r="I2766" s="251" t="s">
        <v>9950</v>
      </c>
      <c r="J2766" s="17"/>
      <c r="K2766" s="17"/>
      <c r="L2766" s="17"/>
      <c r="M2766" s="17"/>
      <c r="N2766" s="17"/>
      <c r="O2766" s="17"/>
      <c r="P2766" s="17"/>
      <c r="Q2766" s="17"/>
      <c r="R2766" s="16">
        <v>7091985.5999999996</v>
      </c>
      <c r="S2766" s="16">
        <v>70</v>
      </c>
      <c r="T2766" s="51" t="s">
        <v>14655</v>
      </c>
      <c r="U2766" s="51"/>
      <c r="V2766" s="17"/>
    </row>
    <row r="2767" spans="1:22" s="15" customFormat="1" ht="93.75" x14ac:dyDescent="0.3">
      <c r="A2767" s="16">
        <v>2762</v>
      </c>
      <c r="B2767" s="21" t="s">
        <v>7942</v>
      </c>
      <c r="C2767" s="16" t="s">
        <v>1132</v>
      </c>
      <c r="D2767" s="16" t="s">
        <v>264</v>
      </c>
      <c r="E2767" s="16" t="s">
        <v>373</v>
      </c>
      <c r="F2767" s="16"/>
      <c r="G2767" s="16" t="s">
        <v>33</v>
      </c>
      <c r="H2767" s="251">
        <v>1272600</v>
      </c>
      <c r="I2767" s="251">
        <v>42</v>
      </c>
      <c r="J2767" s="16">
        <v>1454400</v>
      </c>
      <c r="K2767" s="16">
        <v>40</v>
      </c>
      <c r="L2767" s="16">
        <v>1454400</v>
      </c>
      <c r="M2767" s="16">
        <v>40</v>
      </c>
      <c r="N2767" s="16">
        <v>1454400</v>
      </c>
      <c r="O2767" s="16">
        <v>40</v>
      </c>
      <c r="P2767" s="16">
        <v>1454400</v>
      </c>
      <c r="Q2767" s="16">
        <v>40</v>
      </c>
      <c r="R2767" s="16">
        <v>7090200</v>
      </c>
      <c r="S2767" s="16">
        <v>202</v>
      </c>
      <c r="T2767" s="16" t="s">
        <v>213</v>
      </c>
      <c r="U2767" s="16" t="s">
        <v>7048</v>
      </c>
      <c r="V2767" s="16" t="s">
        <v>7048</v>
      </c>
    </row>
    <row r="2768" spans="1:22" s="15" customFormat="1" x14ac:dyDescent="0.3">
      <c r="A2768" s="16">
        <v>2763</v>
      </c>
      <c r="B2768" s="21" t="s">
        <v>2062</v>
      </c>
      <c r="C2768" s="16" t="s">
        <v>4434</v>
      </c>
      <c r="D2768" s="16" t="s">
        <v>1954</v>
      </c>
      <c r="E2768" s="16" t="s">
        <v>7169</v>
      </c>
      <c r="F2768" s="16"/>
      <c r="G2768" s="16" t="s">
        <v>7084</v>
      </c>
      <c r="H2768" s="251">
        <v>7083440</v>
      </c>
      <c r="I2768" s="251" t="s">
        <v>7110</v>
      </c>
      <c r="J2768" s="16"/>
      <c r="K2768" s="16"/>
      <c r="L2768" s="16"/>
      <c r="M2768" s="16"/>
      <c r="N2768" s="16"/>
      <c r="O2768" s="16"/>
      <c r="P2768" s="16"/>
      <c r="Q2768" s="16"/>
      <c r="R2768" s="16">
        <v>7083440</v>
      </c>
      <c r="S2768" s="16">
        <v>973</v>
      </c>
      <c r="T2768" s="16" t="s">
        <v>76</v>
      </c>
      <c r="U2768" s="16" t="s">
        <v>2567</v>
      </c>
      <c r="V2768" s="16" t="s">
        <v>10761</v>
      </c>
    </row>
    <row r="2769" spans="1:22" s="15" customFormat="1" ht="409.5" x14ac:dyDescent="0.3">
      <c r="A2769" s="16">
        <v>2764</v>
      </c>
      <c r="B2769" s="21" t="s">
        <v>4069</v>
      </c>
      <c r="C2769" s="16" t="s">
        <v>4070</v>
      </c>
      <c r="D2769" s="16" t="s">
        <v>4071</v>
      </c>
      <c r="E2769" s="16" t="s">
        <v>4072</v>
      </c>
      <c r="F2769" s="16"/>
      <c r="G2769" s="16" t="s">
        <v>33</v>
      </c>
      <c r="H2769" s="251">
        <v>1355625.04</v>
      </c>
      <c r="I2769" s="251">
        <v>14</v>
      </c>
      <c r="J2769" s="16">
        <v>1428000</v>
      </c>
      <c r="K2769" s="16">
        <v>14</v>
      </c>
      <c r="L2769" s="16">
        <v>1428000</v>
      </c>
      <c r="M2769" s="16">
        <v>14</v>
      </c>
      <c r="N2769" s="16">
        <v>1428000</v>
      </c>
      <c r="O2769" s="16">
        <v>14</v>
      </c>
      <c r="P2769" s="16">
        <v>1428000</v>
      </c>
      <c r="Q2769" s="16">
        <v>14</v>
      </c>
      <c r="R2769" s="16">
        <v>7067625.04</v>
      </c>
      <c r="S2769" s="16">
        <v>70</v>
      </c>
      <c r="T2769" s="16" t="s">
        <v>25</v>
      </c>
      <c r="U2769" s="16" t="s">
        <v>2567</v>
      </c>
      <c r="V2769" s="16" t="s">
        <v>199</v>
      </c>
    </row>
    <row r="2770" spans="1:22" s="15" customFormat="1" ht="93.75" x14ac:dyDescent="0.3">
      <c r="A2770" s="16">
        <v>2765</v>
      </c>
      <c r="B2770" s="113" t="s">
        <v>2949</v>
      </c>
      <c r="C2770" s="113" t="s">
        <v>3760</v>
      </c>
      <c r="D2770" s="113" t="s">
        <v>3761</v>
      </c>
      <c r="E2770" s="113" t="s">
        <v>15701</v>
      </c>
      <c r="F2770" s="123" t="s">
        <v>14449</v>
      </c>
      <c r="G2770" s="113" t="s">
        <v>9115</v>
      </c>
      <c r="H2770" s="189">
        <v>7066012.7999999998</v>
      </c>
      <c r="I2770" s="172" t="s">
        <v>9207</v>
      </c>
      <c r="J2770" s="20"/>
      <c r="K2770" s="20"/>
      <c r="L2770" s="20"/>
      <c r="M2770" s="20"/>
      <c r="N2770" s="20"/>
      <c r="O2770" s="20"/>
      <c r="P2770" s="20"/>
      <c r="Q2770" s="20"/>
      <c r="R2770" s="16">
        <v>7066012.7999999998</v>
      </c>
      <c r="S2770" s="21">
        <v>60</v>
      </c>
      <c r="T2770" s="113" t="s">
        <v>15681</v>
      </c>
      <c r="U2770" s="16" t="s">
        <v>15682</v>
      </c>
      <c r="V2770" s="16" t="s">
        <v>15683</v>
      </c>
    </row>
    <row r="2771" spans="1:22" s="15" customFormat="1" ht="75" x14ac:dyDescent="0.3">
      <c r="A2771" s="16">
        <v>2766</v>
      </c>
      <c r="B2771" s="21" t="s">
        <v>621</v>
      </c>
      <c r="C2771" s="16" t="s">
        <v>622</v>
      </c>
      <c r="D2771" s="16" t="s">
        <v>623</v>
      </c>
      <c r="E2771" s="16" t="s">
        <v>885</v>
      </c>
      <c r="F2771" s="40" t="s">
        <v>886</v>
      </c>
      <c r="G2771" s="16" t="s">
        <v>33</v>
      </c>
      <c r="H2771" s="437">
        <v>2352000</v>
      </c>
      <c r="I2771" s="437">
        <v>3920</v>
      </c>
      <c r="J2771" s="26">
        <v>2352000</v>
      </c>
      <c r="K2771" s="26">
        <v>3920</v>
      </c>
      <c r="L2771" s="26">
        <v>2352000</v>
      </c>
      <c r="M2771" s="26">
        <v>3920</v>
      </c>
      <c r="N2771" s="16">
        <v>0</v>
      </c>
      <c r="O2771" s="16">
        <v>0</v>
      </c>
      <c r="P2771" s="16">
        <v>0</v>
      </c>
      <c r="Q2771" s="16">
        <v>0</v>
      </c>
      <c r="R2771" s="16">
        <v>7056000</v>
      </c>
      <c r="S2771" s="16">
        <v>11760</v>
      </c>
      <c r="T2771" s="16" t="s">
        <v>883</v>
      </c>
      <c r="U2771" s="16" t="s">
        <v>35</v>
      </c>
      <c r="V2771" s="16" t="s">
        <v>887</v>
      </c>
    </row>
    <row r="2772" spans="1:22" s="15" customFormat="1" x14ac:dyDescent="0.3">
      <c r="A2772" s="16">
        <v>2767</v>
      </c>
      <c r="B2772" s="21" t="s">
        <v>5976</v>
      </c>
      <c r="C2772" s="16" t="s">
        <v>5977</v>
      </c>
      <c r="D2772" s="16" t="s">
        <v>5978</v>
      </c>
      <c r="E2772" s="16" t="s">
        <v>10391</v>
      </c>
      <c r="F2772" s="16"/>
      <c r="G2772" s="16" t="s">
        <v>9115</v>
      </c>
      <c r="H2772" s="251">
        <v>7056000</v>
      </c>
      <c r="I2772" s="251" t="s">
        <v>9113</v>
      </c>
      <c r="J2772" s="16"/>
      <c r="K2772" s="16"/>
      <c r="L2772" s="16"/>
      <c r="M2772" s="16"/>
      <c r="N2772" s="16"/>
      <c r="O2772" s="16"/>
      <c r="P2772" s="16"/>
      <c r="Q2772" s="16"/>
      <c r="R2772" s="16">
        <v>7056000</v>
      </c>
      <c r="S2772" s="16">
        <v>1</v>
      </c>
      <c r="T2772" s="16" t="s">
        <v>76</v>
      </c>
      <c r="U2772" s="16" t="s">
        <v>294</v>
      </c>
      <c r="V2772" s="16" t="s">
        <v>7667</v>
      </c>
    </row>
    <row r="2773" spans="1:22" s="15" customFormat="1" x14ac:dyDescent="0.3">
      <c r="A2773" s="16">
        <v>2768</v>
      </c>
      <c r="B2773" s="21" t="s">
        <v>5976</v>
      </c>
      <c r="C2773" s="16" t="s">
        <v>5977</v>
      </c>
      <c r="D2773" s="16" t="s">
        <v>5978</v>
      </c>
      <c r="E2773" s="16" t="s">
        <v>10391</v>
      </c>
      <c r="F2773" s="16"/>
      <c r="G2773" s="16" t="s">
        <v>9115</v>
      </c>
      <c r="H2773" s="251">
        <v>7056000</v>
      </c>
      <c r="I2773" s="251" t="s">
        <v>9113</v>
      </c>
      <c r="J2773" s="16"/>
      <c r="K2773" s="16"/>
      <c r="L2773" s="16"/>
      <c r="M2773" s="16"/>
      <c r="N2773" s="16"/>
      <c r="O2773" s="16"/>
      <c r="P2773" s="16"/>
      <c r="Q2773" s="16"/>
      <c r="R2773" s="16">
        <v>7056000</v>
      </c>
      <c r="S2773" s="16">
        <v>1</v>
      </c>
      <c r="T2773" s="16" t="s">
        <v>76</v>
      </c>
      <c r="U2773" s="16" t="s">
        <v>294</v>
      </c>
      <c r="V2773" s="16" t="s">
        <v>7667</v>
      </c>
    </row>
    <row r="2774" spans="1:22" s="15" customFormat="1" ht="56.25" x14ac:dyDescent="0.3">
      <c r="A2774" s="16">
        <v>2769</v>
      </c>
      <c r="B2774" s="21" t="s">
        <v>6446</v>
      </c>
      <c r="C2774" s="16" t="s">
        <v>6447</v>
      </c>
      <c r="D2774" s="16" t="s">
        <v>6448</v>
      </c>
      <c r="E2774" s="16" t="s">
        <v>10392</v>
      </c>
      <c r="F2774" s="16"/>
      <c r="G2774" s="16" t="s">
        <v>9115</v>
      </c>
      <c r="H2774" s="251">
        <v>7056000</v>
      </c>
      <c r="I2774" s="251" t="s">
        <v>9113</v>
      </c>
      <c r="J2774" s="16"/>
      <c r="K2774" s="16"/>
      <c r="L2774" s="16"/>
      <c r="M2774" s="16"/>
      <c r="N2774" s="16"/>
      <c r="O2774" s="16"/>
      <c r="P2774" s="16"/>
      <c r="Q2774" s="16"/>
      <c r="R2774" s="16">
        <v>7056000</v>
      </c>
      <c r="S2774" s="16">
        <v>1</v>
      </c>
      <c r="T2774" s="16" t="s">
        <v>76</v>
      </c>
      <c r="U2774" s="16" t="s">
        <v>2567</v>
      </c>
      <c r="V2774" s="16" t="s">
        <v>10393</v>
      </c>
    </row>
    <row r="2775" spans="1:22" s="15" customFormat="1" ht="56.25" x14ac:dyDescent="0.3">
      <c r="A2775" s="16">
        <v>2770</v>
      </c>
      <c r="B2775" s="16" t="s">
        <v>710</v>
      </c>
      <c r="C2775" s="16" t="s">
        <v>13290</v>
      </c>
      <c r="D2775" s="16" t="s">
        <v>13291</v>
      </c>
      <c r="E2775" s="16" t="s">
        <v>13292</v>
      </c>
      <c r="F2775" s="16"/>
      <c r="G2775" s="151" t="s">
        <v>9115</v>
      </c>
      <c r="H2775" s="168">
        <v>7055418.1200000001</v>
      </c>
      <c r="I2775" s="166" t="s">
        <v>9969</v>
      </c>
      <c r="J2775" s="166">
        <v>0</v>
      </c>
      <c r="K2775" s="166">
        <v>0</v>
      </c>
      <c r="L2775" s="166">
        <v>0</v>
      </c>
      <c r="M2775" s="166">
        <v>0</v>
      </c>
      <c r="N2775" s="166">
        <v>0</v>
      </c>
      <c r="O2775" s="166">
        <v>0</v>
      </c>
      <c r="P2775" s="166">
        <v>0</v>
      </c>
      <c r="Q2775" s="166">
        <v>0</v>
      </c>
      <c r="R2775" s="16">
        <v>7055418.1200000001</v>
      </c>
      <c r="S2775" s="275">
        <v>7</v>
      </c>
      <c r="T2775" s="20" t="s">
        <v>13227</v>
      </c>
      <c r="U2775" s="118" t="s">
        <v>13293</v>
      </c>
      <c r="V2775" s="118" t="s">
        <v>1613</v>
      </c>
    </row>
    <row r="2776" spans="1:22" s="15" customFormat="1" ht="187.5" x14ac:dyDescent="0.3">
      <c r="A2776" s="16">
        <v>2771</v>
      </c>
      <c r="B2776" s="243" t="s">
        <v>8392</v>
      </c>
      <c r="C2776" s="134" t="s">
        <v>11428</v>
      </c>
      <c r="D2776" s="134" t="s">
        <v>11429</v>
      </c>
      <c r="E2776" s="134" t="s">
        <v>11430</v>
      </c>
      <c r="F2776" s="134"/>
      <c r="G2776" s="134" t="s">
        <v>11424</v>
      </c>
      <c r="H2776" s="308">
        <v>1775452.9</v>
      </c>
      <c r="I2776" s="308">
        <v>120</v>
      </c>
      <c r="J2776" s="284">
        <v>1881980.07</v>
      </c>
      <c r="K2776" s="284">
        <v>220</v>
      </c>
      <c r="L2776" s="285">
        <v>1077861.31</v>
      </c>
      <c r="M2776" s="285">
        <v>120</v>
      </c>
      <c r="N2776" s="285">
        <v>1131754.3799999999</v>
      </c>
      <c r="O2776" s="285">
        <v>120</v>
      </c>
      <c r="P2776" s="285">
        <v>1188342.0900000001</v>
      </c>
      <c r="Q2776" s="285">
        <v>120</v>
      </c>
      <c r="R2776" s="16">
        <v>7055390.7499999991</v>
      </c>
      <c r="S2776" s="16">
        <v>700</v>
      </c>
      <c r="T2776" s="134" t="s">
        <v>966</v>
      </c>
      <c r="U2776" s="134" t="s">
        <v>83</v>
      </c>
      <c r="V2776" s="134" t="s">
        <v>11427</v>
      </c>
    </row>
    <row r="2777" spans="1:22" s="15" customFormat="1" ht="150" x14ac:dyDescent="0.3">
      <c r="A2777" s="16">
        <v>2772</v>
      </c>
      <c r="B2777" s="16" t="s">
        <v>13045</v>
      </c>
      <c r="C2777" s="16" t="s">
        <v>13046</v>
      </c>
      <c r="D2777" s="16" t="s">
        <v>13047</v>
      </c>
      <c r="E2777" s="16" t="s">
        <v>13048</v>
      </c>
      <c r="F2777" s="16"/>
      <c r="G2777" s="151" t="s">
        <v>9115</v>
      </c>
      <c r="H2777" s="166">
        <v>7049588</v>
      </c>
      <c r="I2777" s="166" t="s">
        <v>9126</v>
      </c>
      <c r="J2777" s="166"/>
      <c r="K2777" s="166">
        <v>10</v>
      </c>
      <c r="L2777" s="166"/>
      <c r="M2777" s="166">
        <v>10</v>
      </c>
      <c r="N2777" s="166"/>
      <c r="O2777" s="166">
        <v>10</v>
      </c>
      <c r="P2777" s="166"/>
      <c r="Q2777" s="166">
        <v>10</v>
      </c>
      <c r="R2777" s="16">
        <v>7049588</v>
      </c>
      <c r="S2777" s="275">
        <v>50</v>
      </c>
      <c r="T2777" s="20" t="s">
        <v>12910</v>
      </c>
      <c r="U2777" s="118" t="s">
        <v>2567</v>
      </c>
      <c r="V2777" s="118"/>
    </row>
    <row r="2778" spans="1:22" s="15" customFormat="1" ht="409.5" x14ac:dyDescent="0.3">
      <c r="A2778" s="16">
        <v>2773</v>
      </c>
      <c r="B2778" s="21" t="s">
        <v>1768</v>
      </c>
      <c r="C2778" s="16" t="s">
        <v>1766</v>
      </c>
      <c r="D2778" s="16" t="s">
        <v>1767</v>
      </c>
      <c r="E2778" s="16" t="s">
        <v>4079</v>
      </c>
      <c r="F2778" s="16"/>
      <c r="G2778" s="16" t="s">
        <v>33</v>
      </c>
      <c r="H2778" s="251">
        <v>702308.64</v>
      </c>
      <c r="I2778" s="251">
        <v>12</v>
      </c>
      <c r="J2778" s="16">
        <v>1584450</v>
      </c>
      <c r="K2778" s="16">
        <v>12</v>
      </c>
      <c r="L2778" s="16">
        <v>1584450</v>
      </c>
      <c r="M2778" s="16">
        <v>12</v>
      </c>
      <c r="N2778" s="16">
        <v>1584450</v>
      </c>
      <c r="O2778" s="16">
        <v>12</v>
      </c>
      <c r="P2778" s="16">
        <v>1584450</v>
      </c>
      <c r="Q2778" s="16">
        <v>12</v>
      </c>
      <c r="R2778" s="16">
        <v>7040108.6400000006</v>
      </c>
      <c r="S2778" s="16">
        <v>60</v>
      </c>
      <c r="T2778" s="16" t="s">
        <v>25</v>
      </c>
      <c r="U2778" s="16" t="s">
        <v>1274</v>
      </c>
      <c r="V2778" s="16" t="s">
        <v>3403</v>
      </c>
    </row>
    <row r="2779" spans="1:22" s="15" customFormat="1" ht="56.25" x14ac:dyDescent="0.3">
      <c r="A2779" s="16">
        <v>2774</v>
      </c>
      <c r="B2779" s="21" t="s">
        <v>5057</v>
      </c>
      <c r="C2779" s="16" t="s">
        <v>5058</v>
      </c>
      <c r="D2779" s="16" t="s">
        <v>4795</v>
      </c>
      <c r="E2779" s="16" t="s">
        <v>5059</v>
      </c>
      <c r="F2779" s="17"/>
      <c r="G2779" s="16" t="s">
        <v>33</v>
      </c>
      <c r="H2779" s="251">
        <v>1404000</v>
      </c>
      <c r="I2779" s="251">
        <v>15</v>
      </c>
      <c r="J2779" s="16">
        <v>1404000</v>
      </c>
      <c r="K2779" s="16">
        <v>15</v>
      </c>
      <c r="L2779" s="16">
        <v>1404000</v>
      </c>
      <c r="M2779" s="16">
        <v>15</v>
      </c>
      <c r="N2779" s="16">
        <v>1404000</v>
      </c>
      <c r="O2779" s="16">
        <v>15</v>
      </c>
      <c r="P2779" s="16">
        <v>1404000</v>
      </c>
      <c r="Q2779" s="16">
        <v>15</v>
      </c>
      <c r="R2779" s="16">
        <v>7020000</v>
      </c>
      <c r="S2779" s="16">
        <v>75</v>
      </c>
      <c r="T2779" s="16" t="s">
        <v>213</v>
      </c>
      <c r="U2779" s="16" t="s">
        <v>61</v>
      </c>
      <c r="V2779" s="16" t="s">
        <v>5060</v>
      </c>
    </row>
    <row r="2780" spans="1:22" s="15" customFormat="1" ht="56.25" x14ac:dyDescent="0.3">
      <c r="A2780" s="16">
        <v>2775</v>
      </c>
      <c r="B2780" s="21" t="s">
        <v>5064</v>
      </c>
      <c r="C2780" s="16" t="s">
        <v>1163</v>
      </c>
      <c r="D2780" s="16" t="s">
        <v>1162</v>
      </c>
      <c r="E2780" s="16" t="s">
        <v>4542</v>
      </c>
      <c r="F2780" s="17"/>
      <c r="G2780" s="16" t="s">
        <v>33</v>
      </c>
      <c r="H2780" s="251">
        <v>1400775.57</v>
      </c>
      <c r="I2780" s="251">
        <v>9</v>
      </c>
      <c r="J2780" s="16">
        <v>1400775.57</v>
      </c>
      <c r="K2780" s="16">
        <v>9</v>
      </c>
      <c r="L2780" s="16">
        <v>1400775.57</v>
      </c>
      <c r="M2780" s="16">
        <v>9</v>
      </c>
      <c r="N2780" s="16">
        <v>1400775.57</v>
      </c>
      <c r="O2780" s="16">
        <v>9</v>
      </c>
      <c r="P2780" s="16">
        <v>1400775.57</v>
      </c>
      <c r="Q2780" s="16">
        <v>9</v>
      </c>
      <c r="R2780" s="16">
        <v>7003877.8500000006</v>
      </c>
      <c r="S2780" s="16">
        <v>45</v>
      </c>
      <c r="T2780" s="16" t="s">
        <v>213</v>
      </c>
      <c r="U2780" s="16" t="s">
        <v>2567</v>
      </c>
      <c r="V2780" s="16" t="s">
        <v>492</v>
      </c>
    </row>
    <row r="2781" spans="1:22" s="15" customFormat="1" ht="206.25" x14ac:dyDescent="0.3">
      <c r="A2781" s="16">
        <v>2776</v>
      </c>
      <c r="B2781" s="21" t="s">
        <v>2548</v>
      </c>
      <c r="C2781" s="16" t="s">
        <v>5254</v>
      </c>
      <c r="D2781" s="16" t="s">
        <v>5255</v>
      </c>
      <c r="E2781" s="16" t="s">
        <v>6514</v>
      </c>
      <c r="F2781" s="16"/>
      <c r="G2781" s="16" t="s">
        <v>1493</v>
      </c>
      <c r="H2781" s="251">
        <v>7003689</v>
      </c>
      <c r="I2781" s="251">
        <v>77</v>
      </c>
      <c r="J2781" s="16">
        <v>0</v>
      </c>
      <c r="K2781" s="16">
        <v>0</v>
      </c>
      <c r="L2781" s="16">
        <v>0</v>
      </c>
      <c r="M2781" s="16">
        <v>0</v>
      </c>
      <c r="N2781" s="16">
        <v>0</v>
      </c>
      <c r="O2781" s="16">
        <v>0</v>
      </c>
      <c r="P2781" s="16">
        <v>0</v>
      </c>
      <c r="Q2781" s="16">
        <v>0</v>
      </c>
      <c r="R2781" s="16">
        <v>7003689</v>
      </c>
      <c r="S2781" s="16">
        <v>77</v>
      </c>
      <c r="T2781" s="16" t="s">
        <v>76</v>
      </c>
      <c r="U2781" s="16"/>
      <c r="V2781" s="16"/>
    </row>
    <row r="2782" spans="1:22" s="15" customFormat="1" ht="75" x14ac:dyDescent="0.3">
      <c r="A2782" s="16">
        <v>2777</v>
      </c>
      <c r="B2782" s="20" t="s">
        <v>2821</v>
      </c>
      <c r="C2782" s="17" t="s">
        <v>2822</v>
      </c>
      <c r="D2782" s="17" t="s">
        <v>2823</v>
      </c>
      <c r="E2782" s="45" t="s">
        <v>2824</v>
      </c>
      <c r="F2782" s="16"/>
      <c r="G2782" s="16" t="s">
        <v>33</v>
      </c>
      <c r="H2782" s="251">
        <v>7000000</v>
      </c>
      <c r="I2782" s="251">
        <v>4</v>
      </c>
      <c r="J2782" s="16">
        <v>0</v>
      </c>
      <c r="K2782" s="16">
        <v>0</v>
      </c>
      <c r="L2782" s="16">
        <v>0</v>
      </c>
      <c r="M2782" s="16">
        <v>0</v>
      </c>
      <c r="N2782" s="16">
        <v>0</v>
      </c>
      <c r="O2782" s="16">
        <v>0</v>
      </c>
      <c r="P2782" s="16">
        <v>0</v>
      </c>
      <c r="Q2782" s="16">
        <v>0</v>
      </c>
      <c r="R2782" s="16">
        <v>7000000</v>
      </c>
      <c r="S2782" s="16">
        <v>4</v>
      </c>
      <c r="T2782" s="16" t="s">
        <v>1516</v>
      </c>
      <c r="U2782" s="16" t="s">
        <v>2567</v>
      </c>
      <c r="V2782" s="16" t="s">
        <v>199</v>
      </c>
    </row>
    <row r="2783" spans="1:22" s="15" customFormat="1" ht="409.5" x14ac:dyDescent="0.3">
      <c r="A2783" s="16">
        <v>2778</v>
      </c>
      <c r="B2783" s="21" t="s">
        <v>9799</v>
      </c>
      <c r="C2783" s="16" t="s">
        <v>9800</v>
      </c>
      <c r="D2783" s="16" t="s">
        <v>9801</v>
      </c>
      <c r="E2783" s="16" t="s">
        <v>9802</v>
      </c>
      <c r="F2783" s="16" t="s">
        <v>9803</v>
      </c>
      <c r="G2783" s="16" t="s">
        <v>9769</v>
      </c>
      <c r="H2783" s="251">
        <v>1400000</v>
      </c>
      <c r="I2783" s="251">
        <v>1</v>
      </c>
      <c r="J2783" s="16">
        <v>1400000</v>
      </c>
      <c r="K2783" s="16">
        <v>1</v>
      </c>
      <c r="L2783" s="16">
        <v>1400000</v>
      </c>
      <c r="M2783" s="16">
        <v>1</v>
      </c>
      <c r="N2783" s="16">
        <v>1400000</v>
      </c>
      <c r="O2783" s="16">
        <v>1</v>
      </c>
      <c r="P2783" s="16">
        <v>1400000</v>
      </c>
      <c r="Q2783" s="16">
        <v>1</v>
      </c>
      <c r="R2783" s="16">
        <v>7000000</v>
      </c>
      <c r="S2783" s="16">
        <v>5</v>
      </c>
      <c r="T2783" s="16" t="s">
        <v>25</v>
      </c>
      <c r="U2783" s="16" t="s">
        <v>1097</v>
      </c>
      <c r="V2783" s="16" t="s">
        <v>9798</v>
      </c>
    </row>
    <row r="2784" spans="1:22" s="15" customFormat="1" ht="93.75" x14ac:dyDescent="0.3">
      <c r="A2784" s="16">
        <v>2779</v>
      </c>
      <c r="B2784" s="20" t="s">
        <v>13821</v>
      </c>
      <c r="C2784" s="20" t="s">
        <v>13822</v>
      </c>
      <c r="D2784" s="20" t="s">
        <v>13823</v>
      </c>
      <c r="E2784" s="20" t="s">
        <v>13834</v>
      </c>
      <c r="F2784" s="20" t="s">
        <v>13781</v>
      </c>
      <c r="G2784" s="20" t="s">
        <v>9115</v>
      </c>
      <c r="H2784" s="115">
        <v>1400000</v>
      </c>
      <c r="I2784" s="115" t="s">
        <v>9385</v>
      </c>
      <c r="J2784" s="21">
        <v>1400000</v>
      </c>
      <c r="K2784" s="21" t="s">
        <v>9385</v>
      </c>
      <c r="L2784" s="21">
        <v>1400000</v>
      </c>
      <c r="M2784" s="21" t="s">
        <v>9385</v>
      </c>
      <c r="N2784" s="21">
        <v>1400000</v>
      </c>
      <c r="O2784" s="21" t="s">
        <v>9385</v>
      </c>
      <c r="P2784" s="21">
        <v>1400000</v>
      </c>
      <c r="Q2784" s="21" t="s">
        <v>9385</v>
      </c>
      <c r="R2784" s="16">
        <v>7000000</v>
      </c>
      <c r="S2784" s="21">
        <v>250</v>
      </c>
      <c r="T2784" s="113" t="s">
        <v>13783</v>
      </c>
      <c r="U2784" s="112"/>
      <c r="V2784" s="221"/>
    </row>
    <row r="2785" spans="1:22" s="15" customFormat="1" ht="93.75" x14ac:dyDescent="0.3">
      <c r="A2785" s="16">
        <v>2780</v>
      </c>
      <c r="B2785" s="113" t="s">
        <v>1109</v>
      </c>
      <c r="C2785" s="113" t="s">
        <v>1110</v>
      </c>
      <c r="D2785" s="113" t="s">
        <v>1414</v>
      </c>
      <c r="E2785" s="113" t="s">
        <v>1414</v>
      </c>
      <c r="F2785" s="20" t="s">
        <v>14449</v>
      </c>
      <c r="G2785" s="113" t="s">
        <v>9115</v>
      </c>
      <c r="H2785" s="437">
        <v>7000000</v>
      </c>
      <c r="I2785" s="172">
        <v>1</v>
      </c>
      <c r="J2785" s="20"/>
      <c r="K2785" s="20"/>
      <c r="L2785" s="20"/>
      <c r="M2785" s="20"/>
      <c r="N2785" s="20"/>
      <c r="O2785" s="20"/>
      <c r="P2785" s="20"/>
      <c r="Q2785" s="20"/>
      <c r="R2785" s="16">
        <v>7000000</v>
      </c>
      <c r="S2785" s="21">
        <v>1</v>
      </c>
      <c r="T2785" s="113" t="s">
        <v>14450</v>
      </c>
      <c r="U2785" s="16"/>
      <c r="V2785" s="112"/>
    </row>
    <row r="2786" spans="1:22" s="15" customFormat="1" x14ac:dyDescent="0.3">
      <c r="A2786" s="16">
        <v>2781</v>
      </c>
      <c r="B2786" s="118" t="s">
        <v>831</v>
      </c>
      <c r="C2786" s="118" t="s">
        <v>853</v>
      </c>
      <c r="D2786" s="118" t="s">
        <v>854</v>
      </c>
      <c r="E2786" s="118" t="s">
        <v>14815</v>
      </c>
      <c r="F2786" s="118" t="s">
        <v>14449</v>
      </c>
      <c r="G2786" s="118" t="s">
        <v>9115</v>
      </c>
      <c r="H2786" s="166">
        <v>0</v>
      </c>
      <c r="I2786" s="166">
        <v>0</v>
      </c>
      <c r="J2786" s="118">
        <v>1750000</v>
      </c>
      <c r="K2786" s="118">
        <v>5</v>
      </c>
      <c r="L2786" s="118">
        <v>1750000</v>
      </c>
      <c r="M2786" s="118">
        <v>5</v>
      </c>
      <c r="N2786" s="118">
        <v>1750000</v>
      </c>
      <c r="O2786" s="118">
        <v>5</v>
      </c>
      <c r="P2786" s="118">
        <v>1750000</v>
      </c>
      <c r="Q2786" s="118">
        <v>5</v>
      </c>
      <c r="R2786" s="16">
        <v>7000000</v>
      </c>
      <c r="S2786" s="118">
        <v>20</v>
      </c>
      <c r="T2786" s="20" t="s">
        <v>15403</v>
      </c>
      <c r="U2786" s="118"/>
      <c r="V2786" s="118"/>
    </row>
    <row r="2787" spans="1:22" s="15" customFormat="1" x14ac:dyDescent="0.3">
      <c r="A2787" s="16">
        <v>2782</v>
      </c>
      <c r="B2787" s="118" t="s">
        <v>831</v>
      </c>
      <c r="C2787" s="118" t="s">
        <v>853</v>
      </c>
      <c r="D2787" s="118" t="s">
        <v>854</v>
      </c>
      <c r="E2787" s="118" t="s">
        <v>1051</v>
      </c>
      <c r="F2787" s="118" t="s">
        <v>14449</v>
      </c>
      <c r="G2787" s="118" t="s">
        <v>9115</v>
      </c>
      <c r="H2787" s="166">
        <v>0</v>
      </c>
      <c r="I2787" s="166">
        <v>0</v>
      </c>
      <c r="J2787" s="118">
        <v>1750000</v>
      </c>
      <c r="K2787" s="118">
        <v>5</v>
      </c>
      <c r="L2787" s="118">
        <v>1750000</v>
      </c>
      <c r="M2787" s="118">
        <v>5</v>
      </c>
      <c r="N2787" s="118">
        <v>1750000</v>
      </c>
      <c r="O2787" s="118">
        <v>5</v>
      </c>
      <c r="P2787" s="118">
        <v>1750000</v>
      </c>
      <c r="Q2787" s="118">
        <v>5</v>
      </c>
      <c r="R2787" s="16">
        <v>7000000</v>
      </c>
      <c r="S2787" s="118">
        <v>20</v>
      </c>
      <c r="T2787" s="20" t="s">
        <v>15403</v>
      </c>
      <c r="U2787" s="118"/>
      <c r="V2787" s="118"/>
    </row>
    <row r="2788" spans="1:22" s="15" customFormat="1" ht="37.5" x14ac:dyDescent="0.3">
      <c r="A2788" s="16">
        <v>2783</v>
      </c>
      <c r="B2788" s="123" t="s">
        <v>7070</v>
      </c>
      <c r="C2788" s="123" t="s">
        <v>7071</v>
      </c>
      <c r="D2788" s="123" t="s">
        <v>15700</v>
      </c>
      <c r="E2788" s="123" t="s">
        <v>7072</v>
      </c>
      <c r="F2788" s="123" t="s">
        <v>14449</v>
      </c>
      <c r="G2788" s="21" t="s">
        <v>33</v>
      </c>
      <c r="H2788" s="189">
        <v>7000000</v>
      </c>
      <c r="I2788" s="115">
        <v>1000</v>
      </c>
      <c r="J2788" s="114"/>
      <c r="K2788" s="114"/>
      <c r="L2788" s="114"/>
      <c r="M2788" s="114"/>
      <c r="N2788" s="114"/>
      <c r="O2788" s="114"/>
      <c r="P2788" s="114"/>
      <c r="Q2788" s="114"/>
      <c r="R2788" s="16">
        <v>7000000</v>
      </c>
      <c r="S2788" s="114"/>
      <c r="T2788" s="21" t="s">
        <v>15693</v>
      </c>
      <c r="U2788" s="16" t="s">
        <v>15698</v>
      </c>
      <c r="V2788" s="16" t="s">
        <v>15699</v>
      </c>
    </row>
    <row r="2789" spans="1:22" s="15" customFormat="1" ht="112.5" x14ac:dyDescent="0.3">
      <c r="A2789" s="16">
        <v>2784</v>
      </c>
      <c r="B2789" s="21" t="s">
        <v>5071</v>
      </c>
      <c r="C2789" s="16" t="s">
        <v>2959</v>
      </c>
      <c r="D2789" s="16" t="s">
        <v>4148</v>
      </c>
      <c r="E2789" s="16" t="s">
        <v>2984</v>
      </c>
      <c r="F2789" s="17"/>
      <c r="G2789" s="16" t="s">
        <v>33</v>
      </c>
      <c r="H2789" s="251">
        <v>1398874.05</v>
      </c>
      <c r="I2789" s="251">
        <v>19</v>
      </c>
      <c r="J2789" s="16">
        <v>1398874.05</v>
      </c>
      <c r="K2789" s="16">
        <v>19</v>
      </c>
      <c r="L2789" s="16">
        <v>1398874.05</v>
      </c>
      <c r="M2789" s="16">
        <v>19</v>
      </c>
      <c r="N2789" s="16">
        <v>1398874.05</v>
      </c>
      <c r="O2789" s="16">
        <v>19</v>
      </c>
      <c r="P2789" s="16">
        <v>1398874.05</v>
      </c>
      <c r="Q2789" s="16">
        <v>19</v>
      </c>
      <c r="R2789" s="16">
        <v>6994370.25</v>
      </c>
      <c r="S2789" s="16">
        <v>95</v>
      </c>
      <c r="T2789" s="16" t="s">
        <v>213</v>
      </c>
      <c r="U2789" s="16" t="s">
        <v>2567</v>
      </c>
      <c r="V2789" s="16" t="s">
        <v>5072</v>
      </c>
    </row>
    <row r="2790" spans="1:22" s="15" customFormat="1" ht="75" x14ac:dyDescent="0.3">
      <c r="A2790" s="16">
        <v>2785</v>
      </c>
      <c r="B2790" s="21" t="s">
        <v>417</v>
      </c>
      <c r="C2790" s="16" t="s">
        <v>685</v>
      </c>
      <c r="D2790" s="16" t="s">
        <v>686</v>
      </c>
      <c r="E2790" s="16" t="s">
        <v>687</v>
      </c>
      <c r="F2790" s="40" t="s">
        <v>701</v>
      </c>
      <c r="G2790" s="16" t="s">
        <v>33</v>
      </c>
      <c r="H2790" s="251">
        <v>1659280.3968</v>
      </c>
      <c r="I2790" s="251">
        <v>19</v>
      </c>
      <c r="J2790" s="16">
        <v>1717355.2106879998</v>
      </c>
      <c r="K2790" s="16">
        <v>19</v>
      </c>
      <c r="L2790" s="16">
        <v>1777462.6430620798</v>
      </c>
      <c r="M2790" s="16">
        <v>19</v>
      </c>
      <c r="N2790" s="16">
        <v>1839673.8355692523</v>
      </c>
      <c r="O2790" s="16">
        <v>19</v>
      </c>
      <c r="P2790" s="16">
        <v>0</v>
      </c>
      <c r="Q2790" s="16">
        <v>0</v>
      </c>
      <c r="R2790" s="16">
        <v>6993772.0861193324</v>
      </c>
      <c r="S2790" s="16">
        <v>76</v>
      </c>
      <c r="T2790" s="16" t="s">
        <v>25</v>
      </c>
      <c r="U2790" s="16" t="s">
        <v>83</v>
      </c>
      <c r="V2790" s="16" t="s">
        <v>689</v>
      </c>
    </row>
    <row r="2791" spans="1:22" s="15" customFormat="1" ht="409.5" x14ac:dyDescent="0.3">
      <c r="A2791" s="16">
        <v>2786</v>
      </c>
      <c r="B2791" s="21" t="s">
        <v>6807</v>
      </c>
      <c r="C2791" s="16" t="s">
        <v>1508</v>
      </c>
      <c r="D2791" s="16" t="s">
        <v>1509</v>
      </c>
      <c r="E2791" s="16" t="s">
        <v>6808</v>
      </c>
      <c r="F2791" s="16"/>
      <c r="G2791" s="16" t="s">
        <v>33</v>
      </c>
      <c r="H2791" s="251">
        <v>842652.47000000009</v>
      </c>
      <c r="I2791" s="251">
        <v>11</v>
      </c>
      <c r="J2791" s="16">
        <v>1537467.36</v>
      </c>
      <c r="K2791" s="16">
        <v>11</v>
      </c>
      <c r="L2791" s="16">
        <v>1537467.36</v>
      </c>
      <c r="M2791" s="16">
        <v>11</v>
      </c>
      <c r="N2791" s="16">
        <v>1537467.36</v>
      </c>
      <c r="O2791" s="16">
        <v>11</v>
      </c>
      <c r="P2791" s="16">
        <v>1537467.36</v>
      </c>
      <c r="Q2791" s="16">
        <v>11</v>
      </c>
      <c r="R2791" s="16">
        <v>6992521.9100000011</v>
      </c>
      <c r="S2791" s="16">
        <v>55</v>
      </c>
      <c r="T2791" s="16" t="s">
        <v>25</v>
      </c>
      <c r="U2791" s="16" t="s">
        <v>89</v>
      </c>
      <c r="V2791" s="16" t="s">
        <v>6809</v>
      </c>
    </row>
    <row r="2792" spans="1:22" s="15" customFormat="1" ht="93.75" x14ac:dyDescent="0.3">
      <c r="A2792" s="16">
        <v>2787</v>
      </c>
      <c r="B2792" s="21" t="s">
        <v>672</v>
      </c>
      <c r="C2792" s="16" t="s">
        <v>1211</v>
      </c>
      <c r="D2792" s="16" t="s">
        <v>1212</v>
      </c>
      <c r="E2792" s="16" t="s">
        <v>1212</v>
      </c>
      <c r="F2792" s="16"/>
      <c r="G2792" s="16" t="s">
        <v>33</v>
      </c>
      <c r="H2792" s="251">
        <v>2329017.86</v>
      </c>
      <c r="I2792" s="251">
        <v>1</v>
      </c>
      <c r="J2792" s="29">
        <v>2329017.86</v>
      </c>
      <c r="K2792" s="16">
        <v>1</v>
      </c>
      <c r="L2792" s="29">
        <v>2329017.86</v>
      </c>
      <c r="M2792" s="16">
        <v>1</v>
      </c>
      <c r="N2792" s="16">
        <v>0</v>
      </c>
      <c r="O2792" s="16">
        <v>0</v>
      </c>
      <c r="P2792" s="16">
        <v>0</v>
      </c>
      <c r="Q2792" s="16">
        <v>0</v>
      </c>
      <c r="R2792" s="16">
        <v>6987053.5800000001</v>
      </c>
      <c r="S2792" s="16">
        <v>3</v>
      </c>
      <c r="T2792" s="16" t="s">
        <v>213</v>
      </c>
      <c r="U2792" s="16" t="s">
        <v>61</v>
      </c>
      <c r="V2792" s="16" t="s">
        <v>1213</v>
      </c>
    </row>
    <row r="2793" spans="1:22" s="15" customFormat="1" ht="409.5" x14ac:dyDescent="0.3">
      <c r="A2793" s="16">
        <v>2788</v>
      </c>
      <c r="B2793" s="21" t="s">
        <v>2391</v>
      </c>
      <c r="C2793" s="16" t="s">
        <v>2392</v>
      </c>
      <c r="D2793" s="16" t="s">
        <v>2393</v>
      </c>
      <c r="E2793" s="16" t="s">
        <v>5206</v>
      </c>
      <c r="F2793" s="16"/>
      <c r="G2793" s="16" t="s">
        <v>24</v>
      </c>
      <c r="H2793" s="251">
        <v>6983172</v>
      </c>
      <c r="I2793" s="251">
        <v>2771.1</v>
      </c>
      <c r="J2793" s="16">
        <v>0</v>
      </c>
      <c r="K2793" s="16">
        <v>0</v>
      </c>
      <c r="L2793" s="16">
        <v>0</v>
      </c>
      <c r="M2793" s="16">
        <v>0</v>
      </c>
      <c r="N2793" s="16">
        <v>0</v>
      </c>
      <c r="O2793" s="16">
        <v>0</v>
      </c>
      <c r="P2793" s="16">
        <v>0</v>
      </c>
      <c r="Q2793" s="16">
        <v>0</v>
      </c>
      <c r="R2793" s="16">
        <v>6983172</v>
      </c>
      <c r="S2793" s="16">
        <v>2771.1</v>
      </c>
      <c r="T2793" s="16" t="s">
        <v>76</v>
      </c>
      <c r="U2793" s="16" t="s">
        <v>2567</v>
      </c>
      <c r="V2793" s="16" t="s">
        <v>199</v>
      </c>
    </row>
    <row r="2794" spans="1:22" s="15" customFormat="1" ht="93.75" x14ac:dyDescent="0.3">
      <c r="A2794" s="16">
        <v>2789</v>
      </c>
      <c r="B2794" s="114" t="s">
        <v>514</v>
      </c>
      <c r="C2794" s="114" t="s">
        <v>2514</v>
      </c>
      <c r="D2794" s="114" t="s">
        <v>2515</v>
      </c>
      <c r="E2794" s="114" t="s">
        <v>1051</v>
      </c>
      <c r="F2794" s="114" t="s">
        <v>14449</v>
      </c>
      <c r="G2794" s="114" t="s">
        <v>33</v>
      </c>
      <c r="H2794" s="172">
        <v>6982000</v>
      </c>
      <c r="I2794" s="172">
        <v>1</v>
      </c>
      <c r="J2794" s="114"/>
      <c r="K2794" s="114"/>
      <c r="L2794" s="114"/>
      <c r="M2794" s="114"/>
      <c r="N2794" s="114"/>
      <c r="O2794" s="114"/>
      <c r="P2794" s="114"/>
      <c r="Q2794" s="114"/>
      <c r="R2794" s="16">
        <v>6982000</v>
      </c>
      <c r="S2794" s="114">
        <v>1</v>
      </c>
      <c r="T2794" s="20" t="s">
        <v>15828</v>
      </c>
      <c r="U2794" s="112" t="s">
        <v>83</v>
      </c>
      <c r="V2794" s="37"/>
    </row>
    <row r="2795" spans="1:22" s="15" customFormat="1" ht="409.5" x14ac:dyDescent="0.3">
      <c r="A2795" s="16">
        <v>2790</v>
      </c>
      <c r="B2795" s="276" t="s">
        <v>11488</v>
      </c>
      <c r="C2795" s="99" t="s">
        <v>1661</v>
      </c>
      <c r="D2795" s="99" t="s">
        <v>332</v>
      </c>
      <c r="E2795" s="99" t="s">
        <v>1662</v>
      </c>
      <c r="F2795" s="16" t="s">
        <v>11489</v>
      </c>
      <c r="G2795" s="99" t="s">
        <v>1664</v>
      </c>
      <c r="H2795" s="184">
        <v>0</v>
      </c>
      <c r="I2795" s="184">
        <v>0</v>
      </c>
      <c r="J2795" s="99">
        <v>6978686</v>
      </c>
      <c r="K2795" s="99">
        <v>845</v>
      </c>
      <c r="L2795" s="99">
        <v>0</v>
      </c>
      <c r="M2795" s="99">
        <v>0</v>
      </c>
      <c r="N2795" s="99">
        <v>0</v>
      </c>
      <c r="O2795" s="99">
        <v>0</v>
      </c>
      <c r="P2795" s="99">
        <v>0</v>
      </c>
      <c r="Q2795" s="99">
        <v>0</v>
      </c>
      <c r="R2795" s="16">
        <v>6978686</v>
      </c>
      <c r="S2795" s="99">
        <v>845</v>
      </c>
      <c r="T2795" s="16" t="s">
        <v>76</v>
      </c>
      <c r="U2795" s="99" t="s">
        <v>5737</v>
      </c>
      <c r="V2795" s="99" t="s">
        <v>11490</v>
      </c>
    </row>
    <row r="2796" spans="1:22" s="15" customFormat="1" ht="93.75" x14ac:dyDescent="0.3">
      <c r="A2796" s="16">
        <v>2791</v>
      </c>
      <c r="B2796" s="113" t="s">
        <v>16148</v>
      </c>
      <c r="C2796" s="113" t="s">
        <v>16149</v>
      </c>
      <c r="D2796" s="113" t="s">
        <v>16150</v>
      </c>
      <c r="E2796" s="113" t="s">
        <v>16151</v>
      </c>
      <c r="F2796" s="17">
        <v>3043</v>
      </c>
      <c r="G2796" s="21" t="s">
        <v>33</v>
      </c>
      <c r="H2796" s="115">
        <v>6978097.5999999996</v>
      </c>
      <c r="I2796" s="115">
        <v>40</v>
      </c>
      <c r="J2796" s="171"/>
      <c r="K2796" s="171"/>
      <c r="L2796" s="171"/>
      <c r="M2796" s="171"/>
      <c r="N2796" s="171"/>
      <c r="O2796" s="171"/>
      <c r="P2796" s="174"/>
      <c r="Q2796" s="174"/>
      <c r="R2796" s="16">
        <v>6978097.5999999996</v>
      </c>
      <c r="S2796" s="171">
        <v>40</v>
      </c>
      <c r="T2796" s="21" t="s">
        <v>15928</v>
      </c>
      <c r="U2796" s="112" t="s">
        <v>199</v>
      </c>
      <c r="V2796" s="112" t="s">
        <v>199</v>
      </c>
    </row>
    <row r="2797" spans="1:22" s="15" customFormat="1" ht="150" x14ac:dyDescent="0.3">
      <c r="A2797" s="16">
        <v>2792</v>
      </c>
      <c r="B2797" s="21" t="s">
        <v>3545</v>
      </c>
      <c r="C2797" s="16" t="s">
        <v>4714</v>
      </c>
      <c r="D2797" s="16" t="s">
        <v>4715</v>
      </c>
      <c r="E2797" s="16" t="s">
        <v>4716</v>
      </c>
      <c r="F2797" s="16"/>
      <c r="G2797" s="16" t="s">
        <v>1493</v>
      </c>
      <c r="H2797" s="251">
        <v>6962700</v>
      </c>
      <c r="I2797" s="251">
        <v>92836</v>
      </c>
      <c r="J2797" s="16">
        <v>0</v>
      </c>
      <c r="K2797" s="16">
        <v>0</v>
      </c>
      <c r="L2797" s="16">
        <v>0</v>
      </c>
      <c r="M2797" s="16">
        <v>0</v>
      </c>
      <c r="N2797" s="16">
        <v>0</v>
      </c>
      <c r="O2797" s="16">
        <v>0</v>
      </c>
      <c r="P2797" s="16">
        <v>0</v>
      </c>
      <c r="Q2797" s="16">
        <v>0</v>
      </c>
      <c r="R2797" s="16">
        <v>6962700</v>
      </c>
      <c r="S2797" s="16">
        <v>92836</v>
      </c>
      <c r="T2797" s="16" t="s">
        <v>76</v>
      </c>
      <c r="U2797" s="16" t="s">
        <v>204</v>
      </c>
      <c r="V2797" s="16" t="s">
        <v>4717</v>
      </c>
    </row>
    <row r="2798" spans="1:22" s="15" customFormat="1" ht="75" x14ac:dyDescent="0.3">
      <c r="A2798" s="16">
        <v>2793</v>
      </c>
      <c r="B2798" s="16" t="s">
        <v>11345</v>
      </c>
      <c r="C2798" s="16" t="s">
        <v>11346</v>
      </c>
      <c r="D2798" s="16" t="s">
        <v>11347</v>
      </c>
      <c r="E2798" s="16" t="s">
        <v>13049</v>
      </c>
      <c r="F2798" s="16"/>
      <c r="G2798" s="151" t="s">
        <v>24</v>
      </c>
      <c r="H2798" s="166">
        <v>1738614.7520000001</v>
      </c>
      <c r="I2798" s="166">
        <v>1156</v>
      </c>
      <c r="J2798" s="166">
        <v>0</v>
      </c>
      <c r="K2798" s="166">
        <v>0</v>
      </c>
      <c r="L2798" s="166">
        <v>1738614.7520000001</v>
      </c>
      <c r="M2798" s="166">
        <v>1156</v>
      </c>
      <c r="N2798" s="166">
        <v>1738614.7520000001</v>
      </c>
      <c r="O2798" s="166">
        <v>1156</v>
      </c>
      <c r="P2798" s="166">
        <v>1738614.7520000001</v>
      </c>
      <c r="Q2798" s="166">
        <v>1156</v>
      </c>
      <c r="R2798" s="16">
        <v>6954459.0080000004</v>
      </c>
      <c r="S2798" s="275">
        <v>4624</v>
      </c>
      <c r="T2798" s="123" t="s">
        <v>12910</v>
      </c>
      <c r="U2798" s="118" t="s">
        <v>2567</v>
      </c>
      <c r="V2798" s="118"/>
    </row>
    <row r="2799" spans="1:22" s="15" customFormat="1" ht="75" x14ac:dyDescent="0.3">
      <c r="A2799" s="16">
        <v>2794</v>
      </c>
      <c r="B2799" s="21" t="s">
        <v>2300</v>
      </c>
      <c r="C2799" s="16" t="s">
        <v>2301</v>
      </c>
      <c r="D2799" s="16" t="s">
        <v>2302</v>
      </c>
      <c r="E2799" s="16" t="s">
        <v>2303</v>
      </c>
      <c r="F2799" s="16"/>
      <c r="G2799" s="16" t="s">
        <v>1493</v>
      </c>
      <c r="H2799" s="251">
        <v>0</v>
      </c>
      <c r="I2799" s="251">
        <v>0</v>
      </c>
      <c r="J2799" s="16">
        <v>2226000</v>
      </c>
      <c r="K2799" s="16">
        <v>1</v>
      </c>
      <c r="L2799" s="16">
        <v>2315040</v>
      </c>
      <c r="M2799" s="16">
        <v>1</v>
      </c>
      <c r="N2799" s="16">
        <v>2407641.6</v>
      </c>
      <c r="O2799" s="16">
        <v>1</v>
      </c>
      <c r="P2799" s="16">
        <v>0</v>
      </c>
      <c r="Q2799" s="16">
        <v>0</v>
      </c>
      <c r="R2799" s="16">
        <v>6948681.5999999996</v>
      </c>
      <c r="S2799" s="16">
        <v>3</v>
      </c>
      <c r="T2799" s="16" t="s">
        <v>1522</v>
      </c>
      <c r="U2799" s="16" t="s">
        <v>83</v>
      </c>
      <c r="V2799" s="16" t="s">
        <v>199</v>
      </c>
    </row>
    <row r="2800" spans="1:22" s="15" customFormat="1" ht="93.75" x14ac:dyDescent="0.3">
      <c r="A2800" s="16">
        <v>2795</v>
      </c>
      <c r="B2800" s="21" t="s">
        <v>3176</v>
      </c>
      <c r="C2800" s="16" t="s">
        <v>6145</v>
      </c>
      <c r="D2800" s="16" t="s">
        <v>6146</v>
      </c>
      <c r="E2800" s="16" t="s">
        <v>6147</v>
      </c>
      <c r="F2800" s="16"/>
      <c r="G2800" s="16" t="s">
        <v>1493</v>
      </c>
      <c r="H2800" s="251">
        <v>6948396</v>
      </c>
      <c r="I2800" s="251">
        <v>63</v>
      </c>
      <c r="J2800" s="16">
        <v>0</v>
      </c>
      <c r="K2800" s="16">
        <v>0</v>
      </c>
      <c r="L2800" s="16">
        <v>0</v>
      </c>
      <c r="M2800" s="16">
        <v>0</v>
      </c>
      <c r="N2800" s="16">
        <v>0</v>
      </c>
      <c r="O2800" s="16">
        <v>0</v>
      </c>
      <c r="P2800" s="16">
        <v>0</v>
      </c>
      <c r="Q2800" s="16">
        <v>0</v>
      </c>
      <c r="R2800" s="16">
        <v>6948396</v>
      </c>
      <c r="S2800" s="16">
        <v>63</v>
      </c>
      <c r="T2800" s="16" t="s">
        <v>76</v>
      </c>
      <c r="U2800" s="16"/>
      <c r="V2800" s="16"/>
    </row>
    <row r="2801" spans="1:22" s="15" customFormat="1" ht="75" x14ac:dyDescent="0.3">
      <c r="A2801" s="16">
        <v>2796</v>
      </c>
      <c r="B2801" s="51" t="s">
        <v>194</v>
      </c>
      <c r="C2801" s="51" t="s">
        <v>8520</v>
      </c>
      <c r="D2801" s="51" t="s">
        <v>8521</v>
      </c>
      <c r="E2801" s="51" t="s">
        <v>14687</v>
      </c>
      <c r="F2801" s="40" t="s">
        <v>14449</v>
      </c>
      <c r="G2801" s="51" t="s">
        <v>7079</v>
      </c>
      <c r="H2801" s="437">
        <v>6944000</v>
      </c>
      <c r="I2801" s="251" t="s">
        <v>9126</v>
      </c>
      <c r="J2801" s="17"/>
      <c r="K2801" s="17"/>
      <c r="L2801" s="17"/>
      <c r="M2801" s="17"/>
      <c r="N2801" s="17"/>
      <c r="O2801" s="17"/>
      <c r="P2801" s="17"/>
      <c r="Q2801" s="17"/>
      <c r="R2801" s="16">
        <v>6944000</v>
      </c>
      <c r="S2801" s="16">
        <v>10</v>
      </c>
      <c r="T2801" s="51" t="s">
        <v>14655</v>
      </c>
      <c r="U2801" s="51" t="s">
        <v>35</v>
      </c>
      <c r="V2801" s="17"/>
    </row>
    <row r="2802" spans="1:22" s="15" customFormat="1" ht="112.5" x14ac:dyDescent="0.3">
      <c r="A2802" s="16">
        <v>2797</v>
      </c>
      <c r="B2802" s="21" t="s">
        <v>5197</v>
      </c>
      <c r="C2802" s="16" t="s">
        <v>5354</v>
      </c>
      <c r="D2802" s="16" t="s">
        <v>5355</v>
      </c>
      <c r="E2802" s="16" t="s">
        <v>5197</v>
      </c>
      <c r="F2802" s="16" t="s">
        <v>5197</v>
      </c>
      <c r="G2802" s="16" t="s">
        <v>9115</v>
      </c>
      <c r="H2802" s="251">
        <v>1388620.8</v>
      </c>
      <c r="I2802" s="251" t="s">
        <v>9126</v>
      </c>
      <c r="J2802" s="16">
        <v>1388620.8</v>
      </c>
      <c r="K2802" s="16" t="s">
        <v>9126</v>
      </c>
      <c r="L2802" s="16">
        <v>1388620.8</v>
      </c>
      <c r="M2802" s="16" t="s">
        <v>9126</v>
      </c>
      <c r="N2802" s="16">
        <v>1388620.8</v>
      </c>
      <c r="O2802" s="16" t="s">
        <v>9126</v>
      </c>
      <c r="P2802" s="16">
        <v>1388620.8</v>
      </c>
      <c r="Q2802" s="16" t="s">
        <v>9126</v>
      </c>
      <c r="R2802" s="16">
        <v>6943104</v>
      </c>
      <c r="S2802" s="16">
        <v>50</v>
      </c>
      <c r="T2802" s="16" t="s">
        <v>34</v>
      </c>
      <c r="U2802" s="16"/>
      <c r="V2802" s="16"/>
    </row>
    <row r="2803" spans="1:22" s="15" customFormat="1" ht="56.25" x14ac:dyDescent="0.3">
      <c r="A2803" s="16">
        <v>2798</v>
      </c>
      <c r="B2803" s="21" t="s">
        <v>897</v>
      </c>
      <c r="C2803" s="16" t="s">
        <v>898</v>
      </c>
      <c r="D2803" s="16" t="s">
        <v>1056</v>
      </c>
      <c r="E2803" s="16" t="s">
        <v>10183</v>
      </c>
      <c r="F2803" s="16" t="s">
        <v>10183</v>
      </c>
      <c r="G2803" s="16" t="s">
        <v>9114</v>
      </c>
      <c r="H2803" s="251">
        <v>1388261.28</v>
      </c>
      <c r="I2803" s="251" t="s">
        <v>10184</v>
      </c>
      <c r="J2803" s="16">
        <v>1388261.28</v>
      </c>
      <c r="K2803" s="16" t="s">
        <v>10184</v>
      </c>
      <c r="L2803" s="16">
        <v>1388261.28</v>
      </c>
      <c r="M2803" s="16" t="s">
        <v>10184</v>
      </c>
      <c r="N2803" s="16">
        <v>1388261.28</v>
      </c>
      <c r="O2803" s="16" t="s">
        <v>10184</v>
      </c>
      <c r="P2803" s="16">
        <v>1388261.28</v>
      </c>
      <c r="Q2803" s="16" t="s">
        <v>10184</v>
      </c>
      <c r="R2803" s="16">
        <v>6941306.4000000004</v>
      </c>
      <c r="S2803" s="16">
        <v>1315</v>
      </c>
      <c r="T2803" s="16" t="s">
        <v>34</v>
      </c>
      <c r="U2803" s="16"/>
      <c r="V2803" s="16"/>
    </row>
    <row r="2804" spans="1:22" s="15" customFormat="1" ht="168.75" x14ac:dyDescent="0.3">
      <c r="A2804" s="16">
        <v>2799</v>
      </c>
      <c r="B2804" s="21" t="s">
        <v>270</v>
      </c>
      <c r="C2804" s="31" t="s">
        <v>271</v>
      </c>
      <c r="D2804" s="31" t="s">
        <v>272</v>
      </c>
      <c r="E2804" s="16" t="s">
        <v>22</v>
      </c>
      <c r="F2804" s="40" t="s">
        <v>273</v>
      </c>
      <c r="G2804" s="16" t="s">
        <v>33</v>
      </c>
      <c r="H2804" s="251">
        <v>1260146</v>
      </c>
      <c r="I2804" s="251">
        <v>2</v>
      </c>
      <c r="J2804" s="16">
        <v>2520292</v>
      </c>
      <c r="K2804" s="16">
        <v>4</v>
      </c>
      <c r="L2804" s="16">
        <v>2520292</v>
      </c>
      <c r="M2804" s="16">
        <v>4</v>
      </c>
      <c r="N2804" s="16">
        <v>630073</v>
      </c>
      <c r="O2804" s="16">
        <v>1</v>
      </c>
      <c r="P2804" s="16">
        <v>0</v>
      </c>
      <c r="Q2804" s="16">
        <v>0</v>
      </c>
      <c r="R2804" s="16">
        <v>6930803</v>
      </c>
      <c r="S2804" s="16">
        <v>11</v>
      </c>
      <c r="T2804" s="16" t="s">
        <v>25</v>
      </c>
      <c r="U2804" s="16" t="s">
        <v>274</v>
      </c>
      <c r="V2804" s="16" t="s">
        <v>275</v>
      </c>
    </row>
    <row r="2805" spans="1:22" s="15" customFormat="1" ht="75" x14ac:dyDescent="0.3">
      <c r="A2805" s="16">
        <v>2800</v>
      </c>
      <c r="B2805" s="21" t="s">
        <v>744</v>
      </c>
      <c r="C2805" s="16" t="s">
        <v>745</v>
      </c>
      <c r="D2805" s="16" t="s">
        <v>746</v>
      </c>
      <c r="E2805" s="16" t="s">
        <v>747</v>
      </c>
      <c r="F2805" s="40" t="s">
        <v>748</v>
      </c>
      <c r="G2805" s="16" t="s">
        <v>33</v>
      </c>
      <c r="H2805" s="251">
        <v>3024000</v>
      </c>
      <c r="I2805" s="251">
        <v>72</v>
      </c>
      <c r="J2805" s="16">
        <v>1302000</v>
      </c>
      <c r="K2805" s="16">
        <v>31</v>
      </c>
      <c r="L2805" s="16">
        <v>1302000</v>
      </c>
      <c r="M2805" s="16">
        <v>31</v>
      </c>
      <c r="N2805" s="16">
        <v>1302000</v>
      </c>
      <c r="O2805" s="16">
        <v>31</v>
      </c>
      <c r="P2805" s="16">
        <v>0</v>
      </c>
      <c r="Q2805" s="16">
        <v>0</v>
      </c>
      <c r="R2805" s="16">
        <v>6930000</v>
      </c>
      <c r="S2805" s="16">
        <v>165</v>
      </c>
      <c r="T2805" s="16" t="s">
        <v>25</v>
      </c>
      <c r="U2805" s="16" t="s">
        <v>35</v>
      </c>
      <c r="V2805" s="16" t="s">
        <v>714</v>
      </c>
    </row>
    <row r="2806" spans="1:22" s="15" customFormat="1" ht="56.25" x14ac:dyDescent="0.3">
      <c r="A2806" s="16">
        <v>2801</v>
      </c>
      <c r="B2806" s="21" t="s">
        <v>239</v>
      </c>
      <c r="C2806" s="16" t="s">
        <v>240</v>
      </c>
      <c r="D2806" s="16" t="s">
        <v>241</v>
      </c>
      <c r="E2806" s="16" t="s">
        <v>10729</v>
      </c>
      <c r="F2806" s="16"/>
      <c r="G2806" s="16" t="s">
        <v>9115</v>
      </c>
      <c r="H2806" s="251">
        <v>6921936</v>
      </c>
      <c r="I2806" s="251" t="s">
        <v>9120</v>
      </c>
      <c r="J2806" s="16"/>
      <c r="K2806" s="16"/>
      <c r="L2806" s="16"/>
      <c r="M2806" s="16"/>
      <c r="N2806" s="16"/>
      <c r="O2806" s="16"/>
      <c r="P2806" s="16"/>
      <c r="Q2806" s="16"/>
      <c r="R2806" s="16">
        <v>6921936</v>
      </c>
      <c r="S2806" s="16">
        <v>2</v>
      </c>
      <c r="T2806" s="16" t="s">
        <v>76</v>
      </c>
      <c r="U2806" s="16" t="s">
        <v>294</v>
      </c>
      <c r="V2806" s="16" t="s">
        <v>10654</v>
      </c>
    </row>
    <row r="2807" spans="1:22" s="15" customFormat="1" ht="75" x14ac:dyDescent="0.3">
      <c r="A2807" s="16">
        <v>2802</v>
      </c>
      <c r="B2807" s="21" t="s">
        <v>915</v>
      </c>
      <c r="C2807" s="16" t="s">
        <v>916</v>
      </c>
      <c r="D2807" s="16" t="s">
        <v>917</v>
      </c>
      <c r="E2807" s="16" t="s">
        <v>2059</v>
      </c>
      <c r="F2807" s="16" t="s">
        <v>2060</v>
      </c>
      <c r="G2807" s="16" t="s">
        <v>1493</v>
      </c>
      <c r="H2807" s="251">
        <v>1258156.7</v>
      </c>
      <c r="I2807" s="251">
        <v>30</v>
      </c>
      <c r="J2807" s="16">
        <v>1333646.102</v>
      </c>
      <c r="K2807" s="16">
        <v>30</v>
      </c>
      <c r="L2807" s="16">
        <v>1386991.9460799999</v>
      </c>
      <c r="M2807" s="16">
        <v>30</v>
      </c>
      <c r="N2807" s="16">
        <v>1442471.6239231999</v>
      </c>
      <c r="O2807" s="16">
        <v>30</v>
      </c>
      <c r="P2807" s="16">
        <v>1500170.4888801281</v>
      </c>
      <c r="Q2807" s="16">
        <v>30</v>
      </c>
      <c r="R2807" s="16">
        <v>6921436.8608833291</v>
      </c>
      <c r="S2807" s="16">
        <v>150</v>
      </c>
      <c r="T2807" s="16" t="s">
        <v>913</v>
      </c>
      <c r="U2807" s="16" t="s">
        <v>83</v>
      </c>
      <c r="V2807" s="16" t="s">
        <v>2061</v>
      </c>
    </row>
    <row r="2808" spans="1:22" s="15" customFormat="1" ht="187.5" x14ac:dyDescent="0.3">
      <c r="A2808" s="16">
        <v>2803</v>
      </c>
      <c r="B2808" s="21" t="s">
        <v>7430</v>
      </c>
      <c r="C2808" s="16" t="s">
        <v>726</v>
      </c>
      <c r="D2808" s="16" t="s">
        <v>3501</v>
      </c>
      <c r="E2808" s="16" t="s">
        <v>7431</v>
      </c>
      <c r="F2808" s="16"/>
      <c r="G2808" s="16" t="s">
        <v>1493</v>
      </c>
      <c r="H2808" s="251">
        <v>1383200</v>
      </c>
      <c r="I2808" s="251">
        <v>20</v>
      </c>
      <c r="J2808" s="16">
        <v>1383200</v>
      </c>
      <c r="K2808" s="16">
        <v>20</v>
      </c>
      <c r="L2808" s="16">
        <v>1383200</v>
      </c>
      <c r="M2808" s="16">
        <v>20</v>
      </c>
      <c r="N2808" s="16">
        <v>1383200</v>
      </c>
      <c r="O2808" s="16">
        <v>20</v>
      </c>
      <c r="P2808" s="16">
        <v>1383200</v>
      </c>
      <c r="Q2808" s="16">
        <v>20</v>
      </c>
      <c r="R2808" s="16">
        <v>6916000</v>
      </c>
      <c r="S2808" s="16">
        <v>100</v>
      </c>
      <c r="T2808" s="16" t="s">
        <v>213</v>
      </c>
      <c r="U2808" s="16" t="s">
        <v>7048</v>
      </c>
      <c r="V2808" s="16" t="s">
        <v>7048</v>
      </c>
    </row>
    <row r="2809" spans="1:22" s="15" customFormat="1" ht="168.75" x14ac:dyDescent="0.3">
      <c r="A2809" s="16">
        <v>2804</v>
      </c>
      <c r="B2809" s="21" t="s">
        <v>2807</v>
      </c>
      <c r="C2809" s="16" t="s">
        <v>9732</v>
      </c>
      <c r="D2809" s="16" t="s">
        <v>9733</v>
      </c>
      <c r="E2809" s="16" t="s">
        <v>9734</v>
      </c>
      <c r="F2809" s="16"/>
      <c r="G2809" s="16" t="s">
        <v>7194</v>
      </c>
      <c r="H2809" s="251">
        <v>2660000</v>
      </c>
      <c r="I2809" s="251">
        <v>5</v>
      </c>
      <c r="J2809" s="16">
        <v>1064000</v>
      </c>
      <c r="K2809" s="16">
        <v>2</v>
      </c>
      <c r="L2809" s="16">
        <v>1064000</v>
      </c>
      <c r="M2809" s="16">
        <v>2</v>
      </c>
      <c r="N2809" s="16">
        <v>1064000</v>
      </c>
      <c r="O2809" s="16">
        <v>2</v>
      </c>
      <c r="P2809" s="16">
        <v>1064000</v>
      </c>
      <c r="Q2809" s="16">
        <v>2</v>
      </c>
      <c r="R2809" s="16">
        <v>6916000</v>
      </c>
      <c r="S2809" s="16">
        <v>13</v>
      </c>
      <c r="T2809" s="16" t="s">
        <v>198</v>
      </c>
      <c r="U2809" s="16" t="s">
        <v>35</v>
      </c>
      <c r="V2809" s="16" t="s">
        <v>9735</v>
      </c>
    </row>
    <row r="2810" spans="1:22" s="15" customFormat="1" ht="168.75" x14ac:dyDescent="0.3">
      <c r="A2810" s="16">
        <v>2805</v>
      </c>
      <c r="B2810" s="21" t="s">
        <v>2807</v>
      </c>
      <c r="C2810" s="16" t="s">
        <v>9732</v>
      </c>
      <c r="D2810" s="16" t="s">
        <v>9733</v>
      </c>
      <c r="E2810" s="16" t="s">
        <v>9736</v>
      </c>
      <c r="F2810" s="16"/>
      <c r="G2810" s="16" t="s">
        <v>7194</v>
      </c>
      <c r="H2810" s="251">
        <v>2660000</v>
      </c>
      <c r="I2810" s="251">
        <v>5</v>
      </c>
      <c r="J2810" s="16">
        <v>1064000</v>
      </c>
      <c r="K2810" s="16">
        <v>2</v>
      </c>
      <c r="L2810" s="16">
        <v>1064000</v>
      </c>
      <c r="M2810" s="16">
        <v>2</v>
      </c>
      <c r="N2810" s="16">
        <v>1064000</v>
      </c>
      <c r="O2810" s="16">
        <v>2</v>
      </c>
      <c r="P2810" s="16">
        <v>1064000</v>
      </c>
      <c r="Q2810" s="16">
        <v>2</v>
      </c>
      <c r="R2810" s="16">
        <v>6916000</v>
      </c>
      <c r="S2810" s="16">
        <v>13</v>
      </c>
      <c r="T2810" s="16" t="s">
        <v>198</v>
      </c>
      <c r="U2810" s="16" t="s">
        <v>35</v>
      </c>
      <c r="V2810" s="16" t="s">
        <v>9735</v>
      </c>
    </row>
    <row r="2811" spans="1:22" s="15" customFormat="1" ht="56.25" x14ac:dyDescent="0.3">
      <c r="A2811" s="16">
        <v>2806</v>
      </c>
      <c r="B2811" s="16" t="s">
        <v>13294</v>
      </c>
      <c r="C2811" s="16" t="s">
        <v>13295</v>
      </c>
      <c r="D2811" s="16" t="s">
        <v>13296</v>
      </c>
      <c r="E2811" s="16" t="s">
        <v>13297</v>
      </c>
      <c r="F2811" s="16"/>
      <c r="G2811" s="151" t="s">
        <v>7079</v>
      </c>
      <c r="H2811" s="168">
        <v>6911352</v>
      </c>
      <c r="I2811" s="166">
        <v>45.71</v>
      </c>
      <c r="J2811" s="166">
        <v>0</v>
      </c>
      <c r="K2811" s="166">
        <v>0</v>
      </c>
      <c r="L2811" s="166">
        <v>0</v>
      </c>
      <c r="M2811" s="166">
        <v>0</v>
      </c>
      <c r="N2811" s="166">
        <v>0</v>
      </c>
      <c r="O2811" s="166">
        <v>0</v>
      </c>
      <c r="P2811" s="166">
        <v>0</v>
      </c>
      <c r="Q2811" s="166">
        <v>0</v>
      </c>
      <c r="R2811" s="16">
        <v>6911352</v>
      </c>
      <c r="S2811" s="275">
        <v>45.71</v>
      </c>
      <c r="T2811" s="20" t="s">
        <v>13227</v>
      </c>
      <c r="U2811" s="118"/>
      <c r="V2811" s="118"/>
    </row>
    <row r="2812" spans="1:22" s="15" customFormat="1" ht="93.75" x14ac:dyDescent="0.3">
      <c r="A2812" s="16">
        <v>2807</v>
      </c>
      <c r="B2812" s="21" t="s">
        <v>7831</v>
      </c>
      <c r="C2812" s="16" t="s">
        <v>9978</v>
      </c>
      <c r="D2812" s="16" t="s">
        <v>9979</v>
      </c>
      <c r="E2812" s="16" t="s">
        <v>9982</v>
      </c>
      <c r="F2812" s="16" t="s">
        <v>9982</v>
      </c>
      <c r="G2812" s="16" t="s">
        <v>9115</v>
      </c>
      <c r="H2812" s="251">
        <v>1380019.2</v>
      </c>
      <c r="I2812" s="251" t="s">
        <v>9207</v>
      </c>
      <c r="J2812" s="16">
        <v>1380019.2</v>
      </c>
      <c r="K2812" s="16" t="s">
        <v>9207</v>
      </c>
      <c r="L2812" s="16">
        <v>1380019.2</v>
      </c>
      <c r="M2812" s="16" t="s">
        <v>9207</v>
      </c>
      <c r="N2812" s="16">
        <v>1380019.2</v>
      </c>
      <c r="O2812" s="16" t="s">
        <v>9207</v>
      </c>
      <c r="P2812" s="16">
        <v>1380019.2</v>
      </c>
      <c r="Q2812" s="16" t="s">
        <v>9207</v>
      </c>
      <c r="R2812" s="16">
        <v>6900096</v>
      </c>
      <c r="S2812" s="16">
        <v>300</v>
      </c>
      <c r="T2812" s="16" t="s">
        <v>34</v>
      </c>
      <c r="U2812" s="16"/>
      <c r="V2812" s="16"/>
    </row>
    <row r="2813" spans="1:22" s="15" customFormat="1" ht="318.75" x14ac:dyDescent="0.3">
      <c r="A2813" s="16">
        <v>2808</v>
      </c>
      <c r="B2813" s="21" t="s">
        <v>1632</v>
      </c>
      <c r="C2813" s="16" t="s">
        <v>1633</v>
      </c>
      <c r="D2813" s="16" t="s">
        <v>1634</v>
      </c>
      <c r="E2813" s="16" t="s">
        <v>10314</v>
      </c>
      <c r="F2813" s="16"/>
      <c r="G2813" s="16" t="s">
        <v>1493</v>
      </c>
      <c r="H2813" s="251">
        <v>6900000</v>
      </c>
      <c r="I2813" s="251">
        <v>1</v>
      </c>
      <c r="J2813" s="16">
        <v>0</v>
      </c>
      <c r="K2813" s="16">
        <v>0</v>
      </c>
      <c r="L2813" s="16">
        <v>0</v>
      </c>
      <c r="M2813" s="16">
        <v>0</v>
      </c>
      <c r="N2813" s="16">
        <v>0</v>
      </c>
      <c r="O2813" s="16">
        <v>0</v>
      </c>
      <c r="P2813" s="16">
        <v>0</v>
      </c>
      <c r="Q2813" s="16">
        <v>0</v>
      </c>
      <c r="R2813" s="16">
        <v>6900000</v>
      </c>
      <c r="S2813" s="16">
        <v>1</v>
      </c>
      <c r="T2813" s="16" t="s">
        <v>76</v>
      </c>
      <c r="U2813" s="16" t="s">
        <v>294</v>
      </c>
      <c r="V2813" s="16" t="s">
        <v>10315</v>
      </c>
    </row>
    <row r="2814" spans="1:22" s="15" customFormat="1" ht="150" x14ac:dyDescent="0.3">
      <c r="A2814" s="16">
        <v>2809</v>
      </c>
      <c r="B2814" s="16" t="s">
        <v>384</v>
      </c>
      <c r="C2814" s="16" t="s">
        <v>4799</v>
      </c>
      <c r="D2814" s="16" t="s">
        <v>4800</v>
      </c>
      <c r="E2814" s="16" t="s">
        <v>12422</v>
      </c>
      <c r="F2814" s="16"/>
      <c r="G2814" s="151" t="s">
        <v>9115</v>
      </c>
      <c r="H2814" s="275">
        <v>0</v>
      </c>
      <c r="I2814" s="275">
        <v>0</v>
      </c>
      <c r="J2814" s="275">
        <v>1724574.06</v>
      </c>
      <c r="K2814" s="275" t="s">
        <v>10750</v>
      </c>
      <c r="L2814" s="275">
        <v>1724574.06</v>
      </c>
      <c r="M2814" s="275" t="s">
        <v>10750</v>
      </c>
      <c r="N2814" s="275">
        <v>1724574.06</v>
      </c>
      <c r="O2814" s="275" t="s">
        <v>10750</v>
      </c>
      <c r="P2814" s="275">
        <v>1724574.06</v>
      </c>
      <c r="Q2814" s="275" t="s">
        <v>10750</v>
      </c>
      <c r="R2814" s="16">
        <v>6898296.2400000002</v>
      </c>
      <c r="S2814" s="275">
        <v>44</v>
      </c>
      <c r="T2814" s="38" t="s">
        <v>11752</v>
      </c>
      <c r="U2814" s="279"/>
      <c r="V2814" s="279"/>
    </row>
    <row r="2815" spans="1:22" s="15" customFormat="1" ht="206.25" x14ac:dyDescent="0.3">
      <c r="A2815" s="16">
        <v>2810</v>
      </c>
      <c r="B2815" s="21" t="s">
        <v>5079</v>
      </c>
      <c r="C2815" s="16" t="s">
        <v>5080</v>
      </c>
      <c r="D2815" s="16" t="s">
        <v>5081</v>
      </c>
      <c r="E2815" s="16" t="s">
        <v>5082</v>
      </c>
      <c r="F2815" s="17"/>
      <c r="G2815" s="16" t="s">
        <v>33</v>
      </c>
      <c r="H2815" s="251">
        <v>1378000</v>
      </c>
      <c r="I2815" s="251">
        <v>40</v>
      </c>
      <c r="J2815" s="16">
        <v>1378000</v>
      </c>
      <c r="K2815" s="16">
        <v>40</v>
      </c>
      <c r="L2815" s="16">
        <v>1378000</v>
      </c>
      <c r="M2815" s="16">
        <v>40</v>
      </c>
      <c r="N2815" s="16">
        <v>1378000</v>
      </c>
      <c r="O2815" s="16">
        <v>40</v>
      </c>
      <c r="P2815" s="16">
        <v>1378000</v>
      </c>
      <c r="Q2815" s="16">
        <v>40</v>
      </c>
      <c r="R2815" s="16">
        <v>6890000</v>
      </c>
      <c r="S2815" s="16">
        <v>200</v>
      </c>
      <c r="T2815" s="16" t="s">
        <v>213</v>
      </c>
      <c r="U2815" s="16" t="s">
        <v>2567</v>
      </c>
      <c r="V2815" s="16" t="s">
        <v>2922</v>
      </c>
    </row>
    <row r="2816" spans="1:22" s="15" customFormat="1" ht="93.75" x14ac:dyDescent="0.3">
      <c r="A2816" s="16">
        <v>2811</v>
      </c>
      <c r="B2816" s="21" t="s">
        <v>915</v>
      </c>
      <c r="C2816" s="16" t="s">
        <v>9868</v>
      </c>
      <c r="D2816" s="16" t="s">
        <v>9891</v>
      </c>
      <c r="E2816" s="35" t="s">
        <v>9892</v>
      </c>
      <c r="F2816" s="16"/>
      <c r="G2816" s="16"/>
      <c r="H2816" s="251">
        <v>1373003.6052000001</v>
      </c>
      <c r="I2816" s="251">
        <v>267</v>
      </c>
      <c r="J2816" s="16">
        <v>1373003.6052000001</v>
      </c>
      <c r="K2816" s="16">
        <v>267</v>
      </c>
      <c r="L2816" s="16">
        <v>1373003.6052000001</v>
      </c>
      <c r="M2816" s="16">
        <v>267</v>
      </c>
      <c r="N2816" s="16">
        <v>1373003.6052000001</v>
      </c>
      <c r="O2816" s="16">
        <v>267</v>
      </c>
      <c r="P2816" s="16">
        <v>1373003.6052000001</v>
      </c>
      <c r="Q2816" s="16">
        <v>267</v>
      </c>
      <c r="R2816" s="16">
        <v>6865018.0260000005</v>
      </c>
      <c r="S2816" s="16">
        <v>1335</v>
      </c>
      <c r="T2816" s="16" t="s">
        <v>1113</v>
      </c>
      <c r="U2816" s="16" t="s">
        <v>83</v>
      </c>
      <c r="V2816" s="16"/>
    </row>
    <row r="2817" spans="1:22" s="15" customFormat="1" ht="409.5" x14ac:dyDescent="0.3">
      <c r="A2817" s="16">
        <v>2812</v>
      </c>
      <c r="B2817" s="21" t="s">
        <v>4556</v>
      </c>
      <c r="C2817" s="16" t="s">
        <v>5270</v>
      </c>
      <c r="D2817" s="16" t="s">
        <v>5271</v>
      </c>
      <c r="E2817" s="16" t="s">
        <v>5272</v>
      </c>
      <c r="F2817" s="16"/>
      <c r="G2817" s="16" t="s">
        <v>128</v>
      </c>
      <c r="H2817" s="251">
        <v>6864781</v>
      </c>
      <c r="I2817" s="251">
        <v>77</v>
      </c>
      <c r="J2817" s="16">
        <v>0</v>
      </c>
      <c r="K2817" s="16">
        <v>0</v>
      </c>
      <c r="L2817" s="16">
        <v>0</v>
      </c>
      <c r="M2817" s="16">
        <v>0</v>
      </c>
      <c r="N2817" s="16">
        <v>0</v>
      </c>
      <c r="O2817" s="16">
        <v>0</v>
      </c>
      <c r="P2817" s="16">
        <v>0</v>
      </c>
      <c r="Q2817" s="16">
        <v>0</v>
      </c>
      <c r="R2817" s="16">
        <v>6864781</v>
      </c>
      <c r="S2817" s="16">
        <v>77</v>
      </c>
      <c r="T2817" s="16" t="s">
        <v>76</v>
      </c>
      <c r="U2817" s="16" t="s">
        <v>2567</v>
      </c>
      <c r="V2817" s="16" t="s">
        <v>4004</v>
      </c>
    </row>
    <row r="2818" spans="1:22" s="15" customFormat="1" x14ac:dyDescent="0.3">
      <c r="A2818" s="16">
        <v>2813</v>
      </c>
      <c r="B2818" s="21" t="s">
        <v>474</v>
      </c>
      <c r="C2818" s="16" t="s">
        <v>3318</v>
      </c>
      <c r="D2818" s="16" t="s">
        <v>3319</v>
      </c>
      <c r="E2818" s="16" t="s">
        <v>11121</v>
      </c>
      <c r="F2818" s="16"/>
      <c r="G2818" s="16" t="s">
        <v>1493</v>
      </c>
      <c r="H2818" s="251">
        <v>1371979.84</v>
      </c>
      <c r="I2818" s="251">
        <v>11</v>
      </c>
      <c r="J2818" s="16">
        <v>1371979.84</v>
      </c>
      <c r="K2818" s="16">
        <v>11</v>
      </c>
      <c r="L2818" s="16">
        <v>1371979.84</v>
      </c>
      <c r="M2818" s="16">
        <v>11</v>
      </c>
      <c r="N2818" s="16">
        <v>1371979.84</v>
      </c>
      <c r="O2818" s="16">
        <v>11</v>
      </c>
      <c r="P2818" s="16">
        <v>1371979.84</v>
      </c>
      <c r="Q2818" s="16">
        <v>11</v>
      </c>
      <c r="R2818" s="16">
        <v>6859899.2000000002</v>
      </c>
      <c r="S2818" s="16">
        <v>55</v>
      </c>
      <c r="T2818" s="16" t="s">
        <v>1113</v>
      </c>
      <c r="U2818" s="16" t="s">
        <v>1097</v>
      </c>
      <c r="V2818" s="35" t="s">
        <v>199</v>
      </c>
    </row>
    <row r="2819" spans="1:22" s="15" customFormat="1" ht="409.5" x14ac:dyDescent="0.3">
      <c r="A2819" s="16">
        <v>2814</v>
      </c>
      <c r="B2819" s="21" t="s">
        <v>6810</v>
      </c>
      <c r="C2819" s="16" t="s">
        <v>680</v>
      </c>
      <c r="D2819" s="16" t="s">
        <v>681</v>
      </c>
      <c r="E2819" s="16" t="s">
        <v>6811</v>
      </c>
      <c r="F2819" s="16"/>
      <c r="G2819" s="16" t="s">
        <v>33</v>
      </c>
      <c r="H2819" s="251">
        <v>2988360</v>
      </c>
      <c r="I2819" s="251">
        <v>54</v>
      </c>
      <c r="J2819" s="16">
        <v>965650</v>
      </c>
      <c r="K2819" s="16">
        <v>50</v>
      </c>
      <c r="L2819" s="16">
        <v>965650</v>
      </c>
      <c r="M2819" s="16">
        <v>50</v>
      </c>
      <c r="N2819" s="16">
        <v>965650</v>
      </c>
      <c r="O2819" s="16">
        <v>50</v>
      </c>
      <c r="P2819" s="16">
        <v>965650</v>
      </c>
      <c r="Q2819" s="16">
        <v>50</v>
      </c>
      <c r="R2819" s="16">
        <v>6850960</v>
      </c>
      <c r="S2819" s="16">
        <v>254</v>
      </c>
      <c r="T2819" s="16" t="s">
        <v>25</v>
      </c>
      <c r="U2819" s="16" t="s">
        <v>89</v>
      </c>
      <c r="V2819" s="16" t="s">
        <v>6812</v>
      </c>
    </row>
    <row r="2820" spans="1:22" s="15" customFormat="1" ht="206.25" x14ac:dyDescent="0.3">
      <c r="A2820" s="16">
        <v>2815</v>
      </c>
      <c r="B2820" s="21" t="s">
        <v>7228</v>
      </c>
      <c r="C2820" s="16" t="s">
        <v>685</v>
      </c>
      <c r="D2820" s="16" t="s">
        <v>437</v>
      </c>
      <c r="E2820" s="16" t="s">
        <v>7229</v>
      </c>
      <c r="F2820" s="16"/>
      <c r="G2820" s="16" t="s">
        <v>1493</v>
      </c>
      <c r="H2820" s="251">
        <v>1368331.27</v>
      </c>
      <c r="I2820" s="251">
        <v>253</v>
      </c>
      <c r="J2820" s="16">
        <v>1368331.27</v>
      </c>
      <c r="K2820" s="16">
        <v>253</v>
      </c>
      <c r="L2820" s="16">
        <v>1368331.27</v>
      </c>
      <c r="M2820" s="16">
        <v>253</v>
      </c>
      <c r="N2820" s="16">
        <v>1368331.27</v>
      </c>
      <c r="O2820" s="16">
        <v>253</v>
      </c>
      <c r="P2820" s="16">
        <v>1368331.27</v>
      </c>
      <c r="Q2820" s="16">
        <v>253</v>
      </c>
      <c r="R2820" s="16">
        <v>6841656.3499999996</v>
      </c>
      <c r="S2820" s="16">
        <v>1265</v>
      </c>
      <c r="T2820" s="16" t="s">
        <v>213</v>
      </c>
      <c r="U2820" s="16" t="s">
        <v>7048</v>
      </c>
      <c r="V2820" s="16" t="s">
        <v>7048</v>
      </c>
    </row>
    <row r="2821" spans="1:22" s="15" customFormat="1" ht="75" x14ac:dyDescent="0.3">
      <c r="A2821" s="16">
        <v>2816</v>
      </c>
      <c r="B2821" s="119" t="s">
        <v>11598</v>
      </c>
      <c r="C2821" s="119" t="s">
        <v>11582</v>
      </c>
      <c r="D2821" s="119" t="s">
        <v>11583</v>
      </c>
      <c r="E2821" s="151" t="s">
        <v>22</v>
      </c>
      <c r="F2821" s="156" t="s">
        <v>11611</v>
      </c>
      <c r="G2821" s="151" t="s">
        <v>33</v>
      </c>
      <c r="H2821" s="473">
        <v>0</v>
      </c>
      <c r="I2821" s="474"/>
      <c r="J2821" s="169">
        <v>2275160.1565000005</v>
      </c>
      <c r="K2821" s="169">
        <v>5</v>
      </c>
      <c r="L2821" s="169">
        <v>2281000</v>
      </c>
      <c r="M2821" s="169">
        <v>1</v>
      </c>
      <c r="N2821" s="203">
        <v>2281001</v>
      </c>
      <c r="O2821" s="169">
        <v>1</v>
      </c>
      <c r="P2821" s="131"/>
      <c r="Q2821" s="131"/>
      <c r="R2821" s="16">
        <v>6837161.1565000005</v>
      </c>
      <c r="S2821" s="151">
        <v>12</v>
      </c>
      <c r="T2821" s="151" t="s">
        <v>11563</v>
      </c>
      <c r="U2821" s="217" t="s">
        <v>26</v>
      </c>
      <c r="V2821" s="217" t="s">
        <v>11569</v>
      </c>
    </row>
    <row r="2822" spans="1:22" s="15" customFormat="1" ht="168.75" x14ac:dyDescent="0.3">
      <c r="A2822" s="16">
        <v>2817</v>
      </c>
      <c r="B2822" s="21" t="s">
        <v>6733</v>
      </c>
      <c r="C2822" s="16" t="s">
        <v>6734</v>
      </c>
      <c r="D2822" s="16" t="s">
        <v>6735</v>
      </c>
      <c r="E2822" s="16" t="s">
        <v>6736</v>
      </c>
      <c r="F2822" s="16"/>
      <c r="G2822" s="16" t="s">
        <v>1493</v>
      </c>
      <c r="H2822" s="251">
        <v>6826600</v>
      </c>
      <c r="I2822" s="251">
        <v>11</v>
      </c>
      <c r="J2822" s="16">
        <v>0</v>
      </c>
      <c r="K2822" s="16">
        <v>0</v>
      </c>
      <c r="L2822" s="16">
        <v>0</v>
      </c>
      <c r="M2822" s="16">
        <v>0</v>
      </c>
      <c r="N2822" s="16">
        <v>0</v>
      </c>
      <c r="O2822" s="16">
        <v>0</v>
      </c>
      <c r="P2822" s="16">
        <v>0</v>
      </c>
      <c r="Q2822" s="16">
        <v>0</v>
      </c>
      <c r="R2822" s="16">
        <v>6826600</v>
      </c>
      <c r="S2822" s="16">
        <v>11</v>
      </c>
      <c r="T2822" s="16" t="s">
        <v>76</v>
      </c>
      <c r="U2822" s="16"/>
      <c r="V2822" s="16" t="s">
        <v>6737</v>
      </c>
    </row>
    <row r="2823" spans="1:22" s="15" customFormat="1" ht="409.5" x14ac:dyDescent="0.3">
      <c r="A2823" s="16">
        <v>2818</v>
      </c>
      <c r="B2823" s="21" t="s">
        <v>6187</v>
      </c>
      <c r="C2823" s="16" t="s">
        <v>6188</v>
      </c>
      <c r="D2823" s="16" t="s">
        <v>6189</v>
      </c>
      <c r="E2823" s="16" t="s">
        <v>6463</v>
      </c>
      <c r="F2823" s="16"/>
      <c r="G2823" s="16" t="s">
        <v>1493</v>
      </c>
      <c r="H2823" s="251">
        <v>6825000</v>
      </c>
      <c r="I2823" s="251">
        <v>1</v>
      </c>
      <c r="J2823" s="16">
        <v>0</v>
      </c>
      <c r="K2823" s="16">
        <v>0</v>
      </c>
      <c r="L2823" s="16">
        <v>0</v>
      </c>
      <c r="M2823" s="16">
        <v>0</v>
      </c>
      <c r="N2823" s="16">
        <v>0</v>
      </c>
      <c r="O2823" s="16">
        <v>0</v>
      </c>
      <c r="P2823" s="16">
        <v>0</v>
      </c>
      <c r="Q2823" s="16">
        <v>0</v>
      </c>
      <c r="R2823" s="16">
        <v>6825000</v>
      </c>
      <c r="S2823" s="16">
        <v>1</v>
      </c>
      <c r="T2823" s="16" t="s">
        <v>76</v>
      </c>
      <c r="U2823" s="16"/>
      <c r="V2823" s="16"/>
    </row>
    <row r="2824" spans="1:22" s="15" customFormat="1" x14ac:dyDescent="0.3">
      <c r="A2824" s="16">
        <v>2819</v>
      </c>
      <c r="B2824" s="118" t="s">
        <v>15516</v>
      </c>
      <c r="C2824" s="118" t="s">
        <v>15517</v>
      </c>
      <c r="D2824" s="118" t="s">
        <v>15518</v>
      </c>
      <c r="E2824" s="118" t="s">
        <v>15519</v>
      </c>
      <c r="F2824" s="118" t="s">
        <v>14449</v>
      </c>
      <c r="G2824" s="118" t="s">
        <v>9115</v>
      </c>
      <c r="H2824" s="166">
        <v>1365000</v>
      </c>
      <c r="I2824" s="166">
        <v>4</v>
      </c>
      <c r="J2824" s="118">
        <v>1365000</v>
      </c>
      <c r="K2824" s="118">
        <v>4</v>
      </c>
      <c r="L2824" s="118">
        <v>1365000</v>
      </c>
      <c r="M2824" s="118">
        <v>4</v>
      </c>
      <c r="N2824" s="118">
        <v>1365000</v>
      </c>
      <c r="O2824" s="118">
        <v>4</v>
      </c>
      <c r="P2824" s="118">
        <v>1365000</v>
      </c>
      <c r="Q2824" s="118">
        <v>4</v>
      </c>
      <c r="R2824" s="16">
        <v>6825000</v>
      </c>
      <c r="S2824" s="118">
        <v>20</v>
      </c>
      <c r="T2824" s="20" t="s">
        <v>15403</v>
      </c>
      <c r="U2824" s="118" t="s">
        <v>83</v>
      </c>
      <c r="V2824" s="118"/>
    </row>
    <row r="2825" spans="1:22" s="15" customFormat="1" ht="75" x14ac:dyDescent="0.3">
      <c r="A2825" s="16">
        <v>2820</v>
      </c>
      <c r="B2825" s="114" t="s">
        <v>5526</v>
      </c>
      <c r="C2825" s="114" t="s">
        <v>15853</v>
      </c>
      <c r="D2825" s="114" t="s">
        <v>15854</v>
      </c>
      <c r="E2825" s="114" t="s">
        <v>1051</v>
      </c>
      <c r="F2825" s="114" t="s">
        <v>14449</v>
      </c>
      <c r="G2825" s="114" t="s">
        <v>9115</v>
      </c>
      <c r="H2825" s="189">
        <v>6822511.3200000003</v>
      </c>
      <c r="I2825" s="172" t="s">
        <v>9196</v>
      </c>
      <c r="J2825" s="20"/>
      <c r="K2825" s="20"/>
      <c r="L2825" s="20"/>
      <c r="M2825" s="20"/>
      <c r="N2825" s="20"/>
      <c r="O2825" s="20"/>
      <c r="P2825" s="20"/>
      <c r="Q2825" s="20"/>
      <c r="R2825" s="16">
        <v>6822511.3200000003</v>
      </c>
      <c r="S2825" s="21">
        <v>12</v>
      </c>
      <c r="T2825" s="20" t="s">
        <v>15828</v>
      </c>
      <c r="U2825" s="112"/>
      <c r="V2825" s="37"/>
    </row>
    <row r="2826" spans="1:22" s="15" customFormat="1" ht="337.5" x14ac:dyDescent="0.3">
      <c r="A2826" s="16">
        <v>2821</v>
      </c>
      <c r="B2826" s="21" t="s">
        <v>264</v>
      </c>
      <c r="C2826" s="16" t="s">
        <v>9718</v>
      </c>
      <c r="D2826" s="16" t="s">
        <v>9719</v>
      </c>
      <c r="E2826" s="16" t="s">
        <v>9717</v>
      </c>
      <c r="F2826" s="16" t="s">
        <v>9720</v>
      </c>
      <c r="G2826" s="16" t="s">
        <v>9680</v>
      </c>
      <c r="H2826" s="251">
        <v>1258056</v>
      </c>
      <c r="I2826" s="251">
        <v>45</v>
      </c>
      <c r="J2826" s="16">
        <v>1308378.24</v>
      </c>
      <c r="K2826" s="16">
        <v>30</v>
      </c>
      <c r="L2826" s="16">
        <v>1360713.3696000001</v>
      </c>
      <c r="M2826" s="16">
        <v>30</v>
      </c>
      <c r="N2826" s="16">
        <v>1415141.9043840002</v>
      </c>
      <c r="O2826" s="16">
        <v>30</v>
      </c>
      <c r="P2826" s="16">
        <v>1471747.5805593603</v>
      </c>
      <c r="Q2826" s="16">
        <v>30</v>
      </c>
      <c r="R2826" s="16">
        <v>6814037.0945433602</v>
      </c>
      <c r="S2826" s="16">
        <v>165</v>
      </c>
      <c r="T2826" s="16" t="s">
        <v>966</v>
      </c>
      <c r="U2826" s="16" t="s">
        <v>1097</v>
      </c>
      <c r="V2826" s="16" t="s">
        <v>1183</v>
      </c>
    </row>
    <row r="2827" spans="1:22" s="15" customFormat="1" ht="56.25" x14ac:dyDescent="0.3">
      <c r="A2827" s="16">
        <v>2822</v>
      </c>
      <c r="B2827" s="51" t="s">
        <v>14818</v>
      </c>
      <c r="C2827" s="51" t="s">
        <v>14819</v>
      </c>
      <c r="D2827" s="51" t="s">
        <v>14820</v>
      </c>
      <c r="E2827" s="51" t="s">
        <v>14821</v>
      </c>
      <c r="F2827" s="51"/>
      <c r="G2827" s="51" t="s">
        <v>9122</v>
      </c>
      <c r="H2827" s="437">
        <v>6809600</v>
      </c>
      <c r="I2827" s="251" t="s">
        <v>10775</v>
      </c>
      <c r="J2827" s="17"/>
      <c r="K2827" s="17"/>
      <c r="L2827" s="17"/>
      <c r="M2827" s="17"/>
      <c r="N2827" s="17"/>
      <c r="O2827" s="17"/>
      <c r="P2827" s="17"/>
      <c r="Q2827" s="17"/>
      <c r="R2827" s="16">
        <v>6809600</v>
      </c>
      <c r="S2827" s="16">
        <v>380</v>
      </c>
      <c r="T2827" s="51" t="s">
        <v>14655</v>
      </c>
      <c r="U2827" s="51"/>
      <c r="V2827" s="17"/>
    </row>
    <row r="2828" spans="1:22" s="15" customFormat="1" ht="337.5" x14ac:dyDescent="0.3">
      <c r="A2828" s="16">
        <v>2823</v>
      </c>
      <c r="B2828" s="21" t="s">
        <v>2862</v>
      </c>
      <c r="C2828" s="16" t="s">
        <v>5768</v>
      </c>
      <c r="D2828" s="16" t="s">
        <v>5769</v>
      </c>
      <c r="E2828" s="16" t="s">
        <v>5939</v>
      </c>
      <c r="F2828" s="16"/>
      <c r="G2828" s="16" t="s">
        <v>1493</v>
      </c>
      <c r="H2828" s="251">
        <v>6805200</v>
      </c>
      <c r="I2828" s="251">
        <v>15</v>
      </c>
      <c r="J2828" s="16">
        <v>0</v>
      </c>
      <c r="K2828" s="16">
        <v>0</v>
      </c>
      <c r="L2828" s="16">
        <v>0</v>
      </c>
      <c r="M2828" s="16">
        <v>0</v>
      </c>
      <c r="N2828" s="16">
        <v>0</v>
      </c>
      <c r="O2828" s="16">
        <v>0</v>
      </c>
      <c r="P2828" s="16">
        <v>0</v>
      </c>
      <c r="Q2828" s="16">
        <v>0</v>
      </c>
      <c r="R2828" s="16">
        <v>6805200</v>
      </c>
      <c r="S2828" s="16">
        <v>15</v>
      </c>
      <c r="T2828" s="16" t="s">
        <v>76</v>
      </c>
      <c r="U2828" s="16"/>
      <c r="V2828" s="16"/>
    </row>
    <row r="2829" spans="1:22" s="15" customFormat="1" ht="131.25" x14ac:dyDescent="0.3">
      <c r="A2829" s="16">
        <v>2824</v>
      </c>
      <c r="B2829" s="119" t="s">
        <v>11612</v>
      </c>
      <c r="C2829" s="119" t="s">
        <v>11613</v>
      </c>
      <c r="D2829" s="119" t="s">
        <v>11614</v>
      </c>
      <c r="E2829" s="119" t="s">
        <v>11615</v>
      </c>
      <c r="F2829" s="156"/>
      <c r="G2829" s="151" t="s">
        <v>33</v>
      </c>
      <c r="H2829" s="474">
        <v>1577893.9176000003</v>
      </c>
      <c r="I2829" s="474">
        <v>1</v>
      </c>
      <c r="J2829" s="169">
        <v>1735683.3093600005</v>
      </c>
      <c r="K2829" s="169">
        <v>1</v>
      </c>
      <c r="L2829" s="169">
        <v>1745563</v>
      </c>
      <c r="M2829" s="169">
        <v>1</v>
      </c>
      <c r="N2829" s="203">
        <v>1745564</v>
      </c>
      <c r="O2829" s="169">
        <v>1</v>
      </c>
      <c r="P2829" s="131"/>
      <c r="Q2829" s="131"/>
      <c r="R2829" s="16">
        <v>6804704.2269600006</v>
      </c>
      <c r="S2829" s="151">
        <v>5</v>
      </c>
      <c r="T2829" s="151" t="s">
        <v>11563</v>
      </c>
      <c r="U2829" s="217" t="s">
        <v>26</v>
      </c>
      <c r="V2829" s="217" t="s">
        <v>11586</v>
      </c>
    </row>
    <row r="2830" spans="1:22" s="15" customFormat="1" x14ac:dyDescent="0.3">
      <c r="A2830" s="16">
        <v>2825</v>
      </c>
      <c r="B2830" s="21" t="s">
        <v>573</v>
      </c>
      <c r="C2830" s="16" t="s">
        <v>4261</v>
      </c>
      <c r="D2830" s="16" t="s">
        <v>4262</v>
      </c>
      <c r="E2830" s="16" t="s">
        <v>10412</v>
      </c>
      <c r="F2830" s="16"/>
      <c r="G2830" s="16" t="s">
        <v>9115</v>
      </c>
      <c r="H2830" s="251">
        <v>6797280</v>
      </c>
      <c r="I2830" s="251" t="s">
        <v>9266</v>
      </c>
      <c r="J2830" s="16"/>
      <c r="K2830" s="16"/>
      <c r="L2830" s="16"/>
      <c r="M2830" s="16"/>
      <c r="N2830" s="16"/>
      <c r="O2830" s="16"/>
      <c r="P2830" s="16"/>
      <c r="Q2830" s="16"/>
      <c r="R2830" s="16">
        <v>6797280</v>
      </c>
      <c r="S2830" s="16">
        <v>4</v>
      </c>
      <c r="T2830" s="16" t="s">
        <v>76</v>
      </c>
      <c r="U2830" s="16" t="s">
        <v>2567</v>
      </c>
      <c r="V2830" s="16" t="s">
        <v>1202</v>
      </c>
    </row>
    <row r="2831" spans="1:22" s="15" customFormat="1" x14ac:dyDescent="0.3">
      <c r="A2831" s="16">
        <v>2826</v>
      </c>
      <c r="B2831" s="21" t="s">
        <v>573</v>
      </c>
      <c r="C2831" s="16" t="s">
        <v>4261</v>
      </c>
      <c r="D2831" s="16" t="s">
        <v>4262</v>
      </c>
      <c r="E2831" s="16" t="s">
        <v>10412</v>
      </c>
      <c r="F2831" s="16"/>
      <c r="G2831" s="16" t="s">
        <v>9115</v>
      </c>
      <c r="H2831" s="251">
        <v>6797280</v>
      </c>
      <c r="I2831" s="251" t="s">
        <v>9266</v>
      </c>
      <c r="J2831" s="16"/>
      <c r="K2831" s="16"/>
      <c r="L2831" s="16"/>
      <c r="M2831" s="16"/>
      <c r="N2831" s="16"/>
      <c r="O2831" s="16"/>
      <c r="P2831" s="16"/>
      <c r="Q2831" s="16"/>
      <c r="R2831" s="16">
        <v>6797280</v>
      </c>
      <c r="S2831" s="16">
        <v>4</v>
      </c>
      <c r="T2831" s="16" t="s">
        <v>76</v>
      </c>
      <c r="U2831" s="16" t="s">
        <v>2567</v>
      </c>
      <c r="V2831" s="16" t="s">
        <v>1202</v>
      </c>
    </row>
    <row r="2832" spans="1:22" s="15" customFormat="1" x14ac:dyDescent="0.3">
      <c r="A2832" s="16">
        <v>2827</v>
      </c>
      <c r="B2832" s="21" t="s">
        <v>573</v>
      </c>
      <c r="C2832" s="16" t="s">
        <v>4261</v>
      </c>
      <c r="D2832" s="16" t="s">
        <v>4262</v>
      </c>
      <c r="E2832" s="16" t="s">
        <v>10412</v>
      </c>
      <c r="F2832" s="16"/>
      <c r="G2832" s="16" t="s">
        <v>9115</v>
      </c>
      <c r="H2832" s="251">
        <v>6797280</v>
      </c>
      <c r="I2832" s="251" t="s">
        <v>9266</v>
      </c>
      <c r="J2832" s="16"/>
      <c r="K2832" s="16"/>
      <c r="L2832" s="16"/>
      <c r="M2832" s="16"/>
      <c r="N2832" s="16"/>
      <c r="O2832" s="16"/>
      <c r="P2832" s="16"/>
      <c r="Q2832" s="16"/>
      <c r="R2832" s="16">
        <v>6797280</v>
      </c>
      <c r="S2832" s="16">
        <v>4</v>
      </c>
      <c r="T2832" s="16" t="s">
        <v>76</v>
      </c>
      <c r="U2832" s="16" t="s">
        <v>2567</v>
      </c>
      <c r="V2832" s="16" t="s">
        <v>1202</v>
      </c>
    </row>
    <row r="2833" spans="1:22" s="15" customFormat="1" ht="112.5" x14ac:dyDescent="0.3">
      <c r="A2833" s="16">
        <v>2828</v>
      </c>
      <c r="B2833" s="21" t="s">
        <v>4700</v>
      </c>
      <c r="C2833" s="16" t="s">
        <v>4699</v>
      </c>
      <c r="D2833" s="16" t="s">
        <v>4701</v>
      </c>
      <c r="E2833" s="16" t="s">
        <v>4700</v>
      </c>
      <c r="F2833" s="16"/>
      <c r="G2833" s="16" t="s">
        <v>9115</v>
      </c>
      <c r="H2833" s="251">
        <v>6797280</v>
      </c>
      <c r="I2833" s="251" t="s">
        <v>9266</v>
      </c>
      <c r="J2833" s="16"/>
      <c r="K2833" s="16"/>
      <c r="L2833" s="16"/>
      <c r="M2833" s="16"/>
      <c r="N2833" s="16"/>
      <c r="O2833" s="16"/>
      <c r="P2833" s="16"/>
      <c r="Q2833" s="16"/>
      <c r="R2833" s="16">
        <v>6797280</v>
      </c>
      <c r="S2833" s="16">
        <v>4</v>
      </c>
      <c r="T2833" s="16" t="s">
        <v>76</v>
      </c>
      <c r="U2833" s="16" t="s">
        <v>61</v>
      </c>
      <c r="V2833" s="16" t="s">
        <v>10622</v>
      </c>
    </row>
    <row r="2834" spans="1:22" s="15" customFormat="1" ht="37.5" x14ac:dyDescent="0.3">
      <c r="A2834" s="16">
        <v>2829</v>
      </c>
      <c r="B2834" s="21" t="s">
        <v>1195</v>
      </c>
      <c r="C2834" s="16" t="s">
        <v>1877</v>
      </c>
      <c r="D2834" s="16" t="s">
        <v>1878</v>
      </c>
      <c r="E2834" s="16" t="s">
        <v>10819</v>
      </c>
      <c r="F2834" s="16"/>
      <c r="G2834" s="16" t="s">
        <v>9115</v>
      </c>
      <c r="H2834" s="251">
        <v>6797280</v>
      </c>
      <c r="I2834" s="251" t="s">
        <v>9421</v>
      </c>
      <c r="J2834" s="16"/>
      <c r="K2834" s="16"/>
      <c r="L2834" s="16"/>
      <c r="M2834" s="16"/>
      <c r="N2834" s="16"/>
      <c r="O2834" s="16"/>
      <c r="P2834" s="16"/>
      <c r="Q2834" s="16"/>
      <c r="R2834" s="16">
        <v>6797280</v>
      </c>
      <c r="S2834" s="16">
        <v>8</v>
      </c>
      <c r="T2834" s="16" t="s">
        <v>76</v>
      </c>
      <c r="U2834" s="16" t="s">
        <v>10820</v>
      </c>
      <c r="V2834" s="16" t="s">
        <v>10821</v>
      </c>
    </row>
    <row r="2835" spans="1:22" s="15" customFormat="1" ht="112.5" x14ac:dyDescent="0.3">
      <c r="A2835" s="16">
        <v>2830</v>
      </c>
      <c r="B2835" s="21" t="s">
        <v>7293</v>
      </c>
      <c r="C2835" s="16" t="s">
        <v>2197</v>
      </c>
      <c r="D2835" s="16" t="s">
        <v>3457</v>
      </c>
      <c r="E2835" s="16" t="s">
        <v>7294</v>
      </c>
      <c r="F2835" s="16"/>
      <c r="G2835" s="16" t="s">
        <v>1493</v>
      </c>
      <c r="H2835" s="251">
        <v>1359146.66</v>
      </c>
      <c r="I2835" s="251">
        <v>10</v>
      </c>
      <c r="J2835" s="16">
        <v>1359146.66</v>
      </c>
      <c r="K2835" s="16">
        <v>10</v>
      </c>
      <c r="L2835" s="16">
        <v>1359146.66</v>
      </c>
      <c r="M2835" s="16">
        <v>10</v>
      </c>
      <c r="N2835" s="16">
        <v>1359146.66</v>
      </c>
      <c r="O2835" s="16">
        <v>10</v>
      </c>
      <c r="P2835" s="16">
        <v>1359146.66</v>
      </c>
      <c r="Q2835" s="16">
        <v>10</v>
      </c>
      <c r="R2835" s="16">
        <v>6795733.2999999998</v>
      </c>
      <c r="S2835" s="16">
        <v>50</v>
      </c>
      <c r="T2835" s="16" t="s">
        <v>213</v>
      </c>
      <c r="U2835" s="16" t="s">
        <v>7048</v>
      </c>
      <c r="V2835" s="16" t="s">
        <v>7048</v>
      </c>
    </row>
    <row r="2836" spans="1:22" s="15" customFormat="1" ht="56.25" x14ac:dyDescent="0.3">
      <c r="A2836" s="16">
        <v>2831</v>
      </c>
      <c r="B2836" s="21" t="s">
        <v>9291</v>
      </c>
      <c r="C2836" s="16" t="s">
        <v>9292</v>
      </c>
      <c r="D2836" s="16" t="s">
        <v>9293</v>
      </c>
      <c r="E2836" s="16" t="s">
        <v>9547</v>
      </c>
      <c r="F2836" s="16"/>
      <c r="G2836" s="16" t="s">
        <v>24</v>
      </c>
      <c r="H2836" s="251">
        <v>1358523</v>
      </c>
      <c r="I2836" s="251">
        <v>5013</v>
      </c>
      <c r="J2836" s="16">
        <v>1358523</v>
      </c>
      <c r="K2836" s="16">
        <v>5013</v>
      </c>
      <c r="L2836" s="16">
        <v>1358523</v>
      </c>
      <c r="M2836" s="16">
        <v>5013</v>
      </c>
      <c r="N2836" s="16">
        <v>1358523</v>
      </c>
      <c r="O2836" s="16">
        <v>5013</v>
      </c>
      <c r="P2836" s="16">
        <v>1358523</v>
      </c>
      <c r="Q2836" s="16">
        <v>5013</v>
      </c>
      <c r="R2836" s="16">
        <v>6792615</v>
      </c>
      <c r="S2836" s="16">
        <v>25065</v>
      </c>
      <c r="T2836" s="16" t="s">
        <v>1326</v>
      </c>
      <c r="U2836" s="16" t="s">
        <v>1097</v>
      </c>
      <c r="V2836" s="16" t="s">
        <v>9548</v>
      </c>
    </row>
    <row r="2837" spans="1:22" s="15" customFormat="1" ht="75" x14ac:dyDescent="0.3">
      <c r="A2837" s="16">
        <v>2832</v>
      </c>
      <c r="B2837" s="21" t="s">
        <v>7459</v>
      </c>
      <c r="C2837" s="16" t="s">
        <v>7460</v>
      </c>
      <c r="D2837" s="16" t="s">
        <v>368</v>
      </c>
      <c r="E2837" s="16" t="s">
        <v>7461</v>
      </c>
      <c r="F2837" s="16"/>
      <c r="G2837" s="16" t="s">
        <v>1493</v>
      </c>
      <c r="H2837" s="251">
        <v>1357852.16</v>
      </c>
      <c r="I2837" s="251">
        <v>4</v>
      </c>
      <c r="J2837" s="16">
        <v>1357852.16</v>
      </c>
      <c r="K2837" s="16">
        <v>4</v>
      </c>
      <c r="L2837" s="16">
        <v>1357852.16</v>
      </c>
      <c r="M2837" s="16">
        <v>4</v>
      </c>
      <c r="N2837" s="16">
        <v>1357852.16</v>
      </c>
      <c r="O2837" s="16">
        <v>4</v>
      </c>
      <c r="P2837" s="16">
        <v>1357852.16</v>
      </c>
      <c r="Q2837" s="16">
        <v>4</v>
      </c>
      <c r="R2837" s="16">
        <v>6789260.7999999998</v>
      </c>
      <c r="S2837" s="16">
        <v>20</v>
      </c>
      <c r="T2837" s="16" t="s">
        <v>213</v>
      </c>
      <c r="U2837" s="16" t="s">
        <v>7048</v>
      </c>
      <c r="V2837" s="16" t="s">
        <v>7048</v>
      </c>
    </row>
    <row r="2838" spans="1:22" s="15" customFormat="1" ht="409.5" x14ac:dyDescent="0.3">
      <c r="A2838" s="16">
        <v>2833</v>
      </c>
      <c r="B2838" s="21" t="s">
        <v>915</v>
      </c>
      <c r="C2838" s="16" t="s">
        <v>9868</v>
      </c>
      <c r="D2838" s="16" t="s">
        <v>9869</v>
      </c>
      <c r="E2838" s="16" t="s">
        <v>9870</v>
      </c>
      <c r="F2838" s="16" t="s">
        <v>9871</v>
      </c>
      <c r="G2838" s="16" t="s">
        <v>9769</v>
      </c>
      <c r="H2838" s="251">
        <v>1357741</v>
      </c>
      <c r="I2838" s="251">
        <v>70</v>
      </c>
      <c r="J2838" s="16">
        <v>1357741</v>
      </c>
      <c r="K2838" s="16">
        <v>70</v>
      </c>
      <c r="L2838" s="16">
        <v>1357741</v>
      </c>
      <c r="M2838" s="16">
        <v>70</v>
      </c>
      <c r="N2838" s="16">
        <v>1357741</v>
      </c>
      <c r="O2838" s="16">
        <v>70</v>
      </c>
      <c r="P2838" s="16">
        <v>1357741</v>
      </c>
      <c r="Q2838" s="16">
        <v>70</v>
      </c>
      <c r="R2838" s="16">
        <v>6788705</v>
      </c>
      <c r="S2838" s="16">
        <v>350</v>
      </c>
      <c r="T2838" s="16" t="s">
        <v>25</v>
      </c>
      <c r="U2838" s="16" t="s">
        <v>1085</v>
      </c>
      <c r="V2838" s="16" t="s">
        <v>954</v>
      </c>
    </row>
    <row r="2839" spans="1:22" s="15" customFormat="1" ht="56.25" x14ac:dyDescent="0.3">
      <c r="A2839" s="16">
        <v>2834</v>
      </c>
      <c r="B2839" s="21" t="s">
        <v>7943</v>
      </c>
      <c r="C2839" s="16" t="s">
        <v>7944</v>
      </c>
      <c r="D2839" s="16" t="s">
        <v>915</v>
      </c>
      <c r="E2839" s="16" t="s">
        <v>7945</v>
      </c>
      <c r="F2839" s="16"/>
      <c r="G2839" s="16" t="s">
        <v>33</v>
      </c>
      <c r="H2839" s="251">
        <v>2240000</v>
      </c>
      <c r="I2839" s="251">
        <v>8</v>
      </c>
      <c r="J2839" s="16">
        <v>1137040</v>
      </c>
      <c r="K2839" s="16">
        <v>4</v>
      </c>
      <c r="L2839" s="16">
        <v>1137040</v>
      </c>
      <c r="M2839" s="16">
        <v>4</v>
      </c>
      <c r="N2839" s="16">
        <v>1137040</v>
      </c>
      <c r="O2839" s="16">
        <v>4</v>
      </c>
      <c r="P2839" s="16">
        <v>1137040</v>
      </c>
      <c r="Q2839" s="16">
        <v>4</v>
      </c>
      <c r="R2839" s="16">
        <v>6788160</v>
      </c>
      <c r="S2839" s="16">
        <v>24</v>
      </c>
      <c r="T2839" s="16" t="s">
        <v>213</v>
      </c>
      <c r="U2839" s="16" t="s">
        <v>83</v>
      </c>
      <c r="V2839" s="16" t="s">
        <v>83</v>
      </c>
    </row>
    <row r="2840" spans="1:22" s="15" customFormat="1" ht="318.75" x14ac:dyDescent="0.3">
      <c r="A2840" s="16">
        <v>2835</v>
      </c>
      <c r="B2840" s="20" t="s">
        <v>263</v>
      </c>
      <c r="C2840" s="20" t="s">
        <v>11327</v>
      </c>
      <c r="D2840" s="20" t="s">
        <v>11328</v>
      </c>
      <c r="E2840" s="20" t="s">
        <v>14157</v>
      </c>
      <c r="F2840" s="20"/>
      <c r="G2840" s="21" t="s">
        <v>33</v>
      </c>
      <c r="H2840" s="115">
        <v>1609000</v>
      </c>
      <c r="I2840" s="115">
        <v>500</v>
      </c>
      <c r="J2840" s="115">
        <v>1609000</v>
      </c>
      <c r="K2840" s="20">
        <v>500</v>
      </c>
      <c r="L2840" s="115">
        <v>1721630</v>
      </c>
      <c r="M2840" s="20">
        <v>500</v>
      </c>
      <c r="N2840" s="115">
        <v>1842144.1</v>
      </c>
      <c r="O2840" s="20">
        <v>500</v>
      </c>
      <c r="P2840" s="20"/>
      <c r="Q2840" s="20"/>
      <c r="R2840" s="16">
        <v>6781774.0999999996</v>
      </c>
      <c r="S2840" s="21">
        <v>2000</v>
      </c>
      <c r="T2840" s="20" t="s">
        <v>14019</v>
      </c>
      <c r="U2840" s="17" t="s">
        <v>83</v>
      </c>
      <c r="V2840" s="17"/>
    </row>
    <row r="2841" spans="1:22" s="15" customFormat="1" ht="37.5" x14ac:dyDescent="0.3">
      <c r="A2841" s="16">
        <v>2836</v>
      </c>
      <c r="B2841" s="21" t="s">
        <v>404</v>
      </c>
      <c r="C2841" s="16" t="s">
        <v>7815</v>
      </c>
      <c r="D2841" s="16" t="s">
        <v>7816</v>
      </c>
      <c r="E2841" s="16" t="s">
        <v>11201</v>
      </c>
      <c r="F2841" s="16"/>
      <c r="G2841" s="16" t="s">
        <v>1493</v>
      </c>
      <c r="H2841" s="251">
        <v>1355480</v>
      </c>
      <c r="I2841" s="251">
        <v>235</v>
      </c>
      <c r="J2841" s="16">
        <v>1355480</v>
      </c>
      <c r="K2841" s="16">
        <v>235</v>
      </c>
      <c r="L2841" s="16">
        <v>1355480</v>
      </c>
      <c r="M2841" s="16">
        <v>235</v>
      </c>
      <c r="N2841" s="16">
        <v>1355480</v>
      </c>
      <c r="O2841" s="16">
        <v>235</v>
      </c>
      <c r="P2841" s="16">
        <v>1355480</v>
      </c>
      <c r="Q2841" s="16">
        <v>235</v>
      </c>
      <c r="R2841" s="16">
        <v>6777400</v>
      </c>
      <c r="S2841" s="16">
        <v>1175</v>
      </c>
      <c r="T2841" s="16" t="s">
        <v>1113</v>
      </c>
      <c r="U2841" s="16" t="s">
        <v>1097</v>
      </c>
      <c r="V2841" s="35" t="s">
        <v>199</v>
      </c>
    </row>
    <row r="2842" spans="1:22" s="15" customFormat="1" ht="75" x14ac:dyDescent="0.3">
      <c r="A2842" s="16">
        <v>2837</v>
      </c>
      <c r="B2842" s="21" t="s">
        <v>1423</v>
      </c>
      <c r="C2842" s="16" t="s">
        <v>1424</v>
      </c>
      <c r="D2842" s="16" t="s">
        <v>1425</v>
      </c>
      <c r="E2842" s="16" t="s">
        <v>1426</v>
      </c>
      <c r="F2842" s="40" t="s">
        <v>1427</v>
      </c>
      <c r="G2842" s="16" t="s">
        <v>33</v>
      </c>
      <c r="H2842" s="251">
        <v>1595803.83</v>
      </c>
      <c r="I2842" s="251">
        <v>1</v>
      </c>
      <c r="J2842" s="16">
        <v>1659635.9832000001</v>
      </c>
      <c r="K2842" s="16">
        <v>1</v>
      </c>
      <c r="L2842" s="16">
        <v>1726021.4225280001</v>
      </c>
      <c r="M2842" s="16">
        <v>1</v>
      </c>
      <c r="N2842" s="16">
        <v>1795062.2794291202</v>
      </c>
      <c r="O2842" s="16">
        <v>1</v>
      </c>
      <c r="P2842" s="16">
        <v>0</v>
      </c>
      <c r="Q2842" s="16">
        <v>0</v>
      </c>
      <c r="R2842" s="16">
        <v>6776523.5151571203</v>
      </c>
      <c r="S2842" s="16">
        <v>4</v>
      </c>
      <c r="T2842" s="16" t="s">
        <v>1421</v>
      </c>
      <c r="U2842" s="16" t="s">
        <v>35</v>
      </c>
      <c r="V2842" s="16" t="s">
        <v>1428</v>
      </c>
    </row>
    <row r="2843" spans="1:22" s="15" customFormat="1" ht="56.25" x14ac:dyDescent="0.3">
      <c r="A2843" s="16">
        <v>2838</v>
      </c>
      <c r="B2843" s="21" t="s">
        <v>1423</v>
      </c>
      <c r="C2843" s="16" t="s">
        <v>1424</v>
      </c>
      <c r="D2843" s="16" t="s">
        <v>1425</v>
      </c>
      <c r="E2843" s="16" t="s">
        <v>1429</v>
      </c>
      <c r="F2843" s="16"/>
      <c r="G2843" s="16" t="s">
        <v>33</v>
      </c>
      <c r="H2843" s="251">
        <v>1595803.83</v>
      </c>
      <c r="I2843" s="251">
        <v>1</v>
      </c>
      <c r="J2843" s="16">
        <v>1659635.9832000001</v>
      </c>
      <c r="K2843" s="16">
        <v>1</v>
      </c>
      <c r="L2843" s="16">
        <v>1726021.4225280001</v>
      </c>
      <c r="M2843" s="16">
        <v>1</v>
      </c>
      <c r="N2843" s="16">
        <v>1795062.2794291202</v>
      </c>
      <c r="O2843" s="16">
        <v>1</v>
      </c>
      <c r="P2843" s="16">
        <v>0</v>
      </c>
      <c r="Q2843" s="16">
        <v>0</v>
      </c>
      <c r="R2843" s="16">
        <v>6776523.5151571203</v>
      </c>
      <c r="S2843" s="16">
        <v>4</v>
      </c>
      <c r="T2843" s="16" t="s">
        <v>1421</v>
      </c>
      <c r="U2843" s="16" t="s">
        <v>35</v>
      </c>
      <c r="V2843" s="16" t="s">
        <v>1428</v>
      </c>
    </row>
    <row r="2844" spans="1:22" s="15" customFormat="1" ht="409.5" x14ac:dyDescent="0.3">
      <c r="A2844" s="16">
        <v>2839</v>
      </c>
      <c r="B2844" s="21" t="s">
        <v>9706</v>
      </c>
      <c r="C2844" s="16" t="s">
        <v>610</v>
      </c>
      <c r="D2844" s="16" t="s">
        <v>609</v>
      </c>
      <c r="E2844" s="16" t="s">
        <v>611</v>
      </c>
      <c r="F2844" s="16" t="s">
        <v>9707</v>
      </c>
      <c r="G2844" s="16" t="s">
        <v>9680</v>
      </c>
      <c r="H2844" s="251">
        <v>1250186.6599999999</v>
      </c>
      <c r="I2844" s="251">
        <v>10</v>
      </c>
      <c r="J2844" s="16">
        <v>1300194.1299999999</v>
      </c>
      <c r="K2844" s="16">
        <v>10</v>
      </c>
      <c r="L2844" s="16">
        <v>1352201.89</v>
      </c>
      <c r="M2844" s="16">
        <v>10</v>
      </c>
      <c r="N2844" s="16">
        <v>1406289.97</v>
      </c>
      <c r="O2844" s="16">
        <v>10</v>
      </c>
      <c r="P2844" s="16">
        <v>1462541.57</v>
      </c>
      <c r="Q2844" s="16">
        <v>10</v>
      </c>
      <c r="R2844" s="16">
        <v>6771414.2199999997</v>
      </c>
      <c r="S2844" s="16">
        <v>50</v>
      </c>
      <c r="T2844" s="16" t="s">
        <v>966</v>
      </c>
      <c r="U2844" s="16" t="s">
        <v>1097</v>
      </c>
      <c r="V2844" s="16" t="s">
        <v>1183</v>
      </c>
    </row>
    <row r="2845" spans="1:22" s="15" customFormat="1" ht="75" x14ac:dyDescent="0.3">
      <c r="A2845" s="16">
        <v>2840</v>
      </c>
      <c r="B2845" s="21" t="s">
        <v>831</v>
      </c>
      <c r="C2845" s="16" t="s">
        <v>853</v>
      </c>
      <c r="D2845" s="16" t="s">
        <v>854</v>
      </c>
      <c r="E2845" s="16" t="s">
        <v>10445</v>
      </c>
      <c r="F2845" s="16"/>
      <c r="G2845" s="16" t="s">
        <v>9115</v>
      </c>
      <c r="H2845" s="251">
        <v>6762000</v>
      </c>
      <c r="I2845" s="251" t="s">
        <v>10446</v>
      </c>
      <c r="J2845" s="16"/>
      <c r="K2845" s="16"/>
      <c r="L2845" s="16"/>
      <c r="M2845" s="16"/>
      <c r="N2845" s="16"/>
      <c r="O2845" s="16"/>
      <c r="P2845" s="16"/>
      <c r="Q2845" s="16"/>
      <c r="R2845" s="16">
        <v>6762000</v>
      </c>
      <c r="S2845" s="16">
        <v>23</v>
      </c>
      <c r="T2845" s="16" t="s">
        <v>76</v>
      </c>
      <c r="U2845" s="16" t="s">
        <v>2567</v>
      </c>
      <c r="V2845" s="16" t="s">
        <v>4532</v>
      </c>
    </row>
    <row r="2846" spans="1:22" s="15" customFormat="1" ht="262.5" x14ac:dyDescent="0.3">
      <c r="A2846" s="16">
        <v>2841</v>
      </c>
      <c r="B2846" s="21" t="s">
        <v>7946</v>
      </c>
      <c r="C2846" s="16" t="s">
        <v>453</v>
      </c>
      <c r="D2846" s="16" t="s">
        <v>452</v>
      </c>
      <c r="E2846" s="16" t="s">
        <v>454</v>
      </c>
      <c r="F2846" s="16"/>
      <c r="G2846" s="16" t="s">
        <v>33</v>
      </c>
      <c r="H2846" s="251">
        <v>1416249.9999999998</v>
      </c>
      <c r="I2846" s="251">
        <v>22</v>
      </c>
      <c r="J2846" s="16">
        <v>1094375</v>
      </c>
      <c r="K2846" s="16">
        <v>17</v>
      </c>
      <c r="L2846" s="16">
        <v>1416250</v>
      </c>
      <c r="M2846" s="16">
        <v>22</v>
      </c>
      <c r="N2846" s="16">
        <v>1416250</v>
      </c>
      <c r="O2846" s="16">
        <v>22</v>
      </c>
      <c r="P2846" s="16">
        <v>1416250</v>
      </c>
      <c r="Q2846" s="16">
        <v>22</v>
      </c>
      <c r="R2846" s="16">
        <v>6759375</v>
      </c>
      <c r="S2846" s="16">
        <v>105</v>
      </c>
      <c r="T2846" s="16" t="s">
        <v>213</v>
      </c>
      <c r="U2846" s="16" t="s">
        <v>7947</v>
      </c>
      <c r="V2846" s="16" t="s">
        <v>7947</v>
      </c>
    </row>
    <row r="2847" spans="1:22" s="15" customFormat="1" ht="131.25" x14ac:dyDescent="0.3">
      <c r="A2847" s="16">
        <v>2842</v>
      </c>
      <c r="B2847" s="21" t="s">
        <v>7948</v>
      </c>
      <c r="C2847" s="16" t="s">
        <v>4721</v>
      </c>
      <c r="D2847" s="16" t="e">
        <v>#N/A</v>
      </c>
      <c r="E2847" s="16" t="e">
        <v>#N/A</v>
      </c>
      <c r="F2847" s="16"/>
      <c r="G2847" s="16" t="s">
        <v>33</v>
      </c>
      <c r="H2847" s="251">
        <v>924120</v>
      </c>
      <c r="I2847" s="251">
        <v>119</v>
      </c>
      <c r="J2847" s="16">
        <v>1458613</v>
      </c>
      <c r="K2847" s="16">
        <v>146</v>
      </c>
      <c r="L2847" s="16">
        <v>1458613</v>
      </c>
      <c r="M2847" s="16">
        <v>146</v>
      </c>
      <c r="N2847" s="16">
        <v>1458613</v>
      </c>
      <c r="O2847" s="16">
        <v>146</v>
      </c>
      <c r="P2847" s="16">
        <v>1458613</v>
      </c>
      <c r="Q2847" s="16">
        <v>146</v>
      </c>
      <c r="R2847" s="16">
        <v>6758572</v>
      </c>
      <c r="S2847" s="16">
        <v>703</v>
      </c>
      <c r="T2847" s="16" t="s">
        <v>213</v>
      </c>
      <c r="U2847" s="16" t="s">
        <v>7048</v>
      </c>
      <c r="V2847" s="16" t="s">
        <v>7048</v>
      </c>
    </row>
    <row r="2848" spans="1:22" s="15" customFormat="1" ht="75" x14ac:dyDescent="0.3">
      <c r="A2848" s="16">
        <v>2843</v>
      </c>
      <c r="B2848" s="51" t="s">
        <v>384</v>
      </c>
      <c r="C2848" s="51" t="s">
        <v>13121</v>
      </c>
      <c r="D2848" s="51" t="s">
        <v>13122</v>
      </c>
      <c r="E2848" s="51" t="s">
        <v>14814</v>
      </c>
      <c r="F2848" s="40" t="s">
        <v>14449</v>
      </c>
      <c r="G2848" s="51" t="s">
        <v>33</v>
      </c>
      <c r="H2848" s="308">
        <v>672000</v>
      </c>
      <c r="I2848" s="251">
        <v>12</v>
      </c>
      <c r="J2848" s="251">
        <v>1520000</v>
      </c>
      <c r="K2848" s="51">
        <v>10</v>
      </c>
      <c r="L2848" s="251">
        <v>1520000</v>
      </c>
      <c r="M2848" s="51">
        <v>10</v>
      </c>
      <c r="N2848" s="251">
        <v>1520000</v>
      </c>
      <c r="O2848" s="51">
        <v>10</v>
      </c>
      <c r="P2848" s="251">
        <v>1520000</v>
      </c>
      <c r="Q2848" s="51">
        <v>10</v>
      </c>
      <c r="R2848" s="16">
        <v>6752000</v>
      </c>
      <c r="S2848" s="16">
        <v>50</v>
      </c>
      <c r="T2848" s="51" t="s">
        <v>14724</v>
      </c>
      <c r="U2848" s="211"/>
      <c r="V2848" s="211"/>
    </row>
    <row r="2849" spans="1:22" s="15" customFormat="1" ht="37.5" x14ac:dyDescent="0.3">
      <c r="A2849" s="16">
        <v>2844</v>
      </c>
      <c r="B2849" s="114" t="s">
        <v>15855</v>
      </c>
      <c r="C2849" s="114" t="s">
        <v>15851</v>
      </c>
      <c r="D2849" s="114" t="s">
        <v>15852</v>
      </c>
      <c r="E2849" s="114" t="s">
        <v>15856</v>
      </c>
      <c r="F2849" s="114" t="s">
        <v>14449</v>
      </c>
      <c r="G2849" s="114" t="s">
        <v>33</v>
      </c>
      <c r="H2849" s="172">
        <v>6751511.2000000002</v>
      </c>
      <c r="I2849" s="172">
        <v>280</v>
      </c>
      <c r="J2849" s="114"/>
      <c r="K2849" s="114"/>
      <c r="L2849" s="114"/>
      <c r="M2849" s="114"/>
      <c r="N2849" s="114"/>
      <c r="O2849" s="114"/>
      <c r="P2849" s="114"/>
      <c r="Q2849" s="114"/>
      <c r="R2849" s="16">
        <v>6751511.2000000002</v>
      </c>
      <c r="S2849" s="114">
        <v>280</v>
      </c>
      <c r="T2849" s="20" t="s">
        <v>15828</v>
      </c>
      <c r="U2849" s="112" t="s">
        <v>83</v>
      </c>
      <c r="V2849" s="37"/>
    </row>
    <row r="2850" spans="1:22" s="15" customFormat="1" ht="56.25" x14ac:dyDescent="0.3">
      <c r="A2850" s="16">
        <v>2845</v>
      </c>
      <c r="B2850" s="21" t="s">
        <v>5088</v>
      </c>
      <c r="C2850" s="16" t="s">
        <v>2514</v>
      </c>
      <c r="D2850" s="16" t="s">
        <v>514</v>
      </c>
      <c r="E2850" s="16" t="s">
        <v>2515</v>
      </c>
      <c r="F2850" s="17"/>
      <c r="G2850" s="16" t="s">
        <v>33</v>
      </c>
      <c r="H2850" s="251">
        <v>1350280.8</v>
      </c>
      <c r="I2850" s="251">
        <v>1</v>
      </c>
      <c r="J2850" s="16">
        <v>1350280.8</v>
      </c>
      <c r="K2850" s="16">
        <v>1</v>
      </c>
      <c r="L2850" s="16">
        <v>1350280.8</v>
      </c>
      <c r="M2850" s="16">
        <v>1</v>
      </c>
      <c r="N2850" s="16">
        <v>1350280.8</v>
      </c>
      <c r="O2850" s="16">
        <v>1</v>
      </c>
      <c r="P2850" s="16">
        <v>1350280.8</v>
      </c>
      <c r="Q2850" s="16">
        <v>1</v>
      </c>
      <c r="R2850" s="16">
        <v>6751404</v>
      </c>
      <c r="S2850" s="16">
        <v>5</v>
      </c>
      <c r="T2850" s="16" t="s">
        <v>213</v>
      </c>
      <c r="U2850" s="16" t="s">
        <v>204</v>
      </c>
      <c r="V2850" s="16" t="s">
        <v>5089</v>
      </c>
    </row>
    <row r="2851" spans="1:22" s="15" customFormat="1" ht="56.25" x14ac:dyDescent="0.3">
      <c r="A2851" s="16">
        <v>2846</v>
      </c>
      <c r="B2851" s="21" t="s">
        <v>5092</v>
      </c>
      <c r="C2851" s="16" t="s">
        <v>5093</v>
      </c>
      <c r="D2851" s="16" t="s">
        <v>5094</v>
      </c>
      <c r="E2851" s="16" t="s">
        <v>5095</v>
      </c>
      <c r="F2851" s="17"/>
      <c r="G2851" s="16" t="s">
        <v>33</v>
      </c>
      <c r="H2851" s="251">
        <v>1350000</v>
      </c>
      <c r="I2851" s="251">
        <v>3</v>
      </c>
      <c r="J2851" s="16">
        <v>1350000</v>
      </c>
      <c r="K2851" s="16">
        <v>3</v>
      </c>
      <c r="L2851" s="16">
        <v>1350000</v>
      </c>
      <c r="M2851" s="16">
        <v>3</v>
      </c>
      <c r="N2851" s="16">
        <v>1350000</v>
      </c>
      <c r="O2851" s="16">
        <v>3</v>
      </c>
      <c r="P2851" s="16">
        <v>1350000</v>
      </c>
      <c r="Q2851" s="16">
        <v>3</v>
      </c>
      <c r="R2851" s="16">
        <v>6750000</v>
      </c>
      <c r="S2851" s="16">
        <v>15</v>
      </c>
      <c r="T2851" s="16" t="s">
        <v>213</v>
      </c>
      <c r="U2851" s="16" t="s">
        <v>1157</v>
      </c>
      <c r="V2851" s="16" t="s">
        <v>5096</v>
      </c>
    </row>
    <row r="2852" spans="1:22" s="15" customFormat="1" ht="262.5" x14ac:dyDescent="0.3">
      <c r="A2852" s="16">
        <v>2847</v>
      </c>
      <c r="B2852" s="16" t="s">
        <v>573</v>
      </c>
      <c r="C2852" s="16" t="s">
        <v>12423</v>
      </c>
      <c r="D2852" s="16" t="s">
        <v>12424</v>
      </c>
      <c r="E2852" s="16" t="s">
        <v>12425</v>
      </c>
      <c r="F2852" s="16" t="s">
        <v>12426</v>
      </c>
      <c r="G2852" s="151" t="s">
        <v>33</v>
      </c>
      <c r="H2852" s="275">
        <v>0</v>
      </c>
      <c r="I2852" s="275">
        <v>0</v>
      </c>
      <c r="J2852" s="275">
        <v>2250000</v>
      </c>
      <c r="K2852" s="275">
        <v>5</v>
      </c>
      <c r="L2852" s="275">
        <v>2250000</v>
      </c>
      <c r="M2852" s="275">
        <v>5</v>
      </c>
      <c r="N2852" s="275">
        <v>2250000</v>
      </c>
      <c r="O2852" s="275">
        <v>5</v>
      </c>
      <c r="P2852" s="275">
        <v>0</v>
      </c>
      <c r="Q2852" s="275">
        <v>0</v>
      </c>
      <c r="R2852" s="16">
        <v>6750000</v>
      </c>
      <c r="S2852" s="275">
        <v>15</v>
      </c>
      <c r="T2852" s="243" t="s">
        <v>11752</v>
      </c>
      <c r="U2852" s="279" t="s">
        <v>35</v>
      </c>
      <c r="V2852" s="279" t="s">
        <v>12427</v>
      </c>
    </row>
    <row r="2853" spans="1:22" s="15" customFormat="1" ht="93.75" x14ac:dyDescent="0.3">
      <c r="A2853" s="16">
        <v>2848</v>
      </c>
      <c r="B2853" s="20" t="s">
        <v>14173</v>
      </c>
      <c r="C2853" s="20" t="s">
        <v>14174</v>
      </c>
      <c r="D2853" s="20" t="s">
        <v>14175</v>
      </c>
      <c r="E2853" s="20" t="s">
        <v>14176</v>
      </c>
      <c r="F2853" s="20"/>
      <c r="G2853" s="21" t="s">
        <v>33</v>
      </c>
      <c r="H2853" s="115">
        <v>6750000</v>
      </c>
      <c r="I2853" s="115">
        <v>50</v>
      </c>
      <c r="J2853" s="115"/>
      <c r="K2853" s="115"/>
      <c r="L2853" s="115"/>
      <c r="M2853" s="115"/>
      <c r="N2853" s="115"/>
      <c r="O2853" s="115"/>
      <c r="P2853" s="115"/>
      <c r="Q2853" s="115"/>
      <c r="R2853" s="16">
        <v>6750000</v>
      </c>
      <c r="S2853" s="21">
        <v>50</v>
      </c>
      <c r="T2853" s="20" t="s">
        <v>14072</v>
      </c>
      <c r="U2853" s="17" t="s">
        <v>14073</v>
      </c>
      <c r="V2853" s="17" t="s">
        <v>14074</v>
      </c>
    </row>
    <row r="2854" spans="1:22" s="15" customFormat="1" ht="206.25" x14ac:dyDescent="0.3">
      <c r="A2854" s="16">
        <v>2849</v>
      </c>
      <c r="B2854" s="21" t="s">
        <v>7949</v>
      </c>
      <c r="C2854" s="16" t="s">
        <v>1540</v>
      </c>
      <c r="D2854" s="16" t="s">
        <v>993</v>
      </c>
      <c r="E2854" s="16" t="s">
        <v>1541</v>
      </c>
      <c r="F2854" s="16"/>
      <c r="G2854" s="16" t="s">
        <v>33</v>
      </c>
      <c r="H2854" s="251">
        <v>749970</v>
      </c>
      <c r="I2854" s="251">
        <v>90</v>
      </c>
      <c r="J2854" s="16">
        <v>1499940</v>
      </c>
      <c r="K2854" s="16">
        <v>150</v>
      </c>
      <c r="L2854" s="16">
        <v>1499940</v>
      </c>
      <c r="M2854" s="16">
        <v>150</v>
      </c>
      <c r="N2854" s="16">
        <v>1499940</v>
      </c>
      <c r="O2854" s="16">
        <v>150</v>
      </c>
      <c r="P2854" s="16">
        <v>1499940</v>
      </c>
      <c r="Q2854" s="16">
        <v>150</v>
      </c>
      <c r="R2854" s="16">
        <v>6749730</v>
      </c>
      <c r="S2854" s="16">
        <v>690</v>
      </c>
      <c r="T2854" s="16" t="s">
        <v>213</v>
      </c>
      <c r="U2854" s="16" t="s">
        <v>7073</v>
      </c>
      <c r="V2854" s="16" t="s">
        <v>7950</v>
      </c>
    </row>
    <row r="2855" spans="1:22" s="15" customFormat="1" ht="318.75" x14ac:dyDescent="0.3">
      <c r="A2855" s="16">
        <v>2850</v>
      </c>
      <c r="B2855" s="21" t="s">
        <v>7470</v>
      </c>
      <c r="C2855" s="16" t="s">
        <v>7471</v>
      </c>
      <c r="D2855" s="16" t="s">
        <v>4623</v>
      </c>
      <c r="E2855" s="16" t="s">
        <v>7472</v>
      </c>
      <c r="F2855" s="16"/>
      <c r="G2855" s="16" t="s">
        <v>1493</v>
      </c>
      <c r="H2855" s="251">
        <v>1349600</v>
      </c>
      <c r="I2855" s="251">
        <v>1</v>
      </c>
      <c r="J2855" s="16">
        <v>1349600</v>
      </c>
      <c r="K2855" s="16">
        <v>1</v>
      </c>
      <c r="L2855" s="16">
        <v>1349600</v>
      </c>
      <c r="M2855" s="16">
        <v>1</v>
      </c>
      <c r="N2855" s="16">
        <v>1349600</v>
      </c>
      <c r="O2855" s="16">
        <v>1</v>
      </c>
      <c r="P2855" s="16">
        <v>1349600</v>
      </c>
      <c r="Q2855" s="16">
        <v>1</v>
      </c>
      <c r="R2855" s="16">
        <v>6748000</v>
      </c>
      <c r="S2855" s="16">
        <v>5</v>
      </c>
      <c r="T2855" s="16" t="s">
        <v>213</v>
      </c>
      <c r="U2855" s="16" t="s">
        <v>7048</v>
      </c>
      <c r="V2855" s="16" t="s">
        <v>7048</v>
      </c>
    </row>
    <row r="2856" spans="1:22" s="15" customFormat="1" ht="112.5" x14ac:dyDescent="0.3">
      <c r="A2856" s="16">
        <v>2851</v>
      </c>
      <c r="B2856" s="21" t="s">
        <v>5141</v>
      </c>
      <c r="C2856" s="16" t="s">
        <v>5142</v>
      </c>
      <c r="D2856" s="16" t="s">
        <v>5143</v>
      </c>
      <c r="E2856" s="16" t="s">
        <v>5144</v>
      </c>
      <c r="F2856" s="16"/>
      <c r="G2856" s="16" t="s">
        <v>3945</v>
      </c>
      <c r="H2856" s="251">
        <v>6743169.9000000004</v>
      </c>
      <c r="I2856" s="251">
        <v>4302</v>
      </c>
      <c r="J2856" s="16">
        <v>0</v>
      </c>
      <c r="K2856" s="16">
        <v>0</v>
      </c>
      <c r="L2856" s="16">
        <v>0</v>
      </c>
      <c r="M2856" s="16">
        <v>0</v>
      </c>
      <c r="N2856" s="16">
        <v>0</v>
      </c>
      <c r="O2856" s="16">
        <v>0</v>
      </c>
      <c r="P2856" s="16">
        <v>0</v>
      </c>
      <c r="Q2856" s="16">
        <v>0</v>
      </c>
      <c r="R2856" s="16">
        <v>6743169.9000000004</v>
      </c>
      <c r="S2856" s="16">
        <v>4302</v>
      </c>
      <c r="T2856" s="16" t="s">
        <v>76</v>
      </c>
      <c r="U2856" s="16" t="s">
        <v>2567</v>
      </c>
      <c r="V2856" s="16" t="s">
        <v>1202</v>
      </c>
    </row>
    <row r="2857" spans="1:22" s="15" customFormat="1" ht="75" x14ac:dyDescent="0.3">
      <c r="A2857" s="16">
        <v>2852</v>
      </c>
      <c r="B2857" s="21" t="s">
        <v>7416</v>
      </c>
      <c r="C2857" s="16" t="s">
        <v>7166</v>
      </c>
      <c r="D2857" s="16" t="s">
        <v>1619</v>
      </c>
      <c r="E2857" s="16" t="s">
        <v>7417</v>
      </c>
      <c r="F2857" s="16"/>
      <c r="G2857" s="16" t="s">
        <v>1493</v>
      </c>
      <c r="H2857" s="251">
        <v>1347000</v>
      </c>
      <c r="I2857" s="251">
        <v>1</v>
      </c>
      <c r="J2857" s="16">
        <v>1347000</v>
      </c>
      <c r="K2857" s="16">
        <v>1</v>
      </c>
      <c r="L2857" s="16">
        <v>1347000</v>
      </c>
      <c r="M2857" s="16">
        <v>1</v>
      </c>
      <c r="N2857" s="16">
        <v>1347000</v>
      </c>
      <c r="O2857" s="16">
        <v>1</v>
      </c>
      <c r="P2857" s="16">
        <v>1347000</v>
      </c>
      <c r="Q2857" s="16">
        <v>1</v>
      </c>
      <c r="R2857" s="16">
        <v>6735000</v>
      </c>
      <c r="S2857" s="16">
        <v>5</v>
      </c>
      <c r="T2857" s="16" t="s">
        <v>213</v>
      </c>
      <c r="U2857" s="16" t="s">
        <v>7048</v>
      </c>
      <c r="V2857" s="16" t="s">
        <v>7048</v>
      </c>
    </row>
    <row r="2858" spans="1:22" s="15" customFormat="1" ht="37.5" x14ac:dyDescent="0.3">
      <c r="A2858" s="16">
        <v>2853</v>
      </c>
      <c r="B2858" s="21" t="s">
        <v>2862</v>
      </c>
      <c r="C2858" s="16" t="s">
        <v>5768</v>
      </c>
      <c r="D2858" s="16" t="s">
        <v>5769</v>
      </c>
      <c r="E2858" s="16" t="s">
        <v>10653</v>
      </c>
      <c r="F2858" s="16"/>
      <c r="G2858" s="16" t="s">
        <v>9115</v>
      </c>
      <c r="H2858" s="251">
        <v>6731424</v>
      </c>
      <c r="I2858" s="251" t="s">
        <v>9196</v>
      </c>
      <c r="J2858" s="16"/>
      <c r="K2858" s="16"/>
      <c r="L2858" s="16"/>
      <c r="M2858" s="16"/>
      <c r="N2858" s="16"/>
      <c r="O2858" s="16"/>
      <c r="P2858" s="16"/>
      <c r="Q2858" s="16"/>
      <c r="R2858" s="16">
        <v>6731424</v>
      </c>
      <c r="S2858" s="16">
        <v>12</v>
      </c>
      <c r="T2858" s="16" t="s">
        <v>76</v>
      </c>
      <c r="U2858" s="16" t="s">
        <v>294</v>
      </c>
      <c r="V2858" s="16" t="s">
        <v>10654</v>
      </c>
    </row>
    <row r="2859" spans="1:22" s="15" customFormat="1" ht="56.25" x14ac:dyDescent="0.3">
      <c r="A2859" s="16">
        <v>2854</v>
      </c>
      <c r="B2859" s="21" t="s">
        <v>1423</v>
      </c>
      <c r="C2859" s="16" t="s">
        <v>1424</v>
      </c>
      <c r="D2859" s="16" t="s">
        <v>1432</v>
      </c>
      <c r="E2859" s="16" t="s">
        <v>1433</v>
      </c>
      <c r="F2859" s="16"/>
      <c r="G2859" s="16" t="s">
        <v>33</v>
      </c>
      <c r="H2859" s="251">
        <v>1584703.4400000002</v>
      </c>
      <c r="I2859" s="251">
        <v>3</v>
      </c>
      <c r="J2859" s="16">
        <v>1648091.5776000002</v>
      </c>
      <c r="K2859" s="16">
        <v>3</v>
      </c>
      <c r="L2859" s="16">
        <v>1714015.2407040002</v>
      </c>
      <c r="M2859" s="16">
        <v>3</v>
      </c>
      <c r="N2859" s="16">
        <v>1782575.8503321602</v>
      </c>
      <c r="O2859" s="16">
        <v>3</v>
      </c>
      <c r="P2859" s="16">
        <v>0</v>
      </c>
      <c r="Q2859" s="16">
        <v>0</v>
      </c>
      <c r="R2859" s="16">
        <v>6729386.1086361613</v>
      </c>
      <c r="S2859" s="16">
        <v>12</v>
      </c>
      <c r="T2859" s="16" t="s">
        <v>1421</v>
      </c>
      <c r="U2859" s="16" t="s">
        <v>35</v>
      </c>
      <c r="V2859" s="16" t="s">
        <v>1428</v>
      </c>
    </row>
    <row r="2860" spans="1:22" s="15" customFormat="1" ht="56.25" x14ac:dyDescent="0.3">
      <c r="A2860" s="16">
        <v>2855</v>
      </c>
      <c r="B2860" s="21" t="s">
        <v>1423</v>
      </c>
      <c r="C2860" s="16" t="s">
        <v>1424</v>
      </c>
      <c r="D2860" s="16" t="s">
        <v>1432</v>
      </c>
      <c r="E2860" s="16" t="s">
        <v>1434</v>
      </c>
      <c r="F2860" s="16"/>
      <c r="G2860" s="16" t="s">
        <v>33</v>
      </c>
      <c r="H2860" s="251">
        <v>1584703.4400000002</v>
      </c>
      <c r="I2860" s="251">
        <v>3</v>
      </c>
      <c r="J2860" s="16">
        <v>1648091.5776000002</v>
      </c>
      <c r="K2860" s="16">
        <v>3</v>
      </c>
      <c r="L2860" s="16">
        <v>1714015.2407040002</v>
      </c>
      <c r="M2860" s="16">
        <v>3</v>
      </c>
      <c r="N2860" s="16">
        <v>1782575.8503321602</v>
      </c>
      <c r="O2860" s="16">
        <v>3</v>
      </c>
      <c r="P2860" s="16">
        <v>0</v>
      </c>
      <c r="Q2860" s="16">
        <v>0</v>
      </c>
      <c r="R2860" s="16">
        <v>6729386.1086361613</v>
      </c>
      <c r="S2860" s="16">
        <v>12</v>
      </c>
      <c r="T2860" s="16" t="s">
        <v>1421</v>
      </c>
      <c r="U2860" s="16" t="s">
        <v>35</v>
      </c>
      <c r="V2860" s="16" t="s">
        <v>1428</v>
      </c>
    </row>
    <row r="2861" spans="1:22" s="15" customFormat="1" ht="112.5" x14ac:dyDescent="0.3">
      <c r="A2861" s="16">
        <v>2856</v>
      </c>
      <c r="B2861" s="21" t="s">
        <v>1248</v>
      </c>
      <c r="C2861" s="16" t="s">
        <v>1249</v>
      </c>
      <c r="D2861" s="16" t="s">
        <v>2776</v>
      </c>
      <c r="E2861" s="16" t="s">
        <v>2777</v>
      </c>
      <c r="F2861" s="16"/>
      <c r="G2861" s="16" t="s">
        <v>49</v>
      </c>
      <c r="H2861" s="251">
        <v>1560400</v>
      </c>
      <c r="I2861" s="251">
        <v>5</v>
      </c>
      <c r="J2861" s="16">
        <v>1654024</v>
      </c>
      <c r="K2861" s="16">
        <v>5</v>
      </c>
      <c r="L2861" s="16">
        <v>1720184.96</v>
      </c>
      <c r="M2861" s="16">
        <v>5</v>
      </c>
      <c r="N2861" s="16">
        <v>1788992.36</v>
      </c>
      <c r="O2861" s="16">
        <v>5</v>
      </c>
      <c r="P2861" s="16">
        <v>0</v>
      </c>
      <c r="Q2861" s="16">
        <v>0</v>
      </c>
      <c r="R2861" s="16">
        <v>6723601.3200000003</v>
      </c>
      <c r="S2861" s="16">
        <v>20</v>
      </c>
      <c r="T2861" s="16" t="s">
        <v>1522</v>
      </c>
      <c r="U2861" s="16" t="s">
        <v>2567</v>
      </c>
      <c r="V2861" s="16" t="s">
        <v>199</v>
      </c>
    </row>
    <row r="2862" spans="1:22" s="15" customFormat="1" ht="187.5" x14ac:dyDescent="0.3">
      <c r="A2862" s="16">
        <v>2857</v>
      </c>
      <c r="B2862" s="16" t="s">
        <v>2348</v>
      </c>
      <c r="C2862" s="16" t="s">
        <v>3500</v>
      </c>
      <c r="D2862" s="16" t="s">
        <v>3501</v>
      </c>
      <c r="E2862" s="16" t="s">
        <v>12428</v>
      </c>
      <c r="F2862" s="16"/>
      <c r="G2862" s="151" t="s">
        <v>7084</v>
      </c>
      <c r="H2862" s="275">
        <v>6720000</v>
      </c>
      <c r="I2862" s="275" t="s">
        <v>10182</v>
      </c>
      <c r="J2862" s="275"/>
      <c r="K2862" s="275"/>
      <c r="L2862" s="275"/>
      <c r="M2862" s="275"/>
      <c r="N2862" s="275"/>
      <c r="O2862" s="275"/>
      <c r="P2862" s="275"/>
      <c r="Q2862" s="275"/>
      <c r="R2862" s="16">
        <v>6720000</v>
      </c>
      <c r="S2862" s="275">
        <v>1000</v>
      </c>
      <c r="T2862" s="38" t="s">
        <v>12359</v>
      </c>
      <c r="U2862" s="279"/>
      <c r="V2862" s="279"/>
    </row>
    <row r="2863" spans="1:22" s="15" customFormat="1" ht="56.25" x14ac:dyDescent="0.3">
      <c r="A2863" s="16">
        <v>2858</v>
      </c>
      <c r="B2863" s="51" t="s">
        <v>787</v>
      </c>
      <c r="C2863" s="51" t="s">
        <v>788</v>
      </c>
      <c r="D2863" s="51" t="s">
        <v>789</v>
      </c>
      <c r="E2863" s="51" t="s">
        <v>970</v>
      </c>
      <c r="F2863" s="51"/>
      <c r="G2863" s="51" t="s">
        <v>9115</v>
      </c>
      <c r="H2863" s="437">
        <v>6720000</v>
      </c>
      <c r="I2863" s="251" t="s">
        <v>9207</v>
      </c>
      <c r="J2863" s="17"/>
      <c r="K2863" s="17"/>
      <c r="L2863" s="17"/>
      <c r="M2863" s="17"/>
      <c r="N2863" s="17"/>
      <c r="O2863" s="17"/>
      <c r="P2863" s="17"/>
      <c r="Q2863" s="17"/>
      <c r="R2863" s="16">
        <v>6720000</v>
      </c>
      <c r="S2863" s="16">
        <v>60</v>
      </c>
      <c r="T2863" s="51" t="s">
        <v>14655</v>
      </c>
      <c r="U2863" s="51" t="s">
        <v>83</v>
      </c>
      <c r="V2863" s="17"/>
    </row>
    <row r="2864" spans="1:22" s="15" customFormat="1" ht="93.75" x14ac:dyDescent="0.3">
      <c r="A2864" s="16">
        <v>2859</v>
      </c>
      <c r="B2864" s="51" t="s">
        <v>514</v>
      </c>
      <c r="C2864" s="51" t="s">
        <v>2489</v>
      </c>
      <c r="D2864" s="51" t="s">
        <v>2490</v>
      </c>
      <c r="E2864" s="51" t="s">
        <v>14822</v>
      </c>
      <c r="F2864" s="40" t="s">
        <v>14449</v>
      </c>
      <c r="G2864" s="51" t="s">
        <v>9115</v>
      </c>
      <c r="H2864" s="437">
        <v>6720000</v>
      </c>
      <c r="I2864" s="251" t="s">
        <v>9201</v>
      </c>
      <c r="J2864" s="17"/>
      <c r="K2864" s="17"/>
      <c r="L2864" s="17"/>
      <c r="M2864" s="17"/>
      <c r="N2864" s="17"/>
      <c r="O2864" s="17"/>
      <c r="P2864" s="17"/>
      <c r="Q2864" s="17"/>
      <c r="R2864" s="16">
        <v>6720000</v>
      </c>
      <c r="S2864" s="16">
        <v>5</v>
      </c>
      <c r="T2864" s="51" t="s">
        <v>14655</v>
      </c>
      <c r="U2864" s="51"/>
      <c r="V2864" s="17"/>
    </row>
    <row r="2865" spans="1:22" s="15" customFormat="1" ht="56.25" x14ac:dyDescent="0.3">
      <c r="A2865" s="16">
        <v>2860</v>
      </c>
      <c r="B2865" s="51" t="s">
        <v>816</v>
      </c>
      <c r="C2865" s="51" t="s">
        <v>12327</v>
      </c>
      <c r="D2865" s="51" t="s">
        <v>12328</v>
      </c>
      <c r="E2865" s="51" t="s">
        <v>14823</v>
      </c>
      <c r="F2865" s="40" t="s">
        <v>14449</v>
      </c>
      <c r="G2865" s="51" t="s">
        <v>7084</v>
      </c>
      <c r="H2865" s="437">
        <v>6720000</v>
      </c>
      <c r="I2865" s="251" t="s">
        <v>9351</v>
      </c>
      <c r="J2865" s="17"/>
      <c r="K2865" s="17"/>
      <c r="L2865" s="17"/>
      <c r="M2865" s="17"/>
      <c r="N2865" s="17"/>
      <c r="O2865" s="17"/>
      <c r="P2865" s="17"/>
      <c r="Q2865" s="17"/>
      <c r="R2865" s="16">
        <v>6720000</v>
      </c>
      <c r="S2865" s="16">
        <v>2000</v>
      </c>
      <c r="T2865" s="51" t="s">
        <v>14655</v>
      </c>
      <c r="U2865" s="51"/>
      <c r="V2865" s="17"/>
    </row>
    <row r="2866" spans="1:22" s="15" customFormat="1" ht="56.25" x14ac:dyDescent="0.3">
      <c r="A2866" s="16">
        <v>2861</v>
      </c>
      <c r="B2866" s="51" t="s">
        <v>3917</v>
      </c>
      <c r="C2866" s="51" t="s">
        <v>10084</v>
      </c>
      <c r="D2866" s="51" t="s">
        <v>1501</v>
      </c>
      <c r="E2866" s="51" t="s">
        <v>14824</v>
      </c>
      <c r="F2866" s="40" t="s">
        <v>14449</v>
      </c>
      <c r="G2866" s="51" t="s">
        <v>9115</v>
      </c>
      <c r="H2866" s="437">
        <v>6720000</v>
      </c>
      <c r="I2866" s="251" t="s">
        <v>9130</v>
      </c>
      <c r="J2866" s="17"/>
      <c r="K2866" s="17"/>
      <c r="L2866" s="17"/>
      <c r="M2866" s="17"/>
      <c r="N2866" s="17"/>
      <c r="O2866" s="17"/>
      <c r="P2866" s="17"/>
      <c r="Q2866" s="17"/>
      <c r="R2866" s="16">
        <v>6720000</v>
      </c>
      <c r="S2866" s="16">
        <v>3</v>
      </c>
      <c r="T2866" s="51" t="s">
        <v>14655</v>
      </c>
      <c r="U2866" s="51"/>
      <c r="V2866" s="17"/>
    </row>
    <row r="2867" spans="1:22" s="15" customFormat="1" ht="375" x14ac:dyDescent="0.3">
      <c r="A2867" s="16">
        <v>2862</v>
      </c>
      <c r="B2867" s="21" t="s">
        <v>5097</v>
      </c>
      <c r="C2867" s="16" t="s">
        <v>5098</v>
      </c>
      <c r="D2867" s="16" t="s">
        <v>5099</v>
      </c>
      <c r="E2867" s="16" t="s">
        <v>5100</v>
      </c>
      <c r="F2867" s="17"/>
      <c r="G2867" s="16" t="s">
        <v>33</v>
      </c>
      <c r="H2867" s="251">
        <v>1343571.51</v>
      </c>
      <c r="I2867" s="251">
        <v>57</v>
      </c>
      <c r="J2867" s="16">
        <v>1343571.51</v>
      </c>
      <c r="K2867" s="16">
        <v>57</v>
      </c>
      <c r="L2867" s="16">
        <v>1343571.51</v>
      </c>
      <c r="M2867" s="16">
        <v>57</v>
      </c>
      <c r="N2867" s="16">
        <v>1343571.51</v>
      </c>
      <c r="O2867" s="16">
        <v>57</v>
      </c>
      <c r="P2867" s="16">
        <v>1343571.51</v>
      </c>
      <c r="Q2867" s="16">
        <v>57</v>
      </c>
      <c r="R2867" s="16">
        <v>6717857.5499999998</v>
      </c>
      <c r="S2867" s="16">
        <v>285</v>
      </c>
      <c r="T2867" s="16" t="s">
        <v>213</v>
      </c>
      <c r="U2867" s="16" t="s">
        <v>244</v>
      </c>
      <c r="V2867" s="16" t="s">
        <v>5101</v>
      </c>
    </row>
    <row r="2868" spans="1:22" s="15" customFormat="1" ht="56.25" x14ac:dyDescent="0.3">
      <c r="A2868" s="16">
        <v>2863</v>
      </c>
      <c r="B2868" s="21" t="s">
        <v>993</v>
      </c>
      <c r="C2868" s="16" t="s">
        <v>994</v>
      </c>
      <c r="D2868" s="16" t="s">
        <v>995</v>
      </c>
      <c r="E2868" s="16" t="s">
        <v>3960</v>
      </c>
      <c r="F2868" s="16"/>
      <c r="G2868" s="16" t="s">
        <v>1493</v>
      </c>
      <c r="H2868" s="251">
        <v>1240000</v>
      </c>
      <c r="I2868" s="251">
        <v>40</v>
      </c>
      <c r="J2868" s="16">
        <v>1289600</v>
      </c>
      <c r="K2868" s="16">
        <v>40</v>
      </c>
      <c r="L2868" s="16">
        <v>1341184</v>
      </c>
      <c r="M2868" s="16">
        <v>40</v>
      </c>
      <c r="N2868" s="16">
        <v>1394831.3600000001</v>
      </c>
      <c r="O2868" s="16">
        <v>40</v>
      </c>
      <c r="P2868" s="16">
        <v>1450624.6144000001</v>
      </c>
      <c r="Q2868" s="16">
        <v>40</v>
      </c>
      <c r="R2868" s="16">
        <v>6716239.9744000006</v>
      </c>
      <c r="S2868" s="16">
        <v>200</v>
      </c>
      <c r="T2868" s="16" t="s">
        <v>50</v>
      </c>
      <c r="U2868" s="16" t="s">
        <v>2567</v>
      </c>
      <c r="V2868" s="16" t="s">
        <v>3966</v>
      </c>
    </row>
    <row r="2869" spans="1:22" s="15" customFormat="1" ht="56.25" x14ac:dyDescent="0.3">
      <c r="A2869" s="16">
        <v>2864</v>
      </c>
      <c r="B2869" s="21" t="s">
        <v>7951</v>
      </c>
      <c r="C2869" s="16" t="s">
        <v>7185</v>
      </c>
      <c r="D2869" s="16" t="s">
        <v>7606</v>
      </c>
      <c r="E2869" s="16" t="s">
        <v>7281</v>
      </c>
      <c r="F2869" s="16"/>
      <c r="G2869" s="16" t="s">
        <v>33</v>
      </c>
      <c r="H2869" s="251">
        <v>1949784</v>
      </c>
      <c r="I2869" s="251">
        <v>163</v>
      </c>
      <c r="J2869" s="16">
        <v>1191291.2</v>
      </c>
      <c r="K2869" s="16">
        <v>88</v>
      </c>
      <c r="L2869" s="16">
        <v>1191291.2</v>
      </c>
      <c r="M2869" s="16">
        <v>88</v>
      </c>
      <c r="N2869" s="16">
        <v>1191291.2</v>
      </c>
      <c r="O2869" s="16">
        <v>88</v>
      </c>
      <c r="P2869" s="16">
        <v>1191291.2</v>
      </c>
      <c r="Q2869" s="16">
        <v>88</v>
      </c>
      <c r="R2869" s="16">
        <v>6714948.8000000007</v>
      </c>
      <c r="S2869" s="16">
        <v>515</v>
      </c>
      <c r="T2869" s="16" t="s">
        <v>213</v>
      </c>
      <c r="U2869" s="16" t="s">
        <v>7048</v>
      </c>
      <c r="V2869" s="16" t="s">
        <v>7048</v>
      </c>
    </row>
    <row r="2870" spans="1:22" s="15" customFormat="1" ht="56.25" x14ac:dyDescent="0.3">
      <c r="A2870" s="16">
        <v>2865</v>
      </c>
      <c r="B2870" s="51" t="s">
        <v>14825</v>
      </c>
      <c r="C2870" s="51" t="s">
        <v>14826</v>
      </c>
      <c r="D2870" s="51" t="s">
        <v>80</v>
      </c>
      <c r="E2870" s="51" t="s">
        <v>14827</v>
      </c>
      <c r="F2870" s="51"/>
      <c r="G2870" s="51" t="s">
        <v>7084</v>
      </c>
      <c r="H2870" s="437">
        <v>6713280</v>
      </c>
      <c r="I2870" s="251" t="s">
        <v>14828</v>
      </c>
      <c r="J2870" s="17"/>
      <c r="K2870" s="17"/>
      <c r="L2870" s="17"/>
      <c r="M2870" s="17"/>
      <c r="N2870" s="17"/>
      <c r="O2870" s="17"/>
      <c r="P2870" s="17"/>
      <c r="Q2870" s="17"/>
      <c r="R2870" s="16">
        <v>6713280</v>
      </c>
      <c r="S2870" s="16">
        <v>2997</v>
      </c>
      <c r="T2870" s="51" t="s">
        <v>14655</v>
      </c>
      <c r="U2870" s="51"/>
      <c r="V2870" s="17"/>
    </row>
    <row r="2871" spans="1:22" s="15" customFormat="1" ht="150" x14ac:dyDescent="0.3">
      <c r="A2871" s="16">
        <v>2866</v>
      </c>
      <c r="B2871" s="21" t="s">
        <v>10121</v>
      </c>
      <c r="C2871" s="16" t="s">
        <v>10122</v>
      </c>
      <c r="D2871" s="16" t="s">
        <v>798</v>
      </c>
      <c r="E2871" s="16" t="s">
        <v>10123</v>
      </c>
      <c r="F2871" s="16" t="s">
        <v>10123</v>
      </c>
      <c r="G2871" s="16" t="s">
        <v>9114</v>
      </c>
      <c r="H2871" s="251">
        <v>1341999.68</v>
      </c>
      <c r="I2871" s="251" t="s">
        <v>9113</v>
      </c>
      <c r="J2871" s="16">
        <v>1341999.68</v>
      </c>
      <c r="K2871" s="16" t="s">
        <v>9113</v>
      </c>
      <c r="L2871" s="16">
        <v>1341999.68</v>
      </c>
      <c r="M2871" s="16" t="s">
        <v>9113</v>
      </c>
      <c r="N2871" s="16">
        <v>1341999.68</v>
      </c>
      <c r="O2871" s="16" t="s">
        <v>9113</v>
      </c>
      <c r="P2871" s="16">
        <v>1341999.68</v>
      </c>
      <c r="Q2871" s="16" t="s">
        <v>9113</v>
      </c>
      <c r="R2871" s="16">
        <v>6709998.3999999994</v>
      </c>
      <c r="S2871" s="16">
        <v>5</v>
      </c>
      <c r="T2871" s="16" t="s">
        <v>34</v>
      </c>
      <c r="U2871" s="16"/>
      <c r="V2871" s="16"/>
    </row>
    <row r="2872" spans="1:22" s="15" customFormat="1" ht="409.5" x14ac:dyDescent="0.3">
      <c r="A2872" s="16">
        <v>2867</v>
      </c>
      <c r="B2872" s="21" t="s">
        <v>3807</v>
      </c>
      <c r="C2872" s="16" t="s">
        <v>2281</v>
      </c>
      <c r="D2872" s="16" t="s">
        <v>2282</v>
      </c>
      <c r="E2872" s="16" t="s">
        <v>3808</v>
      </c>
      <c r="F2872" s="16"/>
      <c r="G2872" s="16" t="s">
        <v>33</v>
      </c>
      <c r="H2872" s="251">
        <v>1341926.25</v>
      </c>
      <c r="I2872" s="251">
        <v>5</v>
      </c>
      <c r="J2872" s="16">
        <v>1341926.25</v>
      </c>
      <c r="K2872" s="16">
        <v>5</v>
      </c>
      <c r="L2872" s="16">
        <v>1341926.25</v>
      </c>
      <c r="M2872" s="16">
        <v>5</v>
      </c>
      <c r="N2872" s="16">
        <v>1341926.25</v>
      </c>
      <c r="O2872" s="16">
        <v>5</v>
      </c>
      <c r="P2872" s="16">
        <v>1341926.25</v>
      </c>
      <c r="Q2872" s="16">
        <v>5</v>
      </c>
      <c r="R2872" s="16">
        <v>6709631.25</v>
      </c>
      <c r="S2872" s="16">
        <v>25</v>
      </c>
      <c r="T2872" s="16" t="s">
        <v>25</v>
      </c>
      <c r="U2872" s="16" t="s">
        <v>83</v>
      </c>
      <c r="V2872" s="16" t="s">
        <v>11227</v>
      </c>
    </row>
    <row r="2873" spans="1:22" s="15" customFormat="1" ht="75" x14ac:dyDescent="0.3">
      <c r="A2873" s="16">
        <v>2868</v>
      </c>
      <c r="B2873" s="21" t="s">
        <v>7952</v>
      </c>
      <c r="C2873" s="16" t="s">
        <v>7682</v>
      </c>
      <c r="D2873" s="16" t="s">
        <v>3340</v>
      </c>
      <c r="E2873" s="16" t="s">
        <v>7683</v>
      </c>
      <c r="F2873" s="16"/>
      <c r="G2873" s="16" t="s">
        <v>33</v>
      </c>
      <c r="H2873" s="251">
        <v>1483500</v>
      </c>
      <c r="I2873" s="251">
        <v>15</v>
      </c>
      <c r="J2873" s="16">
        <v>1661520</v>
      </c>
      <c r="K2873" s="16">
        <v>14</v>
      </c>
      <c r="L2873" s="16">
        <v>1186800</v>
      </c>
      <c r="M2873" s="16">
        <v>10</v>
      </c>
      <c r="N2873" s="16">
        <v>1186800</v>
      </c>
      <c r="O2873" s="16">
        <v>10</v>
      </c>
      <c r="P2873" s="16">
        <v>1186800</v>
      </c>
      <c r="Q2873" s="16">
        <v>10</v>
      </c>
      <c r="R2873" s="16">
        <v>6705420</v>
      </c>
      <c r="S2873" s="16">
        <v>59</v>
      </c>
      <c r="T2873" s="16" t="s">
        <v>213</v>
      </c>
      <c r="U2873" s="16" t="s">
        <v>35</v>
      </c>
      <c r="V2873" s="16" t="s">
        <v>7773</v>
      </c>
    </row>
    <row r="2874" spans="1:22" s="15" customFormat="1" ht="131.25" x14ac:dyDescent="0.3">
      <c r="A2874" s="16">
        <v>2869</v>
      </c>
      <c r="B2874" s="16" t="s">
        <v>6988</v>
      </c>
      <c r="C2874" s="16" t="s">
        <v>11275</v>
      </c>
      <c r="D2874" s="16" t="s">
        <v>1501</v>
      </c>
      <c r="E2874" s="16" t="s">
        <v>12429</v>
      </c>
      <c r="F2874" s="16" t="s">
        <v>12430</v>
      </c>
      <c r="G2874" s="151" t="s">
        <v>33</v>
      </c>
      <c r="H2874" s="275">
        <v>0</v>
      </c>
      <c r="I2874" s="275">
        <v>0</v>
      </c>
      <c r="J2874" s="275">
        <v>2234283.5</v>
      </c>
      <c r="K2874" s="275">
        <v>10</v>
      </c>
      <c r="L2874" s="275">
        <v>2234283.5</v>
      </c>
      <c r="M2874" s="275">
        <v>10</v>
      </c>
      <c r="N2874" s="275">
        <v>2234283.5</v>
      </c>
      <c r="O2874" s="275">
        <v>10</v>
      </c>
      <c r="P2874" s="275">
        <v>0</v>
      </c>
      <c r="Q2874" s="275">
        <v>0</v>
      </c>
      <c r="R2874" s="16">
        <v>6702850.5</v>
      </c>
      <c r="S2874" s="275">
        <v>30</v>
      </c>
      <c r="T2874" s="243" t="s">
        <v>11752</v>
      </c>
      <c r="U2874" s="279" t="s">
        <v>353</v>
      </c>
      <c r="V2874" s="279" t="s">
        <v>12431</v>
      </c>
    </row>
    <row r="2875" spans="1:22" s="15" customFormat="1" ht="93.75" x14ac:dyDescent="0.3">
      <c r="A2875" s="16">
        <v>2870</v>
      </c>
      <c r="B2875" s="51" t="s">
        <v>14747</v>
      </c>
      <c r="C2875" s="51" t="s">
        <v>14748</v>
      </c>
      <c r="D2875" s="51" t="s">
        <v>14749</v>
      </c>
      <c r="E2875" s="51" t="s">
        <v>14750</v>
      </c>
      <c r="F2875" s="51"/>
      <c r="G2875" s="51" t="s">
        <v>9115</v>
      </c>
      <c r="H2875" s="437">
        <v>6701744</v>
      </c>
      <c r="I2875" s="251" t="s">
        <v>9126</v>
      </c>
      <c r="J2875" s="17"/>
      <c r="K2875" s="17"/>
      <c r="L2875" s="17"/>
      <c r="M2875" s="17"/>
      <c r="N2875" s="17"/>
      <c r="O2875" s="17"/>
      <c r="P2875" s="17"/>
      <c r="Q2875" s="17"/>
      <c r="R2875" s="16">
        <v>6701744</v>
      </c>
      <c r="S2875" s="16">
        <v>10</v>
      </c>
      <c r="T2875" s="51" t="s">
        <v>14655</v>
      </c>
      <c r="U2875" s="51"/>
      <c r="V2875" s="17"/>
    </row>
    <row r="2876" spans="1:22" s="15" customFormat="1" ht="93.75" x14ac:dyDescent="0.3">
      <c r="A2876" s="16">
        <v>2871</v>
      </c>
      <c r="B2876" s="51" t="s">
        <v>14747</v>
      </c>
      <c r="C2876" s="51" t="s">
        <v>14748</v>
      </c>
      <c r="D2876" s="51" t="s">
        <v>14749</v>
      </c>
      <c r="E2876" s="51" t="s">
        <v>14750</v>
      </c>
      <c r="F2876" s="51"/>
      <c r="G2876" s="51" t="s">
        <v>9115</v>
      </c>
      <c r="H2876" s="437">
        <v>6701744</v>
      </c>
      <c r="I2876" s="251" t="s">
        <v>9126</v>
      </c>
      <c r="J2876" s="17"/>
      <c r="K2876" s="17"/>
      <c r="L2876" s="17"/>
      <c r="M2876" s="17"/>
      <c r="N2876" s="17"/>
      <c r="O2876" s="17"/>
      <c r="P2876" s="17"/>
      <c r="Q2876" s="17"/>
      <c r="R2876" s="16">
        <v>6701744</v>
      </c>
      <c r="S2876" s="16">
        <v>10</v>
      </c>
      <c r="T2876" s="51" t="s">
        <v>14655</v>
      </c>
      <c r="U2876" s="51"/>
      <c r="V2876" s="17"/>
    </row>
    <row r="2877" spans="1:22" s="15" customFormat="1" ht="93.75" x14ac:dyDescent="0.3">
      <c r="A2877" s="16">
        <v>2872</v>
      </c>
      <c r="B2877" s="51" t="s">
        <v>14747</v>
      </c>
      <c r="C2877" s="51" t="s">
        <v>14748</v>
      </c>
      <c r="D2877" s="51" t="s">
        <v>14749</v>
      </c>
      <c r="E2877" s="51" t="s">
        <v>14750</v>
      </c>
      <c r="F2877" s="51"/>
      <c r="G2877" s="51" t="s">
        <v>9115</v>
      </c>
      <c r="H2877" s="437">
        <v>6701744</v>
      </c>
      <c r="I2877" s="251" t="s">
        <v>9126</v>
      </c>
      <c r="J2877" s="17"/>
      <c r="K2877" s="17"/>
      <c r="L2877" s="17"/>
      <c r="M2877" s="17"/>
      <c r="N2877" s="17"/>
      <c r="O2877" s="17"/>
      <c r="P2877" s="17"/>
      <c r="Q2877" s="17"/>
      <c r="R2877" s="16">
        <v>6701744</v>
      </c>
      <c r="S2877" s="16">
        <v>10</v>
      </c>
      <c r="T2877" s="51" t="s">
        <v>14655</v>
      </c>
      <c r="U2877" s="51"/>
      <c r="V2877" s="17"/>
    </row>
    <row r="2878" spans="1:22" s="15" customFormat="1" ht="93.75" x14ac:dyDescent="0.3">
      <c r="A2878" s="16">
        <v>2873</v>
      </c>
      <c r="B2878" s="51" t="s">
        <v>14747</v>
      </c>
      <c r="C2878" s="51" t="s">
        <v>14748</v>
      </c>
      <c r="D2878" s="51" t="s">
        <v>14749</v>
      </c>
      <c r="E2878" s="51" t="s">
        <v>14750</v>
      </c>
      <c r="F2878" s="40" t="s">
        <v>14449</v>
      </c>
      <c r="G2878" s="51" t="s">
        <v>9115</v>
      </c>
      <c r="H2878" s="437">
        <v>6701744</v>
      </c>
      <c r="I2878" s="251" t="s">
        <v>9126</v>
      </c>
      <c r="J2878" s="17"/>
      <c r="K2878" s="17"/>
      <c r="L2878" s="17"/>
      <c r="M2878" s="17"/>
      <c r="N2878" s="17"/>
      <c r="O2878" s="17"/>
      <c r="P2878" s="17"/>
      <c r="Q2878" s="17"/>
      <c r="R2878" s="16">
        <v>6701744</v>
      </c>
      <c r="S2878" s="16">
        <v>10</v>
      </c>
      <c r="T2878" s="51" t="s">
        <v>14655</v>
      </c>
      <c r="U2878" s="51"/>
      <c r="V2878" s="17"/>
    </row>
    <row r="2879" spans="1:22" s="15" customFormat="1" ht="112.5" x14ac:dyDescent="0.3">
      <c r="A2879" s="16">
        <v>2874</v>
      </c>
      <c r="B2879" s="20" t="s">
        <v>16074</v>
      </c>
      <c r="C2879" s="20" t="s">
        <v>16075</v>
      </c>
      <c r="D2879" s="20" t="s">
        <v>16074</v>
      </c>
      <c r="E2879" s="20" t="s">
        <v>16076</v>
      </c>
      <c r="F2879" s="116" t="s">
        <v>16077</v>
      </c>
      <c r="G2879" s="21" t="s">
        <v>33</v>
      </c>
      <c r="H2879" s="115">
        <v>6700443.75</v>
      </c>
      <c r="I2879" s="115">
        <v>10725</v>
      </c>
      <c r="J2879" s="171"/>
      <c r="K2879" s="171"/>
      <c r="L2879" s="171"/>
      <c r="M2879" s="171"/>
      <c r="N2879" s="174"/>
      <c r="O2879" s="174"/>
      <c r="P2879" s="174"/>
      <c r="Q2879" s="174"/>
      <c r="R2879" s="16">
        <v>6700443.75</v>
      </c>
      <c r="S2879" s="171">
        <v>10725</v>
      </c>
      <c r="T2879" s="20" t="s">
        <v>15928</v>
      </c>
      <c r="U2879" s="16" t="s">
        <v>26</v>
      </c>
      <c r="V2879" s="16" t="s">
        <v>16078</v>
      </c>
    </row>
    <row r="2880" spans="1:22" s="15" customFormat="1" ht="131.25" x14ac:dyDescent="0.3">
      <c r="A2880" s="16">
        <v>2875</v>
      </c>
      <c r="B2880" s="113" t="s">
        <v>6984</v>
      </c>
      <c r="C2880" s="113" t="s">
        <v>14459</v>
      </c>
      <c r="D2880" s="113" t="s">
        <v>11308</v>
      </c>
      <c r="E2880" s="113" t="s">
        <v>14477</v>
      </c>
      <c r="F2880" s="20" t="s">
        <v>14449</v>
      </c>
      <c r="G2880" s="113" t="s">
        <v>9115</v>
      </c>
      <c r="H2880" s="189">
        <v>6700000</v>
      </c>
      <c r="I2880" s="172" t="s">
        <v>9385</v>
      </c>
      <c r="J2880" s="20"/>
      <c r="K2880" s="20"/>
      <c r="L2880" s="20"/>
      <c r="M2880" s="20"/>
      <c r="N2880" s="20"/>
      <c r="O2880" s="20"/>
      <c r="P2880" s="20"/>
      <c r="Q2880" s="20"/>
      <c r="R2880" s="16">
        <v>6700000</v>
      </c>
      <c r="S2880" s="21">
        <v>50</v>
      </c>
      <c r="T2880" s="113" t="s">
        <v>14450</v>
      </c>
      <c r="U2880" s="16"/>
      <c r="V2880" s="112"/>
    </row>
    <row r="2881" spans="1:22" s="15" customFormat="1" ht="168.75" x14ac:dyDescent="0.3">
      <c r="A2881" s="16">
        <v>2876</v>
      </c>
      <c r="B2881" s="21" t="s">
        <v>163</v>
      </c>
      <c r="C2881" s="16" t="s">
        <v>164</v>
      </c>
      <c r="D2881" s="16" t="s">
        <v>163</v>
      </c>
      <c r="E2881" s="16" t="s">
        <v>22</v>
      </c>
      <c r="F2881" s="40" t="s">
        <v>165</v>
      </c>
      <c r="G2881" s="16" t="s">
        <v>33</v>
      </c>
      <c r="H2881" s="251">
        <v>5384589.3000000007</v>
      </c>
      <c r="I2881" s="251">
        <v>10</v>
      </c>
      <c r="J2881" s="16">
        <v>1315377</v>
      </c>
      <c r="K2881" s="16">
        <v>3</v>
      </c>
      <c r="L2881" s="16">
        <v>0</v>
      </c>
      <c r="M2881" s="16">
        <v>0</v>
      </c>
      <c r="N2881" s="16">
        <v>0</v>
      </c>
      <c r="O2881" s="16">
        <v>0</v>
      </c>
      <c r="P2881" s="16">
        <v>0</v>
      </c>
      <c r="Q2881" s="16">
        <v>0</v>
      </c>
      <c r="R2881" s="16">
        <v>6699966.3000000007</v>
      </c>
      <c r="S2881" s="16">
        <v>13</v>
      </c>
      <c r="T2881" s="16" t="s">
        <v>50</v>
      </c>
      <c r="U2881" s="16" t="s">
        <v>61</v>
      </c>
      <c r="V2881" s="16" t="s">
        <v>166</v>
      </c>
    </row>
    <row r="2882" spans="1:22" s="15" customFormat="1" ht="93.75" customHeight="1" x14ac:dyDescent="0.3">
      <c r="A2882" s="16">
        <v>2877</v>
      </c>
      <c r="B2882" s="113" t="s">
        <v>1590</v>
      </c>
      <c r="C2882" s="113" t="s">
        <v>6688</v>
      </c>
      <c r="D2882" s="113" t="s">
        <v>6689</v>
      </c>
      <c r="E2882" s="113" t="s">
        <v>15632</v>
      </c>
      <c r="F2882" s="113" t="s">
        <v>14449</v>
      </c>
      <c r="G2882" s="113" t="s">
        <v>9114</v>
      </c>
      <c r="H2882" s="189">
        <v>6692000</v>
      </c>
      <c r="I2882" s="189" t="s">
        <v>9113</v>
      </c>
      <c r="J2882" s="20"/>
      <c r="K2882" s="20"/>
      <c r="L2882" s="20"/>
      <c r="M2882" s="20"/>
      <c r="N2882" s="20"/>
      <c r="O2882" s="20"/>
      <c r="P2882" s="20"/>
      <c r="Q2882" s="20"/>
      <c r="R2882" s="16">
        <v>6692000</v>
      </c>
      <c r="S2882" s="21">
        <v>1</v>
      </c>
      <c r="T2882" s="113" t="s">
        <v>15626</v>
      </c>
      <c r="U2882" s="238"/>
      <c r="V2882" s="112"/>
    </row>
    <row r="2883" spans="1:22" s="15" customFormat="1" ht="75" x14ac:dyDescent="0.3">
      <c r="A2883" s="16">
        <v>2878</v>
      </c>
      <c r="B2883" s="21" t="s">
        <v>7953</v>
      </c>
      <c r="C2883" s="16" t="s">
        <v>7954</v>
      </c>
      <c r="D2883" s="16" t="s">
        <v>7955</v>
      </c>
      <c r="E2883" s="16" t="s">
        <v>7956</v>
      </c>
      <c r="F2883" s="16"/>
      <c r="G2883" s="16" t="s">
        <v>33</v>
      </c>
      <c r="H2883" s="251">
        <v>600000</v>
      </c>
      <c r="I2883" s="251">
        <v>10</v>
      </c>
      <c r="J2883" s="16">
        <v>1521200</v>
      </c>
      <c r="K2883" s="16">
        <v>20</v>
      </c>
      <c r="L2883" s="16">
        <v>1521200</v>
      </c>
      <c r="M2883" s="16">
        <v>20</v>
      </c>
      <c r="N2883" s="16">
        <v>1521200</v>
      </c>
      <c r="O2883" s="16">
        <v>20</v>
      </c>
      <c r="P2883" s="16">
        <v>1521200</v>
      </c>
      <c r="Q2883" s="16">
        <v>20</v>
      </c>
      <c r="R2883" s="16">
        <v>6684800</v>
      </c>
      <c r="S2883" s="16">
        <v>90</v>
      </c>
      <c r="T2883" s="16" t="s">
        <v>213</v>
      </c>
      <c r="U2883" s="16" t="s">
        <v>7048</v>
      </c>
      <c r="V2883" s="16" t="s">
        <v>7048</v>
      </c>
    </row>
    <row r="2884" spans="1:22" s="15" customFormat="1" ht="168.75" x14ac:dyDescent="0.3">
      <c r="A2884" s="16">
        <v>2879</v>
      </c>
      <c r="B2884" s="21" t="s">
        <v>214</v>
      </c>
      <c r="C2884" s="16" t="s">
        <v>215</v>
      </c>
      <c r="D2884" s="16" t="s">
        <v>216</v>
      </c>
      <c r="E2884" s="16" t="s">
        <v>22</v>
      </c>
      <c r="F2884" s="40" t="s">
        <v>217</v>
      </c>
      <c r="G2884" s="16" t="s">
        <v>33</v>
      </c>
      <c r="H2884" s="251">
        <v>1670238.1</v>
      </c>
      <c r="I2884" s="251">
        <v>5</v>
      </c>
      <c r="J2884" s="16">
        <v>1670238.1</v>
      </c>
      <c r="K2884" s="16">
        <v>5</v>
      </c>
      <c r="L2884" s="16">
        <v>1670238.1</v>
      </c>
      <c r="M2884" s="16">
        <v>5</v>
      </c>
      <c r="N2884" s="16">
        <v>1670238.1</v>
      </c>
      <c r="O2884" s="16">
        <v>5</v>
      </c>
      <c r="P2884" s="16">
        <v>0</v>
      </c>
      <c r="Q2884" s="16">
        <v>0</v>
      </c>
      <c r="R2884" s="16">
        <v>6680952.4000000004</v>
      </c>
      <c r="S2884" s="16">
        <v>20</v>
      </c>
      <c r="T2884" s="16" t="s">
        <v>25</v>
      </c>
      <c r="U2884" s="16" t="s">
        <v>89</v>
      </c>
      <c r="V2884" s="16" t="s">
        <v>218</v>
      </c>
    </row>
    <row r="2885" spans="1:22" s="15" customFormat="1" ht="409.5" x14ac:dyDescent="0.3">
      <c r="A2885" s="16">
        <v>2880</v>
      </c>
      <c r="B2885" s="16" t="s">
        <v>1114</v>
      </c>
      <c r="C2885" s="16" t="s">
        <v>12432</v>
      </c>
      <c r="D2885" s="16" t="s">
        <v>12433</v>
      </c>
      <c r="E2885" s="16" t="s">
        <v>12434</v>
      </c>
      <c r="F2885" s="16" t="s">
        <v>12435</v>
      </c>
      <c r="G2885" s="151" t="s">
        <v>33</v>
      </c>
      <c r="H2885" s="275">
        <v>0</v>
      </c>
      <c r="I2885" s="275">
        <v>0</v>
      </c>
      <c r="J2885" s="275">
        <v>2226571.2000000002</v>
      </c>
      <c r="K2885" s="275">
        <v>1</v>
      </c>
      <c r="L2885" s="275">
        <v>2226571.2000000002</v>
      </c>
      <c r="M2885" s="275">
        <v>1</v>
      </c>
      <c r="N2885" s="275">
        <v>2226571.2000000002</v>
      </c>
      <c r="O2885" s="275">
        <v>1</v>
      </c>
      <c r="P2885" s="275">
        <v>0</v>
      </c>
      <c r="Q2885" s="275">
        <v>0</v>
      </c>
      <c r="R2885" s="16">
        <v>6679713.6000000006</v>
      </c>
      <c r="S2885" s="275">
        <v>3</v>
      </c>
      <c r="T2885" s="243" t="s">
        <v>11752</v>
      </c>
      <c r="U2885" s="279" t="s">
        <v>35</v>
      </c>
      <c r="V2885" s="279" t="s">
        <v>12436</v>
      </c>
    </row>
    <row r="2886" spans="1:22" s="15" customFormat="1" ht="409.5" x14ac:dyDescent="0.3">
      <c r="A2886" s="16">
        <v>2881</v>
      </c>
      <c r="B2886" s="21" t="s">
        <v>3943</v>
      </c>
      <c r="C2886" s="16" t="s">
        <v>3944</v>
      </c>
      <c r="D2886" s="16" t="s">
        <v>2915</v>
      </c>
      <c r="E2886" s="16" t="s">
        <v>5114</v>
      </c>
      <c r="F2886" s="16"/>
      <c r="G2886" s="16" t="s">
        <v>1757</v>
      </c>
      <c r="H2886" s="251">
        <v>6678000</v>
      </c>
      <c r="I2886" s="251">
        <v>848</v>
      </c>
      <c r="J2886" s="16">
        <v>0</v>
      </c>
      <c r="K2886" s="16">
        <v>0</v>
      </c>
      <c r="L2886" s="16">
        <v>0</v>
      </c>
      <c r="M2886" s="16">
        <v>0</v>
      </c>
      <c r="N2886" s="16">
        <v>0</v>
      </c>
      <c r="O2886" s="16">
        <v>0</v>
      </c>
      <c r="P2886" s="16">
        <v>0</v>
      </c>
      <c r="Q2886" s="16">
        <v>0</v>
      </c>
      <c r="R2886" s="16">
        <v>6678000</v>
      </c>
      <c r="S2886" s="16">
        <v>848</v>
      </c>
      <c r="T2886" s="16" t="s">
        <v>76</v>
      </c>
      <c r="U2886" s="16" t="s">
        <v>2567</v>
      </c>
      <c r="V2886" s="16" t="s">
        <v>2610</v>
      </c>
    </row>
    <row r="2887" spans="1:22" s="15" customFormat="1" ht="112.5" x14ac:dyDescent="0.3">
      <c r="A2887" s="16">
        <v>2882</v>
      </c>
      <c r="B2887" s="121" t="s">
        <v>14064</v>
      </c>
      <c r="C2887" s="113" t="s">
        <v>14065</v>
      </c>
      <c r="D2887" s="121" t="s">
        <v>5479</v>
      </c>
      <c r="E2887" s="121" t="s">
        <v>14177</v>
      </c>
      <c r="F2887" s="20"/>
      <c r="G2887" s="21" t="s">
        <v>33</v>
      </c>
      <c r="H2887" s="470">
        <v>1667400</v>
      </c>
      <c r="I2887" s="472">
        <v>300</v>
      </c>
      <c r="J2887" s="175">
        <v>1667400</v>
      </c>
      <c r="K2887" s="121">
        <v>300</v>
      </c>
      <c r="L2887" s="175">
        <v>1667400</v>
      </c>
      <c r="M2887" s="121">
        <v>300</v>
      </c>
      <c r="N2887" s="175">
        <v>1667400</v>
      </c>
      <c r="O2887" s="121">
        <v>300</v>
      </c>
      <c r="P2887" s="121"/>
      <c r="Q2887" s="121"/>
      <c r="R2887" s="16">
        <v>6669600</v>
      </c>
      <c r="S2887" s="21">
        <v>1200</v>
      </c>
      <c r="T2887" s="121" t="s">
        <v>13905</v>
      </c>
      <c r="U2887" s="224" t="s">
        <v>35</v>
      </c>
      <c r="V2887" s="218" t="s">
        <v>14067</v>
      </c>
    </row>
    <row r="2888" spans="1:22" s="15" customFormat="1" ht="131.25" x14ac:dyDescent="0.3">
      <c r="A2888" s="16">
        <v>2883</v>
      </c>
      <c r="B2888" s="21" t="s">
        <v>5555</v>
      </c>
      <c r="C2888" s="16" t="s">
        <v>5556</v>
      </c>
      <c r="D2888" s="16" t="s">
        <v>5557</v>
      </c>
      <c r="E2888" s="16" t="s">
        <v>5558</v>
      </c>
      <c r="F2888" s="16"/>
      <c r="G2888" s="16" t="s">
        <v>49</v>
      </c>
      <c r="H2888" s="251">
        <v>6667639</v>
      </c>
      <c r="I2888" s="251">
        <v>913</v>
      </c>
      <c r="J2888" s="16">
        <v>0</v>
      </c>
      <c r="K2888" s="16">
        <v>0</v>
      </c>
      <c r="L2888" s="16">
        <v>0</v>
      </c>
      <c r="M2888" s="16">
        <v>0</v>
      </c>
      <c r="N2888" s="16">
        <v>0</v>
      </c>
      <c r="O2888" s="16">
        <v>0</v>
      </c>
      <c r="P2888" s="16">
        <v>0</v>
      </c>
      <c r="Q2888" s="16">
        <v>0</v>
      </c>
      <c r="R2888" s="16">
        <v>6667639</v>
      </c>
      <c r="S2888" s="16">
        <v>913</v>
      </c>
      <c r="T2888" s="16" t="s">
        <v>76</v>
      </c>
      <c r="U2888" s="16" t="s">
        <v>244</v>
      </c>
      <c r="V2888" s="16" t="s">
        <v>403</v>
      </c>
    </row>
    <row r="2889" spans="1:22" s="15" customFormat="1" ht="56.25" x14ac:dyDescent="0.3">
      <c r="A2889" s="16">
        <v>2884</v>
      </c>
      <c r="B2889" s="21" t="s">
        <v>6299</v>
      </c>
      <c r="C2889" s="16" t="s">
        <v>1555</v>
      </c>
      <c r="D2889" s="16" t="s">
        <v>6300</v>
      </c>
      <c r="E2889" s="16" t="s">
        <v>6301</v>
      </c>
      <c r="F2889" s="16"/>
      <c r="G2889" s="16" t="s">
        <v>1493</v>
      </c>
      <c r="H2889" s="251">
        <v>6666849</v>
      </c>
      <c r="I2889" s="251">
        <v>387</v>
      </c>
      <c r="J2889" s="16">
        <v>0</v>
      </c>
      <c r="K2889" s="16">
        <v>0</v>
      </c>
      <c r="L2889" s="16">
        <v>0</v>
      </c>
      <c r="M2889" s="16">
        <v>0</v>
      </c>
      <c r="N2889" s="16">
        <v>0</v>
      </c>
      <c r="O2889" s="16">
        <v>0</v>
      </c>
      <c r="P2889" s="16">
        <v>0</v>
      </c>
      <c r="Q2889" s="16">
        <v>0</v>
      </c>
      <c r="R2889" s="16">
        <v>6666849</v>
      </c>
      <c r="S2889" s="16">
        <v>387</v>
      </c>
      <c r="T2889" s="16" t="s">
        <v>76</v>
      </c>
      <c r="U2889" s="16"/>
      <c r="V2889" s="16"/>
    </row>
    <row r="2890" spans="1:22" s="15" customFormat="1" ht="75" x14ac:dyDescent="0.3">
      <c r="A2890" s="16">
        <v>2885</v>
      </c>
      <c r="B2890" s="119" t="s">
        <v>11570</v>
      </c>
      <c r="C2890" s="119" t="s">
        <v>11566</v>
      </c>
      <c r="D2890" s="119" t="s">
        <v>11567</v>
      </c>
      <c r="E2890" s="119" t="s">
        <v>11616</v>
      </c>
      <c r="F2890" s="156" t="s">
        <v>11617</v>
      </c>
      <c r="G2890" s="151" t="s">
        <v>33</v>
      </c>
      <c r="H2890" s="474">
        <v>1547123.7870000002</v>
      </c>
      <c r="I2890" s="474">
        <v>3</v>
      </c>
      <c r="J2890" s="169">
        <v>1701836.1657000005</v>
      </c>
      <c r="K2890" s="169">
        <v>3</v>
      </c>
      <c r="L2890" s="169">
        <v>1707891</v>
      </c>
      <c r="M2890" s="169">
        <v>1</v>
      </c>
      <c r="N2890" s="203">
        <v>1707892</v>
      </c>
      <c r="O2890" s="169">
        <v>1</v>
      </c>
      <c r="P2890" s="131"/>
      <c r="Q2890" s="131"/>
      <c r="R2890" s="16">
        <v>6664742.9527000003</v>
      </c>
      <c r="S2890" s="151">
        <v>11</v>
      </c>
      <c r="T2890" s="151" t="s">
        <v>11563</v>
      </c>
      <c r="U2890" s="217" t="s">
        <v>26</v>
      </c>
      <c r="V2890" s="217" t="s">
        <v>11572</v>
      </c>
    </row>
    <row r="2891" spans="1:22" s="15" customFormat="1" ht="56.25" x14ac:dyDescent="0.3">
      <c r="A2891" s="16">
        <v>2886</v>
      </c>
      <c r="B2891" s="21" t="s">
        <v>296</v>
      </c>
      <c r="C2891" s="16" t="s">
        <v>2215</v>
      </c>
      <c r="D2891" s="16" t="s">
        <v>2216</v>
      </c>
      <c r="E2891" s="16" t="s">
        <v>2248</v>
      </c>
      <c r="F2891" s="16" t="s">
        <v>2249</v>
      </c>
      <c r="G2891" s="16" t="s">
        <v>1493</v>
      </c>
      <c r="H2891" s="251">
        <v>1209693.5759999999</v>
      </c>
      <c r="I2891" s="251">
        <v>70</v>
      </c>
      <c r="J2891" s="16">
        <v>1282275.19056</v>
      </c>
      <c r="K2891" s="16">
        <v>70</v>
      </c>
      <c r="L2891" s="16">
        <v>1333566.1981824001</v>
      </c>
      <c r="M2891" s="16">
        <v>70</v>
      </c>
      <c r="N2891" s="16">
        <v>1386908.846109696</v>
      </c>
      <c r="O2891" s="16">
        <v>70</v>
      </c>
      <c r="P2891" s="16">
        <v>1442385.1999540839</v>
      </c>
      <c r="Q2891" s="16">
        <v>70</v>
      </c>
      <c r="R2891" s="16">
        <v>6654829.0108061796</v>
      </c>
      <c r="S2891" s="16">
        <v>350</v>
      </c>
      <c r="T2891" s="16" t="s">
        <v>913</v>
      </c>
      <c r="U2891" s="16" t="s">
        <v>35</v>
      </c>
      <c r="V2891" s="16" t="s">
        <v>1524</v>
      </c>
    </row>
    <row r="2892" spans="1:22" s="15" customFormat="1" ht="75" x14ac:dyDescent="0.3">
      <c r="A2892" s="16">
        <v>2887</v>
      </c>
      <c r="B2892" s="21" t="s">
        <v>955</v>
      </c>
      <c r="C2892" s="16" t="s">
        <v>956</v>
      </c>
      <c r="D2892" s="16" t="s">
        <v>957</v>
      </c>
      <c r="E2892" s="16" t="s">
        <v>10721</v>
      </c>
      <c r="F2892" s="16"/>
      <c r="G2892" s="16" t="s">
        <v>7084</v>
      </c>
      <c r="H2892" s="251">
        <v>6652800</v>
      </c>
      <c r="I2892" s="251" t="s">
        <v>10722</v>
      </c>
      <c r="J2892" s="16"/>
      <c r="K2892" s="16"/>
      <c r="L2892" s="16"/>
      <c r="M2892" s="16"/>
      <c r="N2892" s="16"/>
      <c r="O2892" s="16"/>
      <c r="P2892" s="16"/>
      <c r="Q2892" s="16"/>
      <c r="R2892" s="16">
        <v>6652800</v>
      </c>
      <c r="S2892" s="16">
        <v>6600</v>
      </c>
      <c r="T2892" s="16" t="s">
        <v>76</v>
      </c>
      <c r="U2892" s="16" t="s">
        <v>2567</v>
      </c>
      <c r="V2892" s="16" t="s">
        <v>10723</v>
      </c>
    </row>
    <row r="2893" spans="1:22" s="15" customFormat="1" ht="37.5" x14ac:dyDescent="0.3">
      <c r="A2893" s="16">
        <v>2888</v>
      </c>
      <c r="B2893" s="119" t="s">
        <v>11618</v>
      </c>
      <c r="C2893" s="119" t="s">
        <v>5611</v>
      </c>
      <c r="D2893" s="119" t="s">
        <v>5612</v>
      </c>
      <c r="E2893" s="119" t="s">
        <v>11619</v>
      </c>
      <c r="F2893" s="156"/>
      <c r="G2893" s="151" t="s">
        <v>33</v>
      </c>
      <c r="H2893" s="474">
        <v>1542350.7000000002</v>
      </c>
      <c r="I2893" s="474">
        <v>20</v>
      </c>
      <c r="J2893" s="169">
        <v>1696585.7700000003</v>
      </c>
      <c r="K2893" s="169">
        <v>20</v>
      </c>
      <c r="L2893" s="169">
        <v>1701232</v>
      </c>
      <c r="M2893" s="169">
        <v>1</v>
      </c>
      <c r="N2893" s="203">
        <v>1701233</v>
      </c>
      <c r="O2893" s="169">
        <v>1</v>
      </c>
      <c r="P2893" s="131"/>
      <c r="Q2893" s="131"/>
      <c r="R2893" s="16">
        <v>6641401.4700000007</v>
      </c>
      <c r="S2893" s="151">
        <v>62</v>
      </c>
      <c r="T2893" s="151" t="s">
        <v>11563</v>
      </c>
      <c r="U2893" s="217" t="s">
        <v>26</v>
      </c>
      <c r="V2893" s="217" t="s">
        <v>11620</v>
      </c>
    </row>
    <row r="2894" spans="1:22" s="15" customFormat="1" ht="93.75" x14ac:dyDescent="0.3">
      <c r="A2894" s="16">
        <v>2889</v>
      </c>
      <c r="B2894" s="21" t="s">
        <v>5102</v>
      </c>
      <c r="C2894" s="16" t="s">
        <v>4191</v>
      </c>
      <c r="D2894" s="16" t="s">
        <v>4192</v>
      </c>
      <c r="E2894" s="16" t="s">
        <v>4193</v>
      </c>
      <c r="F2894" s="17"/>
      <c r="G2894" s="16" t="s">
        <v>33</v>
      </c>
      <c r="H2894" s="251">
        <v>1326696</v>
      </c>
      <c r="I2894" s="251">
        <v>447</v>
      </c>
      <c r="J2894" s="16">
        <v>1326696</v>
      </c>
      <c r="K2894" s="16">
        <v>447</v>
      </c>
      <c r="L2894" s="16">
        <v>1326696</v>
      </c>
      <c r="M2894" s="16">
        <v>447</v>
      </c>
      <c r="N2894" s="16">
        <v>1326696</v>
      </c>
      <c r="O2894" s="16">
        <v>447</v>
      </c>
      <c r="P2894" s="16">
        <v>1326696</v>
      </c>
      <c r="Q2894" s="16">
        <v>447</v>
      </c>
      <c r="R2894" s="16">
        <v>6633480</v>
      </c>
      <c r="S2894" s="16">
        <v>2235</v>
      </c>
      <c r="T2894" s="16" t="s">
        <v>213</v>
      </c>
      <c r="U2894" s="16" t="s">
        <v>2567</v>
      </c>
      <c r="V2894" s="16" t="s">
        <v>4587</v>
      </c>
    </row>
    <row r="2895" spans="1:22" s="15" customFormat="1" ht="56.25" x14ac:dyDescent="0.3">
      <c r="A2895" s="16">
        <v>2890</v>
      </c>
      <c r="B2895" s="21" t="s">
        <v>55</v>
      </c>
      <c r="C2895" s="16" t="s">
        <v>10162</v>
      </c>
      <c r="D2895" s="16" t="s">
        <v>10163</v>
      </c>
      <c r="E2895" s="16" t="s">
        <v>10164</v>
      </c>
      <c r="F2895" s="16" t="s">
        <v>10164</v>
      </c>
      <c r="G2895" s="16" t="s">
        <v>9115</v>
      </c>
      <c r="H2895" s="251">
        <v>1324512</v>
      </c>
      <c r="I2895" s="251" t="s">
        <v>9130</v>
      </c>
      <c r="J2895" s="16">
        <v>1324512</v>
      </c>
      <c r="K2895" s="16" t="s">
        <v>9130</v>
      </c>
      <c r="L2895" s="16">
        <v>1324512</v>
      </c>
      <c r="M2895" s="16" t="s">
        <v>9130</v>
      </c>
      <c r="N2895" s="16">
        <v>1324512</v>
      </c>
      <c r="O2895" s="16" t="s">
        <v>9130</v>
      </c>
      <c r="P2895" s="16">
        <v>1324512</v>
      </c>
      <c r="Q2895" s="16" t="s">
        <v>9130</v>
      </c>
      <c r="R2895" s="16">
        <v>6622560</v>
      </c>
      <c r="S2895" s="16">
        <v>15</v>
      </c>
      <c r="T2895" s="16" t="s">
        <v>34</v>
      </c>
      <c r="U2895" s="16"/>
      <c r="V2895" s="16"/>
    </row>
    <row r="2896" spans="1:22" s="15" customFormat="1" ht="37.5" x14ac:dyDescent="0.3">
      <c r="A2896" s="16">
        <v>2891</v>
      </c>
      <c r="B2896" s="21" t="s">
        <v>7957</v>
      </c>
      <c r="C2896" s="16" t="s">
        <v>7958</v>
      </c>
      <c r="D2896" s="16" t="s">
        <v>2626</v>
      </c>
      <c r="E2896" s="16" t="s">
        <v>7959</v>
      </c>
      <c r="F2896" s="16"/>
      <c r="G2896" s="16" t="s">
        <v>33</v>
      </c>
      <c r="H2896" s="251">
        <v>2043000</v>
      </c>
      <c r="I2896" s="251">
        <v>300</v>
      </c>
      <c r="J2896" s="16">
        <v>1144080</v>
      </c>
      <c r="K2896" s="16">
        <v>140</v>
      </c>
      <c r="L2896" s="16">
        <v>1144080</v>
      </c>
      <c r="M2896" s="16">
        <v>140</v>
      </c>
      <c r="N2896" s="16">
        <v>1144080</v>
      </c>
      <c r="O2896" s="16">
        <v>140</v>
      </c>
      <c r="P2896" s="16">
        <v>1144080</v>
      </c>
      <c r="Q2896" s="16">
        <v>140</v>
      </c>
      <c r="R2896" s="16">
        <v>6619320</v>
      </c>
      <c r="S2896" s="16">
        <v>860</v>
      </c>
      <c r="T2896" s="16" t="s">
        <v>213</v>
      </c>
      <c r="U2896" s="16" t="s">
        <v>7048</v>
      </c>
      <c r="V2896" s="16" t="s">
        <v>7048</v>
      </c>
    </row>
    <row r="2897" spans="1:22" s="15" customFormat="1" ht="262.5" x14ac:dyDescent="0.3">
      <c r="A2897" s="16">
        <v>2892</v>
      </c>
      <c r="B2897" s="21" t="s">
        <v>4619</v>
      </c>
      <c r="C2897" s="16" t="s">
        <v>4620</v>
      </c>
      <c r="D2897" s="16" t="s">
        <v>4621</v>
      </c>
      <c r="E2897" s="16" t="s">
        <v>4622</v>
      </c>
      <c r="F2897" s="16"/>
      <c r="G2897" s="16" t="s">
        <v>33</v>
      </c>
      <c r="H2897" s="251">
        <v>6616209.6000000006</v>
      </c>
      <c r="I2897" s="251">
        <v>3</v>
      </c>
      <c r="J2897" s="16">
        <v>0</v>
      </c>
      <c r="K2897" s="16">
        <v>0</v>
      </c>
      <c r="L2897" s="16">
        <v>0</v>
      </c>
      <c r="M2897" s="16">
        <v>0</v>
      </c>
      <c r="N2897" s="16">
        <v>0</v>
      </c>
      <c r="O2897" s="16">
        <v>0</v>
      </c>
      <c r="P2897" s="16">
        <v>0</v>
      </c>
      <c r="Q2897" s="16">
        <v>0</v>
      </c>
      <c r="R2897" s="16">
        <v>6616209.6000000006</v>
      </c>
      <c r="S2897" s="16">
        <v>3</v>
      </c>
      <c r="T2897" s="16" t="s">
        <v>9133</v>
      </c>
      <c r="U2897" s="16" t="s">
        <v>1320</v>
      </c>
      <c r="V2897" s="16" t="s">
        <v>3310</v>
      </c>
    </row>
    <row r="2898" spans="1:22" s="15" customFormat="1" ht="243.75" x14ac:dyDescent="0.3">
      <c r="A2898" s="16">
        <v>2893</v>
      </c>
      <c r="B2898" s="21" t="s">
        <v>5103</v>
      </c>
      <c r="C2898" s="16" t="s">
        <v>817</v>
      </c>
      <c r="D2898" s="16" t="s">
        <v>816</v>
      </c>
      <c r="E2898" s="16" t="s">
        <v>818</v>
      </c>
      <c r="F2898" s="17"/>
      <c r="G2898" s="16" t="s">
        <v>24</v>
      </c>
      <c r="H2898" s="251">
        <v>1323144</v>
      </c>
      <c r="I2898" s="251">
        <v>141</v>
      </c>
      <c r="J2898" s="16">
        <v>1323144</v>
      </c>
      <c r="K2898" s="16">
        <v>141</v>
      </c>
      <c r="L2898" s="16">
        <v>1323144</v>
      </c>
      <c r="M2898" s="16">
        <v>141</v>
      </c>
      <c r="N2898" s="16">
        <v>1323144</v>
      </c>
      <c r="O2898" s="16">
        <v>141</v>
      </c>
      <c r="P2898" s="16">
        <v>1323144</v>
      </c>
      <c r="Q2898" s="16">
        <v>141</v>
      </c>
      <c r="R2898" s="16">
        <v>6615720</v>
      </c>
      <c r="S2898" s="16">
        <v>705</v>
      </c>
      <c r="T2898" s="16" t="s">
        <v>213</v>
      </c>
      <c r="U2898" s="16" t="s">
        <v>294</v>
      </c>
      <c r="V2898" s="16" t="s">
        <v>3017</v>
      </c>
    </row>
    <row r="2899" spans="1:22" s="15" customFormat="1" ht="187.5" x14ac:dyDescent="0.3">
      <c r="A2899" s="16">
        <v>2894</v>
      </c>
      <c r="B2899" s="21" t="s">
        <v>332</v>
      </c>
      <c r="C2899" s="16" t="s">
        <v>1343</v>
      </c>
      <c r="D2899" s="16" t="s">
        <v>3594</v>
      </c>
      <c r="E2899" s="16" t="s">
        <v>3647</v>
      </c>
      <c r="F2899" s="16" t="s">
        <v>3648</v>
      </c>
      <c r="G2899" s="16" t="s">
        <v>33</v>
      </c>
      <c r="H2899" s="251">
        <v>3145046.3333333335</v>
      </c>
      <c r="I2899" s="251">
        <v>2</v>
      </c>
      <c r="J2899" s="16">
        <v>1666874.5566666669</v>
      </c>
      <c r="K2899" s="16">
        <v>1</v>
      </c>
      <c r="L2899" s="16">
        <v>0</v>
      </c>
      <c r="M2899" s="16">
        <v>0</v>
      </c>
      <c r="N2899" s="16">
        <v>1802891.5204906671</v>
      </c>
      <c r="O2899" s="16">
        <v>1</v>
      </c>
      <c r="P2899" s="16">
        <v>0</v>
      </c>
      <c r="Q2899" s="16">
        <v>0</v>
      </c>
      <c r="R2899" s="16">
        <v>6614812.4104906674</v>
      </c>
      <c r="S2899" s="16">
        <v>4</v>
      </c>
      <c r="T2899" s="16" t="s">
        <v>9759</v>
      </c>
      <c r="U2899" s="16" t="s">
        <v>2567</v>
      </c>
      <c r="V2899" s="16" t="s">
        <v>3649</v>
      </c>
    </row>
    <row r="2900" spans="1:22" s="15" customFormat="1" ht="150" x14ac:dyDescent="0.3">
      <c r="A2900" s="16">
        <v>2895</v>
      </c>
      <c r="B2900" s="21" t="s">
        <v>5559</v>
      </c>
      <c r="C2900" s="16" t="s">
        <v>5560</v>
      </c>
      <c r="D2900" s="16" t="s">
        <v>5561</v>
      </c>
      <c r="E2900" s="16" t="s">
        <v>5562</v>
      </c>
      <c r="F2900" s="16"/>
      <c r="G2900" s="16" t="s">
        <v>281</v>
      </c>
      <c r="H2900" s="251">
        <v>6610230.7039999999</v>
      </c>
      <c r="I2900" s="251">
        <v>784.50399999999991</v>
      </c>
      <c r="J2900" s="16">
        <v>0</v>
      </c>
      <c r="K2900" s="16">
        <v>0</v>
      </c>
      <c r="L2900" s="16">
        <v>0</v>
      </c>
      <c r="M2900" s="16">
        <v>0</v>
      </c>
      <c r="N2900" s="16">
        <v>0</v>
      </c>
      <c r="O2900" s="16">
        <v>0</v>
      </c>
      <c r="P2900" s="16">
        <v>0</v>
      </c>
      <c r="Q2900" s="16">
        <v>0</v>
      </c>
      <c r="R2900" s="16">
        <v>6610230.7039999999</v>
      </c>
      <c r="S2900" s="16">
        <v>784.50399999999991</v>
      </c>
      <c r="T2900" s="16" t="s">
        <v>76</v>
      </c>
      <c r="U2900" s="16" t="s">
        <v>2567</v>
      </c>
      <c r="V2900" s="16" t="s">
        <v>199</v>
      </c>
    </row>
    <row r="2901" spans="1:22" s="15" customFormat="1" ht="56.25" x14ac:dyDescent="0.3">
      <c r="A2901" s="16">
        <v>2896</v>
      </c>
      <c r="B2901" s="16" t="s">
        <v>13302</v>
      </c>
      <c r="C2901" s="16" t="s">
        <v>13303</v>
      </c>
      <c r="D2901" s="16" t="s">
        <v>12475</v>
      </c>
      <c r="E2901" s="16" t="s">
        <v>13304</v>
      </c>
      <c r="F2901" s="16"/>
      <c r="G2901" s="151" t="s">
        <v>9115</v>
      </c>
      <c r="H2901" s="168">
        <v>6609120</v>
      </c>
      <c r="I2901" s="166" t="s">
        <v>9130</v>
      </c>
      <c r="J2901" s="166">
        <v>0</v>
      </c>
      <c r="K2901" s="166">
        <v>0</v>
      </c>
      <c r="L2901" s="166">
        <v>0</v>
      </c>
      <c r="M2901" s="166">
        <v>0</v>
      </c>
      <c r="N2901" s="166">
        <v>0</v>
      </c>
      <c r="O2901" s="166">
        <v>0</v>
      </c>
      <c r="P2901" s="166">
        <v>0</v>
      </c>
      <c r="Q2901" s="166">
        <v>0</v>
      </c>
      <c r="R2901" s="16">
        <v>6609120</v>
      </c>
      <c r="S2901" s="275">
        <v>3</v>
      </c>
      <c r="T2901" s="20" t="s">
        <v>13227</v>
      </c>
      <c r="U2901" s="118"/>
      <c r="V2901" s="118"/>
    </row>
    <row r="2902" spans="1:22" s="15" customFormat="1" ht="409.5" x14ac:dyDescent="0.3">
      <c r="A2902" s="16">
        <v>2897</v>
      </c>
      <c r="B2902" s="21" t="s">
        <v>2671</v>
      </c>
      <c r="C2902" s="16" t="s">
        <v>9833</v>
      </c>
      <c r="D2902" s="16" t="s">
        <v>126</v>
      </c>
      <c r="E2902" s="16" t="s">
        <v>9834</v>
      </c>
      <c r="F2902" s="16" t="s">
        <v>9835</v>
      </c>
      <c r="G2902" s="16" t="s">
        <v>9769</v>
      </c>
      <c r="H2902" s="251">
        <v>1320000</v>
      </c>
      <c r="I2902" s="251">
        <v>6</v>
      </c>
      <c r="J2902" s="16">
        <v>1320000</v>
      </c>
      <c r="K2902" s="16">
        <v>6</v>
      </c>
      <c r="L2902" s="16">
        <v>1320000</v>
      </c>
      <c r="M2902" s="16">
        <v>6</v>
      </c>
      <c r="N2902" s="16">
        <v>1320000</v>
      </c>
      <c r="O2902" s="16">
        <v>6</v>
      </c>
      <c r="P2902" s="16">
        <v>1320000</v>
      </c>
      <c r="Q2902" s="16">
        <v>6</v>
      </c>
      <c r="R2902" s="16">
        <v>6600000</v>
      </c>
      <c r="S2902" s="16">
        <v>30</v>
      </c>
      <c r="T2902" s="16" t="s">
        <v>25</v>
      </c>
      <c r="U2902" s="16" t="s">
        <v>765</v>
      </c>
      <c r="V2902" s="16" t="s">
        <v>9836</v>
      </c>
    </row>
    <row r="2903" spans="1:22" s="15" customFormat="1" ht="409.5" x14ac:dyDescent="0.3">
      <c r="A2903" s="16">
        <v>2898</v>
      </c>
      <c r="B2903" s="21" t="s">
        <v>4192</v>
      </c>
      <c r="C2903" s="16" t="s">
        <v>6172</v>
      </c>
      <c r="D2903" s="16" t="s">
        <v>6173</v>
      </c>
      <c r="E2903" s="16" t="s">
        <v>9862</v>
      </c>
      <c r="F2903" s="16" t="s">
        <v>9863</v>
      </c>
      <c r="G2903" s="16" t="s">
        <v>9769</v>
      </c>
      <c r="H2903" s="251">
        <v>1100000</v>
      </c>
      <c r="I2903" s="251">
        <v>2</v>
      </c>
      <c r="J2903" s="16">
        <v>1100000</v>
      </c>
      <c r="K2903" s="16">
        <v>2</v>
      </c>
      <c r="L2903" s="16">
        <v>1650000</v>
      </c>
      <c r="M2903" s="16">
        <v>3</v>
      </c>
      <c r="N2903" s="16">
        <v>1100000</v>
      </c>
      <c r="O2903" s="16">
        <v>2</v>
      </c>
      <c r="P2903" s="16">
        <v>1650000</v>
      </c>
      <c r="Q2903" s="16">
        <v>3</v>
      </c>
      <c r="R2903" s="16">
        <v>6600000</v>
      </c>
      <c r="S2903" s="16">
        <v>12</v>
      </c>
      <c r="T2903" s="16" t="s">
        <v>25</v>
      </c>
      <c r="U2903" s="16" t="s">
        <v>35</v>
      </c>
      <c r="V2903" s="16" t="s">
        <v>9864</v>
      </c>
    </row>
    <row r="2904" spans="1:22" s="15" customFormat="1" ht="56.25" x14ac:dyDescent="0.3">
      <c r="A2904" s="16">
        <v>2899</v>
      </c>
      <c r="B2904" s="21" t="s">
        <v>2548</v>
      </c>
      <c r="C2904" s="16" t="s">
        <v>3315</v>
      </c>
      <c r="D2904" s="16" t="s">
        <v>1601</v>
      </c>
      <c r="E2904" s="16" t="s">
        <v>3454</v>
      </c>
      <c r="F2904" s="16" t="s">
        <v>3454</v>
      </c>
      <c r="G2904" s="16" t="s">
        <v>1493</v>
      </c>
      <c r="H2904" s="251">
        <v>3299295</v>
      </c>
      <c r="I2904" s="251">
        <v>5</v>
      </c>
      <c r="J2904" s="16">
        <v>0</v>
      </c>
      <c r="K2904" s="16">
        <v>0</v>
      </c>
      <c r="L2904" s="16">
        <v>3299295</v>
      </c>
      <c r="M2904" s="16">
        <v>5</v>
      </c>
      <c r="N2904" s="16">
        <v>0</v>
      </c>
      <c r="O2904" s="16">
        <v>0</v>
      </c>
      <c r="P2904" s="16">
        <v>0</v>
      </c>
      <c r="Q2904" s="16">
        <v>0</v>
      </c>
      <c r="R2904" s="16">
        <v>6598590</v>
      </c>
      <c r="S2904" s="16">
        <v>10</v>
      </c>
      <c r="T2904" s="16" t="s">
        <v>1326</v>
      </c>
      <c r="U2904" s="16" t="s">
        <v>294</v>
      </c>
      <c r="V2904" s="16" t="s">
        <v>3169</v>
      </c>
    </row>
    <row r="2905" spans="1:22" s="15" customFormat="1" x14ac:dyDescent="0.3">
      <c r="A2905" s="16">
        <v>2900</v>
      </c>
      <c r="B2905" s="21" t="s">
        <v>2062</v>
      </c>
      <c r="C2905" s="16" t="s">
        <v>4434</v>
      </c>
      <c r="D2905" s="16" t="s">
        <v>1954</v>
      </c>
      <c r="E2905" s="16" t="s">
        <v>7176</v>
      </c>
      <c r="F2905" s="16"/>
      <c r="G2905" s="16" t="s">
        <v>7084</v>
      </c>
      <c r="H2905" s="251">
        <v>6595680</v>
      </c>
      <c r="I2905" s="251" t="s">
        <v>10404</v>
      </c>
      <c r="J2905" s="16"/>
      <c r="K2905" s="16"/>
      <c r="L2905" s="16"/>
      <c r="M2905" s="16"/>
      <c r="N2905" s="16"/>
      <c r="O2905" s="16"/>
      <c r="P2905" s="16"/>
      <c r="Q2905" s="16"/>
      <c r="R2905" s="16">
        <v>6595680</v>
      </c>
      <c r="S2905" s="16">
        <v>906</v>
      </c>
      <c r="T2905" s="16" t="s">
        <v>76</v>
      </c>
      <c r="U2905" s="16" t="s">
        <v>2567</v>
      </c>
      <c r="V2905" s="16" t="s">
        <v>10761</v>
      </c>
    </row>
    <row r="2906" spans="1:22" s="15" customFormat="1" ht="409.5" x14ac:dyDescent="0.3">
      <c r="A2906" s="16">
        <v>2901</v>
      </c>
      <c r="B2906" s="279" t="s">
        <v>11397</v>
      </c>
      <c r="C2906" s="36" t="s">
        <v>11398</v>
      </c>
      <c r="D2906" s="36" t="s">
        <v>11399</v>
      </c>
      <c r="E2906" s="134" t="s">
        <v>11400</v>
      </c>
      <c r="F2906" s="35"/>
      <c r="G2906" s="134" t="s">
        <v>1571</v>
      </c>
      <c r="H2906" s="308">
        <v>6593750</v>
      </c>
      <c r="I2906" s="308">
        <v>1</v>
      </c>
      <c r="J2906" s="99">
        <v>0</v>
      </c>
      <c r="K2906" s="99">
        <v>0</v>
      </c>
      <c r="L2906" s="99">
        <v>0</v>
      </c>
      <c r="M2906" s="99">
        <v>0</v>
      </c>
      <c r="N2906" s="99">
        <v>0</v>
      </c>
      <c r="O2906" s="99">
        <v>0</v>
      </c>
      <c r="P2906" s="99">
        <v>0</v>
      </c>
      <c r="Q2906" s="99">
        <v>0</v>
      </c>
      <c r="R2906" s="16">
        <v>6593750</v>
      </c>
      <c r="S2906" s="99">
        <v>1</v>
      </c>
      <c r="T2906" s="16" t="s">
        <v>9133</v>
      </c>
      <c r="U2906" s="99" t="s">
        <v>11267</v>
      </c>
      <c r="V2906" s="35" t="s">
        <v>199</v>
      </c>
    </row>
    <row r="2907" spans="1:22" s="15" customFormat="1" ht="409.5" x14ac:dyDescent="0.3">
      <c r="A2907" s="16">
        <v>2902</v>
      </c>
      <c r="B2907" s="21" t="s">
        <v>1590</v>
      </c>
      <c r="C2907" s="16" t="s">
        <v>3456</v>
      </c>
      <c r="D2907" s="16" t="s">
        <v>3457</v>
      </c>
      <c r="E2907" s="16" t="s">
        <v>6305</v>
      </c>
      <c r="F2907" s="16"/>
      <c r="G2907" s="16" t="s">
        <v>49</v>
      </c>
      <c r="H2907" s="251">
        <v>6588800</v>
      </c>
      <c r="I2907" s="251">
        <v>32</v>
      </c>
      <c r="J2907" s="16">
        <v>0</v>
      </c>
      <c r="K2907" s="16">
        <v>0</v>
      </c>
      <c r="L2907" s="16">
        <v>0</v>
      </c>
      <c r="M2907" s="16">
        <v>0</v>
      </c>
      <c r="N2907" s="16">
        <v>0</v>
      </c>
      <c r="O2907" s="16">
        <v>0</v>
      </c>
      <c r="P2907" s="16">
        <v>0</v>
      </c>
      <c r="Q2907" s="16">
        <v>0</v>
      </c>
      <c r="R2907" s="16">
        <v>6588800</v>
      </c>
      <c r="S2907" s="16">
        <v>32</v>
      </c>
      <c r="T2907" s="16" t="s">
        <v>76</v>
      </c>
      <c r="U2907" s="16"/>
      <c r="V2907" s="16"/>
    </row>
    <row r="2908" spans="1:22" s="15" customFormat="1" ht="112.5" x14ac:dyDescent="0.3">
      <c r="A2908" s="16">
        <v>2903</v>
      </c>
      <c r="B2908" s="21" t="s">
        <v>264</v>
      </c>
      <c r="C2908" s="16" t="s">
        <v>2079</v>
      </c>
      <c r="D2908" s="16" t="s">
        <v>2080</v>
      </c>
      <c r="E2908" s="16" t="s">
        <v>9370</v>
      </c>
      <c r="F2908" s="16"/>
      <c r="G2908" s="16" t="s">
        <v>9115</v>
      </c>
      <c r="H2908" s="251">
        <v>6585600</v>
      </c>
      <c r="I2908" s="251" t="s">
        <v>9120</v>
      </c>
      <c r="J2908" s="16"/>
      <c r="K2908" s="16"/>
      <c r="L2908" s="16"/>
      <c r="M2908" s="16"/>
      <c r="N2908" s="16"/>
      <c r="O2908" s="16"/>
      <c r="P2908" s="16"/>
      <c r="Q2908" s="16"/>
      <c r="R2908" s="16">
        <v>6585600</v>
      </c>
      <c r="S2908" s="16">
        <v>2</v>
      </c>
      <c r="T2908" s="16" t="s">
        <v>1326</v>
      </c>
      <c r="U2908" s="16"/>
      <c r="V2908" s="16"/>
    </row>
    <row r="2909" spans="1:22" s="15" customFormat="1" ht="75" x14ac:dyDescent="0.3">
      <c r="A2909" s="16">
        <v>2904</v>
      </c>
      <c r="B2909" s="20" t="s">
        <v>263</v>
      </c>
      <c r="C2909" s="20" t="s">
        <v>13853</v>
      </c>
      <c r="D2909" s="20" t="s">
        <v>13854</v>
      </c>
      <c r="E2909" s="20" t="s">
        <v>13855</v>
      </c>
      <c r="F2909" s="20" t="s">
        <v>13781</v>
      </c>
      <c r="G2909" s="20" t="s">
        <v>9115</v>
      </c>
      <c r="H2909" s="115">
        <v>1317120</v>
      </c>
      <c r="I2909" s="115" t="s">
        <v>9283</v>
      </c>
      <c r="J2909" s="21">
        <v>1317120</v>
      </c>
      <c r="K2909" s="21" t="s">
        <v>9283</v>
      </c>
      <c r="L2909" s="21">
        <v>1317120</v>
      </c>
      <c r="M2909" s="21" t="s">
        <v>9283</v>
      </c>
      <c r="N2909" s="21">
        <v>1317120</v>
      </c>
      <c r="O2909" s="21">
        <v>32</v>
      </c>
      <c r="P2909" s="21">
        <v>1317120</v>
      </c>
      <c r="Q2909" s="21" t="s">
        <v>9283</v>
      </c>
      <c r="R2909" s="16">
        <v>6585600</v>
      </c>
      <c r="S2909" s="21">
        <v>160</v>
      </c>
      <c r="T2909" s="113" t="s">
        <v>13783</v>
      </c>
      <c r="U2909" s="112"/>
      <c r="V2909" s="221"/>
    </row>
    <row r="2910" spans="1:22" s="15" customFormat="1" ht="112.5" x14ac:dyDescent="0.3">
      <c r="A2910" s="16">
        <v>2905</v>
      </c>
      <c r="B2910" s="113" t="s">
        <v>1590</v>
      </c>
      <c r="C2910" s="113" t="s">
        <v>6688</v>
      </c>
      <c r="D2910" s="113" t="s">
        <v>6689</v>
      </c>
      <c r="E2910" s="113" t="s">
        <v>16152</v>
      </c>
      <c r="F2910" s="17">
        <v>3165</v>
      </c>
      <c r="G2910" s="113" t="s">
        <v>33</v>
      </c>
      <c r="H2910" s="172">
        <v>6584463.8399999999</v>
      </c>
      <c r="I2910" s="172">
        <v>3</v>
      </c>
      <c r="J2910" s="174"/>
      <c r="K2910" s="174"/>
      <c r="L2910" s="174"/>
      <c r="M2910" s="174"/>
      <c r="N2910" s="174"/>
      <c r="O2910" s="174"/>
      <c r="P2910" s="174"/>
      <c r="Q2910" s="174"/>
      <c r="R2910" s="16">
        <v>6584463.8399999999</v>
      </c>
      <c r="S2910" s="171">
        <v>3</v>
      </c>
      <c r="T2910" s="21" t="s">
        <v>15928</v>
      </c>
      <c r="U2910" s="112" t="s">
        <v>199</v>
      </c>
      <c r="V2910" s="112" t="s">
        <v>199</v>
      </c>
    </row>
    <row r="2911" spans="1:22" s="15" customFormat="1" ht="168.75" x14ac:dyDescent="0.3">
      <c r="A2911" s="16">
        <v>2906</v>
      </c>
      <c r="B2911" s="114" t="s">
        <v>14178</v>
      </c>
      <c r="C2911" s="114" t="s">
        <v>14179</v>
      </c>
      <c r="D2911" s="114" t="s">
        <v>14180</v>
      </c>
      <c r="E2911" s="114" t="s">
        <v>14181</v>
      </c>
      <c r="F2911" s="114"/>
      <c r="G2911" s="20" t="s">
        <v>33</v>
      </c>
      <c r="H2911" s="115">
        <v>0</v>
      </c>
      <c r="I2911" s="172">
        <v>0</v>
      </c>
      <c r="J2911" s="114">
        <v>1481850</v>
      </c>
      <c r="K2911" s="114">
        <v>50</v>
      </c>
      <c r="L2911" s="114">
        <v>1585579.5</v>
      </c>
      <c r="M2911" s="114">
        <v>50</v>
      </c>
      <c r="N2911" s="114">
        <v>1696570.0650000002</v>
      </c>
      <c r="O2911" s="114">
        <v>50</v>
      </c>
      <c r="P2911" s="114">
        <v>1815329.9695500003</v>
      </c>
      <c r="Q2911" s="114">
        <v>50</v>
      </c>
      <c r="R2911" s="16">
        <v>6579329.5345500009</v>
      </c>
      <c r="S2911" s="114">
        <v>200</v>
      </c>
      <c r="T2911" s="114" t="s">
        <v>13999</v>
      </c>
      <c r="U2911" s="221" t="s">
        <v>83</v>
      </c>
      <c r="V2911" s="221"/>
    </row>
    <row r="2912" spans="1:22" s="15" customFormat="1" ht="206.25" x14ac:dyDescent="0.3">
      <c r="A2912" s="16">
        <v>2907</v>
      </c>
      <c r="B2912" s="16" t="s">
        <v>12437</v>
      </c>
      <c r="C2912" s="16" t="s">
        <v>12438</v>
      </c>
      <c r="D2912" s="16" t="s">
        <v>12439</v>
      </c>
      <c r="E2912" s="16" t="s">
        <v>12440</v>
      </c>
      <c r="F2912" s="16" t="s">
        <v>12441</v>
      </c>
      <c r="G2912" s="151" t="s">
        <v>33</v>
      </c>
      <c r="H2912" s="275">
        <v>0</v>
      </c>
      <c r="I2912" s="275">
        <v>0</v>
      </c>
      <c r="J2912" s="275">
        <v>2190300</v>
      </c>
      <c r="K2912" s="275">
        <v>298</v>
      </c>
      <c r="L2912" s="275">
        <v>2190300</v>
      </c>
      <c r="M2912" s="275">
        <v>298</v>
      </c>
      <c r="N2912" s="275">
        <v>2190300</v>
      </c>
      <c r="O2912" s="275">
        <v>298</v>
      </c>
      <c r="P2912" s="275">
        <v>0</v>
      </c>
      <c r="Q2912" s="275">
        <v>0</v>
      </c>
      <c r="R2912" s="16">
        <v>6570900</v>
      </c>
      <c r="S2912" s="275">
        <v>894</v>
      </c>
      <c r="T2912" s="243" t="s">
        <v>11752</v>
      </c>
      <c r="U2912" s="279" t="s">
        <v>35</v>
      </c>
      <c r="V2912" s="279" t="s">
        <v>12442</v>
      </c>
    </row>
    <row r="2913" spans="1:22" s="15" customFormat="1" ht="112.5" x14ac:dyDescent="0.3">
      <c r="A2913" s="16">
        <v>2908</v>
      </c>
      <c r="B2913" s="21" t="s">
        <v>5596</v>
      </c>
      <c r="C2913" s="21" t="s">
        <v>5597</v>
      </c>
      <c r="D2913" s="21" t="s">
        <v>5598</v>
      </c>
      <c r="E2913" s="21" t="s">
        <v>14182</v>
      </c>
      <c r="F2913" s="155"/>
      <c r="G2913" s="21">
        <v>839</v>
      </c>
      <c r="H2913" s="115">
        <v>1313928</v>
      </c>
      <c r="I2913" s="115">
        <v>33</v>
      </c>
      <c r="J2913" s="21">
        <v>1313928</v>
      </c>
      <c r="K2913" s="21">
        <v>33</v>
      </c>
      <c r="L2913" s="21">
        <v>1313928</v>
      </c>
      <c r="M2913" s="21">
        <v>33</v>
      </c>
      <c r="N2913" s="21">
        <v>1313928</v>
      </c>
      <c r="O2913" s="21">
        <v>33</v>
      </c>
      <c r="P2913" s="21">
        <v>1313928</v>
      </c>
      <c r="Q2913" s="21">
        <v>33</v>
      </c>
      <c r="R2913" s="16">
        <v>6569640</v>
      </c>
      <c r="S2913" s="21">
        <v>165</v>
      </c>
      <c r="T2913" s="21" t="s">
        <v>13882</v>
      </c>
      <c r="U2913" s="16" t="s">
        <v>13883</v>
      </c>
      <c r="V2913" s="16"/>
    </row>
    <row r="2914" spans="1:22" s="15" customFormat="1" ht="56.25" x14ac:dyDescent="0.3">
      <c r="A2914" s="16">
        <v>2909</v>
      </c>
      <c r="B2914" s="21" t="s">
        <v>5106</v>
      </c>
      <c r="C2914" s="16" t="s">
        <v>5107</v>
      </c>
      <c r="D2914" s="16" t="s">
        <v>5108</v>
      </c>
      <c r="E2914" s="16" t="s">
        <v>1222</v>
      </c>
      <c r="F2914" s="17"/>
      <c r="G2914" s="16" t="s">
        <v>3128</v>
      </c>
      <c r="H2914" s="251">
        <v>1311000</v>
      </c>
      <c r="I2914" s="251">
        <v>114</v>
      </c>
      <c r="J2914" s="16">
        <v>1311000</v>
      </c>
      <c r="K2914" s="16">
        <v>114</v>
      </c>
      <c r="L2914" s="16">
        <v>1311000</v>
      </c>
      <c r="M2914" s="16">
        <v>114</v>
      </c>
      <c r="N2914" s="16">
        <v>1311000</v>
      </c>
      <c r="O2914" s="16">
        <v>114</v>
      </c>
      <c r="P2914" s="16">
        <v>1311000</v>
      </c>
      <c r="Q2914" s="16">
        <v>114</v>
      </c>
      <c r="R2914" s="16">
        <v>6555000</v>
      </c>
      <c r="S2914" s="16">
        <v>570</v>
      </c>
      <c r="T2914" s="16" t="s">
        <v>213</v>
      </c>
      <c r="U2914" s="16" t="s">
        <v>204</v>
      </c>
      <c r="V2914" s="16" t="s">
        <v>3403</v>
      </c>
    </row>
    <row r="2915" spans="1:22" s="15" customFormat="1" ht="112.5" x14ac:dyDescent="0.3">
      <c r="A2915" s="16">
        <v>2910</v>
      </c>
      <c r="B2915" s="21" t="s">
        <v>645</v>
      </c>
      <c r="C2915" s="16" t="s">
        <v>86</v>
      </c>
      <c r="D2915" s="16" t="s">
        <v>87</v>
      </c>
      <c r="E2915" s="16" t="s">
        <v>11036</v>
      </c>
      <c r="F2915" s="16"/>
      <c r="G2915" s="16" t="s">
        <v>1493</v>
      </c>
      <c r="H2915" s="251">
        <v>1309981.57</v>
      </c>
      <c r="I2915" s="251">
        <v>20</v>
      </c>
      <c r="J2915" s="16">
        <v>1309981.57</v>
      </c>
      <c r="K2915" s="16">
        <v>20</v>
      </c>
      <c r="L2915" s="16">
        <v>1309981.57</v>
      </c>
      <c r="M2915" s="16">
        <v>20</v>
      </c>
      <c r="N2915" s="16">
        <v>1309981.57</v>
      </c>
      <c r="O2915" s="16">
        <v>20</v>
      </c>
      <c r="P2915" s="16">
        <v>1309981.57</v>
      </c>
      <c r="Q2915" s="16">
        <v>20</v>
      </c>
      <c r="R2915" s="16">
        <v>6549907.8500000006</v>
      </c>
      <c r="S2915" s="16">
        <v>100</v>
      </c>
      <c r="T2915" s="16" t="s">
        <v>1113</v>
      </c>
      <c r="U2915" s="16" t="s">
        <v>1097</v>
      </c>
      <c r="V2915" s="35" t="s">
        <v>199</v>
      </c>
    </row>
    <row r="2916" spans="1:22" s="15" customFormat="1" ht="75" x14ac:dyDescent="0.3">
      <c r="A2916" s="16">
        <v>2911</v>
      </c>
      <c r="B2916" s="21" t="s">
        <v>878</v>
      </c>
      <c r="C2916" s="16" t="s">
        <v>879</v>
      </c>
      <c r="D2916" s="16" t="s">
        <v>880</v>
      </c>
      <c r="E2916" s="16" t="s">
        <v>888</v>
      </c>
      <c r="F2916" s="40" t="s">
        <v>889</v>
      </c>
      <c r="G2916" s="16" t="s">
        <v>337</v>
      </c>
      <c r="H2916" s="437">
        <v>2183243.19</v>
      </c>
      <c r="I2916" s="437">
        <v>15757.8</v>
      </c>
      <c r="J2916" s="26">
        <v>2183243.19</v>
      </c>
      <c r="K2916" s="26">
        <v>15757.8</v>
      </c>
      <c r="L2916" s="26">
        <v>2183243.19</v>
      </c>
      <c r="M2916" s="26">
        <v>15757.8</v>
      </c>
      <c r="N2916" s="16">
        <v>0</v>
      </c>
      <c r="O2916" s="16">
        <v>0</v>
      </c>
      <c r="P2916" s="16">
        <v>0</v>
      </c>
      <c r="Q2916" s="16">
        <v>0</v>
      </c>
      <c r="R2916" s="16">
        <v>6549729.5700000003</v>
      </c>
      <c r="S2916" s="16">
        <v>47273.399999999994</v>
      </c>
      <c r="T2916" s="16" t="s">
        <v>883</v>
      </c>
      <c r="U2916" s="16" t="s">
        <v>35</v>
      </c>
      <c r="V2916" s="16" t="s">
        <v>884</v>
      </c>
    </row>
    <row r="2917" spans="1:22" s="15" customFormat="1" ht="56.25" x14ac:dyDescent="0.3">
      <c r="A2917" s="16">
        <v>2912</v>
      </c>
      <c r="B2917" s="21" t="s">
        <v>2690</v>
      </c>
      <c r="C2917" s="16" t="s">
        <v>2691</v>
      </c>
      <c r="D2917" s="16" t="s">
        <v>2692</v>
      </c>
      <c r="E2917" s="16" t="s">
        <v>2693</v>
      </c>
      <c r="F2917" s="16"/>
      <c r="G2917" s="16" t="s">
        <v>49</v>
      </c>
      <c r="H2917" s="251">
        <v>1519871.44</v>
      </c>
      <c r="I2917" s="251">
        <v>4</v>
      </c>
      <c r="J2917" s="16">
        <v>1611063.73</v>
      </c>
      <c r="K2917" s="16">
        <v>4</v>
      </c>
      <c r="L2917" s="16">
        <v>1675506.28</v>
      </c>
      <c r="M2917" s="16">
        <v>4</v>
      </c>
      <c r="N2917" s="16">
        <v>1742526.53</v>
      </c>
      <c r="O2917" s="16">
        <v>4</v>
      </c>
      <c r="P2917" s="16">
        <v>0</v>
      </c>
      <c r="Q2917" s="16">
        <v>0</v>
      </c>
      <c r="R2917" s="16">
        <v>6548967.9800000004</v>
      </c>
      <c r="S2917" s="16">
        <v>16</v>
      </c>
      <c r="T2917" s="16" t="s">
        <v>1522</v>
      </c>
      <c r="U2917" s="16" t="s">
        <v>2567</v>
      </c>
      <c r="V2917" s="16" t="s">
        <v>199</v>
      </c>
    </row>
    <row r="2918" spans="1:22" s="15" customFormat="1" x14ac:dyDescent="0.3">
      <c r="A2918" s="16">
        <v>2913</v>
      </c>
      <c r="B2918" s="118" t="s">
        <v>6325</v>
      </c>
      <c r="C2918" s="118" t="s">
        <v>6326</v>
      </c>
      <c r="D2918" s="118" t="s">
        <v>6327</v>
      </c>
      <c r="E2918" s="118" t="s">
        <v>15587</v>
      </c>
      <c r="F2918" s="118" t="s">
        <v>14449</v>
      </c>
      <c r="G2918" s="118" t="s">
        <v>9115</v>
      </c>
      <c r="H2918" s="166">
        <v>1624019.25</v>
      </c>
      <c r="I2918" s="166">
        <v>21</v>
      </c>
      <c r="J2918" s="118">
        <v>1230075</v>
      </c>
      <c r="K2918" s="118">
        <v>21</v>
      </c>
      <c r="L2918" s="118">
        <v>1230075</v>
      </c>
      <c r="M2918" s="118">
        <v>21</v>
      </c>
      <c r="N2918" s="118">
        <v>1230075</v>
      </c>
      <c r="O2918" s="118">
        <v>21</v>
      </c>
      <c r="P2918" s="118">
        <v>1230075</v>
      </c>
      <c r="Q2918" s="118">
        <v>21</v>
      </c>
      <c r="R2918" s="16">
        <v>6544319.25</v>
      </c>
      <c r="S2918" s="118">
        <v>210</v>
      </c>
      <c r="T2918" s="20" t="s">
        <v>15403</v>
      </c>
      <c r="U2918" s="118"/>
      <c r="V2918" s="118"/>
    </row>
    <row r="2919" spans="1:22" s="15" customFormat="1" ht="409.5" x14ac:dyDescent="0.3">
      <c r="A2919" s="16">
        <v>2914</v>
      </c>
      <c r="B2919" s="21" t="s">
        <v>3545</v>
      </c>
      <c r="C2919" s="16" t="s">
        <v>4714</v>
      </c>
      <c r="D2919" s="16" t="s">
        <v>4715</v>
      </c>
      <c r="E2919" s="16" t="s">
        <v>5138</v>
      </c>
      <c r="F2919" s="16"/>
      <c r="G2919" s="16" t="s">
        <v>1493</v>
      </c>
      <c r="H2919" s="251">
        <v>6538200</v>
      </c>
      <c r="I2919" s="251">
        <v>76920</v>
      </c>
      <c r="J2919" s="16">
        <v>0</v>
      </c>
      <c r="K2919" s="16">
        <v>0</v>
      </c>
      <c r="L2919" s="16">
        <v>0</v>
      </c>
      <c r="M2919" s="16">
        <v>0</v>
      </c>
      <c r="N2919" s="16">
        <v>0</v>
      </c>
      <c r="O2919" s="16">
        <v>0</v>
      </c>
      <c r="P2919" s="16">
        <v>0</v>
      </c>
      <c r="Q2919" s="16">
        <v>0</v>
      </c>
      <c r="R2919" s="16">
        <v>6538200</v>
      </c>
      <c r="S2919" s="16">
        <v>76920</v>
      </c>
      <c r="T2919" s="16" t="s">
        <v>76</v>
      </c>
      <c r="U2919" s="16" t="s">
        <v>2567</v>
      </c>
      <c r="V2919" s="16" t="s">
        <v>199</v>
      </c>
    </row>
    <row r="2920" spans="1:22" s="15" customFormat="1" ht="75" x14ac:dyDescent="0.3">
      <c r="A2920" s="16">
        <v>2915</v>
      </c>
      <c r="B2920" s="113" t="s">
        <v>4022</v>
      </c>
      <c r="C2920" s="113" t="s">
        <v>4023</v>
      </c>
      <c r="D2920" s="113" t="s">
        <v>2894</v>
      </c>
      <c r="E2920" s="113" t="s">
        <v>15498</v>
      </c>
      <c r="F2920" s="123" t="s">
        <v>14449</v>
      </c>
      <c r="G2920" s="113" t="s">
        <v>9115</v>
      </c>
      <c r="H2920" s="189">
        <v>6537350.4000000004</v>
      </c>
      <c r="I2920" s="172" t="s">
        <v>9333</v>
      </c>
      <c r="J2920" s="20"/>
      <c r="K2920" s="20"/>
      <c r="L2920" s="20"/>
      <c r="M2920" s="20"/>
      <c r="N2920" s="20"/>
      <c r="O2920" s="20"/>
      <c r="P2920" s="20"/>
      <c r="Q2920" s="20"/>
      <c r="R2920" s="16">
        <v>6537350.4000000004</v>
      </c>
      <c r="S2920" s="21">
        <v>24</v>
      </c>
      <c r="T2920" s="113" t="s">
        <v>15681</v>
      </c>
      <c r="U2920" s="16" t="s">
        <v>15682</v>
      </c>
      <c r="V2920" s="16" t="s">
        <v>15683</v>
      </c>
    </row>
    <row r="2921" spans="1:22" s="15" customFormat="1" ht="75" x14ac:dyDescent="0.3">
      <c r="A2921" s="16">
        <v>2916</v>
      </c>
      <c r="B2921" s="16" t="s">
        <v>1038</v>
      </c>
      <c r="C2921" s="16" t="s">
        <v>1039</v>
      </c>
      <c r="D2921" s="16" t="s">
        <v>1040</v>
      </c>
      <c r="E2921" s="16" t="s">
        <v>1051</v>
      </c>
      <c r="F2921" s="16"/>
      <c r="G2921" s="151" t="s">
        <v>9115</v>
      </c>
      <c r="H2921" s="291">
        <v>6533329.5999999996</v>
      </c>
      <c r="I2921" s="275" t="s">
        <v>9126</v>
      </c>
      <c r="J2921" s="275"/>
      <c r="K2921" s="275"/>
      <c r="L2921" s="275"/>
      <c r="M2921" s="275"/>
      <c r="N2921" s="275"/>
      <c r="O2921" s="275"/>
      <c r="P2921" s="275"/>
      <c r="Q2921" s="275"/>
      <c r="R2921" s="16">
        <v>6533329.5999999996</v>
      </c>
      <c r="S2921" s="275">
        <v>10</v>
      </c>
      <c r="T2921" s="38" t="s">
        <v>12010</v>
      </c>
      <c r="U2921" s="279"/>
      <c r="V2921" s="279"/>
    </row>
    <row r="2922" spans="1:22" s="15" customFormat="1" ht="93.75" x14ac:dyDescent="0.3">
      <c r="A2922" s="16">
        <v>2917</v>
      </c>
      <c r="B2922" s="16" t="s">
        <v>2626</v>
      </c>
      <c r="C2922" s="16" t="s">
        <v>13306</v>
      </c>
      <c r="D2922" s="16" t="s">
        <v>13307</v>
      </c>
      <c r="E2922" s="16" t="s">
        <v>13308</v>
      </c>
      <c r="F2922" s="16"/>
      <c r="G2922" s="151" t="s">
        <v>9115</v>
      </c>
      <c r="H2922" s="168">
        <v>6507399.7300000004</v>
      </c>
      <c r="I2922" s="166" t="s">
        <v>9113</v>
      </c>
      <c r="J2922" s="166">
        <v>0</v>
      </c>
      <c r="K2922" s="166">
        <v>0</v>
      </c>
      <c r="L2922" s="166">
        <v>0</v>
      </c>
      <c r="M2922" s="166">
        <v>0</v>
      </c>
      <c r="N2922" s="166">
        <v>0</v>
      </c>
      <c r="O2922" s="166">
        <v>0</v>
      </c>
      <c r="P2922" s="166">
        <v>0</v>
      </c>
      <c r="Q2922" s="166">
        <v>0</v>
      </c>
      <c r="R2922" s="16">
        <v>6507399.7300000004</v>
      </c>
      <c r="S2922" s="275">
        <v>1</v>
      </c>
      <c r="T2922" s="20" t="s">
        <v>13227</v>
      </c>
      <c r="U2922" s="118" t="s">
        <v>35</v>
      </c>
      <c r="V2922" s="118" t="s">
        <v>1613</v>
      </c>
    </row>
    <row r="2923" spans="1:22" s="15" customFormat="1" ht="93.75" x14ac:dyDescent="0.3">
      <c r="A2923" s="16">
        <v>2918</v>
      </c>
      <c r="B2923" s="21" t="s">
        <v>7960</v>
      </c>
      <c r="C2923" s="16" t="s">
        <v>7845</v>
      </c>
      <c r="D2923" s="16" t="s">
        <v>7846</v>
      </c>
      <c r="E2923" s="16" t="s">
        <v>798</v>
      </c>
      <c r="F2923" s="16"/>
      <c r="G2923" s="16" t="s">
        <v>49</v>
      </c>
      <c r="H2923" s="251">
        <v>1385982</v>
      </c>
      <c r="I2923" s="251">
        <v>18</v>
      </c>
      <c r="J2923" s="16">
        <v>1279687.5</v>
      </c>
      <c r="K2923" s="16">
        <v>21</v>
      </c>
      <c r="L2923" s="16">
        <v>1279687.5</v>
      </c>
      <c r="M2923" s="16">
        <v>21</v>
      </c>
      <c r="N2923" s="16">
        <v>1279687.5</v>
      </c>
      <c r="O2923" s="16">
        <v>21</v>
      </c>
      <c r="P2923" s="16">
        <v>1279687.5</v>
      </c>
      <c r="Q2923" s="16">
        <v>21</v>
      </c>
      <c r="R2923" s="16">
        <v>6504732</v>
      </c>
      <c r="S2923" s="16">
        <v>102</v>
      </c>
      <c r="T2923" s="16" t="s">
        <v>213</v>
      </c>
      <c r="U2923" s="16" t="s">
        <v>83</v>
      </c>
      <c r="V2923" s="16" t="s">
        <v>7048</v>
      </c>
    </row>
    <row r="2924" spans="1:22" s="15" customFormat="1" ht="75" x14ac:dyDescent="0.3">
      <c r="A2924" s="16">
        <v>2919</v>
      </c>
      <c r="B2924" s="21" t="s">
        <v>955</v>
      </c>
      <c r="C2924" s="16" t="s">
        <v>2767</v>
      </c>
      <c r="D2924" s="16" t="s">
        <v>2768</v>
      </c>
      <c r="E2924" s="16" t="s">
        <v>3388</v>
      </c>
      <c r="F2924" s="16"/>
      <c r="G2924" s="16" t="s">
        <v>1861</v>
      </c>
      <c r="H2924" s="251">
        <v>1254400</v>
      </c>
      <c r="I2924" s="251">
        <v>2.5</v>
      </c>
      <c r="J2924" s="16">
        <v>1312280.8035714284</v>
      </c>
      <c r="K2924" s="16">
        <v>2500</v>
      </c>
      <c r="L2924" s="16">
        <v>1312280.8035714284</v>
      </c>
      <c r="M2924" s="16">
        <v>2500</v>
      </c>
      <c r="N2924" s="16">
        <v>1312280.8035714284</v>
      </c>
      <c r="O2924" s="16">
        <v>2500</v>
      </c>
      <c r="P2924" s="16">
        <v>1312280.8035714284</v>
      </c>
      <c r="Q2924" s="16">
        <v>2500</v>
      </c>
      <c r="R2924" s="16">
        <v>6503523.2142857127</v>
      </c>
      <c r="S2924" s="16">
        <v>10002.5</v>
      </c>
      <c r="T2924" s="16" t="s">
        <v>1113</v>
      </c>
      <c r="U2924" s="16" t="s">
        <v>1097</v>
      </c>
      <c r="V2924" s="16"/>
    </row>
    <row r="2925" spans="1:22" s="15" customFormat="1" ht="409.5" x14ac:dyDescent="0.3">
      <c r="A2925" s="16">
        <v>2920</v>
      </c>
      <c r="B2925" s="16" t="s">
        <v>114</v>
      </c>
      <c r="C2925" s="16" t="s">
        <v>12457</v>
      </c>
      <c r="D2925" s="16" t="s">
        <v>12458</v>
      </c>
      <c r="E2925" s="16" t="s">
        <v>12527</v>
      </c>
      <c r="F2925" s="16" t="s">
        <v>12528</v>
      </c>
      <c r="G2925" s="151" t="s">
        <v>24</v>
      </c>
      <c r="H2925" s="275">
        <v>1300455.6000000001</v>
      </c>
      <c r="I2925" s="275">
        <v>120</v>
      </c>
      <c r="J2925" s="275">
        <v>1300455.6000000001</v>
      </c>
      <c r="K2925" s="275">
        <v>120</v>
      </c>
      <c r="L2925" s="275">
        <v>1300455.6000000001</v>
      </c>
      <c r="M2925" s="275">
        <v>120</v>
      </c>
      <c r="N2925" s="275">
        <v>1300455.6000000001</v>
      </c>
      <c r="O2925" s="275">
        <v>120</v>
      </c>
      <c r="P2925" s="275">
        <v>1300455.6000000001</v>
      </c>
      <c r="Q2925" s="275">
        <v>120</v>
      </c>
      <c r="R2925" s="16">
        <v>6502278</v>
      </c>
      <c r="S2925" s="275">
        <v>600</v>
      </c>
      <c r="T2925" s="243" t="s">
        <v>11752</v>
      </c>
      <c r="U2925" s="279" t="s">
        <v>35</v>
      </c>
      <c r="V2925" s="279" t="s">
        <v>12461</v>
      </c>
    </row>
    <row r="2926" spans="1:22" s="15" customFormat="1" ht="93.75" x14ac:dyDescent="0.3">
      <c r="A2926" s="16">
        <v>2921</v>
      </c>
      <c r="B2926" s="20" t="s">
        <v>3036</v>
      </c>
      <c r="C2926" s="17" t="s">
        <v>589</v>
      </c>
      <c r="D2926" s="17" t="s">
        <v>590</v>
      </c>
      <c r="E2926" s="45" t="s">
        <v>3037</v>
      </c>
      <c r="F2926" s="16"/>
      <c r="G2926" s="16" t="s">
        <v>33</v>
      </c>
      <c r="H2926" s="251">
        <v>6500000</v>
      </c>
      <c r="I2926" s="251">
        <v>26</v>
      </c>
      <c r="J2926" s="16">
        <v>0</v>
      </c>
      <c r="K2926" s="16">
        <v>0</v>
      </c>
      <c r="L2926" s="16">
        <v>0</v>
      </c>
      <c r="M2926" s="16">
        <v>0</v>
      </c>
      <c r="N2926" s="16">
        <v>0</v>
      </c>
      <c r="O2926" s="16">
        <v>0</v>
      </c>
      <c r="P2926" s="16">
        <v>0</v>
      </c>
      <c r="Q2926" s="16">
        <v>0</v>
      </c>
      <c r="R2926" s="16">
        <v>6500000</v>
      </c>
      <c r="S2926" s="16">
        <v>26</v>
      </c>
      <c r="T2926" s="16" t="s">
        <v>1516</v>
      </c>
      <c r="U2926" s="16" t="s">
        <v>2567</v>
      </c>
      <c r="V2926" s="16" t="s">
        <v>3026</v>
      </c>
    </row>
    <row r="2927" spans="1:22" s="15" customFormat="1" ht="93.75" x14ac:dyDescent="0.3">
      <c r="A2927" s="16">
        <v>2922</v>
      </c>
      <c r="B2927" s="21" t="s">
        <v>1590</v>
      </c>
      <c r="C2927" s="16" t="s">
        <v>4291</v>
      </c>
      <c r="D2927" s="16" t="s">
        <v>4292</v>
      </c>
      <c r="E2927" s="16" t="s">
        <v>4301</v>
      </c>
      <c r="F2927" s="16"/>
      <c r="G2927" s="16" t="s">
        <v>1493</v>
      </c>
      <c r="H2927" s="251">
        <v>0</v>
      </c>
      <c r="I2927" s="251">
        <v>0</v>
      </c>
      <c r="J2927" s="16">
        <v>0</v>
      </c>
      <c r="K2927" s="16">
        <v>0</v>
      </c>
      <c r="L2927" s="16">
        <v>0</v>
      </c>
      <c r="M2927" s="16">
        <v>0</v>
      </c>
      <c r="N2927" s="16">
        <v>0</v>
      </c>
      <c r="O2927" s="16">
        <v>0</v>
      </c>
      <c r="P2927" s="16">
        <v>6500000</v>
      </c>
      <c r="Q2927" s="16">
        <v>15</v>
      </c>
      <c r="R2927" s="16">
        <v>6500000</v>
      </c>
      <c r="S2927" s="16">
        <v>15</v>
      </c>
      <c r="T2927" s="16" t="s">
        <v>50</v>
      </c>
      <c r="U2927" s="16" t="s">
        <v>353</v>
      </c>
      <c r="V2927" s="16" t="s">
        <v>3003</v>
      </c>
    </row>
    <row r="2928" spans="1:22" s="15" customFormat="1" ht="409.5" x14ac:dyDescent="0.3">
      <c r="A2928" s="16">
        <v>2923</v>
      </c>
      <c r="B2928" s="21" t="s">
        <v>1550</v>
      </c>
      <c r="C2928" s="16" t="s">
        <v>1551</v>
      </c>
      <c r="D2928" s="16" t="s">
        <v>1552</v>
      </c>
      <c r="E2928" s="16" t="s">
        <v>5408</v>
      </c>
      <c r="F2928" s="16"/>
      <c r="G2928" s="16" t="s">
        <v>1493</v>
      </c>
      <c r="H2928" s="251">
        <v>6500000</v>
      </c>
      <c r="I2928" s="251">
        <v>1</v>
      </c>
      <c r="J2928" s="16">
        <v>0</v>
      </c>
      <c r="K2928" s="16">
        <v>0</v>
      </c>
      <c r="L2928" s="16">
        <v>0</v>
      </c>
      <c r="M2928" s="16">
        <v>0</v>
      </c>
      <c r="N2928" s="16">
        <v>0</v>
      </c>
      <c r="O2928" s="16">
        <v>0</v>
      </c>
      <c r="P2928" s="16">
        <v>0</v>
      </c>
      <c r="Q2928" s="16">
        <v>0</v>
      </c>
      <c r="R2928" s="16">
        <v>6500000</v>
      </c>
      <c r="S2928" s="16">
        <v>1</v>
      </c>
      <c r="T2928" s="16" t="s">
        <v>76</v>
      </c>
      <c r="U2928" s="16" t="s">
        <v>2567</v>
      </c>
      <c r="V2928" s="16" t="s">
        <v>199</v>
      </c>
    </row>
    <row r="2929" spans="1:22" s="15" customFormat="1" ht="150" x14ac:dyDescent="0.3">
      <c r="A2929" s="16">
        <v>2924</v>
      </c>
      <c r="B2929" s="16" t="s">
        <v>12142</v>
      </c>
      <c r="C2929" s="16" t="s">
        <v>12143</v>
      </c>
      <c r="D2929" s="16" t="s">
        <v>798</v>
      </c>
      <c r="E2929" s="16" t="s">
        <v>12443</v>
      </c>
      <c r="F2929" s="16" t="s">
        <v>12444</v>
      </c>
      <c r="G2929" s="151" t="s">
        <v>33</v>
      </c>
      <c r="H2929" s="275">
        <v>0</v>
      </c>
      <c r="I2929" s="275">
        <v>0</v>
      </c>
      <c r="J2929" s="275">
        <v>2166056</v>
      </c>
      <c r="K2929" s="275">
        <v>4</v>
      </c>
      <c r="L2929" s="275">
        <v>2166056</v>
      </c>
      <c r="M2929" s="275">
        <v>4</v>
      </c>
      <c r="N2929" s="275">
        <v>2166056</v>
      </c>
      <c r="O2929" s="275">
        <v>4</v>
      </c>
      <c r="P2929" s="275">
        <v>0</v>
      </c>
      <c r="Q2929" s="275">
        <v>0</v>
      </c>
      <c r="R2929" s="16">
        <v>6498168</v>
      </c>
      <c r="S2929" s="275">
        <v>12</v>
      </c>
      <c r="T2929" s="243" t="s">
        <v>11752</v>
      </c>
      <c r="U2929" s="279" t="s">
        <v>61</v>
      </c>
      <c r="V2929" s="279" t="s">
        <v>12445</v>
      </c>
    </row>
    <row r="2930" spans="1:22" s="15" customFormat="1" ht="56.25" x14ac:dyDescent="0.3">
      <c r="A2930" s="16">
        <v>2925</v>
      </c>
      <c r="B2930" s="51" t="s">
        <v>14702</v>
      </c>
      <c r="C2930" s="51" t="s">
        <v>14703</v>
      </c>
      <c r="D2930" s="51" t="s">
        <v>14704</v>
      </c>
      <c r="E2930" s="51" t="s">
        <v>14830</v>
      </c>
      <c r="F2930" s="51"/>
      <c r="G2930" s="51" t="s">
        <v>9115</v>
      </c>
      <c r="H2930" s="437">
        <v>6496000</v>
      </c>
      <c r="I2930" s="251" t="s">
        <v>7128</v>
      </c>
      <c r="J2930" s="17"/>
      <c r="K2930" s="17"/>
      <c r="L2930" s="17"/>
      <c r="M2930" s="17"/>
      <c r="N2930" s="17"/>
      <c r="O2930" s="17"/>
      <c r="P2930" s="17"/>
      <c r="Q2930" s="17"/>
      <c r="R2930" s="16">
        <v>6496000</v>
      </c>
      <c r="S2930" s="16">
        <v>20</v>
      </c>
      <c r="T2930" s="51" t="s">
        <v>14655</v>
      </c>
      <c r="U2930" s="51" t="s">
        <v>89</v>
      </c>
      <c r="V2930" s="17"/>
    </row>
    <row r="2931" spans="1:22" s="15" customFormat="1" ht="37.5" x14ac:dyDescent="0.3">
      <c r="A2931" s="16">
        <v>2926</v>
      </c>
      <c r="B2931" s="114" t="s">
        <v>15857</v>
      </c>
      <c r="C2931" s="114" t="s">
        <v>15858</v>
      </c>
      <c r="D2931" s="114" t="s">
        <v>15859</v>
      </c>
      <c r="E2931" s="114" t="s">
        <v>1051</v>
      </c>
      <c r="F2931" s="114" t="s">
        <v>14449</v>
      </c>
      <c r="G2931" s="114" t="s">
        <v>9115</v>
      </c>
      <c r="H2931" s="189">
        <v>6496000</v>
      </c>
      <c r="I2931" s="172" t="s">
        <v>9113</v>
      </c>
      <c r="J2931" s="20"/>
      <c r="K2931" s="20"/>
      <c r="L2931" s="20"/>
      <c r="M2931" s="20"/>
      <c r="N2931" s="20"/>
      <c r="O2931" s="20"/>
      <c r="P2931" s="20"/>
      <c r="Q2931" s="20"/>
      <c r="R2931" s="16">
        <v>6496000</v>
      </c>
      <c r="S2931" s="21">
        <v>1</v>
      </c>
      <c r="T2931" s="20" t="s">
        <v>15828</v>
      </c>
      <c r="U2931" s="112"/>
      <c r="V2931" s="37"/>
    </row>
    <row r="2932" spans="1:22" s="15" customFormat="1" ht="56.25" x14ac:dyDescent="0.3">
      <c r="A2932" s="16">
        <v>2927</v>
      </c>
      <c r="B2932" s="113" t="s">
        <v>138</v>
      </c>
      <c r="C2932" s="113" t="s">
        <v>15762</v>
      </c>
      <c r="D2932" s="113" t="s">
        <v>15763</v>
      </c>
      <c r="E2932" s="113" t="s">
        <v>15764</v>
      </c>
      <c r="F2932" s="114" t="s">
        <v>14449</v>
      </c>
      <c r="G2932" s="113" t="s">
        <v>13060</v>
      </c>
      <c r="H2932" s="172">
        <v>1242000</v>
      </c>
      <c r="I2932" s="172">
        <v>50</v>
      </c>
      <c r="J2932" s="178">
        <v>1341360</v>
      </c>
      <c r="K2932" s="178">
        <v>50</v>
      </c>
      <c r="L2932" s="178">
        <v>1316520</v>
      </c>
      <c r="M2932" s="178">
        <v>50</v>
      </c>
      <c r="N2932" s="178">
        <v>1291680</v>
      </c>
      <c r="O2932" s="178">
        <v>50</v>
      </c>
      <c r="P2932" s="178">
        <v>1291680</v>
      </c>
      <c r="Q2932" s="178">
        <v>50</v>
      </c>
      <c r="R2932" s="16">
        <v>6483240</v>
      </c>
      <c r="S2932" s="178">
        <v>250</v>
      </c>
      <c r="T2932" s="20" t="s">
        <v>15751</v>
      </c>
      <c r="U2932" s="288" t="s">
        <v>1051</v>
      </c>
      <c r="V2932" s="289" t="s">
        <v>1051</v>
      </c>
    </row>
    <row r="2933" spans="1:22" s="15" customFormat="1" ht="112.5" x14ac:dyDescent="0.3">
      <c r="A2933" s="16">
        <v>2928</v>
      </c>
      <c r="B2933" s="119" t="s">
        <v>4053</v>
      </c>
      <c r="C2933" s="119" t="s">
        <v>11607</v>
      </c>
      <c r="D2933" s="119" t="s">
        <v>11621</v>
      </c>
      <c r="E2933" s="119" t="s">
        <v>11621</v>
      </c>
      <c r="F2933" s="119"/>
      <c r="G2933" s="151" t="s">
        <v>33</v>
      </c>
      <c r="H2933" s="474">
        <v>1370788</v>
      </c>
      <c r="I2933" s="474">
        <v>1</v>
      </c>
      <c r="J2933" s="169">
        <v>1570788</v>
      </c>
      <c r="K2933" s="169">
        <v>1</v>
      </c>
      <c r="L2933" s="169">
        <v>1770788</v>
      </c>
      <c r="M2933" s="169">
        <v>1</v>
      </c>
      <c r="N2933" s="203">
        <v>1770789</v>
      </c>
      <c r="O2933" s="169">
        <v>1</v>
      </c>
      <c r="P2933" s="151"/>
      <c r="Q2933" s="151"/>
      <c r="R2933" s="16">
        <v>6483153</v>
      </c>
      <c r="S2933" s="151">
        <v>5</v>
      </c>
      <c r="T2933" s="151" t="s">
        <v>11563</v>
      </c>
      <c r="U2933" s="217" t="s">
        <v>26</v>
      </c>
      <c r="V2933" s="217" t="s">
        <v>11622</v>
      </c>
    </row>
    <row r="2934" spans="1:22" s="15" customFormat="1" ht="56.25" x14ac:dyDescent="0.3">
      <c r="A2934" s="16">
        <v>2929</v>
      </c>
      <c r="B2934" s="21" t="s">
        <v>2548</v>
      </c>
      <c r="C2934" s="16" t="s">
        <v>2549</v>
      </c>
      <c r="D2934" s="16" t="s">
        <v>2550</v>
      </c>
      <c r="E2934" s="16" t="s">
        <v>2551</v>
      </c>
      <c r="F2934" s="16"/>
      <c r="G2934" s="16" t="s">
        <v>49</v>
      </c>
      <c r="H2934" s="251">
        <v>1504255.08</v>
      </c>
      <c r="I2934" s="251">
        <v>4</v>
      </c>
      <c r="J2934" s="16">
        <v>1594510.38</v>
      </c>
      <c r="K2934" s="16">
        <v>4</v>
      </c>
      <c r="L2934" s="16">
        <v>1658290.8</v>
      </c>
      <c r="M2934" s="16">
        <v>4</v>
      </c>
      <c r="N2934" s="16">
        <v>1724622.43</v>
      </c>
      <c r="O2934" s="16">
        <v>4</v>
      </c>
      <c r="P2934" s="16">
        <v>0</v>
      </c>
      <c r="Q2934" s="16">
        <v>0</v>
      </c>
      <c r="R2934" s="16">
        <v>6481678.6899999995</v>
      </c>
      <c r="S2934" s="16">
        <v>16</v>
      </c>
      <c r="T2934" s="16" t="s">
        <v>1522</v>
      </c>
      <c r="U2934" s="16" t="s">
        <v>1523</v>
      </c>
      <c r="V2934" s="16" t="s">
        <v>1885</v>
      </c>
    </row>
    <row r="2935" spans="1:22" s="15" customFormat="1" ht="93.75" x14ac:dyDescent="0.3">
      <c r="A2935" s="16">
        <v>2930</v>
      </c>
      <c r="B2935" s="16" t="s">
        <v>1193</v>
      </c>
      <c r="C2935" s="16" t="s">
        <v>4014</v>
      </c>
      <c r="D2935" s="16" t="s">
        <v>4015</v>
      </c>
      <c r="E2935" s="16" t="s">
        <v>12446</v>
      </c>
      <c r="F2935" s="16"/>
      <c r="G2935" s="151" t="s">
        <v>9115</v>
      </c>
      <c r="H2935" s="275">
        <v>2160000</v>
      </c>
      <c r="I2935" s="275" t="s">
        <v>9126</v>
      </c>
      <c r="J2935" s="275">
        <v>0</v>
      </c>
      <c r="K2935" s="275">
        <v>0</v>
      </c>
      <c r="L2935" s="275">
        <v>2160000</v>
      </c>
      <c r="M2935" s="275" t="s">
        <v>9126</v>
      </c>
      <c r="N2935" s="275">
        <v>0</v>
      </c>
      <c r="O2935" s="275">
        <v>0</v>
      </c>
      <c r="P2935" s="275">
        <v>2160000</v>
      </c>
      <c r="Q2935" s="275" t="s">
        <v>9126</v>
      </c>
      <c r="R2935" s="16">
        <v>6480000</v>
      </c>
      <c r="S2935" s="275">
        <v>30</v>
      </c>
      <c r="T2935" s="38" t="s">
        <v>11752</v>
      </c>
      <c r="U2935" s="279"/>
      <c r="V2935" s="279"/>
    </row>
    <row r="2936" spans="1:22" s="15" customFormat="1" ht="93.75" x14ac:dyDescent="0.3">
      <c r="A2936" s="16">
        <v>2931</v>
      </c>
      <c r="B2936" s="21" t="s">
        <v>645</v>
      </c>
      <c r="C2936" s="16" t="s">
        <v>2069</v>
      </c>
      <c r="D2936" s="16" t="s">
        <v>2070</v>
      </c>
      <c r="E2936" s="16" t="s">
        <v>2071</v>
      </c>
      <c r="F2936" s="16"/>
      <c r="G2936" s="16" t="s">
        <v>33</v>
      </c>
      <c r="H2936" s="251">
        <v>1232000</v>
      </c>
      <c r="I2936" s="251">
        <v>20</v>
      </c>
      <c r="J2936" s="16">
        <v>1311749.7880000002</v>
      </c>
      <c r="K2936" s="16">
        <v>20</v>
      </c>
      <c r="L2936" s="16">
        <v>1311749.7880000002</v>
      </c>
      <c r="M2936" s="16">
        <v>20</v>
      </c>
      <c r="N2936" s="16">
        <v>1311749.7880000002</v>
      </c>
      <c r="O2936" s="16">
        <v>20</v>
      </c>
      <c r="P2936" s="16">
        <v>1311749.7880000002</v>
      </c>
      <c r="Q2936" s="16">
        <v>20</v>
      </c>
      <c r="R2936" s="16">
        <v>6478999.1520000007</v>
      </c>
      <c r="S2936" s="16">
        <v>100</v>
      </c>
      <c r="T2936" s="16" t="s">
        <v>1113</v>
      </c>
      <c r="U2936" s="16" t="s">
        <v>1210</v>
      </c>
      <c r="V2936" s="16"/>
    </row>
    <row r="2937" spans="1:22" s="15" customFormat="1" ht="112.5" x14ac:dyDescent="0.3">
      <c r="A2937" s="16">
        <v>2932</v>
      </c>
      <c r="B2937" s="21" t="s">
        <v>7961</v>
      </c>
      <c r="C2937" s="16" t="s">
        <v>7962</v>
      </c>
      <c r="D2937" s="16" t="s">
        <v>1912</v>
      </c>
      <c r="E2937" s="16" t="s">
        <v>4335</v>
      </c>
      <c r="F2937" s="16"/>
      <c r="G2937" s="16" t="s">
        <v>33</v>
      </c>
      <c r="H2937" s="251">
        <v>1403999.9999999998</v>
      </c>
      <c r="I2937" s="251">
        <v>18</v>
      </c>
      <c r="J2937" s="16">
        <v>1320500</v>
      </c>
      <c r="K2937" s="16">
        <v>19</v>
      </c>
      <c r="L2937" s="16">
        <v>1251000</v>
      </c>
      <c r="M2937" s="16">
        <v>18</v>
      </c>
      <c r="N2937" s="16">
        <v>1251000</v>
      </c>
      <c r="O2937" s="16">
        <v>18</v>
      </c>
      <c r="P2937" s="16">
        <v>1251000</v>
      </c>
      <c r="Q2937" s="16">
        <v>18</v>
      </c>
      <c r="R2937" s="16">
        <v>6477500</v>
      </c>
      <c r="S2937" s="16">
        <v>91</v>
      </c>
      <c r="T2937" s="16" t="s">
        <v>213</v>
      </c>
      <c r="U2937" s="16" t="s">
        <v>294</v>
      </c>
      <c r="V2937" s="16" t="s">
        <v>7876</v>
      </c>
    </row>
    <row r="2938" spans="1:22" s="15" customFormat="1" ht="75" x14ac:dyDescent="0.3">
      <c r="A2938" s="16">
        <v>2933</v>
      </c>
      <c r="B2938" s="21" t="s">
        <v>417</v>
      </c>
      <c r="C2938" s="16" t="s">
        <v>673</v>
      </c>
      <c r="D2938" s="16" t="s">
        <v>674</v>
      </c>
      <c r="E2938" s="16" t="s">
        <v>11075</v>
      </c>
      <c r="F2938" s="16"/>
      <c r="G2938" s="16" t="s">
        <v>1493</v>
      </c>
      <c r="H2938" s="251">
        <v>1295202.72</v>
      </c>
      <c r="I2938" s="251">
        <v>50</v>
      </c>
      <c r="J2938" s="16">
        <v>1295202.72</v>
      </c>
      <c r="K2938" s="16">
        <v>50</v>
      </c>
      <c r="L2938" s="16">
        <v>1295202.72</v>
      </c>
      <c r="M2938" s="16">
        <v>50</v>
      </c>
      <c r="N2938" s="16">
        <v>1295202.72</v>
      </c>
      <c r="O2938" s="16">
        <v>50</v>
      </c>
      <c r="P2938" s="16">
        <v>1295202.72</v>
      </c>
      <c r="Q2938" s="16">
        <v>50</v>
      </c>
      <c r="R2938" s="16">
        <v>6476013.5999999996</v>
      </c>
      <c r="S2938" s="16">
        <v>250</v>
      </c>
      <c r="T2938" s="16" t="s">
        <v>1113</v>
      </c>
      <c r="U2938" s="16" t="s">
        <v>1210</v>
      </c>
      <c r="V2938" s="35" t="s">
        <v>199</v>
      </c>
    </row>
    <row r="2939" spans="1:22" s="15" customFormat="1" ht="150" x14ac:dyDescent="0.3">
      <c r="A2939" s="16">
        <v>2934</v>
      </c>
      <c r="B2939" s="20" t="s">
        <v>15765</v>
      </c>
      <c r="C2939" s="113" t="s">
        <v>2997</v>
      </c>
      <c r="D2939" s="20" t="s">
        <v>15765</v>
      </c>
      <c r="E2939" s="20" t="s">
        <v>14449</v>
      </c>
      <c r="F2939" s="155" t="s">
        <v>15766</v>
      </c>
      <c r="G2939" s="21" t="s">
        <v>24</v>
      </c>
      <c r="H2939" s="115">
        <v>1356011</v>
      </c>
      <c r="I2939" s="115">
        <v>1150</v>
      </c>
      <c r="J2939" s="21">
        <v>1980955</v>
      </c>
      <c r="K2939" s="21">
        <v>1680</v>
      </c>
      <c r="L2939" s="21">
        <v>1450930</v>
      </c>
      <c r="M2939" s="21">
        <v>1150</v>
      </c>
      <c r="N2939" s="21">
        <v>1687490</v>
      </c>
      <c r="O2939" s="21">
        <v>1250</v>
      </c>
      <c r="P2939" s="114"/>
      <c r="Q2939" s="114"/>
      <c r="R2939" s="16">
        <v>6475386</v>
      </c>
      <c r="S2939" s="21">
        <v>5230</v>
      </c>
      <c r="T2939" s="20" t="s">
        <v>15751</v>
      </c>
      <c r="U2939" s="16" t="s">
        <v>199</v>
      </c>
      <c r="V2939" s="16" t="s">
        <v>199</v>
      </c>
    </row>
    <row r="2940" spans="1:22" s="15" customFormat="1" ht="131.25" x14ac:dyDescent="0.3">
      <c r="A2940" s="16">
        <v>2935</v>
      </c>
      <c r="B2940" s="16" t="s">
        <v>1114</v>
      </c>
      <c r="C2940" s="16" t="s">
        <v>12447</v>
      </c>
      <c r="D2940" s="16" t="s">
        <v>12448</v>
      </c>
      <c r="E2940" s="16" t="s">
        <v>12449</v>
      </c>
      <c r="F2940" s="16"/>
      <c r="G2940" s="151" t="s">
        <v>9115</v>
      </c>
      <c r="H2940" s="275">
        <v>0</v>
      </c>
      <c r="I2940" s="275">
        <v>0</v>
      </c>
      <c r="J2940" s="275">
        <v>0</v>
      </c>
      <c r="K2940" s="275">
        <v>0</v>
      </c>
      <c r="L2940" s="275">
        <v>3235323.52</v>
      </c>
      <c r="M2940" s="275" t="s">
        <v>9120</v>
      </c>
      <c r="N2940" s="275">
        <v>0</v>
      </c>
      <c r="O2940" s="275">
        <v>0</v>
      </c>
      <c r="P2940" s="275">
        <v>3235323.52</v>
      </c>
      <c r="Q2940" s="275" t="s">
        <v>9120</v>
      </c>
      <c r="R2940" s="16">
        <v>6470647.04</v>
      </c>
      <c r="S2940" s="275">
        <v>4</v>
      </c>
      <c r="T2940" s="38" t="s">
        <v>11752</v>
      </c>
      <c r="U2940" s="279"/>
      <c r="V2940" s="279"/>
    </row>
    <row r="2941" spans="1:22" s="15" customFormat="1" ht="56.25" x14ac:dyDescent="0.3">
      <c r="A2941" s="16">
        <v>2936</v>
      </c>
      <c r="B2941" s="21" t="s">
        <v>787</v>
      </c>
      <c r="C2941" s="16" t="s">
        <v>788</v>
      </c>
      <c r="D2941" s="16" t="s">
        <v>789</v>
      </c>
      <c r="E2941" s="16" t="s">
        <v>787</v>
      </c>
      <c r="F2941" s="16"/>
      <c r="G2941" s="16" t="s">
        <v>9114</v>
      </c>
      <c r="H2941" s="251">
        <v>6467764.7999999998</v>
      </c>
      <c r="I2941" s="251" t="s">
        <v>10253</v>
      </c>
      <c r="J2941" s="16"/>
      <c r="K2941" s="16"/>
      <c r="L2941" s="16"/>
      <c r="M2941" s="16"/>
      <c r="N2941" s="16"/>
      <c r="O2941" s="16"/>
      <c r="P2941" s="16"/>
      <c r="Q2941" s="16"/>
      <c r="R2941" s="16">
        <v>6467764.7999999998</v>
      </c>
      <c r="S2941" s="16">
        <v>21</v>
      </c>
      <c r="T2941" s="16" t="s">
        <v>76</v>
      </c>
      <c r="U2941" s="16" t="s">
        <v>5737</v>
      </c>
      <c r="V2941" s="16" t="s">
        <v>10580</v>
      </c>
    </row>
    <row r="2942" spans="1:22" s="15" customFormat="1" ht="56.25" x14ac:dyDescent="0.3">
      <c r="A2942" s="16">
        <v>2937</v>
      </c>
      <c r="B2942" s="21" t="s">
        <v>573</v>
      </c>
      <c r="C2942" s="16" t="s">
        <v>9644</v>
      </c>
      <c r="D2942" s="16" t="s">
        <v>9645</v>
      </c>
      <c r="E2942" s="16" t="s">
        <v>5</v>
      </c>
      <c r="F2942" s="16" t="s">
        <v>9647</v>
      </c>
      <c r="G2942" s="16" t="s">
        <v>1493</v>
      </c>
      <c r="H2942" s="251">
        <v>1293150</v>
      </c>
      <c r="I2942" s="251">
        <v>5</v>
      </c>
      <c r="J2942" s="16">
        <v>1293150</v>
      </c>
      <c r="K2942" s="16">
        <v>5</v>
      </c>
      <c r="L2942" s="16">
        <v>1293150</v>
      </c>
      <c r="M2942" s="16">
        <v>5</v>
      </c>
      <c r="N2942" s="16">
        <v>1293150</v>
      </c>
      <c r="O2942" s="16">
        <v>5</v>
      </c>
      <c r="P2942" s="16">
        <v>1293150</v>
      </c>
      <c r="Q2942" s="16">
        <v>5</v>
      </c>
      <c r="R2942" s="16">
        <v>6465750</v>
      </c>
      <c r="S2942" s="16">
        <v>25</v>
      </c>
      <c r="T2942" s="16" t="s">
        <v>1457</v>
      </c>
      <c r="U2942" s="16"/>
      <c r="V2942" s="16"/>
    </row>
    <row r="2943" spans="1:22" s="15" customFormat="1" ht="56.25" x14ac:dyDescent="0.3">
      <c r="A2943" s="16">
        <v>2938</v>
      </c>
      <c r="B2943" s="21" t="s">
        <v>573</v>
      </c>
      <c r="C2943" s="16" t="s">
        <v>9644</v>
      </c>
      <c r="D2943" s="16" t="s">
        <v>9645</v>
      </c>
      <c r="E2943" s="16" t="s">
        <v>5</v>
      </c>
      <c r="F2943" s="16" t="s">
        <v>9651</v>
      </c>
      <c r="G2943" s="16" t="s">
        <v>1493</v>
      </c>
      <c r="H2943" s="251">
        <v>1293150</v>
      </c>
      <c r="I2943" s="251">
        <v>5</v>
      </c>
      <c r="J2943" s="16">
        <v>1293150</v>
      </c>
      <c r="K2943" s="16">
        <v>5</v>
      </c>
      <c r="L2943" s="16">
        <v>1293150</v>
      </c>
      <c r="M2943" s="16">
        <v>5</v>
      </c>
      <c r="N2943" s="16">
        <v>1293150</v>
      </c>
      <c r="O2943" s="16">
        <v>5</v>
      </c>
      <c r="P2943" s="16">
        <v>1293150</v>
      </c>
      <c r="Q2943" s="16">
        <v>5</v>
      </c>
      <c r="R2943" s="16">
        <v>6465750</v>
      </c>
      <c r="S2943" s="16">
        <v>25</v>
      </c>
      <c r="T2943" s="16" t="s">
        <v>1457</v>
      </c>
      <c r="U2943" s="16"/>
      <c r="V2943" s="16"/>
    </row>
    <row r="2944" spans="1:22" s="15" customFormat="1" ht="56.25" x14ac:dyDescent="0.3">
      <c r="A2944" s="16">
        <v>2939</v>
      </c>
      <c r="B2944" s="21" t="s">
        <v>573</v>
      </c>
      <c r="C2944" s="16" t="s">
        <v>9644</v>
      </c>
      <c r="D2944" s="16" t="s">
        <v>9645</v>
      </c>
      <c r="E2944" s="16" t="s">
        <v>5</v>
      </c>
      <c r="F2944" s="16" t="s">
        <v>9649</v>
      </c>
      <c r="G2944" s="16" t="s">
        <v>1493</v>
      </c>
      <c r="H2944" s="251">
        <v>1293150</v>
      </c>
      <c r="I2944" s="251">
        <v>5</v>
      </c>
      <c r="J2944" s="16">
        <v>1293150</v>
      </c>
      <c r="K2944" s="16">
        <v>5</v>
      </c>
      <c r="L2944" s="16">
        <v>1293150</v>
      </c>
      <c r="M2944" s="16">
        <v>5</v>
      </c>
      <c r="N2944" s="16">
        <v>1293150</v>
      </c>
      <c r="O2944" s="16">
        <v>5</v>
      </c>
      <c r="P2944" s="16">
        <v>1293150</v>
      </c>
      <c r="Q2944" s="16">
        <v>5</v>
      </c>
      <c r="R2944" s="16">
        <v>6465750</v>
      </c>
      <c r="S2944" s="16">
        <v>25</v>
      </c>
      <c r="T2944" s="16" t="s">
        <v>1457</v>
      </c>
      <c r="U2944" s="16"/>
      <c r="V2944" s="16"/>
    </row>
    <row r="2945" spans="1:22" s="15" customFormat="1" ht="56.25" x14ac:dyDescent="0.3">
      <c r="A2945" s="16">
        <v>2940</v>
      </c>
      <c r="B2945" s="21" t="s">
        <v>573</v>
      </c>
      <c r="C2945" s="16" t="s">
        <v>9644</v>
      </c>
      <c r="D2945" s="16" t="s">
        <v>9645</v>
      </c>
      <c r="E2945" s="16" t="s">
        <v>5</v>
      </c>
      <c r="F2945" s="16" t="s">
        <v>9648</v>
      </c>
      <c r="G2945" s="16" t="s">
        <v>1493</v>
      </c>
      <c r="H2945" s="251">
        <v>1293150</v>
      </c>
      <c r="I2945" s="251">
        <v>5</v>
      </c>
      <c r="J2945" s="16">
        <v>1293150</v>
      </c>
      <c r="K2945" s="16">
        <v>5</v>
      </c>
      <c r="L2945" s="16">
        <v>1293150</v>
      </c>
      <c r="M2945" s="16">
        <v>5</v>
      </c>
      <c r="N2945" s="16">
        <v>1293150</v>
      </c>
      <c r="O2945" s="16">
        <v>5</v>
      </c>
      <c r="P2945" s="16">
        <v>1293150</v>
      </c>
      <c r="Q2945" s="16">
        <v>5</v>
      </c>
      <c r="R2945" s="16">
        <v>6465750</v>
      </c>
      <c r="S2945" s="16">
        <v>25</v>
      </c>
      <c r="T2945" s="16" t="s">
        <v>1457</v>
      </c>
      <c r="U2945" s="16"/>
      <c r="V2945" s="16"/>
    </row>
    <row r="2946" spans="1:22" s="15" customFormat="1" ht="56.25" x14ac:dyDescent="0.3">
      <c r="A2946" s="16">
        <v>2941</v>
      </c>
      <c r="B2946" s="21" t="s">
        <v>573</v>
      </c>
      <c r="C2946" s="16" t="s">
        <v>9644</v>
      </c>
      <c r="D2946" s="16" t="s">
        <v>9645</v>
      </c>
      <c r="E2946" s="16" t="s">
        <v>5</v>
      </c>
      <c r="F2946" s="16" t="s">
        <v>9650</v>
      </c>
      <c r="G2946" s="16" t="s">
        <v>1493</v>
      </c>
      <c r="H2946" s="251">
        <v>1293150</v>
      </c>
      <c r="I2946" s="251">
        <v>5</v>
      </c>
      <c r="J2946" s="16">
        <v>1293150</v>
      </c>
      <c r="K2946" s="16">
        <v>5</v>
      </c>
      <c r="L2946" s="16">
        <v>1293150</v>
      </c>
      <c r="M2946" s="16">
        <v>5</v>
      </c>
      <c r="N2946" s="16">
        <v>1293150</v>
      </c>
      <c r="O2946" s="16">
        <v>5</v>
      </c>
      <c r="P2946" s="16">
        <v>1293150</v>
      </c>
      <c r="Q2946" s="16">
        <v>5</v>
      </c>
      <c r="R2946" s="16">
        <v>6465750</v>
      </c>
      <c r="S2946" s="16">
        <v>25</v>
      </c>
      <c r="T2946" s="16" t="s">
        <v>1457</v>
      </c>
      <c r="U2946" s="16"/>
      <c r="V2946" s="16"/>
    </row>
    <row r="2947" spans="1:22" s="15" customFormat="1" ht="56.25" x14ac:dyDescent="0.3">
      <c r="A2947" s="16">
        <v>2942</v>
      </c>
      <c r="B2947" s="21" t="s">
        <v>573</v>
      </c>
      <c r="C2947" s="16" t="s">
        <v>9644</v>
      </c>
      <c r="D2947" s="16" t="s">
        <v>9645</v>
      </c>
      <c r="E2947" s="16" t="s">
        <v>5</v>
      </c>
      <c r="F2947" s="16" t="s">
        <v>9646</v>
      </c>
      <c r="G2947" s="16" t="s">
        <v>1493</v>
      </c>
      <c r="H2947" s="251">
        <v>1293150</v>
      </c>
      <c r="I2947" s="251">
        <v>5</v>
      </c>
      <c r="J2947" s="16">
        <v>1293150</v>
      </c>
      <c r="K2947" s="16">
        <v>5</v>
      </c>
      <c r="L2947" s="16">
        <v>1293150</v>
      </c>
      <c r="M2947" s="16">
        <v>5</v>
      </c>
      <c r="N2947" s="16">
        <v>1293150</v>
      </c>
      <c r="O2947" s="16">
        <v>5</v>
      </c>
      <c r="P2947" s="16">
        <v>1293150</v>
      </c>
      <c r="Q2947" s="16">
        <v>5</v>
      </c>
      <c r="R2947" s="16">
        <v>6465750</v>
      </c>
      <c r="S2947" s="16">
        <v>25</v>
      </c>
      <c r="T2947" s="16" t="s">
        <v>1457</v>
      </c>
      <c r="U2947" s="16"/>
      <c r="V2947" s="16"/>
    </row>
    <row r="2948" spans="1:22" s="15" customFormat="1" ht="56.25" x14ac:dyDescent="0.3">
      <c r="A2948" s="16">
        <v>2943</v>
      </c>
      <c r="B2948" s="21" t="s">
        <v>573</v>
      </c>
      <c r="C2948" s="16" t="s">
        <v>9644</v>
      </c>
      <c r="D2948" s="16" t="s">
        <v>9645</v>
      </c>
      <c r="E2948" s="16" t="s">
        <v>5</v>
      </c>
      <c r="F2948" s="16" t="s">
        <v>9652</v>
      </c>
      <c r="G2948" s="16" t="s">
        <v>1493</v>
      </c>
      <c r="H2948" s="251">
        <v>1293150</v>
      </c>
      <c r="I2948" s="251">
        <v>5</v>
      </c>
      <c r="J2948" s="16">
        <v>1293150</v>
      </c>
      <c r="K2948" s="16">
        <v>5</v>
      </c>
      <c r="L2948" s="16">
        <v>1293150</v>
      </c>
      <c r="M2948" s="16">
        <v>5</v>
      </c>
      <c r="N2948" s="16">
        <v>1293150</v>
      </c>
      <c r="O2948" s="16">
        <v>5</v>
      </c>
      <c r="P2948" s="16">
        <v>1293150</v>
      </c>
      <c r="Q2948" s="16">
        <v>5</v>
      </c>
      <c r="R2948" s="16">
        <v>6465750</v>
      </c>
      <c r="S2948" s="16">
        <v>25</v>
      </c>
      <c r="T2948" s="16" t="s">
        <v>1457</v>
      </c>
      <c r="U2948" s="16"/>
      <c r="V2948" s="16"/>
    </row>
    <row r="2949" spans="1:22" s="15" customFormat="1" ht="75" x14ac:dyDescent="0.3">
      <c r="A2949" s="16">
        <v>2944</v>
      </c>
      <c r="B2949" s="21" t="s">
        <v>417</v>
      </c>
      <c r="C2949" s="16" t="s">
        <v>685</v>
      </c>
      <c r="D2949" s="16" t="s">
        <v>686</v>
      </c>
      <c r="E2949" s="16" t="s">
        <v>687</v>
      </c>
      <c r="F2949" s="40" t="s">
        <v>688</v>
      </c>
      <c r="G2949" s="16" t="s">
        <v>33</v>
      </c>
      <c r="H2949" s="251">
        <v>1532318.0807999999</v>
      </c>
      <c r="I2949" s="251">
        <v>36</v>
      </c>
      <c r="J2949" s="16">
        <v>1585949.2136279999</v>
      </c>
      <c r="K2949" s="16">
        <v>36</v>
      </c>
      <c r="L2949" s="16">
        <v>1641457.4361049796</v>
      </c>
      <c r="M2949" s="16">
        <v>36</v>
      </c>
      <c r="N2949" s="16">
        <v>1698908.4463686538</v>
      </c>
      <c r="O2949" s="16">
        <v>36</v>
      </c>
      <c r="P2949" s="16">
        <v>0</v>
      </c>
      <c r="Q2949" s="16">
        <v>0</v>
      </c>
      <c r="R2949" s="16">
        <v>6458633.1769016329</v>
      </c>
      <c r="S2949" s="16">
        <v>144</v>
      </c>
      <c r="T2949" s="16" t="s">
        <v>25</v>
      </c>
      <c r="U2949" s="16" t="s">
        <v>83</v>
      </c>
      <c r="V2949" s="16" t="s">
        <v>689</v>
      </c>
    </row>
    <row r="2950" spans="1:22" s="15" customFormat="1" ht="75" x14ac:dyDescent="0.3">
      <c r="A2950" s="16">
        <v>2945</v>
      </c>
      <c r="B2950" s="21" t="s">
        <v>3289</v>
      </c>
      <c r="C2950" s="16" t="s">
        <v>9977</v>
      </c>
      <c r="D2950" s="16" t="s">
        <v>848</v>
      </c>
      <c r="E2950" s="16" t="s">
        <v>3289</v>
      </c>
      <c r="F2950" s="16" t="s">
        <v>3289</v>
      </c>
      <c r="G2950" s="16" t="s">
        <v>9115</v>
      </c>
      <c r="H2950" s="251">
        <v>1290000.32</v>
      </c>
      <c r="I2950" s="251" t="s">
        <v>9120</v>
      </c>
      <c r="J2950" s="16">
        <v>1290000.32</v>
      </c>
      <c r="K2950" s="16" t="s">
        <v>9120</v>
      </c>
      <c r="L2950" s="16">
        <v>1290000.32</v>
      </c>
      <c r="M2950" s="16" t="s">
        <v>9120</v>
      </c>
      <c r="N2950" s="16">
        <v>1290000.32</v>
      </c>
      <c r="O2950" s="16" t="s">
        <v>9120</v>
      </c>
      <c r="P2950" s="16">
        <v>1290000.32</v>
      </c>
      <c r="Q2950" s="16" t="s">
        <v>9120</v>
      </c>
      <c r="R2950" s="16">
        <v>6450001.6000000006</v>
      </c>
      <c r="S2950" s="16">
        <v>10</v>
      </c>
      <c r="T2950" s="16" t="s">
        <v>34</v>
      </c>
      <c r="U2950" s="16" t="s">
        <v>294</v>
      </c>
      <c r="V2950" s="16" t="s">
        <v>9185</v>
      </c>
    </row>
    <row r="2951" spans="1:22" s="15" customFormat="1" ht="37.5" x14ac:dyDescent="0.3">
      <c r="A2951" s="16">
        <v>2946</v>
      </c>
      <c r="B2951" s="21" t="s">
        <v>486</v>
      </c>
      <c r="C2951" s="16" t="s">
        <v>211</v>
      </c>
      <c r="D2951" s="16" t="s">
        <v>212</v>
      </c>
      <c r="E2951" s="16" t="s">
        <v>10714</v>
      </c>
      <c r="F2951" s="16"/>
      <c r="G2951" s="16" t="s">
        <v>9115</v>
      </c>
      <c r="H2951" s="251">
        <v>6447772.7999999998</v>
      </c>
      <c r="I2951" s="251" t="s">
        <v>9123</v>
      </c>
      <c r="J2951" s="16"/>
      <c r="K2951" s="16"/>
      <c r="L2951" s="16"/>
      <c r="M2951" s="16"/>
      <c r="N2951" s="16"/>
      <c r="O2951" s="16"/>
      <c r="P2951" s="16"/>
      <c r="Q2951" s="16"/>
      <c r="R2951" s="16">
        <v>6447772.7999999998</v>
      </c>
      <c r="S2951" s="16">
        <v>6</v>
      </c>
      <c r="T2951" s="16" t="s">
        <v>76</v>
      </c>
      <c r="U2951" s="16" t="s">
        <v>2567</v>
      </c>
      <c r="V2951" s="16" t="s">
        <v>10923</v>
      </c>
    </row>
    <row r="2952" spans="1:22" s="15" customFormat="1" ht="409.5" x14ac:dyDescent="0.3">
      <c r="A2952" s="16">
        <v>2947</v>
      </c>
      <c r="B2952" s="283" t="s">
        <v>11278</v>
      </c>
      <c r="C2952" s="316" t="s">
        <v>11279</v>
      </c>
      <c r="D2952" s="316" t="s">
        <v>11280</v>
      </c>
      <c r="E2952" s="316" t="s">
        <v>11281</v>
      </c>
      <c r="F2952" s="16"/>
      <c r="G2952" s="99" t="s">
        <v>1493</v>
      </c>
      <c r="H2952" s="103">
        <v>6440935.7250000006</v>
      </c>
      <c r="I2952" s="103">
        <v>1</v>
      </c>
      <c r="J2952" s="99">
        <v>0</v>
      </c>
      <c r="K2952" s="99">
        <v>0</v>
      </c>
      <c r="L2952" s="99">
        <v>0</v>
      </c>
      <c r="M2952" s="99">
        <v>0</v>
      </c>
      <c r="N2952" s="99">
        <v>0</v>
      </c>
      <c r="O2952" s="99">
        <v>0</v>
      </c>
      <c r="P2952" s="99">
        <v>0</v>
      </c>
      <c r="Q2952" s="99">
        <v>0</v>
      </c>
      <c r="R2952" s="16">
        <v>6440935.7250000006</v>
      </c>
      <c r="S2952" s="99">
        <v>1</v>
      </c>
      <c r="T2952" s="16" t="s">
        <v>9133</v>
      </c>
      <c r="U2952" s="99" t="s">
        <v>11267</v>
      </c>
      <c r="V2952" s="35" t="s">
        <v>199</v>
      </c>
    </row>
    <row r="2953" spans="1:22" s="15" customFormat="1" ht="409.5" x14ac:dyDescent="0.3">
      <c r="A2953" s="16">
        <v>2948</v>
      </c>
      <c r="B2953" s="21" t="s">
        <v>3531</v>
      </c>
      <c r="C2953" s="16" t="s">
        <v>685</v>
      </c>
      <c r="D2953" s="16" t="s">
        <v>686</v>
      </c>
      <c r="E2953" s="16" t="s">
        <v>3532</v>
      </c>
      <c r="F2953" s="16"/>
      <c r="G2953" s="16" t="s">
        <v>33</v>
      </c>
      <c r="H2953" s="251">
        <v>1408997.7</v>
      </c>
      <c r="I2953" s="251">
        <v>10</v>
      </c>
      <c r="J2953" s="16">
        <v>1256984.17</v>
      </c>
      <c r="K2953" s="16">
        <v>13</v>
      </c>
      <c r="L2953" s="16">
        <v>1256984.17</v>
      </c>
      <c r="M2953" s="16">
        <v>13</v>
      </c>
      <c r="N2953" s="16">
        <v>1256984.17</v>
      </c>
      <c r="O2953" s="16">
        <v>13</v>
      </c>
      <c r="P2953" s="16">
        <v>1256984.17</v>
      </c>
      <c r="Q2953" s="16">
        <v>13</v>
      </c>
      <c r="R2953" s="16">
        <v>6436934.3799999999</v>
      </c>
      <c r="S2953" s="16">
        <v>62</v>
      </c>
      <c r="T2953" s="16" t="s">
        <v>25</v>
      </c>
      <c r="U2953" s="16" t="s">
        <v>204</v>
      </c>
      <c r="V2953" s="16" t="s">
        <v>3533</v>
      </c>
    </row>
    <row r="2954" spans="1:22" s="15" customFormat="1" ht="187.5" x14ac:dyDescent="0.3">
      <c r="A2954" s="16">
        <v>2949</v>
      </c>
      <c r="B2954" s="21" t="s">
        <v>7963</v>
      </c>
      <c r="C2954" s="16" t="s">
        <v>7964</v>
      </c>
      <c r="D2954" s="16" t="s">
        <v>7965</v>
      </c>
      <c r="E2954" s="16" t="s">
        <v>3188</v>
      </c>
      <c r="F2954" s="16"/>
      <c r="G2954" s="16" t="s">
        <v>33</v>
      </c>
      <c r="H2954" s="251">
        <v>1609118.6696428568</v>
      </c>
      <c r="I2954" s="251">
        <v>2</v>
      </c>
      <c r="J2954" s="16">
        <v>0</v>
      </c>
      <c r="K2954" s="16">
        <v>0</v>
      </c>
      <c r="L2954" s="16">
        <v>1609118.6696428568</v>
      </c>
      <c r="M2954" s="16">
        <v>2</v>
      </c>
      <c r="N2954" s="16">
        <v>1609118.6696428568</v>
      </c>
      <c r="O2954" s="16">
        <v>2</v>
      </c>
      <c r="P2954" s="16">
        <v>1609118.6696428568</v>
      </c>
      <c r="Q2954" s="16">
        <v>2</v>
      </c>
      <c r="R2954" s="16">
        <v>6436474.6785714272</v>
      </c>
      <c r="S2954" s="16">
        <v>8</v>
      </c>
      <c r="T2954" s="16" t="s">
        <v>213</v>
      </c>
      <c r="U2954" s="16" t="s">
        <v>7048</v>
      </c>
      <c r="V2954" s="16" t="s">
        <v>7048</v>
      </c>
    </row>
    <row r="2955" spans="1:22" s="15" customFormat="1" ht="56.25" x14ac:dyDescent="0.3">
      <c r="A2955" s="16">
        <v>2950</v>
      </c>
      <c r="B2955" s="21" t="s">
        <v>7966</v>
      </c>
      <c r="C2955" s="16" t="s">
        <v>7967</v>
      </c>
      <c r="D2955" s="16" t="s">
        <v>7574</v>
      </c>
      <c r="E2955" s="16" t="s">
        <v>7968</v>
      </c>
      <c r="F2955" s="16"/>
      <c r="G2955" s="16" t="s">
        <v>33</v>
      </c>
      <c r="H2955" s="251">
        <v>4751639.9999999991</v>
      </c>
      <c r="I2955" s="251">
        <v>30</v>
      </c>
      <c r="J2955" s="16">
        <v>420000</v>
      </c>
      <c r="K2955" s="16">
        <v>40</v>
      </c>
      <c r="L2955" s="16">
        <v>420000</v>
      </c>
      <c r="M2955" s="16">
        <v>40</v>
      </c>
      <c r="N2955" s="16">
        <v>420000</v>
      </c>
      <c r="O2955" s="16">
        <v>40</v>
      </c>
      <c r="P2955" s="16">
        <v>420000</v>
      </c>
      <c r="Q2955" s="16">
        <v>40</v>
      </c>
      <c r="R2955" s="16">
        <v>6431639.9999999991</v>
      </c>
      <c r="S2955" s="16">
        <v>190</v>
      </c>
      <c r="T2955" s="16" t="s">
        <v>213</v>
      </c>
      <c r="U2955" s="16" t="s">
        <v>7048</v>
      </c>
      <c r="V2955" s="16" t="s">
        <v>7048</v>
      </c>
    </row>
    <row r="2956" spans="1:22" s="15" customFormat="1" ht="75" x14ac:dyDescent="0.3">
      <c r="A2956" s="16">
        <v>2951</v>
      </c>
      <c r="B2956" s="21" t="s">
        <v>4626</v>
      </c>
      <c r="C2956" s="16" t="s">
        <v>6057</v>
      </c>
      <c r="D2956" s="16" t="s">
        <v>6058</v>
      </c>
      <c r="E2956" s="16" t="s">
        <v>6060</v>
      </c>
      <c r="F2956" s="16"/>
      <c r="G2956" s="16" t="s">
        <v>1493</v>
      </c>
      <c r="H2956" s="251">
        <v>6428720</v>
      </c>
      <c r="I2956" s="251">
        <v>8</v>
      </c>
      <c r="J2956" s="16">
        <v>0</v>
      </c>
      <c r="K2956" s="16">
        <v>0</v>
      </c>
      <c r="L2956" s="16">
        <v>0</v>
      </c>
      <c r="M2956" s="16">
        <v>0</v>
      </c>
      <c r="N2956" s="16">
        <v>0</v>
      </c>
      <c r="O2956" s="16">
        <v>0</v>
      </c>
      <c r="P2956" s="16">
        <v>0</v>
      </c>
      <c r="Q2956" s="16">
        <v>0</v>
      </c>
      <c r="R2956" s="16">
        <v>6428720</v>
      </c>
      <c r="S2956" s="16">
        <v>8</v>
      </c>
      <c r="T2956" s="16" t="s">
        <v>76</v>
      </c>
      <c r="U2956" s="16"/>
      <c r="V2956" s="16"/>
    </row>
    <row r="2957" spans="1:22" s="15" customFormat="1" ht="75" x14ac:dyDescent="0.3">
      <c r="A2957" s="16">
        <v>2952</v>
      </c>
      <c r="B2957" s="21" t="s">
        <v>4626</v>
      </c>
      <c r="C2957" s="16" t="s">
        <v>6057</v>
      </c>
      <c r="D2957" s="16" t="s">
        <v>6058</v>
      </c>
      <c r="E2957" s="16" t="s">
        <v>6061</v>
      </c>
      <c r="F2957" s="16"/>
      <c r="G2957" s="16" t="s">
        <v>1493</v>
      </c>
      <c r="H2957" s="251">
        <v>6428720</v>
      </c>
      <c r="I2957" s="251">
        <v>8</v>
      </c>
      <c r="J2957" s="16">
        <v>0</v>
      </c>
      <c r="K2957" s="16">
        <v>0</v>
      </c>
      <c r="L2957" s="16">
        <v>0</v>
      </c>
      <c r="M2957" s="16">
        <v>0</v>
      </c>
      <c r="N2957" s="16">
        <v>0</v>
      </c>
      <c r="O2957" s="16">
        <v>0</v>
      </c>
      <c r="P2957" s="16">
        <v>0</v>
      </c>
      <c r="Q2957" s="16">
        <v>0</v>
      </c>
      <c r="R2957" s="16">
        <v>6428720</v>
      </c>
      <c r="S2957" s="16">
        <v>8</v>
      </c>
      <c r="T2957" s="16" t="s">
        <v>76</v>
      </c>
      <c r="U2957" s="16"/>
      <c r="V2957" s="16"/>
    </row>
    <row r="2958" spans="1:22" s="15" customFormat="1" ht="75" x14ac:dyDescent="0.3">
      <c r="A2958" s="16">
        <v>2953</v>
      </c>
      <c r="B2958" s="21" t="s">
        <v>5202</v>
      </c>
      <c r="C2958" s="16" t="s">
        <v>5203</v>
      </c>
      <c r="D2958" s="16" t="s">
        <v>5204</v>
      </c>
      <c r="E2958" s="16" t="s">
        <v>10796</v>
      </c>
      <c r="F2958" s="16"/>
      <c r="G2958" s="16" t="s">
        <v>7084</v>
      </c>
      <c r="H2958" s="251">
        <v>6418020</v>
      </c>
      <c r="I2958" s="251" t="s">
        <v>10799</v>
      </c>
      <c r="J2958" s="16"/>
      <c r="K2958" s="16"/>
      <c r="L2958" s="16"/>
      <c r="M2958" s="16"/>
      <c r="N2958" s="16"/>
      <c r="O2958" s="16"/>
      <c r="P2958" s="16"/>
      <c r="Q2958" s="16"/>
      <c r="R2958" s="16">
        <v>6418020</v>
      </c>
      <c r="S2958" s="16">
        <v>925</v>
      </c>
      <c r="T2958" s="16" t="s">
        <v>76</v>
      </c>
      <c r="U2958" s="16" t="s">
        <v>2567</v>
      </c>
      <c r="V2958" s="16" t="s">
        <v>10797</v>
      </c>
    </row>
    <row r="2959" spans="1:22" s="15" customFormat="1" ht="75" x14ac:dyDescent="0.3">
      <c r="A2959" s="16">
        <v>2954</v>
      </c>
      <c r="B2959" s="16" t="s">
        <v>2626</v>
      </c>
      <c r="C2959" s="16" t="s">
        <v>13306</v>
      </c>
      <c r="D2959" s="16" t="s">
        <v>13307</v>
      </c>
      <c r="E2959" s="16" t="s">
        <v>13310</v>
      </c>
      <c r="F2959" s="16"/>
      <c r="G2959" s="151" t="s">
        <v>9115</v>
      </c>
      <c r="H2959" s="168">
        <v>6415047.1500000004</v>
      </c>
      <c r="I2959" s="166" t="s">
        <v>9113</v>
      </c>
      <c r="J2959" s="166">
        <v>0</v>
      </c>
      <c r="K2959" s="166">
        <v>0</v>
      </c>
      <c r="L2959" s="166">
        <v>0</v>
      </c>
      <c r="M2959" s="166">
        <v>0</v>
      </c>
      <c r="N2959" s="166">
        <v>0</v>
      </c>
      <c r="O2959" s="166">
        <v>0</v>
      </c>
      <c r="P2959" s="166">
        <v>0</v>
      </c>
      <c r="Q2959" s="166">
        <v>0</v>
      </c>
      <c r="R2959" s="16">
        <v>6415047.1500000004</v>
      </c>
      <c r="S2959" s="275">
        <v>1</v>
      </c>
      <c r="T2959" s="20" t="s">
        <v>13227</v>
      </c>
      <c r="U2959" s="118" t="s">
        <v>35</v>
      </c>
      <c r="V2959" s="118" t="s">
        <v>1613</v>
      </c>
    </row>
    <row r="2960" spans="1:22" s="15" customFormat="1" ht="409.5" x14ac:dyDescent="0.3">
      <c r="A2960" s="16">
        <v>2955</v>
      </c>
      <c r="B2960" s="21" t="s">
        <v>3431</v>
      </c>
      <c r="C2960" s="16" t="s">
        <v>3352</v>
      </c>
      <c r="D2960" s="16" t="s">
        <v>3353</v>
      </c>
      <c r="E2960" s="16" t="s">
        <v>3432</v>
      </c>
      <c r="F2960" s="16"/>
      <c r="G2960" s="16" t="s">
        <v>281</v>
      </c>
      <c r="H2960" s="251">
        <v>1950056.2799999998</v>
      </c>
      <c r="I2960" s="251">
        <v>348</v>
      </c>
      <c r="J2960" s="16">
        <v>1114713.5999999999</v>
      </c>
      <c r="K2960" s="16">
        <v>203</v>
      </c>
      <c r="L2960" s="16">
        <v>1114713.5999999999</v>
      </c>
      <c r="M2960" s="16">
        <v>203</v>
      </c>
      <c r="N2960" s="16">
        <v>1114713.5999999999</v>
      </c>
      <c r="O2960" s="16">
        <v>203</v>
      </c>
      <c r="P2960" s="16">
        <v>1114713.5999999999</v>
      </c>
      <c r="Q2960" s="16">
        <v>203</v>
      </c>
      <c r="R2960" s="16">
        <v>6408910.6799999988</v>
      </c>
      <c r="S2960" s="16">
        <v>1160</v>
      </c>
      <c r="T2960" s="16" t="s">
        <v>25</v>
      </c>
      <c r="U2960" s="16" t="s">
        <v>294</v>
      </c>
      <c r="V2960" s="16" t="s">
        <v>3017</v>
      </c>
    </row>
    <row r="2961" spans="1:22" s="15" customFormat="1" ht="75" x14ac:dyDescent="0.3">
      <c r="A2961" s="16">
        <v>2956</v>
      </c>
      <c r="B2961" s="20" t="s">
        <v>13835</v>
      </c>
      <c r="C2961" s="20" t="s">
        <v>4549</v>
      </c>
      <c r="D2961" s="20" t="s">
        <v>12900</v>
      </c>
      <c r="E2961" s="20" t="s">
        <v>13836</v>
      </c>
      <c r="F2961" s="20" t="s">
        <v>13781</v>
      </c>
      <c r="G2961" s="20" t="s">
        <v>9115</v>
      </c>
      <c r="H2961" s="115">
        <v>1281280</v>
      </c>
      <c r="I2961" s="115" t="s">
        <v>9385</v>
      </c>
      <c r="J2961" s="21">
        <v>1281280</v>
      </c>
      <c r="K2961" s="21" t="s">
        <v>9385</v>
      </c>
      <c r="L2961" s="21">
        <v>1281280</v>
      </c>
      <c r="M2961" s="21" t="s">
        <v>9385</v>
      </c>
      <c r="N2961" s="21">
        <v>1281280</v>
      </c>
      <c r="O2961" s="21" t="s">
        <v>9385</v>
      </c>
      <c r="P2961" s="21">
        <v>1281280</v>
      </c>
      <c r="Q2961" s="21" t="s">
        <v>9385</v>
      </c>
      <c r="R2961" s="16">
        <v>6406400</v>
      </c>
      <c r="S2961" s="21">
        <v>250</v>
      </c>
      <c r="T2961" s="113" t="s">
        <v>13783</v>
      </c>
      <c r="U2961" s="112"/>
      <c r="V2961" s="221"/>
    </row>
    <row r="2962" spans="1:22" s="15" customFormat="1" ht="112.5" x14ac:dyDescent="0.3">
      <c r="A2962" s="16">
        <v>2957</v>
      </c>
      <c r="B2962" s="21" t="s">
        <v>7969</v>
      </c>
      <c r="C2962" s="16" t="s">
        <v>2281</v>
      </c>
      <c r="D2962" s="16" t="s">
        <v>514</v>
      </c>
      <c r="E2962" s="16" t="s">
        <v>2282</v>
      </c>
      <c r="F2962" s="16"/>
      <c r="G2962" s="16" t="s">
        <v>33</v>
      </c>
      <c r="H2962" s="251">
        <v>1155149.8392857143</v>
      </c>
      <c r="I2962" s="251">
        <v>2</v>
      </c>
      <c r="J2962" s="16">
        <v>1750227.5999999999</v>
      </c>
      <c r="K2962" s="16">
        <v>3</v>
      </c>
      <c r="L2962" s="16">
        <v>1166818.3999999999</v>
      </c>
      <c r="M2962" s="16">
        <v>2</v>
      </c>
      <c r="N2962" s="16">
        <v>1166818.3999999999</v>
      </c>
      <c r="O2962" s="16">
        <v>2</v>
      </c>
      <c r="P2962" s="16">
        <v>1166818.3999999999</v>
      </c>
      <c r="Q2962" s="16">
        <v>2</v>
      </c>
      <c r="R2962" s="16">
        <v>6405832.6392857134</v>
      </c>
      <c r="S2962" s="16">
        <v>11</v>
      </c>
      <c r="T2962" s="16" t="s">
        <v>213</v>
      </c>
      <c r="U2962" s="16" t="s">
        <v>7048</v>
      </c>
      <c r="V2962" s="16" t="s">
        <v>7048</v>
      </c>
    </row>
    <row r="2963" spans="1:22" s="15" customFormat="1" ht="409.5" x14ac:dyDescent="0.3">
      <c r="A2963" s="16">
        <v>2958</v>
      </c>
      <c r="B2963" s="21" t="s">
        <v>5001</v>
      </c>
      <c r="C2963" s="16" t="s">
        <v>3371</v>
      </c>
      <c r="D2963" s="16" t="s">
        <v>3372</v>
      </c>
      <c r="E2963" s="16" t="s">
        <v>5002</v>
      </c>
      <c r="F2963" s="16"/>
      <c r="G2963" s="16" t="s">
        <v>33</v>
      </c>
      <c r="H2963" s="251">
        <v>671212.4</v>
      </c>
      <c r="I2963" s="251">
        <v>20</v>
      </c>
      <c r="J2963" s="16">
        <v>1433190</v>
      </c>
      <c r="K2963" s="16">
        <v>40</v>
      </c>
      <c r="L2963" s="16">
        <v>1433190</v>
      </c>
      <c r="M2963" s="16">
        <v>40</v>
      </c>
      <c r="N2963" s="16">
        <v>1433190</v>
      </c>
      <c r="O2963" s="16">
        <v>40</v>
      </c>
      <c r="P2963" s="16">
        <v>1433190</v>
      </c>
      <c r="Q2963" s="16">
        <v>40</v>
      </c>
      <c r="R2963" s="16">
        <v>6403972.4000000004</v>
      </c>
      <c r="S2963" s="16">
        <v>180</v>
      </c>
      <c r="T2963" s="16" t="s">
        <v>25</v>
      </c>
      <c r="U2963" s="16" t="s">
        <v>61</v>
      </c>
      <c r="V2963" s="16" t="s">
        <v>5003</v>
      </c>
    </row>
    <row r="2964" spans="1:22" s="15" customFormat="1" ht="93.75" x14ac:dyDescent="0.3">
      <c r="A2964" s="16">
        <v>2959</v>
      </c>
      <c r="B2964" s="113" t="s">
        <v>194</v>
      </c>
      <c r="C2964" s="113" t="s">
        <v>16153</v>
      </c>
      <c r="D2964" s="113" t="s">
        <v>16154</v>
      </c>
      <c r="E2964" s="113" t="s">
        <v>16155</v>
      </c>
      <c r="F2964" s="17">
        <v>3215</v>
      </c>
      <c r="G2964" s="164" t="s">
        <v>24</v>
      </c>
      <c r="H2964" s="115">
        <v>6403060</v>
      </c>
      <c r="I2964" s="115">
        <v>2000</v>
      </c>
      <c r="J2964" s="171"/>
      <c r="K2964" s="171"/>
      <c r="L2964" s="171"/>
      <c r="M2964" s="171"/>
      <c r="N2964" s="171"/>
      <c r="O2964" s="171"/>
      <c r="P2964" s="174"/>
      <c r="Q2964" s="174"/>
      <c r="R2964" s="16">
        <v>6403060</v>
      </c>
      <c r="S2964" s="171">
        <v>2000</v>
      </c>
      <c r="T2964" s="21" t="s">
        <v>15928</v>
      </c>
      <c r="U2964" s="112" t="s">
        <v>199</v>
      </c>
      <c r="V2964" s="112" t="s">
        <v>199</v>
      </c>
    </row>
    <row r="2965" spans="1:22" s="15" customFormat="1" ht="93.75" x14ac:dyDescent="0.3">
      <c r="A2965" s="16">
        <v>2960</v>
      </c>
      <c r="B2965" s="113" t="s">
        <v>5526</v>
      </c>
      <c r="C2965" s="113" t="s">
        <v>14478</v>
      </c>
      <c r="D2965" s="113" t="s">
        <v>14479</v>
      </c>
      <c r="E2965" s="113" t="s">
        <v>14480</v>
      </c>
      <c r="F2965" s="20" t="s">
        <v>14449</v>
      </c>
      <c r="G2965" s="113" t="s">
        <v>9115</v>
      </c>
      <c r="H2965" s="189">
        <v>6400000</v>
      </c>
      <c r="I2965" s="172" t="s">
        <v>9266</v>
      </c>
      <c r="J2965" s="20"/>
      <c r="K2965" s="20"/>
      <c r="L2965" s="20"/>
      <c r="M2965" s="20"/>
      <c r="N2965" s="20"/>
      <c r="O2965" s="20"/>
      <c r="P2965" s="20"/>
      <c r="Q2965" s="20"/>
      <c r="R2965" s="16">
        <v>6400000</v>
      </c>
      <c r="S2965" s="21">
        <v>4</v>
      </c>
      <c r="T2965" s="113" t="s">
        <v>14450</v>
      </c>
      <c r="U2965" s="16"/>
      <c r="V2965" s="112"/>
    </row>
    <row r="2966" spans="1:22" s="15" customFormat="1" ht="93.75" x14ac:dyDescent="0.3">
      <c r="A2966" s="16">
        <v>2961</v>
      </c>
      <c r="B2966" s="21" t="s">
        <v>3567</v>
      </c>
      <c r="C2966" s="16" t="s">
        <v>3568</v>
      </c>
      <c r="D2966" s="16" t="s">
        <v>2823</v>
      </c>
      <c r="E2966" s="16" t="s">
        <v>3569</v>
      </c>
      <c r="F2966" s="16"/>
      <c r="G2966" s="16" t="s">
        <v>49</v>
      </c>
      <c r="H2966" s="251">
        <v>6398485.5</v>
      </c>
      <c r="I2966" s="251">
        <v>1</v>
      </c>
      <c r="J2966" s="16">
        <v>0</v>
      </c>
      <c r="K2966" s="16">
        <v>0</v>
      </c>
      <c r="L2966" s="16">
        <v>0</v>
      </c>
      <c r="M2966" s="16">
        <v>0</v>
      </c>
      <c r="N2966" s="16">
        <v>0</v>
      </c>
      <c r="O2966" s="16">
        <v>0</v>
      </c>
      <c r="P2966" s="16">
        <v>0</v>
      </c>
      <c r="Q2966" s="16">
        <v>0</v>
      </c>
      <c r="R2966" s="16">
        <v>6398485.5</v>
      </c>
      <c r="S2966" s="16">
        <v>1</v>
      </c>
      <c r="T2966" s="16" t="s">
        <v>50</v>
      </c>
      <c r="U2966" s="16" t="s">
        <v>2567</v>
      </c>
      <c r="V2966" s="16" t="s">
        <v>199</v>
      </c>
    </row>
    <row r="2967" spans="1:22" s="15" customFormat="1" ht="409.5" x14ac:dyDescent="0.3">
      <c r="A2967" s="16">
        <v>2962</v>
      </c>
      <c r="B2967" s="21" t="s">
        <v>7223</v>
      </c>
      <c r="C2967" s="16" t="s">
        <v>1182</v>
      </c>
      <c r="D2967" s="16" t="s">
        <v>7224</v>
      </c>
      <c r="E2967" s="16" t="s">
        <v>7225</v>
      </c>
      <c r="F2967" s="16"/>
      <c r="G2967" s="16" t="s">
        <v>49</v>
      </c>
      <c r="H2967" s="251">
        <v>1279084.8</v>
      </c>
      <c r="I2967" s="251">
        <v>307</v>
      </c>
      <c r="J2967" s="16">
        <v>1279084.8</v>
      </c>
      <c r="K2967" s="16">
        <v>307</v>
      </c>
      <c r="L2967" s="16">
        <v>1279084.8</v>
      </c>
      <c r="M2967" s="16">
        <v>307</v>
      </c>
      <c r="N2967" s="16">
        <v>1279084.8</v>
      </c>
      <c r="O2967" s="16">
        <v>307</v>
      </c>
      <c r="P2967" s="16">
        <v>1279084.8</v>
      </c>
      <c r="Q2967" s="16">
        <v>307</v>
      </c>
      <c r="R2967" s="16">
        <v>6395424</v>
      </c>
      <c r="S2967" s="16">
        <v>1535</v>
      </c>
      <c r="T2967" s="16" t="s">
        <v>213</v>
      </c>
      <c r="U2967" s="16" t="s">
        <v>7048</v>
      </c>
      <c r="V2967" s="16" t="s">
        <v>7048</v>
      </c>
    </row>
    <row r="2968" spans="1:22" s="15" customFormat="1" ht="75" x14ac:dyDescent="0.3">
      <c r="A2968" s="16">
        <v>2963</v>
      </c>
      <c r="B2968" s="21" t="s">
        <v>194</v>
      </c>
      <c r="C2968" s="16" t="s">
        <v>1981</v>
      </c>
      <c r="D2968" s="16" t="s">
        <v>1982</v>
      </c>
      <c r="E2968" s="16" t="s">
        <v>1983</v>
      </c>
      <c r="F2968" s="16" t="s">
        <v>1984</v>
      </c>
      <c r="G2968" s="16" t="s">
        <v>24</v>
      </c>
      <c r="H2968" s="251">
        <v>6393555.9000000004</v>
      </c>
      <c r="I2968" s="251">
        <v>12770</v>
      </c>
      <c r="J2968" s="16">
        <v>0</v>
      </c>
      <c r="K2968" s="16">
        <v>0</v>
      </c>
      <c r="L2968" s="16">
        <v>0</v>
      </c>
      <c r="M2968" s="16">
        <v>0</v>
      </c>
      <c r="N2968" s="16">
        <v>0</v>
      </c>
      <c r="O2968" s="16">
        <v>0</v>
      </c>
      <c r="P2968" s="16">
        <v>0</v>
      </c>
      <c r="Q2968" s="16">
        <v>0</v>
      </c>
      <c r="R2968" s="16">
        <v>6393555.9000000004</v>
      </c>
      <c r="S2968" s="16">
        <v>12770</v>
      </c>
      <c r="T2968" s="16" t="s">
        <v>913</v>
      </c>
      <c r="U2968" s="16" t="s">
        <v>35</v>
      </c>
      <c r="V2968" s="16" t="s">
        <v>1836</v>
      </c>
    </row>
    <row r="2969" spans="1:22" s="15" customFormat="1" ht="409.5" x14ac:dyDescent="0.3">
      <c r="A2969" s="16">
        <v>2964</v>
      </c>
      <c r="B2969" s="21" t="s">
        <v>2257</v>
      </c>
      <c r="C2969" s="16" t="s">
        <v>2258</v>
      </c>
      <c r="D2969" s="16" t="s">
        <v>2259</v>
      </c>
      <c r="E2969" s="16" t="s">
        <v>2260</v>
      </c>
      <c r="F2969" s="16"/>
      <c r="G2969" s="16" t="s">
        <v>33</v>
      </c>
      <c r="H2969" s="251">
        <v>1557999.52</v>
      </c>
      <c r="I2969" s="251">
        <v>112</v>
      </c>
      <c r="J2969" s="16">
        <v>1207844.1200000001</v>
      </c>
      <c r="K2969" s="16">
        <v>117</v>
      </c>
      <c r="L2969" s="16">
        <v>1207844.1200000001</v>
      </c>
      <c r="M2969" s="16">
        <v>117</v>
      </c>
      <c r="N2969" s="16">
        <v>1207844.1200000001</v>
      </c>
      <c r="O2969" s="16">
        <v>117</v>
      </c>
      <c r="P2969" s="16">
        <v>1207844.1200000001</v>
      </c>
      <c r="Q2969" s="16">
        <v>117</v>
      </c>
      <c r="R2969" s="16">
        <v>6389376.0000000009</v>
      </c>
      <c r="S2969" s="16">
        <v>580</v>
      </c>
      <c r="T2969" s="16" t="s">
        <v>25</v>
      </c>
      <c r="U2969" s="16" t="s">
        <v>83</v>
      </c>
      <c r="V2969" s="16" t="s">
        <v>2261</v>
      </c>
    </row>
    <row r="2970" spans="1:22" s="15" customFormat="1" ht="56.25" x14ac:dyDescent="0.3">
      <c r="A2970" s="16">
        <v>2965</v>
      </c>
      <c r="B2970" s="21" t="s">
        <v>7970</v>
      </c>
      <c r="C2970" s="16" t="s">
        <v>1881</v>
      </c>
      <c r="D2970" s="16" t="s">
        <v>645</v>
      </c>
      <c r="E2970" s="16" t="s">
        <v>1882</v>
      </c>
      <c r="F2970" s="16"/>
      <c r="G2970" s="16" t="s">
        <v>33</v>
      </c>
      <c r="H2970" s="251">
        <v>3183180</v>
      </c>
      <c r="I2970" s="251">
        <v>30</v>
      </c>
      <c r="J2970" s="16">
        <v>1722787.5</v>
      </c>
      <c r="K2970" s="16">
        <v>21</v>
      </c>
      <c r="L2970" s="16">
        <v>492225</v>
      </c>
      <c r="M2970" s="16">
        <v>6</v>
      </c>
      <c r="N2970" s="16">
        <v>492225</v>
      </c>
      <c r="O2970" s="16">
        <v>6</v>
      </c>
      <c r="P2970" s="16">
        <v>492225</v>
      </c>
      <c r="Q2970" s="16">
        <v>6</v>
      </c>
      <c r="R2970" s="16">
        <v>6382642.5</v>
      </c>
      <c r="S2970" s="16">
        <v>69</v>
      </c>
      <c r="T2970" s="16" t="s">
        <v>213</v>
      </c>
      <c r="U2970" s="16" t="s">
        <v>35</v>
      </c>
      <c r="V2970" s="16" t="s">
        <v>35</v>
      </c>
    </row>
    <row r="2971" spans="1:22" s="15" customFormat="1" ht="75" x14ac:dyDescent="0.3">
      <c r="A2971" s="16">
        <v>2966</v>
      </c>
      <c r="B2971" s="21" t="s">
        <v>384</v>
      </c>
      <c r="C2971" s="16" t="s">
        <v>1392</v>
      </c>
      <c r="D2971" s="16" t="s">
        <v>1393</v>
      </c>
      <c r="E2971" s="16" t="s">
        <v>5</v>
      </c>
      <c r="F2971" s="16" t="s">
        <v>9657</v>
      </c>
      <c r="G2971" s="16" t="s">
        <v>1493</v>
      </c>
      <c r="H2971" s="251">
        <v>1276242</v>
      </c>
      <c r="I2971" s="251">
        <v>33</v>
      </c>
      <c r="J2971" s="16">
        <v>1276242</v>
      </c>
      <c r="K2971" s="16">
        <v>33</v>
      </c>
      <c r="L2971" s="16">
        <v>1276242</v>
      </c>
      <c r="M2971" s="16">
        <v>33</v>
      </c>
      <c r="N2971" s="16">
        <v>1276242</v>
      </c>
      <c r="O2971" s="16">
        <v>33</v>
      </c>
      <c r="P2971" s="16">
        <v>1276242</v>
      </c>
      <c r="Q2971" s="16">
        <v>33</v>
      </c>
      <c r="R2971" s="16">
        <v>6381210</v>
      </c>
      <c r="S2971" s="16">
        <v>165</v>
      </c>
      <c r="T2971" s="16" t="s">
        <v>1457</v>
      </c>
      <c r="U2971" s="16"/>
      <c r="V2971" s="16"/>
    </row>
    <row r="2972" spans="1:22" s="15" customFormat="1" ht="75" x14ac:dyDescent="0.3">
      <c r="A2972" s="16">
        <v>2967</v>
      </c>
      <c r="B2972" s="21" t="s">
        <v>352</v>
      </c>
      <c r="C2972" s="16" t="s">
        <v>933</v>
      </c>
      <c r="D2972" s="16" t="s">
        <v>934</v>
      </c>
      <c r="E2972" s="16" t="s">
        <v>942</v>
      </c>
      <c r="F2972" s="40" t="s">
        <v>943</v>
      </c>
      <c r="G2972" s="16" t="s">
        <v>33</v>
      </c>
      <c r="H2972" s="251">
        <v>2054000.0519999999</v>
      </c>
      <c r="I2972" s="251">
        <v>150</v>
      </c>
      <c r="J2972" s="16">
        <v>2125890.0538199996</v>
      </c>
      <c r="K2972" s="16">
        <v>150</v>
      </c>
      <c r="L2972" s="16">
        <v>2200296.2057036995</v>
      </c>
      <c r="M2972" s="16">
        <v>150</v>
      </c>
      <c r="N2972" s="16">
        <v>0</v>
      </c>
      <c r="O2972" s="16">
        <v>0</v>
      </c>
      <c r="P2972" s="16">
        <v>0</v>
      </c>
      <c r="Q2972" s="16">
        <v>0</v>
      </c>
      <c r="R2972" s="16">
        <v>6380186.3115236983</v>
      </c>
      <c r="S2972" s="16">
        <v>450</v>
      </c>
      <c r="T2972" s="16" t="s">
        <v>913</v>
      </c>
      <c r="U2972" s="16" t="s">
        <v>35</v>
      </c>
      <c r="V2972" s="16" t="s">
        <v>918</v>
      </c>
    </row>
    <row r="2973" spans="1:22" s="15" customFormat="1" ht="75" x14ac:dyDescent="0.3">
      <c r="A2973" s="16">
        <v>2968</v>
      </c>
      <c r="B2973" s="21" t="s">
        <v>352</v>
      </c>
      <c r="C2973" s="16" t="s">
        <v>933</v>
      </c>
      <c r="D2973" s="16" t="s">
        <v>934</v>
      </c>
      <c r="E2973" s="16" t="s">
        <v>942</v>
      </c>
      <c r="F2973" s="16" t="s">
        <v>943</v>
      </c>
      <c r="G2973" s="16">
        <v>796</v>
      </c>
      <c r="H2973" s="251">
        <v>2054000.0519999999</v>
      </c>
      <c r="I2973" s="251">
        <v>150</v>
      </c>
      <c r="J2973" s="16">
        <v>2125890.0538199996</v>
      </c>
      <c r="K2973" s="16">
        <v>150</v>
      </c>
      <c r="L2973" s="16">
        <v>2200296.2057036995</v>
      </c>
      <c r="M2973" s="16">
        <v>150</v>
      </c>
      <c r="N2973" s="16">
        <v>0</v>
      </c>
      <c r="O2973" s="16">
        <v>0</v>
      </c>
      <c r="P2973" s="16">
        <v>0</v>
      </c>
      <c r="Q2973" s="16">
        <v>0</v>
      </c>
      <c r="R2973" s="16">
        <v>6380186.3115236983</v>
      </c>
      <c r="S2973" s="16">
        <v>450</v>
      </c>
      <c r="T2973" s="16" t="s">
        <v>913</v>
      </c>
      <c r="U2973" s="16" t="s">
        <v>35</v>
      </c>
      <c r="V2973" s="16" t="s">
        <v>918</v>
      </c>
    </row>
    <row r="2974" spans="1:22" s="15" customFormat="1" ht="75" x14ac:dyDescent="0.3">
      <c r="A2974" s="16">
        <v>2969</v>
      </c>
      <c r="B2974" s="21" t="s">
        <v>897</v>
      </c>
      <c r="C2974" s="16" t="s">
        <v>898</v>
      </c>
      <c r="D2974" s="16" t="s">
        <v>897</v>
      </c>
      <c r="E2974" s="16" t="s">
        <v>1058</v>
      </c>
      <c r="F2974" s="40" t="s">
        <v>1059</v>
      </c>
      <c r="G2974" s="16" t="s">
        <v>33</v>
      </c>
      <c r="H2974" s="251">
        <v>2051857.5</v>
      </c>
      <c r="I2974" s="251">
        <v>55</v>
      </c>
      <c r="J2974" s="16">
        <v>2123672.6500000004</v>
      </c>
      <c r="K2974" s="16">
        <v>55</v>
      </c>
      <c r="L2974" s="16">
        <v>2198001.3000000003</v>
      </c>
      <c r="M2974" s="16">
        <v>55</v>
      </c>
      <c r="N2974" s="16">
        <v>0</v>
      </c>
      <c r="O2974" s="16">
        <v>0</v>
      </c>
      <c r="P2974" s="16">
        <v>0</v>
      </c>
      <c r="Q2974" s="16">
        <v>0</v>
      </c>
      <c r="R2974" s="16">
        <v>6373531.4500000011</v>
      </c>
      <c r="S2974" s="16">
        <v>165</v>
      </c>
      <c r="T2974" s="16" t="s">
        <v>883</v>
      </c>
      <c r="U2974" s="16" t="s">
        <v>35</v>
      </c>
      <c r="V2974" s="16" t="s">
        <v>1060</v>
      </c>
    </row>
    <row r="2975" spans="1:22" s="15" customFormat="1" ht="409.5" x14ac:dyDescent="0.3">
      <c r="A2975" s="16">
        <v>2970</v>
      </c>
      <c r="B2975" s="16" t="s">
        <v>514</v>
      </c>
      <c r="C2975" s="16" t="s">
        <v>2281</v>
      </c>
      <c r="D2975" s="16" t="s">
        <v>2282</v>
      </c>
      <c r="E2975" s="16" t="s">
        <v>12450</v>
      </c>
      <c r="F2975" s="16" t="s">
        <v>12451</v>
      </c>
      <c r="G2975" s="151" t="s">
        <v>33</v>
      </c>
      <c r="H2975" s="275">
        <v>3185160</v>
      </c>
      <c r="I2975" s="275">
        <v>19</v>
      </c>
      <c r="J2975" s="275">
        <v>0</v>
      </c>
      <c r="K2975" s="275">
        <v>0</v>
      </c>
      <c r="L2975" s="275">
        <v>3185160</v>
      </c>
      <c r="M2975" s="275">
        <v>19</v>
      </c>
      <c r="N2975" s="275">
        <v>0</v>
      </c>
      <c r="O2975" s="275">
        <v>0</v>
      </c>
      <c r="P2975" s="275">
        <v>0</v>
      </c>
      <c r="Q2975" s="275">
        <v>0</v>
      </c>
      <c r="R2975" s="16">
        <v>6370320</v>
      </c>
      <c r="S2975" s="275">
        <v>38</v>
      </c>
      <c r="T2975" s="243" t="s">
        <v>11752</v>
      </c>
      <c r="U2975" s="279" t="s">
        <v>35</v>
      </c>
      <c r="V2975" s="279" t="s">
        <v>12098</v>
      </c>
    </row>
    <row r="2976" spans="1:22" s="15" customFormat="1" ht="225" x14ac:dyDescent="0.3">
      <c r="A2976" s="16">
        <v>2971</v>
      </c>
      <c r="B2976" s="21" t="s">
        <v>7971</v>
      </c>
      <c r="C2976" s="16" t="s">
        <v>7972</v>
      </c>
      <c r="D2976" s="16" t="s">
        <v>7973</v>
      </c>
      <c r="E2976" s="16" t="s">
        <v>7974</v>
      </c>
      <c r="F2976" s="16"/>
      <c r="G2976" s="16" t="s">
        <v>33</v>
      </c>
      <c r="H2976" s="251">
        <v>1484280</v>
      </c>
      <c r="I2976" s="251">
        <v>152</v>
      </c>
      <c r="J2976" s="16">
        <v>1220625</v>
      </c>
      <c r="K2976" s="16">
        <v>125</v>
      </c>
      <c r="L2976" s="16">
        <v>1220625</v>
      </c>
      <c r="M2976" s="16">
        <v>125</v>
      </c>
      <c r="N2976" s="16">
        <v>1220625</v>
      </c>
      <c r="O2976" s="16">
        <v>125</v>
      </c>
      <c r="P2976" s="16">
        <v>1220625</v>
      </c>
      <c r="Q2976" s="16">
        <v>125</v>
      </c>
      <c r="R2976" s="16">
        <v>6366780</v>
      </c>
      <c r="S2976" s="16">
        <v>652</v>
      </c>
      <c r="T2976" s="16" t="s">
        <v>213</v>
      </c>
      <c r="U2976" s="16" t="s">
        <v>35</v>
      </c>
      <c r="V2976" s="16" t="s">
        <v>7975</v>
      </c>
    </row>
    <row r="2977" spans="1:22" s="15" customFormat="1" ht="131.25" x14ac:dyDescent="0.3">
      <c r="A2977" s="16">
        <v>2972</v>
      </c>
      <c r="B2977" s="21" t="s">
        <v>7976</v>
      </c>
      <c r="C2977" s="16" t="s">
        <v>5671</v>
      </c>
      <c r="D2977" s="16" t="s">
        <v>860</v>
      </c>
      <c r="E2977" s="16" t="s">
        <v>5672</v>
      </c>
      <c r="F2977" s="16"/>
      <c r="G2977" s="16" t="s">
        <v>33</v>
      </c>
      <c r="H2977" s="251">
        <v>1432430.9999999998</v>
      </c>
      <c r="I2977" s="251">
        <v>819</v>
      </c>
      <c r="J2977" s="16">
        <v>1257531</v>
      </c>
      <c r="K2977" s="16">
        <v>719</v>
      </c>
      <c r="L2977" s="16">
        <v>1224300</v>
      </c>
      <c r="M2977" s="16">
        <v>700</v>
      </c>
      <c r="N2977" s="16">
        <v>1224300</v>
      </c>
      <c r="O2977" s="16">
        <v>700</v>
      </c>
      <c r="P2977" s="16">
        <v>1224300</v>
      </c>
      <c r="Q2977" s="16">
        <v>700</v>
      </c>
      <c r="R2977" s="16">
        <v>6362862</v>
      </c>
      <c r="S2977" s="16">
        <v>3638</v>
      </c>
      <c r="T2977" s="16" t="s">
        <v>213</v>
      </c>
      <c r="U2977" s="16" t="s">
        <v>83</v>
      </c>
      <c r="V2977" s="16" t="s">
        <v>7977</v>
      </c>
    </row>
    <row r="2978" spans="1:22" s="15" customFormat="1" ht="37.5" x14ac:dyDescent="0.3">
      <c r="A2978" s="16">
        <v>2973</v>
      </c>
      <c r="B2978" s="21" t="s">
        <v>9257</v>
      </c>
      <c r="C2978" s="16" t="s">
        <v>9258</v>
      </c>
      <c r="D2978" s="16" t="s">
        <v>9259</v>
      </c>
      <c r="E2978" s="16" t="s">
        <v>9552</v>
      </c>
      <c r="F2978" s="16"/>
      <c r="G2978" s="16" t="s">
        <v>1493</v>
      </c>
      <c r="H2978" s="251">
        <v>2119556.4</v>
      </c>
      <c r="I2978" s="251">
        <v>2</v>
      </c>
      <c r="J2978" s="16"/>
      <c r="K2978" s="16"/>
      <c r="L2978" s="16">
        <v>2119556.4</v>
      </c>
      <c r="M2978" s="16">
        <v>2</v>
      </c>
      <c r="N2978" s="16"/>
      <c r="O2978" s="16"/>
      <c r="P2978" s="16">
        <v>2119556.4</v>
      </c>
      <c r="Q2978" s="16">
        <v>2</v>
      </c>
      <c r="R2978" s="16">
        <v>6358669.1999999993</v>
      </c>
      <c r="S2978" s="16">
        <v>6</v>
      </c>
      <c r="T2978" s="16" t="s">
        <v>1326</v>
      </c>
      <c r="U2978" s="16" t="s">
        <v>9553</v>
      </c>
      <c r="V2978" s="16" t="s">
        <v>3310</v>
      </c>
    </row>
    <row r="2979" spans="1:22" s="15" customFormat="1" ht="75" x14ac:dyDescent="0.3">
      <c r="A2979" s="16">
        <v>2974</v>
      </c>
      <c r="B2979" s="21" t="s">
        <v>7978</v>
      </c>
      <c r="C2979" s="16" t="s">
        <v>7979</v>
      </c>
      <c r="D2979" s="16" t="s">
        <v>1322</v>
      </c>
      <c r="E2979" s="16" t="s">
        <v>7980</v>
      </c>
      <c r="F2979" s="16"/>
      <c r="G2979" s="16" t="s">
        <v>33</v>
      </c>
      <c r="H2979" s="251">
        <v>502500</v>
      </c>
      <c r="I2979" s="251">
        <v>15</v>
      </c>
      <c r="J2979" s="16">
        <v>1462800</v>
      </c>
      <c r="K2979" s="16">
        <v>40</v>
      </c>
      <c r="L2979" s="16">
        <v>1462800</v>
      </c>
      <c r="M2979" s="16">
        <v>40</v>
      </c>
      <c r="N2979" s="16">
        <v>1462800</v>
      </c>
      <c r="O2979" s="16">
        <v>40</v>
      </c>
      <c r="P2979" s="16">
        <v>1462800</v>
      </c>
      <c r="Q2979" s="16">
        <v>40</v>
      </c>
      <c r="R2979" s="16">
        <v>6353700</v>
      </c>
      <c r="S2979" s="16">
        <v>175</v>
      </c>
      <c r="T2979" s="16" t="s">
        <v>213</v>
      </c>
      <c r="U2979" s="16" t="s">
        <v>7048</v>
      </c>
      <c r="V2979" s="16" t="s">
        <v>7048</v>
      </c>
    </row>
    <row r="2980" spans="1:22" s="15" customFormat="1" ht="318.75" x14ac:dyDescent="0.3">
      <c r="A2980" s="16">
        <v>2975</v>
      </c>
      <c r="B2980" s="21" t="s">
        <v>264</v>
      </c>
      <c r="C2980" s="16" t="s">
        <v>5907</v>
      </c>
      <c r="D2980" s="16" t="s">
        <v>852</v>
      </c>
      <c r="E2980" s="16" t="s">
        <v>6077</v>
      </c>
      <c r="F2980" s="16"/>
      <c r="G2980" s="16" t="s">
        <v>1493</v>
      </c>
      <c r="H2980" s="251">
        <v>6350000</v>
      </c>
      <c r="I2980" s="251">
        <v>1</v>
      </c>
      <c r="J2980" s="16">
        <v>0</v>
      </c>
      <c r="K2980" s="16">
        <v>0</v>
      </c>
      <c r="L2980" s="16">
        <v>0</v>
      </c>
      <c r="M2980" s="16">
        <v>0</v>
      </c>
      <c r="N2980" s="16">
        <v>0</v>
      </c>
      <c r="O2980" s="16">
        <v>0</v>
      </c>
      <c r="P2980" s="16">
        <v>0</v>
      </c>
      <c r="Q2980" s="16">
        <v>0</v>
      </c>
      <c r="R2980" s="16">
        <v>6350000</v>
      </c>
      <c r="S2980" s="16">
        <v>1</v>
      </c>
      <c r="T2980" s="16" t="s">
        <v>76</v>
      </c>
      <c r="U2980" s="16"/>
      <c r="V2980" s="16"/>
    </row>
    <row r="2981" spans="1:22" s="15" customFormat="1" ht="409.5" x14ac:dyDescent="0.3">
      <c r="A2981" s="16">
        <v>2976</v>
      </c>
      <c r="B2981" s="21" t="s">
        <v>7286</v>
      </c>
      <c r="C2981" s="16" t="s">
        <v>7287</v>
      </c>
      <c r="D2981" s="16" t="s">
        <v>929</v>
      </c>
      <c r="E2981" s="16" t="s">
        <v>7288</v>
      </c>
      <c r="F2981" s="16"/>
      <c r="G2981" s="16" t="s">
        <v>1493</v>
      </c>
      <c r="H2981" s="251">
        <v>1269727.2</v>
      </c>
      <c r="I2981" s="251">
        <v>59</v>
      </c>
      <c r="J2981" s="16">
        <v>1269727.2</v>
      </c>
      <c r="K2981" s="16">
        <v>59</v>
      </c>
      <c r="L2981" s="16">
        <v>1269727.2</v>
      </c>
      <c r="M2981" s="16">
        <v>59</v>
      </c>
      <c r="N2981" s="16">
        <v>1269727.2</v>
      </c>
      <c r="O2981" s="16">
        <v>59</v>
      </c>
      <c r="P2981" s="16">
        <v>1269727.2</v>
      </c>
      <c r="Q2981" s="16">
        <v>59</v>
      </c>
      <c r="R2981" s="16">
        <v>6348636</v>
      </c>
      <c r="S2981" s="16">
        <v>295</v>
      </c>
      <c r="T2981" s="16" t="s">
        <v>213</v>
      </c>
      <c r="U2981" s="16" t="s">
        <v>7048</v>
      </c>
      <c r="V2981" s="16" t="s">
        <v>7048</v>
      </c>
    </row>
    <row r="2982" spans="1:22" s="15" customFormat="1" ht="187.5" x14ac:dyDescent="0.3">
      <c r="A2982" s="16">
        <v>2977</v>
      </c>
      <c r="B2982" s="21" t="s">
        <v>831</v>
      </c>
      <c r="C2982" s="16" t="s">
        <v>832</v>
      </c>
      <c r="D2982" s="16" t="s">
        <v>833</v>
      </c>
      <c r="E2982" s="16" t="s">
        <v>1035</v>
      </c>
      <c r="F2982" s="16"/>
      <c r="G2982" s="16" t="s">
        <v>33</v>
      </c>
      <c r="H2982" s="251">
        <v>6339300</v>
      </c>
      <c r="I2982" s="251">
        <v>24</v>
      </c>
      <c r="J2982" s="16">
        <v>0</v>
      </c>
      <c r="K2982" s="16">
        <v>30</v>
      </c>
      <c r="L2982" s="16">
        <v>0</v>
      </c>
      <c r="M2982" s="16">
        <v>30</v>
      </c>
      <c r="N2982" s="16">
        <v>0</v>
      </c>
      <c r="O2982" s="16">
        <v>30</v>
      </c>
      <c r="P2982" s="16">
        <v>0</v>
      </c>
      <c r="Q2982" s="16">
        <v>0</v>
      </c>
      <c r="R2982" s="16">
        <v>6339300</v>
      </c>
      <c r="S2982" s="16">
        <v>114</v>
      </c>
      <c r="T2982" s="16" t="s">
        <v>50</v>
      </c>
      <c r="U2982" s="16" t="s">
        <v>83</v>
      </c>
      <c r="V2982" s="16" t="s">
        <v>835</v>
      </c>
    </row>
    <row r="2983" spans="1:22" s="15" customFormat="1" ht="409.5" x14ac:dyDescent="0.3">
      <c r="A2983" s="16">
        <v>2978</v>
      </c>
      <c r="B2983" s="21" t="s">
        <v>2291</v>
      </c>
      <c r="C2983" s="16" t="s">
        <v>1981</v>
      </c>
      <c r="D2983" s="16" t="s">
        <v>1982</v>
      </c>
      <c r="E2983" s="16" t="s">
        <v>2292</v>
      </c>
      <c r="F2983" s="16"/>
      <c r="G2983" s="16" t="s">
        <v>2320</v>
      </c>
      <c r="H2983" s="251">
        <v>529074.00260000001</v>
      </c>
      <c r="I2983" s="251">
        <v>1.43</v>
      </c>
      <c r="J2983" s="16">
        <v>1452500</v>
      </c>
      <c r="K2983" s="16">
        <v>3.5</v>
      </c>
      <c r="L2983" s="16">
        <v>1452500</v>
      </c>
      <c r="M2983" s="16">
        <v>3.5</v>
      </c>
      <c r="N2983" s="16">
        <v>1452500</v>
      </c>
      <c r="O2983" s="16">
        <v>3.5</v>
      </c>
      <c r="P2983" s="16">
        <v>1452500</v>
      </c>
      <c r="Q2983" s="16">
        <v>3.5</v>
      </c>
      <c r="R2983" s="16">
        <v>6339074.0026000002</v>
      </c>
      <c r="S2983" s="16">
        <v>15.43</v>
      </c>
      <c r="T2983" s="16" t="s">
        <v>25</v>
      </c>
      <c r="U2983" s="16" t="s">
        <v>83</v>
      </c>
      <c r="V2983" s="16" t="s">
        <v>199</v>
      </c>
    </row>
    <row r="2984" spans="1:22" s="15" customFormat="1" ht="409.5" x14ac:dyDescent="0.3">
      <c r="A2984" s="16">
        <v>2979</v>
      </c>
      <c r="B2984" s="21" t="s">
        <v>2086</v>
      </c>
      <c r="C2984" s="16" t="s">
        <v>5273</v>
      </c>
      <c r="D2984" s="16" t="s">
        <v>5274</v>
      </c>
      <c r="E2984" s="16" t="s">
        <v>5275</v>
      </c>
      <c r="F2984" s="16"/>
      <c r="G2984" s="16" t="s">
        <v>49</v>
      </c>
      <c r="H2984" s="251">
        <v>6333600</v>
      </c>
      <c r="I2984" s="251">
        <v>2</v>
      </c>
      <c r="J2984" s="16">
        <v>0</v>
      </c>
      <c r="K2984" s="16">
        <v>0</v>
      </c>
      <c r="L2984" s="16">
        <v>0</v>
      </c>
      <c r="M2984" s="16">
        <v>0</v>
      </c>
      <c r="N2984" s="16">
        <v>0</v>
      </c>
      <c r="O2984" s="16">
        <v>0</v>
      </c>
      <c r="P2984" s="16">
        <v>0</v>
      </c>
      <c r="Q2984" s="16">
        <v>0</v>
      </c>
      <c r="R2984" s="16">
        <v>6333600</v>
      </c>
      <c r="S2984" s="16">
        <v>2</v>
      </c>
      <c r="T2984" s="16" t="s">
        <v>76</v>
      </c>
      <c r="U2984" s="16" t="s">
        <v>2567</v>
      </c>
      <c r="V2984" s="16" t="s">
        <v>199</v>
      </c>
    </row>
    <row r="2985" spans="1:22" s="15" customFormat="1" ht="75" x14ac:dyDescent="0.3">
      <c r="A2985" s="16">
        <v>2980</v>
      </c>
      <c r="B2985" s="21" t="s">
        <v>2626</v>
      </c>
      <c r="C2985" s="16" t="s">
        <v>2897</v>
      </c>
      <c r="D2985" s="16" t="s">
        <v>2898</v>
      </c>
      <c r="E2985" s="16" t="s">
        <v>2899</v>
      </c>
      <c r="F2985" s="16"/>
      <c r="G2985" s="16" t="s">
        <v>1493</v>
      </c>
      <c r="H2985" s="251">
        <v>959616</v>
      </c>
      <c r="I2985" s="251">
        <v>10</v>
      </c>
      <c r="J2985" s="16">
        <v>967890</v>
      </c>
      <c r="K2985" s="16">
        <v>10</v>
      </c>
      <c r="L2985" s="16">
        <v>968840</v>
      </c>
      <c r="M2985" s="16">
        <v>10</v>
      </c>
      <c r="N2985" s="16">
        <v>1490960</v>
      </c>
      <c r="O2985" s="16">
        <v>15</v>
      </c>
      <c r="P2985" s="16">
        <v>1945760</v>
      </c>
      <c r="Q2985" s="16">
        <v>20</v>
      </c>
      <c r="R2985" s="16">
        <v>6333066</v>
      </c>
      <c r="S2985" s="16">
        <v>65</v>
      </c>
      <c r="T2985" s="16" t="s">
        <v>50</v>
      </c>
      <c r="U2985" s="16" t="s">
        <v>204</v>
      </c>
      <c r="V2985" s="16" t="s">
        <v>2900</v>
      </c>
    </row>
    <row r="2986" spans="1:22" s="15" customFormat="1" ht="112.5" x14ac:dyDescent="0.3">
      <c r="A2986" s="16">
        <v>2981</v>
      </c>
      <c r="B2986" s="21" t="s">
        <v>276</v>
      </c>
      <c r="C2986" s="16" t="s">
        <v>277</v>
      </c>
      <c r="D2986" s="16" t="s">
        <v>278</v>
      </c>
      <c r="E2986" s="16" t="s">
        <v>279</v>
      </c>
      <c r="F2986" s="40" t="s">
        <v>280</v>
      </c>
      <c r="G2986" s="16" t="s">
        <v>281</v>
      </c>
      <c r="H2986" s="251">
        <v>2108991</v>
      </c>
      <c r="I2986" s="251">
        <v>120</v>
      </c>
      <c r="J2986" s="29">
        <v>2108991</v>
      </c>
      <c r="K2986" s="16">
        <v>108</v>
      </c>
      <c r="L2986" s="29">
        <v>2108991</v>
      </c>
      <c r="M2986" s="16">
        <v>108</v>
      </c>
      <c r="N2986" s="16">
        <v>0</v>
      </c>
      <c r="O2986" s="16">
        <v>108</v>
      </c>
      <c r="P2986" s="16">
        <v>0</v>
      </c>
      <c r="Q2986" s="16">
        <v>0</v>
      </c>
      <c r="R2986" s="16">
        <v>6326973</v>
      </c>
      <c r="S2986" s="16">
        <v>444</v>
      </c>
      <c r="T2986" s="16" t="s">
        <v>213</v>
      </c>
      <c r="U2986" s="16" t="s">
        <v>35</v>
      </c>
      <c r="V2986" s="16" t="s">
        <v>282</v>
      </c>
    </row>
    <row r="2987" spans="1:22" s="15" customFormat="1" ht="168.75" x14ac:dyDescent="0.3">
      <c r="A2987" s="16">
        <v>2982</v>
      </c>
      <c r="B2987" s="21" t="s">
        <v>7247</v>
      </c>
      <c r="C2987" s="16" t="s">
        <v>726</v>
      </c>
      <c r="D2987" s="16" t="s">
        <v>7248</v>
      </c>
      <c r="E2987" s="16" t="s">
        <v>7249</v>
      </c>
      <c r="F2987" s="16"/>
      <c r="G2987" s="16" t="s">
        <v>1493</v>
      </c>
      <c r="H2987" s="251">
        <v>1265192.54</v>
      </c>
      <c r="I2987" s="251">
        <v>2495</v>
      </c>
      <c r="J2987" s="16">
        <v>1265192.54</v>
      </c>
      <c r="K2987" s="16">
        <v>2495</v>
      </c>
      <c r="L2987" s="16">
        <v>1265192.54</v>
      </c>
      <c r="M2987" s="16">
        <v>2495</v>
      </c>
      <c r="N2987" s="16">
        <v>1265192.54</v>
      </c>
      <c r="O2987" s="16">
        <v>2495</v>
      </c>
      <c r="P2987" s="16">
        <v>1265192.54</v>
      </c>
      <c r="Q2987" s="16">
        <v>2495</v>
      </c>
      <c r="R2987" s="16">
        <v>6325962.7000000002</v>
      </c>
      <c r="S2987" s="16">
        <v>12475</v>
      </c>
      <c r="T2987" s="16" t="s">
        <v>213</v>
      </c>
      <c r="U2987" s="16" t="s">
        <v>7048</v>
      </c>
      <c r="V2987" s="16" t="s">
        <v>7048</v>
      </c>
    </row>
    <row r="2988" spans="1:22" s="15" customFormat="1" ht="356.25" x14ac:dyDescent="0.3">
      <c r="A2988" s="16">
        <v>2983</v>
      </c>
      <c r="B2988" s="21" t="s">
        <v>7981</v>
      </c>
      <c r="C2988" s="16" t="s">
        <v>7806</v>
      </c>
      <c r="D2988" s="16" t="s">
        <v>779</v>
      </c>
      <c r="E2988" s="16" t="s">
        <v>4640</v>
      </c>
      <c r="F2988" s="16"/>
      <c r="G2988" s="16" t="s">
        <v>33</v>
      </c>
      <c r="H2988" s="251">
        <v>6321268</v>
      </c>
      <c r="I2988" s="251">
        <v>51</v>
      </c>
      <c r="J2988" s="16">
        <v>0</v>
      </c>
      <c r="K2988" s="16">
        <v>0</v>
      </c>
      <c r="L2988" s="16">
        <v>0</v>
      </c>
      <c r="M2988" s="16">
        <v>0</v>
      </c>
      <c r="N2988" s="16">
        <v>0</v>
      </c>
      <c r="O2988" s="16">
        <v>0</v>
      </c>
      <c r="P2988" s="16">
        <v>0</v>
      </c>
      <c r="Q2988" s="16">
        <v>0</v>
      </c>
      <c r="R2988" s="16">
        <v>6321268</v>
      </c>
      <c r="S2988" s="16">
        <v>51</v>
      </c>
      <c r="T2988" s="16" t="s">
        <v>213</v>
      </c>
      <c r="U2988" s="16" t="s">
        <v>83</v>
      </c>
      <c r="V2988" s="16" t="s">
        <v>549</v>
      </c>
    </row>
    <row r="2989" spans="1:22" s="15" customFormat="1" ht="112.5" x14ac:dyDescent="0.3">
      <c r="A2989" s="16">
        <v>2984</v>
      </c>
      <c r="B2989" s="21" t="s">
        <v>7982</v>
      </c>
      <c r="C2989" s="16" t="s">
        <v>378</v>
      </c>
      <c r="D2989" s="16" t="s">
        <v>377</v>
      </c>
      <c r="E2989" s="16" t="s">
        <v>379</v>
      </c>
      <c r="F2989" s="16"/>
      <c r="G2989" s="16" t="s">
        <v>33</v>
      </c>
      <c r="H2989" s="251">
        <v>1239000</v>
      </c>
      <c r="I2989" s="251">
        <v>42</v>
      </c>
      <c r="J2989" s="16">
        <v>1269040</v>
      </c>
      <c r="K2989" s="16">
        <v>40</v>
      </c>
      <c r="L2989" s="16">
        <v>1269040</v>
      </c>
      <c r="M2989" s="16">
        <v>40</v>
      </c>
      <c r="N2989" s="16">
        <v>1269040</v>
      </c>
      <c r="O2989" s="16">
        <v>40</v>
      </c>
      <c r="P2989" s="16">
        <v>1269040</v>
      </c>
      <c r="Q2989" s="16">
        <v>40</v>
      </c>
      <c r="R2989" s="16">
        <v>6315160</v>
      </c>
      <c r="S2989" s="16">
        <v>202</v>
      </c>
      <c r="T2989" s="16" t="s">
        <v>213</v>
      </c>
      <c r="U2989" s="16" t="s">
        <v>294</v>
      </c>
      <c r="V2989" s="16" t="s">
        <v>7983</v>
      </c>
    </row>
    <row r="2990" spans="1:22" s="15" customFormat="1" ht="37.5" x14ac:dyDescent="0.3">
      <c r="A2990" s="16">
        <v>2985</v>
      </c>
      <c r="B2990" s="21" t="s">
        <v>5573</v>
      </c>
      <c r="C2990" s="16" t="s">
        <v>5574</v>
      </c>
      <c r="D2990" s="16" t="s">
        <v>5575</v>
      </c>
      <c r="E2990" s="16" t="s">
        <v>10397</v>
      </c>
      <c r="F2990" s="16"/>
      <c r="G2990" s="16" t="s">
        <v>7084</v>
      </c>
      <c r="H2990" s="251">
        <v>6312929.2800000003</v>
      </c>
      <c r="I2990" s="251" t="s">
        <v>10401</v>
      </c>
      <c r="J2990" s="16"/>
      <c r="K2990" s="16"/>
      <c r="L2990" s="16"/>
      <c r="M2990" s="16"/>
      <c r="N2990" s="16"/>
      <c r="O2990" s="16"/>
      <c r="P2990" s="16"/>
      <c r="Q2990" s="16"/>
      <c r="R2990" s="16">
        <v>6312929.2800000003</v>
      </c>
      <c r="S2990" s="16">
        <v>7576</v>
      </c>
      <c r="T2990" s="16" t="s">
        <v>76</v>
      </c>
      <c r="U2990" s="16" t="s">
        <v>2567</v>
      </c>
      <c r="V2990" s="16" t="s">
        <v>10399</v>
      </c>
    </row>
    <row r="2991" spans="1:22" s="15" customFormat="1" ht="409.5" x14ac:dyDescent="0.3">
      <c r="A2991" s="16">
        <v>2986</v>
      </c>
      <c r="B2991" s="21" t="s">
        <v>1550</v>
      </c>
      <c r="C2991" s="16" t="s">
        <v>5759</v>
      </c>
      <c r="D2991" s="16" t="s">
        <v>5760</v>
      </c>
      <c r="E2991" s="16" t="s">
        <v>5761</v>
      </c>
      <c r="F2991" s="16"/>
      <c r="G2991" s="16" t="s">
        <v>1493</v>
      </c>
      <c r="H2991" s="251">
        <v>6300000</v>
      </c>
      <c r="I2991" s="251">
        <v>1</v>
      </c>
      <c r="J2991" s="16">
        <v>0</v>
      </c>
      <c r="K2991" s="16">
        <v>0</v>
      </c>
      <c r="L2991" s="16">
        <v>0</v>
      </c>
      <c r="M2991" s="16">
        <v>0</v>
      </c>
      <c r="N2991" s="16">
        <v>0</v>
      </c>
      <c r="O2991" s="16">
        <v>0</v>
      </c>
      <c r="P2991" s="16">
        <v>0</v>
      </c>
      <c r="Q2991" s="16">
        <v>0</v>
      </c>
      <c r="R2991" s="16">
        <v>6300000</v>
      </c>
      <c r="S2991" s="16">
        <v>1</v>
      </c>
      <c r="T2991" s="16" t="s">
        <v>76</v>
      </c>
      <c r="U2991" s="16"/>
      <c r="V2991" s="16"/>
    </row>
    <row r="2992" spans="1:22" s="15" customFormat="1" ht="56.25" x14ac:dyDescent="0.3">
      <c r="A2992" s="16">
        <v>2987</v>
      </c>
      <c r="B2992" s="16" t="s">
        <v>3176</v>
      </c>
      <c r="C2992" s="16" t="s">
        <v>12452</v>
      </c>
      <c r="D2992" s="16" t="s">
        <v>12453</v>
      </c>
      <c r="E2992" s="16" t="s">
        <v>12454</v>
      </c>
      <c r="F2992" s="16" t="s">
        <v>12455</v>
      </c>
      <c r="G2992" s="151" t="s">
        <v>33</v>
      </c>
      <c r="H2992" s="275">
        <v>1260000</v>
      </c>
      <c r="I2992" s="275">
        <v>42</v>
      </c>
      <c r="J2992" s="275">
        <v>1260000</v>
      </c>
      <c r="K2992" s="275">
        <v>42</v>
      </c>
      <c r="L2992" s="275">
        <v>1260000</v>
      </c>
      <c r="M2992" s="275">
        <v>42</v>
      </c>
      <c r="N2992" s="275">
        <v>1260000</v>
      </c>
      <c r="O2992" s="275">
        <v>42</v>
      </c>
      <c r="P2992" s="275">
        <v>1260000</v>
      </c>
      <c r="Q2992" s="275">
        <v>42</v>
      </c>
      <c r="R2992" s="16">
        <v>6300000</v>
      </c>
      <c r="S2992" s="275">
        <v>210</v>
      </c>
      <c r="T2992" s="243" t="s">
        <v>11752</v>
      </c>
      <c r="U2992" s="279" t="s">
        <v>35</v>
      </c>
      <c r="V2992" s="279" t="s">
        <v>12456</v>
      </c>
    </row>
    <row r="2993" spans="1:22" s="15" customFormat="1" ht="409.5" x14ac:dyDescent="0.3">
      <c r="A2993" s="16">
        <v>2988</v>
      </c>
      <c r="B2993" s="21" t="s">
        <v>816</v>
      </c>
      <c r="C2993" s="16" t="s">
        <v>1123</v>
      </c>
      <c r="D2993" s="16" t="s">
        <v>1124</v>
      </c>
      <c r="E2993" s="16" t="s">
        <v>1124</v>
      </c>
      <c r="F2993" s="16"/>
      <c r="G2993" s="16" t="s">
        <v>82</v>
      </c>
      <c r="H2993" s="251">
        <v>6298500</v>
      </c>
      <c r="I2993" s="251">
        <v>0</v>
      </c>
      <c r="J2993" s="16">
        <v>0</v>
      </c>
      <c r="K2993" s="16">
        <v>0</v>
      </c>
      <c r="L2993" s="16">
        <v>0</v>
      </c>
      <c r="M2993" s="16">
        <v>0</v>
      </c>
      <c r="N2993" s="16">
        <v>0</v>
      </c>
      <c r="O2993" s="16">
        <v>0</v>
      </c>
      <c r="P2993" s="16">
        <v>0</v>
      </c>
      <c r="Q2993" s="16">
        <v>0</v>
      </c>
      <c r="R2993" s="16">
        <v>6298500</v>
      </c>
      <c r="S2993" s="16">
        <v>0</v>
      </c>
      <c r="T2993" s="16" t="s">
        <v>25</v>
      </c>
      <c r="U2993" s="16" t="s">
        <v>35</v>
      </c>
      <c r="V2993" s="16" t="s">
        <v>1125</v>
      </c>
    </row>
    <row r="2994" spans="1:22" s="15" customFormat="1" ht="93.75" x14ac:dyDescent="0.3">
      <c r="A2994" s="16">
        <v>2989</v>
      </c>
      <c r="B2994" s="21" t="s">
        <v>3650</v>
      </c>
      <c r="C2994" s="16" t="s">
        <v>3679</v>
      </c>
      <c r="D2994" s="16" t="s">
        <v>3680</v>
      </c>
      <c r="E2994" s="16" t="s">
        <v>3689</v>
      </c>
      <c r="F2994" s="16"/>
      <c r="G2994" s="16" t="s">
        <v>1493</v>
      </c>
      <c r="H2994" s="251">
        <v>1162332</v>
      </c>
      <c r="I2994" s="251">
        <v>4</v>
      </c>
      <c r="J2994" s="16">
        <v>1208825.28</v>
      </c>
      <c r="K2994" s="16">
        <v>4</v>
      </c>
      <c r="L2994" s="16">
        <v>1257178.2912000001</v>
      </c>
      <c r="M2994" s="16">
        <v>4</v>
      </c>
      <c r="N2994" s="16">
        <v>1307465.4228480002</v>
      </c>
      <c r="O2994" s="16">
        <v>4</v>
      </c>
      <c r="P2994" s="16">
        <v>1359764.0397619202</v>
      </c>
      <c r="Q2994" s="16">
        <v>4</v>
      </c>
      <c r="R2994" s="16">
        <v>6295565.0338099208</v>
      </c>
      <c r="S2994" s="16">
        <v>20</v>
      </c>
      <c r="T2994" s="16" t="s">
        <v>50</v>
      </c>
      <c r="U2994" s="16"/>
      <c r="V2994" s="16" t="s">
        <v>3690</v>
      </c>
    </row>
    <row r="2995" spans="1:22" s="15" customFormat="1" ht="93.75" x14ac:dyDescent="0.3">
      <c r="A2995" s="16">
        <v>2990</v>
      </c>
      <c r="B2995" s="16" t="s">
        <v>514</v>
      </c>
      <c r="C2995" s="16" t="s">
        <v>2514</v>
      </c>
      <c r="D2995" s="16" t="s">
        <v>2515</v>
      </c>
      <c r="E2995" s="16" t="s">
        <v>13311</v>
      </c>
      <c r="F2995" s="16"/>
      <c r="G2995" s="151" t="s">
        <v>9115</v>
      </c>
      <c r="H2995" s="168">
        <v>6294400</v>
      </c>
      <c r="I2995" s="166" t="s">
        <v>9113</v>
      </c>
      <c r="J2995" s="166">
        <v>0</v>
      </c>
      <c r="K2995" s="166">
        <v>70</v>
      </c>
      <c r="L2995" s="166">
        <v>0</v>
      </c>
      <c r="M2995" s="166">
        <v>0</v>
      </c>
      <c r="N2995" s="166">
        <v>0</v>
      </c>
      <c r="O2995" s="166">
        <v>0</v>
      </c>
      <c r="P2995" s="166">
        <v>0</v>
      </c>
      <c r="Q2995" s="166">
        <v>0</v>
      </c>
      <c r="R2995" s="16">
        <v>6294400</v>
      </c>
      <c r="S2995" s="275">
        <v>71</v>
      </c>
      <c r="T2995" s="20" t="s">
        <v>13227</v>
      </c>
      <c r="U2995" s="118" t="s">
        <v>13293</v>
      </c>
      <c r="V2995" s="118" t="s">
        <v>1613</v>
      </c>
    </row>
    <row r="2996" spans="1:22" s="15" customFormat="1" ht="75" x14ac:dyDescent="0.3">
      <c r="A2996" s="16">
        <v>2991</v>
      </c>
      <c r="B2996" s="16" t="s">
        <v>10196</v>
      </c>
      <c r="C2996" s="16" t="s">
        <v>10197</v>
      </c>
      <c r="D2996" s="16" t="s">
        <v>10198</v>
      </c>
      <c r="E2996" s="16" t="s">
        <v>13050</v>
      </c>
      <c r="F2996" s="16"/>
      <c r="G2996" s="151" t="s">
        <v>9115</v>
      </c>
      <c r="H2996" s="166">
        <v>6272000</v>
      </c>
      <c r="I2996" s="166" t="s">
        <v>9120</v>
      </c>
      <c r="J2996" s="166"/>
      <c r="K2996" s="166">
        <v>1</v>
      </c>
      <c r="L2996" s="166"/>
      <c r="M2996" s="166">
        <v>2</v>
      </c>
      <c r="N2996" s="166"/>
      <c r="O2996" s="166">
        <v>1</v>
      </c>
      <c r="P2996" s="166"/>
      <c r="Q2996" s="166">
        <v>2</v>
      </c>
      <c r="R2996" s="16">
        <v>6272000</v>
      </c>
      <c r="S2996" s="275">
        <v>8</v>
      </c>
      <c r="T2996" s="20" t="s">
        <v>12910</v>
      </c>
      <c r="U2996" s="118" t="s">
        <v>2567</v>
      </c>
      <c r="V2996" s="118"/>
    </row>
    <row r="2997" spans="1:22" s="15" customFormat="1" ht="56.25" x14ac:dyDescent="0.3">
      <c r="A2997" s="16">
        <v>2992</v>
      </c>
      <c r="B2997" s="21" t="s">
        <v>55</v>
      </c>
      <c r="C2997" s="16" t="s">
        <v>9422</v>
      </c>
      <c r="D2997" s="16" t="s">
        <v>9423</v>
      </c>
      <c r="E2997" s="16" t="s">
        <v>9424</v>
      </c>
      <c r="F2997" s="16"/>
      <c r="G2997" s="16" t="s">
        <v>9115</v>
      </c>
      <c r="H2997" s="251">
        <v>6268881.25</v>
      </c>
      <c r="I2997" s="251" t="s">
        <v>7128</v>
      </c>
      <c r="J2997" s="16"/>
      <c r="K2997" s="16"/>
      <c r="L2997" s="16"/>
      <c r="M2997" s="16"/>
      <c r="N2997" s="16"/>
      <c r="O2997" s="16"/>
      <c r="P2997" s="16"/>
      <c r="Q2997" s="16"/>
      <c r="R2997" s="16">
        <v>6268881.25</v>
      </c>
      <c r="S2997" s="16">
        <v>20</v>
      </c>
      <c r="T2997" s="16" t="s">
        <v>1326</v>
      </c>
      <c r="U2997" s="16"/>
      <c r="V2997" s="16"/>
    </row>
    <row r="2998" spans="1:22" s="15" customFormat="1" ht="37.5" x14ac:dyDescent="0.3">
      <c r="A2998" s="16">
        <v>2993</v>
      </c>
      <c r="B2998" s="16" t="s">
        <v>11899</v>
      </c>
      <c r="C2998" s="16" t="s">
        <v>11900</v>
      </c>
      <c r="D2998" s="16" t="s">
        <v>11841</v>
      </c>
      <c r="E2998" s="16" t="s">
        <v>12542</v>
      </c>
      <c r="F2998" s="16"/>
      <c r="G2998" s="151" t="s">
        <v>9115</v>
      </c>
      <c r="H2998" s="275">
        <v>1253453</v>
      </c>
      <c r="I2998" s="275" t="s">
        <v>9113</v>
      </c>
      <c r="J2998" s="275">
        <v>1253453</v>
      </c>
      <c r="K2998" s="275" t="s">
        <v>9113</v>
      </c>
      <c r="L2998" s="275">
        <v>1253453</v>
      </c>
      <c r="M2998" s="275" t="s">
        <v>9113</v>
      </c>
      <c r="N2998" s="275">
        <v>1253453</v>
      </c>
      <c r="O2998" s="275" t="s">
        <v>9113</v>
      </c>
      <c r="P2998" s="275">
        <v>1253453</v>
      </c>
      <c r="Q2998" s="275" t="s">
        <v>9113</v>
      </c>
      <c r="R2998" s="16">
        <v>6267265</v>
      </c>
      <c r="S2998" s="275">
        <v>5</v>
      </c>
      <c r="T2998" s="38" t="s">
        <v>11752</v>
      </c>
      <c r="U2998" s="279"/>
      <c r="V2998" s="279"/>
    </row>
    <row r="2999" spans="1:22" s="15" customFormat="1" ht="150" x14ac:dyDescent="0.3">
      <c r="A2999" s="16">
        <v>2994</v>
      </c>
      <c r="B2999" s="21" t="s">
        <v>7984</v>
      </c>
      <c r="C2999" s="16" t="s">
        <v>6035</v>
      </c>
      <c r="D2999" s="16" t="s">
        <v>500</v>
      </c>
      <c r="E2999" s="16" t="s">
        <v>6036</v>
      </c>
      <c r="F2999" s="16"/>
      <c r="G2999" s="16" t="s">
        <v>33</v>
      </c>
      <c r="H2999" s="251">
        <v>1063519.9999999998</v>
      </c>
      <c r="I2999" s="251">
        <v>20</v>
      </c>
      <c r="J2999" s="16">
        <v>1300000</v>
      </c>
      <c r="K2999" s="16">
        <v>20</v>
      </c>
      <c r="L2999" s="16">
        <v>1300000</v>
      </c>
      <c r="M2999" s="16">
        <v>20</v>
      </c>
      <c r="N2999" s="16">
        <v>1300000</v>
      </c>
      <c r="O2999" s="16">
        <v>20</v>
      </c>
      <c r="P2999" s="16">
        <v>1300000</v>
      </c>
      <c r="Q2999" s="16">
        <v>20</v>
      </c>
      <c r="R2999" s="16">
        <v>6263520</v>
      </c>
      <c r="S2999" s="16">
        <v>100</v>
      </c>
      <c r="T2999" s="16" t="s">
        <v>213</v>
      </c>
      <c r="U2999" s="16" t="s">
        <v>294</v>
      </c>
      <c r="V2999" s="16" t="s">
        <v>7985</v>
      </c>
    </row>
    <row r="3000" spans="1:22" s="15" customFormat="1" ht="93.75" x14ac:dyDescent="0.3">
      <c r="A3000" s="16">
        <v>2995</v>
      </c>
      <c r="B3000" s="21" t="s">
        <v>2646</v>
      </c>
      <c r="C3000" s="16" t="s">
        <v>2647</v>
      </c>
      <c r="D3000" s="16" t="s">
        <v>2648</v>
      </c>
      <c r="E3000" s="16" t="s">
        <v>2649</v>
      </c>
      <c r="F3000" s="16"/>
      <c r="G3000" s="16" t="s">
        <v>49</v>
      </c>
      <c r="H3000" s="251">
        <v>1453330</v>
      </c>
      <c r="I3000" s="251">
        <v>1000</v>
      </c>
      <c r="J3000" s="16">
        <v>1540529.8</v>
      </c>
      <c r="K3000" s="16">
        <v>1000</v>
      </c>
      <c r="L3000" s="16">
        <v>1602150.99</v>
      </c>
      <c r="M3000" s="16">
        <v>1000</v>
      </c>
      <c r="N3000" s="16">
        <v>1666237.03</v>
      </c>
      <c r="O3000" s="16">
        <v>1000</v>
      </c>
      <c r="P3000" s="16">
        <v>0</v>
      </c>
      <c r="Q3000" s="16">
        <v>0</v>
      </c>
      <c r="R3000" s="16">
        <v>6262247.8200000003</v>
      </c>
      <c r="S3000" s="16">
        <v>4000</v>
      </c>
      <c r="T3000" s="16" t="s">
        <v>1522</v>
      </c>
      <c r="U3000" s="16" t="s">
        <v>2567</v>
      </c>
      <c r="V3000" s="16" t="s">
        <v>199</v>
      </c>
    </row>
    <row r="3001" spans="1:22" s="15" customFormat="1" ht="75" x14ac:dyDescent="0.3">
      <c r="A3001" s="16">
        <v>2996</v>
      </c>
      <c r="B3001" s="113" t="s">
        <v>16157</v>
      </c>
      <c r="C3001" s="113" t="s">
        <v>16158</v>
      </c>
      <c r="D3001" s="113" t="s">
        <v>16159</v>
      </c>
      <c r="E3001" s="113" t="s">
        <v>16160</v>
      </c>
      <c r="F3001" s="17">
        <v>3255</v>
      </c>
      <c r="G3001" s="164" t="s">
        <v>24</v>
      </c>
      <c r="H3001" s="115">
        <v>6254640</v>
      </c>
      <c r="I3001" s="115">
        <v>4</v>
      </c>
      <c r="J3001" s="171"/>
      <c r="K3001" s="171"/>
      <c r="L3001" s="171"/>
      <c r="M3001" s="171"/>
      <c r="N3001" s="171"/>
      <c r="O3001" s="171"/>
      <c r="P3001" s="174"/>
      <c r="Q3001" s="174"/>
      <c r="R3001" s="16">
        <v>6254640</v>
      </c>
      <c r="S3001" s="171">
        <v>4</v>
      </c>
      <c r="T3001" s="21" t="s">
        <v>15928</v>
      </c>
      <c r="U3001" s="112" t="s">
        <v>199</v>
      </c>
      <c r="V3001" s="112" t="s">
        <v>199</v>
      </c>
    </row>
    <row r="3002" spans="1:22" s="15" customFormat="1" ht="56.25" x14ac:dyDescent="0.3">
      <c r="A3002" s="16">
        <v>2997</v>
      </c>
      <c r="B3002" s="113" t="s">
        <v>767</v>
      </c>
      <c r="C3002" s="113" t="s">
        <v>16371</v>
      </c>
      <c r="D3002" s="113" t="s">
        <v>16372</v>
      </c>
      <c r="E3002" s="113" t="s">
        <v>16373</v>
      </c>
      <c r="F3002" s="113" t="s">
        <v>16374</v>
      </c>
      <c r="G3002" s="113" t="s">
        <v>7084</v>
      </c>
      <c r="H3002" s="172">
        <v>6254640</v>
      </c>
      <c r="I3002" s="172">
        <v>4</v>
      </c>
      <c r="J3002" s="174"/>
      <c r="K3002" s="174"/>
      <c r="L3002" s="174"/>
      <c r="M3002" s="174"/>
      <c r="N3002" s="174"/>
      <c r="O3002" s="174"/>
      <c r="P3002" s="174"/>
      <c r="Q3002" s="174"/>
      <c r="R3002" s="16">
        <v>6254640</v>
      </c>
      <c r="S3002" s="171">
        <v>4</v>
      </c>
      <c r="T3002" s="113" t="s">
        <v>15928</v>
      </c>
      <c r="U3002" s="219">
        <v>398</v>
      </c>
      <c r="V3002" s="112" t="s">
        <v>199</v>
      </c>
    </row>
    <row r="3003" spans="1:22" s="15" customFormat="1" ht="112.5" x14ac:dyDescent="0.3">
      <c r="A3003" s="16">
        <v>2998</v>
      </c>
      <c r="B3003" s="113" t="s">
        <v>16161</v>
      </c>
      <c r="C3003" s="113" t="s">
        <v>16162</v>
      </c>
      <c r="D3003" s="113" t="s">
        <v>16163</v>
      </c>
      <c r="E3003" s="113" t="s">
        <v>16164</v>
      </c>
      <c r="F3003" s="17">
        <v>3256</v>
      </c>
      <c r="G3003" s="21" t="s">
        <v>33</v>
      </c>
      <c r="H3003" s="115">
        <v>6250849.5999999996</v>
      </c>
      <c r="I3003" s="115">
        <v>20</v>
      </c>
      <c r="J3003" s="171"/>
      <c r="K3003" s="171"/>
      <c r="L3003" s="171"/>
      <c r="M3003" s="171"/>
      <c r="N3003" s="171"/>
      <c r="O3003" s="171"/>
      <c r="P3003" s="174"/>
      <c r="Q3003" s="174"/>
      <c r="R3003" s="16">
        <v>6250849.5999999996</v>
      </c>
      <c r="S3003" s="171">
        <v>20</v>
      </c>
      <c r="T3003" s="21" t="s">
        <v>15928</v>
      </c>
      <c r="U3003" s="112" t="s">
        <v>199</v>
      </c>
      <c r="V3003" s="112" t="s">
        <v>199</v>
      </c>
    </row>
    <row r="3004" spans="1:22" s="15" customFormat="1" ht="409.5" x14ac:dyDescent="0.3">
      <c r="A3004" s="16">
        <v>2999</v>
      </c>
      <c r="B3004" s="21" t="s">
        <v>2019</v>
      </c>
      <c r="C3004" s="16" t="s">
        <v>2020</v>
      </c>
      <c r="D3004" s="16" t="s">
        <v>2021</v>
      </c>
      <c r="E3004" s="16" t="s">
        <v>2022</v>
      </c>
      <c r="F3004" s="16"/>
      <c r="G3004" s="16" t="s">
        <v>1493</v>
      </c>
      <c r="H3004" s="251">
        <v>6249600</v>
      </c>
      <c r="I3004" s="251">
        <v>2</v>
      </c>
      <c r="J3004" s="16">
        <v>0</v>
      </c>
      <c r="K3004" s="16">
        <v>0</v>
      </c>
      <c r="L3004" s="16">
        <v>0</v>
      </c>
      <c r="M3004" s="16">
        <v>0</v>
      </c>
      <c r="N3004" s="16">
        <v>0</v>
      </c>
      <c r="O3004" s="16">
        <v>0</v>
      </c>
      <c r="P3004" s="16">
        <v>0</v>
      </c>
      <c r="Q3004" s="16">
        <v>0</v>
      </c>
      <c r="R3004" s="16">
        <v>6249600</v>
      </c>
      <c r="S3004" s="16">
        <v>2</v>
      </c>
      <c r="T3004" s="16" t="s">
        <v>1518</v>
      </c>
      <c r="U3004" s="16" t="s">
        <v>35</v>
      </c>
      <c r="V3004" s="16" t="s">
        <v>199</v>
      </c>
    </row>
    <row r="3005" spans="1:22" s="15" customFormat="1" ht="56.25" x14ac:dyDescent="0.3">
      <c r="A3005" s="16">
        <v>3000</v>
      </c>
      <c r="B3005" s="21" t="s">
        <v>2304</v>
      </c>
      <c r="C3005" s="16" t="s">
        <v>928</v>
      </c>
      <c r="D3005" s="16" t="s">
        <v>2305</v>
      </c>
      <c r="E3005" s="16" t="s">
        <v>2367</v>
      </c>
      <c r="F3005" s="16"/>
      <c r="G3005" s="16" t="s">
        <v>1493</v>
      </c>
      <c r="H3005" s="251">
        <v>1135857</v>
      </c>
      <c r="I3005" s="251">
        <v>50</v>
      </c>
      <c r="J3005" s="16">
        <v>1204008.4200000002</v>
      </c>
      <c r="K3005" s="16">
        <v>50</v>
      </c>
      <c r="L3005" s="16">
        <v>1252168.7568000001</v>
      </c>
      <c r="M3005" s="16">
        <v>50</v>
      </c>
      <c r="N3005" s="16">
        <v>1302255.5070720003</v>
      </c>
      <c r="O3005" s="16">
        <v>50</v>
      </c>
      <c r="P3005" s="16">
        <v>1354345.7273548802</v>
      </c>
      <c r="Q3005" s="16">
        <v>50</v>
      </c>
      <c r="R3005" s="16">
        <v>6248635.4112268807</v>
      </c>
      <c r="S3005" s="16">
        <v>250</v>
      </c>
      <c r="T3005" s="16" t="s">
        <v>913</v>
      </c>
      <c r="U3005" s="16" t="s">
        <v>35</v>
      </c>
      <c r="V3005" s="16" t="s">
        <v>199</v>
      </c>
    </row>
    <row r="3006" spans="1:22" s="15" customFormat="1" ht="409.5" x14ac:dyDescent="0.3">
      <c r="A3006" s="16">
        <v>3001</v>
      </c>
      <c r="B3006" s="305" t="s">
        <v>11447</v>
      </c>
      <c r="C3006" s="306" t="s">
        <v>11452</v>
      </c>
      <c r="D3006" s="306" t="s">
        <v>11453</v>
      </c>
      <c r="E3006" s="306" t="s">
        <v>11454</v>
      </c>
      <c r="F3006" s="134"/>
      <c r="G3006" s="134" t="s">
        <v>11424</v>
      </c>
      <c r="H3006" s="308">
        <v>1121161.92</v>
      </c>
      <c r="I3006" s="308">
        <v>32</v>
      </c>
      <c r="J3006" s="284">
        <v>1188431.6299999999</v>
      </c>
      <c r="K3006" s="307">
        <v>32</v>
      </c>
      <c r="L3006" s="285">
        <v>1247853.21</v>
      </c>
      <c r="M3006" s="285">
        <v>32</v>
      </c>
      <c r="N3006" s="285">
        <v>1310245.8700000001</v>
      </c>
      <c r="O3006" s="285">
        <v>32</v>
      </c>
      <c r="P3006" s="285">
        <v>1375758.17</v>
      </c>
      <c r="Q3006" s="285">
        <v>32</v>
      </c>
      <c r="R3006" s="16">
        <v>6243450.7999999998</v>
      </c>
      <c r="S3006" s="16">
        <v>160</v>
      </c>
      <c r="T3006" s="134" t="s">
        <v>966</v>
      </c>
      <c r="U3006" s="36" t="s">
        <v>83</v>
      </c>
      <c r="V3006" s="36" t="s">
        <v>11451</v>
      </c>
    </row>
    <row r="3007" spans="1:22" s="15" customFormat="1" ht="56.25" x14ac:dyDescent="0.3">
      <c r="A3007" s="16">
        <v>3002</v>
      </c>
      <c r="B3007" s="21" t="s">
        <v>55</v>
      </c>
      <c r="C3007" s="16" t="s">
        <v>10306</v>
      </c>
      <c r="D3007" s="16" t="s">
        <v>10307</v>
      </c>
      <c r="E3007" s="16" t="s">
        <v>10308</v>
      </c>
      <c r="F3007" s="16"/>
      <c r="G3007" s="16" t="s">
        <v>9114</v>
      </c>
      <c r="H3007" s="251">
        <v>6236160</v>
      </c>
      <c r="I3007" s="251" t="s">
        <v>9113</v>
      </c>
      <c r="J3007" s="16"/>
      <c r="K3007" s="16"/>
      <c r="L3007" s="16"/>
      <c r="M3007" s="16"/>
      <c r="N3007" s="16"/>
      <c r="O3007" s="16"/>
      <c r="P3007" s="16"/>
      <c r="Q3007" s="16"/>
      <c r="R3007" s="16">
        <v>6236160</v>
      </c>
      <c r="S3007" s="16">
        <v>1</v>
      </c>
      <c r="T3007" s="16" t="s">
        <v>867</v>
      </c>
      <c r="U3007" s="16"/>
      <c r="V3007" s="16"/>
    </row>
    <row r="3008" spans="1:22" s="15" customFormat="1" ht="37.5" x14ac:dyDescent="0.3">
      <c r="A3008" s="16">
        <v>3003</v>
      </c>
      <c r="B3008" s="21" t="s">
        <v>7986</v>
      </c>
      <c r="C3008" s="16" t="s">
        <v>4889</v>
      </c>
      <c r="D3008" s="16" t="s">
        <v>326</v>
      </c>
      <c r="E3008" s="16" t="s">
        <v>4890</v>
      </c>
      <c r="F3008" s="16"/>
      <c r="G3008" s="16" t="s">
        <v>281</v>
      </c>
      <c r="H3008" s="251">
        <v>600696</v>
      </c>
      <c r="I3008" s="251">
        <v>36</v>
      </c>
      <c r="J3008" s="16">
        <v>1873969.7600000079</v>
      </c>
      <c r="K3008" s="16">
        <v>104.69596115125</v>
      </c>
      <c r="L3008" s="16">
        <v>1252941.2</v>
      </c>
      <c r="M3008" s="16">
        <v>70</v>
      </c>
      <c r="N3008" s="16">
        <v>1252941.2</v>
      </c>
      <c r="O3008" s="16">
        <v>70</v>
      </c>
      <c r="P3008" s="16">
        <v>1252941.2</v>
      </c>
      <c r="Q3008" s="16">
        <v>70</v>
      </c>
      <c r="R3008" s="16">
        <v>6233489.3600000087</v>
      </c>
      <c r="S3008" s="16">
        <v>350.69596115125</v>
      </c>
      <c r="T3008" s="16" t="s">
        <v>213</v>
      </c>
      <c r="U3008" s="16" t="s">
        <v>7048</v>
      </c>
      <c r="V3008" s="16" t="s">
        <v>7048</v>
      </c>
    </row>
    <row r="3009" spans="1:22" s="15" customFormat="1" ht="93.75" x14ac:dyDescent="0.3">
      <c r="A3009" s="16">
        <v>3004</v>
      </c>
      <c r="B3009" s="21" t="s">
        <v>1109</v>
      </c>
      <c r="C3009" s="16" t="s">
        <v>1110</v>
      </c>
      <c r="D3009" s="16" t="s">
        <v>1414</v>
      </c>
      <c r="E3009" s="16" t="s">
        <v>3177</v>
      </c>
      <c r="F3009" s="16" t="s">
        <v>3178</v>
      </c>
      <c r="G3009" s="16" t="s">
        <v>33</v>
      </c>
      <c r="H3009" s="251">
        <v>1117312</v>
      </c>
      <c r="I3009" s="251">
        <v>1</v>
      </c>
      <c r="J3009" s="16">
        <v>1184350.72</v>
      </c>
      <c r="K3009" s="16">
        <v>1</v>
      </c>
      <c r="L3009" s="16">
        <v>1255411.7631999999</v>
      </c>
      <c r="M3009" s="16">
        <v>1</v>
      </c>
      <c r="N3009" s="16">
        <v>1305628.233728</v>
      </c>
      <c r="O3009" s="16">
        <v>1</v>
      </c>
      <c r="P3009" s="16">
        <v>1357853.3630771199</v>
      </c>
      <c r="Q3009" s="16">
        <v>1</v>
      </c>
      <c r="R3009" s="16">
        <v>6220556.0800051196</v>
      </c>
      <c r="S3009" s="16">
        <v>5</v>
      </c>
      <c r="T3009" s="16" t="s">
        <v>9759</v>
      </c>
      <c r="U3009" s="16" t="s">
        <v>2567</v>
      </c>
      <c r="V3009" s="16" t="s">
        <v>3179</v>
      </c>
    </row>
    <row r="3010" spans="1:22" s="15" customFormat="1" x14ac:dyDescent="0.3">
      <c r="A3010" s="16">
        <v>3005</v>
      </c>
      <c r="B3010" s="118" t="s">
        <v>263</v>
      </c>
      <c r="C3010" s="118" t="s">
        <v>15420</v>
      </c>
      <c r="D3010" s="118" t="s">
        <v>15421</v>
      </c>
      <c r="E3010" s="118" t="s">
        <v>15501</v>
      </c>
      <c r="F3010" s="118" t="s">
        <v>14449</v>
      </c>
      <c r="G3010" s="118" t="s">
        <v>9115</v>
      </c>
      <c r="H3010" s="166">
        <v>0</v>
      </c>
      <c r="I3010" s="166">
        <v>0</v>
      </c>
      <c r="J3010" s="118">
        <v>2886848.64</v>
      </c>
      <c r="K3010" s="118">
        <v>312</v>
      </c>
      <c r="L3010" s="118">
        <v>1110326.3999999999</v>
      </c>
      <c r="M3010" s="118">
        <v>120</v>
      </c>
      <c r="N3010" s="118">
        <v>1110326.3999999999</v>
      </c>
      <c r="O3010" s="118">
        <v>120</v>
      </c>
      <c r="P3010" s="118">
        <v>1110326.3999999999</v>
      </c>
      <c r="Q3010" s="118">
        <v>120</v>
      </c>
      <c r="R3010" s="16">
        <v>6217827.8399999999</v>
      </c>
      <c r="S3010" s="118">
        <v>672</v>
      </c>
      <c r="T3010" s="20" t="s">
        <v>15403</v>
      </c>
      <c r="U3010" s="118" t="s">
        <v>15502</v>
      </c>
      <c r="V3010" s="118"/>
    </row>
    <row r="3011" spans="1:22" s="15" customFormat="1" x14ac:dyDescent="0.3">
      <c r="A3011" s="16">
        <v>3006</v>
      </c>
      <c r="B3011" s="21" t="s">
        <v>4470</v>
      </c>
      <c r="C3011" s="16" t="s">
        <v>7022</v>
      </c>
      <c r="D3011" s="16" t="s">
        <v>1601</v>
      </c>
      <c r="E3011" s="16" t="s">
        <v>10646</v>
      </c>
      <c r="F3011" s="16"/>
      <c r="G3011" s="16" t="s">
        <v>9114</v>
      </c>
      <c r="H3011" s="251">
        <v>6212384.6399999997</v>
      </c>
      <c r="I3011" s="251" t="s">
        <v>10647</v>
      </c>
      <c r="J3011" s="16"/>
      <c r="K3011" s="16"/>
      <c r="L3011" s="16"/>
      <c r="M3011" s="16"/>
      <c r="N3011" s="16"/>
      <c r="O3011" s="16"/>
      <c r="P3011" s="16"/>
      <c r="Q3011" s="16"/>
      <c r="R3011" s="16">
        <v>6212384.6399999997</v>
      </c>
      <c r="S3011" s="16">
        <v>87</v>
      </c>
      <c r="T3011" s="16" t="s">
        <v>76</v>
      </c>
      <c r="U3011" s="16" t="s">
        <v>2567</v>
      </c>
      <c r="V3011" s="16" t="s">
        <v>10648</v>
      </c>
    </row>
    <row r="3012" spans="1:22" s="15" customFormat="1" ht="93.75" x14ac:dyDescent="0.3">
      <c r="A3012" s="16">
        <v>3007</v>
      </c>
      <c r="B3012" s="21" t="s">
        <v>3489</v>
      </c>
      <c r="C3012" s="16" t="s">
        <v>3490</v>
      </c>
      <c r="D3012" s="16" t="s">
        <v>3491</v>
      </c>
      <c r="E3012" s="16" t="s">
        <v>5210</v>
      </c>
      <c r="F3012" s="16"/>
      <c r="G3012" s="16" t="s">
        <v>1493</v>
      </c>
      <c r="H3012" s="251">
        <v>6210000</v>
      </c>
      <c r="I3012" s="251">
        <v>18</v>
      </c>
      <c r="J3012" s="16">
        <v>0</v>
      </c>
      <c r="K3012" s="16">
        <v>0</v>
      </c>
      <c r="L3012" s="16">
        <v>0</v>
      </c>
      <c r="M3012" s="16">
        <v>0</v>
      </c>
      <c r="N3012" s="16">
        <v>0</v>
      </c>
      <c r="O3012" s="16">
        <v>0</v>
      </c>
      <c r="P3012" s="16">
        <v>0</v>
      </c>
      <c r="Q3012" s="16">
        <v>0</v>
      </c>
      <c r="R3012" s="16">
        <v>6210000</v>
      </c>
      <c r="S3012" s="16">
        <v>18</v>
      </c>
      <c r="T3012" s="16" t="s">
        <v>76</v>
      </c>
      <c r="U3012" s="16" t="s">
        <v>1320</v>
      </c>
      <c r="V3012" s="16" t="s">
        <v>5211</v>
      </c>
    </row>
    <row r="3013" spans="1:22" s="15" customFormat="1" ht="37.5" x14ac:dyDescent="0.3">
      <c r="A3013" s="16">
        <v>3008</v>
      </c>
      <c r="B3013" s="21" t="s">
        <v>9910</v>
      </c>
      <c r="C3013" s="16" t="s">
        <v>9911</v>
      </c>
      <c r="D3013" s="16" t="s">
        <v>9912</v>
      </c>
      <c r="E3013" s="16" t="s">
        <v>9913</v>
      </c>
      <c r="F3013" s="16"/>
      <c r="G3013" s="16" t="s">
        <v>9115</v>
      </c>
      <c r="H3013" s="251">
        <v>1241997.1200000001</v>
      </c>
      <c r="I3013" s="251" t="s">
        <v>9454</v>
      </c>
      <c r="J3013" s="16">
        <v>1241997.1200000001</v>
      </c>
      <c r="K3013" s="16" t="s">
        <v>9454</v>
      </c>
      <c r="L3013" s="16">
        <v>1241997.1200000001</v>
      </c>
      <c r="M3013" s="16" t="s">
        <v>9454</v>
      </c>
      <c r="N3013" s="16">
        <v>1241997.1200000001</v>
      </c>
      <c r="O3013" s="16" t="s">
        <v>9454</v>
      </c>
      <c r="P3013" s="16">
        <v>1241997.1200000001</v>
      </c>
      <c r="Q3013" s="16" t="s">
        <v>9454</v>
      </c>
      <c r="R3013" s="16">
        <v>6209985.6000000006</v>
      </c>
      <c r="S3013" s="16">
        <v>45</v>
      </c>
      <c r="T3013" s="16" t="s">
        <v>34</v>
      </c>
      <c r="U3013" s="16"/>
      <c r="V3013" s="16"/>
    </row>
    <row r="3014" spans="1:22" s="15" customFormat="1" ht="93.75" x14ac:dyDescent="0.3">
      <c r="A3014" s="16">
        <v>3009</v>
      </c>
      <c r="B3014" s="16" t="s">
        <v>1930</v>
      </c>
      <c r="C3014" s="16" t="s">
        <v>13312</v>
      </c>
      <c r="D3014" s="16" t="s">
        <v>13313</v>
      </c>
      <c r="E3014" s="16" t="s">
        <v>13314</v>
      </c>
      <c r="F3014" s="16"/>
      <c r="G3014" s="151" t="s">
        <v>9115</v>
      </c>
      <c r="H3014" s="168">
        <v>6207821.9299999997</v>
      </c>
      <c r="I3014" s="166" t="s">
        <v>9454</v>
      </c>
      <c r="J3014" s="166">
        <v>0</v>
      </c>
      <c r="K3014" s="166">
        <v>0</v>
      </c>
      <c r="L3014" s="166">
        <v>0</v>
      </c>
      <c r="M3014" s="166">
        <v>0</v>
      </c>
      <c r="N3014" s="166">
        <v>0</v>
      </c>
      <c r="O3014" s="166">
        <v>0</v>
      </c>
      <c r="P3014" s="166">
        <v>0</v>
      </c>
      <c r="Q3014" s="166">
        <v>0</v>
      </c>
      <c r="R3014" s="16">
        <v>6207821.9299999997</v>
      </c>
      <c r="S3014" s="275">
        <v>9</v>
      </c>
      <c r="T3014" s="20" t="s">
        <v>13227</v>
      </c>
      <c r="U3014" s="118" t="s">
        <v>13293</v>
      </c>
      <c r="V3014" s="118" t="s">
        <v>1613</v>
      </c>
    </row>
    <row r="3015" spans="1:22" s="15" customFormat="1" ht="409.5" x14ac:dyDescent="0.3">
      <c r="A3015" s="16">
        <v>3010</v>
      </c>
      <c r="B3015" s="21" t="s">
        <v>339</v>
      </c>
      <c r="C3015" s="16" t="s">
        <v>3939</v>
      </c>
      <c r="D3015" s="16" t="s">
        <v>3940</v>
      </c>
      <c r="E3015" s="16" t="s">
        <v>5382</v>
      </c>
      <c r="F3015" s="16"/>
      <c r="G3015" s="16" t="s">
        <v>1493</v>
      </c>
      <c r="H3015" s="251">
        <v>6201795.5999999996</v>
      </c>
      <c r="I3015" s="251">
        <v>2</v>
      </c>
      <c r="J3015" s="16">
        <v>0</v>
      </c>
      <c r="K3015" s="16">
        <v>0</v>
      </c>
      <c r="L3015" s="16">
        <v>0</v>
      </c>
      <c r="M3015" s="16">
        <v>0</v>
      </c>
      <c r="N3015" s="16">
        <v>0</v>
      </c>
      <c r="O3015" s="16">
        <v>0</v>
      </c>
      <c r="P3015" s="16">
        <v>0</v>
      </c>
      <c r="Q3015" s="16">
        <v>0</v>
      </c>
      <c r="R3015" s="16">
        <v>6201795.5999999996</v>
      </c>
      <c r="S3015" s="16">
        <v>2</v>
      </c>
      <c r="T3015" s="16" t="s">
        <v>76</v>
      </c>
      <c r="U3015" s="16" t="s">
        <v>2567</v>
      </c>
      <c r="V3015" s="16" t="s">
        <v>199</v>
      </c>
    </row>
    <row r="3016" spans="1:22" s="15" customFormat="1" ht="409.5" x14ac:dyDescent="0.3">
      <c r="A3016" s="16">
        <v>3011</v>
      </c>
      <c r="B3016" s="21" t="s">
        <v>339</v>
      </c>
      <c r="C3016" s="16" t="s">
        <v>3939</v>
      </c>
      <c r="D3016" s="16" t="s">
        <v>3940</v>
      </c>
      <c r="E3016" s="16" t="s">
        <v>5383</v>
      </c>
      <c r="F3016" s="16"/>
      <c r="G3016" s="16" t="s">
        <v>1493</v>
      </c>
      <c r="H3016" s="251">
        <v>6201795.5999999996</v>
      </c>
      <c r="I3016" s="251">
        <v>2</v>
      </c>
      <c r="J3016" s="16">
        <v>0</v>
      </c>
      <c r="K3016" s="16">
        <v>0</v>
      </c>
      <c r="L3016" s="16">
        <v>0</v>
      </c>
      <c r="M3016" s="16">
        <v>0</v>
      </c>
      <c r="N3016" s="16">
        <v>0</v>
      </c>
      <c r="O3016" s="16">
        <v>0</v>
      </c>
      <c r="P3016" s="16">
        <v>0</v>
      </c>
      <c r="Q3016" s="16">
        <v>0</v>
      </c>
      <c r="R3016" s="16">
        <v>6201795.5999999996</v>
      </c>
      <c r="S3016" s="16">
        <v>2</v>
      </c>
      <c r="T3016" s="16" t="s">
        <v>76</v>
      </c>
      <c r="U3016" s="16" t="s">
        <v>2567</v>
      </c>
      <c r="V3016" s="16" t="s">
        <v>5384</v>
      </c>
    </row>
    <row r="3017" spans="1:22" s="15" customFormat="1" ht="37.5" x14ac:dyDescent="0.3">
      <c r="A3017" s="16">
        <v>3012</v>
      </c>
      <c r="B3017" s="21" t="s">
        <v>1519</v>
      </c>
      <c r="C3017" s="16" t="s">
        <v>3599</v>
      </c>
      <c r="D3017" s="16" t="s">
        <v>3600</v>
      </c>
      <c r="E3017" s="16" t="s">
        <v>10833</v>
      </c>
      <c r="F3017" s="16"/>
      <c r="G3017" s="16" t="s">
        <v>9115</v>
      </c>
      <c r="H3017" s="251">
        <v>6199999.6799999997</v>
      </c>
      <c r="I3017" s="251" t="s">
        <v>9113</v>
      </c>
      <c r="J3017" s="16"/>
      <c r="K3017" s="16"/>
      <c r="L3017" s="16"/>
      <c r="M3017" s="16"/>
      <c r="N3017" s="16"/>
      <c r="O3017" s="16"/>
      <c r="P3017" s="16"/>
      <c r="Q3017" s="16"/>
      <c r="R3017" s="16">
        <v>6199999.6799999997</v>
      </c>
      <c r="S3017" s="16">
        <v>1</v>
      </c>
      <c r="T3017" s="16" t="s">
        <v>76</v>
      </c>
      <c r="U3017" s="16" t="s">
        <v>83</v>
      </c>
      <c r="V3017" s="16" t="s">
        <v>10834</v>
      </c>
    </row>
    <row r="3018" spans="1:22" s="15" customFormat="1" ht="409.5" x14ac:dyDescent="0.3">
      <c r="A3018" s="16">
        <v>3013</v>
      </c>
      <c r="B3018" s="21" t="s">
        <v>2329</v>
      </c>
      <c r="C3018" s="16" t="s">
        <v>2330</v>
      </c>
      <c r="D3018" s="16" t="s">
        <v>2331</v>
      </c>
      <c r="E3018" s="16" t="s">
        <v>2332</v>
      </c>
      <c r="F3018" s="16"/>
      <c r="G3018" s="16" t="s">
        <v>33</v>
      </c>
      <c r="H3018" s="251">
        <v>279104</v>
      </c>
      <c r="I3018" s="251">
        <v>16</v>
      </c>
      <c r="J3018" s="16">
        <v>1479940</v>
      </c>
      <c r="K3018" s="16">
        <v>44</v>
      </c>
      <c r="L3018" s="16">
        <v>1479940</v>
      </c>
      <c r="M3018" s="16">
        <v>44</v>
      </c>
      <c r="N3018" s="16">
        <v>1479940</v>
      </c>
      <c r="O3018" s="16">
        <v>44</v>
      </c>
      <c r="P3018" s="16">
        <v>1479940</v>
      </c>
      <c r="Q3018" s="16">
        <v>44</v>
      </c>
      <c r="R3018" s="16">
        <v>6198864</v>
      </c>
      <c r="S3018" s="16">
        <v>192</v>
      </c>
      <c r="T3018" s="16" t="s">
        <v>25</v>
      </c>
      <c r="U3018" s="16" t="s">
        <v>83</v>
      </c>
      <c r="V3018" s="16" t="s">
        <v>199</v>
      </c>
    </row>
    <row r="3019" spans="1:22" s="15" customFormat="1" ht="37.5" x14ac:dyDescent="0.3">
      <c r="A3019" s="16">
        <v>3014</v>
      </c>
      <c r="B3019" s="16" t="s">
        <v>9053</v>
      </c>
      <c r="C3019" s="16" t="s">
        <v>11268</v>
      </c>
      <c r="D3019" s="16" t="s">
        <v>1501</v>
      </c>
      <c r="E3019" s="16" t="s">
        <v>13596</v>
      </c>
      <c r="F3019" s="16"/>
      <c r="G3019" s="151" t="s">
        <v>9115</v>
      </c>
      <c r="H3019" s="166">
        <v>6195168</v>
      </c>
      <c r="I3019" s="166" t="s">
        <v>9123</v>
      </c>
      <c r="J3019" s="166"/>
      <c r="K3019" s="166"/>
      <c r="L3019" s="166"/>
      <c r="M3019" s="166"/>
      <c r="N3019" s="166"/>
      <c r="O3019" s="166"/>
      <c r="P3019" s="166"/>
      <c r="Q3019" s="166"/>
      <c r="R3019" s="16">
        <v>6195168</v>
      </c>
      <c r="S3019" s="275">
        <v>6</v>
      </c>
      <c r="T3019" s="123" t="s">
        <v>13573</v>
      </c>
      <c r="U3019" s="118"/>
      <c r="V3019" s="118" t="s">
        <v>13597</v>
      </c>
    </row>
    <row r="3020" spans="1:22" s="15" customFormat="1" ht="56.25" x14ac:dyDescent="0.3">
      <c r="A3020" s="16">
        <v>3015</v>
      </c>
      <c r="B3020" s="16" t="s">
        <v>12462</v>
      </c>
      <c r="C3020" s="16" t="s">
        <v>12463</v>
      </c>
      <c r="D3020" s="16" t="s">
        <v>12464</v>
      </c>
      <c r="E3020" s="16" t="s">
        <v>12465</v>
      </c>
      <c r="F3020" s="16" t="s">
        <v>12466</v>
      </c>
      <c r="G3020" s="151" t="s">
        <v>33</v>
      </c>
      <c r="H3020" s="275">
        <v>1547904</v>
      </c>
      <c r="I3020" s="275">
        <v>87</v>
      </c>
      <c r="J3020" s="275">
        <v>1547904</v>
      </c>
      <c r="K3020" s="275">
        <v>87</v>
      </c>
      <c r="L3020" s="275">
        <v>1547904</v>
      </c>
      <c r="M3020" s="275">
        <v>87</v>
      </c>
      <c r="N3020" s="275">
        <v>1547904</v>
      </c>
      <c r="O3020" s="275">
        <v>87</v>
      </c>
      <c r="P3020" s="275"/>
      <c r="Q3020" s="275"/>
      <c r="R3020" s="16">
        <v>6191616</v>
      </c>
      <c r="S3020" s="275">
        <v>348</v>
      </c>
      <c r="T3020" s="243" t="s">
        <v>11752</v>
      </c>
      <c r="U3020" s="279" t="s">
        <v>35</v>
      </c>
      <c r="V3020" s="279" t="s">
        <v>12375</v>
      </c>
    </row>
    <row r="3021" spans="1:22" s="15" customFormat="1" ht="56.25" x14ac:dyDescent="0.3">
      <c r="A3021" s="16">
        <v>3016</v>
      </c>
      <c r="B3021" s="21" t="s">
        <v>10276</v>
      </c>
      <c r="C3021" s="16" t="s">
        <v>10277</v>
      </c>
      <c r="D3021" s="16" t="s">
        <v>10278</v>
      </c>
      <c r="E3021" s="16" t="s">
        <v>1051</v>
      </c>
      <c r="F3021" s="16"/>
      <c r="G3021" s="16" t="s">
        <v>9114</v>
      </c>
      <c r="H3021" s="251">
        <v>6189120</v>
      </c>
      <c r="I3021" s="251" t="s">
        <v>9113</v>
      </c>
      <c r="J3021" s="16"/>
      <c r="K3021" s="16"/>
      <c r="L3021" s="16"/>
      <c r="M3021" s="16"/>
      <c r="N3021" s="16"/>
      <c r="O3021" s="16"/>
      <c r="P3021" s="16"/>
      <c r="Q3021" s="16"/>
      <c r="R3021" s="16">
        <v>6189120</v>
      </c>
      <c r="S3021" s="16">
        <v>1</v>
      </c>
      <c r="T3021" s="16" t="s">
        <v>867</v>
      </c>
      <c r="U3021" s="16"/>
      <c r="V3021" s="16"/>
    </row>
    <row r="3022" spans="1:22" s="15" customFormat="1" ht="93.75" x14ac:dyDescent="0.3">
      <c r="A3022" s="16">
        <v>3017</v>
      </c>
      <c r="B3022" s="21" t="s">
        <v>514</v>
      </c>
      <c r="C3022" s="16" t="s">
        <v>2281</v>
      </c>
      <c r="D3022" s="16" t="s">
        <v>2282</v>
      </c>
      <c r="E3022" s="16" t="s">
        <v>2474</v>
      </c>
      <c r="F3022" s="16"/>
      <c r="G3022" s="16" t="s">
        <v>1493</v>
      </c>
      <c r="H3022" s="251">
        <v>1933900</v>
      </c>
      <c r="I3022" s="251">
        <v>5</v>
      </c>
      <c r="J3022" s="16">
        <v>1933900</v>
      </c>
      <c r="K3022" s="16">
        <v>5</v>
      </c>
      <c r="L3022" s="16">
        <v>773560</v>
      </c>
      <c r="M3022" s="16">
        <v>2</v>
      </c>
      <c r="N3022" s="16">
        <v>773560</v>
      </c>
      <c r="O3022" s="16">
        <v>2</v>
      </c>
      <c r="P3022" s="16">
        <v>773560</v>
      </c>
      <c r="Q3022" s="16">
        <v>2</v>
      </c>
      <c r="R3022" s="16">
        <v>6188480</v>
      </c>
      <c r="S3022" s="16">
        <v>16</v>
      </c>
      <c r="T3022" s="16" t="s">
        <v>1457</v>
      </c>
      <c r="U3022" s="16" t="s">
        <v>35</v>
      </c>
      <c r="V3022" s="16" t="s">
        <v>199</v>
      </c>
    </row>
    <row r="3023" spans="1:22" s="15" customFormat="1" ht="75" x14ac:dyDescent="0.3">
      <c r="A3023" s="16">
        <v>3018</v>
      </c>
      <c r="B3023" s="16" t="s">
        <v>2253</v>
      </c>
      <c r="C3023" s="16" t="s">
        <v>12467</v>
      </c>
      <c r="D3023" s="16" t="s">
        <v>848</v>
      </c>
      <c r="E3023" s="16" t="s">
        <v>12468</v>
      </c>
      <c r="F3023" s="16"/>
      <c r="G3023" s="151" t="s">
        <v>9115</v>
      </c>
      <c r="H3023" s="275">
        <v>0</v>
      </c>
      <c r="I3023" s="275">
        <v>0</v>
      </c>
      <c r="J3023" s="275">
        <v>0</v>
      </c>
      <c r="K3023" s="275">
        <v>0</v>
      </c>
      <c r="L3023" s="275">
        <v>3090000</v>
      </c>
      <c r="M3023" s="275" t="s">
        <v>9123</v>
      </c>
      <c r="N3023" s="275">
        <v>0</v>
      </c>
      <c r="O3023" s="275">
        <v>0</v>
      </c>
      <c r="P3023" s="275">
        <v>3090000</v>
      </c>
      <c r="Q3023" s="275" t="s">
        <v>9123</v>
      </c>
      <c r="R3023" s="16">
        <v>6180000</v>
      </c>
      <c r="S3023" s="275">
        <v>12</v>
      </c>
      <c r="T3023" s="38" t="s">
        <v>11752</v>
      </c>
      <c r="U3023" s="279"/>
      <c r="V3023" s="279"/>
    </row>
    <row r="3024" spans="1:22" s="15" customFormat="1" ht="75" x14ac:dyDescent="0.3">
      <c r="A3024" s="16">
        <v>3019</v>
      </c>
      <c r="B3024" s="21" t="s">
        <v>417</v>
      </c>
      <c r="C3024" s="16" t="s">
        <v>673</v>
      </c>
      <c r="D3024" s="16" t="s">
        <v>674</v>
      </c>
      <c r="E3024" s="16" t="s">
        <v>3638</v>
      </c>
      <c r="F3024" s="16"/>
      <c r="G3024" s="16" t="s">
        <v>1493</v>
      </c>
      <c r="H3024" s="251">
        <v>1235653.04</v>
      </c>
      <c r="I3024" s="251">
        <v>52</v>
      </c>
      <c r="J3024" s="16">
        <v>1235653.04</v>
      </c>
      <c r="K3024" s="16">
        <v>52</v>
      </c>
      <c r="L3024" s="16">
        <v>1235653.04</v>
      </c>
      <c r="M3024" s="16">
        <v>52</v>
      </c>
      <c r="N3024" s="16">
        <v>1235653.04</v>
      </c>
      <c r="O3024" s="16">
        <v>52</v>
      </c>
      <c r="P3024" s="16">
        <v>1235653.04</v>
      </c>
      <c r="Q3024" s="16">
        <v>52</v>
      </c>
      <c r="R3024" s="16">
        <v>6178265.2000000002</v>
      </c>
      <c r="S3024" s="16">
        <v>260</v>
      </c>
      <c r="T3024" s="16" t="s">
        <v>1113</v>
      </c>
      <c r="U3024" s="16" t="s">
        <v>1210</v>
      </c>
      <c r="V3024" s="35" t="s">
        <v>199</v>
      </c>
    </row>
    <row r="3025" spans="1:22" s="15" customFormat="1" ht="131.25" x14ac:dyDescent="0.3">
      <c r="A3025" s="16">
        <v>3020</v>
      </c>
      <c r="B3025" s="21" t="s">
        <v>5773</v>
      </c>
      <c r="C3025" s="16" t="s">
        <v>6214</v>
      </c>
      <c r="D3025" s="16" t="s">
        <v>6215</v>
      </c>
      <c r="E3025" s="16" t="s">
        <v>6216</v>
      </c>
      <c r="F3025" s="16"/>
      <c r="G3025" s="16" t="s">
        <v>49</v>
      </c>
      <c r="H3025" s="251">
        <v>6174000</v>
      </c>
      <c r="I3025" s="251">
        <v>2</v>
      </c>
      <c r="J3025" s="16">
        <v>0</v>
      </c>
      <c r="K3025" s="16">
        <v>0</v>
      </c>
      <c r="L3025" s="16">
        <v>0</v>
      </c>
      <c r="M3025" s="16">
        <v>0</v>
      </c>
      <c r="N3025" s="16">
        <v>0</v>
      </c>
      <c r="O3025" s="16">
        <v>0</v>
      </c>
      <c r="P3025" s="16">
        <v>0</v>
      </c>
      <c r="Q3025" s="16">
        <v>0</v>
      </c>
      <c r="R3025" s="16">
        <v>6174000</v>
      </c>
      <c r="S3025" s="16">
        <v>2</v>
      </c>
      <c r="T3025" s="16" t="s">
        <v>76</v>
      </c>
      <c r="U3025" s="16"/>
      <c r="V3025" s="16"/>
    </row>
    <row r="3026" spans="1:22" s="15" customFormat="1" ht="93.75" x14ac:dyDescent="0.3">
      <c r="A3026" s="16">
        <v>3021</v>
      </c>
      <c r="B3026" s="21" t="s">
        <v>2548</v>
      </c>
      <c r="C3026" s="16" t="s">
        <v>3315</v>
      </c>
      <c r="D3026" s="16" t="s">
        <v>1601</v>
      </c>
      <c r="E3026" s="16" t="s">
        <v>9502</v>
      </c>
      <c r="F3026" s="16"/>
      <c r="G3026" s="16" t="s">
        <v>9115</v>
      </c>
      <c r="H3026" s="251">
        <v>6171312</v>
      </c>
      <c r="I3026" s="251" t="s">
        <v>9196</v>
      </c>
      <c r="J3026" s="16"/>
      <c r="K3026" s="16"/>
      <c r="L3026" s="16"/>
      <c r="M3026" s="16"/>
      <c r="N3026" s="16"/>
      <c r="O3026" s="16"/>
      <c r="P3026" s="16"/>
      <c r="Q3026" s="16"/>
      <c r="R3026" s="16">
        <v>6171312</v>
      </c>
      <c r="S3026" s="16">
        <v>12</v>
      </c>
      <c r="T3026" s="16" t="s">
        <v>1326</v>
      </c>
      <c r="U3026" s="16"/>
      <c r="V3026" s="16"/>
    </row>
    <row r="3027" spans="1:22" s="15" customFormat="1" ht="112.5" x14ac:dyDescent="0.3">
      <c r="A3027" s="16">
        <v>3022</v>
      </c>
      <c r="B3027" s="20" t="s">
        <v>12903</v>
      </c>
      <c r="C3027" s="20" t="s">
        <v>13837</v>
      </c>
      <c r="D3027" s="20" t="s">
        <v>13838</v>
      </c>
      <c r="E3027" s="20" t="s">
        <v>22</v>
      </c>
      <c r="F3027" s="20" t="s">
        <v>13839</v>
      </c>
      <c r="G3027" s="20" t="s">
        <v>33</v>
      </c>
      <c r="H3027" s="115">
        <v>3009825</v>
      </c>
      <c r="I3027" s="115">
        <v>4</v>
      </c>
      <c r="J3027" s="21">
        <v>3160316.25</v>
      </c>
      <c r="K3027" s="21">
        <v>4</v>
      </c>
      <c r="L3027" s="21"/>
      <c r="M3027" s="21"/>
      <c r="N3027" s="20"/>
      <c r="O3027" s="20"/>
      <c r="P3027" s="114"/>
      <c r="Q3027" s="114"/>
      <c r="R3027" s="16">
        <v>6170141.25</v>
      </c>
      <c r="S3027" s="21">
        <v>8</v>
      </c>
      <c r="T3027" s="21" t="s">
        <v>13791</v>
      </c>
      <c r="U3027" s="16" t="s">
        <v>35</v>
      </c>
      <c r="V3027" s="16" t="s">
        <v>13840</v>
      </c>
    </row>
    <row r="3028" spans="1:22" s="15" customFormat="1" ht="112.5" x14ac:dyDescent="0.3">
      <c r="A3028" s="16">
        <v>3023</v>
      </c>
      <c r="B3028" s="20" t="s">
        <v>12903</v>
      </c>
      <c r="C3028" s="113" t="s">
        <v>13837</v>
      </c>
      <c r="D3028" s="20" t="s">
        <v>13838</v>
      </c>
      <c r="E3028" s="21" t="s">
        <v>22</v>
      </c>
      <c r="F3028" s="116" t="s">
        <v>13839</v>
      </c>
      <c r="G3028" s="21" t="s">
        <v>33</v>
      </c>
      <c r="H3028" s="115">
        <v>3009825</v>
      </c>
      <c r="I3028" s="115">
        <v>4</v>
      </c>
      <c r="J3028" s="21">
        <v>3160316.25</v>
      </c>
      <c r="K3028" s="21">
        <v>4</v>
      </c>
      <c r="L3028" s="21"/>
      <c r="M3028" s="21"/>
      <c r="N3028" s="20"/>
      <c r="O3028" s="20"/>
      <c r="P3028" s="114"/>
      <c r="Q3028" s="114"/>
      <c r="R3028" s="16">
        <v>6170141.25</v>
      </c>
      <c r="S3028" s="21">
        <v>12</v>
      </c>
      <c r="T3028" s="21" t="s">
        <v>13791</v>
      </c>
      <c r="U3028" s="16" t="s">
        <v>35</v>
      </c>
      <c r="V3028" s="16" t="s">
        <v>13840</v>
      </c>
    </row>
    <row r="3029" spans="1:22" s="15" customFormat="1" ht="300" x14ac:dyDescent="0.3">
      <c r="A3029" s="16">
        <v>3024</v>
      </c>
      <c r="B3029" s="21" t="s">
        <v>7444</v>
      </c>
      <c r="C3029" s="16" t="s">
        <v>7445</v>
      </c>
      <c r="D3029" s="16" t="s">
        <v>5303</v>
      </c>
      <c r="E3029" s="16" t="s">
        <v>7446</v>
      </c>
      <c r="F3029" s="16"/>
      <c r="G3029" s="16" t="s">
        <v>1493</v>
      </c>
      <c r="H3029" s="251">
        <v>1233432.48</v>
      </c>
      <c r="I3029" s="251">
        <v>5</v>
      </c>
      <c r="J3029" s="16">
        <v>1233432.48</v>
      </c>
      <c r="K3029" s="16">
        <v>5</v>
      </c>
      <c r="L3029" s="16">
        <v>1233432.48</v>
      </c>
      <c r="M3029" s="16">
        <v>5</v>
      </c>
      <c r="N3029" s="16">
        <v>1233432.48</v>
      </c>
      <c r="O3029" s="16">
        <v>5</v>
      </c>
      <c r="P3029" s="16">
        <v>1233432.48</v>
      </c>
      <c r="Q3029" s="16">
        <v>5</v>
      </c>
      <c r="R3029" s="16">
        <v>6167162.4000000004</v>
      </c>
      <c r="S3029" s="16">
        <v>25</v>
      </c>
      <c r="T3029" s="16" t="s">
        <v>213</v>
      </c>
      <c r="U3029" s="16" t="s">
        <v>35</v>
      </c>
      <c r="V3029" s="16" t="s">
        <v>7447</v>
      </c>
    </row>
    <row r="3030" spans="1:22" s="15" customFormat="1" ht="409.5" x14ac:dyDescent="0.3">
      <c r="A3030" s="16">
        <v>3025</v>
      </c>
      <c r="B3030" s="21" t="s">
        <v>2205</v>
      </c>
      <c r="C3030" s="16" t="s">
        <v>327</v>
      </c>
      <c r="D3030" s="16" t="s">
        <v>328</v>
      </c>
      <c r="E3030" s="16" t="s">
        <v>2206</v>
      </c>
      <c r="F3030" s="16"/>
      <c r="G3030" s="16" t="s">
        <v>2320</v>
      </c>
      <c r="H3030" s="251">
        <v>643500</v>
      </c>
      <c r="I3030" s="251">
        <v>1.3</v>
      </c>
      <c r="J3030" s="16">
        <v>1380494.55</v>
      </c>
      <c r="K3030" s="16">
        <v>3</v>
      </c>
      <c r="L3030" s="16">
        <v>1380494.55</v>
      </c>
      <c r="M3030" s="16">
        <v>3</v>
      </c>
      <c r="N3030" s="16">
        <v>1380494.55</v>
      </c>
      <c r="O3030" s="16">
        <v>3</v>
      </c>
      <c r="P3030" s="16">
        <v>1380494.55</v>
      </c>
      <c r="Q3030" s="16">
        <v>3</v>
      </c>
      <c r="R3030" s="16">
        <v>6165478.2000000002</v>
      </c>
      <c r="S3030" s="16">
        <v>13.3</v>
      </c>
      <c r="T3030" s="16" t="s">
        <v>25</v>
      </c>
      <c r="U3030" s="16" t="s">
        <v>35</v>
      </c>
      <c r="V3030" s="16" t="s">
        <v>2207</v>
      </c>
    </row>
    <row r="3031" spans="1:22" s="15" customFormat="1" ht="75" x14ac:dyDescent="0.3">
      <c r="A3031" s="16">
        <v>3026</v>
      </c>
      <c r="B3031" s="20" t="s">
        <v>13841</v>
      </c>
      <c r="C3031" s="20" t="s">
        <v>13842</v>
      </c>
      <c r="D3031" s="20" t="s">
        <v>13843</v>
      </c>
      <c r="E3031" s="20" t="s">
        <v>13844</v>
      </c>
      <c r="F3031" s="20" t="s">
        <v>13781</v>
      </c>
      <c r="G3031" s="20" t="s">
        <v>9115</v>
      </c>
      <c r="H3031" s="115">
        <v>1232000</v>
      </c>
      <c r="I3031" s="115" t="s">
        <v>9268</v>
      </c>
      <c r="J3031" s="21">
        <v>1232000</v>
      </c>
      <c r="K3031" s="21" t="s">
        <v>9268</v>
      </c>
      <c r="L3031" s="21">
        <v>1232000</v>
      </c>
      <c r="M3031" s="21" t="s">
        <v>9268</v>
      </c>
      <c r="N3031" s="21">
        <v>1232000</v>
      </c>
      <c r="O3031" s="21" t="s">
        <v>9268</v>
      </c>
      <c r="P3031" s="21">
        <v>1232000</v>
      </c>
      <c r="Q3031" s="21" t="s">
        <v>9268</v>
      </c>
      <c r="R3031" s="16">
        <v>6160000</v>
      </c>
      <c r="S3031" s="21">
        <v>500</v>
      </c>
      <c r="T3031" s="113" t="s">
        <v>13783</v>
      </c>
      <c r="U3031" s="112"/>
      <c r="V3031" s="221"/>
    </row>
    <row r="3032" spans="1:22" s="15" customFormat="1" ht="112.5" x14ac:dyDescent="0.3">
      <c r="A3032" s="16">
        <v>3027</v>
      </c>
      <c r="B3032" s="21" t="s">
        <v>263</v>
      </c>
      <c r="C3032" s="16" t="s">
        <v>5727</v>
      </c>
      <c r="D3032" s="16" t="s">
        <v>5728</v>
      </c>
      <c r="E3032" s="16" t="s">
        <v>5729</v>
      </c>
      <c r="F3032" s="16"/>
      <c r="G3032" s="16" t="s">
        <v>1493</v>
      </c>
      <c r="H3032" s="251">
        <v>6157300</v>
      </c>
      <c r="I3032" s="251">
        <v>25</v>
      </c>
      <c r="J3032" s="16">
        <v>0</v>
      </c>
      <c r="K3032" s="16">
        <v>0</v>
      </c>
      <c r="L3032" s="16">
        <v>0</v>
      </c>
      <c r="M3032" s="16">
        <v>0</v>
      </c>
      <c r="N3032" s="16">
        <v>0</v>
      </c>
      <c r="O3032" s="16">
        <v>0</v>
      </c>
      <c r="P3032" s="16">
        <v>0</v>
      </c>
      <c r="Q3032" s="16">
        <v>0</v>
      </c>
      <c r="R3032" s="16">
        <v>6157300</v>
      </c>
      <c r="S3032" s="16">
        <v>25</v>
      </c>
      <c r="T3032" s="16" t="s">
        <v>76</v>
      </c>
      <c r="U3032" s="16" t="s">
        <v>2567</v>
      </c>
      <c r="V3032" s="16" t="s">
        <v>5730</v>
      </c>
    </row>
    <row r="3033" spans="1:22" s="15" customFormat="1" ht="409.5" x14ac:dyDescent="0.3">
      <c r="A3033" s="16">
        <v>3028</v>
      </c>
      <c r="B3033" s="21" t="s">
        <v>2230</v>
      </c>
      <c r="C3033" s="16" t="s">
        <v>2231</v>
      </c>
      <c r="D3033" s="16" t="s">
        <v>2232</v>
      </c>
      <c r="E3033" s="16" t="s">
        <v>2233</v>
      </c>
      <c r="F3033" s="16"/>
      <c r="G3033" s="16" t="s">
        <v>2320</v>
      </c>
      <c r="H3033" s="251">
        <v>430000</v>
      </c>
      <c r="I3033" s="251">
        <v>0.43</v>
      </c>
      <c r="J3033" s="16">
        <v>1430000</v>
      </c>
      <c r="K3033" s="16">
        <v>1.3</v>
      </c>
      <c r="L3033" s="16">
        <v>1430000</v>
      </c>
      <c r="M3033" s="16">
        <v>1.3</v>
      </c>
      <c r="N3033" s="16">
        <v>1430000</v>
      </c>
      <c r="O3033" s="16">
        <v>1.3</v>
      </c>
      <c r="P3033" s="16">
        <v>1430000</v>
      </c>
      <c r="Q3033" s="16">
        <v>1.3</v>
      </c>
      <c r="R3033" s="16">
        <v>6150000</v>
      </c>
      <c r="S3033" s="16">
        <v>5.63</v>
      </c>
      <c r="T3033" s="16" t="s">
        <v>25</v>
      </c>
      <c r="U3033" s="16" t="s">
        <v>35</v>
      </c>
      <c r="V3033" s="16" t="s">
        <v>2234</v>
      </c>
    </row>
    <row r="3034" spans="1:22" s="15" customFormat="1" ht="75" x14ac:dyDescent="0.3">
      <c r="A3034" s="16">
        <v>3029</v>
      </c>
      <c r="B3034" s="21" t="s">
        <v>471</v>
      </c>
      <c r="C3034" s="16" t="s">
        <v>2537</v>
      </c>
      <c r="D3034" s="16" t="s">
        <v>2538</v>
      </c>
      <c r="E3034" s="16" t="s">
        <v>3226</v>
      </c>
      <c r="F3034" s="16"/>
      <c r="G3034" s="16" t="s">
        <v>24</v>
      </c>
      <c r="H3034" s="251">
        <v>1230000</v>
      </c>
      <c r="I3034" s="251">
        <v>2000</v>
      </c>
      <c r="J3034" s="16">
        <v>1230000</v>
      </c>
      <c r="K3034" s="16">
        <v>2000</v>
      </c>
      <c r="L3034" s="16">
        <v>1230000</v>
      </c>
      <c r="M3034" s="16">
        <v>2000</v>
      </c>
      <c r="N3034" s="16">
        <v>1230000</v>
      </c>
      <c r="O3034" s="16">
        <v>2000</v>
      </c>
      <c r="P3034" s="16">
        <v>1230000</v>
      </c>
      <c r="Q3034" s="16">
        <v>2000</v>
      </c>
      <c r="R3034" s="16">
        <v>6150000</v>
      </c>
      <c r="S3034" s="16">
        <v>10000</v>
      </c>
      <c r="T3034" s="16" t="s">
        <v>1457</v>
      </c>
      <c r="U3034" s="16" t="s">
        <v>2567</v>
      </c>
      <c r="V3034" s="16" t="s">
        <v>3227</v>
      </c>
    </row>
    <row r="3035" spans="1:22" s="15" customFormat="1" ht="75" x14ac:dyDescent="0.3">
      <c r="A3035" s="16">
        <v>3030</v>
      </c>
      <c r="B3035" s="16" t="s">
        <v>5894</v>
      </c>
      <c r="C3035" s="16" t="s">
        <v>12469</v>
      </c>
      <c r="D3035" s="16" t="s">
        <v>11386</v>
      </c>
      <c r="E3035" s="16" t="s">
        <v>12470</v>
      </c>
      <c r="F3035" s="16"/>
      <c r="G3035" s="151" t="s">
        <v>7079</v>
      </c>
      <c r="H3035" s="275">
        <v>6148829.3700000001</v>
      </c>
      <c r="I3035" s="275" t="s">
        <v>9123</v>
      </c>
      <c r="J3035" s="275"/>
      <c r="K3035" s="275"/>
      <c r="L3035" s="275"/>
      <c r="M3035" s="275"/>
      <c r="N3035" s="275"/>
      <c r="O3035" s="275"/>
      <c r="P3035" s="275"/>
      <c r="Q3035" s="275"/>
      <c r="R3035" s="16">
        <v>6148829.3700000001</v>
      </c>
      <c r="S3035" s="275">
        <v>6</v>
      </c>
      <c r="T3035" s="38" t="s">
        <v>12359</v>
      </c>
      <c r="U3035" s="279"/>
      <c r="V3035" s="279"/>
    </row>
    <row r="3036" spans="1:22" s="15" customFormat="1" ht="75" x14ac:dyDescent="0.3">
      <c r="A3036" s="16">
        <v>3031</v>
      </c>
      <c r="B3036" s="51" t="s">
        <v>194</v>
      </c>
      <c r="C3036" s="51" t="s">
        <v>1621</v>
      </c>
      <c r="D3036" s="51" t="s">
        <v>1622</v>
      </c>
      <c r="E3036" s="51" t="s">
        <v>14841</v>
      </c>
      <c r="F3036" s="40" t="s">
        <v>14449</v>
      </c>
      <c r="G3036" s="51" t="s">
        <v>7079</v>
      </c>
      <c r="H3036" s="437">
        <v>6148800</v>
      </c>
      <c r="I3036" s="251" t="s">
        <v>9454</v>
      </c>
      <c r="J3036" s="17"/>
      <c r="K3036" s="17"/>
      <c r="L3036" s="17"/>
      <c r="M3036" s="17"/>
      <c r="N3036" s="17"/>
      <c r="O3036" s="17"/>
      <c r="P3036" s="17"/>
      <c r="Q3036" s="17"/>
      <c r="R3036" s="16">
        <v>6148800</v>
      </c>
      <c r="S3036" s="16">
        <v>9</v>
      </c>
      <c r="T3036" s="51" t="s">
        <v>14655</v>
      </c>
      <c r="U3036" s="51" t="s">
        <v>89</v>
      </c>
      <c r="V3036" s="17"/>
    </row>
    <row r="3037" spans="1:22" s="15" customFormat="1" ht="131.25" x14ac:dyDescent="0.3">
      <c r="A3037" s="16">
        <v>3032</v>
      </c>
      <c r="B3037" s="21" t="s">
        <v>7173</v>
      </c>
      <c r="C3037" s="16" t="s">
        <v>726</v>
      </c>
      <c r="D3037" s="16" t="s">
        <v>5654</v>
      </c>
      <c r="E3037" s="16" t="s">
        <v>7169</v>
      </c>
      <c r="F3037" s="16"/>
      <c r="G3037" s="16" t="s">
        <v>1493</v>
      </c>
      <c r="H3037" s="251">
        <v>1229558.3999999999</v>
      </c>
      <c r="I3037" s="251">
        <v>1026</v>
      </c>
      <c r="J3037" s="16">
        <v>1229558.3999999999</v>
      </c>
      <c r="K3037" s="16">
        <v>1026</v>
      </c>
      <c r="L3037" s="16">
        <v>1229558.3999999999</v>
      </c>
      <c r="M3037" s="16">
        <v>1026</v>
      </c>
      <c r="N3037" s="16">
        <v>1229558.3999999999</v>
      </c>
      <c r="O3037" s="16">
        <v>1026</v>
      </c>
      <c r="P3037" s="16">
        <v>1229558.3999999999</v>
      </c>
      <c r="Q3037" s="16">
        <v>1026</v>
      </c>
      <c r="R3037" s="16">
        <v>6147792</v>
      </c>
      <c r="S3037" s="16">
        <v>5130</v>
      </c>
      <c r="T3037" s="16" t="s">
        <v>213</v>
      </c>
      <c r="U3037" s="16" t="s">
        <v>7048</v>
      </c>
      <c r="V3037" s="16" t="s">
        <v>7048</v>
      </c>
    </row>
    <row r="3038" spans="1:22" s="15" customFormat="1" ht="409.5" x14ac:dyDescent="0.3">
      <c r="A3038" s="16">
        <v>3033</v>
      </c>
      <c r="B3038" s="21" t="s">
        <v>6230</v>
      </c>
      <c r="C3038" s="16" t="s">
        <v>6231</v>
      </c>
      <c r="D3038" s="16" t="s">
        <v>6232</v>
      </c>
      <c r="E3038" s="16" t="s">
        <v>6664</v>
      </c>
      <c r="F3038" s="16"/>
      <c r="G3038" s="16" t="s">
        <v>49</v>
      </c>
      <c r="H3038" s="251">
        <v>6144000</v>
      </c>
      <c r="I3038" s="251">
        <v>6</v>
      </c>
      <c r="J3038" s="16">
        <v>0</v>
      </c>
      <c r="K3038" s="16">
        <v>0</v>
      </c>
      <c r="L3038" s="16">
        <v>0</v>
      </c>
      <c r="M3038" s="16">
        <v>0</v>
      </c>
      <c r="N3038" s="16">
        <v>0</v>
      </c>
      <c r="O3038" s="16">
        <v>0</v>
      </c>
      <c r="P3038" s="16">
        <v>0</v>
      </c>
      <c r="Q3038" s="16">
        <v>0</v>
      </c>
      <c r="R3038" s="16">
        <v>6144000</v>
      </c>
      <c r="S3038" s="16">
        <v>6</v>
      </c>
      <c r="T3038" s="16" t="s">
        <v>76</v>
      </c>
      <c r="U3038" s="16"/>
      <c r="V3038" s="16"/>
    </row>
    <row r="3039" spans="1:22" s="15" customFormat="1" ht="409.5" x14ac:dyDescent="0.3">
      <c r="A3039" s="16">
        <v>3034</v>
      </c>
      <c r="B3039" s="21" t="s">
        <v>4087</v>
      </c>
      <c r="C3039" s="16" t="s">
        <v>4088</v>
      </c>
      <c r="D3039" s="16" t="s">
        <v>1501</v>
      </c>
      <c r="E3039" s="16" t="s">
        <v>4089</v>
      </c>
      <c r="F3039" s="16"/>
      <c r="G3039" s="16" t="s">
        <v>33</v>
      </c>
      <c r="H3039" s="251">
        <v>355600</v>
      </c>
      <c r="I3039" s="251">
        <v>40</v>
      </c>
      <c r="J3039" s="16">
        <v>1446900.8</v>
      </c>
      <c r="K3039" s="16">
        <v>80</v>
      </c>
      <c r="L3039" s="16">
        <v>1446900.8</v>
      </c>
      <c r="M3039" s="16">
        <v>80</v>
      </c>
      <c r="N3039" s="16">
        <v>1446900.8</v>
      </c>
      <c r="O3039" s="16">
        <v>80</v>
      </c>
      <c r="P3039" s="16">
        <v>1446900.8</v>
      </c>
      <c r="Q3039" s="16">
        <v>80</v>
      </c>
      <c r="R3039" s="16">
        <v>6143203.2000000002</v>
      </c>
      <c r="S3039" s="16">
        <v>360</v>
      </c>
      <c r="T3039" s="16" t="s">
        <v>25</v>
      </c>
      <c r="U3039" s="16" t="s">
        <v>1085</v>
      </c>
      <c r="V3039" s="16" t="s">
        <v>4080</v>
      </c>
    </row>
    <row r="3040" spans="1:22" s="15" customFormat="1" ht="56.25" x14ac:dyDescent="0.3">
      <c r="A3040" s="16">
        <v>3035</v>
      </c>
      <c r="B3040" s="21" t="s">
        <v>2304</v>
      </c>
      <c r="C3040" s="16" t="s">
        <v>928</v>
      </c>
      <c r="D3040" s="16" t="s">
        <v>2305</v>
      </c>
      <c r="E3040" s="16" t="s">
        <v>2347</v>
      </c>
      <c r="F3040" s="16"/>
      <c r="G3040" s="16" t="s">
        <v>1493</v>
      </c>
      <c r="H3040" s="251">
        <v>1116634.75</v>
      </c>
      <c r="I3040" s="251">
        <v>70</v>
      </c>
      <c r="J3040" s="16">
        <v>1183632.835</v>
      </c>
      <c r="K3040" s="16">
        <v>70</v>
      </c>
      <c r="L3040" s="16">
        <v>1230978.1483999998</v>
      </c>
      <c r="M3040" s="16">
        <v>70</v>
      </c>
      <c r="N3040" s="16">
        <v>1280217.274336</v>
      </c>
      <c r="O3040" s="16">
        <v>70</v>
      </c>
      <c r="P3040" s="16">
        <v>1331425.9653094399</v>
      </c>
      <c r="Q3040" s="16">
        <v>70</v>
      </c>
      <c r="R3040" s="16">
        <v>6142888.9730454395</v>
      </c>
      <c r="S3040" s="16">
        <v>350</v>
      </c>
      <c r="T3040" s="16" t="s">
        <v>913</v>
      </c>
      <c r="U3040" s="16" t="s">
        <v>35</v>
      </c>
      <c r="V3040" s="16" t="s">
        <v>199</v>
      </c>
    </row>
    <row r="3041" spans="1:22" s="15" customFormat="1" ht="75" x14ac:dyDescent="0.3">
      <c r="A3041" s="16">
        <v>3036</v>
      </c>
      <c r="B3041" s="21" t="s">
        <v>7987</v>
      </c>
      <c r="C3041" s="16" t="s">
        <v>7988</v>
      </c>
      <c r="D3041" s="16" t="s">
        <v>573</v>
      </c>
      <c r="E3041" s="16" t="s">
        <v>7989</v>
      </c>
      <c r="F3041" s="16"/>
      <c r="G3041" s="16" t="s">
        <v>33</v>
      </c>
      <c r="H3041" s="251">
        <v>700000</v>
      </c>
      <c r="I3041" s="251">
        <v>2</v>
      </c>
      <c r="J3041" s="16">
        <v>1673602.32</v>
      </c>
      <c r="K3041" s="16">
        <v>4</v>
      </c>
      <c r="L3041" s="16">
        <v>1255201.74</v>
      </c>
      <c r="M3041" s="16">
        <v>3</v>
      </c>
      <c r="N3041" s="16">
        <v>1255201.74</v>
      </c>
      <c r="O3041" s="16">
        <v>3</v>
      </c>
      <c r="P3041" s="16">
        <v>1255201.74</v>
      </c>
      <c r="Q3041" s="16">
        <v>3</v>
      </c>
      <c r="R3041" s="16">
        <v>6139207.540000001</v>
      </c>
      <c r="S3041" s="16">
        <v>15</v>
      </c>
      <c r="T3041" s="16" t="s">
        <v>213</v>
      </c>
      <c r="U3041" s="16" t="s">
        <v>61</v>
      </c>
      <c r="V3041" s="16" t="s">
        <v>288</v>
      </c>
    </row>
    <row r="3042" spans="1:22" s="15" customFormat="1" ht="56.25" x14ac:dyDescent="0.3">
      <c r="A3042" s="16">
        <v>3037</v>
      </c>
      <c r="B3042" s="317" t="s">
        <v>1607</v>
      </c>
      <c r="C3042" s="318" t="s">
        <v>1608</v>
      </c>
      <c r="D3042" s="318" t="s">
        <v>1609</v>
      </c>
      <c r="E3042" s="318" t="s">
        <v>11423</v>
      </c>
      <c r="F3042" s="134"/>
      <c r="G3042" s="134" t="s">
        <v>11424</v>
      </c>
      <c r="H3042" s="308">
        <v>500000</v>
      </c>
      <c r="I3042" s="308">
        <v>500</v>
      </c>
      <c r="J3042" s="319">
        <v>1325000</v>
      </c>
      <c r="K3042" s="284">
        <v>1250</v>
      </c>
      <c r="L3042" s="285">
        <v>1378000</v>
      </c>
      <c r="M3042" s="285">
        <v>1250</v>
      </c>
      <c r="N3042" s="285">
        <v>1433120</v>
      </c>
      <c r="O3042" s="285">
        <v>1250</v>
      </c>
      <c r="P3042" s="285">
        <v>1490444.8</v>
      </c>
      <c r="Q3042" s="285">
        <v>1250</v>
      </c>
      <c r="R3042" s="16">
        <v>6126564.7999999998</v>
      </c>
      <c r="S3042" s="16">
        <v>5500</v>
      </c>
      <c r="T3042" s="134" t="s">
        <v>966</v>
      </c>
      <c r="U3042" s="134" t="s">
        <v>83</v>
      </c>
      <c r="V3042" s="134" t="s">
        <v>11425</v>
      </c>
    </row>
    <row r="3043" spans="1:22" s="15" customFormat="1" ht="75" x14ac:dyDescent="0.3">
      <c r="A3043" s="16">
        <v>3038</v>
      </c>
      <c r="B3043" s="21" t="s">
        <v>7990</v>
      </c>
      <c r="C3043" s="16" t="s">
        <v>7991</v>
      </c>
      <c r="D3043" s="16" t="s">
        <v>320</v>
      </c>
      <c r="E3043" s="16" t="s">
        <v>7992</v>
      </c>
      <c r="F3043" s="16"/>
      <c r="G3043" s="16" t="s">
        <v>33</v>
      </c>
      <c r="H3043" s="251">
        <v>1629350</v>
      </c>
      <c r="I3043" s="251">
        <v>62</v>
      </c>
      <c r="J3043" s="16">
        <v>1122440</v>
      </c>
      <c r="K3043" s="16">
        <v>44</v>
      </c>
      <c r="L3043" s="16">
        <v>1122440</v>
      </c>
      <c r="M3043" s="16">
        <v>44</v>
      </c>
      <c r="N3043" s="16">
        <v>1122440</v>
      </c>
      <c r="O3043" s="16">
        <v>44</v>
      </c>
      <c r="P3043" s="16">
        <v>1122440</v>
      </c>
      <c r="Q3043" s="16">
        <v>44</v>
      </c>
      <c r="R3043" s="16">
        <v>6119110</v>
      </c>
      <c r="S3043" s="16">
        <v>238</v>
      </c>
      <c r="T3043" s="16" t="s">
        <v>213</v>
      </c>
      <c r="U3043" s="16" t="s">
        <v>7048</v>
      </c>
      <c r="V3043" s="16" t="s">
        <v>7048</v>
      </c>
    </row>
    <row r="3044" spans="1:22" s="15" customFormat="1" ht="93.75" x14ac:dyDescent="0.3">
      <c r="A3044" s="16">
        <v>3039</v>
      </c>
      <c r="B3044" s="21" t="s">
        <v>1590</v>
      </c>
      <c r="C3044" s="16" t="s">
        <v>2778</v>
      </c>
      <c r="D3044" s="16" t="s">
        <v>2779</v>
      </c>
      <c r="E3044" s="16" t="s">
        <v>10827</v>
      </c>
      <c r="F3044" s="16"/>
      <c r="G3044" s="16" t="s">
        <v>9115</v>
      </c>
      <c r="H3044" s="251">
        <v>6115200</v>
      </c>
      <c r="I3044" s="251" t="s">
        <v>9117</v>
      </c>
      <c r="J3044" s="16"/>
      <c r="K3044" s="16"/>
      <c r="L3044" s="16"/>
      <c r="M3044" s="16"/>
      <c r="N3044" s="16"/>
      <c r="O3044" s="16"/>
      <c r="P3044" s="16"/>
      <c r="Q3044" s="16"/>
      <c r="R3044" s="16">
        <v>6115200</v>
      </c>
      <c r="S3044" s="16">
        <v>200</v>
      </c>
      <c r="T3044" s="16" t="s">
        <v>76</v>
      </c>
      <c r="U3044" s="16" t="s">
        <v>83</v>
      </c>
      <c r="V3044" s="16" t="s">
        <v>10826</v>
      </c>
    </row>
    <row r="3045" spans="1:22" s="15" customFormat="1" ht="75" x14ac:dyDescent="0.3">
      <c r="A3045" s="16">
        <v>3040</v>
      </c>
      <c r="B3045" s="21" t="s">
        <v>7993</v>
      </c>
      <c r="C3045" s="16" t="s">
        <v>7994</v>
      </c>
      <c r="D3045" s="16" t="s">
        <v>7016</v>
      </c>
      <c r="E3045" s="16" t="s">
        <v>7995</v>
      </c>
      <c r="F3045" s="16"/>
      <c r="G3045" s="16" t="s">
        <v>33</v>
      </c>
      <c r="H3045" s="251">
        <v>1220000</v>
      </c>
      <c r="I3045" s="251">
        <v>10</v>
      </c>
      <c r="J3045" s="16">
        <v>1222675</v>
      </c>
      <c r="K3045" s="16">
        <v>10</v>
      </c>
      <c r="L3045" s="16">
        <v>1222675</v>
      </c>
      <c r="M3045" s="16">
        <v>10</v>
      </c>
      <c r="N3045" s="16">
        <v>1222675</v>
      </c>
      <c r="O3045" s="16">
        <v>10</v>
      </c>
      <c r="P3045" s="16">
        <v>1222675</v>
      </c>
      <c r="Q3045" s="16">
        <v>10</v>
      </c>
      <c r="R3045" s="16">
        <v>6110700</v>
      </c>
      <c r="S3045" s="16">
        <v>50</v>
      </c>
      <c r="T3045" s="16" t="s">
        <v>213</v>
      </c>
      <c r="U3045" s="16" t="s">
        <v>35</v>
      </c>
      <c r="V3045" s="16" t="s">
        <v>35</v>
      </c>
    </row>
    <row r="3046" spans="1:22" s="15" customFormat="1" ht="75" x14ac:dyDescent="0.3">
      <c r="A3046" s="16">
        <v>3041</v>
      </c>
      <c r="B3046" s="21" t="s">
        <v>645</v>
      </c>
      <c r="C3046" s="16" t="s">
        <v>4070</v>
      </c>
      <c r="D3046" s="16" t="s">
        <v>4071</v>
      </c>
      <c r="E3046" s="16" t="s">
        <v>10989</v>
      </c>
      <c r="F3046" s="16"/>
      <c r="G3046" s="16" t="s">
        <v>1493</v>
      </c>
      <c r="H3046" s="251">
        <v>1221813.82</v>
      </c>
      <c r="I3046" s="251">
        <v>20</v>
      </c>
      <c r="J3046" s="16">
        <v>1221813.82</v>
      </c>
      <c r="K3046" s="16">
        <v>20</v>
      </c>
      <c r="L3046" s="16">
        <v>1221813.82</v>
      </c>
      <c r="M3046" s="16">
        <v>20</v>
      </c>
      <c r="N3046" s="16">
        <v>1221813.82</v>
      </c>
      <c r="O3046" s="16">
        <v>20</v>
      </c>
      <c r="P3046" s="16">
        <v>1221813.82</v>
      </c>
      <c r="Q3046" s="16">
        <v>20</v>
      </c>
      <c r="R3046" s="16">
        <v>6109069.1000000006</v>
      </c>
      <c r="S3046" s="16">
        <v>100</v>
      </c>
      <c r="T3046" s="16" t="s">
        <v>1113</v>
      </c>
      <c r="U3046" s="16" t="s">
        <v>1097</v>
      </c>
      <c r="V3046" s="35" t="s">
        <v>199</v>
      </c>
    </row>
    <row r="3047" spans="1:22" s="15" customFormat="1" ht="409.5" x14ac:dyDescent="0.3">
      <c r="A3047" s="16">
        <v>3042</v>
      </c>
      <c r="B3047" s="21" t="s">
        <v>5344</v>
      </c>
      <c r="C3047" s="16" t="s">
        <v>5345</v>
      </c>
      <c r="D3047" s="16" t="s">
        <v>5346</v>
      </c>
      <c r="E3047" s="16" t="s">
        <v>5347</v>
      </c>
      <c r="F3047" s="16"/>
      <c r="G3047" s="16" t="s">
        <v>1493</v>
      </c>
      <c r="H3047" s="251">
        <v>6098400</v>
      </c>
      <c r="I3047" s="251">
        <v>3</v>
      </c>
      <c r="J3047" s="16">
        <v>0</v>
      </c>
      <c r="K3047" s="16">
        <v>0</v>
      </c>
      <c r="L3047" s="16">
        <v>0</v>
      </c>
      <c r="M3047" s="16">
        <v>0</v>
      </c>
      <c r="N3047" s="16">
        <v>0</v>
      </c>
      <c r="O3047" s="16">
        <v>0</v>
      </c>
      <c r="P3047" s="16">
        <v>0</v>
      </c>
      <c r="Q3047" s="16">
        <v>0</v>
      </c>
      <c r="R3047" s="16">
        <v>6098400</v>
      </c>
      <c r="S3047" s="16">
        <v>3</v>
      </c>
      <c r="T3047" s="16" t="s">
        <v>76</v>
      </c>
      <c r="U3047" s="16" t="s">
        <v>2567</v>
      </c>
      <c r="V3047" s="16" t="s">
        <v>5348</v>
      </c>
    </row>
    <row r="3048" spans="1:22" s="15" customFormat="1" ht="93.75" x14ac:dyDescent="0.3">
      <c r="A3048" s="16">
        <v>3043</v>
      </c>
      <c r="B3048" s="51" t="s">
        <v>514</v>
      </c>
      <c r="C3048" s="51" t="s">
        <v>14842</v>
      </c>
      <c r="D3048" s="51" t="s">
        <v>3752</v>
      </c>
      <c r="E3048" s="51" t="s">
        <v>14843</v>
      </c>
      <c r="F3048" s="40" t="s">
        <v>14449</v>
      </c>
      <c r="G3048" s="51" t="s">
        <v>9115</v>
      </c>
      <c r="H3048" s="437">
        <v>6092800</v>
      </c>
      <c r="I3048" s="251" t="s">
        <v>9421</v>
      </c>
      <c r="J3048" s="17"/>
      <c r="K3048" s="17"/>
      <c r="L3048" s="17"/>
      <c r="M3048" s="17"/>
      <c r="N3048" s="17"/>
      <c r="O3048" s="17"/>
      <c r="P3048" s="17"/>
      <c r="Q3048" s="17"/>
      <c r="R3048" s="16">
        <v>6092800</v>
      </c>
      <c r="S3048" s="16">
        <v>8</v>
      </c>
      <c r="T3048" s="51" t="s">
        <v>14655</v>
      </c>
      <c r="U3048" s="51"/>
      <c r="V3048" s="17"/>
    </row>
    <row r="3049" spans="1:22" s="15" customFormat="1" ht="93.75" x14ac:dyDescent="0.3">
      <c r="A3049" s="16">
        <v>3044</v>
      </c>
      <c r="B3049" s="21" t="s">
        <v>1590</v>
      </c>
      <c r="C3049" s="16" t="s">
        <v>2778</v>
      </c>
      <c r="D3049" s="16" t="s">
        <v>2779</v>
      </c>
      <c r="E3049" s="16" t="s">
        <v>11018</v>
      </c>
      <c r="F3049" s="16"/>
      <c r="G3049" s="16" t="s">
        <v>1493</v>
      </c>
      <c r="H3049" s="251">
        <v>1218094.29</v>
      </c>
      <c r="I3049" s="251">
        <v>77</v>
      </c>
      <c r="J3049" s="16">
        <v>1218094.29</v>
      </c>
      <c r="K3049" s="16">
        <v>77</v>
      </c>
      <c r="L3049" s="16">
        <v>1218094.29</v>
      </c>
      <c r="M3049" s="16">
        <v>77</v>
      </c>
      <c r="N3049" s="16">
        <v>1218094.29</v>
      </c>
      <c r="O3049" s="16">
        <v>77</v>
      </c>
      <c r="P3049" s="16">
        <v>1218094.29</v>
      </c>
      <c r="Q3049" s="16">
        <v>77</v>
      </c>
      <c r="R3049" s="16">
        <v>6090471.4500000002</v>
      </c>
      <c r="S3049" s="16">
        <v>385</v>
      </c>
      <c r="T3049" s="16" t="s">
        <v>1113</v>
      </c>
      <c r="U3049" s="16" t="s">
        <v>1210</v>
      </c>
      <c r="V3049" s="35" t="s">
        <v>199</v>
      </c>
    </row>
    <row r="3050" spans="1:22" s="15" customFormat="1" ht="409.5" x14ac:dyDescent="0.3">
      <c r="A3050" s="16">
        <v>3045</v>
      </c>
      <c r="B3050" s="21" t="s">
        <v>5402</v>
      </c>
      <c r="C3050" s="16" t="s">
        <v>5403</v>
      </c>
      <c r="D3050" s="16" t="s">
        <v>5404</v>
      </c>
      <c r="E3050" s="16" t="s">
        <v>5405</v>
      </c>
      <c r="F3050" s="16"/>
      <c r="G3050" s="16" t="s">
        <v>49</v>
      </c>
      <c r="H3050" s="251">
        <v>6090000</v>
      </c>
      <c r="I3050" s="251">
        <v>4</v>
      </c>
      <c r="J3050" s="16">
        <v>0</v>
      </c>
      <c r="K3050" s="16">
        <v>0</v>
      </c>
      <c r="L3050" s="16">
        <v>0</v>
      </c>
      <c r="M3050" s="16">
        <v>0</v>
      </c>
      <c r="N3050" s="16">
        <v>0</v>
      </c>
      <c r="O3050" s="16">
        <v>0</v>
      </c>
      <c r="P3050" s="16">
        <v>0</v>
      </c>
      <c r="Q3050" s="16">
        <v>0</v>
      </c>
      <c r="R3050" s="16">
        <v>6090000</v>
      </c>
      <c r="S3050" s="16">
        <v>4</v>
      </c>
      <c r="T3050" s="16" t="s">
        <v>76</v>
      </c>
      <c r="U3050" s="16"/>
      <c r="V3050" s="16" t="s">
        <v>5406</v>
      </c>
    </row>
    <row r="3051" spans="1:22" s="15" customFormat="1" ht="409.5" x14ac:dyDescent="0.3">
      <c r="A3051" s="16">
        <v>3046</v>
      </c>
      <c r="B3051" s="21" t="s">
        <v>2857</v>
      </c>
      <c r="C3051" s="16" t="s">
        <v>2858</v>
      </c>
      <c r="D3051" s="16" t="s">
        <v>2859</v>
      </c>
      <c r="E3051" s="16" t="s">
        <v>2860</v>
      </c>
      <c r="F3051" s="16"/>
      <c r="G3051" s="16" t="s">
        <v>33</v>
      </c>
      <c r="H3051" s="251">
        <v>1414745.9999999998</v>
      </c>
      <c r="I3051" s="251">
        <v>18</v>
      </c>
      <c r="J3051" s="16">
        <v>1167082.8</v>
      </c>
      <c r="K3051" s="16">
        <v>10</v>
      </c>
      <c r="L3051" s="16">
        <v>1167082.8</v>
      </c>
      <c r="M3051" s="16">
        <v>10</v>
      </c>
      <c r="N3051" s="16">
        <v>1167082.8</v>
      </c>
      <c r="O3051" s="16">
        <v>10</v>
      </c>
      <c r="P3051" s="16">
        <v>1167082.8</v>
      </c>
      <c r="Q3051" s="16">
        <v>10</v>
      </c>
      <c r="R3051" s="16">
        <v>6083077.1999999993</v>
      </c>
      <c r="S3051" s="16">
        <v>58</v>
      </c>
      <c r="T3051" s="16" t="s">
        <v>25</v>
      </c>
      <c r="U3051" s="16" t="s">
        <v>2567</v>
      </c>
      <c r="V3051" s="16" t="s">
        <v>199</v>
      </c>
    </row>
    <row r="3052" spans="1:22" s="15" customFormat="1" ht="150" x14ac:dyDescent="0.3">
      <c r="A3052" s="16">
        <v>3047</v>
      </c>
      <c r="B3052" s="119" t="s">
        <v>264</v>
      </c>
      <c r="C3052" s="119" t="s">
        <v>11623</v>
      </c>
      <c r="D3052" s="119" t="s">
        <v>11624</v>
      </c>
      <c r="E3052" s="119" t="s">
        <v>11624</v>
      </c>
      <c r="F3052" s="119"/>
      <c r="G3052" s="151" t="s">
        <v>33</v>
      </c>
      <c r="H3052" s="474">
        <v>1207096</v>
      </c>
      <c r="I3052" s="474">
        <v>1</v>
      </c>
      <c r="J3052" s="169">
        <v>1457096</v>
      </c>
      <c r="K3052" s="169">
        <v>1</v>
      </c>
      <c r="L3052" s="169">
        <v>1707096</v>
      </c>
      <c r="M3052" s="169">
        <v>4</v>
      </c>
      <c r="N3052" s="203">
        <v>1707100</v>
      </c>
      <c r="O3052" s="169">
        <v>4</v>
      </c>
      <c r="P3052" s="151"/>
      <c r="Q3052" s="151"/>
      <c r="R3052" s="16">
        <v>6078388</v>
      </c>
      <c r="S3052" s="151">
        <v>11</v>
      </c>
      <c r="T3052" s="151" t="s">
        <v>11563</v>
      </c>
      <c r="U3052" s="217" t="s">
        <v>26</v>
      </c>
      <c r="V3052" s="217" t="s">
        <v>11625</v>
      </c>
    </row>
    <row r="3053" spans="1:22" s="15" customFormat="1" ht="56.25" x14ac:dyDescent="0.3">
      <c r="A3053" s="16">
        <v>3048</v>
      </c>
      <c r="B3053" s="51" t="s">
        <v>320</v>
      </c>
      <c r="C3053" s="51" t="s">
        <v>14793</v>
      </c>
      <c r="D3053" s="51" t="s">
        <v>14794</v>
      </c>
      <c r="E3053" s="51" t="s">
        <v>14844</v>
      </c>
      <c r="F3053" s="40" t="s">
        <v>14449</v>
      </c>
      <c r="G3053" s="51" t="s">
        <v>9115</v>
      </c>
      <c r="H3053" s="437">
        <v>6074118.4000000004</v>
      </c>
      <c r="I3053" s="251" t="s">
        <v>9950</v>
      </c>
      <c r="J3053" s="17"/>
      <c r="K3053" s="17"/>
      <c r="L3053" s="17"/>
      <c r="M3053" s="17"/>
      <c r="N3053" s="17"/>
      <c r="O3053" s="17"/>
      <c r="P3053" s="17"/>
      <c r="Q3053" s="17"/>
      <c r="R3053" s="16">
        <v>6074118.4000000004</v>
      </c>
      <c r="S3053" s="16">
        <v>70</v>
      </c>
      <c r="T3053" s="51" t="s">
        <v>14655</v>
      </c>
      <c r="U3053" s="51"/>
      <c r="V3053" s="17"/>
    </row>
    <row r="3054" spans="1:22" s="15" customFormat="1" ht="131.25" x14ac:dyDescent="0.3">
      <c r="A3054" s="16">
        <v>3049</v>
      </c>
      <c r="B3054" s="21" t="s">
        <v>7996</v>
      </c>
      <c r="C3054" s="16" t="s">
        <v>412</v>
      </c>
      <c r="D3054" s="16" t="s">
        <v>411</v>
      </c>
      <c r="E3054" s="16" t="s">
        <v>413</v>
      </c>
      <c r="F3054" s="16"/>
      <c r="G3054" s="16" t="s">
        <v>33</v>
      </c>
      <c r="H3054" s="251">
        <v>1050000</v>
      </c>
      <c r="I3054" s="251">
        <v>3</v>
      </c>
      <c r="J3054" s="16">
        <v>1252500</v>
      </c>
      <c r="K3054" s="16">
        <v>3</v>
      </c>
      <c r="L3054" s="16">
        <v>1252500</v>
      </c>
      <c r="M3054" s="16">
        <v>3</v>
      </c>
      <c r="N3054" s="16">
        <v>1252500</v>
      </c>
      <c r="O3054" s="16">
        <v>3</v>
      </c>
      <c r="P3054" s="16">
        <v>1252500</v>
      </c>
      <c r="Q3054" s="16">
        <v>3</v>
      </c>
      <c r="R3054" s="16">
        <v>6060000</v>
      </c>
      <c r="S3054" s="16">
        <v>15</v>
      </c>
      <c r="T3054" s="16" t="s">
        <v>213</v>
      </c>
      <c r="U3054" s="16" t="s">
        <v>7048</v>
      </c>
      <c r="V3054" s="16" t="s">
        <v>7048</v>
      </c>
    </row>
    <row r="3055" spans="1:22" s="15" customFormat="1" ht="93.75" x14ac:dyDescent="0.3">
      <c r="A3055" s="16">
        <v>3050</v>
      </c>
      <c r="B3055" s="21" t="s">
        <v>194</v>
      </c>
      <c r="C3055" s="16" t="s">
        <v>195</v>
      </c>
      <c r="D3055" s="16" t="s">
        <v>196</v>
      </c>
      <c r="E3055" s="16" t="s">
        <v>22</v>
      </c>
      <c r="F3055" s="40" t="s">
        <v>197</v>
      </c>
      <c r="G3055" s="16" t="s">
        <v>33</v>
      </c>
      <c r="H3055" s="251">
        <v>1919400</v>
      </c>
      <c r="I3055" s="251">
        <v>4000</v>
      </c>
      <c r="J3055" s="16">
        <v>2015370</v>
      </c>
      <c r="K3055" s="16">
        <v>4000</v>
      </c>
      <c r="L3055" s="16">
        <v>2116138.5</v>
      </c>
      <c r="M3055" s="16">
        <v>4000</v>
      </c>
      <c r="N3055" s="16">
        <v>0</v>
      </c>
      <c r="O3055" s="16">
        <v>0</v>
      </c>
      <c r="P3055" s="16">
        <v>0</v>
      </c>
      <c r="Q3055" s="16">
        <v>0</v>
      </c>
      <c r="R3055" s="16">
        <v>6050908.5</v>
      </c>
      <c r="S3055" s="16">
        <v>12000</v>
      </c>
      <c r="T3055" s="16" t="s">
        <v>198</v>
      </c>
      <c r="U3055" s="16" t="s">
        <v>61</v>
      </c>
      <c r="V3055" s="16" t="s">
        <v>199</v>
      </c>
    </row>
    <row r="3056" spans="1:22" s="15" customFormat="1" x14ac:dyDescent="0.3">
      <c r="A3056" s="16">
        <v>3051</v>
      </c>
      <c r="B3056" s="21" t="s">
        <v>6994</v>
      </c>
      <c r="C3056" s="16" t="s">
        <v>6995</v>
      </c>
      <c r="D3056" s="16" t="s">
        <v>6996</v>
      </c>
      <c r="E3056" s="16" t="s">
        <v>10883</v>
      </c>
      <c r="F3056" s="16"/>
      <c r="G3056" s="16" t="s">
        <v>9115</v>
      </c>
      <c r="H3056" s="251">
        <v>6048000</v>
      </c>
      <c r="I3056" s="251" t="s">
        <v>9196</v>
      </c>
      <c r="J3056" s="16"/>
      <c r="K3056" s="16"/>
      <c r="L3056" s="16"/>
      <c r="M3056" s="16"/>
      <c r="N3056" s="16"/>
      <c r="O3056" s="16"/>
      <c r="P3056" s="16"/>
      <c r="Q3056" s="16"/>
      <c r="R3056" s="16">
        <v>6048000</v>
      </c>
      <c r="S3056" s="16">
        <v>12</v>
      </c>
      <c r="T3056" s="16" t="s">
        <v>76</v>
      </c>
      <c r="U3056" s="16" t="s">
        <v>61</v>
      </c>
      <c r="V3056" s="16" t="s">
        <v>10914</v>
      </c>
    </row>
    <row r="3057" spans="1:22" s="15" customFormat="1" ht="56.25" x14ac:dyDescent="0.3">
      <c r="A3057" s="16">
        <v>3052</v>
      </c>
      <c r="B3057" s="51" t="s">
        <v>5867</v>
      </c>
      <c r="C3057" s="51" t="s">
        <v>14845</v>
      </c>
      <c r="D3057" s="51" t="s">
        <v>14846</v>
      </c>
      <c r="E3057" s="51" t="s">
        <v>14847</v>
      </c>
      <c r="F3057" s="40" t="s">
        <v>14449</v>
      </c>
      <c r="G3057" s="51" t="s">
        <v>7084</v>
      </c>
      <c r="H3057" s="437">
        <v>6048000</v>
      </c>
      <c r="I3057" s="251" t="s">
        <v>9184</v>
      </c>
      <c r="J3057" s="17"/>
      <c r="K3057" s="17"/>
      <c r="L3057" s="17"/>
      <c r="M3057" s="17"/>
      <c r="N3057" s="17"/>
      <c r="O3057" s="17"/>
      <c r="P3057" s="17"/>
      <c r="Q3057" s="17"/>
      <c r="R3057" s="16">
        <v>6048000</v>
      </c>
      <c r="S3057" s="16">
        <v>6000</v>
      </c>
      <c r="T3057" s="51" t="s">
        <v>14655</v>
      </c>
      <c r="U3057" s="51"/>
      <c r="V3057" s="17"/>
    </row>
    <row r="3058" spans="1:22" s="15" customFormat="1" ht="56.25" x14ac:dyDescent="0.3">
      <c r="A3058" s="16">
        <v>3053</v>
      </c>
      <c r="B3058" s="51" t="s">
        <v>239</v>
      </c>
      <c r="C3058" s="51" t="s">
        <v>240</v>
      </c>
      <c r="D3058" s="51" t="s">
        <v>241</v>
      </c>
      <c r="E3058" s="51" t="s">
        <v>1051</v>
      </c>
      <c r="F3058" s="40" t="s">
        <v>14449</v>
      </c>
      <c r="G3058" s="51" t="s">
        <v>9115</v>
      </c>
      <c r="H3058" s="437">
        <v>6048000</v>
      </c>
      <c r="I3058" s="251" t="s">
        <v>10613</v>
      </c>
      <c r="J3058" s="17"/>
      <c r="K3058" s="17"/>
      <c r="L3058" s="17"/>
      <c r="M3058" s="17"/>
      <c r="N3058" s="17"/>
      <c r="O3058" s="17"/>
      <c r="P3058" s="17"/>
      <c r="Q3058" s="17"/>
      <c r="R3058" s="16">
        <v>6048000</v>
      </c>
      <c r="S3058" s="16">
        <v>18</v>
      </c>
      <c r="T3058" s="51" t="s">
        <v>14655</v>
      </c>
      <c r="U3058" s="51"/>
      <c r="V3058" s="17"/>
    </row>
    <row r="3059" spans="1:22" s="15" customFormat="1" ht="37.5" x14ac:dyDescent="0.3">
      <c r="A3059" s="16">
        <v>3054</v>
      </c>
      <c r="B3059" s="237" t="s">
        <v>9318</v>
      </c>
      <c r="C3059" s="237" t="s">
        <v>15359</v>
      </c>
      <c r="D3059" s="237" t="s">
        <v>15360</v>
      </c>
      <c r="E3059" s="237" t="s">
        <v>15361</v>
      </c>
      <c r="F3059" s="211"/>
      <c r="G3059" s="237" t="s">
        <v>9322</v>
      </c>
      <c r="H3059" s="299">
        <v>6048000</v>
      </c>
      <c r="I3059" s="299">
        <v>3600</v>
      </c>
      <c r="J3059" s="211"/>
      <c r="K3059" s="211"/>
      <c r="L3059" s="211"/>
      <c r="M3059" s="211"/>
      <c r="N3059" s="211"/>
      <c r="O3059" s="211"/>
      <c r="P3059" s="211"/>
      <c r="Q3059" s="211"/>
      <c r="R3059" s="16">
        <v>6048000</v>
      </c>
      <c r="S3059" s="211"/>
      <c r="T3059" s="207" t="s">
        <v>14724</v>
      </c>
      <c r="U3059" s="248">
        <v>398</v>
      </c>
      <c r="V3059" s="249" t="s">
        <v>15362</v>
      </c>
    </row>
    <row r="3060" spans="1:22" s="15" customFormat="1" ht="318.75" x14ac:dyDescent="0.3">
      <c r="A3060" s="16">
        <v>3055</v>
      </c>
      <c r="B3060" s="21" t="s">
        <v>1930</v>
      </c>
      <c r="C3060" s="16" t="s">
        <v>4076</v>
      </c>
      <c r="D3060" s="16" t="s">
        <v>4077</v>
      </c>
      <c r="E3060" s="16" t="s">
        <v>10274</v>
      </c>
      <c r="F3060" s="16" t="s">
        <v>10275</v>
      </c>
      <c r="G3060" s="16" t="s">
        <v>9115</v>
      </c>
      <c r="H3060" s="251">
        <v>1208592</v>
      </c>
      <c r="I3060" s="251" t="s">
        <v>9130</v>
      </c>
      <c r="J3060" s="16">
        <v>1208592</v>
      </c>
      <c r="K3060" s="16" t="s">
        <v>9130</v>
      </c>
      <c r="L3060" s="16">
        <v>1208592</v>
      </c>
      <c r="M3060" s="16" t="s">
        <v>9130</v>
      </c>
      <c r="N3060" s="16">
        <v>1208592</v>
      </c>
      <c r="O3060" s="16" t="s">
        <v>9130</v>
      </c>
      <c r="P3060" s="16">
        <v>1208592</v>
      </c>
      <c r="Q3060" s="16" t="s">
        <v>9130</v>
      </c>
      <c r="R3060" s="16">
        <v>6042960</v>
      </c>
      <c r="S3060" s="16">
        <v>15</v>
      </c>
      <c r="T3060" s="16" t="s">
        <v>34</v>
      </c>
      <c r="U3060" s="16"/>
      <c r="V3060" s="16"/>
    </row>
    <row r="3061" spans="1:22" s="15" customFormat="1" ht="409.5" x14ac:dyDescent="0.3">
      <c r="A3061" s="16">
        <v>3056</v>
      </c>
      <c r="B3061" s="21" t="s">
        <v>4375</v>
      </c>
      <c r="C3061" s="16" t="s">
        <v>4376</v>
      </c>
      <c r="D3061" s="16" t="s">
        <v>4377</v>
      </c>
      <c r="E3061" s="16" t="s">
        <v>4378</v>
      </c>
      <c r="F3061" s="16"/>
      <c r="G3061" s="16" t="s">
        <v>33</v>
      </c>
      <c r="H3061" s="251">
        <v>371150</v>
      </c>
      <c r="I3061" s="251">
        <v>130</v>
      </c>
      <c r="J3061" s="16">
        <v>1415500</v>
      </c>
      <c r="K3061" s="16">
        <v>149</v>
      </c>
      <c r="L3061" s="16">
        <v>1415500</v>
      </c>
      <c r="M3061" s="16">
        <v>149</v>
      </c>
      <c r="N3061" s="16">
        <v>1415500</v>
      </c>
      <c r="O3061" s="16">
        <v>149</v>
      </c>
      <c r="P3061" s="16">
        <v>1415500</v>
      </c>
      <c r="Q3061" s="16">
        <v>149</v>
      </c>
      <c r="R3061" s="16">
        <v>6033150</v>
      </c>
      <c r="S3061" s="16">
        <v>726</v>
      </c>
      <c r="T3061" s="16" t="s">
        <v>25</v>
      </c>
      <c r="U3061" s="16" t="s">
        <v>2567</v>
      </c>
      <c r="V3061" s="16" t="s">
        <v>3938</v>
      </c>
    </row>
    <row r="3062" spans="1:22" s="15" customFormat="1" ht="75" x14ac:dyDescent="0.3">
      <c r="A3062" s="16">
        <v>3057</v>
      </c>
      <c r="B3062" s="20" t="s">
        <v>13821</v>
      </c>
      <c r="C3062" s="20" t="s">
        <v>13822</v>
      </c>
      <c r="D3062" s="20" t="s">
        <v>13823</v>
      </c>
      <c r="E3062" s="20" t="s">
        <v>13845</v>
      </c>
      <c r="F3062" s="20" t="s">
        <v>13781</v>
      </c>
      <c r="G3062" s="20" t="s">
        <v>9115</v>
      </c>
      <c r="H3062" s="115">
        <v>1205568</v>
      </c>
      <c r="I3062" s="115" t="s">
        <v>9329</v>
      </c>
      <c r="J3062" s="21">
        <v>1205568</v>
      </c>
      <c r="K3062" s="21" t="s">
        <v>9329</v>
      </c>
      <c r="L3062" s="21">
        <v>1205568</v>
      </c>
      <c r="M3062" s="21" t="s">
        <v>9329</v>
      </c>
      <c r="N3062" s="21">
        <v>1205568</v>
      </c>
      <c r="O3062" s="21" t="s">
        <v>9329</v>
      </c>
      <c r="P3062" s="21">
        <v>1205568</v>
      </c>
      <c r="Q3062" s="21" t="s">
        <v>9329</v>
      </c>
      <c r="R3062" s="16">
        <v>6027840</v>
      </c>
      <c r="S3062" s="21">
        <v>180</v>
      </c>
      <c r="T3062" s="113" t="s">
        <v>13783</v>
      </c>
      <c r="U3062" s="112"/>
      <c r="V3062" s="221"/>
    </row>
    <row r="3063" spans="1:22" s="15" customFormat="1" ht="56.25" x14ac:dyDescent="0.3">
      <c r="A3063" s="16">
        <v>3058</v>
      </c>
      <c r="B3063" s="21" t="s">
        <v>417</v>
      </c>
      <c r="C3063" s="16" t="s">
        <v>1577</v>
      </c>
      <c r="D3063" s="16" t="s">
        <v>1578</v>
      </c>
      <c r="E3063" s="16" t="s">
        <v>11146</v>
      </c>
      <c r="F3063" s="16"/>
      <c r="G3063" s="16" t="s">
        <v>1493</v>
      </c>
      <c r="H3063" s="251">
        <v>1204632.8</v>
      </c>
      <c r="I3063" s="251">
        <v>50</v>
      </c>
      <c r="J3063" s="16">
        <v>1204632.8</v>
      </c>
      <c r="K3063" s="16">
        <v>50</v>
      </c>
      <c r="L3063" s="16">
        <v>1204632.8</v>
      </c>
      <c r="M3063" s="16">
        <v>50</v>
      </c>
      <c r="N3063" s="16">
        <v>1204632.8</v>
      </c>
      <c r="O3063" s="16">
        <v>50</v>
      </c>
      <c r="P3063" s="16">
        <v>1204632.8</v>
      </c>
      <c r="Q3063" s="16">
        <v>50</v>
      </c>
      <c r="R3063" s="16">
        <v>6023164</v>
      </c>
      <c r="S3063" s="16">
        <v>250</v>
      </c>
      <c r="T3063" s="16" t="s">
        <v>1113</v>
      </c>
      <c r="U3063" s="16" t="s">
        <v>1210</v>
      </c>
      <c r="V3063" s="35" t="s">
        <v>199</v>
      </c>
    </row>
    <row r="3064" spans="1:22" s="15" customFormat="1" x14ac:dyDescent="0.3">
      <c r="A3064" s="16">
        <v>3059</v>
      </c>
      <c r="B3064" s="21" t="s">
        <v>11157</v>
      </c>
      <c r="C3064" s="16" t="s">
        <v>11158</v>
      </c>
      <c r="D3064" s="16" t="s">
        <v>11159</v>
      </c>
      <c r="E3064" s="16" t="s">
        <v>11163</v>
      </c>
      <c r="F3064" s="16"/>
      <c r="G3064" s="16" t="s">
        <v>1493</v>
      </c>
      <c r="H3064" s="251">
        <v>1203861.25</v>
      </c>
      <c r="I3064" s="251">
        <v>1</v>
      </c>
      <c r="J3064" s="16">
        <v>1203861.25</v>
      </c>
      <c r="K3064" s="16">
        <v>1</v>
      </c>
      <c r="L3064" s="16">
        <v>1203861.25</v>
      </c>
      <c r="M3064" s="16">
        <v>1</v>
      </c>
      <c r="N3064" s="16">
        <v>1203861.25</v>
      </c>
      <c r="O3064" s="16">
        <v>1</v>
      </c>
      <c r="P3064" s="16">
        <v>1203861.25</v>
      </c>
      <c r="Q3064" s="16">
        <v>1</v>
      </c>
      <c r="R3064" s="16">
        <v>6019306.25</v>
      </c>
      <c r="S3064" s="16">
        <v>5</v>
      </c>
      <c r="T3064" s="16" t="s">
        <v>1113</v>
      </c>
      <c r="U3064" s="16" t="s">
        <v>1097</v>
      </c>
      <c r="V3064" s="35" t="s">
        <v>199</v>
      </c>
    </row>
    <row r="3065" spans="1:22" s="1" customFormat="1" ht="112.5" x14ac:dyDescent="0.3">
      <c r="A3065" s="16">
        <v>3060</v>
      </c>
      <c r="B3065" s="21" t="s">
        <v>7997</v>
      </c>
      <c r="C3065" s="16" t="s">
        <v>7998</v>
      </c>
      <c r="D3065" s="16" t="s">
        <v>263</v>
      </c>
      <c r="E3065" s="16" t="s">
        <v>7999</v>
      </c>
      <c r="F3065" s="16"/>
      <c r="G3065" s="16" t="s">
        <v>33</v>
      </c>
      <c r="H3065" s="251">
        <v>349830</v>
      </c>
      <c r="I3065" s="251">
        <v>234</v>
      </c>
      <c r="J3065" s="16">
        <v>1708000</v>
      </c>
      <c r="K3065" s="16">
        <v>427</v>
      </c>
      <c r="L3065" s="16">
        <v>1320000</v>
      </c>
      <c r="M3065" s="16">
        <v>330</v>
      </c>
      <c r="N3065" s="16">
        <v>1320000</v>
      </c>
      <c r="O3065" s="16">
        <v>330</v>
      </c>
      <c r="P3065" s="16">
        <v>1320000</v>
      </c>
      <c r="Q3065" s="16">
        <v>330</v>
      </c>
      <c r="R3065" s="16">
        <v>6017830</v>
      </c>
      <c r="S3065" s="16">
        <v>1651</v>
      </c>
      <c r="T3065" s="16" t="s">
        <v>213</v>
      </c>
      <c r="U3065" s="16" t="s">
        <v>294</v>
      </c>
      <c r="V3065" s="16" t="s">
        <v>7876</v>
      </c>
    </row>
    <row r="3066" spans="1:22" s="1" customFormat="1" ht="206.25" x14ac:dyDescent="0.3">
      <c r="A3066" s="16">
        <v>3061</v>
      </c>
      <c r="B3066" s="21" t="s">
        <v>417</v>
      </c>
      <c r="C3066" s="16" t="s">
        <v>1577</v>
      </c>
      <c r="D3066" s="16" t="s">
        <v>1578</v>
      </c>
      <c r="E3066" s="16" t="s">
        <v>5772</v>
      </c>
      <c r="F3066" s="16"/>
      <c r="G3066" s="16" t="s">
        <v>1493</v>
      </c>
      <c r="H3066" s="251">
        <v>6012072.1499999994</v>
      </c>
      <c r="I3066" s="251">
        <v>19</v>
      </c>
      <c r="J3066" s="16">
        <v>0</v>
      </c>
      <c r="K3066" s="16">
        <v>0</v>
      </c>
      <c r="L3066" s="16">
        <v>0</v>
      </c>
      <c r="M3066" s="16">
        <v>0</v>
      </c>
      <c r="N3066" s="16">
        <v>0</v>
      </c>
      <c r="O3066" s="16">
        <v>0</v>
      </c>
      <c r="P3066" s="16">
        <v>0</v>
      </c>
      <c r="Q3066" s="16">
        <v>0</v>
      </c>
      <c r="R3066" s="16">
        <v>6012072.1499999994</v>
      </c>
      <c r="S3066" s="16">
        <v>19</v>
      </c>
      <c r="T3066" s="16" t="s">
        <v>76</v>
      </c>
      <c r="U3066" s="16" t="s">
        <v>294</v>
      </c>
      <c r="V3066" s="16" t="s">
        <v>3073</v>
      </c>
    </row>
    <row r="3067" spans="1:22" s="1" customFormat="1" ht="75" x14ac:dyDescent="0.3">
      <c r="A3067" s="16">
        <v>3062</v>
      </c>
      <c r="B3067" s="21" t="s">
        <v>2414</v>
      </c>
      <c r="C3067" s="16" t="s">
        <v>2415</v>
      </c>
      <c r="D3067" s="16" t="s">
        <v>2416</v>
      </c>
      <c r="E3067" s="16" t="s">
        <v>2481</v>
      </c>
      <c r="F3067" s="16" t="s">
        <v>2481</v>
      </c>
      <c r="G3067" s="16" t="s">
        <v>1493</v>
      </c>
      <c r="H3067" s="251">
        <v>3004757.1428571427</v>
      </c>
      <c r="I3067" s="251">
        <v>2</v>
      </c>
      <c r="J3067" s="16">
        <v>0</v>
      </c>
      <c r="K3067" s="16">
        <v>0</v>
      </c>
      <c r="L3067" s="16">
        <v>3004757.1428571427</v>
      </c>
      <c r="M3067" s="16">
        <v>2</v>
      </c>
      <c r="N3067" s="16">
        <v>0</v>
      </c>
      <c r="O3067" s="16">
        <v>0</v>
      </c>
      <c r="P3067" s="16">
        <v>0</v>
      </c>
      <c r="Q3067" s="16">
        <v>0</v>
      </c>
      <c r="R3067" s="16">
        <v>6009514.2857142854</v>
      </c>
      <c r="S3067" s="16">
        <v>4</v>
      </c>
      <c r="T3067" s="16" t="s">
        <v>1326</v>
      </c>
      <c r="U3067" s="16" t="s">
        <v>35</v>
      </c>
      <c r="V3067" s="16" t="s">
        <v>199</v>
      </c>
    </row>
    <row r="3068" spans="1:22" s="1" customFormat="1" ht="150" x14ac:dyDescent="0.3">
      <c r="A3068" s="16">
        <v>3063</v>
      </c>
      <c r="B3068" s="21" t="s">
        <v>1632</v>
      </c>
      <c r="C3068" s="16" t="s">
        <v>1633</v>
      </c>
      <c r="D3068" s="16" t="s">
        <v>1634</v>
      </c>
      <c r="E3068" s="16" t="s">
        <v>1635</v>
      </c>
      <c r="F3068" s="16"/>
      <c r="G3068" s="16" t="s">
        <v>33</v>
      </c>
      <c r="H3068" s="251">
        <v>0</v>
      </c>
      <c r="I3068" s="251">
        <v>0</v>
      </c>
      <c r="J3068" s="16">
        <v>6000000</v>
      </c>
      <c r="K3068" s="16">
        <v>1</v>
      </c>
      <c r="L3068" s="16">
        <v>0</v>
      </c>
      <c r="M3068" s="16">
        <v>0</v>
      </c>
      <c r="N3068" s="16">
        <v>0</v>
      </c>
      <c r="O3068" s="16">
        <v>0</v>
      </c>
      <c r="P3068" s="16">
        <v>0</v>
      </c>
      <c r="Q3068" s="16">
        <v>0</v>
      </c>
      <c r="R3068" s="16">
        <v>6000000</v>
      </c>
      <c r="S3068" s="16">
        <v>1</v>
      </c>
      <c r="T3068" s="16" t="s">
        <v>786</v>
      </c>
      <c r="U3068" s="16" t="s">
        <v>35</v>
      </c>
      <c r="V3068" s="16" t="s">
        <v>199</v>
      </c>
    </row>
    <row r="3069" spans="1:22" s="1" customFormat="1" ht="206.25" x14ac:dyDescent="0.3">
      <c r="A3069" s="16">
        <v>3064</v>
      </c>
      <c r="B3069" s="21" t="s">
        <v>332</v>
      </c>
      <c r="C3069" s="16" t="s">
        <v>2383</v>
      </c>
      <c r="D3069" s="16" t="s">
        <v>2384</v>
      </c>
      <c r="E3069" s="16" t="s">
        <v>2385</v>
      </c>
      <c r="F3069" s="16" t="s">
        <v>2386</v>
      </c>
      <c r="G3069" s="16" t="s">
        <v>1493</v>
      </c>
      <c r="H3069" s="251">
        <v>6000000</v>
      </c>
      <c r="I3069" s="251">
        <v>200</v>
      </c>
      <c r="J3069" s="16">
        <v>0</v>
      </c>
      <c r="K3069" s="16">
        <v>0</v>
      </c>
      <c r="L3069" s="16">
        <v>0</v>
      </c>
      <c r="M3069" s="16">
        <v>0</v>
      </c>
      <c r="N3069" s="16">
        <v>0</v>
      </c>
      <c r="O3069" s="16">
        <v>0</v>
      </c>
      <c r="P3069" s="16">
        <v>0</v>
      </c>
      <c r="Q3069" s="16">
        <v>0</v>
      </c>
      <c r="R3069" s="16">
        <v>6000000</v>
      </c>
      <c r="S3069" s="16">
        <v>200</v>
      </c>
      <c r="T3069" s="16" t="s">
        <v>1326</v>
      </c>
      <c r="U3069" s="16" t="s">
        <v>35</v>
      </c>
      <c r="V3069" s="16" t="s">
        <v>199</v>
      </c>
    </row>
    <row r="3070" spans="1:22" s="1" customFormat="1" ht="409.5" x14ac:dyDescent="0.3">
      <c r="A3070" s="16">
        <v>3065</v>
      </c>
      <c r="B3070" s="33" t="s">
        <v>2958</v>
      </c>
      <c r="C3070" s="17" t="s">
        <v>2959</v>
      </c>
      <c r="D3070" s="47" t="s">
        <v>2984</v>
      </c>
      <c r="E3070" s="45" t="s">
        <v>3000</v>
      </c>
      <c r="F3070" s="16"/>
      <c r="G3070" s="16" t="s">
        <v>33</v>
      </c>
      <c r="H3070" s="251">
        <v>6000000</v>
      </c>
      <c r="I3070" s="251">
        <v>10</v>
      </c>
      <c r="J3070" s="16">
        <v>0</v>
      </c>
      <c r="K3070" s="16">
        <v>0</v>
      </c>
      <c r="L3070" s="16">
        <v>0</v>
      </c>
      <c r="M3070" s="16">
        <v>0</v>
      </c>
      <c r="N3070" s="16">
        <v>0</v>
      </c>
      <c r="O3070" s="16">
        <v>0</v>
      </c>
      <c r="P3070" s="16">
        <v>0</v>
      </c>
      <c r="Q3070" s="16">
        <v>0</v>
      </c>
      <c r="R3070" s="16">
        <v>6000000</v>
      </c>
      <c r="S3070" s="16">
        <v>10</v>
      </c>
      <c r="T3070" s="16" t="s">
        <v>1516</v>
      </c>
      <c r="U3070" s="16" t="s">
        <v>61</v>
      </c>
      <c r="V3070" s="16" t="s">
        <v>3001</v>
      </c>
    </row>
    <row r="3071" spans="1:22" s="1" customFormat="1" ht="409.5" x14ac:dyDescent="0.3">
      <c r="A3071" s="16">
        <v>3066</v>
      </c>
      <c r="B3071" s="33" t="s">
        <v>2958</v>
      </c>
      <c r="C3071" s="17" t="s">
        <v>2959</v>
      </c>
      <c r="D3071" s="47" t="s">
        <v>2984</v>
      </c>
      <c r="E3071" s="45" t="s">
        <v>3015</v>
      </c>
      <c r="F3071" s="16"/>
      <c r="G3071" s="16" t="s">
        <v>33</v>
      </c>
      <c r="H3071" s="251">
        <v>6000000</v>
      </c>
      <c r="I3071" s="251">
        <v>10</v>
      </c>
      <c r="J3071" s="16">
        <v>0</v>
      </c>
      <c r="K3071" s="16">
        <v>0</v>
      </c>
      <c r="L3071" s="16">
        <v>0</v>
      </c>
      <c r="M3071" s="16">
        <v>0</v>
      </c>
      <c r="N3071" s="16">
        <v>0</v>
      </c>
      <c r="O3071" s="16">
        <v>0</v>
      </c>
      <c r="P3071" s="16">
        <v>0</v>
      </c>
      <c r="Q3071" s="16">
        <v>0</v>
      </c>
      <c r="R3071" s="16">
        <v>6000000</v>
      </c>
      <c r="S3071" s="16">
        <v>10</v>
      </c>
      <c r="T3071" s="16" t="s">
        <v>1516</v>
      </c>
      <c r="U3071" s="16" t="s">
        <v>204</v>
      </c>
      <c r="V3071" s="16" t="s">
        <v>3016</v>
      </c>
    </row>
    <row r="3072" spans="1:22" s="1" customFormat="1" ht="37.5" x14ac:dyDescent="0.3">
      <c r="A3072" s="16">
        <v>3067</v>
      </c>
      <c r="B3072" s="16" t="s">
        <v>5207</v>
      </c>
      <c r="C3072" s="16" t="s">
        <v>12471</v>
      </c>
      <c r="D3072" s="16" t="s">
        <v>12472</v>
      </c>
      <c r="E3072" s="16" t="s">
        <v>12473</v>
      </c>
      <c r="F3072" s="16"/>
      <c r="G3072" s="151" t="s">
        <v>9115</v>
      </c>
      <c r="H3072" s="275">
        <v>0</v>
      </c>
      <c r="I3072" s="275">
        <v>0</v>
      </c>
      <c r="J3072" s="275">
        <v>1500000</v>
      </c>
      <c r="K3072" s="275" t="s">
        <v>7128</v>
      </c>
      <c r="L3072" s="275">
        <v>1500000</v>
      </c>
      <c r="M3072" s="275" t="s">
        <v>7128</v>
      </c>
      <c r="N3072" s="275">
        <v>1500000</v>
      </c>
      <c r="O3072" s="275" t="s">
        <v>7128</v>
      </c>
      <c r="P3072" s="275">
        <v>1500000</v>
      </c>
      <c r="Q3072" s="275" t="s">
        <v>7128</v>
      </c>
      <c r="R3072" s="16">
        <v>6000000</v>
      </c>
      <c r="S3072" s="275">
        <v>80</v>
      </c>
      <c r="T3072" s="38" t="s">
        <v>11752</v>
      </c>
      <c r="U3072" s="279"/>
      <c r="V3072" s="279"/>
    </row>
    <row r="3073" spans="1:22" s="1" customFormat="1" ht="93.75" x14ac:dyDescent="0.3">
      <c r="A3073" s="16">
        <v>3068</v>
      </c>
      <c r="B3073" s="113" t="s">
        <v>1109</v>
      </c>
      <c r="C3073" s="113" t="s">
        <v>1110</v>
      </c>
      <c r="D3073" s="113" t="s">
        <v>1414</v>
      </c>
      <c r="E3073" s="113" t="s">
        <v>1414</v>
      </c>
      <c r="F3073" s="20" t="s">
        <v>14449</v>
      </c>
      <c r="G3073" s="113" t="s">
        <v>9115</v>
      </c>
      <c r="H3073" s="437">
        <v>6000000</v>
      </c>
      <c r="I3073" s="172">
        <v>1</v>
      </c>
      <c r="J3073" s="20"/>
      <c r="K3073" s="20"/>
      <c r="L3073" s="20"/>
      <c r="M3073" s="20"/>
      <c r="N3073" s="20"/>
      <c r="O3073" s="20"/>
      <c r="P3073" s="20"/>
      <c r="Q3073" s="20"/>
      <c r="R3073" s="16">
        <v>6000000</v>
      </c>
      <c r="S3073" s="21">
        <v>1</v>
      </c>
      <c r="T3073" s="113" t="s">
        <v>14450</v>
      </c>
      <c r="U3073" s="16"/>
      <c r="V3073" s="112"/>
    </row>
    <row r="3074" spans="1:22" s="1" customFormat="1" ht="93.75" x14ac:dyDescent="0.3">
      <c r="A3074" s="16">
        <v>3069</v>
      </c>
      <c r="B3074" s="113" t="s">
        <v>1109</v>
      </c>
      <c r="C3074" s="113" t="s">
        <v>1110</v>
      </c>
      <c r="D3074" s="113" t="s">
        <v>1414</v>
      </c>
      <c r="E3074" s="113" t="s">
        <v>1414</v>
      </c>
      <c r="F3074" s="20" t="s">
        <v>14449</v>
      </c>
      <c r="G3074" s="113" t="s">
        <v>9115</v>
      </c>
      <c r="H3074" s="437">
        <v>6000000</v>
      </c>
      <c r="I3074" s="172">
        <v>1</v>
      </c>
      <c r="J3074" s="20"/>
      <c r="K3074" s="20"/>
      <c r="L3074" s="20"/>
      <c r="M3074" s="20"/>
      <c r="N3074" s="20"/>
      <c r="O3074" s="20"/>
      <c r="P3074" s="20"/>
      <c r="Q3074" s="20"/>
      <c r="R3074" s="16">
        <v>6000000</v>
      </c>
      <c r="S3074" s="21">
        <v>1</v>
      </c>
      <c r="T3074" s="113" t="s">
        <v>14450</v>
      </c>
      <c r="U3074" s="16"/>
      <c r="V3074" s="112"/>
    </row>
    <row r="3075" spans="1:22" s="1" customFormat="1" ht="150" x14ac:dyDescent="0.3">
      <c r="A3075" s="16">
        <v>3070</v>
      </c>
      <c r="B3075" s="113" t="s">
        <v>66</v>
      </c>
      <c r="C3075" s="113" t="s">
        <v>67</v>
      </c>
      <c r="D3075" s="113" t="s">
        <v>91</v>
      </c>
      <c r="E3075" s="113" t="s">
        <v>15731</v>
      </c>
      <c r="F3075" s="114" t="s">
        <v>14449</v>
      </c>
      <c r="G3075" s="113" t="s">
        <v>33</v>
      </c>
      <c r="H3075" s="172">
        <v>6000000</v>
      </c>
      <c r="I3075" s="172">
        <v>6</v>
      </c>
      <c r="J3075" s="114"/>
      <c r="K3075" s="114"/>
      <c r="L3075" s="114"/>
      <c r="M3075" s="114"/>
      <c r="N3075" s="114"/>
      <c r="O3075" s="114"/>
      <c r="P3075" s="114"/>
      <c r="Q3075" s="114"/>
      <c r="R3075" s="16">
        <v>6000000</v>
      </c>
      <c r="S3075" s="114"/>
      <c r="T3075" s="21" t="s">
        <v>15722</v>
      </c>
      <c r="U3075" s="112"/>
      <c r="V3075" s="112"/>
    </row>
    <row r="3076" spans="1:22" s="1" customFormat="1" ht="37.5" x14ac:dyDescent="0.3">
      <c r="A3076" s="16">
        <v>3071</v>
      </c>
      <c r="B3076" s="21" t="s">
        <v>8000</v>
      </c>
      <c r="C3076" s="16" t="s">
        <v>1826</v>
      </c>
      <c r="D3076" s="16" t="s">
        <v>1825</v>
      </c>
      <c r="E3076" s="16" t="s">
        <v>970</v>
      </c>
      <c r="F3076" s="16"/>
      <c r="G3076" s="16" t="s">
        <v>33</v>
      </c>
      <c r="H3076" s="251">
        <v>5999999.9999999991</v>
      </c>
      <c r="I3076" s="251">
        <v>3</v>
      </c>
      <c r="J3076" s="16">
        <v>0</v>
      </c>
      <c r="K3076" s="16">
        <v>0</v>
      </c>
      <c r="L3076" s="16">
        <v>0</v>
      </c>
      <c r="M3076" s="16">
        <v>0</v>
      </c>
      <c r="N3076" s="16">
        <v>0</v>
      </c>
      <c r="O3076" s="16">
        <v>3</v>
      </c>
      <c r="P3076" s="16">
        <v>0</v>
      </c>
      <c r="Q3076" s="16">
        <v>0</v>
      </c>
      <c r="R3076" s="16">
        <v>5999999.9999999991</v>
      </c>
      <c r="S3076" s="16">
        <v>6</v>
      </c>
      <c r="T3076" s="16" t="s">
        <v>213</v>
      </c>
      <c r="U3076" s="16" t="s">
        <v>7048</v>
      </c>
      <c r="V3076" s="16" t="s">
        <v>7048</v>
      </c>
    </row>
    <row r="3077" spans="1:22" s="1" customFormat="1" ht="56.25" x14ac:dyDescent="0.3">
      <c r="A3077" s="16">
        <v>3072</v>
      </c>
      <c r="B3077" s="16" t="s">
        <v>1930</v>
      </c>
      <c r="C3077" s="16" t="s">
        <v>13267</v>
      </c>
      <c r="D3077" s="16" t="s">
        <v>13268</v>
      </c>
      <c r="E3077" s="16" t="s">
        <v>13316</v>
      </c>
      <c r="F3077" s="16"/>
      <c r="G3077" s="151" t="s">
        <v>9115</v>
      </c>
      <c r="H3077" s="168">
        <v>5986993.96</v>
      </c>
      <c r="I3077" s="166" t="s">
        <v>9123</v>
      </c>
      <c r="J3077" s="166">
        <v>0</v>
      </c>
      <c r="K3077" s="166">
        <v>0</v>
      </c>
      <c r="L3077" s="166">
        <v>0</v>
      </c>
      <c r="M3077" s="166">
        <v>0</v>
      </c>
      <c r="N3077" s="166">
        <v>0</v>
      </c>
      <c r="O3077" s="166">
        <v>0</v>
      </c>
      <c r="P3077" s="166">
        <v>0</v>
      </c>
      <c r="Q3077" s="166">
        <v>0</v>
      </c>
      <c r="R3077" s="16">
        <v>5986993.96</v>
      </c>
      <c r="S3077" s="275">
        <v>6</v>
      </c>
      <c r="T3077" s="20" t="s">
        <v>13227</v>
      </c>
      <c r="U3077" s="118" t="s">
        <v>35</v>
      </c>
      <c r="V3077" s="118" t="s">
        <v>13270</v>
      </c>
    </row>
    <row r="3078" spans="1:22" s="1" customFormat="1" ht="409.5" x14ac:dyDescent="0.3">
      <c r="A3078" s="16">
        <v>3073</v>
      </c>
      <c r="B3078" s="21" t="s">
        <v>4389</v>
      </c>
      <c r="C3078" s="16" t="s">
        <v>3250</v>
      </c>
      <c r="D3078" s="16" t="s">
        <v>3251</v>
      </c>
      <c r="E3078" s="16" t="s">
        <v>4390</v>
      </c>
      <c r="F3078" s="16"/>
      <c r="G3078" s="16" t="s">
        <v>33</v>
      </c>
      <c r="H3078" s="251">
        <v>515400</v>
      </c>
      <c r="I3078" s="251">
        <v>6</v>
      </c>
      <c r="J3078" s="16">
        <v>1366812.72</v>
      </c>
      <c r="K3078" s="16">
        <v>14</v>
      </c>
      <c r="L3078" s="16">
        <v>1366812.72</v>
      </c>
      <c r="M3078" s="16">
        <v>14</v>
      </c>
      <c r="N3078" s="16">
        <v>1366812.72</v>
      </c>
      <c r="O3078" s="16">
        <v>14</v>
      </c>
      <c r="P3078" s="16">
        <v>1366812.72</v>
      </c>
      <c r="Q3078" s="16">
        <v>14</v>
      </c>
      <c r="R3078" s="16">
        <v>5982650.8799999999</v>
      </c>
      <c r="S3078" s="16">
        <v>62</v>
      </c>
      <c r="T3078" s="16" t="s">
        <v>25</v>
      </c>
      <c r="U3078" s="16" t="s">
        <v>2567</v>
      </c>
      <c r="V3078" s="16" t="s">
        <v>199</v>
      </c>
    </row>
    <row r="3079" spans="1:22" s="1" customFormat="1" ht="243.75" x14ac:dyDescent="0.3">
      <c r="A3079" s="16">
        <v>3074</v>
      </c>
      <c r="B3079" s="21" t="s">
        <v>4702</v>
      </c>
      <c r="C3079" s="16" t="s">
        <v>4703</v>
      </c>
      <c r="D3079" s="16" t="s">
        <v>4704</v>
      </c>
      <c r="E3079" s="16" t="s">
        <v>4705</v>
      </c>
      <c r="F3079" s="16"/>
      <c r="G3079" s="16" t="s">
        <v>1493</v>
      </c>
      <c r="H3079" s="251">
        <v>5981808</v>
      </c>
      <c r="I3079" s="251">
        <v>2128</v>
      </c>
      <c r="J3079" s="16">
        <v>0</v>
      </c>
      <c r="K3079" s="16">
        <v>0</v>
      </c>
      <c r="L3079" s="16">
        <v>0</v>
      </c>
      <c r="M3079" s="16">
        <v>0</v>
      </c>
      <c r="N3079" s="16">
        <v>0</v>
      </c>
      <c r="O3079" s="16">
        <v>0</v>
      </c>
      <c r="P3079" s="16">
        <v>0</v>
      </c>
      <c r="Q3079" s="16">
        <v>0</v>
      </c>
      <c r="R3079" s="16">
        <v>5981808</v>
      </c>
      <c r="S3079" s="16">
        <v>2128</v>
      </c>
      <c r="T3079" s="16" t="s">
        <v>76</v>
      </c>
      <c r="U3079" s="16" t="s">
        <v>2567</v>
      </c>
      <c r="V3079" s="16" t="s">
        <v>4706</v>
      </c>
    </row>
    <row r="3080" spans="1:22" s="1" customFormat="1" ht="75" x14ac:dyDescent="0.3">
      <c r="A3080" s="16">
        <v>3075</v>
      </c>
      <c r="B3080" s="16" t="s">
        <v>13051</v>
      </c>
      <c r="C3080" s="16" t="s">
        <v>13052</v>
      </c>
      <c r="D3080" s="16" t="s">
        <v>13053</v>
      </c>
      <c r="E3080" s="16" t="s">
        <v>13054</v>
      </c>
      <c r="F3080" s="16"/>
      <c r="G3080" s="151" t="s">
        <v>33</v>
      </c>
      <c r="H3080" s="166">
        <v>1195254.01</v>
      </c>
      <c r="I3080" s="166">
        <v>1.3360000000000001</v>
      </c>
      <c r="J3080" s="166">
        <v>1195254.01</v>
      </c>
      <c r="K3080" s="166">
        <v>1.5</v>
      </c>
      <c r="L3080" s="166">
        <v>1195254.01</v>
      </c>
      <c r="M3080" s="166">
        <v>0</v>
      </c>
      <c r="N3080" s="166">
        <v>1195254.01</v>
      </c>
      <c r="O3080" s="166">
        <v>1.5</v>
      </c>
      <c r="P3080" s="166">
        <v>1195254.01</v>
      </c>
      <c r="Q3080" s="166">
        <v>1.5</v>
      </c>
      <c r="R3080" s="16">
        <v>5976270.0499999998</v>
      </c>
      <c r="S3080" s="275">
        <v>5.8360000000000003</v>
      </c>
      <c r="T3080" s="123" t="s">
        <v>12910</v>
      </c>
      <c r="U3080" s="166" t="s">
        <v>2567</v>
      </c>
      <c r="V3080" s="166"/>
    </row>
    <row r="3081" spans="1:22" s="1" customFormat="1" ht="93.75" x14ac:dyDescent="0.3">
      <c r="A3081" s="16">
        <v>3076</v>
      </c>
      <c r="B3081" s="113" t="s">
        <v>4342</v>
      </c>
      <c r="C3081" s="113" t="s">
        <v>4341</v>
      </c>
      <c r="D3081" s="113" t="s">
        <v>3761</v>
      </c>
      <c r="E3081" s="113" t="s">
        <v>15702</v>
      </c>
      <c r="F3081" s="123" t="s">
        <v>14449</v>
      </c>
      <c r="G3081" s="113" t="s">
        <v>9115</v>
      </c>
      <c r="H3081" s="189">
        <v>5970720</v>
      </c>
      <c r="I3081" s="172" t="s">
        <v>9404</v>
      </c>
      <c r="J3081" s="20"/>
      <c r="K3081" s="20"/>
      <c r="L3081" s="20"/>
      <c r="M3081" s="20"/>
      <c r="N3081" s="20"/>
      <c r="O3081" s="20"/>
      <c r="P3081" s="20"/>
      <c r="Q3081" s="20"/>
      <c r="R3081" s="16">
        <v>5970720</v>
      </c>
      <c r="S3081" s="21">
        <v>30</v>
      </c>
      <c r="T3081" s="113" t="s">
        <v>15681</v>
      </c>
      <c r="U3081" s="16" t="s">
        <v>15682</v>
      </c>
      <c r="V3081" s="16" t="s">
        <v>15683</v>
      </c>
    </row>
    <row r="3082" spans="1:22" s="1" customFormat="1" ht="37.5" x14ac:dyDescent="0.3">
      <c r="A3082" s="16">
        <v>3077</v>
      </c>
      <c r="B3082" s="21" t="s">
        <v>4104</v>
      </c>
      <c r="C3082" s="16" t="s">
        <v>5169</v>
      </c>
      <c r="D3082" s="16" t="s">
        <v>5170</v>
      </c>
      <c r="E3082" s="16" t="s">
        <v>10815</v>
      </c>
      <c r="F3082" s="16"/>
      <c r="G3082" s="16" t="s">
        <v>9115</v>
      </c>
      <c r="H3082" s="251">
        <v>5960640</v>
      </c>
      <c r="I3082" s="251" t="s">
        <v>9207</v>
      </c>
      <c r="J3082" s="16"/>
      <c r="K3082" s="16"/>
      <c r="L3082" s="16"/>
      <c r="M3082" s="16"/>
      <c r="N3082" s="16"/>
      <c r="O3082" s="16"/>
      <c r="P3082" s="16"/>
      <c r="Q3082" s="16"/>
      <c r="R3082" s="16">
        <v>5960640</v>
      </c>
      <c r="S3082" s="16">
        <v>60</v>
      </c>
      <c r="T3082" s="16" t="s">
        <v>76</v>
      </c>
      <c r="U3082" s="16" t="s">
        <v>61</v>
      </c>
      <c r="V3082" s="16" t="s">
        <v>10816</v>
      </c>
    </row>
    <row r="3083" spans="1:22" s="1" customFormat="1" ht="75" x14ac:dyDescent="0.3">
      <c r="A3083" s="16">
        <v>3078</v>
      </c>
      <c r="B3083" s="21" t="s">
        <v>462</v>
      </c>
      <c r="C3083" s="16" t="s">
        <v>463</v>
      </c>
      <c r="D3083" s="16" t="s">
        <v>464</v>
      </c>
      <c r="E3083" s="16" t="s">
        <v>465</v>
      </c>
      <c r="F3083" s="40" t="s">
        <v>466</v>
      </c>
      <c r="G3083" s="16" t="s">
        <v>33</v>
      </c>
      <c r="H3083" s="251">
        <v>1984029.25</v>
      </c>
      <c r="I3083" s="251">
        <v>25</v>
      </c>
      <c r="J3083" s="29">
        <v>1984029.25</v>
      </c>
      <c r="K3083" s="16">
        <v>25</v>
      </c>
      <c r="L3083" s="29">
        <v>1984029.25</v>
      </c>
      <c r="M3083" s="16">
        <v>25</v>
      </c>
      <c r="N3083" s="16">
        <v>0</v>
      </c>
      <c r="O3083" s="16">
        <v>0</v>
      </c>
      <c r="P3083" s="16">
        <v>0</v>
      </c>
      <c r="Q3083" s="16">
        <v>0</v>
      </c>
      <c r="R3083" s="16">
        <v>5952087.75</v>
      </c>
      <c r="S3083" s="16">
        <v>75</v>
      </c>
      <c r="T3083" s="16" t="s">
        <v>213</v>
      </c>
      <c r="U3083" s="16" t="s">
        <v>26</v>
      </c>
      <c r="V3083" s="16" t="s">
        <v>467</v>
      </c>
    </row>
    <row r="3084" spans="1:22" s="1" customFormat="1" ht="93.75" x14ac:dyDescent="0.3">
      <c r="A3084" s="16">
        <v>3079</v>
      </c>
      <c r="B3084" s="20" t="s">
        <v>6339</v>
      </c>
      <c r="C3084" s="20" t="s">
        <v>14995</v>
      </c>
      <c r="D3084" s="20" t="s">
        <v>16165</v>
      </c>
      <c r="E3084" s="20" t="s">
        <v>16165</v>
      </c>
      <c r="F3084" s="17">
        <v>3342</v>
      </c>
      <c r="G3084" s="21" t="s">
        <v>33</v>
      </c>
      <c r="H3084" s="115">
        <v>5951410.2000000002</v>
      </c>
      <c r="I3084" s="115">
        <v>180</v>
      </c>
      <c r="J3084" s="171"/>
      <c r="K3084" s="171"/>
      <c r="L3084" s="171"/>
      <c r="M3084" s="171"/>
      <c r="N3084" s="174"/>
      <c r="O3084" s="174"/>
      <c r="P3084" s="174"/>
      <c r="Q3084" s="174"/>
      <c r="R3084" s="16">
        <v>5951410.2000000002</v>
      </c>
      <c r="S3084" s="171">
        <v>180</v>
      </c>
      <c r="T3084" s="21" t="s">
        <v>15928</v>
      </c>
      <c r="U3084" s="16" t="s">
        <v>199</v>
      </c>
      <c r="V3084" s="16" t="s">
        <v>199</v>
      </c>
    </row>
    <row r="3085" spans="1:22" s="1" customFormat="1" ht="75" x14ac:dyDescent="0.3">
      <c r="A3085" s="16">
        <v>3080</v>
      </c>
      <c r="B3085" s="21" t="s">
        <v>8001</v>
      </c>
      <c r="C3085" s="16" t="s">
        <v>8002</v>
      </c>
      <c r="D3085" s="16" t="s">
        <v>6366</v>
      </c>
      <c r="E3085" s="16" t="s">
        <v>8003</v>
      </c>
      <c r="F3085" s="16"/>
      <c r="G3085" s="16" t="s">
        <v>33</v>
      </c>
      <c r="H3085" s="251">
        <v>2464422</v>
      </c>
      <c r="I3085" s="251">
        <v>17</v>
      </c>
      <c r="J3085" s="16">
        <v>869800.02</v>
      </c>
      <c r="K3085" s="16">
        <v>6</v>
      </c>
      <c r="L3085" s="16">
        <v>869800.02</v>
      </c>
      <c r="M3085" s="16">
        <v>6</v>
      </c>
      <c r="N3085" s="16">
        <v>869800.02</v>
      </c>
      <c r="O3085" s="16">
        <v>6</v>
      </c>
      <c r="P3085" s="16">
        <v>869800.02</v>
      </c>
      <c r="Q3085" s="16">
        <v>6</v>
      </c>
      <c r="R3085" s="16">
        <v>5943622.0800000001</v>
      </c>
      <c r="S3085" s="16">
        <v>41</v>
      </c>
      <c r="T3085" s="16" t="s">
        <v>213</v>
      </c>
      <c r="U3085" s="16" t="s">
        <v>382</v>
      </c>
      <c r="V3085" s="16" t="s">
        <v>7710</v>
      </c>
    </row>
    <row r="3086" spans="1:22" s="1" customFormat="1" ht="281.25" x14ac:dyDescent="0.3">
      <c r="A3086" s="16">
        <v>3081</v>
      </c>
      <c r="B3086" s="16" t="s">
        <v>384</v>
      </c>
      <c r="C3086" s="16" t="s">
        <v>12474</v>
      </c>
      <c r="D3086" s="16" t="s">
        <v>12475</v>
      </c>
      <c r="E3086" s="16" t="s">
        <v>12476</v>
      </c>
      <c r="F3086" s="16" t="s">
        <v>12477</v>
      </c>
      <c r="G3086" s="151" t="s">
        <v>33</v>
      </c>
      <c r="H3086" s="275">
        <v>0</v>
      </c>
      <c r="I3086" s="275">
        <v>0</v>
      </c>
      <c r="J3086" s="275">
        <v>1976400</v>
      </c>
      <c r="K3086" s="275">
        <v>20</v>
      </c>
      <c r="L3086" s="275">
        <v>1976400</v>
      </c>
      <c r="M3086" s="275">
        <v>20</v>
      </c>
      <c r="N3086" s="275">
        <v>1976400</v>
      </c>
      <c r="O3086" s="275">
        <v>20</v>
      </c>
      <c r="P3086" s="275">
        <v>0</v>
      </c>
      <c r="Q3086" s="275">
        <v>0</v>
      </c>
      <c r="R3086" s="16">
        <v>5929200</v>
      </c>
      <c r="S3086" s="275">
        <v>60</v>
      </c>
      <c r="T3086" s="243" t="s">
        <v>11752</v>
      </c>
      <c r="U3086" s="279" t="s">
        <v>35</v>
      </c>
      <c r="V3086" s="279" t="s">
        <v>12478</v>
      </c>
    </row>
    <row r="3087" spans="1:22" s="1" customFormat="1" ht="409.5" x14ac:dyDescent="0.3">
      <c r="A3087" s="16">
        <v>3082</v>
      </c>
      <c r="B3087" s="21" t="s">
        <v>6179</v>
      </c>
      <c r="C3087" s="16" t="s">
        <v>6180</v>
      </c>
      <c r="D3087" s="16" t="s">
        <v>6181</v>
      </c>
      <c r="E3087" s="16" t="s">
        <v>6182</v>
      </c>
      <c r="F3087" s="16"/>
      <c r="G3087" s="16" t="s">
        <v>1493</v>
      </c>
      <c r="H3087" s="251">
        <v>5926465</v>
      </c>
      <c r="I3087" s="251">
        <v>5</v>
      </c>
      <c r="J3087" s="16">
        <v>0</v>
      </c>
      <c r="K3087" s="16">
        <v>0</v>
      </c>
      <c r="L3087" s="16">
        <v>0</v>
      </c>
      <c r="M3087" s="16">
        <v>0</v>
      </c>
      <c r="N3087" s="16">
        <v>0</v>
      </c>
      <c r="O3087" s="16">
        <v>0</v>
      </c>
      <c r="P3087" s="16">
        <v>0</v>
      </c>
      <c r="Q3087" s="16">
        <v>0</v>
      </c>
      <c r="R3087" s="16">
        <v>5926465</v>
      </c>
      <c r="S3087" s="16">
        <v>5</v>
      </c>
      <c r="T3087" s="16" t="s">
        <v>76</v>
      </c>
      <c r="U3087" s="16"/>
      <c r="V3087" s="16"/>
    </row>
    <row r="3088" spans="1:22" s="1" customFormat="1" ht="56.25" x14ac:dyDescent="0.3">
      <c r="A3088" s="16">
        <v>3083</v>
      </c>
      <c r="B3088" s="21" t="s">
        <v>2565</v>
      </c>
      <c r="C3088" s="16" t="s">
        <v>10298</v>
      </c>
      <c r="D3088" s="16" t="s">
        <v>4438</v>
      </c>
      <c r="E3088" s="16" t="s">
        <v>10310</v>
      </c>
      <c r="F3088" s="16"/>
      <c r="G3088" s="16" t="s">
        <v>9229</v>
      </c>
      <c r="H3088" s="251">
        <v>1093960</v>
      </c>
      <c r="I3088" s="251" t="s">
        <v>9385</v>
      </c>
      <c r="J3088" s="16">
        <v>1137920</v>
      </c>
      <c r="K3088" s="16">
        <v>50</v>
      </c>
      <c r="L3088" s="16">
        <v>1182720</v>
      </c>
      <c r="M3088" s="16">
        <v>50</v>
      </c>
      <c r="N3088" s="16">
        <v>1230880</v>
      </c>
      <c r="O3088" s="16">
        <v>50</v>
      </c>
      <c r="P3088" s="16">
        <v>1280160</v>
      </c>
      <c r="Q3088" s="16">
        <v>50</v>
      </c>
      <c r="R3088" s="16">
        <v>5925640</v>
      </c>
      <c r="S3088" s="16">
        <v>250</v>
      </c>
      <c r="T3088" s="16" t="s">
        <v>867</v>
      </c>
      <c r="U3088" s="16"/>
      <c r="V3088" s="16"/>
    </row>
    <row r="3089" spans="1:22" s="1" customFormat="1" ht="131.25" x14ac:dyDescent="0.3">
      <c r="A3089" s="16">
        <v>3084</v>
      </c>
      <c r="B3089" s="114" t="s">
        <v>4139</v>
      </c>
      <c r="C3089" s="114" t="s">
        <v>4140</v>
      </c>
      <c r="D3089" s="114" t="s">
        <v>4141</v>
      </c>
      <c r="E3089" s="114" t="s">
        <v>1051</v>
      </c>
      <c r="F3089" s="114" t="s">
        <v>14449</v>
      </c>
      <c r="G3089" s="114" t="s">
        <v>9115</v>
      </c>
      <c r="H3089" s="189">
        <v>5924271.9000000004</v>
      </c>
      <c r="I3089" s="172" t="s">
        <v>9123</v>
      </c>
      <c r="J3089" s="20"/>
      <c r="K3089" s="20"/>
      <c r="L3089" s="20"/>
      <c r="M3089" s="20"/>
      <c r="N3089" s="20"/>
      <c r="O3089" s="20"/>
      <c r="P3089" s="20"/>
      <c r="Q3089" s="20"/>
      <c r="R3089" s="16">
        <v>5924271.9000000004</v>
      </c>
      <c r="S3089" s="21">
        <v>6</v>
      </c>
      <c r="T3089" s="20" t="s">
        <v>15828</v>
      </c>
      <c r="U3089" s="112"/>
      <c r="V3089" s="37"/>
    </row>
    <row r="3090" spans="1:22" s="1" customFormat="1" ht="131.25" x14ac:dyDescent="0.3">
      <c r="A3090" s="16">
        <v>3085</v>
      </c>
      <c r="B3090" s="21" t="s">
        <v>831</v>
      </c>
      <c r="C3090" s="16" t="s">
        <v>853</v>
      </c>
      <c r="D3090" s="16" t="s">
        <v>854</v>
      </c>
      <c r="E3090" s="16" t="s">
        <v>979</v>
      </c>
      <c r="F3090" s="40" t="s">
        <v>980</v>
      </c>
      <c r="G3090" s="16" t="s">
        <v>33</v>
      </c>
      <c r="H3090" s="251">
        <v>1480000</v>
      </c>
      <c r="I3090" s="251">
        <v>8</v>
      </c>
      <c r="J3090" s="16">
        <v>1480000</v>
      </c>
      <c r="K3090" s="16">
        <v>8</v>
      </c>
      <c r="L3090" s="16">
        <v>1480000</v>
      </c>
      <c r="M3090" s="16">
        <v>8</v>
      </c>
      <c r="N3090" s="16">
        <v>1480000</v>
      </c>
      <c r="O3090" s="16">
        <v>8</v>
      </c>
      <c r="P3090" s="16">
        <v>0</v>
      </c>
      <c r="Q3090" s="16">
        <v>0</v>
      </c>
      <c r="R3090" s="16">
        <v>5920000</v>
      </c>
      <c r="S3090" s="16">
        <v>32</v>
      </c>
      <c r="T3090" s="16" t="s">
        <v>966</v>
      </c>
      <c r="U3090" s="16" t="s">
        <v>83</v>
      </c>
      <c r="V3090" s="16" t="s">
        <v>981</v>
      </c>
    </row>
    <row r="3091" spans="1:22" s="1" customFormat="1" ht="56.25" x14ac:dyDescent="0.3">
      <c r="A3091" s="16">
        <v>3086</v>
      </c>
      <c r="B3091" s="21" t="s">
        <v>5524</v>
      </c>
      <c r="C3091" s="16" t="s">
        <v>5793</v>
      </c>
      <c r="D3091" s="16" t="s">
        <v>5794</v>
      </c>
      <c r="E3091" s="16" t="s">
        <v>9327</v>
      </c>
      <c r="F3091" s="16"/>
      <c r="G3091" s="16" t="s">
        <v>9115</v>
      </c>
      <c r="H3091" s="251">
        <v>5913600</v>
      </c>
      <c r="I3091" s="251" t="s">
        <v>9196</v>
      </c>
      <c r="J3091" s="16"/>
      <c r="K3091" s="16"/>
      <c r="L3091" s="16"/>
      <c r="M3091" s="16"/>
      <c r="N3091" s="16"/>
      <c r="O3091" s="16"/>
      <c r="P3091" s="16"/>
      <c r="Q3091" s="16"/>
      <c r="R3091" s="16">
        <v>5913600</v>
      </c>
      <c r="S3091" s="16">
        <v>12</v>
      </c>
      <c r="T3091" s="16" t="s">
        <v>1326</v>
      </c>
      <c r="U3091" s="16"/>
      <c r="V3091" s="16"/>
    </row>
    <row r="3092" spans="1:22" s="1" customFormat="1" ht="409.5" x14ac:dyDescent="0.3">
      <c r="A3092" s="16">
        <v>3087</v>
      </c>
      <c r="B3092" s="21" t="s">
        <v>3538</v>
      </c>
      <c r="C3092" s="16" t="s">
        <v>685</v>
      </c>
      <c r="D3092" s="16" t="s">
        <v>686</v>
      </c>
      <c r="E3092" s="16" t="s">
        <v>3539</v>
      </c>
      <c r="F3092" s="16"/>
      <c r="G3092" s="16" t="s">
        <v>33</v>
      </c>
      <c r="H3092" s="251">
        <v>1212560.82</v>
      </c>
      <c r="I3092" s="251">
        <v>18</v>
      </c>
      <c r="J3092" s="16">
        <v>1174760.8600000001</v>
      </c>
      <c r="K3092" s="16">
        <v>26</v>
      </c>
      <c r="L3092" s="16">
        <v>1174760.8600000001</v>
      </c>
      <c r="M3092" s="16">
        <v>26</v>
      </c>
      <c r="N3092" s="16">
        <v>1174760.8600000001</v>
      </c>
      <c r="O3092" s="16">
        <v>26</v>
      </c>
      <c r="P3092" s="16">
        <v>1174760.8600000001</v>
      </c>
      <c r="Q3092" s="16">
        <v>26</v>
      </c>
      <c r="R3092" s="16">
        <v>5911604.2600000007</v>
      </c>
      <c r="S3092" s="16">
        <v>122</v>
      </c>
      <c r="T3092" s="16" t="s">
        <v>25</v>
      </c>
      <c r="U3092" s="16" t="s">
        <v>61</v>
      </c>
      <c r="V3092" s="16" t="s">
        <v>954</v>
      </c>
    </row>
    <row r="3093" spans="1:22" s="1" customFormat="1" ht="75" x14ac:dyDescent="0.3">
      <c r="A3093" s="16">
        <v>3088</v>
      </c>
      <c r="B3093" s="21" t="s">
        <v>55</v>
      </c>
      <c r="C3093" s="16" t="s">
        <v>1718</v>
      </c>
      <c r="D3093" s="16" t="s">
        <v>1719</v>
      </c>
      <c r="E3093" s="16" t="s">
        <v>1753</v>
      </c>
      <c r="F3093" s="16"/>
      <c r="G3093" s="16" t="s">
        <v>33</v>
      </c>
      <c r="H3093" s="251">
        <v>2950360</v>
      </c>
      <c r="I3093" s="251">
        <v>8</v>
      </c>
      <c r="J3093" s="16">
        <v>2950360</v>
      </c>
      <c r="K3093" s="16">
        <v>8</v>
      </c>
      <c r="L3093" s="16">
        <v>0</v>
      </c>
      <c r="M3093" s="16">
        <v>0</v>
      </c>
      <c r="N3093" s="16">
        <v>0</v>
      </c>
      <c r="O3093" s="16">
        <v>0</v>
      </c>
      <c r="P3093" s="16">
        <v>0</v>
      </c>
      <c r="Q3093" s="16">
        <v>0</v>
      </c>
      <c r="R3093" s="16">
        <v>5900720</v>
      </c>
      <c r="S3093" s="16">
        <v>16</v>
      </c>
      <c r="T3093" s="16" t="s">
        <v>1000</v>
      </c>
      <c r="U3093" s="16" t="s">
        <v>35</v>
      </c>
      <c r="V3093" s="16" t="s">
        <v>199</v>
      </c>
    </row>
    <row r="3094" spans="1:22" s="1" customFormat="1" ht="150" x14ac:dyDescent="0.3">
      <c r="A3094" s="16">
        <v>3089</v>
      </c>
      <c r="B3094" s="113" t="s">
        <v>2632</v>
      </c>
      <c r="C3094" s="113" t="s">
        <v>8700</v>
      </c>
      <c r="D3094" s="113" t="s">
        <v>8701</v>
      </c>
      <c r="E3094" s="113" t="s">
        <v>14481</v>
      </c>
      <c r="F3094" s="20" t="s">
        <v>14449</v>
      </c>
      <c r="G3094" s="113" t="s">
        <v>9115</v>
      </c>
      <c r="H3094" s="189">
        <v>5900000</v>
      </c>
      <c r="I3094" s="172" t="s">
        <v>7128</v>
      </c>
      <c r="J3094" s="20"/>
      <c r="K3094" s="20"/>
      <c r="L3094" s="20"/>
      <c r="M3094" s="20"/>
      <c r="N3094" s="20"/>
      <c r="O3094" s="20"/>
      <c r="P3094" s="20"/>
      <c r="Q3094" s="20"/>
      <c r="R3094" s="16">
        <v>5900000</v>
      </c>
      <c r="S3094" s="21">
        <v>20</v>
      </c>
      <c r="T3094" s="113" t="s">
        <v>14450</v>
      </c>
      <c r="U3094" s="16"/>
      <c r="V3094" s="112"/>
    </row>
    <row r="3095" spans="1:22" s="1" customFormat="1" ht="37.5" x14ac:dyDescent="0.3">
      <c r="A3095" s="16">
        <v>3090</v>
      </c>
      <c r="B3095" s="21" t="s">
        <v>1870</v>
      </c>
      <c r="C3095" s="16" t="s">
        <v>1871</v>
      </c>
      <c r="D3095" s="16" t="s">
        <v>266</v>
      </c>
      <c r="E3095" s="16" t="s">
        <v>9191</v>
      </c>
      <c r="F3095" s="16"/>
      <c r="G3095" s="16" t="s">
        <v>9115</v>
      </c>
      <c r="H3095" s="251">
        <v>1965647.8</v>
      </c>
      <c r="I3095" s="251" t="s">
        <v>9192</v>
      </c>
      <c r="J3095" s="16"/>
      <c r="K3095" s="16"/>
      <c r="L3095" s="16">
        <v>1965647.8</v>
      </c>
      <c r="M3095" s="16" t="s">
        <v>9192</v>
      </c>
      <c r="N3095" s="16"/>
      <c r="O3095" s="16"/>
      <c r="P3095" s="16">
        <v>1965647.8</v>
      </c>
      <c r="Q3095" s="16" t="s">
        <v>9192</v>
      </c>
      <c r="R3095" s="16">
        <v>5896943.4000000004</v>
      </c>
      <c r="S3095" s="16">
        <v>186</v>
      </c>
      <c r="T3095" s="16" t="s">
        <v>1326</v>
      </c>
      <c r="U3095" s="16" t="s">
        <v>294</v>
      </c>
      <c r="V3095" s="16" t="s">
        <v>9188</v>
      </c>
    </row>
    <row r="3096" spans="1:22" s="1" customFormat="1" ht="409.5" x14ac:dyDescent="0.3">
      <c r="A3096" s="16">
        <v>3091</v>
      </c>
      <c r="B3096" s="21" t="s">
        <v>5276</v>
      </c>
      <c r="C3096" s="16" t="s">
        <v>5277</v>
      </c>
      <c r="D3096" s="16" t="s">
        <v>5278</v>
      </c>
      <c r="E3096" s="16" t="s">
        <v>5279</v>
      </c>
      <c r="F3096" s="16"/>
      <c r="G3096" s="16" t="s">
        <v>1493</v>
      </c>
      <c r="H3096" s="251">
        <v>5896800</v>
      </c>
      <c r="I3096" s="251">
        <v>9</v>
      </c>
      <c r="J3096" s="16">
        <v>0</v>
      </c>
      <c r="K3096" s="16">
        <v>0</v>
      </c>
      <c r="L3096" s="16">
        <v>0</v>
      </c>
      <c r="M3096" s="16">
        <v>0</v>
      </c>
      <c r="N3096" s="16">
        <v>0</v>
      </c>
      <c r="O3096" s="16">
        <v>0</v>
      </c>
      <c r="P3096" s="16">
        <v>0</v>
      </c>
      <c r="Q3096" s="16">
        <v>0</v>
      </c>
      <c r="R3096" s="16">
        <v>5896800</v>
      </c>
      <c r="S3096" s="16">
        <v>9</v>
      </c>
      <c r="T3096" s="16" t="s">
        <v>76</v>
      </c>
      <c r="U3096" s="16" t="s">
        <v>2567</v>
      </c>
      <c r="V3096" s="16" t="s">
        <v>199</v>
      </c>
    </row>
    <row r="3097" spans="1:22" s="1" customFormat="1" ht="56.25" x14ac:dyDescent="0.3">
      <c r="A3097" s="16">
        <v>3092</v>
      </c>
      <c r="B3097" s="21" t="s">
        <v>7144</v>
      </c>
      <c r="C3097" s="16" t="s">
        <v>1582</v>
      </c>
      <c r="D3097" s="16" t="s">
        <v>7145</v>
      </c>
      <c r="E3097" s="16" t="s">
        <v>7105</v>
      </c>
      <c r="F3097" s="16"/>
      <c r="G3097" s="16" t="s">
        <v>7079</v>
      </c>
      <c r="H3097" s="251">
        <v>1179360</v>
      </c>
      <c r="I3097" s="251">
        <v>0.39</v>
      </c>
      <c r="J3097" s="16">
        <v>1179360</v>
      </c>
      <c r="K3097" s="16">
        <v>0.39</v>
      </c>
      <c r="L3097" s="16">
        <v>1179360</v>
      </c>
      <c r="M3097" s="16">
        <v>0.39</v>
      </c>
      <c r="N3097" s="16">
        <v>1179360</v>
      </c>
      <c r="O3097" s="16">
        <v>0.39</v>
      </c>
      <c r="P3097" s="16">
        <v>1179360</v>
      </c>
      <c r="Q3097" s="16">
        <v>0.39</v>
      </c>
      <c r="R3097" s="16">
        <v>5896800</v>
      </c>
      <c r="S3097" s="16">
        <v>1.9500000000000002</v>
      </c>
      <c r="T3097" s="16" t="s">
        <v>819</v>
      </c>
      <c r="U3097" s="16"/>
      <c r="V3097" s="16"/>
    </row>
    <row r="3098" spans="1:22" s="1" customFormat="1" ht="56.25" x14ac:dyDescent="0.3">
      <c r="A3098" s="16">
        <v>3093</v>
      </c>
      <c r="B3098" s="16" t="s">
        <v>12636</v>
      </c>
      <c r="C3098" s="16" t="s">
        <v>13246</v>
      </c>
      <c r="D3098" s="16" t="s">
        <v>13247</v>
      </c>
      <c r="E3098" s="16" t="s">
        <v>13318</v>
      </c>
      <c r="F3098" s="16"/>
      <c r="G3098" s="151" t="s">
        <v>9115</v>
      </c>
      <c r="H3098" s="168">
        <v>5890301.7599999998</v>
      </c>
      <c r="I3098" s="166" t="s">
        <v>9334</v>
      </c>
      <c r="J3098" s="166">
        <v>0</v>
      </c>
      <c r="K3098" s="166">
        <v>0</v>
      </c>
      <c r="L3098" s="166">
        <v>0</v>
      </c>
      <c r="M3098" s="166">
        <v>0</v>
      </c>
      <c r="N3098" s="166">
        <v>0</v>
      </c>
      <c r="O3098" s="166">
        <v>0</v>
      </c>
      <c r="P3098" s="166">
        <v>0</v>
      </c>
      <c r="Q3098" s="166">
        <v>0</v>
      </c>
      <c r="R3098" s="16">
        <v>5890301.7599999998</v>
      </c>
      <c r="S3098" s="275">
        <v>14</v>
      </c>
      <c r="T3098" s="20" t="s">
        <v>13227</v>
      </c>
      <c r="U3098" s="118"/>
      <c r="V3098" s="118"/>
    </row>
    <row r="3099" spans="1:22" s="1" customFormat="1" ht="37.5" x14ac:dyDescent="0.3">
      <c r="A3099" s="16">
        <v>3094</v>
      </c>
      <c r="B3099" s="21" t="s">
        <v>2343</v>
      </c>
      <c r="C3099" s="16" t="s">
        <v>2344</v>
      </c>
      <c r="D3099" s="16" t="s">
        <v>2345</v>
      </c>
      <c r="E3099" s="16" t="s">
        <v>2346</v>
      </c>
      <c r="F3099" s="16"/>
      <c r="G3099" s="16" t="s">
        <v>1493</v>
      </c>
      <c r="H3099" s="251">
        <v>1366205.36</v>
      </c>
      <c r="I3099" s="437">
        <v>1</v>
      </c>
      <c r="J3099" s="16">
        <v>1448177.68</v>
      </c>
      <c r="K3099" s="26">
        <v>1</v>
      </c>
      <c r="L3099" s="16">
        <v>1506104.79</v>
      </c>
      <c r="M3099" s="26">
        <v>1</v>
      </c>
      <c r="N3099" s="16">
        <v>1566348.98</v>
      </c>
      <c r="O3099" s="26">
        <v>1</v>
      </c>
      <c r="P3099" s="16">
        <v>0</v>
      </c>
      <c r="Q3099" s="16">
        <v>0</v>
      </c>
      <c r="R3099" s="16">
        <v>5886836.8100000005</v>
      </c>
      <c r="S3099" s="16">
        <v>4</v>
      </c>
      <c r="T3099" s="16" t="s">
        <v>1522</v>
      </c>
      <c r="U3099" s="16" t="s">
        <v>35</v>
      </c>
      <c r="V3099" s="16" t="s">
        <v>199</v>
      </c>
    </row>
    <row r="3100" spans="1:22" s="8" customFormat="1" ht="75" x14ac:dyDescent="0.3">
      <c r="A3100" s="16">
        <v>3095</v>
      </c>
      <c r="B3100" s="16" t="s">
        <v>3917</v>
      </c>
      <c r="C3100" s="16" t="s">
        <v>10086</v>
      </c>
      <c r="D3100" s="16" t="s">
        <v>848</v>
      </c>
      <c r="E3100" s="16" t="s">
        <v>13319</v>
      </c>
      <c r="F3100" s="16"/>
      <c r="G3100" s="151" t="s">
        <v>9115</v>
      </c>
      <c r="H3100" s="168">
        <v>5881387.6799999997</v>
      </c>
      <c r="I3100" s="166" t="s">
        <v>9113</v>
      </c>
      <c r="J3100" s="166">
        <v>0</v>
      </c>
      <c r="K3100" s="166">
        <v>0</v>
      </c>
      <c r="L3100" s="166">
        <v>0</v>
      </c>
      <c r="M3100" s="166">
        <v>0</v>
      </c>
      <c r="N3100" s="166">
        <v>0</v>
      </c>
      <c r="O3100" s="166">
        <v>0</v>
      </c>
      <c r="P3100" s="166">
        <v>0</v>
      </c>
      <c r="Q3100" s="166">
        <v>0</v>
      </c>
      <c r="R3100" s="16">
        <v>5881387.6799999997</v>
      </c>
      <c r="S3100" s="275">
        <v>1</v>
      </c>
      <c r="T3100" s="20" t="s">
        <v>13227</v>
      </c>
      <c r="U3100" s="118"/>
      <c r="V3100" s="118"/>
    </row>
    <row r="3101" spans="1:22" s="1" customFormat="1" ht="409.5" x14ac:dyDescent="0.3">
      <c r="A3101" s="16">
        <v>3096</v>
      </c>
      <c r="B3101" s="21" t="s">
        <v>10034</v>
      </c>
      <c r="C3101" s="16" t="s">
        <v>10035</v>
      </c>
      <c r="D3101" s="16" t="s">
        <v>7258</v>
      </c>
      <c r="E3101" s="16" t="s">
        <v>10036</v>
      </c>
      <c r="F3101" s="16" t="s">
        <v>10037</v>
      </c>
      <c r="G3101" s="16" t="s">
        <v>9115</v>
      </c>
      <c r="H3101" s="251">
        <v>1176000</v>
      </c>
      <c r="I3101" s="251" t="s">
        <v>9334</v>
      </c>
      <c r="J3101" s="16">
        <v>1176000</v>
      </c>
      <c r="K3101" s="16" t="s">
        <v>9334</v>
      </c>
      <c r="L3101" s="16">
        <v>1176000</v>
      </c>
      <c r="M3101" s="16" t="s">
        <v>9334</v>
      </c>
      <c r="N3101" s="16">
        <v>1176000</v>
      </c>
      <c r="O3101" s="16" t="s">
        <v>9334</v>
      </c>
      <c r="P3101" s="16">
        <v>1176000</v>
      </c>
      <c r="Q3101" s="16" t="s">
        <v>9334</v>
      </c>
      <c r="R3101" s="16">
        <v>5880000</v>
      </c>
      <c r="S3101" s="16">
        <v>70</v>
      </c>
      <c r="T3101" s="16" t="s">
        <v>34</v>
      </c>
      <c r="U3101" s="16"/>
      <c r="V3101" s="16"/>
    </row>
    <row r="3102" spans="1:22" s="1" customFormat="1" ht="56.25" x14ac:dyDescent="0.3">
      <c r="A3102" s="16">
        <v>3097</v>
      </c>
      <c r="B3102" s="21" t="s">
        <v>6161</v>
      </c>
      <c r="C3102" s="16" t="s">
        <v>6162</v>
      </c>
      <c r="D3102" s="16" t="s">
        <v>6163</v>
      </c>
      <c r="E3102" s="16" t="s">
        <v>10601</v>
      </c>
      <c r="F3102" s="16"/>
      <c r="G3102" s="16" t="s">
        <v>9115</v>
      </c>
      <c r="H3102" s="251">
        <v>5880000</v>
      </c>
      <c r="I3102" s="251" t="s">
        <v>9113</v>
      </c>
      <c r="J3102" s="16"/>
      <c r="K3102" s="16"/>
      <c r="L3102" s="16"/>
      <c r="M3102" s="16"/>
      <c r="N3102" s="16"/>
      <c r="O3102" s="16"/>
      <c r="P3102" s="16"/>
      <c r="Q3102" s="16"/>
      <c r="R3102" s="16">
        <v>5880000</v>
      </c>
      <c r="S3102" s="16">
        <v>1</v>
      </c>
      <c r="T3102" s="16" t="s">
        <v>76</v>
      </c>
      <c r="U3102" s="16" t="s">
        <v>2567</v>
      </c>
      <c r="V3102" s="16" t="s">
        <v>10430</v>
      </c>
    </row>
    <row r="3103" spans="1:22" s="8" customFormat="1" ht="150" x14ac:dyDescent="0.3">
      <c r="A3103" s="16">
        <v>3098</v>
      </c>
      <c r="B3103" s="16" t="s">
        <v>695</v>
      </c>
      <c r="C3103" s="16" t="s">
        <v>13055</v>
      </c>
      <c r="D3103" s="16" t="s">
        <v>13056</v>
      </c>
      <c r="E3103" s="16" t="s">
        <v>13057</v>
      </c>
      <c r="F3103" s="16"/>
      <c r="G3103" s="151" t="s">
        <v>33</v>
      </c>
      <c r="H3103" s="166">
        <v>0</v>
      </c>
      <c r="I3103" s="166">
        <v>0</v>
      </c>
      <c r="J3103" s="166">
        <v>3528000</v>
      </c>
      <c r="K3103" s="166">
        <v>3</v>
      </c>
      <c r="L3103" s="166">
        <v>1176000</v>
      </c>
      <c r="M3103" s="166">
        <v>0</v>
      </c>
      <c r="N3103" s="166">
        <v>1176000</v>
      </c>
      <c r="O3103" s="166">
        <v>1</v>
      </c>
      <c r="P3103" s="166">
        <v>0</v>
      </c>
      <c r="Q3103" s="166">
        <v>0</v>
      </c>
      <c r="R3103" s="16">
        <v>5880000</v>
      </c>
      <c r="S3103" s="275">
        <v>4</v>
      </c>
      <c r="T3103" s="20" t="s">
        <v>12910</v>
      </c>
      <c r="U3103" s="166" t="s">
        <v>2567</v>
      </c>
      <c r="V3103" s="166" t="s">
        <v>13058</v>
      </c>
    </row>
    <row r="3104" spans="1:22" s="1" customFormat="1" ht="93.75" x14ac:dyDescent="0.3">
      <c r="A3104" s="16">
        <v>3099</v>
      </c>
      <c r="B3104" s="113" t="s">
        <v>14325</v>
      </c>
      <c r="C3104" s="113" t="s">
        <v>11411</v>
      </c>
      <c r="D3104" s="113" t="s">
        <v>11412</v>
      </c>
      <c r="E3104" s="113" t="s">
        <v>15703</v>
      </c>
      <c r="F3104" s="123" t="s">
        <v>14449</v>
      </c>
      <c r="G3104" s="113" t="s">
        <v>9115</v>
      </c>
      <c r="H3104" s="189">
        <v>5880000</v>
      </c>
      <c r="I3104" s="172" t="s">
        <v>9404</v>
      </c>
      <c r="J3104" s="20"/>
      <c r="K3104" s="20"/>
      <c r="L3104" s="20"/>
      <c r="M3104" s="20"/>
      <c r="N3104" s="20"/>
      <c r="O3104" s="20"/>
      <c r="P3104" s="20"/>
      <c r="Q3104" s="20"/>
      <c r="R3104" s="16">
        <v>5880000</v>
      </c>
      <c r="S3104" s="21">
        <v>30</v>
      </c>
      <c r="T3104" s="113" t="s">
        <v>15681</v>
      </c>
      <c r="U3104" s="16" t="s">
        <v>15682</v>
      </c>
      <c r="V3104" s="16" t="s">
        <v>15683</v>
      </c>
    </row>
    <row r="3105" spans="1:22" s="8" customFormat="1" ht="56.25" x14ac:dyDescent="0.3">
      <c r="A3105" s="16">
        <v>3100</v>
      </c>
      <c r="B3105" s="113" t="s">
        <v>153</v>
      </c>
      <c r="C3105" s="113" t="s">
        <v>154</v>
      </c>
      <c r="D3105" s="113" t="s">
        <v>4081</v>
      </c>
      <c r="E3105" s="113" t="s">
        <v>15767</v>
      </c>
      <c r="F3105" s="114" t="s">
        <v>14449</v>
      </c>
      <c r="G3105" s="113" t="s">
        <v>33</v>
      </c>
      <c r="H3105" s="172">
        <v>238488.76</v>
      </c>
      <c r="I3105" s="172">
        <v>386350</v>
      </c>
      <c r="J3105" s="178">
        <v>4173258</v>
      </c>
      <c r="K3105" s="178">
        <v>3</v>
      </c>
      <c r="L3105" s="178">
        <v>450639</v>
      </c>
      <c r="M3105" s="178">
        <v>3</v>
      </c>
      <c r="N3105" s="178">
        <v>486690</v>
      </c>
      <c r="O3105" s="178">
        <v>3</v>
      </c>
      <c r="P3105" s="114">
        <v>525625</v>
      </c>
      <c r="Q3105" s="114">
        <v>3</v>
      </c>
      <c r="R3105" s="16">
        <v>5874700.7599999998</v>
      </c>
      <c r="S3105" s="21">
        <v>386362</v>
      </c>
      <c r="T3105" s="20" t="s">
        <v>15751</v>
      </c>
      <c r="U3105" s="112"/>
      <c r="V3105" s="112"/>
    </row>
    <row r="3106" spans="1:22" s="1" customFormat="1" ht="409.5" x14ac:dyDescent="0.3">
      <c r="A3106" s="16">
        <v>3101</v>
      </c>
      <c r="B3106" s="16" t="s">
        <v>6984</v>
      </c>
      <c r="C3106" s="16" t="s">
        <v>12479</v>
      </c>
      <c r="D3106" s="16" t="s">
        <v>6985</v>
      </c>
      <c r="E3106" s="16" t="s">
        <v>12480</v>
      </c>
      <c r="F3106" s="16" t="s">
        <v>12481</v>
      </c>
      <c r="G3106" s="151" t="s">
        <v>33</v>
      </c>
      <c r="H3106" s="275">
        <v>0</v>
      </c>
      <c r="I3106" s="275">
        <v>0</v>
      </c>
      <c r="J3106" s="275">
        <v>1952999.1</v>
      </c>
      <c r="K3106" s="275">
        <v>30</v>
      </c>
      <c r="L3106" s="275">
        <v>1952999.1</v>
      </c>
      <c r="M3106" s="275">
        <v>30</v>
      </c>
      <c r="N3106" s="275">
        <v>1952999.1</v>
      </c>
      <c r="O3106" s="275">
        <v>30</v>
      </c>
      <c r="P3106" s="275">
        <v>0</v>
      </c>
      <c r="Q3106" s="275">
        <v>0</v>
      </c>
      <c r="R3106" s="16">
        <v>5858997.3000000007</v>
      </c>
      <c r="S3106" s="275">
        <v>90</v>
      </c>
      <c r="T3106" s="243" t="s">
        <v>11752</v>
      </c>
      <c r="U3106" s="279" t="s">
        <v>61</v>
      </c>
      <c r="V3106" s="279" t="s">
        <v>12482</v>
      </c>
    </row>
    <row r="3107" spans="1:22" s="1" customFormat="1" ht="56.25" x14ac:dyDescent="0.3">
      <c r="A3107" s="16">
        <v>3102</v>
      </c>
      <c r="B3107" s="21" t="s">
        <v>7280</v>
      </c>
      <c r="C3107" s="16" t="s">
        <v>1317</v>
      </c>
      <c r="D3107" s="16" t="s">
        <v>7281</v>
      </c>
      <c r="E3107" s="16" t="s">
        <v>7282</v>
      </c>
      <c r="F3107" s="16"/>
      <c r="G3107" s="16" t="s">
        <v>1493</v>
      </c>
      <c r="H3107" s="251">
        <v>1170892.8</v>
      </c>
      <c r="I3107" s="251">
        <v>88</v>
      </c>
      <c r="J3107" s="16">
        <v>1170892.8</v>
      </c>
      <c r="K3107" s="16">
        <v>88</v>
      </c>
      <c r="L3107" s="16">
        <v>1170892.8</v>
      </c>
      <c r="M3107" s="16">
        <v>88</v>
      </c>
      <c r="N3107" s="16">
        <v>1170892.8</v>
      </c>
      <c r="O3107" s="16">
        <v>88</v>
      </c>
      <c r="P3107" s="16">
        <v>1170892.8</v>
      </c>
      <c r="Q3107" s="16">
        <v>88</v>
      </c>
      <c r="R3107" s="16">
        <v>5854464</v>
      </c>
      <c r="S3107" s="16">
        <v>440</v>
      </c>
      <c r="T3107" s="16" t="s">
        <v>213</v>
      </c>
      <c r="U3107" s="16" t="s">
        <v>7048</v>
      </c>
      <c r="V3107" s="16" t="s">
        <v>7048</v>
      </c>
    </row>
    <row r="3108" spans="1:22" s="1" customFormat="1" ht="37.5" x14ac:dyDescent="0.3">
      <c r="A3108" s="16">
        <v>3103</v>
      </c>
      <c r="B3108" s="237" t="s">
        <v>14739</v>
      </c>
      <c r="C3108" s="237" t="s">
        <v>15351</v>
      </c>
      <c r="D3108" s="237" t="s">
        <v>15352</v>
      </c>
      <c r="E3108" s="237" t="s">
        <v>15353</v>
      </c>
      <c r="F3108" s="211"/>
      <c r="G3108" s="237" t="s">
        <v>7079</v>
      </c>
      <c r="H3108" s="299">
        <v>5852952</v>
      </c>
      <c r="I3108" s="299">
        <v>35</v>
      </c>
      <c r="J3108" s="211"/>
      <c r="K3108" s="211"/>
      <c r="L3108" s="211"/>
      <c r="M3108" s="211"/>
      <c r="N3108" s="211"/>
      <c r="O3108" s="211"/>
      <c r="P3108" s="211"/>
      <c r="Q3108" s="211"/>
      <c r="R3108" s="16">
        <v>5852952</v>
      </c>
      <c r="S3108" s="211"/>
      <c r="T3108" s="207" t="s">
        <v>14724</v>
      </c>
      <c r="U3108" s="248">
        <v>398</v>
      </c>
      <c r="V3108" s="249" t="s">
        <v>15354</v>
      </c>
    </row>
    <row r="3109" spans="1:22" s="1" customFormat="1" ht="75" x14ac:dyDescent="0.3">
      <c r="A3109" s="16">
        <v>3104</v>
      </c>
      <c r="B3109" s="276" t="s">
        <v>332</v>
      </c>
      <c r="C3109" s="99" t="s">
        <v>333</v>
      </c>
      <c r="D3109" s="99" t="s">
        <v>334</v>
      </c>
      <c r="E3109" s="99" t="s">
        <v>11248</v>
      </c>
      <c r="F3109" s="16"/>
      <c r="G3109" s="99" t="s">
        <v>9684</v>
      </c>
      <c r="H3109" s="184">
        <v>0</v>
      </c>
      <c r="I3109" s="184">
        <v>0</v>
      </c>
      <c r="J3109" s="99">
        <v>5845008</v>
      </c>
      <c r="K3109" s="99">
        <v>624</v>
      </c>
      <c r="L3109" s="99">
        <v>0</v>
      </c>
      <c r="M3109" s="99">
        <v>0</v>
      </c>
      <c r="N3109" s="99">
        <v>0</v>
      </c>
      <c r="O3109" s="99">
        <v>0</v>
      </c>
      <c r="P3109" s="99">
        <v>0</v>
      </c>
      <c r="Q3109" s="99">
        <v>0</v>
      </c>
      <c r="R3109" s="16">
        <v>5845008</v>
      </c>
      <c r="S3109" s="99">
        <v>0</v>
      </c>
      <c r="T3109" s="16" t="s">
        <v>1000</v>
      </c>
      <c r="U3109" s="16" t="s">
        <v>1097</v>
      </c>
      <c r="V3109" s="35" t="s">
        <v>199</v>
      </c>
    </row>
    <row r="3110" spans="1:22" s="1" customFormat="1" x14ac:dyDescent="0.3">
      <c r="A3110" s="16">
        <v>3105</v>
      </c>
      <c r="B3110" s="21" t="s">
        <v>6277</v>
      </c>
      <c r="C3110" s="16" t="s">
        <v>1657</v>
      </c>
      <c r="D3110" s="16" t="s">
        <v>1658</v>
      </c>
      <c r="E3110" s="16" t="s">
        <v>11165</v>
      </c>
      <c r="F3110" s="16"/>
      <c r="G3110" s="16" t="s">
        <v>1493</v>
      </c>
      <c r="H3110" s="251">
        <v>1168507.2</v>
      </c>
      <c r="I3110" s="251">
        <v>30</v>
      </c>
      <c r="J3110" s="16">
        <v>1168507.2</v>
      </c>
      <c r="K3110" s="16">
        <v>30</v>
      </c>
      <c r="L3110" s="16">
        <v>1168507.2</v>
      </c>
      <c r="M3110" s="16">
        <v>30</v>
      </c>
      <c r="N3110" s="16">
        <v>1168507.2</v>
      </c>
      <c r="O3110" s="16">
        <v>30</v>
      </c>
      <c r="P3110" s="16">
        <v>1168507.2</v>
      </c>
      <c r="Q3110" s="16">
        <v>30</v>
      </c>
      <c r="R3110" s="16">
        <v>5842536</v>
      </c>
      <c r="S3110" s="16">
        <v>150</v>
      </c>
      <c r="T3110" s="16" t="s">
        <v>1113</v>
      </c>
      <c r="U3110" s="16" t="s">
        <v>7544</v>
      </c>
      <c r="V3110" s="35" t="s">
        <v>199</v>
      </c>
    </row>
    <row r="3111" spans="1:22" s="1" customFormat="1" ht="409.5" x14ac:dyDescent="0.3">
      <c r="A3111" s="16">
        <v>3106</v>
      </c>
      <c r="B3111" s="21" t="s">
        <v>2506</v>
      </c>
      <c r="C3111" s="16" t="s">
        <v>2507</v>
      </c>
      <c r="D3111" s="16" t="s">
        <v>2508</v>
      </c>
      <c r="E3111" s="16" t="s">
        <v>6416</v>
      </c>
      <c r="F3111" s="16"/>
      <c r="G3111" s="16" t="s">
        <v>1493</v>
      </c>
      <c r="H3111" s="251">
        <v>5842200</v>
      </c>
      <c r="I3111" s="251">
        <v>2</v>
      </c>
      <c r="J3111" s="16">
        <v>0</v>
      </c>
      <c r="K3111" s="16">
        <v>0</v>
      </c>
      <c r="L3111" s="16">
        <v>0</v>
      </c>
      <c r="M3111" s="16">
        <v>0</v>
      </c>
      <c r="N3111" s="16">
        <v>0</v>
      </c>
      <c r="O3111" s="16">
        <v>0</v>
      </c>
      <c r="P3111" s="16">
        <v>0</v>
      </c>
      <c r="Q3111" s="16">
        <v>0</v>
      </c>
      <c r="R3111" s="16">
        <v>5842200</v>
      </c>
      <c r="S3111" s="16">
        <v>2</v>
      </c>
      <c r="T3111" s="16" t="s">
        <v>76</v>
      </c>
      <c r="U3111" s="16"/>
      <c r="V3111" s="16"/>
    </row>
    <row r="3112" spans="1:22" s="1" customFormat="1" ht="56.25" x14ac:dyDescent="0.3">
      <c r="A3112" s="16">
        <v>3107</v>
      </c>
      <c r="B3112" s="21" t="s">
        <v>8004</v>
      </c>
      <c r="C3112" s="16" t="s">
        <v>7825</v>
      </c>
      <c r="D3112" s="16" t="s">
        <v>645</v>
      </c>
      <c r="E3112" s="16" t="s">
        <v>7826</v>
      </c>
      <c r="F3112" s="16"/>
      <c r="G3112" s="16" t="s">
        <v>33</v>
      </c>
      <c r="H3112" s="251">
        <v>2919119.9999999995</v>
      </c>
      <c r="I3112" s="251">
        <v>8</v>
      </c>
      <c r="J3112" s="16">
        <v>0</v>
      </c>
      <c r="K3112" s="16">
        <v>0</v>
      </c>
      <c r="L3112" s="16">
        <v>2919119.9999999995</v>
      </c>
      <c r="M3112" s="16">
        <v>0</v>
      </c>
      <c r="N3112" s="16">
        <v>0</v>
      </c>
      <c r="O3112" s="16">
        <v>0</v>
      </c>
      <c r="P3112" s="16">
        <v>0</v>
      </c>
      <c r="Q3112" s="16">
        <v>0</v>
      </c>
      <c r="R3112" s="16">
        <v>5838239.9999999991</v>
      </c>
      <c r="S3112" s="16">
        <v>8</v>
      </c>
      <c r="T3112" s="16" t="s">
        <v>213</v>
      </c>
      <c r="U3112" s="16" t="s">
        <v>7048</v>
      </c>
      <c r="V3112" s="16" t="s">
        <v>7048</v>
      </c>
    </row>
    <row r="3113" spans="1:22" s="1" customFormat="1" ht="93.75" x14ac:dyDescent="0.3">
      <c r="A3113" s="16">
        <v>3108</v>
      </c>
      <c r="B3113" s="119" t="s">
        <v>1237</v>
      </c>
      <c r="C3113" s="119" t="s">
        <v>11626</v>
      </c>
      <c r="D3113" s="119" t="s">
        <v>11627</v>
      </c>
      <c r="E3113" s="119" t="s">
        <v>11627</v>
      </c>
      <c r="F3113" s="119"/>
      <c r="G3113" s="151" t="s">
        <v>33</v>
      </c>
      <c r="H3113" s="474">
        <v>1209495</v>
      </c>
      <c r="I3113" s="474">
        <v>2</v>
      </c>
      <c r="J3113" s="169">
        <v>1409495</v>
      </c>
      <c r="K3113" s="169">
        <v>2</v>
      </c>
      <c r="L3113" s="169">
        <v>1609495</v>
      </c>
      <c r="M3113" s="169">
        <v>2</v>
      </c>
      <c r="N3113" s="203">
        <v>1609497</v>
      </c>
      <c r="O3113" s="169">
        <v>2</v>
      </c>
      <c r="P3113" s="151"/>
      <c r="Q3113" s="151"/>
      <c r="R3113" s="16">
        <v>5837982</v>
      </c>
      <c r="S3113" s="151">
        <v>10</v>
      </c>
      <c r="T3113" s="151" t="s">
        <v>11563</v>
      </c>
      <c r="U3113" s="217" t="s">
        <v>26</v>
      </c>
      <c r="V3113" s="217" t="s">
        <v>11628</v>
      </c>
    </row>
    <row r="3114" spans="1:22" s="1" customFormat="1" ht="93.75" x14ac:dyDescent="0.3">
      <c r="A3114" s="16">
        <v>3109</v>
      </c>
      <c r="B3114" s="21" t="s">
        <v>2086</v>
      </c>
      <c r="C3114" s="16" t="s">
        <v>2087</v>
      </c>
      <c r="D3114" s="16" t="s">
        <v>2088</v>
      </c>
      <c r="E3114" s="16" t="s">
        <v>2089</v>
      </c>
      <c r="F3114" s="16"/>
      <c r="G3114" s="16" t="s">
        <v>49</v>
      </c>
      <c r="H3114" s="251">
        <v>1354500</v>
      </c>
      <c r="I3114" s="251">
        <v>1</v>
      </c>
      <c r="J3114" s="16">
        <v>1435770</v>
      </c>
      <c r="K3114" s="16">
        <v>1</v>
      </c>
      <c r="L3114" s="16">
        <v>1493200.8</v>
      </c>
      <c r="M3114" s="16">
        <v>1</v>
      </c>
      <c r="N3114" s="16">
        <v>1552928.83</v>
      </c>
      <c r="O3114" s="16">
        <v>1</v>
      </c>
      <c r="P3114" s="16">
        <v>0</v>
      </c>
      <c r="Q3114" s="16">
        <v>0</v>
      </c>
      <c r="R3114" s="16">
        <v>5836399.6299999999</v>
      </c>
      <c r="S3114" s="16">
        <v>4</v>
      </c>
      <c r="T3114" s="16" t="s">
        <v>1522</v>
      </c>
      <c r="U3114" s="16" t="s">
        <v>35</v>
      </c>
      <c r="V3114" s="16" t="s">
        <v>199</v>
      </c>
    </row>
    <row r="3115" spans="1:22" s="1" customFormat="1" ht="150" x14ac:dyDescent="0.3">
      <c r="A3115" s="16">
        <v>3110</v>
      </c>
      <c r="B3115" s="119" t="s">
        <v>532</v>
      </c>
      <c r="C3115" s="119" t="s">
        <v>11629</v>
      </c>
      <c r="D3115" s="119" t="s">
        <v>11630</v>
      </c>
      <c r="E3115" s="119" t="s">
        <v>11630</v>
      </c>
      <c r="F3115" s="119"/>
      <c r="G3115" s="151" t="s">
        <v>33</v>
      </c>
      <c r="H3115" s="474">
        <v>1208637</v>
      </c>
      <c r="I3115" s="474">
        <v>1</v>
      </c>
      <c r="J3115" s="169">
        <v>1408637</v>
      </c>
      <c r="K3115" s="169">
        <v>1</v>
      </c>
      <c r="L3115" s="169">
        <v>1608637</v>
      </c>
      <c r="M3115" s="169">
        <v>4</v>
      </c>
      <c r="N3115" s="203">
        <v>1608641</v>
      </c>
      <c r="O3115" s="169">
        <v>4</v>
      </c>
      <c r="P3115" s="151"/>
      <c r="Q3115" s="151"/>
      <c r="R3115" s="16">
        <v>5834552</v>
      </c>
      <c r="S3115" s="151">
        <v>11</v>
      </c>
      <c r="T3115" s="151" t="s">
        <v>11563</v>
      </c>
      <c r="U3115" s="217" t="s">
        <v>26</v>
      </c>
      <c r="V3115" s="217" t="s">
        <v>11622</v>
      </c>
    </row>
    <row r="3116" spans="1:22" s="1" customFormat="1" ht="37.5" x14ac:dyDescent="0.3">
      <c r="A3116" s="16">
        <v>3111</v>
      </c>
      <c r="B3116" s="16" t="s">
        <v>12483</v>
      </c>
      <c r="C3116" s="16" t="s">
        <v>12484</v>
      </c>
      <c r="D3116" s="16" t="s">
        <v>2025</v>
      </c>
      <c r="E3116" s="16" t="s">
        <v>12485</v>
      </c>
      <c r="F3116" s="16"/>
      <c r="G3116" s="151" t="s">
        <v>9115</v>
      </c>
      <c r="H3116" s="275">
        <v>5832960</v>
      </c>
      <c r="I3116" s="275" t="s">
        <v>9120</v>
      </c>
      <c r="J3116" s="275">
        <v>0</v>
      </c>
      <c r="K3116" s="275">
        <v>0</v>
      </c>
      <c r="L3116" s="275">
        <v>0</v>
      </c>
      <c r="M3116" s="275">
        <v>0</v>
      </c>
      <c r="N3116" s="275">
        <v>0</v>
      </c>
      <c r="O3116" s="275">
        <v>0</v>
      </c>
      <c r="P3116" s="275">
        <v>0</v>
      </c>
      <c r="Q3116" s="275">
        <v>0</v>
      </c>
      <c r="R3116" s="16">
        <v>5832960</v>
      </c>
      <c r="S3116" s="275">
        <v>2</v>
      </c>
      <c r="T3116" s="38" t="s">
        <v>11752</v>
      </c>
      <c r="U3116" s="279"/>
      <c r="V3116" s="279"/>
    </row>
    <row r="3117" spans="1:22" s="1" customFormat="1" ht="37.5" x14ac:dyDescent="0.3">
      <c r="A3117" s="16">
        <v>3112</v>
      </c>
      <c r="B3117" s="21" t="s">
        <v>8005</v>
      </c>
      <c r="C3117" s="16" t="s">
        <v>7002</v>
      </c>
      <c r="D3117" s="16" t="s">
        <v>3366</v>
      </c>
      <c r="E3117" s="16" t="s">
        <v>7004</v>
      </c>
      <c r="F3117" s="16"/>
      <c r="G3117" s="16" t="s">
        <v>33</v>
      </c>
      <c r="H3117" s="251">
        <v>1456965</v>
      </c>
      <c r="I3117" s="251">
        <v>1</v>
      </c>
      <c r="J3117" s="16">
        <v>0</v>
      </c>
      <c r="K3117" s="16">
        <v>0</v>
      </c>
      <c r="L3117" s="16">
        <v>1456965</v>
      </c>
      <c r="M3117" s="16">
        <v>1</v>
      </c>
      <c r="N3117" s="16">
        <v>1456965</v>
      </c>
      <c r="O3117" s="16">
        <v>0</v>
      </c>
      <c r="P3117" s="16">
        <v>1456965</v>
      </c>
      <c r="Q3117" s="16">
        <v>1</v>
      </c>
      <c r="R3117" s="16">
        <v>5827860</v>
      </c>
      <c r="S3117" s="16">
        <v>3</v>
      </c>
      <c r="T3117" s="16" t="s">
        <v>213</v>
      </c>
      <c r="U3117" s="16" t="s">
        <v>7048</v>
      </c>
      <c r="V3117" s="16" t="s">
        <v>7048</v>
      </c>
    </row>
    <row r="3118" spans="1:22" s="1" customFormat="1" ht="37.5" x14ac:dyDescent="0.3">
      <c r="A3118" s="16">
        <v>3113</v>
      </c>
      <c r="B3118" s="21" t="s">
        <v>5688</v>
      </c>
      <c r="C3118" s="16" t="s">
        <v>5689</v>
      </c>
      <c r="D3118" s="16" t="s">
        <v>641</v>
      </c>
      <c r="E3118" s="16" t="s">
        <v>6793</v>
      </c>
      <c r="F3118" s="16"/>
      <c r="G3118" s="16" t="s">
        <v>444</v>
      </c>
      <c r="H3118" s="251">
        <v>5821502.4000000004</v>
      </c>
      <c r="I3118" s="251">
        <v>5</v>
      </c>
      <c r="J3118" s="16">
        <v>0</v>
      </c>
      <c r="K3118" s="16">
        <v>0</v>
      </c>
      <c r="L3118" s="16">
        <v>0</v>
      </c>
      <c r="M3118" s="16">
        <v>0</v>
      </c>
      <c r="N3118" s="16">
        <v>0</v>
      </c>
      <c r="O3118" s="16">
        <v>0</v>
      </c>
      <c r="P3118" s="16">
        <v>0</v>
      </c>
      <c r="Q3118" s="16">
        <v>0</v>
      </c>
      <c r="R3118" s="16">
        <v>5821502.4000000004</v>
      </c>
      <c r="S3118" s="16">
        <v>5</v>
      </c>
      <c r="T3118" s="16" t="s">
        <v>76</v>
      </c>
      <c r="U3118" s="16"/>
      <c r="V3118" s="16"/>
    </row>
    <row r="3119" spans="1:22" s="1" customFormat="1" ht="75" x14ac:dyDescent="0.3">
      <c r="A3119" s="16">
        <v>3114</v>
      </c>
      <c r="B3119" s="21" t="s">
        <v>332</v>
      </c>
      <c r="C3119" s="16" t="s">
        <v>333</v>
      </c>
      <c r="D3119" s="16" t="s">
        <v>334</v>
      </c>
      <c r="E3119" s="16" t="s">
        <v>335</v>
      </c>
      <c r="F3119" s="40" t="s">
        <v>336</v>
      </c>
      <c r="G3119" s="16" t="s">
        <v>337</v>
      </c>
      <c r="H3119" s="251">
        <v>2910600</v>
      </c>
      <c r="I3119" s="251">
        <v>800</v>
      </c>
      <c r="J3119" s="29">
        <v>2910600</v>
      </c>
      <c r="K3119" s="16">
        <v>800</v>
      </c>
      <c r="L3119" s="16">
        <v>0</v>
      </c>
      <c r="M3119" s="16">
        <v>0</v>
      </c>
      <c r="N3119" s="16">
        <v>0</v>
      </c>
      <c r="O3119" s="16">
        <v>0</v>
      </c>
      <c r="P3119" s="16">
        <v>0</v>
      </c>
      <c r="Q3119" s="16">
        <v>0</v>
      </c>
      <c r="R3119" s="16">
        <v>5821200</v>
      </c>
      <c r="S3119" s="16">
        <v>1600</v>
      </c>
      <c r="T3119" s="16" t="s">
        <v>213</v>
      </c>
      <c r="U3119" s="16" t="s">
        <v>83</v>
      </c>
      <c r="V3119" s="16" t="s">
        <v>338</v>
      </c>
    </row>
    <row r="3120" spans="1:22" s="1" customFormat="1" ht="93.75" x14ac:dyDescent="0.3">
      <c r="A3120" s="16">
        <v>3115</v>
      </c>
      <c r="B3120" s="21" t="s">
        <v>8006</v>
      </c>
      <c r="C3120" s="16" t="s">
        <v>327</v>
      </c>
      <c r="D3120" s="16" t="s">
        <v>326</v>
      </c>
      <c r="E3120" s="16" t="s">
        <v>328</v>
      </c>
      <c r="F3120" s="16"/>
      <c r="G3120" s="16" t="s">
        <v>281</v>
      </c>
      <c r="H3120" s="251">
        <v>1082255.9999999998</v>
      </c>
      <c r="I3120" s="251">
        <v>50</v>
      </c>
      <c r="J3120" s="16">
        <v>1165538.9000000001</v>
      </c>
      <c r="K3120" s="16">
        <v>47</v>
      </c>
      <c r="L3120" s="16">
        <v>1190337.6000000001</v>
      </c>
      <c r="M3120" s="16">
        <v>48</v>
      </c>
      <c r="N3120" s="16">
        <v>1190337.6000000001</v>
      </c>
      <c r="O3120" s="16">
        <v>48</v>
      </c>
      <c r="P3120" s="16">
        <v>1190337.6000000001</v>
      </c>
      <c r="Q3120" s="16">
        <v>48</v>
      </c>
      <c r="R3120" s="16">
        <v>5818807.6999999993</v>
      </c>
      <c r="S3120" s="16">
        <v>241</v>
      </c>
      <c r="T3120" s="16" t="s">
        <v>213</v>
      </c>
      <c r="U3120" s="16" t="s">
        <v>35</v>
      </c>
      <c r="V3120" s="16" t="s">
        <v>8007</v>
      </c>
    </row>
    <row r="3121" spans="1:22" s="1" customFormat="1" ht="318.75" x14ac:dyDescent="0.3">
      <c r="A3121" s="16">
        <v>3116</v>
      </c>
      <c r="B3121" s="20" t="s">
        <v>14183</v>
      </c>
      <c r="C3121" s="20" t="s">
        <v>1471</v>
      </c>
      <c r="D3121" s="20" t="s">
        <v>14184</v>
      </c>
      <c r="E3121" s="20" t="s">
        <v>14185</v>
      </c>
      <c r="F3121" s="158"/>
      <c r="G3121" s="20" t="s">
        <v>11424</v>
      </c>
      <c r="H3121" s="187">
        <v>1747200</v>
      </c>
      <c r="I3121" s="187">
        <v>7</v>
      </c>
      <c r="J3121" s="144">
        <v>1250000</v>
      </c>
      <c r="K3121" s="140">
        <v>4</v>
      </c>
      <c r="L3121" s="144">
        <v>937500</v>
      </c>
      <c r="M3121" s="140">
        <v>3</v>
      </c>
      <c r="N3121" s="144">
        <v>937500</v>
      </c>
      <c r="O3121" s="140">
        <v>3</v>
      </c>
      <c r="P3121" s="144">
        <v>937500</v>
      </c>
      <c r="Q3121" s="140">
        <v>3</v>
      </c>
      <c r="R3121" s="16">
        <v>5809700</v>
      </c>
      <c r="S3121" s="142">
        <v>20</v>
      </c>
      <c r="T3121" s="140" t="s">
        <v>14166</v>
      </c>
      <c r="U3121" s="220" t="s">
        <v>14186</v>
      </c>
      <c r="V3121" s="220" t="s">
        <v>14187</v>
      </c>
    </row>
    <row r="3122" spans="1:22" s="1" customFormat="1" ht="131.25" x14ac:dyDescent="0.3">
      <c r="A3122" s="16">
        <v>3117</v>
      </c>
      <c r="B3122" s="21" t="s">
        <v>5280</v>
      </c>
      <c r="C3122" s="16" t="s">
        <v>5281</v>
      </c>
      <c r="D3122" s="16" t="s">
        <v>5282</v>
      </c>
      <c r="E3122" s="16" t="s">
        <v>5283</v>
      </c>
      <c r="F3122" s="16"/>
      <c r="G3122" s="16" t="s">
        <v>1493</v>
      </c>
      <c r="H3122" s="251">
        <v>5809440</v>
      </c>
      <c r="I3122" s="251">
        <v>76</v>
      </c>
      <c r="J3122" s="16">
        <v>0</v>
      </c>
      <c r="K3122" s="16">
        <v>0</v>
      </c>
      <c r="L3122" s="16">
        <v>0</v>
      </c>
      <c r="M3122" s="16">
        <v>0</v>
      </c>
      <c r="N3122" s="16">
        <v>0</v>
      </c>
      <c r="O3122" s="16">
        <v>0</v>
      </c>
      <c r="P3122" s="16">
        <v>0</v>
      </c>
      <c r="Q3122" s="16">
        <v>0</v>
      </c>
      <c r="R3122" s="16">
        <v>5809440</v>
      </c>
      <c r="S3122" s="16">
        <v>76</v>
      </c>
      <c r="T3122" s="16" t="s">
        <v>76</v>
      </c>
      <c r="U3122" s="16" t="s">
        <v>2567</v>
      </c>
      <c r="V3122" s="16" t="s">
        <v>2818</v>
      </c>
    </row>
    <row r="3123" spans="1:22" s="1" customFormat="1" ht="93.75" x14ac:dyDescent="0.3">
      <c r="A3123" s="16">
        <v>3118</v>
      </c>
      <c r="B3123" s="21" t="s">
        <v>8008</v>
      </c>
      <c r="C3123" s="16" t="s">
        <v>518</v>
      </c>
      <c r="D3123" s="16" t="s">
        <v>404</v>
      </c>
      <c r="E3123" s="16" t="s">
        <v>519</v>
      </c>
      <c r="F3123" s="16"/>
      <c r="G3123" s="16" t="s">
        <v>33</v>
      </c>
      <c r="H3123" s="251">
        <v>1375913.9999999998</v>
      </c>
      <c r="I3123" s="251">
        <v>81</v>
      </c>
      <c r="J3123" s="16">
        <v>1205774.3600000001</v>
      </c>
      <c r="K3123" s="16">
        <v>101</v>
      </c>
      <c r="L3123" s="16">
        <v>1074452.4000000001</v>
      </c>
      <c r="M3123" s="16">
        <v>90</v>
      </c>
      <c r="N3123" s="16">
        <v>1074452.4000000001</v>
      </c>
      <c r="O3123" s="16">
        <v>90</v>
      </c>
      <c r="P3123" s="16">
        <v>1074452.4000000001</v>
      </c>
      <c r="Q3123" s="16">
        <v>90</v>
      </c>
      <c r="R3123" s="16">
        <v>5805045.5600000005</v>
      </c>
      <c r="S3123" s="16">
        <v>452</v>
      </c>
      <c r="T3123" s="16" t="s">
        <v>213</v>
      </c>
      <c r="U3123" s="16" t="s">
        <v>35</v>
      </c>
      <c r="V3123" s="16" t="s">
        <v>8009</v>
      </c>
    </row>
    <row r="3124" spans="1:22" s="1" customFormat="1" ht="93.75" x14ac:dyDescent="0.3">
      <c r="A3124" s="16">
        <v>3119</v>
      </c>
      <c r="B3124" s="113" t="s">
        <v>194</v>
      </c>
      <c r="C3124" s="113" t="s">
        <v>16153</v>
      </c>
      <c r="D3124" s="113" t="s">
        <v>16154</v>
      </c>
      <c r="E3124" s="113" t="s">
        <v>16231</v>
      </c>
      <c r="F3124" s="17">
        <v>4899</v>
      </c>
      <c r="G3124" s="164" t="s">
        <v>24</v>
      </c>
      <c r="H3124" s="115">
        <v>5804962.7999999998</v>
      </c>
      <c r="I3124" s="115">
        <v>1180</v>
      </c>
      <c r="J3124" s="171"/>
      <c r="K3124" s="171"/>
      <c r="L3124" s="171"/>
      <c r="M3124" s="171"/>
      <c r="N3124" s="171"/>
      <c r="O3124" s="171"/>
      <c r="P3124" s="174"/>
      <c r="Q3124" s="174"/>
      <c r="R3124" s="16">
        <v>5804962.7999999998</v>
      </c>
      <c r="S3124" s="171">
        <v>1180</v>
      </c>
      <c r="T3124" s="21" t="s">
        <v>15928</v>
      </c>
      <c r="U3124" s="112" t="s">
        <v>199</v>
      </c>
      <c r="V3124" s="112" t="s">
        <v>199</v>
      </c>
    </row>
    <row r="3125" spans="1:22" s="1" customFormat="1" ht="56.25" x14ac:dyDescent="0.3">
      <c r="A3125" s="16">
        <v>3120</v>
      </c>
      <c r="B3125" s="21" t="s">
        <v>417</v>
      </c>
      <c r="C3125" s="16" t="s">
        <v>1577</v>
      </c>
      <c r="D3125" s="16" t="s">
        <v>1578</v>
      </c>
      <c r="E3125" s="16" t="s">
        <v>10503</v>
      </c>
      <c r="F3125" s="16"/>
      <c r="G3125" s="16" t="s">
        <v>9115</v>
      </c>
      <c r="H3125" s="251">
        <v>5803689.3600000003</v>
      </c>
      <c r="I3125" s="251" t="s">
        <v>10504</v>
      </c>
      <c r="J3125" s="16"/>
      <c r="K3125" s="16"/>
      <c r="L3125" s="16"/>
      <c r="M3125" s="16"/>
      <c r="N3125" s="16"/>
      <c r="O3125" s="16"/>
      <c r="P3125" s="16"/>
      <c r="Q3125" s="16"/>
      <c r="R3125" s="16">
        <v>5803689.3600000003</v>
      </c>
      <c r="S3125" s="16">
        <v>43</v>
      </c>
      <c r="T3125" s="16" t="s">
        <v>76</v>
      </c>
      <c r="U3125" s="16" t="s">
        <v>2567</v>
      </c>
      <c r="V3125" s="16" t="s">
        <v>5437</v>
      </c>
    </row>
    <row r="3126" spans="1:22" s="1" customFormat="1" ht="37.5" x14ac:dyDescent="0.3">
      <c r="A3126" s="16">
        <v>3121</v>
      </c>
      <c r="B3126" s="21" t="s">
        <v>1841</v>
      </c>
      <c r="C3126" s="16" t="s">
        <v>3333</v>
      </c>
      <c r="D3126" s="16" t="s">
        <v>3334</v>
      </c>
      <c r="E3126" s="16" t="s">
        <v>11193</v>
      </c>
      <c r="F3126" s="16"/>
      <c r="G3126" s="16" t="s">
        <v>1493</v>
      </c>
      <c r="H3126" s="251">
        <v>1160732.1599999999</v>
      </c>
      <c r="I3126" s="251">
        <v>60</v>
      </c>
      <c r="J3126" s="16">
        <v>1160732.1599999999</v>
      </c>
      <c r="K3126" s="16">
        <v>60</v>
      </c>
      <c r="L3126" s="16">
        <v>1160732.1599999999</v>
      </c>
      <c r="M3126" s="16">
        <v>60</v>
      </c>
      <c r="N3126" s="16">
        <v>1160732.1599999999</v>
      </c>
      <c r="O3126" s="16">
        <v>60</v>
      </c>
      <c r="P3126" s="16">
        <v>1160732.1599999999</v>
      </c>
      <c r="Q3126" s="16">
        <v>60</v>
      </c>
      <c r="R3126" s="16">
        <v>5803660.7999999998</v>
      </c>
      <c r="S3126" s="16">
        <v>300</v>
      </c>
      <c r="T3126" s="16" t="s">
        <v>1113</v>
      </c>
      <c r="U3126" s="16" t="s">
        <v>1097</v>
      </c>
      <c r="V3126" s="35" t="s">
        <v>199</v>
      </c>
    </row>
    <row r="3127" spans="1:22" s="1" customFormat="1" ht="56.25" x14ac:dyDescent="0.3">
      <c r="A3127" s="16">
        <v>3122</v>
      </c>
      <c r="B3127" s="16" t="s">
        <v>8761</v>
      </c>
      <c r="C3127" s="16" t="s">
        <v>12486</v>
      </c>
      <c r="D3127" s="16" t="s">
        <v>12487</v>
      </c>
      <c r="E3127" s="16" t="s">
        <v>12488</v>
      </c>
      <c r="F3127" s="16"/>
      <c r="G3127" s="151" t="s">
        <v>9122</v>
      </c>
      <c r="H3127" s="275">
        <v>0</v>
      </c>
      <c r="I3127" s="275">
        <v>0</v>
      </c>
      <c r="J3127" s="275">
        <v>0</v>
      </c>
      <c r="K3127" s="275">
        <v>0</v>
      </c>
      <c r="L3127" s="275">
        <v>2900000</v>
      </c>
      <c r="M3127" s="275" t="s">
        <v>12489</v>
      </c>
      <c r="N3127" s="275">
        <v>0</v>
      </c>
      <c r="O3127" s="275">
        <v>0</v>
      </c>
      <c r="P3127" s="275">
        <v>2900000</v>
      </c>
      <c r="Q3127" s="275" t="s">
        <v>12489</v>
      </c>
      <c r="R3127" s="16">
        <v>5800000</v>
      </c>
      <c r="S3127" s="275">
        <v>5800</v>
      </c>
      <c r="T3127" s="38" t="s">
        <v>11752</v>
      </c>
      <c r="U3127" s="279"/>
      <c r="V3127" s="279"/>
    </row>
    <row r="3128" spans="1:22" s="1" customFormat="1" ht="56.25" x14ac:dyDescent="0.3">
      <c r="A3128" s="16">
        <v>3123</v>
      </c>
      <c r="B3128" s="21" t="s">
        <v>8010</v>
      </c>
      <c r="C3128" s="16" t="s">
        <v>7935</v>
      </c>
      <c r="D3128" s="16" t="s">
        <v>264</v>
      </c>
      <c r="E3128" s="16" t="s">
        <v>7936</v>
      </c>
      <c r="F3128" s="16"/>
      <c r="G3128" s="16" t="s">
        <v>33</v>
      </c>
      <c r="H3128" s="251">
        <v>621113.99999999988</v>
      </c>
      <c r="I3128" s="251">
        <v>3</v>
      </c>
      <c r="J3128" s="16">
        <v>1294000</v>
      </c>
      <c r="K3128" s="16">
        <v>4</v>
      </c>
      <c r="L3128" s="16">
        <v>1294000</v>
      </c>
      <c r="M3128" s="16">
        <v>4</v>
      </c>
      <c r="N3128" s="16">
        <v>1294000</v>
      </c>
      <c r="O3128" s="16">
        <v>4</v>
      </c>
      <c r="P3128" s="16">
        <v>1294000</v>
      </c>
      <c r="Q3128" s="16">
        <v>4</v>
      </c>
      <c r="R3128" s="16">
        <v>5797114</v>
      </c>
      <c r="S3128" s="16">
        <v>19</v>
      </c>
      <c r="T3128" s="16" t="s">
        <v>213</v>
      </c>
      <c r="U3128" s="16" t="s">
        <v>294</v>
      </c>
      <c r="V3128" s="16" t="s">
        <v>7937</v>
      </c>
    </row>
    <row r="3129" spans="1:22" s="1" customFormat="1" ht="75" x14ac:dyDescent="0.3">
      <c r="A3129" s="16">
        <v>3124</v>
      </c>
      <c r="B3129" s="21" t="s">
        <v>219</v>
      </c>
      <c r="C3129" s="16" t="s">
        <v>1625</v>
      </c>
      <c r="D3129" s="16" t="s">
        <v>1626</v>
      </c>
      <c r="E3129" s="16" t="s">
        <v>1655</v>
      </c>
      <c r="F3129" s="16"/>
      <c r="G3129" s="16" t="s">
        <v>337</v>
      </c>
      <c r="H3129" s="251">
        <v>1854160</v>
      </c>
      <c r="I3129" s="251">
        <v>1075</v>
      </c>
      <c r="J3129" s="16">
        <v>985609.20000000019</v>
      </c>
      <c r="K3129" s="16">
        <v>600</v>
      </c>
      <c r="L3129" s="16">
        <v>985609.20000000019</v>
      </c>
      <c r="M3129" s="16">
        <v>600</v>
      </c>
      <c r="N3129" s="16">
        <v>985609.20000000019</v>
      </c>
      <c r="O3129" s="16">
        <v>600</v>
      </c>
      <c r="P3129" s="16">
        <v>985609.20000000019</v>
      </c>
      <c r="Q3129" s="16">
        <v>600</v>
      </c>
      <c r="R3129" s="16">
        <v>5796596.8000000007</v>
      </c>
      <c r="S3129" s="16">
        <v>3475</v>
      </c>
      <c r="T3129" s="16" t="s">
        <v>1113</v>
      </c>
      <c r="U3129" s="16" t="s">
        <v>1097</v>
      </c>
      <c r="V3129" s="16"/>
    </row>
    <row r="3130" spans="1:22" s="1" customFormat="1" ht="37.5" x14ac:dyDescent="0.3">
      <c r="A3130" s="16">
        <v>3125</v>
      </c>
      <c r="B3130" s="21" t="s">
        <v>1814</v>
      </c>
      <c r="C3130" s="16" t="s">
        <v>1815</v>
      </c>
      <c r="D3130" s="16" t="s">
        <v>1816</v>
      </c>
      <c r="E3130" s="16" t="s">
        <v>1817</v>
      </c>
      <c r="F3130" s="16"/>
      <c r="G3130" s="16" t="s">
        <v>33</v>
      </c>
      <c r="H3130" s="251">
        <v>0</v>
      </c>
      <c r="I3130" s="251">
        <v>0</v>
      </c>
      <c r="J3130" s="16">
        <v>1400000</v>
      </c>
      <c r="K3130" s="16">
        <v>500</v>
      </c>
      <c r="L3130" s="16">
        <v>1484000</v>
      </c>
      <c r="M3130" s="16">
        <v>500</v>
      </c>
      <c r="N3130" s="16">
        <v>1456000</v>
      </c>
      <c r="O3130" s="16">
        <v>500</v>
      </c>
      <c r="P3130" s="16">
        <v>1456000</v>
      </c>
      <c r="Q3130" s="16">
        <v>500</v>
      </c>
      <c r="R3130" s="16">
        <v>5796000</v>
      </c>
      <c r="S3130" s="16">
        <v>2000</v>
      </c>
      <c r="T3130" s="16" t="s">
        <v>786</v>
      </c>
      <c r="U3130" s="16" t="s">
        <v>35</v>
      </c>
      <c r="V3130" s="16" t="s">
        <v>199</v>
      </c>
    </row>
    <row r="3131" spans="1:22" s="1" customFormat="1" ht="93.75" x14ac:dyDescent="0.3">
      <c r="A3131" s="16">
        <v>3126</v>
      </c>
      <c r="B3131" s="21" t="s">
        <v>710</v>
      </c>
      <c r="C3131" s="16" t="s">
        <v>10192</v>
      </c>
      <c r="D3131" s="16" t="s">
        <v>10193</v>
      </c>
      <c r="E3131" s="16" t="s">
        <v>10194</v>
      </c>
      <c r="F3131" s="16" t="s">
        <v>10194</v>
      </c>
      <c r="G3131" s="16" t="s">
        <v>9115</v>
      </c>
      <c r="H3131" s="251">
        <v>1159198.8799999999</v>
      </c>
      <c r="I3131" s="251" t="s">
        <v>9969</v>
      </c>
      <c r="J3131" s="16">
        <v>1159198.8799999999</v>
      </c>
      <c r="K3131" s="16" t="s">
        <v>9969</v>
      </c>
      <c r="L3131" s="16">
        <v>1159198.8799999999</v>
      </c>
      <c r="M3131" s="16" t="s">
        <v>9969</v>
      </c>
      <c r="N3131" s="16">
        <v>1159198.8799999999</v>
      </c>
      <c r="O3131" s="16" t="s">
        <v>9969</v>
      </c>
      <c r="P3131" s="16">
        <v>1159198.8799999999</v>
      </c>
      <c r="Q3131" s="16" t="s">
        <v>9969</v>
      </c>
      <c r="R3131" s="16">
        <v>5795994.3999999994</v>
      </c>
      <c r="S3131" s="16">
        <v>35</v>
      </c>
      <c r="T3131" s="16" t="s">
        <v>34</v>
      </c>
      <c r="U3131" s="16"/>
      <c r="V3131" s="16"/>
    </row>
    <row r="3132" spans="1:22" s="1" customFormat="1" ht="56.25" x14ac:dyDescent="0.3">
      <c r="A3132" s="16">
        <v>3127</v>
      </c>
      <c r="B3132" s="21" t="s">
        <v>352</v>
      </c>
      <c r="C3132" s="16" t="s">
        <v>933</v>
      </c>
      <c r="D3132" s="16" t="s">
        <v>2394</v>
      </c>
      <c r="E3132" s="16" t="s">
        <v>2395</v>
      </c>
      <c r="F3132" s="16"/>
      <c r="G3132" s="16" t="s">
        <v>1493</v>
      </c>
      <c r="H3132" s="251">
        <v>1053333.3599999999</v>
      </c>
      <c r="I3132" s="251">
        <v>80</v>
      </c>
      <c r="J3132" s="16">
        <v>1116533.3615999999</v>
      </c>
      <c r="K3132" s="16">
        <v>80</v>
      </c>
      <c r="L3132" s="16">
        <v>1161194.6960640003</v>
      </c>
      <c r="M3132" s="16">
        <v>80</v>
      </c>
      <c r="N3132" s="16">
        <v>1207642.4839065601</v>
      </c>
      <c r="O3132" s="16">
        <v>80</v>
      </c>
      <c r="P3132" s="16">
        <v>1255948.1832628227</v>
      </c>
      <c r="Q3132" s="16">
        <v>80</v>
      </c>
      <c r="R3132" s="16">
        <v>5794652.0848333836</v>
      </c>
      <c r="S3132" s="16">
        <v>400</v>
      </c>
      <c r="T3132" s="16" t="s">
        <v>913</v>
      </c>
      <c r="U3132" s="16" t="s">
        <v>35</v>
      </c>
      <c r="V3132" s="16" t="s">
        <v>1524</v>
      </c>
    </row>
    <row r="3133" spans="1:22" s="1" customFormat="1" ht="409.5" x14ac:dyDescent="0.3">
      <c r="A3133" s="16">
        <v>3128</v>
      </c>
      <c r="B3133" s="21" t="s">
        <v>1298</v>
      </c>
      <c r="C3133" s="16" t="s">
        <v>1299</v>
      </c>
      <c r="D3133" s="16" t="s">
        <v>1300</v>
      </c>
      <c r="E3133" s="16" t="s">
        <v>9629</v>
      </c>
      <c r="F3133" s="16" t="s">
        <v>9630</v>
      </c>
      <c r="G3133" s="16" t="s">
        <v>33</v>
      </c>
      <c r="H3133" s="251">
        <v>760000</v>
      </c>
      <c r="I3133" s="251">
        <v>200</v>
      </c>
      <c r="J3133" s="16">
        <v>1185135</v>
      </c>
      <c r="K3133" s="16"/>
      <c r="L3133" s="16">
        <v>1232540.3999999999</v>
      </c>
      <c r="M3133" s="16"/>
      <c r="N3133" s="16">
        <v>1281842.02</v>
      </c>
      <c r="O3133" s="16"/>
      <c r="P3133" s="16">
        <v>1333115.7</v>
      </c>
      <c r="Q3133" s="16"/>
      <c r="R3133" s="16">
        <v>5792633.1200000001</v>
      </c>
      <c r="S3133" s="16">
        <v>200</v>
      </c>
      <c r="T3133" s="17" t="s">
        <v>6868</v>
      </c>
      <c r="U3133" s="16" t="s">
        <v>1097</v>
      </c>
      <c r="V3133" s="16"/>
    </row>
    <row r="3134" spans="1:22" s="1" customFormat="1" ht="75" x14ac:dyDescent="0.3">
      <c r="A3134" s="16">
        <v>3129</v>
      </c>
      <c r="B3134" s="16" t="s">
        <v>11339</v>
      </c>
      <c r="C3134" s="16" t="s">
        <v>11340</v>
      </c>
      <c r="D3134" s="16" t="s">
        <v>2504</v>
      </c>
      <c r="E3134" s="16" t="s">
        <v>13059</v>
      </c>
      <c r="F3134" s="16"/>
      <c r="G3134" s="151" t="s">
        <v>13060</v>
      </c>
      <c r="H3134" s="166">
        <v>1157184</v>
      </c>
      <c r="I3134" s="166">
        <v>1157184</v>
      </c>
      <c r="J3134" s="166">
        <v>1157184</v>
      </c>
      <c r="K3134" s="166">
        <v>1157184</v>
      </c>
      <c r="L3134" s="166">
        <v>1157184</v>
      </c>
      <c r="M3134" s="166">
        <v>1157184</v>
      </c>
      <c r="N3134" s="166">
        <v>1157184</v>
      </c>
      <c r="O3134" s="166">
        <v>2520000</v>
      </c>
      <c r="P3134" s="166">
        <v>1157184</v>
      </c>
      <c r="Q3134" s="166">
        <v>1157184</v>
      </c>
      <c r="R3134" s="16">
        <v>5785920</v>
      </c>
      <c r="S3134" s="275">
        <v>7148736</v>
      </c>
      <c r="T3134" s="123" t="s">
        <v>12910</v>
      </c>
      <c r="U3134" s="118" t="s">
        <v>2567</v>
      </c>
      <c r="V3134" s="118"/>
    </row>
    <row r="3135" spans="1:22" s="1" customFormat="1" ht="75" x14ac:dyDescent="0.3">
      <c r="A3135" s="16">
        <v>3130</v>
      </c>
      <c r="B3135" s="16" t="s">
        <v>11050</v>
      </c>
      <c r="C3135" s="16" t="s">
        <v>11051</v>
      </c>
      <c r="D3135" s="16" t="s">
        <v>798</v>
      </c>
      <c r="E3135" s="16" t="s">
        <v>14849</v>
      </c>
      <c r="F3135" s="51"/>
      <c r="G3135" s="51" t="s">
        <v>9115</v>
      </c>
      <c r="H3135" s="437">
        <v>5779200</v>
      </c>
      <c r="I3135" s="251" t="s">
        <v>9120</v>
      </c>
      <c r="J3135" s="17"/>
      <c r="K3135" s="17"/>
      <c r="L3135" s="17"/>
      <c r="M3135" s="17"/>
      <c r="N3135" s="17"/>
      <c r="O3135" s="17"/>
      <c r="P3135" s="17"/>
      <c r="Q3135" s="17"/>
      <c r="R3135" s="16">
        <v>5779200</v>
      </c>
      <c r="S3135" s="16">
        <v>2</v>
      </c>
      <c r="T3135" s="51" t="s">
        <v>14655</v>
      </c>
      <c r="U3135" s="51"/>
      <c r="V3135" s="17"/>
    </row>
    <row r="3136" spans="1:22" s="8" customFormat="1" ht="112.5" x14ac:dyDescent="0.3">
      <c r="A3136" s="16">
        <v>3131</v>
      </c>
      <c r="B3136" s="21" t="s">
        <v>4700</v>
      </c>
      <c r="C3136" s="16" t="s">
        <v>4699</v>
      </c>
      <c r="D3136" s="16" t="s">
        <v>4701</v>
      </c>
      <c r="E3136" s="16" t="s">
        <v>10822</v>
      </c>
      <c r="F3136" s="16"/>
      <c r="G3136" s="16" t="s">
        <v>9115</v>
      </c>
      <c r="H3136" s="251">
        <v>5777885.5700000003</v>
      </c>
      <c r="I3136" s="251" t="s">
        <v>9252</v>
      </c>
      <c r="J3136" s="16"/>
      <c r="K3136" s="16"/>
      <c r="L3136" s="16"/>
      <c r="M3136" s="16"/>
      <c r="N3136" s="16"/>
      <c r="O3136" s="16"/>
      <c r="P3136" s="16"/>
      <c r="Q3136" s="16"/>
      <c r="R3136" s="16">
        <v>5777885.5700000003</v>
      </c>
      <c r="S3136" s="16">
        <v>16</v>
      </c>
      <c r="T3136" s="16" t="s">
        <v>76</v>
      </c>
      <c r="U3136" s="16" t="s">
        <v>61</v>
      </c>
      <c r="V3136" s="16" t="s">
        <v>10622</v>
      </c>
    </row>
    <row r="3137" spans="1:22" s="1" customFormat="1" ht="409.5" x14ac:dyDescent="0.3">
      <c r="A3137" s="16">
        <v>3132</v>
      </c>
      <c r="B3137" s="279" t="s">
        <v>8255</v>
      </c>
      <c r="C3137" s="36" t="s">
        <v>11379</v>
      </c>
      <c r="D3137" s="36" t="s">
        <v>11381</v>
      </c>
      <c r="E3137" s="134" t="s">
        <v>11401</v>
      </c>
      <c r="F3137" s="35"/>
      <c r="G3137" s="36" t="s">
        <v>11394</v>
      </c>
      <c r="H3137" s="308">
        <v>5775498.21</v>
      </c>
      <c r="I3137" s="308">
        <v>1</v>
      </c>
      <c r="J3137" s="99">
        <v>0</v>
      </c>
      <c r="K3137" s="99">
        <v>0</v>
      </c>
      <c r="L3137" s="99">
        <v>0</v>
      </c>
      <c r="M3137" s="99">
        <v>0</v>
      </c>
      <c r="N3137" s="99">
        <v>0</v>
      </c>
      <c r="O3137" s="99">
        <v>0</v>
      </c>
      <c r="P3137" s="99">
        <v>0</v>
      </c>
      <c r="Q3137" s="99">
        <v>0</v>
      </c>
      <c r="R3137" s="16">
        <v>5775498.21</v>
      </c>
      <c r="S3137" s="99">
        <v>1</v>
      </c>
      <c r="T3137" s="16" t="s">
        <v>9133</v>
      </c>
      <c r="U3137" s="99" t="s">
        <v>11267</v>
      </c>
      <c r="V3137" s="35" t="s">
        <v>199</v>
      </c>
    </row>
    <row r="3138" spans="1:22" s="1" customFormat="1" ht="56.25" x14ac:dyDescent="0.3">
      <c r="A3138" s="16">
        <v>3133</v>
      </c>
      <c r="B3138" s="16" t="s">
        <v>14850</v>
      </c>
      <c r="C3138" s="16" t="s">
        <v>14851</v>
      </c>
      <c r="D3138" s="16" t="s">
        <v>14852</v>
      </c>
      <c r="E3138" s="16" t="s">
        <v>14853</v>
      </c>
      <c r="F3138" s="16" t="s">
        <v>14449</v>
      </c>
      <c r="G3138" s="51" t="s">
        <v>9115</v>
      </c>
      <c r="H3138" s="437">
        <v>5775133.5899999999</v>
      </c>
      <c r="I3138" s="251" t="s">
        <v>14854</v>
      </c>
      <c r="J3138" s="17"/>
      <c r="K3138" s="17"/>
      <c r="L3138" s="17"/>
      <c r="M3138" s="17"/>
      <c r="N3138" s="17"/>
      <c r="O3138" s="17"/>
      <c r="P3138" s="17"/>
      <c r="Q3138" s="17"/>
      <c r="R3138" s="16">
        <v>5775133.5899999999</v>
      </c>
      <c r="S3138" s="16">
        <v>144</v>
      </c>
      <c r="T3138" s="51" t="s">
        <v>14655</v>
      </c>
      <c r="U3138" s="51"/>
      <c r="V3138" s="17"/>
    </row>
    <row r="3139" spans="1:22" s="1" customFormat="1" ht="409.5" x14ac:dyDescent="0.3">
      <c r="A3139" s="16">
        <v>3134</v>
      </c>
      <c r="B3139" s="276" t="s">
        <v>11480</v>
      </c>
      <c r="C3139" s="99" t="s">
        <v>11481</v>
      </c>
      <c r="D3139" s="99" t="s">
        <v>11482</v>
      </c>
      <c r="E3139" s="99" t="s">
        <v>11483</v>
      </c>
      <c r="F3139" s="16"/>
      <c r="G3139" s="99" t="s">
        <v>11484</v>
      </c>
      <c r="H3139" s="184">
        <v>0</v>
      </c>
      <c r="I3139" s="184">
        <v>0</v>
      </c>
      <c r="J3139" s="99">
        <v>5764655</v>
      </c>
      <c r="K3139" s="99">
        <v>655</v>
      </c>
      <c r="L3139" s="99">
        <v>0</v>
      </c>
      <c r="M3139" s="99">
        <v>0</v>
      </c>
      <c r="N3139" s="99">
        <v>0</v>
      </c>
      <c r="O3139" s="99">
        <v>0</v>
      </c>
      <c r="P3139" s="99">
        <v>0</v>
      </c>
      <c r="Q3139" s="99">
        <v>0</v>
      </c>
      <c r="R3139" s="16">
        <v>5764655</v>
      </c>
      <c r="S3139" s="99">
        <v>655</v>
      </c>
      <c r="T3139" s="99" t="s">
        <v>25</v>
      </c>
      <c r="U3139" s="99" t="s">
        <v>26</v>
      </c>
      <c r="V3139" s="99" t="s">
        <v>11485</v>
      </c>
    </row>
    <row r="3140" spans="1:22" s="1" customFormat="1" ht="75" x14ac:dyDescent="0.3">
      <c r="A3140" s="16">
        <v>3135</v>
      </c>
      <c r="B3140" s="120" t="s">
        <v>7008</v>
      </c>
      <c r="C3140" s="113" t="s">
        <v>7009</v>
      </c>
      <c r="D3140" s="120" t="s">
        <v>5479</v>
      </c>
      <c r="E3140" s="120" t="s">
        <v>14188</v>
      </c>
      <c r="F3140" s="20"/>
      <c r="G3140" s="21" t="s">
        <v>33</v>
      </c>
      <c r="H3140" s="470">
        <v>1440600</v>
      </c>
      <c r="I3140" s="470">
        <v>14</v>
      </c>
      <c r="J3140" s="170">
        <v>1440600</v>
      </c>
      <c r="K3140" s="170">
        <v>14</v>
      </c>
      <c r="L3140" s="170">
        <v>1440600</v>
      </c>
      <c r="M3140" s="170">
        <v>14</v>
      </c>
      <c r="N3140" s="170">
        <v>1440600</v>
      </c>
      <c r="O3140" s="170">
        <v>14</v>
      </c>
      <c r="P3140" s="170"/>
      <c r="Q3140" s="170"/>
      <c r="R3140" s="16">
        <v>5762400</v>
      </c>
      <c r="S3140" s="21">
        <v>56</v>
      </c>
      <c r="T3140" s="148" t="s">
        <v>13891</v>
      </c>
      <c r="U3140" s="218"/>
      <c r="V3140" s="218"/>
    </row>
    <row r="3141" spans="1:22" s="8" customFormat="1" ht="150" x14ac:dyDescent="0.3">
      <c r="A3141" s="16">
        <v>3136</v>
      </c>
      <c r="B3141" s="21" t="s">
        <v>7245</v>
      </c>
      <c r="C3141" s="16" t="s">
        <v>726</v>
      </c>
      <c r="D3141" s="16" t="s">
        <v>2748</v>
      </c>
      <c r="E3141" s="16" t="s">
        <v>7246</v>
      </c>
      <c r="F3141" s="16"/>
      <c r="G3141" s="16" t="s">
        <v>1664</v>
      </c>
      <c r="H3141" s="251">
        <v>1151821.44</v>
      </c>
      <c r="I3141" s="251">
        <v>700</v>
      </c>
      <c r="J3141" s="16">
        <v>1151821.44</v>
      </c>
      <c r="K3141" s="16">
        <v>700</v>
      </c>
      <c r="L3141" s="16">
        <v>1151821.44</v>
      </c>
      <c r="M3141" s="16">
        <v>700</v>
      </c>
      <c r="N3141" s="16">
        <v>1151821.44</v>
      </c>
      <c r="O3141" s="16">
        <v>700</v>
      </c>
      <c r="P3141" s="16">
        <v>1151821.44</v>
      </c>
      <c r="Q3141" s="16">
        <v>700</v>
      </c>
      <c r="R3141" s="16">
        <v>5759107.1999999993</v>
      </c>
      <c r="S3141" s="16">
        <v>3500</v>
      </c>
      <c r="T3141" s="16" t="s">
        <v>213</v>
      </c>
      <c r="U3141" s="16" t="s">
        <v>7048</v>
      </c>
      <c r="V3141" s="16" t="s">
        <v>7048</v>
      </c>
    </row>
    <row r="3142" spans="1:22" s="1" customFormat="1" ht="75" x14ac:dyDescent="0.3">
      <c r="A3142" s="16">
        <v>3137</v>
      </c>
      <c r="B3142" s="120" t="s">
        <v>921</v>
      </c>
      <c r="C3142" s="113" t="s">
        <v>14078</v>
      </c>
      <c r="D3142" s="120" t="s">
        <v>14079</v>
      </c>
      <c r="E3142" s="120" t="s">
        <v>14189</v>
      </c>
      <c r="F3142" s="20"/>
      <c r="G3142" s="21" t="s">
        <v>33</v>
      </c>
      <c r="H3142" s="470">
        <v>1438765</v>
      </c>
      <c r="I3142" s="470">
        <v>5</v>
      </c>
      <c r="J3142" s="170">
        <v>1438765</v>
      </c>
      <c r="K3142" s="170">
        <v>5</v>
      </c>
      <c r="L3142" s="170">
        <v>1438765</v>
      </c>
      <c r="M3142" s="170">
        <v>5</v>
      </c>
      <c r="N3142" s="170">
        <v>1438765</v>
      </c>
      <c r="O3142" s="170">
        <v>5</v>
      </c>
      <c r="P3142" s="170"/>
      <c r="Q3142" s="170"/>
      <c r="R3142" s="16">
        <v>5755060</v>
      </c>
      <c r="S3142" s="21">
        <v>20</v>
      </c>
      <c r="T3142" s="148" t="s">
        <v>13891</v>
      </c>
      <c r="U3142" s="218"/>
      <c r="V3142" s="218"/>
    </row>
    <row r="3143" spans="1:22" s="1" customFormat="1" ht="375" x14ac:dyDescent="0.3">
      <c r="A3143" s="16">
        <v>3138</v>
      </c>
      <c r="B3143" s="21" t="s">
        <v>332</v>
      </c>
      <c r="C3143" s="16" t="s">
        <v>1661</v>
      </c>
      <c r="D3143" s="16" t="s">
        <v>1662</v>
      </c>
      <c r="E3143" s="16" t="s">
        <v>5087</v>
      </c>
      <c r="F3143" s="16"/>
      <c r="G3143" s="16" t="s">
        <v>1664</v>
      </c>
      <c r="H3143" s="251">
        <v>5751128</v>
      </c>
      <c r="I3143" s="251">
        <v>766</v>
      </c>
      <c r="J3143" s="16">
        <v>0</v>
      </c>
      <c r="K3143" s="16">
        <v>0</v>
      </c>
      <c r="L3143" s="16">
        <v>0</v>
      </c>
      <c r="M3143" s="16">
        <v>0</v>
      </c>
      <c r="N3143" s="16">
        <v>0</v>
      </c>
      <c r="O3143" s="16">
        <v>0</v>
      </c>
      <c r="P3143" s="16">
        <v>0</v>
      </c>
      <c r="Q3143" s="16">
        <v>0</v>
      </c>
      <c r="R3143" s="16">
        <v>5751128</v>
      </c>
      <c r="S3143" s="16">
        <v>766</v>
      </c>
      <c r="T3143" s="16" t="s">
        <v>76</v>
      </c>
      <c r="U3143" s="16" t="s">
        <v>294</v>
      </c>
      <c r="V3143" s="16" t="s">
        <v>3017</v>
      </c>
    </row>
    <row r="3144" spans="1:22" s="1" customFormat="1" ht="262.5" x14ac:dyDescent="0.3">
      <c r="A3144" s="16">
        <v>3139</v>
      </c>
      <c r="B3144" s="16" t="s">
        <v>6987</v>
      </c>
      <c r="C3144" s="16" t="s">
        <v>12490</v>
      </c>
      <c r="D3144" s="16" t="s">
        <v>12491</v>
      </c>
      <c r="E3144" s="16" t="s">
        <v>12492</v>
      </c>
      <c r="F3144" s="16" t="s">
        <v>12493</v>
      </c>
      <c r="G3144" s="151" t="s">
        <v>33</v>
      </c>
      <c r="H3144" s="275">
        <v>0</v>
      </c>
      <c r="I3144" s="275">
        <v>0</v>
      </c>
      <c r="J3144" s="275">
        <v>1437600</v>
      </c>
      <c r="K3144" s="275">
        <v>12</v>
      </c>
      <c r="L3144" s="275">
        <v>1437600</v>
      </c>
      <c r="M3144" s="275">
        <v>12</v>
      </c>
      <c r="N3144" s="275">
        <v>1437600</v>
      </c>
      <c r="O3144" s="275">
        <v>12</v>
      </c>
      <c r="P3144" s="275">
        <v>1437600</v>
      </c>
      <c r="Q3144" s="275">
        <v>12</v>
      </c>
      <c r="R3144" s="16">
        <v>5750400</v>
      </c>
      <c r="S3144" s="275">
        <v>48</v>
      </c>
      <c r="T3144" s="243" t="s">
        <v>11752</v>
      </c>
      <c r="U3144" s="279" t="s">
        <v>353</v>
      </c>
      <c r="V3144" s="279" t="s">
        <v>12158</v>
      </c>
    </row>
    <row r="3145" spans="1:22" s="1" customFormat="1" ht="56.25" x14ac:dyDescent="0.3">
      <c r="A3145" s="16">
        <v>3140</v>
      </c>
      <c r="B3145" s="16" t="s">
        <v>1930</v>
      </c>
      <c r="C3145" s="16" t="s">
        <v>13267</v>
      </c>
      <c r="D3145" s="16" t="s">
        <v>13268</v>
      </c>
      <c r="E3145" s="16" t="s">
        <v>13320</v>
      </c>
      <c r="F3145" s="16"/>
      <c r="G3145" s="151" t="s">
        <v>9115</v>
      </c>
      <c r="H3145" s="168">
        <v>5749677.4900000002</v>
      </c>
      <c r="I3145" s="166" t="s">
        <v>9123</v>
      </c>
      <c r="J3145" s="166">
        <v>0</v>
      </c>
      <c r="K3145" s="166">
        <v>0</v>
      </c>
      <c r="L3145" s="166">
        <v>0</v>
      </c>
      <c r="M3145" s="166">
        <v>0</v>
      </c>
      <c r="N3145" s="166">
        <v>0</v>
      </c>
      <c r="O3145" s="166">
        <v>0</v>
      </c>
      <c r="P3145" s="166">
        <v>0</v>
      </c>
      <c r="Q3145" s="166">
        <v>0</v>
      </c>
      <c r="R3145" s="16">
        <v>5749677.4900000002</v>
      </c>
      <c r="S3145" s="275">
        <v>6</v>
      </c>
      <c r="T3145" s="20" t="s">
        <v>13227</v>
      </c>
      <c r="U3145" s="118" t="s">
        <v>35</v>
      </c>
      <c r="V3145" s="118" t="s">
        <v>13270</v>
      </c>
    </row>
    <row r="3146" spans="1:22" s="1" customFormat="1" ht="93.75" x14ac:dyDescent="0.3">
      <c r="A3146" s="16">
        <v>3141</v>
      </c>
      <c r="B3146" s="21" t="s">
        <v>645</v>
      </c>
      <c r="C3146" s="16" t="s">
        <v>1382</v>
      </c>
      <c r="D3146" s="16" t="s">
        <v>1383</v>
      </c>
      <c r="E3146" s="16" t="s">
        <v>1384</v>
      </c>
      <c r="F3146" s="16"/>
      <c r="G3146" s="16" t="s">
        <v>33</v>
      </c>
      <c r="H3146" s="462">
        <v>1333500.0315</v>
      </c>
      <c r="I3146" s="462">
        <v>4</v>
      </c>
      <c r="J3146" s="16">
        <v>1400175.0330750002</v>
      </c>
      <c r="K3146" s="29">
        <v>4</v>
      </c>
      <c r="L3146" s="29">
        <v>1470183.7847287501</v>
      </c>
      <c r="M3146" s="29">
        <v>4</v>
      </c>
      <c r="N3146" s="29">
        <v>1543692.9739651878</v>
      </c>
      <c r="O3146" s="29">
        <v>4</v>
      </c>
      <c r="P3146" s="16">
        <v>0</v>
      </c>
      <c r="Q3146" s="16">
        <v>0</v>
      </c>
      <c r="R3146" s="16">
        <v>5747551.8232689379</v>
      </c>
      <c r="S3146" s="16">
        <v>16</v>
      </c>
      <c r="T3146" s="16" t="s">
        <v>243</v>
      </c>
      <c r="U3146" s="16" t="s">
        <v>1379</v>
      </c>
      <c r="V3146" s="16" t="s">
        <v>1380</v>
      </c>
    </row>
    <row r="3147" spans="1:22" s="1" customFormat="1" ht="131.25" x14ac:dyDescent="0.3">
      <c r="A3147" s="16">
        <v>3142</v>
      </c>
      <c r="B3147" s="21" t="s">
        <v>8011</v>
      </c>
      <c r="C3147" s="16" t="s">
        <v>1271</v>
      </c>
      <c r="D3147" s="16" t="s">
        <v>1270</v>
      </c>
      <c r="E3147" s="16" t="s">
        <v>1272</v>
      </c>
      <c r="F3147" s="16"/>
      <c r="G3147" s="16" t="s">
        <v>33</v>
      </c>
      <c r="H3147" s="251">
        <v>1079600</v>
      </c>
      <c r="I3147" s="251">
        <v>1</v>
      </c>
      <c r="J3147" s="16">
        <v>1166666.55</v>
      </c>
      <c r="K3147" s="16">
        <v>1</v>
      </c>
      <c r="L3147" s="16">
        <v>1166666.55</v>
      </c>
      <c r="M3147" s="16">
        <v>1</v>
      </c>
      <c r="N3147" s="16">
        <v>1166666.55</v>
      </c>
      <c r="O3147" s="16">
        <v>1</v>
      </c>
      <c r="P3147" s="16">
        <v>1166666.55</v>
      </c>
      <c r="Q3147" s="16">
        <v>1</v>
      </c>
      <c r="R3147" s="16">
        <v>5746266.1999999993</v>
      </c>
      <c r="S3147" s="16">
        <v>5</v>
      </c>
      <c r="T3147" s="16" t="s">
        <v>213</v>
      </c>
      <c r="U3147" s="16" t="s">
        <v>83</v>
      </c>
      <c r="V3147" s="16" t="s">
        <v>7504</v>
      </c>
    </row>
    <row r="3148" spans="1:22" s="1" customFormat="1" ht="75" x14ac:dyDescent="0.3">
      <c r="A3148" s="16">
        <v>3143</v>
      </c>
      <c r="B3148" s="21" t="s">
        <v>9961</v>
      </c>
      <c r="C3148" s="16" t="s">
        <v>9962</v>
      </c>
      <c r="D3148" s="16" t="s">
        <v>9963</v>
      </c>
      <c r="E3148" s="16" t="s">
        <v>10222</v>
      </c>
      <c r="F3148" s="16" t="s">
        <v>10222</v>
      </c>
      <c r="G3148" s="16" t="s">
        <v>7079</v>
      </c>
      <c r="H3148" s="251">
        <v>1148000</v>
      </c>
      <c r="I3148" s="251">
        <v>0.5</v>
      </c>
      <c r="J3148" s="16">
        <v>1148000</v>
      </c>
      <c r="K3148" s="16">
        <v>0.5</v>
      </c>
      <c r="L3148" s="16">
        <v>1148000</v>
      </c>
      <c r="M3148" s="16">
        <v>0.5</v>
      </c>
      <c r="N3148" s="16">
        <v>1148000</v>
      </c>
      <c r="O3148" s="16">
        <v>0.5</v>
      </c>
      <c r="P3148" s="16">
        <v>1148000</v>
      </c>
      <c r="Q3148" s="16">
        <v>0.5</v>
      </c>
      <c r="R3148" s="16">
        <v>5740000</v>
      </c>
      <c r="S3148" s="16">
        <v>2.5</v>
      </c>
      <c r="T3148" s="16" t="s">
        <v>34</v>
      </c>
      <c r="U3148" s="16"/>
      <c r="V3148" s="16"/>
    </row>
    <row r="3149" spans="1:22" s="1" customFormat="1" ht="75" x14ac:dyDescent="0.3">
      <c r="A3149" s="16">
        <v>3144</v>
      </c>
      <c r="B3149" s="51" t="s">
        <v>194</v>
      </c>
      <c r="C3149" s="51" t="s">
        <v>1564</v>
      </c>
      <c r="D3149" s="51" t="s">
        <v>1565</v>
      </c>
      <c r="E3149" s="51" t="s">
        <v>14806</v>
      </c>
      <c r="F3149" s="40" t="s">
        <v>14449</v>
      </c>
      <c r="G3149" s="51" t="s">
        <v>7079</v>
      </c>
      <c r="H3149" s="437">
        <v>5734400</v>
      </c>
      <c r="I3149" s="251" t="s">
        <v>9421</v>
      </c>
      <c r="J3149" s="17"/>
      <c r="K3149" s="17"/>
      <c r="L3149" s="17"/>
      <c r="M3149" s="17"/>
      <c r="N3149" s="17"/>
      <c r="O3149" s="17"/>
      <c r="P3149" s="17"/>
      <c r="Q3149" s="17"/>
      <c r="R3149" s="16">
        <v>5734400</v>
      </c>
      <c r="S3149" s="16">
        <v>8</v>
      </c>
      <c r="T3149" s="51" t="s">
        <v>14655</v>
      </c>
      <c r="U3149" s="51" t="s">
        <v>35</v>
      </c>
      <c r="V3149" s="17"/>
    </row>
    <row r="3150" spans="1:22" s="1" customFormat="1" ht="56.25" x14ac:dyDescent="0.3">
      <c r="A3150" s="16">
        <v>3145</v>
      </c>
      <c r="B3150" s="16" t="s">
        <v>1930</v>
      </c>
      <c r="C3150" s="16" t="s">
        <v>12494</v>
      </c>
      <c r="D3150" s="16" t="s">
        <v>12495</v>
      </c>
      <c r="E3150" s="16" t="s">
        <v>12496</v>
      </c>
      <c r="F3150" s="16"/>
      <c r="G3150" s="151" t="s">
        <v>9115</v>
      </c>
      <c r="H3150" s="275">
        <v>0</v>
      </c>
      <c r="I3150" s="275">
        <v>0</v>
      </c>
      <c r="J3150" s="275">
        <v>1433130</v>
      </c>
      <c r="K3150" s="275" t="s">
        <v>9192</v>
      </c>
      <c r="L3150" s="275">
        <v>1433130</v>
      </c>
      <c r="M3150" s="275" t="s">
        <v>9192</v>
      </c>
      <c r="N3150" s="275">
        <v>1433130</v>
      </c>
      <c r="O3150" s="275" t="s">
        <v>9192</v>
      </c>
      <c r="P3150" s="275">
        <v>1433130</v>
      </c>
      <c r="Q3150" s="275" t="s">
        <v>9192</v>
      </c>
      <c r="R3150" s="16">
        <v>5732520</v>
      </c>
      <c r="S3150" s="275">
        <v>248</v>
      </c>
      <c r="T3150" s="38" t="s">
        <v>11752</v>
      </c>
      <c r="U3150" s="279"/>
      <c r="V3150" s="279"/>
    </row>
    <row r="3151" spans="1:22" s="1" customFormat="1" ht="409.5" x14ac:dyDescent="0.3">
      <c r="A3151" s="16">
        <v>3146</v>
      </c>
      <c r="B3151" s="21" t="s">
        <v>982</v>
      </c>
      <c r="C3151" s="16" t="s">
        <v>9722</v>
      </c>
      <c r="D3151" s="16" t="s">
        <v>983</v>
      </c>
      <c r="E3151" s="16" t="s">
        <v>9723</v>
      </c>
      <c r="F3151" s="101" t="s">
        <v>984</v>
      </c>
      <c r="G3151" s="16" t="s">
        <v>9680</v>
      </c>
      <c r="H3151" s="251">
        <v>1042000</v>
      </c>
      <c r="I3151" s="251">
        <v>400</v>
      </c>
      <c r="J3151" s="16">
        <v>1104520</v>
      </c>
      <c r="K3151" s="16">
        <v>400</v>
      </c>
      <c r="L3151" s="16">
        <v>1148700.8</v>
      </c>
      <c r="M3151" s="16">
        <v>400</v>
      </c>
      <c r="N3151" s="16">
        <v>1194648.8320000002</v>
      </c>
      <c r="O3151" s="16">
        <v>400</v>
      </c>
      <c r="P3151" s="16">
        <v>1242434.78528</v>
      </c>
      <c r="Q3151" s="16">
        <v>400</v>
      </c>
      <c r="R3151" s="16">
        <v>5732304.4172799997</v>
      </c>
      <c r="S3151" s="16">
        <v>2000</v>
      </c>
      <c r="T3151" s="16" t="s">
        <v>966</v>
      </c>
      <c r="U3151" s="16" t="s">
        <v>1097</v>
      </c>
      <c r="V3151" s="16" t="s">
        <v>8272</v>
      </c>
    </row>
    <row r="3152" spans="1:22" s="1" customFormat="1" ht="56.25" x14ac:dyDescent="0.3">
      <c r="A3152" s="16">
        <v>3147</v>
      </c>
      <c r="B3152" s="21" t="s">
        <v>417</v>
      </c>
      <c r="C3152" s="16" t="s">
        <v>1577</v>
      </c>
      <c r="D3152" s="16" t="s">
        <v>1578</v>
      </c>
      <c r="E3152" s="16" t="s">
        <v>11145</v>
      </c>
      <c r="F3152" s="16"/>
      <c r="G3152" s="16" t="s">
        <v>1493</v>
      </c>
      <c r="H3152" s="251">
        <v>1146190.75</v>
      </c>
      <c r="I3152" s="251">
        <v>420</v>
      </c>
      <c r="J3152" s="16">
        <v>1146190.75</v>
      </c>
      <c r="K3152" s="16">
        <v>420</v>
      </c>
      <c r="L3152" s="16">
        <v>1146190.75</v>
      </c>
      <c r="M3152" s="16">
        <v>420</v>
      </c>
      <c r="N3152" s="16">
        <v>1146190.75</v>
      </c>
      <c r="O3152" s="16">
        <v>420</v>
      </c>
      <c r="P3152" s="16">
        <v>1146190.75</v>
      </c>
      <c r="Q3152" s="16">
        <v>420</v>
      </c>
      <c r="R3152" s="16">
        <v>5730953.75</v>
      </c>
      <c r="S3152" s="16">
        <v>2100</v>
      </c>
      <c r="T3152" s="16" t="s">
        <v>1113</v>
      </c>
      <c r="U3152" s="16" t="s">
        <v>1210</v>
      </c>
      <c r="V3152" s="35" t="s">
        <v>199</v>
      </c>
    </row>
    <row r="3153" spans="1:22" s="1" customFormat="1" ht="206.25" x14ac:dyDescent="0.3">
      <c r="A3153" s="16">
        <v>3148</v>
      </c>
      <c r="B3153" s="21" t="s">
        <v>5945</v>
      </c>
      <c r="C3153" s="16" t="s">
        <v>5946</v>
      </c>
      <c r="D3153" s="16" t="s">
        <v>5947</v>
      </c>
      <c r="E3153" s="16" t="s">
        <v>5948</v>
      </c>
      <c r="F3153" s="16"/>
      <c r="G3153" s="16" t="s">
        <v>1493</v>
      </c>
      <c r="H3153" s="251">
        <v>5729220</v>
      </c>
      <c r="I3153" s="251">
        <v>3</v>
      </c>
      <c r="J3153" s="16">
        <v>0</v>
      </c>
      <c r="K3153" s="16">
        <v>0</v>
      </c>
      <c r="L3153" s="16">
        <v>0</v>
      </c>
      <c r="M3153" s="16">
        <v>0</v>
      </c>
      <c r="N3153" s="16">
        <v>0</v>
      </c>
      <c r="O3153" s="16">
        <v>0</v>
      </c>
      <c r="P3153" s="16">
        <v>0</v>
      </c>
      <c r="Q3153" s="16">
        <v>0</v>
      </c>
      <c r="R3153" s="16">
        <v>5729220</v>
      </c>
      <c r="S3153" s="16">
        <v>3</v>
      </c>
      <c r="T3153" s="16" t="s">
        <v>76</v>
      </c>
      <c r="U3153" s="16"/>
      <c r="V3153" s="16" t="s">
        <v>5949</v>
      </c>
    </row>
    <row r="3154" spans="1:22" s="1" customFormat="1" ht="409.5" x14ac:dyDescent="0.3">
      <c r="A3154" s="16">
        <v>3149</v>
      </c>
      <c r="B3154" s="21" t="s">
        <v>10145</v>
      </c>
      <c r="C3154" s="16" t="s">
        <v>10146</v>
      </c>
      <c r="D3154" s="16" t="s">
        <v>10147</v>
      </c>
      <c r="E3154" s="16" t="s">
        <v>10148</v>
      </c>
      <c r="F3154" s="16" t="s">
        <v>10149</v>
      </c>
      <c r="G3154" s="16" t="s">
        <v>9115</v>
      </c>
      <c r="H3154" s="251">
        <v>1145088</v>
      </c>
      <c r="I3154" s="251" t="s">
        <v>9421</v>
      </c>
      <c r="J3154" s="16">
        <v>1145088</v>
      </c>
      <c r="K3154" s="16" t="s">
        <v>9421</v>
      </c>
      <c r="L3154" s="16">
        <v>1145088</v>
      </c>
      <c r="M3154" s="16" t="s">
        <v>9421</v>
      </c>
      <c r="N3154" s="16">
        <v>1145088</v>
      </c>
      <c r="O3154" s="16" t="s">
        <v>9421</v>
      </c>
      <c r="P3154" s="16">
        <v>1145088</v>
      </c>
      <c r="Q3154" s="16" t="s">
        <v>9421</v>
      </c>
      <c r="R3154" s="16">
        <v>5725440</v>
      </c>
      <c r="S3154" s="16">
        <v>40</v>
      </c>
      <c r="T3154" s="16" t="s">
        <v>34</v>
      </c>
      <c r="U3154" s="16"/>
      <c r="V3154" s="16"/>
    </row>
    <row r="3155" spans="1:22" s="1" customFormat="1" ht="75" x14ac:dyDescent="0.3">
      <c r="A3155" s="16">
        <v>3150</v>
      </c>
      <c r="B3155" s="21" t="s">
        <v>10145</v>
      </c>
      <c r="C3155" s="16" t="s">
        <v>10146</v>
      </c>
      <c r="D3155" s="16" t="s">
        <v>10147</v>
      </c>
      <c r="E3155" s="16" t="s">
        <v>10148</v>
      </c>
      <c r="F3155" s="16" t="s">
        <v>10148</v>
      </c>
      <c r="G3155" s="16" t="s">
        <v>9115</v>
      </c>
      <c r="H3155" s="251">
        <v>1145088</v>
      </c>
      <c r="I3155" s="251" t="s">
        <v>9421</v>
      </c>
      <c r="J3155" s="16">
        <v>1145088</v>
      </c>
      <c r="K3155" s="16" t="s">
        <v>9421</v>
      </c>
      <c r="L3155" s="16">
        <v>1145088</v>
      </c>
      <c r="M3155" s="16" t="s">
        <v>9421</v>
      </c>
      <c r="N3155" s="16">
        <v>1145088</v>
      </c>
      <c r="O3155" s="16" t="s">
        <v>9421</v>
      </c>
      <c r="P3155" s="16">
        <v>1145088</v>
      </c>
      <c r="Q3155" s="16" t="s">
        <v>9421</v>
      </c>
      <c r="R3155" s="16">
        <v>5725440</v>
      </c>
      <c r="S3155" s="16">
        <v>40</v>
      </c>
      <c r="T3155" s="16" t="s">
        <v>34</v>
      </c>
      <c r="U3155" s="16"/>
      <c r="V3155" s="16"/>
    </row>
    <row r="3156" spans="1:22" s="1" customFormat="1" ht="75" x14ac:dyDescent="0.3">
      <c r="A3156" s="16">
        <v>3151</v>
      </c>
      <c r="B3156" s="16" t="s">
        <v>194</v>
      </c>
      <c r="C3156" s="16" t="s">
        <v>1749</v>
      </c>
      <c r="D3156" s="16" t="s">
        <v>1750</v>
      </c>
      <c r="E3156" s="16" t="s">
        <v>13598</v>
      </c>
      <c r="F3156" s="16"/>
      <c r="G3156" s="151" t="s">
        <v>7079</v>
      </c>
      <c r="H3156" s="166">
        <v>5725263.2599999998</v>
      </c>
      <c r="I3156" s="166">
        <v>10.663</v>
      </c>
      <c r="J3156" s="166"/>
      <c r="K3156" s="166"/>
      <c r="L3156" s="166"/>
      <c r="M3156" s="166"/>
      <c r="N3156" s="166"/>
      <c r="O3156" s="166"/>
      <c r="P3156" s="166"/>
      <c r="Q3156" s="166"/>
      <c r="R3156" s="16">
        <v>5725263.2599999998</v>
      </c>
      <c r="S3156" s="275">
        <v>10.663</v>
      </c>
      <c r="T3156" s="123" t="s">
        <v>13573</v>
      </c>
      <c r="U3156" s="118"/>
      <c r="V3156" s="118" t="s">
        <v>13592</v>
      </c>
    </row>
    <row r="3157" spans="1:22" s="1" customFormat="1" ht="112.5" x14ac:dyDescent="0.3">
      <c r="A3157" s="16">
        <v>3152</v>
      </c>
      <c r="B3157" s="21" t="s">
        <v>7008</v>
      </c>
      <c r="C3157" s="16" t="s">
        <v>7009</v>
      </c>
      <c r="D3157" s="16" t="s">
        <v>5479</v>
      </c>
      <c r="E3157" s="16" t="s">
        <v>10116</v>
      </c>
      <c r="F3157" s="16" t="s">
        <v>10117</v>
      </c>
      <c r="G3157" s="16" t="s">
        <v>9115</v>
      </c>
      <c r="H3157" s="251">
        <v>1142400</v>
      </c>
      <c r="I3157" s="251" t="s">
        <v>9227</v>
      </c>
      <c r="J3157" s="16">
        <v>1142400</v>
      </c>
      <c r="K3157" s="16" t="s">
        <v>9227</v>
      </c>
      <c r="L3157" s="16">
        <v>1142400</v>
      </c>
      <c r="M3157" s="16" t="s">
        <v>9227</v>
      </c>
      <c r="N3157" s="16">
        <v>1142400</v>
      </c>
      <c r="O3157" s="16" t="s">
        <v>9227</v>
      </c>
      <c r="P3157" s="16">
        <v>1142400</v>
      </c>
      <c r="Q3157" s="16" t="s">
        <v>9227</v>
      </c>
      <c r="R3157" s="16">
        <v>5712000</v>
      </c>
      <c r="S3157" s="16">
        <v>600</v>
      </c>
      <c r="T3157" s="16" t="s">
        <v>34</v>
      </c>
      <c r="U3157" s="16"/>
      <c r="V3157" s="16"/>
    </row>
    <row r="3158" spans="1:22" s="1" customFormat="1" ht="112.5" x14ac:dyDescent="0.3">
      <c r="A3158" s="16">
        <v>3153</v>
      </c>
      <c r="B3158" s="21" t="s">
        <v>2966</v>
      </c>
      <c r="C3158" s="21" t="s">
        <v>5589</v>
      </c>
      <c r="D3158" s="21" t="s">
        <v>5590</v>
      </c>
      <c r="E3158" s="21" t="s">
        <v>14190</v>
      </c>
      <c r="F3158" s="155"/>
      <c r="G3158" s="21">
        <v>839</v>
      </c>
      <c r="H3158" s="115">
        <v>1142400</v>
      </c>
      <c r="I3158" s="115">
        <v>17</v>
      </c>
      <c r="J3158" s="21">
        <v>1142400</v>
      </c>
      <c r="K3158" s="21">
        <v>17</v>
      </c>
      <c r="L3158" s="21">
        <v>1142400</v>
      </c>
      <c r="M3158" s="21">
        <v>17</v>
      </c>
      <c r="N3158" s="21">
        <v>1142400</v>
      </c>
      <c r="O3158" s="21">
        <v>17</v>
      </c>
      <c r="P3158" s="21">
        <v>1142400</v>
      </c>
      <c r="Q3158" s="21">
        <v>17</v>
      </c>
      <c r="R3158" s="16">
        <v>5712000</v>
      </c>
      <c r="S3158" s="21">
        <v>85</v>
      </c>
      <c r="T3158" s="21" t="s">
        <v>13882</v>
      </c>
      <c r="U3158" s="16" t="s">
        <v>13883</v>
      </c>
      <c r="V3158" s="16"/>
    </row>
    <row r="3159" spans="1:22" s="1" customFormat="1" ht="56.25" x14ac:dyDescent="0.3">
      <c r="A3159" s="16">
        <v>3154</v>
      </c>
      <c r="B3159" s="51" t="s">
        <v>1233</v>
      </c>
      <c r="C3159" s="51" t="s">
        <v>14855</v>
      </c>
      <c r="D3159" s="51" t="s">
        <v>14856</v>
      </c>
      <c r="E3159" s="51" t="s">
        <v>1051</v>
      </c>
      <c r="F3159" s="40" t="s">
        <v>14449</v>
      </c>
      <c r="G3159" s="51" t="s">
        <v>9115</v>
      </c>
      <c r="H3159" s="437">
        <v>5712000</v>
      </c>
      <c r="I3159" s="251" t="s">
        <v>9207</v>
      </c>
      <c r="J3159" s="17"/>
      <c r="K3159" s="17"/>
      <c r="L3159" s="17"/>
      <c r="M3159" s="17"/>
      <c r="N3159" s="17"/>
      <c r="O3159" s="17"/>
      <c r="P3159" s="17"/>
      <c r="Q3159" s="17"/>
      <c r="R3159" s="16">
        <v>5712000</v>
      </c>
      <c r="S3159" s="16">
        <v>60</v>
      </c>
      <c r="T3159" s="51" t="s">
        <v>14655</v>
      </c>
      <c r="U3159" s="51"/>
      <c r="V3159" s="17"/>
    </row>
    <row r="3160" spans="1:22" s="1" customFormat="1" ht="75" x14ac:dyDescent="0.3">
      <c r="A3160" s="16">
        <v>3155</v>
      </c>
      <c r="B3160" s="21" t="s">
        <v>6483</v>
      </c>
      <c r="C3160" s="16" t="s">
        <v>6484</v>
      </c>
      <c r="D3160" s="16" t="s">
        <v>6485</v>
      </c>
      <c r="E3160" s="16" t="s">
        <v>10851</v>
      </c>
      <c r="F3160" s="16"/>
      <c r="G3160" s="16" t="s">
        <v>9115</v>
      </c>
      <c r="H3160" s="251">
        <v>5709312</v>
      </c>
      <c r="I3160" s="251" t="s">
        <v>9120</v>
      </c>
      <c r="J3160" s="16"/>
      <c r="K3160" s="16"/>
      <c r="L3160" s="16"/>
      <c r="M3160" s="16"/>
      <c r="N3160" s="16"/>
      <c r="O3160" s="16"/>
      <c r="P3160" s="16"/>
      <c r="Q3160" s="16"/>
      <c r="R3160" s="16">
        <v>5709312</v>
      </c>
      <c r="S3160" s="16">
        <v>2</v>
      </c>
      <c r="T3160" s="16" t="s">
        <v>76</v>
      </c>
      <c r="U3160" s="16" t="s">
        <v>2567</v>
      </c>
      <c r="V3160" s="16" t="s">
        <v>10852</v>
      </c>
    </row>
    <row r="3161" spans="1:22" s="1" customFormat="1" ht="112.5" x14ac:dyDescent="0.3">
      <c r="A3161" s="16">
        <v>3156</v>
      </c>
      <c r="B3161" s="21" t="s">
        <v>8012</v>
      </c>
      <c r="C3161" s="16" t="s">
        <v>2415</v>
      </c>
      <c r="D3161" s="16" t="s">
        <v>2414</v>
      </c>
      <c r="E3161" s="16" t="s">
        <v>2416</v>
      </c>
      <c r="F3161" s="16"/>
      <c r="G3161" s="16" t="s">
        <v>33</v>
      </c>
      <c r="H3161" s="251">
        <v>1132000</v>
      </c>
      <c r="I3161" s="251">
        <v>1</v>
      </c>
      <c r="J3161" s="16">
        <v>1143600</v>
      </c>
      <c r="K3161" s="16">
        <v>1</v>
      </c>
      <c r="L3161" s="16">
        <v>1143600</v>
      </c>
      <c r="M3161" s="16">
        <v>1</v>
      </c>
      <c r="N3161" s="16">
        <v>1143600</v>
      </c>
      <c r="O3161" s="16">
        <v>1</v>
      </c>
      <c r="P3161" s="16">
        <v>1143600</v>
      </c>
      <c r="Q3161" s="16">
        <v>1</v>
      </c>
      <c r="R3161" s="16">
        <v>5706400</v>
      </c>
      <c r="S3161" s="16">
        <v>5</v>
      </c>
      <c r="T3161" s="16" t="s">
        <v>213</v>
      </c>
      <c r="U3161" s="16" t="s">
        <v>294</v>
      </c>
      <c r="V3161" s="16" t="s">
        <v>294</v>
      </c>
    </row>
    <row r="3162" spans="1:22" s="1" customFormat="1" ht="56.25" x14ac:dyDescent="0.3">
      <c r="A3162" s="16">
        <v>3157</v>
      </c>
      <c r="B3162" s="16" t="s">
        <v>12497</v>
      </c>
      <c r="C3162" s="16" t="s">
        <v>12498</v>
      </c>
      <c r="D3162" s="16" t="s">
        <v>12499</v>
      </c>
      <c r="E3162" s="16" t="s">
        <v>12500</v>
      </c>
      <c r="F3162" s="16"/>
      <c r="G3162" s="151" t="s">
        <v>9115</v>
      </c>
      <c r="H3162" s="275">
        <v>0</v>
      </c>
      <c r="I3162" s="275">
        <v>0</v>
      </c>
      <c r="J3162" s="275">
        <v>1425600</v>
      </c>
      <c r="K3162" s="275" t="s">
        <v>9472</v>
      </c>
      <c r="L3162" s="275">
        <v>1425600</v>
      </c>
      <c r="M3162" s="275" t="s">
        <v>9472</v>
      </c>
      <c r="N3162" s="275">
        <v>1425600</v>
      </c>
      <c r="O3162" s="275" t="s">
        <v>9472</v>
      </c>
      <c r="P3162" s="275">
        <v>1425600</v>
      </c>
      <c r="Q3162" s="275" t="s">
        <v>9472</v>
      </c>
      <c r="R3162" s="16">
        <v>5702400</v>
      </c>
      <c r="S3162" s="275">
        <v>3520</v>
      </c>
      <c r="T3162" s="38" t="s">
        <v>11752</v>
      </c>
      <c r="U3162" s="279"/>
      <c r="V3162" s="279"/>
    </row>
    <row r="3163" spans="1:22" s="1" customFormat="1" ht="93.75" x14ac:dyDescent="0.3">
      <c r="A3163" s="16">
        <v>3158</v>
      </c>
      <c r="B3163" s="21" t="s">
        <v>332</v>
      </c>
      <c r="C3163" s="16" t="s">
        <v>1351</v>
      </c>
      <c r="D3163" s="16" t="s">
        <v>1352</v>
      </c>
      <c r="E3163" s="16" t="s">
        <v>9519</v>
      </c>
      <c r="F3163" s="16"/>
      <c r="G3163" s="16" t="s">
        <v>1664</v>
      </c>
      <c r="H3163" s="251">
        <v>0</v>
      </c>
      <c r="I3163" s="251"/>
      <c r="J3163" s="16">
        <v>5700000</v>
      </c>
      <c r="K3163" s="16">
        <v>1000</v>
      </c>
      <c r="L3163" s="16"/>
      <c r="M3163" s="16"/>
      <c r="N3163" s="16"/>
      <c r="O3163" s="16"/>
      <c r="P3163" s="16"/>
      <c r="Q3163" s="16"/>
      <c r="R3163" s="16">
        <v>5700000</v>
      </c>
      <c r="S3163" s="16">
        <v>1000</v>
      </c>
      <c r="T3163" s="16" t="s">
        <v>1326</v>
      </c>
      <c r="U3163" s="16" t="s">
        <v>9520</v>
      </c>
      <c r="V3163" s="16" t="s">
        <v>9521</v>
      </c>
    </row>
    <row r="3164" spans="1:22" s="1" customFormat="1" ht="75" x14ac:dyDescent="0.3">
      <c r="A3164" s="16">
        <v>3159</v>
      </c>
      <c r="B3164" s="21" t="s">
        <v>2371</v>
      </c>
      <c r="C3164" s="16" t="s">
        <v>5328</v>
      </c>
      <c r="D3164" s="16" t="s">
        <v>5329</v>
      </c>
      <c r="E3164" s="16" t="s">
        <v>2371</v>
      </c>
      <c r="F3164" s="16"/>
      <c r="G3164" s="16" t="s">
        <v>9115</v>
      </c>
      <c r="H3164" s="251">
        <v>5687136</v>
      </c>
      <c r="I3164" s="251" t="s">
        <v>7128</v>
      </c>
      <c r="J3164" s="16"/>
      <c r="K3164" s="16"/>
      <c r="L3164" s="16"/>
      <c r="M3164" s="16"/>
      <c r="N3164" s="16"/>
      <c r="O3164" s="16"/>
      <c r="P3164" s="16"/>
      <c r="Q3164" s="16"/>
      <c r="R3164" s="16">
        <v>5687136</v>
      </c>
      <c r="S3164" s="16">
        <v>20</v>
      </c>
      <c r="T3164" s="16" t="s">
        <v>76</v>
      </c>
      <c r="U3164" s="16" t="s">
        <v>83</v>
      </c>
      <c r="V3164" s="16" t="s">
        <v>2900</v>
      </c>
    </row>
    <row r="3165" spans="1:22" s="1" customFormat="1" ht="281.25" x14ac:dyDescent="0.3">
      <c r="A3165" s="16">
        <v>3160</v>
      </c>
      <c r="B3165" s="20" t="s">
        <v>1917</v>
      </c>
      <c r="C3165" s="20" t="s">
        <v>7010</v>
      </c>
      <c r="D3165" s="20" t="s">
        <v>2819</v>
      </c>
      <c r="E3165" s="20" t="s">
        <v>14172</v>
      </c>
      <c r="F3165" s="20"/>
      <c r="G3165" s="21" t="s">
        <v>33</v>
      </c>
      <c r="H3165" s="115">
        <v>1276000</v>
      </c>
      <c r="I3165" s="115">
        <v>465</v>
      </c>
      <c r="J3165" s="115">
        <v>1372043.0107526882</v>
      </c>
      <c r="K3165" s="20">
        <v>500</v>
      </c>
      <c r="L3165" s="115">
        <v>1468086.0215053763</v>
      </c>
      <c r="M3165" s="20">
        <v>500</v>
      </c>
      <c r="N3165" s="115">
        <v>1570852.0430107526</v>
      </c>
      <c r="O3165" s="20">
        <v>500</v>
      </c>
      <c r="P3165" s="20"/>
      <c r="Q3165" s="20"/>
      <c r="R3165" s="16">
        <v>5686981.0752688171</v>
      </c>
      <c r="S3165" s="21">
        <v>1965</v>
      </c>
      <c r="T3165" s="20" t="s">
        <v>14019</v>
      </c>
      <c r="U3165" s="17" t="s">
        <v>83</v>
      </c>
      <c r="V3165" s="17"/>
    </row>
    <row r="3166" spans="1:22" s="1" customFormat="1" ht="225" x14ac:dyDescent="0.3">
      <c r="A3166" s="16">
        <v>3161</v>
      </c>
      <c r="B3166" s="21" t="s">
        <v>264</v>
      </c>
      <c r="C3166" s="16" t="s">
        <v>10329</v>
      </c>
      <c r="D3166" s="16" t="s">
        <v>10330</v>
      </c>
      <c r="E3166" s="16" t="s">
        <v>10331</v>
      </c>
      <c r="F3166" s="16"/>
      <c r="G3166" s="16" t="s">
        <v>1493</v>
      </c>
      <c r="H3166" s="251">
        <v>5685605</v>
      </c>
      <c r="I3166" s="251">
        <v>962</v>
      </c>
      <c r="J3166" s="16">
        <v>0</v>
      </c>
      <c r="K3166" s="16">
        <v>0</v>
      </c>
      <c r="L3166" s="16">
        <v>0</v>
      </c>
      <c r="M3166" s="16">
        <v>0</v>
      </c>
      <c r="N3166" s="16">
        <v>0</v>
      </c>
      <c r="O3166" s="16">
        <v>0</v>
      </c>
      <c r="P3166" s="16">
        <v>0</v>
      </c>
      <c r="Q3166" s="16">
        <v>0</v>
      </c>
      <c r="R3166" s="16">
        <v>5685605</v>
      </c>
      <c r="S3166" s="16">
        <v>962</v>
      </c>
      <c r="T3166" s="16" t="s">
        <v>76</v>
      </c>
      <c r="U3166" s="16" t="s">
        <v>2567</v>
      </c>
      <c r="V3166" s="16" t="s">
        <v>10332</v>
      </c>
    </row>
    <row r="3167" spans="1:22" s="1" customFormat="1" ht="37.5" x14ac:dyDescent="0.3">
      <c r="A3167" s="16">
        <v>3162</v>
      </c>
      <c r="B3167" s="21" t="s">
        <v>7448</v>
      </c>
      <c r="C3167" s="16" t="s">
        <v>7449</v>
      </c>
      <c r="D3167" s="16" t="s">
        <v>3043</v>
      </c>
      <c r="E3167" s="16" t="s">
        <v>7450</v>
      </c>
      <c r="F3167" s="16"/>
      <c r="G3167" s="16" t="s">
        <v>1493</v>
      </c>
      <c r="H3167" s="251">
        <v>1136914.33</v>
      </c>
      <c r="I3167" s="251">
        <v>1</v>
      </c>
      <c r="J3167" s="16">
        <v>1136914.33</v>
      </c>
      <c r="K3167" s="16">
        <v>1</v>
      </c>
      <c r="L3167" s="16">
        <v>1136914.33</v>
      </c>
      <c r="M3167" s="16">
        <v>1</v>
      </c>
      <c r="N3167" s="16">
        <v>1136914.33</v>
      </c>
      <c r="O3167" s="16">
        <v>1</v>
      </c>
      <c r="P3167" s="16">
        <v>1136914.33</v>
      </c>
      <c r="Q3167" s="16">
        <v>1</v>
      </c>
      <c r="R3167" s="16">
        <v>5684571.6500000004</v>
      </c>
      <c r="S3167" s="16">
        <v>5</v>
      </c>
      <c r="T3167" s="16" t="s">
        <v>213</v>
      </c>
      <c r="U3167" s="16" t="s">
        <v>83</v>
      </c>
      <c r="V3167" s="16" t="s">
        <v>7335</v>
      </c>
    </row>
    <row r="3168" spans="1:22" s="1" customFormat="1" ht="75" x14ac:dyDescent="0.3">
      <c r="A3168" s="16">
        <v>3163</v>
      </c>
      <c r="B3168" s="21" t="s">
        <v>1930</v>
      </c>
      <c r="C3168" s="16" t="s">
        <v>2642</v>
      </c>
      <c r="D3168" s="16" t="s">
        <v>2643</v>
      </c>
      <c r="E3168" s="16" t="s">
        <v>9288</v>
      </c>
      <c r="F3168" s="16"/>
      <c r="G3168" s="16" t="s">
        <v>9115</v>
      </c>
      <c r="H3168" s="251">
        <v>2839910.17</v>
      </c>
      <c r="I3168" s="251" t="s">
        <v>9278</v>
      </c>
      <c r="J3168" s="16"/>
      <c r="K3168" s="16"/>
      <c r="L3168" s="16">
        <v>2839910.17</v>
      </c>
      <c r="M3168" s="16" t="s">
        <v>9278</v>
      </c>
      <c r="N3168" s="16"/>
      <c r="O3168" s="16"/>
      <c r="P3168" s="16"/>
      <c r="Q3168" s="16"/>
      <c r="R3168" s="16">
        <v>5679820.3399999999</v>
      </c>
      <c r="S3168" s="16">
        <v>96</v>
      </c>
      <c r="T3168" s="16" t="s">
        <v>1326</v>
      </c>
      <c r="U3168" s="16" t="s">
        <v>294</v>
      </c>
      <c r="V3168" s="16" t="s">
        <v>9185</v>
      </c>
    </row>
    <row r="3169" spans="1:22" s="1" customFormat="1" ht="56.25" x14ac:dyDescent="0.3">
      <c r="A3169" s="16">
        <v>3164</v>
      </c>
      <c r="B3169" s="21" t="s">
        <v>7310</v>
      </c>
      <c r="C3169" s="16" t="s">
        <v>5093</v>
      </c>
      <c r="D3169" s="16" t="s">
        <v>5094</v>
      </c>
      <c r="E3169" s="16" t="s">
        <v>5095</v>
      </c>
      <c r="F3169" s="16"/>
      <c r="G3169" s="16" t="s">
        <v>33</v>
      </c>
      <c r="H3169" s="251">
        <v>274000</v>
      </c>
      <c r="I3169" s="251">
        <v>1</v>
      </c>
      <c r="J3169" s="16">
        <v>1350000</v>
      </c>
      <c r="K3169" s="16">
        <v>3</v>
      </c>
      <c r="L3169" s="16">
        <v>1350000</v>
      </c>
      <c r="M3169" s="16">
        <v>3</v>
      </c>
      <c r="N3169" s="16">
        <v>1350000</v>
      </c>
      <c r="O3169" s="16">
        <v>3</v>
      </c>
      <c r="P3169" s="16">
        <v>1350000</v>
      </c>
      <c r="Q3169" s="16">
        <v>3</v>
      </c>
      <c r="R3169" s="16">
        <v>5674000</v>
      </c>
      <c r="S3169" s="16">
        <v>13</v>
      </c>
      <c r="T3169" s="16" t="s">
        <v>213</v>
      </c>
      <c r="U3169" s="16" t="s">
        <v>7048</v>
      </c>
      <c r="V3169" s="16" t="s">
        <v>7048</v>
      </c>
    </row>
    <row r="3170" spans="1:22" s="1" customFormat="1" ht="93.75" x14ac:dyDescent="0.3">
      <c r="A3170" s="16">
        <v>3165</v>
      </c>
      <c r="B3170" s="16" t="s">
        <v>514</v>
      </c>
      <c r="C3170" s="16" t="s">
        <v>13321</v>
      </c>
      <c r="D3170" s="16" t="s">
        <v>13322</v>
      </c>
      <c r="E3170" s="16" t="s">
        <v>13323</v>
      </c>
      <c r="F3170" s="16"/>
      <c r="G3170" s="151" t="s">
        <v>9115</v>
      </c>
      <c r="H3170" s="168">
        <v>5664960</v>
      </c>
      <c r="I3170" s="166" t="s">
        <v>9113</v>
      </c>
      <c r="J3170" s="166">
        <v>0</v>
      </c>
      <c r="K3170" s="166" t="s">
        <v>13250</v>
      </c>
      <c r="L3170" s="166">
        <v>0</v>
      </c>
      <c r="M3170" s="166">
        <v>0</v>
      </c>
      <c r="N3170" s="166">
        <v>0</v>
      </c>
      <c r="O3170" s="166">
        <v>0</v>
      </c>
      <c r="P3170" s="166">
        <v>0</v>
      </c>
      <c r="Q3170" s="166">
        <v>0</v>
      </c>
      <c r="R3170" s="16">
        <v>5664960</v>
      </c>
      <c r="S3170" s="275">
        <v>133</v>
      </c>
      <c r="T3170" s="20" t="s">
        <v>13227</v>
      </c>
      <c r="U3170" s="118" t="s">
        <v>13293</v>
      </c>
      <c r="V3170" s="118" t="s">
        <v>1613</v>
      </c>
    </row>
    <row r="3171" spans="1:22" s="1" customFormat="1" ht="375" x14ac:dyDescent="0.3">
      <c r="A3171" s="16">
        <v>3166</v>
      </c>
      <c r="B3171" s="21" t="s">
        <v>417</v>
      </c>
      <c r="C3171" s="16" t="s">
        <v>1577</v>
      </c>
      <c r="D3171" s="16" t="s">
        <v>1578</v>
      </c>
      <c r="E3171" s="16" t="s">
        <v>6039</v>
      </c>
      <c r="F3171" s="16"/>
      <c r="G3171" s="16" t="s">
        <v>1493</v>
      </c>
      <c r="H3171" s="251">
        <v>5663899.5</v>
      </c>
      <c r="I3171" s="251">
        <v>47</v>
      </c>
      <c r="J3171" s="16">
        <v>0</v>
      </c>
      <c r="K3171" s="16">
        <v>0</v>
      </c>
      <c r="L3171" s="16">
        <v>0</v>
      </c>
      <c r="M3171" s="16">
        <v>0</v>
      </c>
      <c r="N3171" s="16">
        <v>0</v>
      </c>
      <c r="O3171" s="16">
        <v>0</v>
      </c>
      <c r="P3171" s="16">
        <v>0</v>
      </c>
      <c r="Q3171" s="16">
        <v>0</v>
      </c>
      <c r="R3171" s="16">
        <v>5663899.5</v>
      </c>
      <c r="S3171" s="16">
        <v>47</v>
      </c>
      <c r="T3171" s="16" t="s">
        <v>76</v>
      </c>
      <c r="U3171" s="16"/>
      <c r="V3171" s="16"/>
    </row>
    <row r="3172" spans="1:22" s="1" customFormat="1" ht="409.5" x14ac:dyDescent="0.3">
      <c r="A3172" s="16">
        <v>3167</v>
      </c>
      <c r="B3172" s="21" t="s">
        <v>4592</v>
      </c>
      <c r="C3172" s="16" t="s">
        <v>3577</v>
      </c>
      <c r="D3172" s="16" t="s">
        <v>1037</v>
      </c>
      <c r="E3172" s="16" t="s">
        <v>4593</v>
      </c>
      <c r="F3172" s="16"/>
      <c r="G3172" s="16" t="s">
        <v>33</v>
      </c>
      <c r="H3172" s="251">
        <v>296010</v>
      </c>
      <c r="I3172" s="251">
        <v>10</v>
      </c>
      <c r="J3172" s="16">
        <v>1341803.67</v>
      </c>
      <c r="K3172" s="16">
        <v>23</v>
      </c>
      <c r="L3172" s="16">
        <v>1341803.67</v>
      </c>
      <c r="M3172" s="16">
        <v>23</v>
      </c>
      <c r="N3172" s="16">
        <v>1341803.67</v>
      </c>
      <c r="O3172" s="16">
        <v>23</v>
      </c>
      <c r="P3172" s="16">
        <v>1341803.67</v>
      </c>
      <c r="Q3172" s="16">
        <v>23</v>
      </c>
      <c r="R3172" s="16">
        <v>5663224.6799999997</v>
      </c>
      <c r="S3172" s="16">
        <v>102</v>
      </c>
      <c r="T3172" s="16" t="s">
        <v>25</v>
      </c>
      <c r="U3172" s="16" t="s">
        <v>2567</v>
      </c>
      <c r="V3172" s="16" t="s">
        <v>4254</v>
      </c>
    </row>
    <row r="3173" spans="1:22" s="1" customFormat="1" ht="75" x14ac:dyDescent="0.3">
      <c r="A3173" s="16">
        <v>3168</v>
      </c>
      <c r="B3173" s="21" t="s">
        <v>361</v>
      </c>
      <c r="C3173" s="16" t="s">
        <v>362</v>
      </c>
      <c r="D3173" s="16" t="s">
        <v>363</v>
      </c>
      <c r="E3173" s="16" t="s">
        <v>364</v>
      </c>
      <c r="F3173" s="40" t="s">
        <v>365</v>
      </c>
      <c r="G3173" s="16" t="s">
        <v>33</v>
      </c>
      <c r="H3173" s="251">
        <v>1886520</v>
      </c>
      <c r="I3173" s="251">
        <v>80</v>
      </c>
      <c r="J3173" s="29">
        <v>1886520</v>
      </c>
      <c r="K3173" s="16">
        <v>80</v>
      </c>
      <c r="L3173" s="29">
        <v>1886520</v>
      </c>
      <c r="M3173" s="16">
        <v>80</v>
      </c>
      <c r="N3173" s="16">
        <v>0</v>
      </c>
      <c r="O3173" s="16">
        <v>0</v>
      </c>
      <c r="P3173" s="16">
        <v>0</v>
      </c>
      <c r="Q3173" s="16">
        <v>0</v>
      </c>
      <c r="R3173" s="16">
        <v>5659560</v>
      </c>
      <c r="S3173" s="16">
        <v>240</v>
      </c>
      <c r="T3173" s="16" t="s">
        <v>213</v>
      </c>
      <c r="U3173" s="16" t="s">
        <v>35</v>
      </c>
      <c r="V3173" s="16" t="s">
        <v>366</v>
      </c>
    </row>
    <row r="3174" spans="1:22" s="1" customFormat="1" ht="56.25" x14ac:dyDescent="0.3">
      <c r="A3174" s="16">
        <v>3169</v>
      </c>
      <c r="B3174" s="21" t="s">
        <v>8013</v>
      </c>
      <c r="C3174" s="16" t="s">
        <v>7935</v>
      </c>
      <c r="D3174" s="16" t="s">
        <v>264</v>
      </c>
      <c r="E3174" s="16" t="s">
        <v>7936</v>
      </c>
      <c r="F3174" s="16"/>
      <c r="G3174" s="16" t="s">
        <v>33</v>
      </c>
      <c r="H3174" s="251">
        <v>649088</v>
      </c>
      <c r="I3174" s="251">
        <v>3</v>
      </c>
      <c r="J3174" s="16">
        <v>1252000</v>
      </c>
      <c r="K3174" s="16">
        <v>4</v>
      </c>
      <c r="L3174" s="16">
        <v>1252000</v>
      </c>
      <c r="M3174" s="16">
        <v>4</v>
      </c>
      <c r="N3174" s="16">
        <v>1252000</v>
      </c>
      <c r="O3174" s="16">
        <v>4</v>
      </c>
      <c r="P3174" s="16">
        <v>1252000</v>
      </c>
      <c r="Q3174" s="16">
        <v>4</v>
      </c>
      <c r="R3174" s="16">
        <v>5657088</v>
      </c>
      <c r="S3174" s="16">
        <v>19</v>
      </c>
      <c r="T3174" s="16" t="s">
        <v>213</v>
      </c>
      <c r="U3174" s="16" t="s">
        <v>294</v>
      </c>
      <c r="V3174" s="16" t="s">
        <v>7937</v>
      </c>
    </row>
    <row r="3175" spans="1:22" s="1" customFormat="1" ht="56.25" x14ac:dyDescent="0.3">
      <c r="A3175" s="16">
        <v>3170</v>
      </c>
      <c r="B3175" s="21" t="s">
        <v>5234</v>
      </c>
      <c r="C3175" s="16" t="s">
        <v>5611</v>
      </c>
      <c r="D3175" s="16" t="s">
        <v>5612</v>
      </c>
      <c r="E3175" s="16" t="s">
        <v>5613</v>
      </c>
      <c r="F3175" s="16"/>
      <c r="G3175" s="16" t="s">
        <v>1493</v>
      </c>
      <c r="H3175" s="251">
        <v>5655237</v>
      </c>
      <c r="I3175" s="251">
        <v>340</v>
      </c>
      <c r="J3175" s="16">
        <v>0</v>
      </c>
      <c r="K3175" s="16">
        <v>0</v>
      </c>
      <c r="L3175" s="16">
        <v>0</v>
      </c>
      <c r="M3175" s="16">
        <v>0</v>
      </c>
      <c r="N3175" s="16">
        <v>0</v>
      </c>
      <c r="O3175" s="16">
        <v>0</v>
      </c>
      <c r="P3175" s="16">
        <v>0</v>
      </c>
      <c r="Q3175" s="16">
        <v>0</v>
      </c>
      <c r="R3175" s="16">
        <v>5655237</v>
      </c>
      <c r="S3175" s="16">
        <v>340</v>
      </c>
      <c r="T3175" s="16" t="s">
        <v>76</v>
      </c>
      <c r="U3175" s="16" t="s">
        <v>2567</v>
      </c>
      <c r="V3175" s="16" t="s">
        <v>5606</v>
      </c>
    </row>
    <row r="3176" spans="1:22" s="1" customFormat="1" ht="56.25" x14ac:dyDescent="0.3">
      <c r="A3176" s="16">
        <v>3171</v>
      </c>
      <c r="B3176" s="21" t="s">
        <v>6295</v>
      </c>
      <c r="C3176" s="16" t="s">
        <v>6296</v>
      </c>
      <c r="D3176" s="16" t="s">
        <v>6297</v>
      </c>
      <c r="E3176" s="16" t="s">
        <v>10883</v>
      </c>
      <c r="F3176" s="16"/>
      <c r="G3176" s="16" t="s">
        <v>9114</v>
      </c>
      <c r="H3176" s="251">
        <v>5644800</v>
      </c>
      <c r="I3176" s="251" t="s">
        <v>9130</v>
      </c>
      <c r="J3176" s="16"/>
      <c r="K3176" s="16"/>
      <c r="L3176" s="16"/>
      <c r="M3176" s="16"/>
      <c r="N3176" s="16"/>
      <c r="O3176" s="16"/>
      <c r="P3176" s="16"/>
      <c r="Q3176" s="16"/>
      <c r="R3176" s="16">
        <v>5644800</v>
      </c>
      <c r="S3176" s="16">
        <v>3</v>
      </c>
      <c r="T3176" s="16" t="s">
        <v>76</v>
      </c>
      <c r="U3176" s="16" t="s">
        <v>83</v>
      </c>
      <c r="V3176" s="16" t="s">
        <v>10904</v>
      </c>
    </row>
    <row r="3177" spans="1:22" s="1" customFormat="1" ht="75" x14ac:dyDescent="0.3">
      <c r="A3177" s="16">
        <v>3172</v>
      </c>
      <c r="B3177" s="16" t="s">
        <v>6506</v>
      </c>
      <c r="C3177" s="16" t="s">
        <v>13061</v>
      </c>
      <c r="D3177" s="16" t="s">
        <v>13062</v>
      </c>
      <c r="E3177" s="16" t="s">
        <v>13063</v>
      </c>
      <c r="F3177" s="16"/>
      <c r="G3177" s="151" t="s">
        <v>2030</v>
      </c>
      <c r="H3177" s="166">
        <v>1126944</v>
      </c>
      <c r="I3177" s="166">
        <v>1000</v>
      </c>
      <c r="J3177" s="166">
        <v>1126944</v>
      </c>
      <c r="K3177" s="166">
        <v>1000</v>
      </c>
      <c r="L3177" s="166">
        <v>1126944</v>
      </c>
      <c r="M3177" s="166">
        <v>1000</v>
      </c>
      <c r="N3177" s="166">
        <v>1126944</v>
      </c>
      <c r="O3177" s="166">
        <v>1000</v>
      </c>
      <c r="P3177" s="166">
        <v>1126944</v>
      </c>
      <c r="Q3177" s="166">
        <v>1000</v>
      </c>
      <c r="R3177" s="16">
        <v>5634720</v>
      </c>
      <c r="S3177" s="275">
        <v>5000</v>
      </c>
      <c r="T3177" s="123" t="s">
        <v>12910</v>
      </c>
      <c r="U3177" s="118" t="s">
        <v>13064</v>
      </c>
      <c r="V3177" s="118"/>
    </row>
    <row r="3178" spans="1:22" s="1" customFormat="1" ht="93.75" x14ac:dyDescent="0.3">
      <c r="A3178" s="16">
        <v>3173</v>
      </c>
      <c r="B3178" s="21" t="s">
        <v>710</v>
      </c>
      <c r="C3178" s="16" t="s">
        <v>711</v>
      </c>
      <c r="D3178" s="16" t="s">
        <v>611</v>
      </c>
      <c r="E3178" s="16" t="s">
        <v>712</v>
      </c>
      <c r="F3178" s="40" t="s">
        <v>713</v>
      </c>
      <c r="G3178" s="16" t="s">
        <v>33</v>
      </c>
      <c r="H3178" s="251">
        <v>339000</v>
      </c>
      <c r="I3178" s="251">
        <v>5</v>
      </c>
      <c r="J3178" s="16">
        <v>1762800</v>
      </c>
      <c r="K3178" s="16">
        <v>26</v>
      </c>
      <c r="L3178" s="16">
        <v>1762800</v>
      </c>
      <c r="M3178" s="16">
        <v>26</v>
      </c>
      <c r="N3178" s="16">
        <v>1762800</v>
      </c>
      <c r="O3178" s="16">
        <v>26</v>
      </c>
      <c r="P3178" s="16">
        <v>0</v>
      </c>
      <c r="Q3178" s="16">
        <v>0</v>
      </c>
      <c r="R3178" s="16">
        <v>5627400</v>
      </c>
      <c r="S3178" s="16">
        <v>83</v>
      </c>
      <c r="T3178" s="16" t="s">
        <v>25</v>
      </c>
      <c r="U3178" s="16" t="s">
        <v>35</v>
      </c>
      <c r="V3178" s="16" t="s">
        <v>714</v>
      </c>
    </row>
    <row r="3179" spans="1:22" s="1" customFormat="1" ht="409.5" x14ac:dyDescent="0.3">
      <c r="A3179" s="16">
        <v>3174</v>
      </c>
      <c r="B3179" s="21" t="s">
        <v>9936</v>
      </c>
      <c r="C3179" s="16" t="s">
        <v>9937</v>
      </c>
      <c r="D3179" s="16" t="s">
        <v>9938</v>
      </c>
      <c r="E3179" s="16" t="s">
        <v>9939</v>
      </c>
      <c r="F3179" s="16" t="s">
        <v>9940</v>
      </c>
      <c r="G3179" s="16" t="s">
        <v>9114</v>
      </c>
      <c r="H3179" s="251">
        <v>1125296.6100000001</v>
      </c>
      <c r="I3179" s="251" t="s">
        <v>9941</v>
      </c>
      <c r="J3179" s="16">
        <v>1125296.6100000001</v>
      </c>
      <c r="K3179" s="16" t="s">
        <v>9941</v>
      </c>
      <c r="L3179" s="16">
        <v>1125296.6100000001</v>
      </c>
      <c r="M3179" s="16" t="s">
        <v>9941</v>
      </c>
      <c r="N3179" s="16">
        <v>1125296.6100000001</v>
      </c>
      <c r="O3179" s="16" t="s">
        <v>9941</v>
      </c>
      <c r="P3179" s="16">
        <v>1125296.6100000001</v>
      </c>
      <c r="Q3179" s="16" t="s">
        <v>9941</v>
      </c>
      <c r="R3179" s="16">
        <v>5626483.0500000007</v>
      </c>
      <c r="S3179" s="16">
        <v>190</v>
      </c>
      <c r="T3179" s="16" t="s">
        <v>34</v>
      </c>
      <c r="U3179" s="16"/>
      <c r="V3179" s="16"/>
    </row>
    <row r="3180" spans="1:22" s="1" customFormat="1" ht="75" x14ac:dyDescent="0.3">
      <c r="A3180" s="16">
        <v>3175</v>
      </c>
      <c r="B3180" s="119" t="s">
        <v>11616</v>
      </c>
      <c r="C3180" s="119" t="s">
        <v>11566</v>
      </c>
      <c r="D3180" s="119" t="s">
        <v>11567</v>
      </c>
      <c r="E3180" s="151" t="s">
        <v>22</v>
      </c>
      <c r="F3180" s="156" t="s">
        <v>11617</v>
      </c>
      <c r="G3180" s="151" t="s">
        <v>33</v>
      </c>
      <c r="H3180" s="473">
        <v>0</v>
      </c>
      <c r="I3180" s="474"/>
      <c r="J3180" s="169">
        <v>1872019.7822700008</v>
      </c>
      <c r="K3180" s="169">
        <v>3</v>
      </c>
      <c r="L3180" s="169">
        <v>1877000</v>
      </c>
      <c r="M3180" s="169">
        <v>1</v>
      </c>
      <c r="N3180" s="203">
        <v>1877001</v>
      </c>
      <c r="O3180" s="169">
        <v>1</v>
      </c>
      <c r="P3180" s="131"/>
      <c r="Q3180" s="131"/>
      <c r="R3180" s="16">
        <v>5626020.7822700012</v>
      </c>
      <c r="S3180" s="151">
        <v>8</v>
      </c>
      <c r="T3180" s="151" t="s">
        <v>11563</v>
      </c>
      <c r="U3180" s="217" t="s">
        <v>26</v>
      </c>
      <c r="V3180" s="217" t="s">
        <v>11569</v>
      </c>
    </row>
    <row r="3181" spans="1:22" s="1" customFormat="1" ht="56.25" x14ac:dyDescent="0.3">
      <c r="A3181" s="16">
        <v>3176</v>
      </c>
      <c r="B3181" s="21" t="s">
        <v>4702</v>
      </c>
      <c r="C3181" s="16" t="s">
        <v>4703</v>
      </c>
      <c r="D3181" s="16" t="s">
        <v>4704</v>
      </c>
      <c r="E3181" s="16" t="s">
        <v>10490</v>
      </c>
      <c r="F3181" s="16"/>
      <c r="G3181" s="16" t="s">
        <v>9115</v>
      </c>
      <c r="H3181" s="251">
        <v>5619751.2000000002</v>
      </c>
      <c r="I3181" s="251" t="s">
        <v>10491</v>
      </c>
      <c r="J3181" s="16"/>
      <c r="K3181" s="16"/>
      <c r="L3181" s="16"/>
      <c r="M3181" s="16"/>
      <c r="N3181" s="16"/>
      <c r="O3181" s="16"/>
      <c r="P3181" s="16"/>
      <c r="Q3181" s="16"/>
      <c r="R3181" s="16">
        <v>5619751.2000000002</v>
      </c>
      <c r="S3181" s="16">
        <v>1785</v>
      </c>
      <c r="T3181" s="16" t="s">
        <v>76</v>
      </c>
      <c r="U3181" s="16" t="s">
        <v>2567</v>
      </c>
      <c r="V3181" s="16" t="s">
        <v>10492</v>
      </c>
    </row>
    <row r="3182" spans="1:22" s="1" customFormat="1" ht="37.5" x14ac:dyDescent="0.3">
      <c r="A3182" s="16">
        <v>3177</v>
      </c>
      <c r="B3182" s="21" t="s">
        <v>8014</v>
      </c>
      <c r="C3182" s="16" t="s">
        <v>8015</v>
      </c>
      <c r="D3182" s="16" t="s">
        <v>438</v>
      </c>
      <c r="E3182" s="16" t="s">
        <v>8016</v>
      </c>
      <c r="F3182" s="16"/>
      <c r="G3182" s="16" t="s">
        <v>33</v>
      </c>
      <c r="H3182" s="251">
        <v>2479999.9999999995</v>
      </c>
      <c r="I3182" s="251">
        <v>8</v>
      </c>
      <c r="J3182" s="16">
        <v>313025</v>
      </c>
      <c r="K3182" s="16">
        <v>1</v>
      </c>
      <c r="L3182" s="16">
        <v>939075</v>
      </c>
      <c r="M3182" s="16">
        <v>3</v>
      </c>
      <c r="N3182" s="16">
        <v>939075</v>
      </c>
      <c r="O3182" s="16">
        <v>3</v>
      </c>
      <c r="P3182" s="16">
        <v>939075</v>
      </c>
      <c r="Q3182" s="16">
        <v>3</v>
      </c>
      <c r="R3182" s="16">
        <v>5610250</v>
      </c>
      <c r="S3182" s="16">
        <v>18</v>
      </c>
      <c r="T3182" s="16" t="s">
        <v>213</v>
      </c>
      <c r="U3182" s="16" t="s">
        <v>7048</v>
      </c>
      <c r="V3182" s="16" t="s">
        <v>7048</v>
      </c>
    </row>
    <row r="3183" spans="1:22" s="1" customFormat="1" ht="37.5" x14ac:dyDescent="0.3">
      <c r="A3183" s="16">
        <v>3178</v>
      </c>
      <c r="B3183" s="21" t="s">
        <v>544</v>
      </c>
      <c r="C3183" s="16" t="s">
        <v>545</v>
      </c>
      <c r="D3183" s="16" t="s">
        <v>546</v>
      </c>
      <c r="E3183" s="16" t="s">
        <v>10616</v>
      </c>
      <c r="F3183" s="16"/>
      <c r="G3183" s="16" t="s">
        <v>9115</v>
      </c>
      <c r="H3183" s="251">
        <v>5600000</v>
      </c>
      <c r="I3183" s="251" t="s">
        <v>9113</v>
      </c>
      <c r="J3183" s="16"/>
      <c r="K3183" s="16"/>
      <c r="L3183" s="16"/>
      <c r="M3183" s="16"/>
      <c r="N3183" s="16"/>
      <c r="O3183" s="16"/>
      <c r="P3183" s="16"/>
      <c r="Q3183" s="16"/>
      <c r="R3183" s="16">
        <v>5600000</v>
      </c>
      <c r="S3183" s="16">
        <v>1</v>
      </c>
      <c r="T3183" s="16" t="s">
        <v>76</v>
      </c>
      <c r="U3183" s="16" t="s">
        <v>294</v>
      </c>
      <c r="V3183" s="16" t="s">
        <v>10615</v>
      </c>
    </row>
    <row r="3184" spans="1:22" s="1" customFormat="1" ht="75" x14ac:dyDescent="0.3">
      <c r="A3184" s="16">
        <v>3179</v>
      </c>
      <c r="B3184" s="16" t="s">
        <v>1519</v>
      </c>
      <c r="C3184" s="16" t="s">
        <v>12987</v>
      </c>
      <c r="D3184" s="16" t="s">
        <v>12988</v>
      </c>
      <c r="E3184" s="16" t="s">
        <v>13065</v>
      </c>
      <c r="F3184" s="16"/>
      <c r="G3184" s="151" t="s">
        <v>9115</v>
      </c>
      <c r="H3184" s="166">
        <v>5600000</v>
      </c>
      <c r="I3184" s="166" t="s">
        <v>9113</v>
      </c>
      <c r="J3184" s="166"/>
      <c r="K3184" s="166"/>
      <c r="L3184" s="166"/>
      <c r="M3184" s="166"/>
      <c r="N3184" s="166"/>
      <c r="O3184" s="166"/>
      <c r="P3184" s="166"/>
      <c r="Q3184" s="166"/>
      <c r="R3184" s="16">
        <v>5600000</v>
      </c>
      <c r="S3184" s="275">
        <v>1</v>
      </c>
      <c r="T3184" s="20" t="s">
        <v>12910</v>
      </c>
      <c r="U3184" s="118" t="s">
        <v>2567</v>
      </c>
      <c r="V3184" s="118"/>
    </row>
    <row r="3185" spans="1:22" s="1" customFormat="1" ht="75" x14ac:dyDescent="0.3">
      <c r="A3185" s="16">
        <v>3180</v>
      </c>
      <c r="B3185" s="20" t="s">
        <v>13821</v>
      </c>
      <c r="C3185" s="20" t="s">
        <v>13822</v>
      </c>
      <c r="D3185" s="20" t="s">
        <v>13823</v>
      </c>
      <c r="E3185" s="20" t="s">
        <v>13846</v>
      </c>
      <c r="F3185" s="20" t="s">
        <v>13781</v>
      </c>
      <c r="G3185" s="20" t="s">
        <v>9115</v>
      </c>
      <c r="H3185" s="115">
        <v>1120000</v>
      </c>
      <c r="I3185" s="115" t="s">
        <v>9338</v>
      </c>
      <c r="J3185" s="21">
        <v>1120000</v>
      </c>
      <c r="K3185" s="21" t="s">
        <v>9338</v>
      </c>
      <c r="L3185" s="21">
        <v>1120000</v>
      </c>
      <c r="M3185" s="21" t="s">
        <v>9338</v>
      </c>
      <c r="N3185" s="21">
        <v>1120000</v>
      </c>
      <c r="O3185" s="21" t="s">
        <v>9338</v>
      </c>
      <c r="P3185" s="21">
        <v>1120000</v>
      </c>
      <c r="Q3185" s="21" t="s">
        <v>9338</v>
      </c>
      <c r="R3185" s="16">
        <v>5600000</v>
      </c>
      <c r="S3185" s="21">
        <v>200</v>
      </c>
      <c r="T3185" s="113" t="s">
        <v>13783</v>
      </c>
      <c r="U3185" s="112"/>
      <c r="V3185" s="221"/>
    </row>
    <row r="3186" spans="1:22" s="1" customFormat="1" ht="75" x14ac:dyDescent="0.3">
      <c r="A3186" s="16">
        <v>3181</v>
      </c>
      <c r="B3186" s="20" t="s">
        <v>55</v>
      </c>
      <c r="C3186" s="20" t="s">
        <v>13847</v>
      </c>
      <c r="D3186" s="20" t="s">
        <v>13848</v>
      </c>
      <c r="E3186" s="20" t="s">
        <v>13849</v>
      </c>
      <c r="F3186" s="20" t="s">
        <v>13781</v>
      </c>
      <c r="G3186" s="20" t="s">
        <v>9114</v>
      </c>
      <c r="H3186" s="115">
        <v>1120000</v>
      </c>
      <c r="I3186" s="115" t="s">
        <v>9113</v>
      </c>
      <c r="J3186" s="21">
        <v>1120000</v>
      </c>
      <c r="K3186" s="21" t="s">
        <v>9113</v>
      </c>
      <c r="L3186" s="21">
        <v>1120000</v>
      </c>
      <c r="M3186" s="21" t="s">
        <v>9113</v>
      </c>
      <c r="N3186" s="21">
        <v>1120000</v>
      </c>
      <c r="O3186" s="21" t="s">
        <v>9113</v>
      </c>
      <c r="P3186" s="21">
        <v>1120000</v>
      </c>
      <c r="Q3186" s="21" t="s">
        <v>9113</v>
      </c>
      <c r="R3186" s="16">
        <v>5600000</v>
      </c>
      <c r="S3186" s="21">
        <v>5</v>
      </c>
      <c r="T3186" s="113" t="s">
        <v>13783</v>
      </c>
      <c r="U3186" s="112"/>
      <c r="V3186" s="221"/>
    </row>
    <row r="3187" spans="1:22" s="1" customFormat="1" ht="131.25" x14ac:dyDescent="0.3">
      <c r="A3187" s="16">
        <v>3182</v>
      </c>
      <c r="B3187" s="51" t="s">
        <v>1114</v>
      </c>
      <c r="C3187" s="51" t="s">
        <v>1115</v>
      </c>
      <c r="D3187" s="51" t="s">
        <v>3247</v>
      </c>
      <c r="E3187" s="51" t="s">
        <v>14857</v>
      </c>
      <c r="F3187" s="40" t="s">
        <v>14449</v>
      </c>
      <c r="G3187" s="51" t="s">
        <v>9115</v>
      </c>
      <c r="H3187" s="437">
        <v>5600000</v>
      </c>
      <c r="I3187" s="251" t="s">
        <v>9113</v>
      </c>
      <c r="J3187" s="17"/>
      <c r="K3187" s="17"/>
      <c r="L3187" s="17"/>
      <c r="M3187" s="17"/>
      <c r="N3187" s="17"/>
      <c r="O3187" s="17"/>
      <c r="P3187" s="17"/>
      <c r="Q3187" s="17"/>
      <c r="R3187" s="16">
        <v>5600000</v>
      </c>
      <c r="S3187" s="16">
        <v>1</v>
      </c>
      <c r="T3187" s="51" t="s">
        <v>14655</v>
      </c>
      <c r="U3187" s="51"/>
      <c r="V3187" s="17"/>
    </row>
    <row r="3188" spans="1:22" s="1" customFormat="1" ht="37.5" x14ac:dyDescent="0.3">
      <c r="A3188" s="16">
        <v>3183</v>
      </c>
      <c r="B3188" s="237" t="s">
        <v>3002</v>
      </c>
      <c r="C3188" s="237" t="s">
        <v>15364</v>
      </c>
      <c r="D3188" s="237" t="s">
        <v>15365</v>
      </c>
      <c r="E3188" s="237" t="s">
        <v>15366</v>
      </c>
      <c r="F3188" s="211"/>
      <c r="G3188" s="237" t="s">
        <v>9112</v>
      </c>
      <c r="H3188" s="299">
        <v>5600000</v>
      </c>
      <c r="I3188" s="299">
        <v>10</v>
      </c>
      <c r="J3188" s="211"/>
      <c r="K3188" s="211"/>
      <c r="L3188" s="211"/>
      <c r="M3188" s="211"/>
      <c r="N3188" s="211"/>
      <c r="O3188" s="211"/>
      <c r="P3188" s="211"/>
      <c r="Q3188" s="211"/>
      <c r="R3188" s="16">
        <v>5600000</v>
      </c>
      <c r="S3188" s="211"/>
      <c r="T3188" s="207" t="s">
        <v>14724</v>
      </c>
      <c r="U3188" s="248">
        <v>398</v>
      </c>
      <c r="V3188" s="249" t="s">
        <v>15367</v>
      </c>
    </row>
    <row r="3189" spans="1:22" s="1" customFormat="1" ht="75" x14ac:dyDescent="0.3">
      <c r="A3189" s="16">
        <v>3184</v>
      </c>
      <c r="B3189" s="113" t="s">
        <v>1841</v>
      </c>
      <c r="C3189" s="113" t="s">
        <v>16166</v>
      </c>
      <c r="D3189" s="113" t="s">
        <v>16167</v>
      </c>
      <c r="E3189" s="113" t="s">
        <v>16168</v>
      </c>
      <c r="F3189" s="17">
        <v>3463</v>
      </c>
      <c r="G3189" s="21" t="s">
        <v>33</v>
      </c>
      <c r="H3189" s="115">
        <v>5593139.25</v>
      </c>
      <c r="I3189" s="115">
        <v>389</v>
      </c>
      <c r="J3189" s="171"/>
      <c r="K3189" s="171"/>
      <c r="L3189" s="171"/>
      <c r="M3189" s="171"/>
      <c r="N3189" s="171"/>
      <c r="O3189" s="171"/>
      <c r="P3189" s="174"/>
      <c r="Q3189" s="174"/>
      <c r="R3189" s="16">
        <v>5593139.25</v>
      </c>
      <c r="S3189" s="171">
        <v>389</v>
      </c>
      <c r="T3189" s="21" t="s">
        <v>15928</v>
      </c>
      <c r="U3189" s="112" t="s">
        <v>199</v>
      </c>
      <c r="V3189" s="112" t="s">
        <v>199</v>
      </c>
    </row>
    <row r="3190" spans="1:22" s="1" customFormat="1" ht="56.25" x14ac:dyDescent="0.3">
      <c r="A3190" s="16">
        <v>3185</v>
      </c>
      <c r="B3190" s="21" t="s">
        <v>8017</v>
      </c>
      <c r="C3190" s="16" t="s">
        <v>327</v>
      </c>
      <c r="D3190" s="16" t="s">
        <v>326</v>
      </c>
      <c r="E3190" s="16" t="s">
        <v>328</v>
      </c>
      <c r="F3190" s="16"/>
      <c r="G3190" s="16" t="s">
        <v>281</v>
      </c>
      <c r="H3190" s="251">
        <v>939959.99999999988</v>
      </c>
      <c r="I3190" s="251">
        <v>90</v>
      </c>
      <c r="J3190" s="16">
        <v>1297447.2399999998</v>
      </c>
      <c r="K3190" s="16">
        <v>116</v>
      </c>
      <c r="L3190" s="16">
        <v>1118488.9999999998</v>
      </c>
      <c r="M3190" s="16">
        <v>100</v>
      </c>
      <c r="N3190" s="16">
        <v>1118488.9999999998</v>
      </c>
      <c r="O3190" s="16">
        <v>100</v>
      </c>
      <c r="P3190" s="16">
        <v>1118488.9999999998</v>
      </c>
      <c r="Q3190" s="16">
        <v>100</v>
      </c>
      <c r="R3190" s="16">
        <v>5592874.2399999993</v>
      </c>
      <c r="S3190" s="16">
        <v>506</v>
      </c>
      <c r="T3190" s="16" t="s">
        <v>213</v>
      </c>
      <c r="U3190" s="16" t="s">
        <v>7048</v>
      </c>
      <c r="V3190" s="16" t="s">
        <v>7048</v>
      </c>
    </row>
    <row r="3191" spans="1:22" s="1" customFormat="1" ht="409.5" x14ac:dyDescent="0.3">
      <c r="A3191" s="16">
        <v>3186</v>
      </c>
      <c r="B3191" s="21" t="s">
        <v>4598</v>
      </c>
      <c r="C3191" s="16" t="s">
        <v>740</v>
      </c>
      <c r="D3191" s="16" t="s">
        <v>741</v>
      </c>
      <c r="E3191" s="16" t="s">
        <v>4599</v>
      </c>
      <c r="F3191" s="16"/>
      <c r="G3191" s="16" t="s">
        <v>33</v>
      </c>
      <c r="H3191" s="251">
        <v>306838</v>
      </c>
      <c r="I3191" s="251">
        <v>31</v>
      </c>
      <c r="J3191" s="16">
        <v>1321373.45</v>
      </c>
      <c r="K3191" s="16">
        <v>85</v>
      </c>
      <c r="L3191" s="16">
        <v>1321373.45</v>
      </c>
      <c r="M3191" s="16">
        <v>85</v>
      </c>
      <c r="N3191" s="16">
        <v>1321373.45</v>
      </c>
      <c r="O3191" s="16">
        <v>85</v>
      </c>
      <c r="P3191" s="16">
        <v>1321373.45</v>
      </c>
      <c r="Q3191" s="16">
        <v>85</v>
      </c>
      <c r="R3191" s="16">
        <v>5592331.7999999998</v>
      </c>
      <c r="S3191" s="16">
        <v>371</v>
      </c>
      <c r="T3191" s="16" t="s">
        <v>25</v>
      </c>
      <c r="U3191" s="16" t="s">
        <v>61</v>
      </c>
      <c r="V3191" s="16" t="s">
        <v>4600</v>
      </c>
    </row>
    <row r="3192" spans="1:22" s="1" customFormat="1" ht="93.75" x14ac:dyDescent="0.3">
      <c r="A3192" s="16">
        <v>3187</v>
      </c>
      <c r="B3192" s="51" t="s">
        <v>538</v>
      </c>
      <c r="C3192" s="51" t="s">
        <v>4973</v>
      </c>
      <c r="D3192" s="51" t="s">
        <v>4974</v>
      </c>
      <c r="E3192" s="51" t="s">
        <v>14858</v>
      </c>
      <c r="F3192" s="40" t="s">
        <v>14449</v>
      </c>
      <c r="G3192" s="51" t="s">
        <v>9229</v>
      </c>
      <c r="H3192" s="437">
        <v>5590989.9400000004</v>
      </c>
      <c r="I3192" s="251" t="s">
        <v>14859</v>
      </c>
      <c r="J3192" s="17"/>
      <c r="K3192" s="17"/>
      <c r="L3192" s="17"/>
      <c r="M3192" s="17"/>
      <c r="N3192" s="17"/>
      <c r="O3192" s="17"/>
      <c r="P3192" s="17"/>
      <c r="Q3192" s="17"/>
      <c r="R3192" s="16">
        <v>5590989.9400000004</v>
      </c>
      <c r="S3192" s="16">
        <v>909</v>
      </c>
      <c r="T3192" s="51" t="s">
        <v>14655</v>
      </c>
      <c r="U3192" s="51"/>
      <c r="V3192" s="17"/>
    </row>
    <row r="3193" spans="1:22" s="1" customFormat="1" ht="112.5" x14ac:dyDescent="0.3">
      <c r="A3193" s="16">
        <v>3188</v>
      </c>
      <c r="B3193" s="113" t="s">
        <v>645</v>
      </c>
      <c r="C3193" s="113" t="s">
        <v>11043</v>
      </c>
      <c r="D3193" s="113" t="s">
        <v>11044</v>
      </c>
      <c r="E3193" s="113" t="s">
        <v>15768</v>
      </c>
      <c r="F3193" s="20" t="s">
        <v>14449</v>
      </c>
      <c r="G3193" s="113" t="s">
        <v>33</v>
      </c>
      <c r="H3193" s="172">
        <v>1627084</v>
      </c>
      <c r="I3193" s="172">
        <v>8</v>
      </c>
      <c r="J3193" s="178">
        <v>878625</v>
      </c>
      <c r="K3193" s="178">
        <v>4</v>
      </c>
      <c r="L3193" s="178">
        <v>948915</v>
      </c>
      <c r="M3193" s="178">
        <v>4</v>
      </c>
      <c r="N3193" s="178">
        <v>1024829</v>
      </c>
      <c r="O3193" s="178">
        <v>4</v>
      </c>
      <c r="P3193" s="114">
        <v>1106815</v>
      </c>
      <c r="Q3193" s="114">
        <v>4</v>
      </c>
      <c r="R3193" s="16">
        <v>5586268</v>
      </c>
      <c r="S3193" s="21">
        <v>24</v>
      </c>
      <c r="T3193" s="20" t="s">
        <v>15751</v>
      </c>
      <c r="U3193" s="112"/>
      <c r="V3193" s="112"/>
    </row>
    <row r="3194" spans="1:22" s="1" customFormat="1" ht="409.5" x14ac:dyDescent="0.3">
      <c r="A3194" s="16">
        <v>3189</v>
      </c>
      <c r="B3194" s="21" t="s">
        <v>544</v>
      </c>
      <c r="C3194" s="16" t="s">
        <v>5980</v>
      </c>
      <c r="D3194" s="16" t="s">
        <v>5981</v>
      </c>
      <c r="E3194" s="16" t="s">
        <v>6461</v>
      </c>
      <c r="F3194" s="16"/>
      <c r="G3194" s="16" t="s">
        <v>1493</v>
      </c>
      <c r="H3194" s="251">
        <v>5586000</v>
      </c>
      <c r="I3194" s="251">
        <v>2</v>
      </c>
      <c r="J3194" s="16">
        <v>0</v>
      </c>
      <c r="K3194" s="16">
        <v>0</v>
      </c>
      <c r="L3194" s="16">
        <v>0</v>
      </c>
      <c r="M3194" s="16">
        <v>0</v>
      </c>
      <c r="N3194" s="16">
        <v>0</v>
      </c>
      <c r="O3194" s="16">
        <v>0</v>
      </c>
      <c r="P3194" s="16">
        <v>0</v>
      </c>
      <c r="Q3194" s="16">
        <v>0</v>
      </c>
      <c r="R3194" s="16">
        <v>5586000</v>
      </c>
      <c r="S3194" s="16">
        <v>2</v>
      </c>
      <c r="T3194" s="16" t="s">
        <v>76</v>
      </c>
      <c r="U3194" s="16"/>
      <c r="V3194" s="16"/>
    </row>
    <row r="3195" spans="1:22" s="1" customFormat="1" ht="409.5" x14ac:dyDescent="0.3">
      <c r="A3195" s="16">
        <v>3190</v>
      </c>
      <c r="B3195" s="21" t="s">
        <v>7346</v>
      </c>
      <c r="C3195" s="16" t="s">
        <v>436</v>
      </c>
      <c r="D3195" s="16" t="s">
        <v>347</v>
      </c>
      <c r="E3195" s="16" t="s">
        <v>7347</v>
      </c>
      <c r="F3195" s="16"/>
      <c r="G3195" s="16" t="s">
        <v>1493</v>
      </c>
      <c r="H3195" s="251">
        <v>1116500</v>
      </c>
      <c r="I3195" s="251">
        <v>1</v>
      </c>
      <c r="J3195" s="16">
        <v>1116500</v>
      </c>
      <c r="K3195" s="16">
        <v>1</v>
      </c>
      <c r="L3195" s="16">
        <v>1116500</v>
      </c>
      <c r="M3195" s="16">
        <v>1</v>
      </c>
      <c r="N3195" s="16">
        <v>1116500</v>
      </c>
      <c r="O3195" s="16">
        <v>1</v>
      </c>
      <c r="P3195" s="16">
        <v>1116500</v>
      </c>
      <c r="Q3195" s="16">
        <v>1</v>
      </c>
      <c r="R3195" s="16">
        <v>5582500</v>
      </c>
      <c r="S3195" s="16">
        <v>5</v>
      </c>
      <c r="T3195" s="16" t="s">
        <v>213</v>
      </c>
      <c r="U3195" s="16" t="s">
        <v>7048</v>
      </c>
      <c r="V3195" s="16" t="s">
        <v>7048</v>
      </c>
    </row>
    <row r="3196" spans="1:22" s="1" customFormat="1" ht="375" x14ac:dyDescent="0.3">
      <c r="A3196" s="16">
        <v>3191</v>
      </c>
      <c r="B3196" s="21" t="s">
        <v>2536</v>
      </c>
      <c r="C3196" s="16" t="s">
        <v>2537</v>
      </c>
      <c r="D3196" s="16" t="s">
        <v>2538</v>
      </c>
      <c r="E3196" s="16" t="s">
        <v>2539</v>
      </c>
      <c r="F3196" s="16"/>
      <c r="G3196" s="16" t="s">
        <v>2320</v>
      </c>
      <c r="H3196" s="251">
        <v>1184507.5</v>
      </c>
      <c r="I3196" s="251">
        <v>1.9</v>
      </c>
      <c r="J3196" s="16">
        <v>1099000</v>
      </c>
      <c r="K3196" s="16">
        <v>1.4</v>
      </c>
      <c r="L3196" s="16">
        <v>1099000</v>
      </c>
      <c r="M3196" s="16">
        <v>1.4</v>
      </c>
      <c r="N3196" s="16">
        <v>1099000</v>
      </c>
      <c r="O3196" s="16">
        <v>1.4</v>
      </c>
      <c r="P3196" s="16">
        <v>1099000</v>
      </c>
      <c r="Q3196" s="16">
        <v>1.4</v>
      </c>
      <c r="R3196" s="16">
        <v>5580507.5</v>
      </c>
      <c r="S3196" s="16">
        <v>7.5</v>
      </c>
      <c r="T3196" s="16" t="s">
        <v>25</v>
      </c>
      <c r="U3196" s="16" t="s">
        <v>83</v>
      </c>
      <c r="V3196" s="16" t="s">
        <v>199</v>
      </c>
    </row>
    <row r="3197" spans="1:22" s="1" customFormat="1" ht="56.25" x14ac:dyDescent="0.3">
      <c r="A3197" s="16">
        <v>3192</v>
      </c>
      <c r="B3197" s="113" t="s">
        <v>6339</v>
      </c>
      <c r="C3197" s="113" t="s">
        <v>16126</v>
      </c>
      <c r="D3197" s="113" t="s">
        <v>16127</v>
      </c>
      <c r="E3197" s="113" t="s">
        <v>16128</v>
      </c>
      <c r="F3197" s="17">
        <v>2599</v>
      </c>
      <c r="G3197" s="21" t="s">
        <v>33</v>
      </c>
      <c r="H3197" s="115">
        <v>5570758.5</v>
      </c>
      <c r="I3197" s="115">
        <v>150</v>
      </c>
      <c r="J3197" s="171"/>
      <c r="K3197" s="171"/>
      <c r="L3197" s="171"/>
      <c r="M3197" s="171"/>
      <c r="N3197" s="171"/>
      <c r="O3197" s="171"/>
      <c r="P3197" s="174"/>
      <c r="Q3197" s="174"/>
      <c r="R3197" s="16">
        <v>5570758.5</v>
      </c>
      <c r="S3197" s="171">
        <v>150</v>
      </c>
      <c r="T3197" s="114" t="s">
        <v>15928</v>
      </c>
      <c r="U3197" s="112" t="s">
        <v>199</v>
      </c>
      <c r="V3197" s="112" t="s">
        <v>199</v>
      </c>
    </row>
    <row r="3198" spans="1:22" s="1" customFormat="1" ht="75" x14ac:dyDescent="0.3">
      <c r="A3198" s="16">
        <v>3193</v>
      </c>
      <c r="B3198" s="16" t="s">
        <v>9602</v>
      </c>
      <c r="C3198" s="16" t="s">
        <v>12147</v>
      </c>
      <c r="D3198" s="16" t="s">
        <v>12148</v>
      </c>
      <c r="E3198" s="16" t="s">
        <v>12501</v>
      </c>
      <c r="F3198" s="16"/>
      <c r="G3198" s="151" t="s">
        <v>9115</v>
      </c>
      <c r="H3198" s="275">
        <v>0</v>
      </c>
      <c r="I3198" s="275">
        <v>0</v>
      </c>
      <c r="J3198" s="275">
        <v>1392000</v>
      </c>
      <c r="K3198" s="275" t="s">
        <v>9227</v>
      </c>
      <c r="L3198" s="275">
        <v>1392000</v>
      </c>
      <c r="M3198" s="275" t="s">
        <v>9227</v>
      </c>
      <c r="N3198" s="275">
        <v>1392000</v>
      </c>
      <c r="O3198" s="275" t="s">
        <v>9227</v>
      </c>
      <c r="P3198" s="275">
        <v>1392000</v>
      </c>
      <c r="Q3198" s="275" t="s">
        <v>9227</v>
      </c>
      <c r="R3198" s="16">
        <v>5568000</v>
      </c>
      <c r="S3198" s="275">
        <v>480</v>
      </c>
      <c r="T3198" s="38" t="s">
        <v>11752</v>
      </c>
      <c r="U3198" s="279"/>
      <c r="V3198" s="279"/>
    </row>
    <row r="3199" spans="1:22" s="1" customFormat="1" ht="150" x14ac:dyDescent="0.3">
      <c r="A3199" s="16">
        <v>3194</v>
      </c>
      <c r="B3199" s="21" t="s">
        <v>899</v>
      </c>
      <c r="C3199" s="16" t="s">
        <v>900</v>
      </c>
      <c r="D3199" s="16" t="s">
        <v>901</v>
      </c>
      <c r="E3199" s="16" t="s">
        <v>10805</v>
      </c>
      <c r="F3199" s="16"/>
      <c r="G3199" s="16" t="s">
        <v>7084</v>
      </c>
      <c r="H3199" s="251">
        <v>5550720</v>
      </c>
      <c r="I3199" s="251" t="s">
        <v>9482</v>
      </c>
      <c r="J3199" s="16"/>
      <c r="K3199" s="16"/>
      <c r="L3199" s="16"/>
      <c r="M3199" s="16"/>
      <c r="N3199" s="16"/>
      <c r="O3199" s="16"/>
      <c r="P3199" s="16"/>
      <c r="Q3199" s="16"/>
      <c r="R3199" s="16">
        <v>5550720</v>
      </c>
      <c r="S3199" s="16">
        <v>800</v>
      </c>
      <c r="T3199" s="16" t="s">
        <v>76</v>
      </c>
      <c r="U3199" s="16" t="s">
        <v>2567</v>
      </c>
      <c r="V3199" s="16" t="s">
        <v>10806</v>
      </c>
    </row>
    <row r="3200" spans="1:22" s="1" customFormat="1" ht="56.25" x14ac:dyDescent="0.3">
      <c r="A3200" s="16">
        <v>3195</v>
      </c>
      <c r="B3200" s="21" t="s">
        <v>3749</v>
      </c>
      <c r="C3200" s="16" t="s">
        <v>3748</v>
      </c>
      <c r="D3200" s="16" t="s">
        <v>3750</v>
      </c>
      <c r="E3200" s="16" t="s">
        <v>9368</v>
      </c>
      <c r="F3200" s="16"/>
      <c r="G3200" s="16" t="s">
        <v>9115</v>
      </c>
      <c r="H3200" s="251">
        <v>5547192</v>
      </c>
      <c r="I3200" s="251" t="s">
        <v>9130</v>
      </c>
      <c r="J3200" s="16"/>
      <c r="K3200" s="16"/>
      <c r="L3200" s="16"/>
      <c r="M3200" s="16"/>
      <c r="N3200" s="16"/>
      <c r="O3200" s="16"/>
      <c r="P3200" s="16"/>
      <c r="Q3200" s="16"/>
      <c r="R3200" s="16">
        <v>5547192</v>
      </c>
      <c r="S3200" s="16">
        <v>3</v>
      </c>
      <c r="T3200" s="16" t="s">
        <v>1326</v>
      </c>
      <c r="U3200" s="16"/>
      <c r="V3200" s="16"/>
    </row>
    <row r="3201" spans="1:22" s="1" customFormat="1" ht="56.25" x14ac:dyDescent="0.3">
      <c r="A3201" s="16">
        <v>3196</v>
      </c>
      <c r="B3201" s="21" t="s">
        <v>3749</v>
      </c>
      <c r="C3201" s="16" t="s">
        <v>3748</v>
      </c>
      <c r="D3201" s="16" t="s">
        <v>3750</v>
      </c>
      <c r="E3201" s="16" t="s">
        <v>9369</v>
      </c>
      <c r="F3201" s="16"/>
      <c r="G3201" s="16" t="s">
        <v>9115</v>
      </c>
      <c r="H3201" s="251">
        <v>5547192</v>
      </c>
      <c r="I3201" s="251" t="s">
        <v>9130</v>
      </c>
      <c r="J3201" s="16"/>
      <c r="K3201" s="16"/>
      <c r="L3201" s="16"/>
      <c r="M3201" s="16"/>
      <c r="N3201" s="16"/>
      <c r="O3201" s="16"/>
      <c r="P3201" s="16"/>
      <c r="Q3201" s="16"/>
      <c r="R3201" s="16">
        <v>5547192</v>
      </c>
      <c r="S3201" s="16">
        <v>3</v>
      </c>
      <c r="T3201" s="16" t="s">
        <v>1326</v>
      </c>
      <c r="U3201" s="16"/>
      <c r="V3201" s="16"/>
    </row>
    <row r="3202" spans="1:22" s="1" customFormat="1" ht="93.75" x14ac:dyDescent="0.3">
      <c r="A3202" s="16">
        <v>3197</v>
      </c>
      <c r="B3202" s="21" t="s">
        <v>4233</v>
      </c>
      <c r="C3202" s="16" t="s">
        <v>5635</v>
      </c>
      <c r="D3202" s="16" t="s">
        <v>5636</v>
      </c>
      <c r="E3202" s="16" t="s">
        <v>5637</v>
      </c>
      <c r="F3202" s="16"/>
      <c r="G3202" s="16" t="s">
        <v>24</v>
      </c>
      <c r="H3202" s="251">
        <v>5545414.5920000002</v>
      </c>
      <c r="I3202" s="251">
        <v>104630.46400000001</v>
      </c>
      <c r="J3202" s="16">
        <v>0</v>
      </c>
      <c r="K3202" s="16">
        <v>0</v>
      </c>
      <c r="L3202" s="16">
        <v>0</v>
      </c>
      <c r="M3202" s="16">
        <v>0</v>
      </c>
      <c r="N3202" s="16">
        <v>0</v>
      </c>
      <c r="O3202" s="16">
        <v>0</v>
      </c>
      <c r="P3202" s="16">
        <v>0</v>
      </c>
      <c r="Q3202" s="16">
        <v>0</v>
      </c>
      <c r="R3202" s="16">
        <v>5545414.5920000002</v>
      </c>
      <c r="S3202" s="16">
        <v>104630.46400000001</v>
      </c>
      <c r="T3202" s="16" t="s">
        <v>76</v>
      </c>
      <c r="U3202" s="16" t="s">
        <v>2567</v>
      </c>
      <c r="V3202" s="16" t="s">
        <v>199</v>
      </c>
    </row>
    <row r="3203" spans="1:22" s="1" customFormat="1" ht="187.5" x14ac:dyDescent="0.3">
      <c r="A3203" s="16">
        <v>3198</v>
      </c>
      <c r="B3203" s="21" t="s">
        <v>7213</v>
      </c>
      <c r="C3203" s="16" t="s">
        <v>2281</v>
      </c>
      <c r="D3203" s="16" t="s">
        <v>686</v>
      </c>
      <c r="E3203" s="16" t="s">
        <v>7214</v>
      </c>
      <c r="F3203" s="16"/>
      <c r="G3203" s="16" t="s">
        <v>1493</v>
      </c>
      <c r="H3203" s="251">
        <v>1108996</v>
      </c>
      <c r="I3203" s="251">
        <v>5</v>
      </c>
      <c r="J3203" s="16">
        <v>1108996</v>
      </c>
      <c r="K3203" s="16">
        <v>5</v>
      </c>
      <c r="L3203" s="16">
        <v>1108996</v>
      </c>
      <c r="M3203" s="16">
        <v>5</v>
      </c>
      <c r="N3203" s="16">
        <v>1108996</v>
      </c>
      <c r="O3203" s="16">
        <v>5</v>
      </c>
      <c r="P3203" s="16">
        <v>1108996</v>
      </c>
      <c r="Q3203" s="16">
        <v>5</v>
      </c>
      <c r="R3203" s="16">
        <v>5544980</v>
      </c>
      <c r="S3203" s="16">
        <v>25</v>
      </c>
      <c r="T3203" s="16" t="s">
        <v>213</v>
      </c>
      <c r="U3203" s="16"/>
      <c r="V3203" s="16"/>
    </row>
    <row r="3204" spans="1:22" s="1" customFormat="1" ht="262.5" x14ac:dyDescent="0.3">
      <c r="A3204" s="16">
        <v>3199</v>
      </c>
      <c r="B3204" s="16" t="s">
        <v>12502</v>
      </c>
      <c r="C3204" s="16" t="s">
        <v>12503</v>
      </c>
      <c r="D3204" s="16" t="s">
        <v>12504</v>
      </c>
      <c r="E3204" s="16" t="s">
        <v>12505</v>
      </c>
      <c r="F3204" s="16" t="s">
        <v>12506</v>
      </c>
      <c r="G3204" s="151" t="s">
        <v>33</v>
      </c>
      <c r="H3204" s="275">
        <v>1108983.75</v>
      </c>
      <c r="I3204" s="275">
        <v>25</v>
      </c>
      <c r="J3204" s="275">
        <v>1108983.75</v>
      </c>
      <c r="K3204" s="275">
        <v>25</v>
      </c>
      <c r="L3204" s="275">
        <v>1108983.75</v>
      </c>
      <c r="M3204" s="275">
        <v>25</v>
      </c>
      <c r="N3204" s="275">
        <v>1108983.75</v>
      </c>
      <c r="O3204" s="275">
        <v>25</v>
      </c>
      <c r="P3204" s="275">
        <v>1108983.75</v>
      </c>
      <c r="Q3204" s="275">
        <v>25</v>
      </c>
      <c r="R3204" s="16">
        <v>5544918.75</v>
      </c>
      <c r="S3204" s="275">
        <v>125</v>
      </c>
      <c r="T3204" s="243" t="s">
        <v>11752</v>
      </c>
      <c r="U3204" s="279" t="s">
        <v>274</v>
      </c>
      <c r="V3204" s="279" t="s">
        <v>12507</v>
      </c>
    </row>
    <row r="3205" spans="1:22" s="1" customFormat="1" ht="300" x14ac:dyDescent="0.3">
      <c r="A3205" s="16">
        <v>3200</v>
      </c>
      <c r="B3205" s="21" t="s">
        <v>8211</v>
      </c>
      <c r="C3205" s="16" t="s">
        <v>8210</v>
      </c>
      <c r="D3205" s="16" t="s">
        <v>7258</v>
      </c>
      <c r="E3205" s="16" t="s">
        <v>10038</v>
      </c>
      <c r="F3205" s="16" t="s">
        <v>10039</v>
      </c>
      <c r="G3205" s="16" t="s">
        <v>9115</v>
      </c>
      <c r="H3205" s="251">
        <v>1107680</v>
      </c>
      <c r="I3205" s="251" t="s">
        <v>9201</v>
      </c>
      <c r="J3205" s="16">
        <v>1107680</v>
      </c>
      <c r="K3205" s="16" t="s">
        <v>9201</v>
      </c>
      <c r="L3205" s="16">
        <v>1107680</v>
      </c>
      <c r="M3205" s="16" t="s">
        <v>9201</v>
      </c>
      <c r="N3205" s="16">
        <v>1107680</v>
      </c>
      <c r="O3205" s="16" t="s">
        <v>9201</v>
      </c>
      <c r="P3205" s="16">
        <v>1107680</v>
      </c>
      <c r="Q3205" s="16" t="s">
        <v>9201</v>
      </c>
      <c r="R3205" s="16">
        <v>5538400</v>
      </c>
      <c r="S3205" s="16">
        <v>25</v>
      </c>
      <c r="T3205" s="16" t="s">
        <v>34</v>
      </c>
      <c r="U3205" s="16"/>
      <c r="V3205" s="16"/>
    </row>
    <row r="3206" spans="1:22" s="1" customFormat="1" ht="300" x14ac:dyDescent="0.3">
      <c r="A3206" s="16">
        <v>3201</v>
      </c>
      <c r="B3206" s="21" t="s">
        <v>8211</v>
      </c>
      <c r="C3206" s="16" t="s">
        <v>8210</v>
      </c>
      <c r="D3206" s="16" t="s">
        <v>7258</v>
      </c>
      <c r="E3206" s="16" t="s">
        <v>10038</v>
      </c>
      <c r="F3206" s="16" t="s">
        <v>10039</v>
      </c>
      <c r="G3206" s="16" t="s">
        <v>9115</v>
      </c>
      <c r="H3206" s="251">
        <v>1107680</v>
      </c>
      <c r="I3206" s="251" t="s">
        <v>9201</v>
      </c>
      <c r="J3206" s="16">
        <v>1107680</v>
      </c>
      <c r="K3206" s="16" t="s">
        <v>9201</v>
      </c>
      <c r="L3206" s="16">
        <v>1107680</v>
      </c>
      <c r="M3206" s="16" t="s">
        <v>9201</v>
      </c>
      <c r="N3206" s="16">
        <v>1107680</v>
      </c>
      <c r="O3206" s="16" t="s">
        <v>9201</v>
      </c>
      <c r="P3206" s="16">
        <v>1107680</v>
      </c>
      <c r="Q3206" s="16" t="s">
        <v>9201</v>
      </c>
      <c r="R3206" s="16">
        <v>5538400</v>
      </c>
      <c r="S3206" s="16">
        <v>25</v>
      </c>
      <c r="T3206" s="16" t="s">
        <v>34</v>
      </c>
      <c r="U3206" s="16"/>
      <c r="V3206" s="16"/>
    </row>
    <row r="3207" spans="1:22" s="1" customFormat="1" ht="356.25" x14ac:dyDescent="0.3">
      <c r="A3207" s="16">
        <v>3202</v>
      </c>
      <c r="B3207" s="21" t="s">
        <v>1519</v>
      </c>
      <c r="C3207" s="16" t="s">
        <v>3599</v>
      </c>
      <c r="D3207" s="16" t="s">
        <v>3600</v>
      </c>
      <c r="E3207" s="16" t="s">
        <v>5974</v>
      </c>
      <c r="F3207" s="16"/>
      <c r="G3207" s="16" t="s">
        <v>1493</v>
      </c>
      <c r="H3207" s="251">
        <v>5535714</v>
      </c>
      <c r="I3207" s="251">
        <v>1</v>
      </c>
      <c r="J3207" s="16">
        <v>0</v>
      </c>
      <c r="K3207" s="16">
        <v>0</v>
      </c>
      <c r="L3207" s="16">
        <v>0</v>
      </c>
      <c r="M3207" s="16">
        <v>0</v>
      </c>
      <c r="N3207" s="16">
        <v>0</v>
      </c>
      <c r="O3207" s="16">
        <v>0</v>
      </c>
      <c r="P3207" s="16">
        <v>0</v>
      </c>
      <c r="Q3207" s="16">
        <v>0</v>
      </c>
      <c r="R3207" s="16">
        <v>5535714</v>
      </c>
      <c r="S3207" s="16">
        <v>1</v>
      </c>
      <c r="T3207" s="16" t="s">
        <v>76</v>
      </c>
      <c r="U3207" s="16"/>
      <c r="V3207" s="16" t="s">
        <v>4555</v>
      </c>
    </row>
    <row r="3208" spans="1:22" s="1" customFormat="1" ht="56.25" x14ac:dyDescent="0.3">
      <c r="A3208" s="16">
        <v>3203</v>
      </c>
      <c r="B3208" s="21" t="s">
        <v>7049</v>
      </c>
      <c r="C3208" s="16" t="s">
        <v>7050</v>
      </c>
      <c r="D3208" s="16" t="s">
        <v>2012</v>
      </c>
      <c r="E3208" s="16" t="s">
        <v>9328</v>
      </c>
      <c r="F3208" s="16"/>
      <c r="G3208" s="16" t="s">
        <v>9115</v>
      </c>
      <c r="H3208" s="251">
        <v>5529829.5800000001</v>
      </c>
      <c r="I3208" s="251" t="s">
        <v>9190</v>
      </c>
      <c r="J3208" s="16"/>
      <c r="K3208" s="16"/>
      <c r="L3208" s="16"/>
      <c r="M3208" s="16"/>
      <c r="N3208" s="16"/>
      <c r="O3208" s="16"/>
      <c r="P3208" s="16"/>
      <c r="Q3208" s="16"/>
      <c r="R3208" s="16">
        <v>5529829.5800000001</v>
      </c>
      <c r="S3208" s="16">
        <v>64</v>
      </c>
      <c r="T3208" s="16" t="s">
        <v>1326</v>
      </c>
      <c r="U3208" s="16"/>
      <c r="V3208" s="16"/>
    </row>
    <row r="3209" spans="1:22" s="1" customFormat="1" ht="37.5" x14ac:dyDescent="0.3">
      <c r="A3209" s="16">
        <v>3204</v>
      </c>
      <c r="B3209" s="51" t="s">
        <v>14863</v>
      </c>
      <c r="C3209" s="51" t="s">
        <v>14864</v>
      </c>
      <c r="D3209" s="51" t="s">
        <v>1501</v>
      </c>
      <c r="E3209" s="51" t="s">
        <v>14865</v>
      </c>
      <c r="F3209" s="40" t="s">
        <v>14449</v>
      </c>
      <c r="G3209" s="51" t="s">
        <v>33</v>
      </c>
      <c r="H3209" s="251">
        <v>1209600</v>
      </c>
      <c r="I3209" s="251">
        <v>60</v>
      </c>
      <c r="J3209" s="251">
        <v>1080000</v>
      </c>
      <c r="K3209" s="51">
        <v>60</v>
      </c>
      <c r="L3209" s="251">
        <v>1080000</v>
      </c>
      <c r="M3209" s="51">
        <v>60</v>
      </c>
      <c r="N3209" s="251">
        <v>1080000</v>
      </c>
      <c r="O3209" s="51">
        <v>60</v>
      </c>
      <c r="P3209" s="251">
        <v>1080000</v>
      </c>
      <c r="Q3209" s="51">
        <v>60</v>
      </c>
      <c r="R3209" s="16">
        <v>5529600</v>
      </c>
      <c r="S3209" s="16">
        <v>300</v>
      </c>
      <c r="T3209" s="16" t="s">
        <v>14724</v>
      </c>
      <c r="U3209" s="211"/>
      <c r="V3209" s="211"/>
    </row>
    <row r="3210" spans="1:22" s="1" customFormat="1" ht="409.5" x14ac:dyDescent="0.3">
      <c r="A3210" s="16">
        <v>3205</v>
      </c>
      <c r="B3210" s="21" t="s">
        <v>1821</v>
      </c>
      <c r="C3210" s="16" t="s">
        <v>1822</v>
      </c>
      <c r="D3210" s="16" t="s">
        <v>1823</v>
      </c>
      <c r="E3210" s="16" t="s">
        <v>1823</v>
      </c>
      <c r="F3210" s="16" t="s">
        <v>1824</v>
      </c>
      <c r="G3210" s="16" t="s">
        <v>1493</v>
      </c>
      <c r="H3210" s="251">
        <v>1381872.24</v>
      </c>
      <c r="I3210" s="251">
        <v>1</v>
      </c>
      <c r="J3210" s="16">
        <v>1381872.24</v>
      </c>
      <c r="K3210" s="16">
        <v>1</v>
      </c>
      <c r="L3210" s="16">
        <v>1381872.24</v>
      </c>
      <c r="M3210" s="16">
        <v>1</v>
      </c>
      <c r="N3210" s="16">
        <v>1381872.24</v>
      </c>
      <c r="O3210" s="16">
        <v>1</v>
      </c>
      <c r="P3210" s="16">
        <v>0</v>
      </c>
      <c r="Q3210" s="16">
        <v>0</v>
      </c>
      <c r="R3210" s="16">
        <v>5527488.96</v>
      </c>
      <c r="S3210" s="16">
        <v>4</v>
      </c>
      <c r="T3210" s="16" t="s">
        <v>1326</v>
      </c>
      <c r="U3210" s="16" t="s">
        <v>83</v>
      </c>
      <c r="V3210" s="16" t="s">
        <v>199</v>
      </c>
    </row>
    <row r="3211" spans="1:22" s="1" customFormat="1" ht="131.25" x14ac:dyDescent="0.3">
      <c r="A3211" s="16">
        <v>3206</v>
      </c>
      <c r="B3211" s="21" t="s">
        <v>8018</v>
      </c>
      <c r="C3211" s="16" t="s">
        <v>1155</v>
      </c>
      <c r="D3211" s="16" t="s">
        <v>339</v>
      </c>
      <c r="E3211" s="16" t="s">
        <v>8019</v>
      </c>
      <c r="F3211" s="16"/>
      <c r="G3211" s="16" t="s">
        <v>33</v>
      </c>
      <c r="H3211" s="251">
        <v>1063998</v>
      </c>
      <c r="I3211" s="251">
        <v>2</v>
      </c>
      <c r="J3211" s="16">
        <v>1115120</v>
      </c>
      <c r="K3211" s="16">
        <v>2</v>
      </c>
      <c r="L3211" s="16">
        <v>1115120</v>
      </c>
      <c r="M3211" s="16">
        <v>2</v>
      </c>
      <c r="N3211" s="16">
        <v>1115120</v>
      </c>
      <c r="O3211" s="16">
        <v>2</v>
      </c>
      <c r="P3211" s="16">
        <v>1115120</v>
      </c>
      <c r="Q3211" s="16">
        <v>2</v>
      </c>
      <c r="R3211" s="16">
        <v>5524478</v>
      </c>
      <c r="S3211" s="16">
        <v>10</v>
      </c>
      <c r="T3211" s="16" t="s">
        <v>213</v>
      </c>
      <c r="U3211" s="16" t="s">
        <v>7048</v>
      </c>
      <c r="V3211" s="16" t="s">
        <v>7048</v>
      </c>
    </row>
    <row r="3212" spans="1:22" s="1" customFormat="1" ht="75" x14ac:dyDescent="0.3">
      <c r="A3212" s="16">
        <v>3207</v>
      </c>
      <c r="B3212" s="21" t="s">
        <v>2626</v>
      </c>
      <c r="C3212" s="16" t="s">
        <v>6450</v>
      </c>
      <c r="D3212" s="16" t="s">
        <v>6451</v>
      </c>
      <c r="E3212" s="16" t="s">
        <v>10953</v>
      </c>
      <c r="F3212" s="16"/>
      <c r="G3212" s="16" t="s">
        <v>9114</v>
      </c>
      <c r="H3212" s="251">
        <v>5521600</v>
      </c>
      <c r="I3212" s="251" t="s">
        <v>9126</v>
      </c>
      <c r="J3212" s="16"/>
      <c r="K3212" s="16"/>
      <c r="L3212" s="16"/>
      <c r="M3212" s="16"/>
      <c r="N3212" s="16"/>
      <c r="O3212" s="16"/>
      <c r="P3212" s="16"/>
      <c r="Q3212" s="16"/>
      <c r="R3212" s="16">
        <v>5521600</v>
      </c>
      <c r="S3212" s="16">
        <v>10</v>
      </c>
      <c r="T3212" s="16" t="s">
        <v>76</v>
      </c>
      <c r="U3212" s="16" t="s">
        <v>10954</v>
      </c>
      <c r="V3212" s="16" t="s">
        <v>10955</v>
      </c>
    </row>
    <row r="3213" spans="1:22" s="1" customFormat="1" ht="93.75" x14ac:dyDescent="0.3">
      <c r="A3213" s="16">
        <v>3208</v>
      </c>
      <c r="B3213" s="21" t="s">
        <v>1109</v>
      </c>
      <c r="C3213" s="16" t="s">
        <v>1110</v>
      </c>
      <c r="D3213" s="16" t="s">
        <v>1414</v>
      </c>
      <c r="E3213" s="16" t="s">
        <v>10100</v>
      </c>
      <c r="F3213" s="16" t="s">
        <v>10100</v>
      </c>
      <c r="G3213" s="16" t="s">
        <v>9115</v>
      </c>
      <c r="H3213" s="251">
        <v>1104001.92</v>
      </c>
      <c r="I3213" s="251" t="s">
        <v>9123</v>
      </c>
      <c r="J3213" s="16">
        <v>1104001.92</v>
      </c>
      <c r="K3213" s="16" t="s">
        <v>9123</v>
      </c>
      <c r="L3213" s="16">
        <v>1104001.92</v>
      </c>
      <c r="M3213" s="16" t="s">
        <v>9123</v>
      </c>
      <c r="N3213" s="16">
        <v>1104001.92</v>
      </c>
      <c r="O3213" s="16" t="s">
        <v>9123</v>
      </c>
      <c r="P3213" s="16">
        <v>1104001.92</v>
      </c>
      <c r="Q3213" s="16" t="s">
        <v>9123</v>
      </c>
      <c r="R3213" s="16">
        <v>5520009.5999999996</v>
      </c>
      <c r="S3213" s="16">
        <v>30</v>
      </c>
      <c r="T3213" s="16" t="s">
        <v>34</v>
      </c>
      <c r="U3213" s="16"/>
      <c r="V3213" s="16"/>
    </row>
    <row r="3214" spans="1:22" s="1" customFormat="1" ht="37.5" x14ac:dyDescent="0.3">
      <c r="A3214" s="16">
        <v>3209</v>
      </c>
      <c r="B3214" s="21" t="s">
        <v>354</v>
      </c>
      <c r="C3214" s="16" t="s">
        <v>355</v>
      </c>
      <c r="D3214" s="16" t="s">
        <v>356</v>
      </c>
      <c r="E3214" s="16" t="s">
        <v>11164</v>
      </c>
      <c r="F3214" s="16"/>
      <c r="G3214" s="16" t="s">
        <v>1493</v>
      </c>
      <c r="H3214" s="251">
        <v>1103760</v>
      </c>
      <c r="I3214" s="251">
        <v>135</v>
      </c>
      <c r="J3214" s="16">
        <v>1103760</v>
      </c>
      <c r="K3214" s="16">
        <v>135</v>
      </c>
      <c r="L3214" s="16">
        <v>1103760</v>
      </c>
      <c r="M3214" s="16">
        <v>135</v>
      </c>
      <c r="N3214" s="16">
        <v>1103760</v>
      </c>
      <c r="O3214" s="16">
        <v>135</v>
      </c>
      <c r="P3214" s="16">
        <v>1103760</v>
      </c>
      <c r="Q3214" s="16">
        <v>135</v>
      </c>
      <c r="R3214" s="16">
        <v>5518800</v>
      </c>
      <c r="S3214" s="16">
        <v>675</v>
      </c>
      <c r="T3214" s="16" t="s">
        <v>1113</v>
      </c>
      <c r="U3214" s="16" t="s">
        <v>1210</v>
      </c>
      <c r="V3214" s="35" t="s">
        <v>199</v>
      </c>
    </row>
    <row r="3215" spans="1:22" s="1" customFormat="1" ht="150" x14ac:dyDescent="0.3">
      <c r="A3215" s="16">
        <v>3210</v>
      </c>
      <c r="B3215" s="21" t="s">
        <v>2862</v>
      </c>
      <c r="C3215" s="16" t="s">
        <v>5768</v>
      </c>
      <c r="D3215" s="16" t="s">
        <v>5769</v>
      </c>
      <c r="E3215" s="16" t="s">
        <v>6593</v>
      </c>
      <c r="F3215" s="16"/>
      <c r="G3215" s="16" t="s">
        <v>1493</v>
      </c>
      <c r="H3215" s="251">
        <v>5512500</v>
      </c>
      <c r="I3215" s="251">
        <v>5</v>
      </c>
      <c r="J3215" s="16">
        <v>0</v>
      </c>
      <c r="K3215" s="16">
        <v>0</v>
      </c>
      <c r="L3215" s="16">
        <v>0</v>
      </c>
      <c r="M3215" s="16">
        <v>0</v>
      </c>
      <c r="N3215" s="16">
        <v>0</v>
      </c>
      <c r="O3215" s="16">
        <v>0</v>
      </c>
      <c r="P3215" s="16">
        <v>0</v>
      </c>
      <c r="Q3215" s="16">
        <v>0</v>
      </c>
      <c r="R3215" s="16">
        <v>5512500</v>
      </c>
      <c r="S3215" s="16">
        <v>5</v>
      </c>
      <c r="T3215" s="16" t="s">
        <v>76</v>
      </c>
      <c r="U3215" s="16"/>
      <c r="V3215" s="16"/>
    </row>
    <row r="3216" spans="1:22" s="1" customFormat="1" ht="409.5" x14ac:dyDescent="0.3">
      <c r="A3216" s="16">
        <v>3211</v>
      </c>
      <c r="B3216" s="16" t="s">
        <v>12508</v>
      </c>
      <c r="C3216" s="16" t="s">
        <v>12509</v>
      </c>
      <c r="D3216" s="16" t="s">
        <v>5479</v>
      </c>
      <c r="E3216" s="16" t="s">
        <v>12510</v>
      </c>
      <c r="F3216" s="16" t="s">
        <v>12511</v>
      </c>
      <c r="G3216" s="151" t="s">
        <v>33</v>
      </c>
      <c r="H3216" s="275">
        <v>0</v>
      </c>
      <c r="I3216" s="275">
        <v>0</v>
      </c>
      <c r="J3216" s="275">
        <v>1837500</v>
      </c>
      <c r="K3216" s="275">
        <v>40</v>
      </c>
      <c r="L3216" s="275">
        <v>1837500</v>
      </c>
      <c r="M3216" s="275">
        <v>40</v>
      </c>
      <c r="N3216" s="275">
        <v>1837500</v>
      </c>
      <c r="O3216" s="275">
        <v>40</v>
      </c>
      <c r="P3216" s="275">
        <v>0</v>
      </c>
      <c r="Q3216" s="275">
        <v>0</v>
      </c>
      <c r="R3216" s="16">
        <v>5512500</v>
      </c>
      <c r="S3216" s="275">
        <v>120</v>
      </c>
      <c r="T3216" s="243" t="s">
        <v>11752</v>
      </c>
      <c r="U3216" s="279" t="s">
        <v>35</v>
      </c>
      <c r="V3216" s="279" t="s">
        <v>12512</v>
      </c>
    </row>
    <row r="3217" spans="1:22" s="1" customFormat="1" ht="56.25" x14ac:dyDescent="0.3">
      <c r="A3217" s="16">
        <v>3212</v>
      </c>
      <c r="B3217" s="113" t="s">
        <v>16169</v>
      </c>
      <c r="C3217" s="113" t="s">
        <v>16170</v>
      </c>
      <c r="D3217" s="113" t="s">
        <v>16171</v>
      </c>
      <c r="E3217" s="113" t="s">
        <v>16172</v>
      </c>
      <c r="F3217" s="17">
        <v>3488</v>
      </c>
      <c r="G3217" s="164" t="s">
        <v>24</v>
      </c>
      <c r="H3217" s="115">
        <v>5512500</v>
      </c>
      <c r="I3217" s="115">
        <v>525</v>
      </c>
      <c r="J3217" s="171"/>
      <c r="K3217" s="171"/>
      <c r="L3217" s="171"/>
      <c r="M3217" s="171"/>
      <c r="N3217" s="171"/>
      <c r="O3217" s="171"/>
      <c r="P3217" s="174"/>
      <c r="Q3217" s="174"/>
      <c r="R3217" s="16">
        <v>5512500</v>
      </c>
      <c r="S3217" s="171">
        <v>525</v>
      </c>
      <c r="T3217" s="21" t="s">
        <v>15928</v>
      </c>
      <c r="U3217" s="112" t="s">
        <v>199</v>
      </c>
      <c r="V3217" s="112" t="s">
        <v>199</v>
      </c>
    </row>
    <row r="3218" spans="1:22" s="1" customFormat="1" ht="75" x14ac:dyDescent="0.3">
      <c r="A3218" s="16">
        <v>3213</v>
      </c>
      <c r="B3218" s="21" t="s">
        <v>6988</v>
      </c>
      <c r="C3218" s="16" t="s">
        <v>10105</v>
      </c>
      <c r="D3218" s="16" t="s">
        <v>6982</v>
      </c>
      <c r="E3218" s="16" t="s">
        <v>10106</v>
      </c>
      <c r="F3218" s="16" t="s">
        <v>10106</v>
      </c>
      <c r="G3218" s="16" t="s">
        <v>9115</v>
      </c>
      <c r="H3218" s="251">
        <v>1102000.48</v>
      </c>
      <c r="I3218" s="251" t="s">
        <v>9113</v>
      </c>
      <c r="J3218" s="16">
        <v>1102000.48</v>
      </c>
      <c r="K3218" s="16" t="s">
        <v>9113</v>
      </c>
      <c r="L3218" s="16">
        <v>1102000.48</v>
      </c>
      <c r="M3218" s="16" t="s">
        <v>9113</v>
      </c>
      <c r="N3218" s="16">
        <v>1102000.48</v>
      </c>
      <c r="O3218" s="16" t="s">
        <v>9113</v>
      </c>
      <c r="P3218" s="16">
        <v>1102000.48</v>
      </c>
      <c r="Q3218" s="16" t="s">
        <v>9113</v>
      </c>
      <c r="R3218" s="16">
        <v>5510002.4000000004</v>
      </c>
      <c r="S3218" s="16">
        <v>5</v>
      </c>
      <c r="T3218" s="16" t="s">
        <v>34</v>
      </c>
      <c r="U3218" s="16" t="s">
        <v>294</v>
      </c>
      <c r="V3218" s="16" t="s">
        <v>9185</v>
      </c>
    </row>
    <row r="3219" spans="1:22" s="1" customFormat="1" ht="75" x14ac:dyDescent="0.3">
      <c r="A3219" s="16">
        <v>3214</v>
      </c>
      <c r="B3219" s="21" t="s">
        <v>7416</v>
      </c>
      <c r="C3219" s="16" t="s">
        <v>7373</v>
      </c>
      <c r="D3219" s="16" t="s">
        <v>8020</v>
      </c>
      <c r="E3219" s="16" t="s">
        <v>1619</v>
      </c>
      <c r="F3219" s="16"/>
      <c r="G3219" s="16" t="s">
        <v>33</v>
      </c>
      <c r="H3219" s="251">
        <v>689999.99999999988</v>
      </c>
      <c r="I3219" s="251">
        <v>1</v>
      </c>
      <c r="J3219" s="16">
        <v>1202678.57</v>
      </c>
      <c r="K3219" s="16">
        <v>1</v>
      </c>
      <c r="L3219" s="16">
        <v>1202678.57</v>
      </c>
      <c r="M3219" s="16">
        <v>1</v>
      </c>
      <c r="N3219" s="16">
        <v>1202678.57</v>
      </c>
      <c r="O3219" s="16">
        <v>1</v>
      </c>
      <c r="P3219" s="16">
        <v>1202678.57</v>
      </c>
      <c r="Q3219" s="16">
        <v>1</v>
      </c>
      <c r="R3219" s="16">
        <v>5500714.2800000003</v>
      </c>
      <c r="S3219" s="16">
        <v>5</v>
      </c>
      <c r="T3219" s="16" t="s">
        <v>213</v>
      </c>
      <c r="U3219" s="16" t="s">
        <v>1097</v>
      </c>
      <c r="V3219" s="16" t="s">
        <v>8021</v>
      </c>
    </row>
    <row r="3220" spans="1:22" s="1" customFormat="1" ht="168.75" x14ac:dyDescent="0.3">
      <c r="A3220" s="16">
        <v>3215</v>
      </c>
      <c r="B3220" s="21" t="s">
        <v>147</v>
      </c>
      <c r="C3220" s="16" t="s">
        <v>148</v>
      </c>
      <c r="D3220" s="16" t="s">
        <v>149</v>
      </c>
      <c r="E3220" s="16" t="s">
        <v>22</v>
      </c>
      <c r="F3220" s="40" t="s">
        <v>150</v>
      </c>
      <c r="G3220" s="16" t="s">
        <v>49</v>
      </c>
      <c r="H3220" s="251">
        <v>2750000</v>
      </c>
      <c r="I3220" s="251">
        <v>1</v>
      </c>
      <c r="J3220" s="16">
        <v>2750000</v>
      </c>
      <c r="K3220" s="16">
        <v>1</v>
      </c>
      <c r="L3220" s="16">
        <v>0</v>
      </c>
      <c r="M3220" s="16">
        <v>0</v>
      </c>
      <c r="N3220" s="16">
        <v>0</v>
      </c>
      <c r="O3220" s="16">
        <v>0</v>
      </c>
      <c r="P3220" s="16">
        <v>0</v>
      </c>
      <c r="Q3220" s="16">
        <v>0</v>
      </c>
      <c r="R3220" s="16">
        <v>5500000</v>
      </c>
      <c r="S3220" s="16">
        <v>2</v>
      </c>
      <c r="T3220" s="16" t="s">
        <v>50</v>
      </c>
      <c r="U3220" s="16" t="s">
        <v>151</v>
      </c>
      <c r="V3220" s="16" t="s">
        <v>152</v>
      </c>
    </row>
    <row r="3221" spans="1:22" s="1" customFormat="1" ht="393.75" x14ac:dyDescent="0.3">
      <c r="A3221" s="16">
        <v>3216</v>
      </c>
      <c r="B3221" s="21" t="s">
        <v>4353</v>
      </c>
      <c r="C3221" s="16" t="s">
        <v>4331</v>
      </c>
      <c r="D3221" s="16" t="s">
        <v>4332</v>
      </c>
      <c r="E3221" s="16" t="s">
        <v>4354</v>
      </c>
      <c r="F3221" s="16"/>
      <c r="G3221" s="16" t="s">
        <v>49</v>
      </c>
      <c r="H3221" s="251">
        <v>1629888</v>
      </c>
      <c r="I3221" s="251">
        <v>16</v>
      </c>
      <c r="J3221" s="16">
        <v>967428</v>
      </c>
      <c r="K3221" s="16">
        <v>9</v>
      </c>
      <c r="L3221" s="16">
        <v>967428</v>
      </c>
      <c r="M3221" s="16">
        <v>9</v>
      </c>
      <c r="N3221" s="16">
        <v>967428</v>
      </c>
      <c r="O3221" s="16">
        <v>9</v>
      </c>
      <c r="P3221" s="16">
        <v>967428</v>
      </c>
      <c r="Q3221" s="16">
        <v>9</v>
      </c>
      <c r="R3221" s="16">
        <v>5499600</v>
      </c>
      <c r="S3221" s="16">
        <v>52</v>
      </c>
      <c r="T3221" s="16" t="s">
        <v>25</v>
      </c>
      <c r="U3221" s="16" t="s">
        <v>204</v>
      </c>
      <c r="V3221" s="16" t="s">
        <v>4355</v>
      </c>
    </row>
    <row r="3222" spans="1:22" s="1" customFormat="1" ht="37.5" x14ac:dyDescent="0.3">
      <c r="A3222" s="16">
        <v>3217</v>
      </c>
      <c r="B3222" s="16" t="s">
        <v>6981</v>
      </c>
      <c r="C3222" s="16" t="s">
        <v>12163</v>
      </c>
      <c r="D3222" s="16" t="s">
        <v>12164</v>
      </c>
      <c r="E3222" s="16" t="s">
        <v>12513</v>
      </c>
      <c r="F3222" s="16"/>
      <c r="G3222" s="151" t="s">
        <v>7079</v>
      </c>
      <c r="H3222" s="275">
        <v>0</v>
      </c>
      <c r="I3222" s="275">
        <v>0</v>
      </c>
      <c r="J3222" s="275">
        <v>0</v>
      </c>
      <c r="K3222" s="275">
        <v>0</v>
      </c>
      <c r="L3222" s="275">
        <v>2745315.65</v>
      </c>
      <c r="M3222" s="275">
        <v>0.43</v>
      </c>
      <c r="N3222" s="275">
        <v>0</v>
      </c>
      <c r="O3222" s="275">
        <v>0</v>
      </c>
      <c r="P3222" s="275">
        <v>2745315.65</v>
      </c>
      <c r="Q3222" s="275">
        <v>0.43</v>
      </c>
      <c r="R3222" s="16">
        <v>5490631.2999999998</v>
      </c>
      <c r="S3222" s="275">
        <v>0.86</v>
      </c>
      <c r="T3222" s="38" t="s">
        <v>11752</v>
      </c>
      <c r="U3222" s="279"/>
      <c r="V3222" s="279"/>
    </row>
    <row r="3223" spans="1:22" s="1" customFormat="1" ht="93.75" x14ac:dyDescent="0.3">
      <c r="A3223" s="16">
        <v>3218</v>
      </c>
      <c r="B3223" s="114" t="s">
        <v>1784</v>
      </c>
      <c r="C3223" s="114" t="s">
        <v>1785</v>
      </c>
      <c r="D3223" s="114" t="s">
        <v>3311</v>
      </c>
      <c r="E3223" s="114" t="s">
        <v>14191</v>
      </c>
      <c r="F3223" s="114"/>
      <c r="G3223" s="20" t="s">
        <v>33</v>
      </c>
      <c r="H3223" s="115">
        <v>1492000</v>
      </c>
      <c r="I3223" s="172">
        <v>1658</v>
      </c>
      <c r="J3223" s="114">
        <v>899879.37273823889</v>
      </c>
      <c r="K3223" s="114">
        <v>1000</v>
      </c>
      <c r="L3223" s="114">
        <v>962870.92882991571</v>
      </c>
      <c r="M3223" s="114">
        <v>1000</v>
      </c>
      <c r="N3223" s="114">
        <v>1030271.8938480099</v>
      </c>
      <c r="O3223" s="114">
        <v>1000</v>
      </c>
      <c r="P3223" s="114">
        <v>1102390.9264173706</v>
      </c>
      <c r="Q3223" s="114">
        <v>1000</v>
      </c>
      <c r="R3223" s="16">
        <v>5487413.1218335349</v>
      </c>
      <c r="S3223" s="114">
        <v>5658</v>
      </c>
      <c r="T3223" s="114" t="s">
        <v>13999</v>
      </c>
      <c r="U3223" s="221" t="s">
        <v>83</v>
      </c>
      <c r="V3223" s="221"/>
    </row>
    <row r="3224" spans="1:22" s="1" customFormat="1" ht="112.5" x14ac:dyDescent="0.3">
      <c r="A3224" s="16">
        <v>3219</v>
      </c>
      <c r="B3224" s="21" t="s">
        <v>645</v>
      </c>
      <c r="C3224" s="16" t="s">
        <v>11043</v>
      </c>
      <c r="D3224" s="16" t="s">
        <v>11044</v>
      </c>
      <c r="E3224" s="16" t="s">
        <v>11045</v>
      </c>
      <c r="F3224" s="16"/>
      <c r="G3224" s="16" t="s">
        <v>1493</v>
      </c>
      <c r="H3224" s="251">
        <v>1095041.6100000001</v>
      </c>
      <c r="I3224" s="251">
        <v>6</v>
      </c>
      <c r="J3224" s="16">
        <v>1095041.6100000001</v>
      </c>
      <c r="K3224" s="16">
        <v>6</v>
      </c>
      <c r="L3224" s="16">
        <v>1095041.6100000001</v>
      </c>
      <c r="M3224" s="16">
        <v>6</v>
      </c>
      <c r="N3224" s="16">
        <v>1095041.6100000001</v>
      </c>
      <c r="O3224" s="16">
        <v>6</v>
      </c>
      <c r="P3224" s="16">
        <v>1095041.6100000001</v>
      </c>
      <c r="Q3224" s="16">
        <v>6</v>
      </c>
      <c r="R3224" s="16">
        <v>5475208.0500000007</v>
      </c>
      <c r="S3224" s="16">
        <v>30</v>
      </c>
      <c r="T3224" s="16" t="s">
        <v>1113</v>
      </c>
      <c r="U3224" s="16" t="s">
        <v>1097</v>
      </c>
      <c r="V3224" s="35" t="s">
        <v>199</v>
      </c>
    </row>
    <row r="3225" spans="1:22" s="1" customFormat="1" ht="75" x14ac:dyDescent="0.3">
      <c r="A3225" s="16">
        <v>3220</v>
      </c>
      <c r="B3225" s="51" t="s">
        <v>194</v>
      </c>
      <c r="C3225" s="51" t="s">
        <v>1621</v>
      </c>
      <c r="D3225" s="51" t="s">
        <v>1622</v>
      </c>
      <c r="E3225" s="51" t="s">
        <v>14860</v>
      </c>
      <c r="F3225" s="40" t="s">
        <v>14449</v>
      </c>
      <c r="G3225" s="51" t="s">
        <v>7079</v>
      </c>
      <c r="H3225" s="437">
        <v>5465600</v>
      </c>
      <c r="I3225" s="251" t="s">
        <v>9421</v>
      </c>
      <c r="J3225" s="17"/>
      <c r="K3225" s="17"/>
      <c r="L3225" s="17"/>
      <c r="M3225" s="17"/>
      <c r="N3225" s="17"/>
      <c r="O3225" s="17"/>
      <c r="P3225" s="17"/>
      <c r="Q3225" s="17"/>
      <c r="R3225" s="16">
        <v>5465600</v>
      </c>
      <c r="S3225" s="16">
        <v>8</v>
      </c>
      <c r="T3225" s="51" t="s">
        <v>14655</v>
      </c>
      <c r="U3225" s="51" t="s">
        <v>89</v>
      </c>
      <c r="V3225" s="17"/>
    </row>
    <row r="3226" spans="1:22" s="1" customFormat="1" x14ac:dyDescent="0.3">
      <c r="A3226" s="16">
        <v>3221</v>
      </c>
      <c r="B3226" s="21" t="s">
        <v>3366</v>
      </c>
      <c r="C3226" s="16" t="s">
        <v>7002</v>
      </c>
      <c r="D3226" s="16" t="s">
        <v>7004</v>
      </c>
      <c r="E3226" s="16" t="s">
        <v>10624</v>
      </c>
      <c r="F3226" s="16"/>
      <c r="G3226" s="16" t="s">
        <v>9115</v>
      </c>
      <c r="H3226" s="251">
        <v>5465241.5999999996</v>
      </c>
      <c r="I3226" s="251" t="s">
        <v>9120</v>
      </c>
      <c r="J3226" s="16"/>
      <c r="K3226" s="16"/>
      <c r="L3226" s="16"/>
      <c r="M3226" s="16"/>
      <c r="N3226" s="16"/>
      <c r="O3226" s="16"/>
      <c r="P3226" s="16"/>
      <c r="Q3226" s="16"/>
      <c r="R3226" s="16">
        <v>5465241.5999999996</v>
      </c>
      <c r="S3226" s="16">
        <v>2</v>
      </c>
      <c r="T3226" s="16" t="s">
        <v>76</v>
      </c>
      <c r="U3226" s="16" t="s">
        <v>1320</v>
      </c>
      <c r="V3226" s="16" t="s">
        <v>467</v>
      </c>
    </row>
    <row r="3227" spans="1:22" s="1" customFormat="1" ht="187.5" x14ac:dyDescent="0.3">
      <c r="A3227" s="16">
        <v>3222</v>
      </c>
      <c r="B3227" s="119" t="s">
        <v>11631</v>
      </c>
      <c r="C3227" s="119" t="s">
        <v>11632</v>
      </c>
      <c r="D3227" s="119" t="s">
        <v>11633</v>
      </c>
      <c r="E3227" s="119" t="s">
        <v>11633</v>
      </c>
      <c r="F3227" s="119"/>
      <c r="G3227" s="151" t="s">
        <v>33</v>
      </c>
      <c r="H3227" s="474">
        <v>1208178.95</v>
      </c>
      <c r="I3227" s="474">
        <v>1</v>
      </c>
      <c r="J3227" s="169">
        <v>1328996</v>
      </c>
      <c r="K3227" s="169">
        <v>1</v>
      </c>
      <c r="L3227" s="169">
        <v>1461895</v>
      </c>
      <c r="M3227" s="169">
        <v>4</v>
      </c>
      <c r="N3227" s="203">
        <v>1461899</v>
      </c>
      <c r="O3227" s="169">
        <v>4</v>
      </c>
      <c r="P3227" s="151"/>
      <c r="Q3227" s="151"/>
      <c r="R3227" s="16">
        <v>5460968.9500000002</v>
      </c>
      <c r="S3227" s="151">
        <v>11</v>
      </c>
      <c r="T3227" s="151" t="s">
        <v>11563</v>
      </c>
      <c r="U3227" s="217" t="s">
        <v>26</v>
      </c>
      <c r="V3227" s="217" t="s">
        <v>11622</v>
      </c>
    </row>
    <row r="3228" spans="1:22" s="1" customFormat="1" ht="393.75" x14ac:dyDescent="0.3">
      <c r="A3228" s="16">
        <v>3223</v>
      </c>
      <c r="B3228" s="21" t="s">
        <v>3509</v>
      </c>
      <c r="C3228" s="16" t="s">
        <v>5130</v>
      </c>
      <c r="D3228" s="16" t="s">
        <v>4640</v>
      </c>
      <c r="E3228" s="16" t="s">
        <v>5131</v>
      </c>
      <c r="F3228" s="16"/>
      <c r="G3228" s="16" t="s">
        <v>1493</v>
      </c>
      <c r="H3228" s="251">
        <v>5460000</v>
      </c>
      <c r="I3228" s="251">
        <v>4</v>
      </c>
      <c r="J3228" s="16">
        <v>0</v>
      </c>
      <c r="K3228" s="16">
        <v>0</v>
      </c>
      <c r="L3228" s="16">
        <v>0</v>
      </c>
      <c r="M3228" s="16">
        <v>0</v>
      </c>
      <c r="N3228" s="16">
        <v>0</v>
      </c>
      <c r="O3228" s="16">
        <v>0</v>
      </c>
      <c r="P3228" s="16">
        <v>0</v>
      </c>
      <c r="Q3228" s="16">
        <v>0</v>
      </c>
      <c r="R3228" s="16">
        <v>5460000</v>
      </c>
      <c r="S3228" s="16">
        <v>4</v>
      </c>
      <c r="T3228" s="16" t="s">
        <v>76</v>
      </c>
      <c r="U3228" s="16" t="s">
        <v>2567</v>
      </c>
      <c r="V3228" s="16" t="s">
        <v>5132</v>
      </c>
    </row>
    <row r="3229" spans="1:22" s="1" customFormat="1" ht="37.5" x14ac:dyDescent="0.3">
      <c r="A3229" s="16">
        <v>3224</v>
      </c>
      <c r="B3229" s="21" t="s">
        <v>8022</v>
      </c>
      <c r="C3229" s="16" t="s">
        <v>2123</v>
      </c>
      <c r="D3229" s="16" t="s">
        <v>2122</v>
      </c>
      <c r="E3229" s="16" t="s">
        <v>2124</v>
      </c>
      <c r="F3229" s="16"/>
      <c r="G3229" s="16" t="s">
        <v>33</v>
      </c>
      <c r="H3229" s="251">
        <v>1364772</v>
      </c>
      <c r="I3229" s="251">
        <v>40</v>
      </c>
      <c r="J3229" s="16">
        <v>0</v>
      </c>
      <c r="K3229" s="16">
        <v>0</v>
      </c>
      <c r="L3229" s="16">
        <v>1364772</v>
      </c>
      <c r="M3229" s="16">
        <v>40</v>
      </c>
      <c r="N3229" s="16">
        <v>1364772</v>
      </c>
      <c r="O3229" s="16">
        <v>40</v>
      </c>
      <c r="P3229" s="16">
        <v>1364772</v>
      </c>
      <c r="Q3229" s="16">
        <v>40</v>
      </c>
      <c r="R3229" s="16">
        <v>5459088</v>
      </c>
      <c r="S3229" s="16">
        <v>160</v>
      </c>
      <c r="T3229" s="16" t="s">
        <v>213</v>
      </c>
      <c r="U3229" s="16" t="s">
        <v>7048</v>
      </c>
      <c r="V3229" s="16" t="s">
        <v>7048</v>
      </c>
    </row>
    <row r="3230" spans="1:22" s="1" customFormat="1" ht="93.75" x14ac:dyDescent="0.3">
      <c r="A3230" s="16">
        <v>3225</v>
      </c>
      <c r="B3230" s="21" t="s">
        <v>384</v>
      </c>
      <c r="C3230" s="16" t="s">
        <v>3964</v>
      </c>
      <c r="D3230" s="16" t="s">
        <v>3965</v>
      </c>
      <c r="E3230" s="16" t="s">
        <v>9384</v>
      </c>
      <c r="F3230" s="16"/>
      <c r="G3230" s="16" t="s">
        <v>9115</v>
      </c>
      <c r="H3230" s="251">
        <v>5458514.5700000003</v>
      </c>
      <c r="I3230" s="251" t="s">
        <v>9113</v>
      </c>
      <c r="J3230" s="16"/>
      <c r="K3230" s="16"/>
      <c r="L3230" s="16"/>
      <c r="M3230" s="16"/>
      <c r="N3230" s="16"/>
      <c r="O3230" s="16"/>
      <c r="P3230" s="16"/>
      <c r="Q3230" s="16"/>
      <c r="R3230" s="16">
        <v>5458514.5700000003</v>
      </c>
      <c r="S3230" s="16">
        <v>1</v>
      </c>
      <c r="T3230" s="16" t="s">
        <v>1326</v>
      </c>
      <c r="U3230" s="16"/>
      <c r="V3230" s="16"/>
    </row>
    <row r="3231" spans="1:22" s="1" customFormat="1" ht="93.75" x14ac:dyDescent="0.3">
      <c r="A3231" s="16">
        <v>3226</v>
      </c>
      <c r="B3231" s="114" t="s">
        <v>3176</v>
      </c>
      <c r="C3231" s="114" t="s">
        <v>15860</v>
      </c>
      <c r="D3231" s="114" t="s">
        <v>15861</v>
      </c>
      <c r="E3231" s="114" t="s">
        <v>1051</v>
      </c>
      <c r="F3231" s="114" t="s">
        <v>14449</v>
      </c>
      <c r="G3231" s="114" t="s">
        <v>9115</v>
      </c>
      <c r="H3231" s="189">
        <v>5452092.7999999998</v>
      </c>
      <c r="I3231" s="172" t="s">
        <v>14677</v>
      </c>
      <c r="J3231" s="20"/>
      <c r="K3231" s="20"/>
      <c r="L3231" s="20"/>
      <c r="M3231" s="20"/>
      <c r="N3231" s="20"/>
      <c r="O3231" s="20"/>
      <c r="P3231" s="20"/>
      <c r="Q3231" s="20"/>
      <c r="R3231" s="16">
        <v>5452092.7999999998</v>
      </c>
      <c r="S3231" s="21">
        <v>77</v>
      </c>
      <c r="T3231" s="20" t="s">
        <v>15828</v>
      </c>
      <c r="U3231" s="112"/>
      <c r="V3231" s="37"/>
    </row>
    <row r="3232" spans="1:22" s="1" customFormat="1" ht="37.5" x14ac:dyDescent="0.3">
      <c r="A3232" s="16">
        <v>3227</v>
      </c>
      <c r="B3232" s="119" t="s">
        <v>11618</v>
      </c>
      <c r="C3232" s="119" t="s">
        <v>5611</v>
      </c>
      <c r="D3232" s="119" t="s">
        <v>5612</v>
      </c>
      <c r="E3232" s="119" t="s">
        <v>11634</v>
      </c>
      <c r="F3232" s="156"/>
      <c r="G3232" s="151" t="s">
        <v>33</v>
      </c>
      <c r="H3232" s="474">
        <v>1265222.3430000003</v>
      </c>
      <c r="I3232" s="474">
        <v>1</v>
      </c>
      <c r="J3232" s="169">
        <v>1391744.5773000005</v>
      </c>
      <c r="K3232" s="169">
        <v>1</v>
      </c>
      <c r="L3232" s="169">
        <v>1396800</v>
      </c>
      <c r="M3232" s="169">
        <v>1</v>
      </c>
      <c r="N3232" s="203">
        <v>1396801</v>
      </c>
      <c r="O3232" s="169">
        <v>1</v>
      </c>
      <c r="P3232" s="131"/>
      <c r="Q3232" s="131"/>
      <c r="R3232" s="16">
        <v>5450567.9203000013</v>
      </c>
      <c r="S3232" s="151">
        <v>5</v>
      </c>
      <c r="T3232" s="151" t="s">
        <v>11563</v>
      </c>
      <c r="U3232" s="217" t="s">
        <v>26</v>
      </c>
      <c r="V3232" s="217" t="s">
        <v>11572</v>
      </c>
    </row>
    <row r="3233" spans="1:22" s="1" customFormat="1" ht="37.5" x14ac:dyDescent="0.3">
      <c r="A3233" s="16">
        <v>3228</v>
      </c>
      <c r="B3233" s="21" t="s">
        <v>9311</v>
      </c>
      <c r="C3233" s="16" t="s">
        <v>9312</v>
      </c>
      <c r="D3233" s="16" t="s">
        <v>6975</v>
      </c>
      <c r="E3233" s="16" t="s">
        <v>9549</v>
      </c>
      <c r="F3233" s="16"/>
      <c r="G3233" s="16" t="s">
        <v>1493</v>
      </c>
      <c r="H3233" s="251">
        <v>2725200</v>
      </c>
      <c r="I3233" s="251">
        <v>6</v>
      </c>
      <c r="J3233" s="16"/>
      <c r="K3233" s="16"/>
      <c r="L3233" s="16">
        <v>2725200</v>
      </c>
      <c r="M3233" s="16">
        <v>6</v>
      </c>
      <c r="N3233" s="16"/>
      <c r="O3233" s="16"/>
      <c r="P3233" s="16"/>
      <c r="Q3233" s="16"/>
      <c r="R3233" s="16">
        <v>5450400</v>
      </c>
      <c r="S3233" s="16">
        <v>12</v>
      </c>
      <c r="T3233" s="16" t="s">
        <v>1326</v>
      </c>
      <c r="U3233" s="16" t="s">
        <v>1097</v>
      </c>
      <c r="V3233" s="16" t="s">
        <v>9550</v>
      </c>
    </row>
    <row r="3234" spans="1:22" s="1" customFormat="1" ht="37.5" x14ac:dyDescent="0.3">
      <c r="A3234" s="16">
        <v>3229</v>
      </c>
      <c r="B3234" s="114" t="s">
        <v>10997</v>
      </c>
      <c r="C3234" s="114" t="s">
        <v>15862</v>
      </c>
      <c r="D3234" s="114" t="s">
        <v>15863</v>
      </c>
      <c r="E3234" s="114" t="s">
        <v>1051</v>
      </c>
      <c r="F3234" s="114" t="s">
        <v>14449</v>
      </c>
      <c r="G3234" s="114" t="s">
        <v>9115</v>
      </c>
      <c r="H3234" s="189">
        <v>5443200</v>
      </c>
      <c r="I3234" s="172" t="s">
        <v>9130</v>
      </c>
      <c r="J3234" s="20"/>
      <c r="K3234" s="20"/>
      <c r="L3234" s="20"/>
      <c r="M3234" s="20"/>
      <c r="N3234" s="20"/>
      <c r="O3234" s="20"/>
      <c r="P3234" s="20"/>
      <c r="Q3234" s="20"/>
      <c r="R3234" s="16">
        <v>5443200</v>
      </c>
      <c r="S3234" s="21">
        <v>3</v>
      </c>
      <c r="T3234" s="20" t="s">
        <v>15828</v>
      </c>
      <c r="U3234" s="112"/>
      <c r="V3234" s="37"/>
    </row>
    <row r="3235" spans="1:22" s="1" customFormat="1" ht="409.5" x14ac:dyDescent="0.3">
      <c r="A3235" s="16">
        <v>3230</v>
      </c>
      <c r="B3235" s="21" t="s">
        <v>5284</v>
      </c>
      <c r="C3235" s="16" t="s">
        <v>5285</v>
      </c>
      <c r="D3235" s="16" t="s">
        <v>5286</v>
      </c>
      <c r="E3235" s="16" t="s">
        <v>5287</v>
      </c>
      <c r="F3235" s="16"/>
      <c r="G3235" s="16" t="s">
        <v>1493</v>
      </c>
      <c r="H3235" s="251">
        <v>5440050</v>
      </c>
      <c r="I3235" s="251">
        <v>1727</v>
      </c>
      <c r="J3235" s="16">
        <v>0</v>
      </c>
      <c r="K3235" s="16">
        <v>0</v>
      </c>
      <c r="L3235" s="16">
        <v>0</v>
      </c>
      <c r="M3235" s="16">
        <v>0</v>
      </c>
      <c r="N3235" s="16">
        <v>0</v>
      </c>
      <c r="O3235" s="16">
        <v>0</v>
      </c>
      <c r="P3235" s="16">
        <v>0</v>
      </c>
      <c r="Q3235" s="16">
        <v>0</v>
      </c>
      <c r="R3235" s="16">
        <v>5440050</v>
      </c>
      <c r="S3235" s="16">
        <v>1727</v>
      </c>
      <c r="T3235" s="16" t="s">
        <v>76</v>
      </c>
      <c r="U3235" s="16" t="s">
        <v>2567</v>
      </c>
      <c r="V3235" s="16" t="s">
        <v>5288</v>
      </c>
    </row>
    <row r="3236" spans="1:22" s="1" customFormat="1" x14ac:dyDescent="0.3">
      <c r="A3236" s="16">
        <v>3231</v>
      </c>
      <c r="B3236" s="118" t="s">
        <v>915</v>
      </c>
      <c r="C3236" s="118" t="s">
        <v>916</v>
      </c>
      <c r="D3236" s="118" t="s">
        <v>917</v>
      </c>
      <c r="E3236" s="118" t="s">
        <v>14510</v>
      </c>
      <c r="F3236" s="118" t="s">
        <v>14449</v>
      </c>
      <c r="G3236" s="118" t="s">
        <v>9115</v>
      </c>
      <c r="H3236" s="166">
        <v>1034208.45</v>
      </c>
      <c r="I3236" s="166">
        <v>15</v>
      </c>
      <c r="J3236" s="118">
        <v>1101431.55</v>
      </c>
      <c r="K3236" s="118">
        <v>15</v>
      </c>
      <c r="L3236" s="118">
        <v>1101431.55</v>
      </c>
      <c r="M3236" s="118">
        <v>15</v>
      </c>
      <c r="N3236" s="118">
        <v>1101431.55</v>
      </c>
      <c r="O3236" s="118">
        <v>15</v>
      </c>
      <c r="P3236" s="118">
        <v>1101431.55</v>
      </c>
      <c r="Q3236" s="118">
        <v>15</v>
      </c>
      <c r="R3236" s="16">
        <v>5439934.6499999994</v>
      </c>
      <c r="S3236" s="118">
        <v>150</v>
      </c>
      <c r="T3236" s="20" t="s">
        <v>15403</v>
      </c>
      <c r="U3236" s="118"/>
      <c r="V3236" s="118"/>
    </row>
    <row r="3237" spans="1:22" s="1" customFormat="1" ht="93.75" x14ac:dyDescent="0.3">
      <c r="A3237" s="16">
        <v>3232</v>
      </c>
      <c r="B3237" s="120" t="s">
        <v>6154</v>
      </c>
      <c r="C3237" s="113" t="s">
        <v>14192</v>
      </c>
      <c r="D3237" s="120" t="s">
        <v>14193</v>
      </c>
      <c r="E3237" s="120" t="s">
        <v>14194</v>
      </c>
      <c r="F3237" s="20"/>
      <c r="G3237" s="21" t="s">
        <v>33</v>
      </c>
      <c r="H3237" s="115">
        <v>0</v>
      </c>
      <c r="I3237" s="470"/>
      <c r="J3237" s="170">
        <v>2719080</v>
      </c>
      <c r="K3237" s="170">
        <v>15</v>
      </c>
      <c r="L3237" s="170"/>
      <c r="M3237" s="170"/>
      <c r="N3237" s="170">
        <v>2719080</v>
      </c>
      <c r="O3237" s="170">
        <v>15</v>
      </c>
      <c r="P3237" s="170"/>
      <c r="Q3237" s="170"/>
      <c r="R3237" s="16">
        <v>5438160</v>
      </c>
      <c r="S3237" s="21">
        <v>30</v>
      </c>
      <c r="T3237" s="148" t="s">
        <v>13891</v>
      </c>
      <c r="U3237" s="218"/>
      <c r="V3237" s="218"/>
    </row>
    <row r="3238" spans="1:22" s="1" customFormat="1" ht="37.5" x14ac:dyDescent="0.3">
      <c r="A3238" s="16">
        <v>3233</v>
      </c>
      <c r="B3238" s="21" t="s">
        <v>8023</v>
      </c>
      <c r="C3238" s="16" t="s">
        <v>8024</v>
      </c>
      <c r="D3238" s="16" t="s">
        <v>264</v>
      </c>
      <c r="E3238" s="16" t="s">
        <v>8025</v>
      </c>
      <c r="F3238" s="16"/>
      <c r="G3238" s="16" t="s">
        <v>33</v>
      </c>
      <c r="H3238" s="251">
        <v>678635.51785714284</v>
      </c>
      <c r="I3238" s="251">
        <v>17</v>
      </c>
      <c r="J3238" s="16">
        <v>1359087.84</v>
      </c>
      <c r="K3238" s="16">
        <v>24</v>
      </c>
      <c r="L3238" s="16">
        <v>1132573.2000000002</v>
      </c>
      <c r="M3238" s="16">
        <v>20</v>
      </c>
      <c r="N3238" s="16">
        <v>1132573.2000000002</v>
      </c>
      <c r="O3238" s="16">
        <v>20</v>
      </c>
      <c r="P3238" s="16">
        <v>1132573.2000000002</v>
      </c>
      <c r="Q3238" s="16">
        <v>20</v>
      </c>
      <c r="R3238" s="16">
        <v>5435442.9578571441</v>
      </c>
      <c r="S3238" s="16">
        <v>101</v>
      </c>
      <c r="T3238" s="16" t="s">
        <v>213</v>
      </c>
      <c r="U3238" s="16" t="s">
        <v>7048</v>
      </c>
      <c r="V3238" s="16" t="s">
        <v>7048</v>
      </c>
    </row>
    <row r="3239" spans="1:22" ht="393.75" x14ac:dyDescent="0.3">
      <c r="A3239" s="16">
        <v>3234</v>
      </c>
      <c r="B3239" s="21" t="s">
        <v>8026</v>
      </c>
      <c r="C3239" s="16" t="s">
        <v>916</v>
      </c>
      <c r="D3239" s="16" t="s">
        <v>915</v>
      </c>
      <c r="E3239" s="16" t="s">
        <v>917</v>
      </c>
      <c r="F3239" s="16"/>
      <c r="G3239" s="16" t="s">
        <v>33</v>
      </c>
      <c r="H3239" s="251">
        <v>688032</v>
      </c>
      <c r="I3239" s="251">
        <v>48</v>
      </c>
      <c r="J3239" s="16">
        <v>1335787</v>
      </c>
      <c r="K3239" s="16">
        <v>47</v>
      </c>
      <c r="L3239" s="16">
        <v>1136840</v>
      </c>
      <c r="M3239" s="16">
        <v>40</v>
      </c>
      <c r="N3239" s="16">
        <v>1136840</v>
      </c>
      <c r="O3239" s="16">
        <v>40</v>
      </c>
      <c r="P3239" s="16">
        <v>1136840</v>
      </c>
      <c r="Q3239" s="16">
        <v>40</v>
      </c>
      <c r="R3239" s="16">
        <v>5434339</v>
      </c>
      <c r="S3239" s="16">
        <v>215</v>
      </c>
      <c r="T3239" s="16" t="s">
        <v>213</v>
      </c>
      <c r="U3239" s="16" t="s">
        <v>35</v>
      </c>
      <c r="V3239" s="16" t="s">
        <v>8027</v>
      </c>
    </row>
    <row r="3240" spans="1:22" s="1" customFormat="1" ht="93.75" x14ac:dyDescent="0.3">
      <c r="A3240" s="16">
        <v>3235</v>
      </c>
      <c r="B3240" s="21" t="s">
        <v>200</v>
      </c>
      <c r="C3240" s="16" t="s">
        <v>201</v>
      </c>
      <c r="D3240" s="16" t="s">
        <v>202</v>
      </c>
      <c r="E3240" s="16" t="s">
        <v>22</v>
      </c>
      <c r="F3240" s="40" t="s">
        <v>246</v>
      </c>
      <c r="G3240" s="16" t="s">
        <v>33</v>
      </c>
      <c r="H3240" s="251">
        <v>1811349.9000000001</v>
      </c>
      <c r="I3240" s="251">
        <v>30</v>
      </c>
      <c r="J3240" s="29">
        <v>1811349.9000000001</v>
      </c>
      <c r="K3240" s="29">
        <v>30</v>
      </c>
      <c r="L3240" s="29">
        <v>1811349.9000000001</v>
      </c>
      <c r="M3240" s="29">
        <v>30</v>
      </c>
      <c r="N3240" s="16">
        <v>0</v>
      </c>
      <c r="O3240" s="16">
        <v>0</v>
      </c>
      <c r="P3240" s="16">
        <v>0</v>
      </c>
      <c r="Q3240" s="16">
        <v>0</v>
      </c>
      <c r="R3240" s="16">
        <v>5434049.7000000002</v>
      </c>
      <c r="S3240" s="16">
        <v>90</v>
      </c>
      <c r="T3240" s="16" t="s">
        <v>213</v>
      </c>
      <c r="U3240" s="16" t="s">
        <v>244</v>
      </c>
      <c r="V3240" s="16" t="s">
        <v>247</v>
      </c>
    </row>
    <row r="3241" spans="1:22" s="1" customFormat="1" ht="75" x14ac:dyDescent="0.3">
      <c r="A3241" s="16">
        <v>3236</v>
      </c>
      <c r="B3241" s="113" t="s">
        <v>14325</v>
      </c>
      <c r="C3241" s="113" t="s">
        <v>11411</v>
      </c>
      <c r="D3241" s="113" t="s">
        <v>11412</v>
      </c>
      <c r="E3241" s="113" t="s">
        <v>15704</v>
      </c>
      <c r="F3241" s="123" t="s">
        <v>14449</v>
      </c>
      <c r="G3241" s="113" t="s">
        <v>9115</v>
      </c>
      <c r="H3241" s="189">
        <v>5432851.2000000002</v>
      </c>
      <c r="I3241" s="172" t="s">
        <v>9207</v>
      </c>
      <c r="J3241" s="20"/>
      <c r="K3241" s="20"/>
      <c r="L3241" s="20"/>
      <c r="M3241" s="20"/>
      <c r="N3241" s="20"/>
      <c r="O3241" s="20"/>
      <c r="P3241" s="20"/>
      <c r="Q3241" s="20"/>
      <c r="R3241" s="16">
        <v>5432851.2000000002</v>
      </c>
      <c r="S3241" s="21">
        <v>60</v>
      </c>
      <c r="T3241" s="113" t="s">
        <v>15681</v>
      </c>
      <c r="U3241" s="16" t="s">
        <v>15682</v>
      </c>
      <c r="V3241" s="16" t="s">
        <v>15683</v>
      </c>
    </row>
    <row r="3242" spans="1:22" s="1" customFormat="1" ht="262.5" x14ac:dyDescent="0.3">
      <c r="A3242" s="16">
        <v>3237</v>
      </c>
      <c r="B3242" s="21" t="s">
        <v>3922</v>
      </c>
      <c r="C3242" s="16" t="s">
        <v>3923</v>
      </c>
      <c r="D3242" s="16" t="s">
        <v>3924</v>
      </c>
      <c r="E3242" s="16" t="s">
        <v>3925</v>
      </c>
      <c r="F3242" s="16"/>
      <c r="G3242" s="16" t="s">
        <v>1757</v>
      </c>
      <c r="H3242" s="251">
        <v>5428500</v>
      </c>
      <c r="I3242" s="251">
        <v>940</v>
      </c>
      <c r="J3242" s="16">
        <v>0</v>
      </c>
      <c r="K3242" s="16">
        <v>0</v>
      </c>
      <c r="L3242" s="16">
        <v>0</v>
      </c>
      <c r="M3242" s="16">
        <v>0</v>
      </c>
      <c r="N3242" s="16">
        <v>0</v>
      </c>
      <c r="O3242" s="16">
        <v>0</v>
      </c>
      <c r="P3242" s="16">
        <v>0</v>
      </c>
      <c r="Q3242" s="16">
        <v>0</v>
      </c>
      <c r="R3242" s="16">
        <v>5428500</v>
      </c>
      <c r="S3242" s="16">
        <v>940</v>
      </c>
      <c r="T3242" s="16" t="s">
        <v>76</v>
      </c>
      <c r="U3242" s="16" t="s">
        <v>294</v>
      </c>
      <c r="V3242" s="16" t="s">
        <v>3926</v>
      </c>
    </row>
    <row r="3243" spans="1:22" s="1" customFormat="1" ht="93.75" x14ac:dyDescent="0.3">
      <c r="A3243" s="16">
        <v>3238</v>
      </c>
      <c r="B3243" s="16" t="s">
        <v>417</v>
      </c>
      <c r="C3243" s="16" t="s">
        <v>1766</v>
      </c>
      <c r="D3243" s="16" t="s">
        <v>1767</v>
      </c>
      <c r="E3243" s="16" t="s">
        <v>12514</v>
      </c>
      <c r="F3243" s="16"/>
      <c r="G3243" s="151" t="s">
        <v>9115</v>
      </c>
      <c r="H3243" s="275">
        <v>1085675</v>
      </c>
      <c r="I3243" s="275" t="s">
        <v>10636</v>
      </c>
      <c r="J3243" s="275">
        <v>1085675</v>
      </c>
      <c r="K3243" s="275" t="s">
        <v>10636</v>
      </c>
      <c r="L3243" s="275">
        <v>1085675</v>
      </c>
      <c r="M3243" s="275" t="s">
        <v>10636</v>
      </c>
      <c r="N3243" s="275">
        <v>1085675</v>
      </c>
      <c r="O3243" s="275" t="s">
        <v>10636</v>
      </c>
      <c r="P3243" s="275">
        <v>1085675</v>
      </c>
      <c r="Q3243" s="275" t="s">
        <v>10636</v>
      </c>
      <c r="R3243" s="16">
        <v>5428375</v>
      </c>
      <c r="S3243" s="275">
        <v>125</v>
      </c>
      <c r="T3243" s="38" t="s">
        <v>11752</v>
      </c>
      <c r="U3243" s="279"/>
      <c r="V3243" s="279"/>
    </row>
    <row r="3244" spans="1:22" s="1" customFormat="1" ht="56.25" x14ac:dyDescent="0.3">
      <c r="A3244" s="16">
        <v>3239</v>
      </c>
      <c r="B3244" s="21" t="s">
        <v>8028</v>
      </c>
      <c r="C3244" s="16" t="s">
        <v>8029</v>
      </c>
      <c r="D3244" s="16" t="s">
        <v>8030</v>
      </c>
      <c r="E3244" s="16" t="s">
        <v>8031</v>
      </c>
      <c r="F3244" s="16"/>
      <c r="G3244" s="16" t="s">
        <v>33</v>
      </c>
      <c r="H3244" s="251">
        <v>748314</v>
      </c>
      <c r="I3244" s="251">
        <v>18</v>
      </c>
      <c r="J3244" s="16">
        <v>1169755.33</v>
      </c>
      <c r="K3244" s="16">
        <v>19</v>
      </c>
      <c r="L3244" s="16">
        <v>1169755.33</v>
      </c>
      <c r="M3244" s="16">
        <v>19</v>
      </c>
      <c r="N3244" s="16">
        <v>1169755.33</v>
      </c>
      <c r="O3244" s="16">
        <v>19</v>
      </c>
      <c r="P3244" s="16">
        <v>1169755.33</v>
      </c>
      <c r="Q3244" s="16">
        <v>19</v>
      </c>
      <c r="R3244" s="16">
        <v>5427335.3200000003</v>
      </c>
      <c r="S3244" s="16">
        <v>94</v>
      </c>
      <c r="T3244" s="16" t="s">
        <v>213</v>
      </c>
      <c r="U3244" s="16" t="s">
        <v>5737</v>
      </c>
      <c r="V3244" s="16" t="s">
        <v>8032</v>
      </c>
    </row>
    <row r="3245" spans="1:22" s="1" customFormat="1" ht="131.25" x14ac:dyDescent="0.3">
      <c r="A3245" s="16">
        <v>3240</v>
      </c>
      <c r="B3245" s="114" t="s">
        <v>2848</v>
      </c>
      <c r="C3245" s="114" t="s">
        <v>2876</v>
      </c>
      <c r="D3245" s="114" t="s">
        <v>2877</v>
      </c>
      <c r="E3245" s="114" t="s">
        <v>1051</v>
      </c>
      <c r="F3245" s="114" t="s">
        <v>14449</v>
      </c>
      <c r="G3245" s="114" t="s">
        <v>9115</v>
      </c>
      <c r="H3245" s="189">
        <v>5426833.2199999997</v>
      </c>
      <c r="I3245" s="172" t="s">
        <v>9421</v>
      </c>
      <c r="J3245" s="20"/>
      <c r="K3245" s="20"/>
      <c r="L3245" s="20"/>
      <c r="M3245" s="20"/>
      <c r="N3245" s="20"/>
      <c r="O3245" s="20"/>
      <c r="P3245" s="20"/>
      <c r="Q3245" s="20"/>
      <c r="R3245" s="16">
        <v>5426833.2199999997</v>
      </c>
      <c r="S3245" s="21">
        <v>8</v>
      </c>
      <c r="T3245" s="20" t="s">
        <v>15828</v>
      </c>
      <c r="U3245" s="112"/>
      <c r="V3245" s="37"/>
    </row>
    <row r="3246" spans="1:22" s="1" customFormat="1" ht="243.75" x14ac:dyDescent="0.3">
      <c r="A3246" s="16">
        <v>3241</v>
      </c>
      <c r="B3246" s="21" t="s">
        <v>8033</v>
      </c>
      <c r="C3246" s="16" t="s">
        <v>201</v>
      </c>
      <c r="D3246" s="16" t="s">
        <v>200</v>
      </c>
      <c r="E3246" s="16" t="s">
        <v>202</v>
      </c>
      <c r="F3246" s="16"/>
      <c r="G3246" s="16" t="s">
        <v>33</v>
      </c>
      <c r="H3246" s="251">
        <v>743104</v>
      </c>
      <c r="I3246" s="251">
        <v>16</v>
      </c>
      <c r="J3246" s="16">
        <v>1389660</v>
      </c>
      <c r="K3246" s="16">
        <v>19</v>
      </c>
      <c r="L3246" s="16">
        <v>1097100</v>
      </c>
      <c r="M3246" s="16">
        <v>15</v>
      </c>
      <c r="N3246" s="16">
        <v>1097100</v>
      </c>
      <c r="O3246" s="16">
        <v>15</v>
      </c>
      <c r="P3246" s="16">
        <v>1097100</v>
      </c>
      <c r="Q3246" s="16">
        <v>15</v>
      </c>
      <c r="R3246" s="16">
        <v>5424064</v>
      </c>
      <c r="S3246" s="16">
        <v>80</v>
      </c>
      <c r="T3246" s="16" t="s">
        <v>213</v>
      </c>
      <c r="U3246" s="16" t="s">
        <v>61</v>
      </c>
      <c r="V3246" s="16" t="s">
        <v>8034</v>
      </c>
    </row>
    <row r="3247" spans="1:22" s="1" customFormat="1" ht="75" x14ac:dyDescent="0.3">
      <c r="A3247" s="16">
        <v>3242</v>
      </c>
      <c r="B3247" s="21" t="s">
        <v>8035</v>
      </c>
      <c r="C3247" s="16" t="s">
        <v>7185</v>
      </c>
      <c r="D3247" s="16" t="s">
        <v>7606</v>
      </c>
      <c r="E3247" s="16" t="s">
        <v>7281</v>
      </c>
      <c r="F3247" s="16"/>
      <c r="G3247" s="16" t="s">
        <v>33</v>
      </c>
      <c r="H3247" s="251">
        <v>524800</v>
      </c>
      <c r="I3247" s="251">
        <v>110</v>
      </c>
      <c r="J3247" s="16">
        <v>1224780</v>
      </c>
      <c r="K3247" s="16">
        <v>137</v>
      </c>
      <c r="L3247" s="16">
        <v>1224780</v>
      </c>
      <c r="M3247" s="16">
        <v>137</v>
      </c>
      <c r="N3247" s="16">
        <v>1224780</v>
      </c>
      <c r="O3247" s="16">
        <v>137</v>
      </c>
      <c r="P3247" s="16">
        <v>1224780</v>
      </c>
      <c r="Q3247" s="16">
        <v>137</v>
      </c>
      <c r="R3247" s="16">
        <v>5423920</v>
      </c>
      <c r="S3247" s="16">
        <v>658</v>
      </c>
      <c r="T3247" s="16" t="s">
        <v>213</v>
      </c>
      <c r="U3247" s="16" t="s">
        <v>294</v>
      </c>
      <c r="V3247" s="16" t="s">
        <v>549</v>
      </c>
    </row>
    <row r="3248" spans="1:22" s="1" customFormat="1" ht="75" x14ac:dyDescent="0.3">
      <c r="A3248" s="16">
        <v>3243</v>
      </c>
      <c r="B3248" s="16" t="s">
        <v>915</v>
      </c>
      <c r="C3248" s="16" t="s">
        <v>916</v>
      </c>
      <c r="D3248" s="16" t="s">
        <v>917</v>
      </c>
      <c r="E3248" s="16" t="s">
        <v>12515</v>
      </c>
      <c r="F3248" s="16"/>
      <c r="G3248" s="151" t="s">
        <v>9115</v>
      </c>
      <c r="H3248" s="275">
        <v>1807517.16</v>
      </c>
      <c r="I3248" s="275" t="s">
        <v>9266</v>
      </c>
      <c r="J3248" s="275">
        <v>0</v>
      </c>
      <c r="K3248" s="275">
        <v>0</v>
      </c>
      <c r="L3248" s="275">
        <v>1807517.16</v>
      </c>
      <c r="M3248" s="275" t="s">
        <v>9266</v>
      </c>
      <c r="N3248" s="275">
        <v>0</v>
      </c>
      <c r="O3248" s="275">
        <v>0</v>
      </c>
      <c r="P3248" s="275">
        <v>1807517.16</v>
      </c>
      <c r="Q3248" s="275" t="s">
        <v>9266</v>
      </c>
      <c r="R3248" s="16">
        <v>5422551.4799999995</v>
      </c>
      <c r="S3248" s="275">
        <v>12</v>
      </c>
      <c r="T3248" s="38" t="s">
        <v>11752</v>
      </c>
      <c r="U3248" s="279"/>
      <c r="V3248" s="279"/>
    </row>
    <row r="3249" spans="1:22" s="1" customFormat="1" ht="56.25" x14ac:dyDescent="0.3">
      <c r="A3249" s="16">
        <v>3244</v>
      </c>
      <c r="B3249" s="21" t="s">
        <v>7049</v>
      </c>
      <c r="C3249" s="16" t="s">
        <v>7050</v>
      </c>
      <c r="D3249" s="16" t="s">
        <v>2012</v>
      </c>
      <c r="E3249" s="16" t="s">
        <v>9328</v>
      </c>
      <c r="F3249" s="16"/>
      <c r="G3249" s="16" t="s">
        <v>9115</v>
      </c>
      <c r="H3249" s="251">
        <v>5420123.5199999996</v>
      </c>
      <c r="I3249" s="251" t="s">
        <v>9385</v>
      </c>
      <c r="J3249" s="16"/>
      <c r="K3249" s="16"/>
      <c r="L3249" s="16"/>
      <c r="M3249" s="16"/>
      <c r="N3249" s="16"/>
      <c r="O3249" s="16"/>
      <c r="P3249" s="16"/>
      <c r="Q3249" s="16"/>
      <c r="R3249" s="16">
        <v>5420123.5199999996</v>
      </c>
      <c r="S3249" s="16">
        <v>50</v>
      </c>
      <c r="T3249" s="16" t="s">
        <v>1326</v>
      </c>
      <c r="U3249" s="16"/>
      <c r="V3249" s="16"/>
    </row>
    <row r="3250" spans="1:22" s="1" customFormat="1" ht="56.25" x14ac:dyDescent="0.3">
      <c r="A3250" s="16">
        <v>3245</v>
      </c>
      <c r="B3250" s="51" t="s">
        <v>14825</v>
      </c>
      <c r="C3250" s="51" t="s">
        <v>14826</v>
      </c>
      <c r="D3250" s="51" t="s">
        <v>80</v>
      </c>
      <c r="E3250" s="51" t="s">
        <v>14861</v>
      </c>
      <c r="F3250" s="40" t="s">
        <v>14449</v>
      </c>
      <c r="G3250" s="51" t="s">
        <v>7084</v>
      </c>
      <c r="H3250" s="437">
        <v>5419008</v>
      </c>
      <c r="I3250" s="251" t="s">
        <v>14862</v>
      </c>
      <c r="J3250" s="17"/>
      <c r="K3250" s="17"/>
      <c r="L3250" s="17"/>
      <c r="M3250" s="17"/>
      <c r="N3250" s="17"/>
      <c r="O3250" s="17"/>
      <c r="P3250" s="17"/>
      <c r="Q3250" s="17"/>
      <c r="R3250" s="16">
        <v>5419008</v>
      </c>
      <c r="S3250" s="16">
        <v>1280</v>
      </c>
      <c r="T3250" s="51" t="s">
        <v>14655</v>
      </c>
      <c r="U3250" s="51"/>
      <c r="V3250" s="17"/>
    </row>
    <row r="3251" spans="1:22" s="1" customFormat="1" ht="168.75" x14ac:dyDescent="0.3">
      <c r="A3251" s="16">
        <v>3246</v>
      </c>
      <c r="B3251" s="21" t="s">
        <v>5207</v>
      </c>
      <c r="C3251" s="16" t="s">
        <v>7287</v>
      </c>
      <c r="D3251" s="16" t="s">
        <v>7323</v>
      </c>
      <c r="E3251" s="16" t="s">
        <v>10326</v>
      </c>
      <c r="F3251" s="16"/>
      <c r="G3251" s="16" t="s">
        <v>1493</v>
      </c>
      <c r="H3251" s="251">
        <v>5415979</v>
      </c>
      <c r="I3251" s="251">
        <v>448</v>
      </c>
      <c r="J3251" s="16">
        <v>0</v>
      </c>
      <c r="K3251" s="16">
        <v>0</v>
      </c>
      <c r="L3251" s="16">
        <v>0</v>
      </c>
      <c r="M3251" s="16">
        <v>0</v>
      </c>
      <c r="N3251" s="16">
        <v>0</v>
      </c>
      <c r="O3251" s="16">
        <v>0</v>
      </c>
      <c r="P3251" s="16">
        <v>0</v>
      </c>
      <c r="Q3251" s="16">
        <v>0</v>
      </c>
      <c r="R3251" s="16">
        <v>5415979</v>
      </c>
      <c r="S3251" s="16">
        <v>448</v>
      </c>
      <c r="T3251" s="16" t="s">
        <v>76</v>
      </c>
      <c r="U3251" s="16" t="s">
        <v>2567</v>
      </c>
      <c r="V3251" s="16" t="s">
        <v>4906</v>
      </c>
    </row>
    <row r="3252" spans="1:22" s="1" customFormat="1" ht="409.5" x14ac:dyDescent="0.3">
      <c r="A3252" s="16">
        <v>3247</v>
      </c>
      <c r="B3252" s="21" t="s">
        <v>6691</v>
      </c>
      <c r="C3252" s="16" t="s">
        <v>6692</v>
      </c>
      <c r="D3252" s="16" t="s">
        <v>6693</v>
      </c>
      <c r="E3252" s="16" t="s">
        <v>6694</v>
      </c>
      <c r="F3252" s="16"/>
      <c r="G3252" s="16" t="s">
        <v>49</v>
      </c>
      <c r="H3252" s="251">
        <v>5412128.3999999994</v>
      </c>
      <c r="I3252" s="251">
        <v>7</v>
      </c>
      <c r="J3252" s="16">
        <v>0</v>
      </c>
      <c r="K3252" s="16">
        <v>0</v>
      </c>
      <c r="L3252" s="16">
        <v>0</v>
      </c>
      <c r="M3252" s="16">
        <v>0</v>
      </c>
      <c r="N3252" s="16">
        <v>0</v>
      </c>
      <c r="O3252" s="16">
        <v>0</v>
      </c>
      <c r="P3252" s="16">
        <v>0</v>
      </c>
      <c r="Q3252" s="16">
        <v>0</v>
      </c>
      <c r="R3252" s="16">
        <v>5412128.3999999994</v>
      </c>
      <c r="S3252" s="16">
        <v>7</v>
      </c>
      <c r="T3252" s="16" t="s">
        <v>76</v>
      </c>
      <c r="U3252" s="16"/>
      <c r="V3252" s="16"/>
    </row>
    <row r="3253" spans="1:22" s="1" customFormat="1" ht="356.25" x14ac:dyDescent="0.3">
      <c r="A3253" s="16">
        <v>3248</v>
      </c>
      <c r="B3253" s="21" t="s">
        <v>2062</v>
      </c>
      <c r="C3253" s="16" t="s">
        <v>2063</v>
      </c>
      <c r="D3253" s="16" t="s">
        <v>2064</v>
      </c>
      <c r="E3253" s="16" t="s">
        <v>5810</v>
      </c>
      <c r="F3253" s="16"/>
      <c r="G3253" s="16" t="s">
        <v>7035</v>
      </c>
      <c r="H3253" s="251">
        <v>5401200</v>
      </c>
      <c r="I3253" s="251">
        <v>964.5</v>
      </c>
      <c r="J3253" s="16">
        <v>0</v>
      </c>
      <c r="K3253" s="16">
        <v>0</v>
      </c>
      <c r="L3253" s="16">
        <v>0</v>
      </c>
      <c r="M3253" s="16">
        <v>0</v>
      </c>
      <c r="N3253" s="16">
        <v>0</v>
      </c>
      <c r="O3253" s="16">
        <v>0</v>
      </c>
      <c r="P3253" s="16">
        <v>0</v>
      </c>
      <c r="Q3253" s="16">
        <v>0</v>
      </c>
      <c r="R3253" s="16">
        <v>5401200</v>
      </c>
      <c r="S3253" s="16">
        <v>964.5</v>
      </c>
      <c r="T3253" s="16" t="s">
        <v>76</v>
      </c>
      <c r="U3253" s="16" t="s">
        <v>2567</v>
      </c>
      <c r="V3253" s="16" t="s">
        <v>5811</v>
      </c>
    </row>
    <row r="3254" spans="1:22" s="1" customFormat="1" x14ac:dyDescent="0.3">
      <c r="A3254" s="16">
        <v>3249</v>
      </c>
      <c r="B3254" s="21" t="s">
        <v>4626</v>
      </c>
      <c r="C3254" s="16" t="s">
        <v>6057</v>
      </c>
      <c r="D3254" s="16" t="s">
        <v>6058</v>
      </c>
      <c r="E3254" s="16" t="s">
        <v>10374</v>
      </c>
      <c r="F3254" s="16"/>
      <c r="G3254" s="16" t="s">
        <v>9115</v>
      </c>
      <c r="H3254" s="251">
        <v>5400124.7999999998</v>
      </c>
      <c r="I3254" s="251" t="s">
        <v>9123</v>
      </c>
      <c r="J3254" s="16"/>
      <c r="K3254" s="16"/>
      <c r="L3254" s="16"/>
      <c r="M3254" s="16"/>
      <c r="N3254" s="16"/>
      <c r="O3254" s="16"/>
      <c r="P3254" s="16"/>
      <c r="Q3254" s="16"/>
      <c r="R3254" s="16">
        <v>5400124.7999999998</v>
      </c>
      <c r="S3254" s="16">
        <v>6</v>
      </c>
      <c r="T3254" s="16" t="s">
        <v>76</v>
      </c>
      <c r="U3254" s="16" t="s">
        <v>2567</v>
      </c>
      <c r="V3254" s="16" t="s">
        <v>10488</v>
      </c>
    </row>
    <row r="3255" spans="1:22" s="1" customFormat="1" ht="75" x14ac:dyDescent="0.3">
      <c r="A3255" s="16">
        <v>3250</v>
      </c>
      <c r="B3255" s="22" t="s">
        <v>2892</v>
      </c>
      <c r="C3255" s="47" t="s">
        <v>2893</v>
      </c>
      <c r="D3255" s="47" t="s">
        <v>2894</v>
      </c>
      <c r="E3255" s="45" t="s">
        <v>2895</v>
      </c>
      <c r="F3255" s="16"/>
      <c r="G3255" s="16" t="s">
        <v>33</v>
      </c>
      <c r="H3255" s="251">
        <v>5400000</v>
      </c>
      <c r="I3255" s="251">
        <v>4</v>
      </c>
      <c r="J3255" s="16">
        <v>0</v>
      </c>
      <c r="K3255" s="16">
        <v>0</v>
      </c>
      <c r="L3255" s="16">
        <v>0</v>
      </c>
      <c r="M3255" s="16">
        <v>0</v>
      </c>
      <c r="N3255" s="16">
        <v>0</v>
      </c>
      <c r="O3255" s="16">
        <v>0</v>
      </c>
      <c r="P3255" s="16">
        <v>0</v>
      </c>
      <c r="Q3255" s="16">
        <v>0</v>
      </c>
      <c r="R3255" s="16">
        <v>5400000</v>
      </c>
      <c r="S3255" s="16">
        <v>4</v>
      </c>
      <c r="T3255" s="16" t="s">
        <v>1516</v>
      </c>
      <c r="U3255" s="16" t="s">
        <v>2567</v>
      </c>
      <c r="V3255" s="16" t="s">
        <v>489</v>
      </c>
    </row>
    <row r="3256" spans="1:22" s="1" customFormat="1" ht="75" x14ac:dyDescent="0.3">
      <c r="A3256" s="16">
        <v>3251</v>
      </c>
      <c r="B3256" s="22" t="s">
        <v>2917</v>
      </c>
      <c r="C3256" s="47" t="s">
        <v>2918</v>
      </c>
      <c r="D3256" s="47" t="s">
        <v>2919</v>
      </c>
      <c r="E3256" s="45" t="s">
        <v>2920</v>
      </c>
      <c r="F3256" s="16"/>
      <c r="G3256" s="16" t="s">
        <v>33</v>
      </c>
      <c r="H3256" s="251">
        <v>5400000</v>
      </c>
      <c r="I3256" s="251">
        <v>4</v>
      </c>
      <c r="J3256" s="16">
        <v>0</v>
      </c>
      <c r="K3256" s="16">
        <v>0</v>
      </c>
      <c r="L3256" s="16">
        <v>0</v>
      </c>
      <c r="M3256" s="16">
        <v>0</v>
      </c>
      <c r="N3256" s="16">
        <v>0</v>
      </c>
      <c r="O3256" s="16">
        <v>0</v>
      </c>
      <c r="P3256" s="16">
        <v>0</v>
      </c>
      <c r="Q3256" s="16">
        <v>0</v>
      </c>
      <c r="R3256" s="16">
        <v>5400000</v>
      </c>
      <c r="S3256" s="16">
        <v>4</v>
      </c>
      <c r="T3256" s="16" t="s">
        <v>1516</v>
      </c>
      <c r="U3256" s="16" t="s">
        <v>2567</v>
      </c>
      <c r="V3256" s="16" t="s">
        <v>492</v>
      </c>
    </row>
    <row r="3257" spans="1:22" s="1" customFormat="1" ht="393.75" x14ac:dyDescent="0.3">
      <c r="A3257" s="16">
        <v>3252</v>
      </c>
      <c r="B3257" s="21" t="s">
        <v>3170</v>
      </c>
      <c r="C3257" s="16" t="s">
        <v>5451</v>
      </c>
      <c r="D3257" s="16" t="s">
        <v>5452</v>
      </c>
      <c r="E3257" s="16" t="s">
        <v>5453</v>
      </c>
      <c r="F3257" s="16"/>
      <c r="G3257" s="16" t="s">
        <v>410</v>
      </c>
      <c r="H3257" s="251">
        <v>5400000</v>
      </c>
      <c r="I3257" s="251">
        <v>12</v>
      </c>
      <c r="J3257" s="16">
        <v>0</v>
      </c>
      <c r="K3257" s="16">
        <v>0</v>
      </c>
      <c r="L3257" s="16">
        <v>0</v>
      </c>
      <c r="M3257" s="16">
        <v>0</v>
      </c>
      <c r="N3257" s="16">
        <v>0</v>
      </c>
      <c r="O3257" s="16">
        <v>0</v>
      </c>
      <c r="P3257" s="16">
        <v>0</v>
      </c>
      <c r="Q3257" s="16">
        <v>0</v>
      </c>
      <c r="R3257" s="16">
        <v>5400000</v>
      </c>
      <c r="S3257" s="16">
        <v>12</v>
      </c>
      <c r="T3257" s="16" t="s">
        <v>76</v>
      </c>
      <c r="U3257" s="16" t="s">
        <v>2567</v>
      </c>
      <c r="V3257" s="16" t="s">
        <v>199</v>
      </c>
    </row>
    <row r="3258" spans="1:22" s="1" customFormat="1" ht="56.25" x14ac:dyDescent="0.3">
      <c r="A3258" s="16">
        <v>3253</v>
      </c>
      <c r="B3258" s="21" t="s">
        <v>2117</v>
      </c>
      <c r="C3258" s="16" t="s">
        <v>2822</v>
      </c>
      <c r="D3258" s="16" t="s">
        <v>2823</v>
      </c>
      <c r="E3258" s="16" t="s">
        <v>4234</v>
      </c>
      <c r="F3258" s="16"/>
      <c r="G3258" s="16" t="s">
        <v>1493</v>
      </c>
      <c r="H3258" s="251">
        <v>0</v>
      </c>
      <c r="I3258" s="251">
        <v>0</v>
      </c>
      <c r="J3258" s="16">
        <v>5399163</v>
      </c>
      <c r="K3258" s="16">
        <v>1</v>
      </c>
      <c r="L3258" s="16">
        <v>0</v>
      </c>
      <c r="M3258" s="16">
        <v>0</v>
      </c>
      <c r="N3258" s="16">
        <v>0</v>
      </c>
      <c r="O3258" s="16">
        <v>0</v>
      </c>
      <c r="P3258" s="16">
        <v>0</v>
      </c>
      <c r="Q3258" s="16">
        <v>0</v>
      </c>
      <c r="R3258" s="16">
        <v>5399163</v>
      </c>
      <c r="S3258" s="16">
        <v>1</v>
      </c>
      <c r="T3258" s="16" t="s">
        <v>50</v>
      </c>
      <c r="U3258" s="16" t="s">
        <v>2567</v>
      </c>
      <c r="V3258" s="16" t="s">
        <v>199</v>
      </c>
    </row>
    <row r="3259" spans="1:22" s="1" customFormat="1" ht="56.25" x14ac:dyDescent="0.3">
      <c r="A3259" s="16">
        <v>3254</v>
      </c>
      <c r="B3259" s="21" t="s">
        <v>8036</v>
      </c>
      <c r="C3259" s="16" t="s">
        <v>8037</v>
      </c>
      <c r="D3259" s="16" t="s">
        <v>7649</v>
      </c>
      <c r="E3259" s="16" t="s">
        <v>8038</v>
      </c>
      <c r="F3259" s="16"/>
      <c r="G3259" s="16" t="s">
        <v>24</v>
      </c>
      <c r="H3259" s="251">
        <v>1026755.5999999999</v>
      </c>
      <c r="I3259" s="251">
        <v>244.8</v>
      </c>
      <c r="J3259" s="16">
        <v>957508.60000000009</v>
      </c>
      <c r="K3259" s="16">
        <v>206</v>
      </c>
      <c r="L3259" s="16">
        <v>1137854.8800000001</v>
      </c>
      <c r="M3259" s="16">
        <v>244.8</v>
      </c>
      <c r="N3259" s="16">
        <v>1137854.8800000001</v>
      </c>
      <c r="O3259" s="16">
        <v>244.8</v>
      </c>
      <c r="P3259" s="16">
        <v>1137854.8800000001</v>
      </c>
      <c r="Q3259" s="16">
        <v>244.8</v>
      </c>
      <c r="R3259" s="16">
        <v>5397828.8399999999</v>
      </c>
      <c r="S3259" s="16">
        <v>1185.2</v>
      </c>
      <c r="T3259" s="16" t="s">
        <v>213</v>
      </c>
      <c r="U3259" s="16" t="s">
        <v>83</v>
      </c>
      <c r="V3259" s="16" t="s">
        <v>83</v>
      </c>
    </row>
    <row r="3260" spans="1:22" s="1" customFormat="1" ht="318.75" x14ac:dyDescent="0.3">
      <c r="A3260" s="16">
        <v>3255</v>
      </c>
      <c r="B3260" s="21" t="s">
        <v>7322</v>
      </c>
      <c r="C3260" s="16" t="s">
        <v>7185</v>
      </c>
      <c r="D3260" s="16" t="s">
        <v>7323</v>
      </c>
      <c r="E3260" s="16" t="s">
        <v>7324</v>
      </c>
      <c r="F3260" s="16"/>
      <c r="G3260" s="16" t="s">
        <v>1493</v>
      </c>
      <c r="H3260" s="251">
        <v>1079232</v>
      </c>
      <c r="I3260" s="251">
        <v>146</v>
      </c>
      <c r="J3260" s="16">
        <v>1079232</v>
      </c>
      <c r="K3260" s="16">
        <v>146</v>
      </c>
      <c r="L3260" s="16">
        <v>1079232</v>
      </c>
      <c r="M3260" s="16">
        <v>146</v>
      </c>
      <c r="N3260" s="16">
        <v>1079232</v>
      </c>
      <c r="O3260" s="16">
        <v>146</v>
      </c>
      <c r="P3260" s="16">
        <v>1079232</v>
      </c>
      <c r="Q3260" s="16">
        <v>146</v>
      </c>
      <c r="R3260" s="16">
        <v>5396160</v>
      </c>
      <c r="S3260" s="16">
        <v>730</v>
      </c>
      <c r="T3260" s="16" t="s">
        <v>213</v>
      </c>
      <c r="U3260" s="16" t="s">
        <v>7048</v>
      </c>
      <c r="V3260" s="16" t="s">
        <v>7048</v>
      </c>
    </row>
    <row r="3261" spans="1:22" s="1" customFormat="1" ht="75" x14ac:dyDescent="0.3">
      <c r="A3261" s="16">
        <v>3256</v>
      </c>
      <c r="B3261" s="21" t="s">
        <v>8039</v>
      </c>
      <c r="C3261" s="16" t="s">
        <v>211</v>
      </c>
      <c r="D3261" s="16" t="s">
        <v>486</v>
      </c>
      <c r="E3261" s="16" t="s">
        <v>212</v>
      </c>
      <c r="F3261" s="16"/>
      <c r="G3261" s="16" t="s">
        <v>49</v>
      </c>
      <c r="H3261" s="251">
        <v>1123110</v>
      </c>
      <c r="I3261" s="251">
        <v>71</v>
      </c>
      <c r="J3261" s="16">
        <v>750412.16</v>
      </c>
      <c r="K3261" s="16">
        <v>32</v>
      </c>
      <c r="L3261" s="16">
        <v>1172519</v>
      </c>
      <c r="M3261" s="16">
        <v>50</v>
      </c>
      <c r="N3261" s="16">
        <v>1172519</v>
      </c>
      <c r="O3261" s="16">
        <v>50</v>
      </c>
      <c r="P3261" s="16">
        <v>1172519</v>
      </c>
      <c r="Q3261" s="16">
        <v>50</v>
      </c>
      <c r="R3261" s="16">
        <v>5391079.1600000001</v>
      </c>
      <c r="S3261" s="16">
        <v>253</v>
      </c>
      <c r="T3261" s="16" t="s">
        <v>213</v>
      </c>
      <c r="U3261" s="16" t="s">
        <v>244</v>
      </c>
      <c r="V3261" s="16" t="s">
        <v>205</v>
      </c>
    </row>
    <row r="3262" spans="1:22" ht="409.5" x14ac:dyDescent="0.3">
      <c r="A3262" s="16">
        <v>3257</v>
      </c>
      <c r="B3262" s="21" t="s">
        <v>4379</v>
      </c>
      <c r="C3262" s="16" t="s">
        <v>4380</v>
      </c>
      <c r="D3262" s="16" t="s">
        <v>4381</v>
      </c>
      <c r="E3262" s="16" t="s">
        <v>4382</v>
      </c>
      <c r="F3262" s="16"/>
      <c r="G3262" s="16" t="s">
        <v>1664</v>
      </c>
      <c r="H3262" s="251">
        <v>690000</v>
      </c>
      <c r="I3262" s="251">
        <v>1150</v>
      </c>
      <c r="J3262" s="16">
        <v>1174360</v>
      </c>
      <c r="K3262" s="16">
        <v>1000</v>
      </c>
      <c r="L3262" s="16">
        <v>1174360</v>
      </c>
      <c r="M3262" s="16">
        <v>1000</v>
      </c>
      <c r="N3262" s="16">
        <v>1174360</v>
      </c>
      <c r="O3262" s="16">
        <v>1000</v>
      </c>
      <c r="P3262" s="16">
        <v>1174360</v>
      </c>
      <c r="Q3262" s="16">
        <v>1000</v>
      </c>
      <c r="R3262" s="16">
        <v>5387440</v>
      </c>
      <c r="S3262" s="16">
        <v>5150</v>
      </c>
      <c r="T3262" s="16" t="s">
        <v>25</v>
      </c>
      <c r="U3262" s="16" t="s">
        <v>2567</v>
      </c>
      <c r="V3262" s="16" t="s">
        <v>199</v>
      </c>
    </row>
    <row r="3263" spans="1:22" ht="37.5" x14ac:dyDescent="0.3">
      <c r="A3263" s="16">
        <v>3258</v>
      </c>
      <c r="B3263" s="21" t="s">
        <v>10071</v>
      </c>
      <c r="C3263" s="16" t="s">
        <v>10072</v>
      </c>
      <c r="D3263" s="16" t="s">
        <v>10073</v>
      </c>
      <c r="E3263" s="16" t="s">
        <v>10074</v>
      </c>
      <c r="F3263" s="16" t="s">
        <v>10074</v>
      </c>
      <c r="G3263" s="16" t="s">
        <v>9115</v>
      </c>
      <c r="H3263" s="251">
        <v>1077178.5900000001</v>
      </c>
      <c r="I3263" s="251" t="s">
        <v>7128</v>
      </c>
      <c r="J3263" s="16">
        <v>1077178.5900000001</v>
      </c>
      <c r="K3263" s="16" t="s">
        <v>7128</v>
      </c>
      <c r="L3263" s="16">
        <v>1077178.5900000001</v>
      </c>
      <c r="M3263" s="16" t="s">
        <v>7128</v>
      </c>
      <c r="N3263" s="16">
        <v>1077178.5900000001</v>
      </c>
      <c r="O3263" s="16" t="s">
        <v>7128</v>
      </c>
      <c r="P3263" s="16">
        <v>1077178.5900000001</v>
      </c>
      <c r="Q3263" s="16" t="s">
        <v>7128</v>
      </c>
      <c r="R3263" s="16">
        <v>5385892.9500000002</v>
      </c>
      <c r="S3263" s="16">
        <v>100</v>
      </c>
      <c r="T3263" s="16" t="s">
        <v>34</v>
      </c>
      <c r="U3263" s="16"/>
      <c r="V3263" s="16"/>
    </row>
    <row r="3264" spans="1:22" ht="37.5" x14ac:dyDescent="0.3">
      <c r="A3264" s="16">
        <v>3259</v>
      </c>
      <c r="B3264" s="21" t="s">
        <v>10071</v>
      </c>
      <c r="C3264" s="16" t="s">
        <v>10072</v>
      </c>
      <c r="D3264" s="16" t="s">
        <v>10073</v>
      </c>
      <c r="E3264" s="16" t="s">
        <v>10256</v>
      </c>
      <c r="F3264" s="16" t="s">
        <v>10256</v>
      </c>
      <c r="G3264" s="16" t="s">
        <v>9115</v>
      </c>
      <c r="H3264" s="251">
        <v>1077178.5900000001</v>
      </c>
      <c r="I3264" s="251" t="s">
        <v>7128</v>
      </c>
      <c r="J3264" s="16">
        <v>1077178.5900000001</v>
      </c>
      <c r="K3264" s="16" t="s">
        <v>7128</v>
      </c>
      <c r="L3264" s="16">
        <v>1077178.5900000001</v>
      </c>
      <c r="M3264" s="16" t="s">
        <v>7128</v>
      </c>
      <c r="N3264" s="16">
        <v>1077178.5900000001</v>
      </c>
      <c r="O3264" s="16" t="s">
        <v>7128</v>
      </c>
      <c r="P3264" s="16">
        <v>1077178.5900000001</v>
      </c>
      <c r="Q3264" s="16" t="s">
        <v>7128</v>
      </c>
      <c r="R3264" s="16">
        <v>5385892.9500000002</v>
      </c>
      <c r="S3264" s="16">
        <v>100</v>
      </c>
      <c r="T3264" s="16" t="s">
        <v>34</v>
      </c>
      <c r="U3264" s="16"/>
      <c r="V3264" s="16"/>
    </row>
    <row r="3265" spans="1:22" ht="37.5" x14ac:dyDescent="0.3">
      <c r="A3265" s="16">
        <v>3260</v>
      </c>
      <c r="B3265" s="21" t="s">
        <v>8040</v>
      </c>
      <c r="C3265" s="16" t="s">
        <v>8041</v>
      </c>
      <c r="D3265" s="16" t="s">
        <v>8042</v>
      </c>
      <c r="E3265" s="16" t="s">
        <v>8043</v>
      </c>
      <c r="F3265" s="16"/>
      <c r="G3265" s="16" t="s">
        <v>33</v>
      </c>
      <c r="H3265" s="251">
        <v>1077000</v>
      </c>
      <c r="I3265" s="251">
        <v>1</v>
      </c>
      <c r="J3265" s="16">
        <v>1077000</v>
      </c>
      <c r="K3265" s="16">
        <v>1</v>
      </c>
      <c r="L3265" s="16">
        <v>1077000</v>
      </c>
      <c r="M3265" s="16">
        <v>1</v>
      </c>
      <c r="N3265" s="16">
        <v>1077000</v>
      </c>
      <c r="O3265" s="16">
        <v>1</v>
      </c>
      <c r="P3265" s="16">
        <v>1077000</v>
      </c>
      <c r="Q3265" s="16">
        <v>1</v>
      </c>
      <c r="R3265" s="16">
        <v>5385000</v>
      </c>
      <c r="S3265" s="16">
        <v>5</v>
      </c>
      <c r="T3265" s="16" t="s">
        <v>213</v>
      </c>
      <c r="U3265" s="16" t="s">
        <v>7048</v>
      </c>
      <c r="V3265" s="16" t="s">
        <v>7048</v>
      </c>
    </row>
    <row r="3266" spans="1:22" ht="93.75" x14ac:dyDescent="0.3">
      <c r="A3266" s="16">
        <v>3261</v>
      </c>
      <c r="B3266" s="21" t="s">
        <v>2541</v>
      </c>
      <c r="C3266" s="16" t="s">
        <v>10863</v>
      </c>
      <c r="D3266" s="16" t="s">
        <v>10864</v>
      </c>
      <c r="E3266" s="16" t="s">
        <v>10865</v>
      </c>
      <c r="F3266" s="16"/>
      <c r="G3266" s="16" t="s">
        <v>9115</v>
      </c>
      <c r="H3266" s="251">
        <v>5376000</v>
      </c>
      <c r="I3266" s="251" t="s">
        <v>9113</v>
      </c>
      <c r="J3266" s="16"/>
      <c r="K3266" s="16"/>
      <c r="L3266" s="16"/>
      <c r="M3266" s="16"/>
      <c r="N3266" s="16"/>
      <c r="O3266" s="16"/>
      <c r="P3266" s="16"/>
      <c r="Q3266" s="16"/>
      <c r="R3266" s="16">
        <v>5376000</v>
      </c>
      <c r="S3266" s="16">
        <v>1</v>
      </c>
      <c r="T3266" s="16" t="s">
        <v>76</v>
      </c>
      <c r="U3266" s="16" t="s">
        <v>1085</v>
      </c>
      <c r="V3266" s="16" t="s">
        <v>10866</v>
      </c>
    </row>
    <row r="3267" spans="1:22" ht="93.75" x14ac:dyDescent="0.3">
      <c r="A3267" s="16">
        <v>3262</v>
      </c>
      <c r="B3267" s="21" t="s">
        <v>2541</v>
      </c>
      <c r="C3267" s="16" t="s">
        <v>10863</v>
      </c>
      <c r="D3267" s="16" t="s">
        <v>10864</v>
      </c>
      <c r="E3267" s="16" t="s">
        <v>10865</v>
      </c>
      <c r="F3267" s="16"/>
      <c r="G3267" s="16" t="s">
        <v>9115</v>
      </c>
      <c r="H3267" s="251">
        <v>5376000</v>
      </c>
      <c r="I3267" s="251" t="s">
        <v>9113</v>
      </c>
      <c r="J3267" s="16"/>
      <c r="K3267" s="16"/>
      <c r="L3267" s="16"/>
      <c r="M3267" s="16"/>
      <c r="N3267" s="16"/>
      <c r="O3267" s="16"/>
      <c r="P3267" s="16"/>
      <c r="Q3267" s="16"/>
      <c r="R3267" s="16">
        <v>5376000</v>
      </c>
      <c r="S3267" s="16">
        <v>1</v>
      </c>
      <c r="T3267" s="16" t="s">
        <v>76</v>
      </c>
      <c r="U3267" s="16" t="s">
        <v>1085</v>
      </c>
      <c r="V3267" s="16" t="s">
        <v>10866</v>
      </c>
    </row>
    <row r="3268" spans="1:22" s="320" customFormat="1" ht="75" x14ac:dyDescent="0.3">
      <c r="A3268" s="16">
        <v>3263</v>
      </c>
      <c r="B3268" s="16" t="s">
        <v>13041</v>
      </c>
      <c r="C3268" s="16" t="s">
        <v>13042</v>
      </c>
      <c r="D3268" s="16" t="s">
        <v>13043</v>
      </c>
      <c r="E3268" s="16" t="s">
        <v>13044</v>
      </c>
      <c r="F3268" s="16"/>
      <c r="G3268" s="151" t="s">
        <v>33</v>
      </c>
      <c r="H3268" s="166">
        <v>0</v>
      </c>
      <c r="I3268" s="166">
        <v>0</v>
      </c>
      <c r="J3268" s="166">
        <v>1790636.7</v>
      </c>
      <c r="K3268" s="166">
        <v>5</v>
      </c>
      <c r="L3268" s="166">
        <v>1790636.7</v>
      </c>
      <c r="M3268" s="166">
        <v>0</v>
      </c>
      <c r="N3268" s="166">
        <v>1790636.7</v>
      </c>
      <c r="O3268" s="166">
        <v>5</v>
      </c>
      <c r="P3268" s="166">
        <v>0</v>
      </c>
      <c r="Q3268" s="166">
        <v>0</v>
      </c>
      <c r="R3268" s="16">
        <v>5371910.0999999996</v>
      </c>
      <c r="S3268" s="275">
        <v>10</v>
      </c>
      <c r="T3268" s="20" t="s">
        <v>12910</v>
      </c>
      <c r="U3268" s="166" t="s">
        <v>61</v>
      </c>
      <c r="V3268" s="310" t="s">
        <v>954</v>
      </c>
    </row>
    <row r="3269" spans="1:22" s="1" customFormat="1" ht="56.25" x14ac:dyDescent="0.3">
      <c r="A3269" s="16">
        <v>3264</v>
      </c>
      <c r="B3269" s="21" t="s">
        <v>417</v>
      </c>
      <c r="C3269" s="16" t="s">
        <v>726</v>
      </c>
      <c r="D3269" s="16" t="s">
        <v>727</v>
      </c>
      <c r="E3269" s="16" t="s">
        <v>10441</v>
      </c>
      <c r="F3269" s="16"/>
      <c r="G3269" s="16" t="s">
        <v>9115</v>
      </c>
      <c r="H3269" s="251">
        <v>5367756.7999999998</v>
      </c>
      <c r="I3269" s="251" t="s">
        <v>9266</v>
      </c>
      <c r="J3269" s="16"/>
      <c r="K3269" s="16"/>
      <c r="L3269" s="16"/>
      <c r="M3269" s="16"/>
      <c r="N3269" s="16"/>
      <c r="O3269" s="16"/>
      <c r="P3269" s="16"/>
      <c r="Q3269" s="16"/>
      <c r="R3269" s="16">
        <v>5367756.7999999998</v>
      </c>
      <c r="S3269" s="16">
        <v>4</v>
      </c>
      <c r="T3269" s="16" t="s">
        <v>76</v>
      </c>
      <c r="U3269" s="16" t="s">
        <v>83</v>
      </c>
      <c r="V3269" s="16" t="s">
        <v>10440</v>
      </c>
    </row>
    <row r="3270" spans="1:22" s="1" customFormat="1" ht="37.5" x14ac:dyDescent="0.3">
      <c r="A3270" s="16">
        <v>3265</v>
      </c>
      <c r="B3270" s="21" t="s">
        <v>4104</v>
      </c>
      <c r="C3270" s="16" t="s">
        <v>5169</v>
      </c>
      <c r="D3270" s="16" t="s">
        <v>5170</v>
      </c>
      <c r="E3270" s="16" t="s">
        <v>10815</v>
      </c>
      <c r="F3270" s="16"/>
      <c r="G3270" s="16" t="s">
        <v>9115</v>
      </c>
      <c r="H3270" s="251">
        <v>5364576</v>
      </c>
      <c r="I3270" s="251" t="s">
        <v>10506</v>
      </c>
      <c r="J3270" s="16"/>
      <c r="K3270" s="16"/>
      <c r="L3270" s="16"/>
      <c r="M3270" s="16"/>
      <c r="N3270" s="16"/>
      <c r="O3270" s="16"/>
      <c r="P3270" s="16"/>
      <c r="Q3270" s="16"/>
      <c r="R3270" s="16">
        <v>5364576</v>
      </c>
      <c r="S3270" s="16">
        <v>54</v>
      </c>
      <c r="T3270" s="16" t="s">
        <v>76</v>
      </c>
      <c r="U3270" s="16" t="s">
        <v>61</v>
      </c>
      <c r="V3270" s="16" t="s">
        <v>10816</v>
      </c>
    </row>
    <row r="3271" spans="1:22" s="1" customFormat="1" ht="409.5" x14ac:dyDescent="0.3">
      <c r="A3271" s="16">
        <v>3266</v>
      </c>
      <c r="B3271" s="279" t="s">
        <v>239</v>
      </c>
      <c r="C3271" s="36" t="s">
        <v>240</v>
      </c>
      <c r="D3271" s="36" t="s">
        <v>241</v>
      </c>
      <c r="E3271" s="134" t="s">
        <v>11396</v>
      </c>
      <c r="F3271" s="35"/>
      <c r="G3271" s="134" t="s">
        <v>1571</v>
      </c>
      <c r="H3271" s="308">
        <v>5361910.7142857136</v>
      </c>
      <c r="I3271" s="308">
        <v>1</v>
      </c>
      <c r="J3271" s="99">
        <v>0</v>
      </c>
      <c r="K3271" s="99">
        <v>0</v>
      </c>
      <c r="L3271" s="99">
        <v>0</v>
      </c>
      <c r="M3271" s="99">
        <v>0</v>
      </c>
      <c r="N3271" s="99">
        <v>0</v>
      </c>
      <c r="O3271" s="99">
        <v>0</v>
      </c>
      <c r="P3271" s="99">
        <v>0</v>
      </c>
      <c r="Q3271" s="99">
        <v>0</v>
      </c>
      <c r="R3271" s="16">
        <v>5361910.7142857136</v>
      </c>
      <c r="S3271" s="99">
        <v>1</v>
      </c>
      <c r="T3271" s="16" t="s">
        <v>9133</v>
      </c>
      <c r="U3271" s="215" t="s">
        <v>83</v>
      </c>
      <c r="V3271" s="35" t="s">
        <v>199</v>
      </c>
    </row>
    <row r="3272" spans="1:22" s="1" customFormat="1" ht="112.5" x14ac:dyDescent="0.3">
      <c r="A3272" s="16">
        <v>3267</v>
      </c>
      <c r="B3272" s="113" t="s">
        <v>4022</v>
      </c>
      <c r="C3272" s="113" t="s">
        <v>4023</v>
      </c>
      <c r="D3272" s="113" t="s">
        <v>2894</v>
      </c>
      <c r="E3272" s="113" t="s">
        <v>15511</v>
      </c>
      <c r="F3272" s="123" t="s">
        <v>14449</v>
      </c>
      <c r="G3272" s="113" t="s">
        <v>9115</v>
      </c>
      <c r="H3272" s="189">
        <v>5355033.5999999996</v>
      </c>
      <c r="I3272" s="172" t="s">
        <v>9129</v>
      </c>
      <c r="J3272" s="20"/>
      <c r="K3272" s="20"/>
      <c r="L3272" s="20"/>
      <c r="M3272" s="20"/>
      <c r="N3272" s="20"/>
      <c r="O3272" s="20"/>
      <c r="P3272" s="20"/>
      <c r="Q3272" s="20"/>
      <c r="R3272" s="16">
        <v>5355033.5999999996</v>
      </c>
      <c r="S3272" s="21">
        <v>80</v>
      </c>
      <c r="T3272" s="113" t="s">
        <v>15681</v>
      </c>
      <c r="U3272" s="16" t="s">
        <v>15682</v>
      </c>
      <c r="V3272" s="16" t="s">
        <v>15683</v>
      </c>
    </row>
    <row r="3273" spans="1:22" s="1" customFormat="1" ht="409.5" x14ac:dyDescent="0.3">
      <c r="A3273" s="16">
        <v>3268</v>
      </c>
      <c r="B3273" s="21" t="s">
        <v>5365</v>
      </c>
      <c r="C3273" s="16" t="s">
        <v>5366</v>
      </c>
      <c r="D3273" s="16" t="s">
        <v>5367</v>
      </c>
      <c r="E3273" s="16" t="s">
        <v>5368</v>
      </c>
      <c r="F3273" s="16"/>
      <c r="G3273" s="16" t="s">
        <v>1493</v>
      </c>
      <c r="H3273" s="251">
        <v>5355000</v>
      </c>
      <c r="I3273" s="251">
        <v>10</v>
      </c>
      <c r="J3273" s="16">
        <v>0</v>
      </c>
      <c r="K3273" s="16">
        <v>0</v>
      </c>
      <c r="L3273" s="16">
        <v>0</v>
      </c>
      <c r="M3273" s="16">
        <v>0</v>
      </c>
      <c r="N3273" s="16">
        <v>0</v>
      </c>
      <c r="O3273" s="16">
        <v>0</v>
      </c>
      <c r="P3273" s="16">
        <v>0</v>
      </c>
      <c r="Q3273" s="16">
        <v>0</v>
      </c>
      <c r="R3273" s="16">
        <v>5355000</v>
      </c>
      <c r="S3273" s="16">
        <v>10</v>
      </c>
      <c r="T3273" s="16" t="s">
        <v>76</v>
      </c>
      <c r="U3273" s="16" t="s">
        <v>2567</v>
      </c>
      <c r="V3273" s="16" t="s">
        <v>5369</v>
      </c>
    </row>
    <row r="3274" spans="1:22" s="1" customFormat="1" ht="409.5" x14ac:dyDescent="0.3">
      <c r="A3274" s="16">
        <v>3269</v>
      </c>
      <c r="B3274" s="21" t="s">
        <v>5480</v>
      </c>
      <c r="C3274" s="16" t="s">
        <v>5481</v>
      </c>
      <c r="D3274" s="16" t="s">
        <v>5482</v>
      </c>
      <c r="E3274" s="16" t="s">
        <v>6004</v>
      </c>
      <c r="F3274" s="16"/>
      <c r="G3274" s="16" t="s">
        <v>49</v>
      </c>
      <c r="H3274" s="251">
        <v>5355000</v>
      </c>
      <c r="I3274" s="251">
        <v>6</v>
      </c>
      <c r="J3274" s="16">
        <v>0</v>
      </c>
      <c r="K3274" s="16">
        <v>0</v>
      </c>
      <c r="L3274" s="16">
        <v>0</v>
      </c>
      <c r="M3274" s="16">
        <v>0</v>
      </c>
      <c r="N3274" s="16">
        <v>0</v>
      </c>
      <c r="O3274" s="16">
        <v>0</v>
      </c>
      <c r="P3274" s="16">
        <v>0</v>
      </c>
      <c r="Q3274" s="16">
        <v>0</v>
      </c>
      <c r="R3274" s="16">
        <v>5355000</v>
      </c>
      <c r="S3274" s="16">
        <v>6</v>
      </c>
      <c r="T3274" s="16" t="s">
        <v>76</v>
      </c>
      <c r="U3274" s="16"/>
      <c r="V3274" s="16" t="s">
        <v>4584</v>
      </c>
    </row>
    <row r="3275" spans="1:22" s="320" customFormat="1" ht="93.75" x14ac:dyDescent="0.3">
      <c r="A3275" s="16">
        <v>3270</v>
      </c>
      <c r="B3275" s="16" t="s">
        <v>514</v>
      </c>
      <c r="C3275" s="16" t="s">
        <v>13321</v>
      </c>
      <c r="D3275" s="16" t="s">
        <v>13322</v>
      </c>
      <c r="E3275" s="16" t="s">
        <v>13324</v>
      </c>
      <c r="F3275" s="16"/>
      <c r="G3275" s="151" t="s">
        <v>9115</v>
      </c>
      <c r="H3275" s="168">
        <v>5350240</v>
      </c>
      <c r="I3275" s="166" t="s">
        <v>9113</v>
      </c>
      <c r="J3275" s="166">
        <v>0</v>
      </c>
      <c r="K3275" s="166">
        <v>50</v>
      </c>
      <c r="L3275" s="166">
        <v>0</v>
      </c>
      <c r="M3275" s="166">
        <v>0</v>
      </c>
      <c r="N3275" s="166">
        <v>0</v>
      </c>
      <c r="O3275" s="166">
        <v>0</v>
      </c>
      <c r="P3275" s="166">
        <v>0</v>
      </c>
      <c r="Q3275" s="166">
        <v>0</v>
      </c>
      <c r="R3275" s="16">
        <v>5350240</v>
      </c>
      <c r="S3275" s="275">
        <v>51</v>
      </c>
      <c r="T3275" s="20" t="s">
        <v>13227</v>
      </c>
      <c r="U3275" s="118" t="s">
        <v>13293</v>
      </c>
      <c r="V3275" s="118" t="s">
        <v>1613</v>
      </c>
    </row>
    <row r="3276" spans="1:22" s="320" customFormat="1" ht="93.75" x14ac:dyDescent="0.3">
      <c r="A3276" s="16">
        <v>3271</v>
      </c>
      <c r="B3276" s="20" t="s">
        <v>384</v>
      </c>
      <c r="C3276" s="113" t="s">
        <v>15769</v>
      </c>
      <c r="D3276" s="21" t="s">
        <v>15770</v>
      </c>
      <c r="E3276" s="21" t="s">
        <v>22</v>
      </c>
      <c r="F3276" s="116" t="s">
        <v>15771</v>
      </c>
      <c r="G3276" s="21" t="s">
        <v>33</v>
      </c>
      <c r="H3276" s="479">
        <v>2500000</v>
      </c>
      <c r="I3276" s="115">
        <v>1</v>
      </c>
      <c r="J3276" s="196">
        <v>0</v>
      </c>
      <c r="K3276" s="196">
        <v>0</v>
      </c>
      <c r="L3276" s="191">
        <v>2850000</v>
      </c>
      <c r="M3276" s="196">
        <v>1</v>
      </c>
      <c r="N3276" s="196">
        <v>0</v>
      </c>
      <c r="O3276" s="196">
        <v>0</v>
      </c>
      <c r="P3276" s="196">
        <v>0</v>
      </c>
      <c r="Q3276" s="196">
        <v>0</v>
      </c>
      <c r="R3276" s="16">
        <f>H3276+J3276+L3276+N3276+P3276</f>
        <v>5350000</v>
      </c>
      <c r="S3276" s="21">
        <v>2</v>
      </c>
      <c r="T3276" s="20" t="s">
        <v>15751</v>
      </c>
      <c r="U3276" s="16" t="s">
        <v>1085</v>
      </c>
      <c r="V3276" s="16" t="s">
        <v>15772</v>
      </c>
    </row>
    <row r="3277" spans="1:22" s="320" customFormat="1" ht="37.5" x14ac:dyDescent="0.3">
      <c r="A3277" s="16">
        <v>3272</v>
      </c>
      <c r="B3277" s="21" t="s">
        <v>8044</v>
      </c>
      <c r="C3277" s="16" t="s">
        <v>2914</v>
      </c>
      <c r="D3277" s="16" t="s">
        <v>2913</v>
      </c>
      <c r="E3277" s="16" t="s">
        <v>2915</v>
      </c>
      <c r="F3277" s="16"/>
      <c r="G3277" s="16" t="s">
        <v>33</v>
      </c>
      <c r="H3277" s="251">
        <v>446244</v>
      </c>
      <c r="I3277" s="251">
        <v>246</v>
      </c>
      <c r="J3277" s="16">
        <v>1225572</v>
      </c>
      <c r="K3277" s="16">
        <v>246</v>
      </c>
      <c r="L3277" s="16">
        <v>1225572</v>
      </c>
      <c r="M3277" s="16">
        <v>246</v>
      </c>
      <c r="N3277" s="16">
        <v>1225572</v>
      </c>
      <c r="O3277" s="16">
        <v>246</v>
      </c>
      <c r="P3277" s="16">
        <v>1225572</v>
      </c>
      <c r="Q3277" s="16">
        <v>246</v>
      </c>
      <c r="R3277" s="16">
        <v>5348532</v>
      </c>
      <c r="S3277" s="16">
        <v>1230</v>
      </c>
      <c r="T3277" s="16" t="s">
        <v>213</v>
      </c>
      <c r="U3277" s="16" t="s">
        <v>35</v>
      </c>
      <c r="V3277" s="16" t="s">
        <v>8045</v>
      </c>
    </row>
    <row r="3278" spans="1:22" s="320" customFormat="1" ht="56.25" x14ac:dyDescent="0.3">
      <c r="A3278" s="16">
        <v>3273</v>
      </c>
      <c r="B3278" s="21" t="s">
        <v>8046</v>
      </c>
      <c r="C3278" s="16" t="s">
        <v>6973</v>
      </c>
      <c r="D3278" s="16" t="s">
        <v>6972</v>
      </c>
      <c r="E3278" s="16" t="s">
        <v>6974</v>
      </c>
      <c r="F3278" s="16"/>
      <c r="G3278" s="16" t="s">
        <v>24</v>
      </c>
      <c r="H3278" s="251">
        <v>2497964.9999999995</v>
      </c>
      <c r="I3278" s="251">
        <v>3615</v>
      </c>
      <c r="J3278" s="16">
        <v>712500</v>
      </c>
      <c r="K3278" s="16">
        <v>950</v>
      </c>
      <c r="L3278" s="16">
        <v>712500</v>
      </c>
      <c r="M3278" s="16">
        <v>950</v>
      </c>
      <c r="N3278" s="16">
        <v>712500</v>
      </c>
      <c r="O3278" s="16">
        <v>950</v>
      </c>
      <c r="P3278" s="16">
        <v>712500</v>
      </c>
      <c r="Q3278" s="16">
        <v>950</v>
      </c>
      <c r="R3278" s="16">
        <v>5347965</v>
      </c>
      <c r="S3278" s="16">
        <v>7415</v>
      </c>
      <c r="T3278" s="16" t="s">
        <v>213</v>
      </c>
      <c r="U3278" s="16" t="s">
        <v>7048</v>
      </c>
      <c r="V3278" s="16" t="s">
        <v>7048</v>
      </c>
    </row>
    <row r="3279" spans="1:22" s="1" customFormat="1" ht="75" x14ac:dyDescent="0.3">
      <c r="A3279" s="16">
        <v>3274</v>
      </c>
      <c r="B3279" s="20" t="s">
        <v>15773</v>
      </c>
      <c r="C3279" s="113" t="s">
        <v>1946</v>
      </c>
      <c r="D3279" s="20" t="s">
        <v>15774</v>
      </c>
      <c r="E3279" s="20" t="s">
        <v>14449</v>
      </c>
      <c r="F3279" s="116" t="s">
        <v>15775</v>
      </c>
      <c r="G3279" s="21" t="s">
        <v>33</v>
      </c>
      <c r="H3279" s="115">
        <v>1200000</v>
      </c>
      <c r="I3279" s="115">
        <v>50</v>
      </c>
      <c r="J3279" s="21">
        <v>1290000</v>
      </c>
      <c r="K3279" s="21">
        <v>50</v>
      </c>
      <c r="L3279" s="21">
        <v>1380300</v>
      </c>
      <c r="M3279" s="21">
        <v>50</v>
      </c>
      <c r="N3279" s="21">
        <v>1476900</v>
      </c>
      <c r="O3279" s="21">
        <v>50</v>
      </c>
      <c r="P3279" s="114"/>
      <c r="Q3279" s="114"/>
      <c r="R3279" s="16">
        <v>5347200</v>
      </c>
      <c r="S3279" s="21">
        <v>200</v>
      </c>
      <c r="T3279" s="20" t="s">
        <v>15751</v>
      </c>
      <c r="U3279" s="16" t="s">
        <v>199</v>
      </c>
      <c r="V3279" s="16" t="s">
        <v>199</v>
      </c>
    </row>
    <row r="3280" spans="1:22" s="1" customFormat="1" x14ac:dyDescent="0.3">
      <c r="A3280" s="16">
        <v>3275</v>
      </c>
      <c r="B3280" s="118" t="s">
        <v>435</v>
      </c>
      <c r="C3280" s="118" t="s">
        <v>436</v>
      </c>
      <c r="D3280" s="118" t="s">
        <v>437</v>
      </c>
      <c r="E3280" s="118" t="s">
        <v>14545</v>
      </c>
      <c r="F3280" s="118" t="s">
        <v>14449</v>
      </c>
      <c r="G3280" s="118" t="s">
        <v>9115</v>
      </c>
      <c r="H3280" s="166">
        <v>660000</v>
      </c>
      <c r="I3280" s="166">
        <v>30</v>
      </c>
      <c r="J3280" s="118">
        <v>1171500</v>
      </c>
      <c r="K3280" s="118">
        <v>50</v>
      </c>
      <c r="L3280" s="118">
        <v>1171500</v>
      </c>
      <c r="M3280" s="118">
        <v>50</v>
      </c>
      <c r="N3280" s="118">
        <v>1171500</v>
      </c>
      <c r="O3280" s="118">
        <v>50</v>
      </c>
      <c r="P3280" s="118">
        <v>1171500</v>
      </c>
      <c r="Q3280" s="118">
        <v>50</v>
      </c>
      <c r="R3280" s="16">
        <v>5346000</v>
      </c>
      <c r="S3280" s="118">
        <v>230</v>
      </c>
      <c r="T3280" s="20" t="s">
        <v>15403</v>
      </c>
      <c r="U3280" s="118"/>
      <c r="V3280" s="118"/>
    </row>
    <row r="3281" spans="1:22" s="1" customFormat="1" ht="75" x14ac:dyDescent="0.3">
      <c r="A3281" s="16">
        <v>3276</v>
      </c>
      <c r="B3281" s="21" t="s">
        <v>2371</v>
      </c>
      <c r="C3281" s="16" t="s">
        <v>5328</v>
      </c>
      <c r="D3281" s="16" t="s">
        <v>5329</v>
      </c>
      <c r="E3281" s="16" t="s">
        <v>2371</v>
      </c>
      <c r="F3281" s="16"/>
      <c r="G3281" s="16" t="s">
        <v>9115</v>
      </c>
      <c r="H3281" s="251">
        <v>5340160</v>
      </c>
      <c r="I3281" s="251" t="s">
        <v>9252</v>
      </c>
      <c r="J3281" s="16"/>
      <c r="K3281" s="16"/>
      <c r="L3281" s="16"/>
      <c r="M3281" s="16"/>
      <c r="N3281" s="16"/>
      <c r="O3281" s="16"/>
      <c r="P3281" s="16"/>
      <c r="Q3281" s="16"/>
      <c r="R3281" s="16">
        <v>5340160</v>
      </c>
      <c r="S3281" s="16">
        <v>16</v>
      </c>
      <c r="T3281" s="16" t="s">
        <v>76</v>
      </c>
      <c r="U3281" s="16" t="s">
        <v>83</v>
      </c>
      <c r="V3281" s="16" t="s">
        <v>2900</v>
      </c>
    </row>
    <row r="3282" spans="1:22" s="1" customFormat="1" ht="56.25" x14ac:dyDescent="0.3">
      <c r="A3282" s="16">
        <v>3277</v>
      </c>
      <c r="B3282" s="21" t="s">
        <v>8047</v>
      </c>
      <c r="C3282" s="16" t="s">
        <v>1826</v>
      </c>
      <c r="D3282" s="16" t="s">
        <v>1825</v>
      </c>
      <c r="E3282" s="16" t="s">
        <v>970</v>
      </c>
      <c r="F3282" s="16"/>
      <c r="G3282" s="16" t="s">
        <v>33</v>
      </c>
      <c r="H3282" s="251">
        <v>2670000</v>
      </c>
      <c r="I3282" s="251">
        <v>3</v>
      </c>
      <c r="J3282" s="16">
        <v>0</v>
      </c>
      <c r="K3282" s="16">
        <v>0</v>
      </c>
      <c r="L3282" s="16">
        <v>890000</v>
      </c>
      <c r="M3282" s="16">
        <v>1</v>
      </c>
      <c r="N3282" s="16">
        <v>890000</v>
      </c>
      <c r="O3282" s="16">
        <v>1</v>
      </c>
      <c r="P3282" s="16">
        <v>890000</v>
      </c>
      <c r="Q3282" s="16">
        <v>1</v>
      </c>
      <c r="R3282" s="16">
        <v>5340000</v>
      </c>
      <c r="S3282" s="16">
        <v>6</v>
      </c>
      <c r="T3282" s="16" t="s">
        <v>213</v>
      </c>
      <c r="U3282" s="16" t="s">
        <v>7048</v>
      </c>
      <c r="V3282" s="16" t="s">
        <v>7048</v>
      </c>
    </row>
    <row r="3283" spans="1:22" s="1" customFormat="1" ht="93.75" x14ac:dyDescent="0.3">
      <c r="A3283" s="16">
        <v>3278</v>
      </c>
      <c r="B3283" s="120" t="s">
        <v>5773</v>
      </c>
      <c r="C3283" s="113" t="s">
        <v>14195</v>
      </c>
      <c r="D3283" s="120" t="s">
        <v>798</v>
      </c>
      <c r="E3283" s="120" t="s">
        <v>14196</v>
      </c>
      <c r="F3283" s="20"/>
      <c r="G3283" s="21" t="s">
        <v>33</v>
      </c>
      <c r="H3283" s="470">
        <v>1334495.1690000002</v>
      </c>
      <c r="I3283" s="470">
        <v>3</v>
      </c>
      <c r="J3283" s="170">
        <v>1334495.1690000002</v>
      </c>
      <c r="K3283" s="170">
        <v>3</v>
      </c>
      <c r="L3283" s="170">
        <v>1334495.1690000002</v>
      </c>
      <c r="M3283" s="170">
        <v>3</v>
      </c>
      <c r="N3283" s="170">
        <v>1334495.1690000002</v>
      </c>
      <c r="O3283" s="170">
        <v>3</v>
      </c>
      <c r="P3283" s="170"/>
      <c r="Q3283" s="170"/>
      <c r="R3283" s="16">
        <v>5337980.6760000009</v>
      </c>
      <c r="S3283" s="21">
        <v>12</v>
      </c>
      <c r="T3283" s="148" t="s">
        <v>13891</v>
      </c>
      <c r="U3283" s="218"/>
      <c r="V3283" s="218"/>
    </row>
    <row r="3284" spans="1:22" s="1" customFormat="1" ht="93.75" x14ac:dyDescent="0.3">
      <c r="A3284" s="16">
        <v>3279</v>
      </c>
      <c r="B3284" s="120" t="s">
        <v>5773</v>
      </c>
      <c r="C3284" s="113" t="s">
        <v>14195</v>
      </c>
      <c r="D3284" s="120" t="s">
        <v>798</v>
      </c>
      <c r="E3284" s="120" t="s">
        <v>14197</v>
      </c>
      <c r="F3284" s="20"/>
      <c r="G3284" s="21" t="s">
        <v>33</v>
      </c>
      <c r="H3284" s="470">
        <v>1334495.1690000002</v>
      </c>
      <c r="I3284" s="470">
        <v>3</v>
      </c>
      <c r="J3284" s="170">
        <v>1334495.1690000002</v>
      </c>
      <c r="K3284" s="170">
        <v>3</v>
      </c>
      <c r="L3284" s="170">
        <v>1334495.1690000002</v>
      </c>
      <c r="M3284" s="170">
        <v>3</v>
      </c>
      <c r="N3284" s="170">
        <v>1334495.1690000002</v>
      </c>
      <c r="O3284" s="170">
        <v>3</v>
      </c>
      <c r="P3284" s="170"/>
      <c r="Q3284" s="170"/>
      <c r="R3284" s="16">
        <v>5337980.6760000009</v>
      </c>
      <c r="S3284" s="21">
        <v>12</v>
      </c>
      <c r="T3284" s="148" t="s">
        <v>13891</v>
      </c>
      <c r="U3284" s="218"/>
      <c r="V3284" s="218"/>
    </row>
    <row r="3285" spans="1:22" s="1" customFormat="1" ht="75" x14ac:dyDescent="0.3">
      <c r="A3285" s="16">
        <v>3280</v>
      </c>
      <c r="B3285" s="120" t="s">
        <v>14198</v>
      </c>
      <c r="C3285" s="113" t="s">
        <v>14199</v>
      </c>
      <c r="D3285" s="120" t="s">
        <v>5479</v>
      </c>
      <c r="E3285" s="120" t="s">
        <v>14200</v>
      </c>
      <c r="F3285" s="20"/>
      <c r="G3285" s="21" t="s">
        <v>33</v>
      </c>
      <c r="H3285" s="470">
        <v>1334495.1690000002</v>
      </c>
      <c r="I3285" s="470">
        <v>3</v>
      </c>
      <c r="J3285" s="170">
        <v>1334495.1690000002</v>
      </c>
      <c r="K3285" s="170">
        <v>3</v>
      </c>
      <c r="L3285" s="170">
        <v>1334495.1690000002</v>
      </c>
      <c r="M3285" s="170">
        <v>3</v>
      </c>
      <c r="N3285" s="170">
        <v>1334495.1690000002</v>
      </c>
      <c r="O3285" s="170">
        <v>3</v>
      </c>
      <c r="P3285" s="170"/>
      <c r="Q3285" s="170"/>
      <c r="R3285" s="16">
        <v>5337980.6760000009</v>
      </c>
      <c r="S3285" s="21">
        <v>12</v>
      </c>
      <c r="T3285" s="148" t="s">
        <v>13891</v>
      </c>
      <c r="U3285" s="218"/>
      <c r="V3285" s="218"/>
    </row>
    <row r="3286" spans="1:22" s="1" customFormat="1" ht="75" x14ac:dyDescent="0.3">
      <c r="A3286" s="16">
        <v>3281</v>
      </c>
      <c r="B3286" s="120" t="s">
        <v>14198</v>
      </c>
      <c r="C3286" s="113" t="s">
        <v>14199</v>
      </c>
      <c r="D3286" s="120" t="s">
        <v>5479</v>
      </c>
      <c r="E3286" s="120" t="s">
        <v>14200</v>
      </c>
      <c r="F3286" s="20"/>
      <c r="G3286" s="21" t="s">
        <v>33</v>
      </c>
      <c r="H3286" s="470">
        <v>1334495.1690000002</v>
      </c>
      <c r="I3286" s="470">
        <v>3</v>
      </c>
      <c r="J3286" s="170">
        <v>1334495.1690000002</v>
      </c>
      <c r="K3286" s="170">
        <v>3</v>
      </c>
      <c r="L3286" s="170">
        <v>1334495.1690000002</v>
      </c>
      <c r="M3286" s="170">
        <v>3</v>
      </c>
      <c r="N3286" s="170">
        <v>1334495.1690000002</v>
      </c>
      <c r="O3286" s="170">
        <v>3</v>
      </c>
      <c r="P3286" s="170"/>
      <c r="Q3286" s="170"/>
      <c r="R3286" s="16">
        <v>5337980.6760000009</v>
      </c>
      <c r="S3286" s="21">
        <v>12</v>
      </c>
      <c r="T3286" s="148" t="s">
        <v>13891</v>
      </c>
      <c r="U3286" s="218"/>
      <c r="V3286" s="218"/>
    </row>
    <row r="3287" spans="1:22" s="1" customFormat="1" ht="56.25" x14ac:dyDescent="0.3">
      <c r="A3287" s="16">
        <v>3282</v>
      </c>
      <c r="B3287" s="21" t="s">
        <v>8048</v>
      </c>
      <c r="C3287" s="16" t="s">
        <v>321</v>
      </c>
      <c r="D3287" s="16" t="s">
        <v>320</v>
      </c>
      <c r="E3287" s="16" t="s">
        <v>322</v>
      </c>
      <c r="F3287" s="16"/>
      <c r="G3287" s="16" t="s">
        <v>33</v>
      </c>
      <c r="H3287" s="251">
        <v>970000</v>
      </c>
      <c r="I3287" s="251">
        <v>2</v>
      </c>
      <c r="J3287" s="16">
        <v>1455000</v>
      </c>
      <c r="K3287" s="16">
        <v>3</v>
      </c>
      <c r="L3287" s="16">
        <v>970000</v>
      </c>
      <c r="M3287" s="16">
        <v>2</v>
      </c>
      <c r="N3287" s="16">
        <v>970000</v>
      </c>
      <c r="O3287" s="16">
        <v>2</v>
      </c>
      <c r="P3287" s="16">
        <v>970000</v>
      </c>
      <c r="Q3287" s="16">
        <v>2</v>
      </c>
      <c r="R3287" s="16">
        <v>5335000</v>
      </c>
      <c r="S3287" s="16">
        <v>11</v>
      </c>
      <c r="T3287" s="16" t="s">
        <v>213</v>
      </c>
      <c r="U3287" s="16" t="s">
        <v>7048</v>
      </c>
      <c r="V3287" s="16" t="s">
        <v>7048</v>
      </c>
    </row>
    <row r="3288" spans="1:22" s="1" customFormat="1" ht="93.75" x14ac:dyDescent="0.3">
      <c r="A3288" s="16">
        <v>3283</v>
      </c>
      <c r="B3288" s="21" t="s">
        <v>2949</v>
      </c>
      <c r="C3288" s="16" t="s">
        <v>3760</v>
      </c>
      <c r="D3288" s="16" t="s">
        <v>3761</v>
      </c>
      <c r="E3288" s="16" t="s">
        <v>3771</v>
      </c>
      <c r="F3288" s="16"/>
      <c r="G3288" s="16" t="s">
        <v>1493</v>
      </c>
      <c r="H3288" s="251">
        <v>5333800</v>
      </c>
      <c r="I3288" s="251">
        <v>5</v>
      </c>
      <c r="J3288" s="16">
        <v>0</v>
      </c>
      <c r="K3288" s="16">
        <v>0</v>
      </c>
      <c r="L3288" s="16">
        <v>0</v>
      </c>
      <c r="M3288" s="16">
        <v>0</v>
      </c>
      <c r="N3288" s="16">
        <v>0</v>
      </c>
      <c r="O3288" s="16">
        <v>0</v>
      </c>
      <c r="P3288" s="16">
        <v>0</v>
      </c>
      <c r="Q3288" s="16">
        <v>0</v>
      </c>
      <c r="R3288" s="16">
        <v>5333800</v>
      </c>
      <c r="S3288" s="16">
        <v>5</v>
      </c>
      <c r="T3288" s="16" t="s">
        <v>50</v>
      </c>
      <c r="U3288" s="16"/>
      <c r="V3288" s="16"/>
    </row>
    <row r="3289" spans="1:22" s="1" customFormat="1" ht="75" x14ac:dyDescent="0.3">
      <c r="A3289" s="16">
        <v>3284</v>
      </c>
      <c r="B3289" s="119" t="s">
        <v>11635</v>
      </c>
      <c r="C3289" s="119" t="s">
        <v>11636</v>
      </c>
      <c r="D3289" s="119" t="s">
        <v>11637</v>
      </c>
      <c r="E3289" s="151" t="s">
        <v>22</v>
      </c>
      <c r="F3289" s="156" t="s">
        <v>11638</v>
      </c>
      <c r="G3289" s="151" t="s">
        <v>33</v>
      </c>
      <c r="H3289" s="473">
        <v>0</v>
      </c>
      <c r="I3289" s="474"/>
      <c r="J3289" s="169">
        <v>1772319.4038000004</v>
      </c>
      <c r="K3289" s="169">
        <v>2</v>
      </c>
      <c r="L3289" s="169">
        <v>1780000</v>
      </c>
      <c r="M3289" s="169">
        <v>1</v>
      </c>
      <c r="N3289" s="203">
        <v>1780001</v>
      </c>
      <c r="O3289" s="169">
        <v>1</v>
      </c>
      <c r="P3289" s="131"/>
      <c r="Q3289" s="131"/>
      <c r="R3289" s="16">
        <v>5332320.4038000004</v>
      </c>
      <c r="S3289" s="151">
        <v>6</v>
      </c>
      <c r="T3289" s="151" t="s">
        <v>11563</v>
      </c>
      <c r="U3289" s="217" t="s">
        <v>26</v>
      </c>
      <c r="V3289" s="217" t="s">
        <v>11639</v>
      </c>
    </row>
    <row r="3290" spans="1:22" s="1" customFormat="1" ht="409.5" x14ac:dyDescent="0.3">
      <c r="A3290" s="16">
        <v>3285</v>
      </c>
      <c r="B3290" s="21" t="s">
        <v>9936</v>
      </c>
      <c r="C3290" s="16" t="s">
        <v>9937</v>
      </c>
      <c r="D3290" s="16" t="s">
        <v>9938</v>
      </c>
      <c r="E3290" s="16" t="s">
        <v>9942</v>
      </c>
      <c r="F3290" s="16" t="s">
        <v>9943</v>
      </c>
      <c r="G3290" s="16" t="s">
        <v>9114</v>
      </c>
      <c r="H3290" s="251">
        <v>1066070.48</v>
      </c>
      <c r="I3290" s="251" t="s">
        <v>9329</v>
      </c>
      <c r="J3290" s="16">
        <v>1066070.48</v>
      </c>
      <c r="K3290" s="16" t="s">
        <v>9329</v>
      </c>
      <c r="L3290" s="16">
        <v>1066070.48</v>
      </c>
      <c r="M3290" s="16" t="s">
        <v>9329</v>
      </c>
      <c r="N3290" s="16">
        <v>1066070.48</v>
      </c>
      <c r="O3290" s="16" t="s">
        <v>9329</v>
      </c>
      <c r="P3290" s="16">
        <v>1066070.48</v>
      </c>
      <c r="Q3290" s="16" t="s">
        <v>9329</v>
      </c>
      <c r="R3290" s="16">
        <v>5330352.4000000004</v>
      </c>
      <c r="S3290" s="16">
        <v>180</v>
      </c>
      <c r="T3290" s="16" t="s">
        <v>34</v>
      </c>
      <c r="U3290" s="16"/>
      <c r="V3290" s="16"/>
    </row>
    <row r="3291" spans="1:22" s="1" customFormat="1" ht="409.5" x14ac:dyDescent="0.3">
      <c r="A3291" s="16">
        <v>3286</v>
      </c>
      <c r="B3291" s="21" t="s">
        <v>9936</v>
      </c>
      <c r="C3291" s="16" t="s">
        <v>9937</v>
      </c>
      <c r="D3291" s="16" t="s">
        <v>9938</v>
      </c>
      <c r="E3291" s="16" t="s">
        <v>9944</v>
      </c>
      <c r="F3291" s="16" t="s">
        <v>9945</v>
      </c>
      <c r="G3291" s="16" t="s">
        <v>9114</v>
      </c>
      <c r="H3291" s="251">
        <v>1066070.48</v>
      </c>
      <c r="I3291" s="251" t="s">
        <v>9329</v>
      </c>
      <c r="J3291" s="16">
        <v>1066070.48</v>
      </c>
      <c r="K3291" s="16" t="s">
        <v>9329</v>
      </c>
      <c r="L3291" s="16">
        <v>1066070.48</v>
      </c>
      <c r="M3291" s="16" t="s">
        <v>9329</v>
      </c>
      <c r="N3291" s="16">
        <v>1066070.48</v>
      </c>
      <c r="O3291" s="16" t="s">
        <v>9329</v>
      </c>
      <c r="P3291" s="16">
        <v>1066070.48</v>
      </c>
      <c r="Q3291" s="16" t="s">
        <v>9329</v>
      </c>
      <c r="R3291" s="16">
        <v>5330352.4000000004</v>
      </c>
      <c r="S3291" s="16">
        <v>180</v>
      </c>
      <c r="T3291" s="16" t="s">
        <v>34</v>
      </c>
      <c r="U3291" s="16"/>
      <c r="V3291" s="16"/>
    </row>
    <row r="3292" spans="1:22" s="1" customFormat="1" ht="56.25" x14ac:dyDescent="0.3">
      <c r="A3292" s="16">
        <v>3287</v>
      </c>
      <c r="B3292" s="21" t="s">
        <v>8049</v>
      </c>
      <c r="C3292" s="16" t="s">
        <v>8050</v>
      </c>
      <c r="D3292" s="16" t="s">
        <v>8051</v>
      </c>
      <c r="E3292" s="16" t="s">
        <v>8052</v>
      </c>
      <c r="F3292" s="16"/>
      <c r="G3292" s="16" t="s">
        <v>33</v>
      </c>
      <c r="H3292" s="251">
        <v>1331999.9999999998</v>
      </c>
      <c r="I3292" s="251">
        <v>4</v>
      </c>
      <c r="J3292" s="16">
        <v>0</v>
      </c>
      <c r="K3292" s="16">
        <v>0</v>
      </c>
      <c r="L3292" s="16">
        <v>1331999.9999999998</v>
      </c>
      <c r="M3292" s="16">
        <v>4</v>
      </c>
      <c r="N3292" s="16">
        <v>1331999.9999999998</v>
      </c>
      <c r="O3292" s="16">
        <v>4</v>
      </c>
      <c r="P3292" s="16">
        <v>1331999.9999999998</v>
      </c>
      <c r="Q3292" s="16">
        <v>4</v>
      </c>
      <c r="R3292" s="16">
        <v>5327999.9999999991</v>
      </c>
      <c r="S3292" s="16">
        <v>16</v>
      </c>
      <c r="T3292" s="16" t="s">
        <v>213</v>
      </c>
      <c r="U3292" s="16" t="s">
        <v>7048</v>
      </c>
      <c r="V3292" s="16" t="s">
        <v>7048</v>
      </c>
    </row>
    <row r="3293" spans="1:22" s="1" customFormat="1" ht="93.75" x14ac:dyDescent="0.3">
      <c r="A3293" s="16">
        <v>3288</v>
      </c>
      <c r="B3293" s="16" t="s">
        <v>514</v>
      </c>
      <c r="C3293" s="16" t="s">
        <v>515</v>
      </c>
      <c r="D3293" s="16" t="s">
        <v>516</v>
      </c>
      <c r="E3293" s="16" t="s">
        <v>12517</v>
      </c>
      <c r="F3293" s="16"/>
      <c r="G3293" s="151" t="s">
        <v>9115</v>
      </c>
      <c r="H3293" s="275">
        <v>0</v>
      </c>
      <c r="I3293" s="275">
        <v>0</v>
      </c>
      <c r="J3293" s="275">
        <v>0</v>
      </c>
      <c r="K3293" s="275">
        <v>0</v>
      </c>
      <c r="L3293" s="275">
        <v>2661120</v>
      </c>
      <c r="M3293" s="275" t="s">
        <v>12518</v>
      </c>
      <c r="N3293" s="275">
        <v>0</v>
      </c>
      <c r="O3293" s="275">
        <v>0</v>
      </c>
      <c r="P3293" s="275">
        <v>2661120</v>
      </c>
      <c r="Q3293" s="275" t="s">
        <v>12518</v>
      </c>
      <c r="R3293" s="16">
        <v>5322240</v>
      </c>
      <c r="S3293" s="275">
        <v>84</v>
      </c>
      <c r="T3293" s="38" t="s">
        <v>11752</v>
      </c>
      <c r="U3293" s="279"/>
      <c r="V3293" s="279"/>
    </row>
    <row r="3294" spans="1:22" s="1" customFormat="1" ht="131.25" x14ac:dyDescent="0.3">
      <c r="A3294" s="16">
        <v>3289</v>
      </c>
      <c r="B3294" s="114" t="s">
        <v>384</v>
      </c>
      <c r="C3294" s="114" t="s">
        <v>9176</v>
      </c>
      <c r="D3294" s="114" t="s">
        <v>9177</v>
      </c>
      <c r="E3294" s="114" t="s">
        <v>1051</v>
      </c>
      <c r="F3294" s="114" t="s">
        <v>14449</v>
      </c>
      <c r="G3294" s="114" t="s">
        <v>9115</v>
      </c>
      <c r="H3294" s="189">
        <v>5320000</v>
      </c>
      <c r="I3294" s="172" t="s">
        <v>9201</v>
      </c>
      <c r="J3294" s="20"/>
      <c r="K3294" s="20"/>
      <c r="L3294" s="20"/>
      <c r="M3294" s="20"/>
      <c r="N3294" s="20"/>
      <c r="O3294" s="20"/>
      <c r="P3294" s="20"/>
      <c r="Q3294" s="20"/>
      <c r="R3294" s="16">
        <v>5320000</v>
      </c>
      <c r="S3294" s="21">
        <v>5</v>
      </c>
      <c r="T3294" s="20" t="s">
        <v>15828</v>
      </c>
      <c r="U3294" s="112"/>
      <c r="V3294" s="37"/>
    </row>
    <row r="3295" spans="1:22" s="1" customFormat="1" ht="56.25" x14ac:dyDescent="0.3">
      <c r="A3295" s="16">
        <v>3290</v>
      </c>
      <c r="B3295" s="21" t="s">
        <v>8053</v>
      </c>
      <c r="C3295" s="16" t="s">
        <v>1382</v>
      </c>
      <c r="D3295" s="16" t="s">
        <v>645</v>
      </c>
      <c r="E3295" s="16" t="s">
        <v>1383</v>
      </c>
      <c r="F3295" s="16"/>
      <c r="G3295" s="16" t="s">
        <v>33</v>
      </c>
      <c r="H3295" s="251">
        <v>2659999.9999999995</v>
      </c>
      <c r="I3295" s="251">
        <v>64</v>
      </c>
      <c r="J3295" s="16">
        <v>0</v>
      </c>
      <c r="K3295" s="16">
        <v>0</v>
      </c>
      <c r="L3295" s="16">
        <v>2659999.9999999995</v>
      </c>
      <c r="M3295" s="16">
        <v>0</v>
      </c>
      <c r="N3295" s="16">
        <v>0</v>
      </c>
      <c r="O3295" s="16">
        <v>0</v>
      </c>
      <c r="P3295" s="16">
        <v>0</v>
      </c>
      <c r="Q3295" s="16">
        <v>0</v>
      </c>
      <c r="R3295" s="16">
        <v>5319999.9999999991</v>
      </c>
      <c r="S3295" s="16">
        <v>64</v>
      </c>
      <c r="T3295" s="16" t="s">
        <v>213</v>
      </c>
      <c r="U3295" s="16" t="s">
        <v>7048</v>
      </c>
      <c r="V3295" s="16" t="s">
        <v>7048</v>
      </c>
    </row>
    <row r="3296" spans="1:22" s="1" customFormat="1" ht="112.5" x14ac:dyDescent="0.3">
      <c r="A3296" s="16">
        <v>3291</v>
      </c>
      <c r="B3296" s="21" t="s">
        <v>568</v>
      </c>
      <c r="C3296" s="16" t="s">
        <v>2051</v>
      </c>
      <c r="D3296" s="16" t="s">
        <v>373</v>
      </c>
      <c r="E3296" s="16" t="s">
        <v>2052</v>
      </c>
      <c r="F3296" s="16" t="s">
        <v>2053</v>
      </c>
      <c r="G3296" s="16" t="s">
        <v>1493</v>
      </c>
      <c r="H3296" s="251">
        <v>1328039.94</v>
      </c>
      <c r="I3296" s="251">
        <v>3</v>
      </c>
      <c r="J3296" s="16">
        <v>1328039.94</v>
      </c>
      <c r="K3296" s="16">
        <v>3</v>
      </c>
      <c r="L3296" s="16">
        <v>1328039.94</v>
      </c>
      <c r="M3296" s="16">
        <v>3</v>
      </c>
      <c r="N3296" s="16">
        <v>1328039.94</v>
      </c>
      <c r="O3296" s="16">
        <v>3</v>
      </c>
      <c r="P3296" s="16">
        <v>0</v>
      </c>
      <c r="Q3296" s="16">
        <v>0</v>
      </c>
      <c r="R3296" s="16">
        <v>5312159.76</v>
      </c>
      <c r="S3296" s="16">
        <v>12</v>
      </c>
      <c r="T3296" s="16" t="s">
        <v>1326</v>
      </c>
      <c r="U3296" s="16" t="s">
        <v>35</v>
      </c>
      <c r="V3296" s="16" t="s">
        <v>199</v>
      </c>
    </row>
    <row r="3297" spans="1:22" s="1" customFormat="1" ht="56.25" x14ac:dyDescent="0.3">
      <c r="A3297" s="16">
        <v>3292</v>
      </c>
      <c r="B3297" s="21" t="s">
        <v>7184</v>
      </c>
      <c r="C3297" s="16" t="s">
        <v>7185</v>
      </c>
      <c r="D3297" s="16" t="s">
        <v>7186</v>
      </c>
      <c r="E3297" s="16" t="s">
        <v>7187</v>
      </c>
      <c r="F3297" s="16"/>
      <c r="G3297" s="16" t="s">
        <v>24</v>
      </c>
      <c r="H3297" s="251">
        <v>1062082.5600000001</v>
      </c>
      <c r="I3297" s="251">
        <v>176</v>
      </c>
      <c r="J3297" s="16">
        <v>1062082.5600000001</v>
      </c>
      <c r="K3297" s="16">
        <v>176</v>
      </c>
      <c r="L3297" s="16">
        <v>1062082.5600000001</v>
      </c>
      <c r="M3297" s="16">
        <v>176</v>
      </c>
      <c r="N3297" s="16">
        <v>1062082.5600000001</v>
      </c>
      <c r="O3297" s="16">
        <v>176</v>
      </c>
      <c r="P3297" s="16">
        <v>1062082.5600000001</v>
      </c>
      <c r="Q3297" s="16">
        <v>176</v>
      </c>
      <c r="R3297" s="16">
        <v>5310412.8000000007</v>
      </c>
      <c r="S3297" s="16">
        <v>880</v>
      </c>
      <c r="T3297" s="16" t="s">
        <v>213</v>
      </c>
      <c r="U3297" s="16" t="s">
        <v>83</v>
      </c>
      <c r="V3297" s="16" t="s">
        <v>7188</v>
      </c>
    </row>
    <row r="3298" spans="1:22" s="1" customFormat="1" ht="93.75" x14ac:dyDescent="0.3">
      <c r="A3298" s="16">
        <v>3293</v>
      </c>
      <c r="B3298" s="21" t="s">
        <v>645</v>
      </c>
      <c r="C3298" s="16" t="s">
        <v>2109</v>
      </c>
      <c r="D3298" s="16" t="s">
        <v>2110</v>
      </c>
      <c r="E3298" s="16" t="s">
        <v>11006</v>
      </c>
      <c r="F3298" s="16"/>
      <c r="G3298" s="16" t="s">
        <v>1493</v>
      </c>
      <c r="H3298" s="251">
        <v>1060209.02</v>
      </c>
      <c r="I3298" s="251">
        <v>20</v>
      </c>
      <c r="J3298" s="16">
        <v>1060209.02</v>
      </c>
      <c r="K3298" s="16">
        <v>20</v>
      </c>
      <c r="L3298" s="16">
        <v>1060209.02</v>
      </c>
      <c r="M3298" s="16">
        <v>20</v>
      </c>
      <c r="N3298" s="16">
        <v>1060209.02</v>
      </c>
      <c r="O3298" s="16">
        <v>20</v>
      </c>
      <c r="P3298" s="16">
        <v>1060209.02</v>
      </c>
      <c r="Q3298" s="16">
        <v>20</v>
      </c>
      <c r="R3298" s="16">
        <v>5301045.0999999996</v>
      </c>
      <c r="S3298" s="16">
        <v>100</v>
      </c>
      <c r="T3298" s="16" t="s">
        <v>1113</v>
      </c>
      <c r="U3298" s="16" t="s">
        <v>11007</v>
      </c>
      <c r="V3298" s="35" t="s">
        <v>199</v>
      </c>
    </row>
    <row r="3299" spans="1:22" s="1" customFormat="1" ht="75" x14ac:dyDescent="0.3">
      <c r="A3299" s="16">
        <v>3294</v>
      </c>
      <c r="B3299" s="21" t="s">
        <v>9540</v>
      </c>
      <c r="C3299" s="16" t="s">
        <v>9541</v>
      </c>
      <c r="D3299" s="16" t="s">
        <v>9542</v>
      </c>
      <c r="E3299" s="16" t="s">
        <v>9543</v>
      </c>
      <c r="F3299" s="16"/>
      <c r="G3299" s="16" t="s">
        <v>24</v>
      </c>
      <c r="H3299" s="251">
        <v>1060072.2</v>
      </c>
      <c r="I3299" s="251">
        <v>180</v>
      </c>
      <c r="J3299" s="16">
        <v>1060072.2</v>
      </c>
      <c r="K3299" s="16">
        <v>180</v>
      </c>
      <c r="L3299" s="16">
        <v>1060072.2</v>
      </c>
      <c r="M3299" s="16">
        <v>180</v>
      </c>
      <c r="N3299" s="16">
        <v>1060072.2</v>
      </c>
      <c r="O3299" s="16">
        <v>180</v>
      </c>
      <c r="P3299" s="16">
        <v>1060072.2</v>
      </c>
      <c r="Q3299" s="16">
        <v>180</v>
      </c>
      <c r="R3299" s="16">
        <v>5300361</v>
      </c>
      <c r="S3299" s="16">
        <v>900</v>
      </c>
      <c r="T3299" s="16" t="s">
        <v>1326</v>
      </c>
      <c r="U3299" s="16" t="s">
        <v>1097</v>
      </c>
      <c r="V3299" s="16" t="s">
        <v>9544</v>
      </c>
    </row>
    <row r="3300" spans="1:22" s="1" customFormat="1" ht="56.25" x14ac:dyDescent="0.3">
      <c r="A3300" s="16">
        <v>3295</v>
      </c>
      <c r="B3300" s="113" t="s">
        <v>5540</v>
      </c>
      <c r="C3300" s="113" t="s">
        <v>6828</v>
      </c>
      <c r="D3300" s="113" t="s">
        <v>6829</v>
      </c>
      <c r="E3300" s="113" t="s">
        <v>16177</v>
      </c>
      <c r="F3300" s="17">
        <v>3578</v>
      </c>
      <c r="G3300" s="164" t="s">
        <v>24</v>
      </c>
      <c r="H3300" s="115">
        <v>5297012.5</v>
      </c>
      <c r="I3300" s="115">
        <v>9250</v>
      </c>
      <c r="J3300" s="171"/>
      <c r="K3300" s="171"/>
      <c r="L3300" s="171"/>
      <c r="M3300" s="171"/>
      <c r="N3300" s="171"/>
      <c r="O3300" s="171"/>
      <c r="P3300" s="174"/>
      <c r="Q3300" s="174"/>
      <c r="R3300" s="16">
        <v>5297012.5</v>
      </c>
      <c r="S3300" s="171">
        <v>9250</v>
      </c>
      <c r="T3300" s="21" t="s">
        <v>15928</v>
      </c>
      <c r="U3300" s="112" t="s">
        <v>199</v>
      </c>
      <c r="V3300" s="112" t="s">
        <v>199</v>
      </c>
    </row>
    <row r="3301" spans="1:22" s="1" customFormat="1" ht="262.5" x14ac:dyDescent="0.3">
      <c r="A3301" s="16">
        <v>3296</v>
      </c>
      <c r="B3301" s="21" t="s">
        <v>423</v>
      </c>
      <c r="C3301" s="16" t="s">
        <v>424</v>
      </c>
      <c r="D3301" s="16" t="s">
        <v>9702</v>
      </c>
      <c r="E3301" s="16" t="s">
        <v>9703</v>
      </c>
      <c r="F3301" s="16" t="s">
        <v>9703</v>
      </c>
      <c r="G3301" s="16" t="s">
        <v>9680</v>
      </c>
      <c r="H3301" s="251">
        <v>1151250</v>
      </c>
      <c r="I3301" s="251">
        <v>5</v>
      </c>
      <c r="J3301" s="16">
        <v>1151250</v>
      </c>
      <c r="K3301" s="16">
        <v>5</v>
      </c>
      <c r="L3301" s="16">
        <v>1151250</v>
      </c>
      <c r="M3301" s="16">
        <v>5</v>
      </c>
      <c r="N3301" s="16">
        <v>1151250</v>
      </c>
      <c r="O3301" s="16">
        <v>5</v>
      </c>
      <c r="P3301" s="16">
        <v>690750</v>
      </c>
      <c r="Q3301" s="16">
        <v>3</v>
      </c>
      <c r="R3301" s="16">
        <v>5295750</v>
      </c>
      <c r="S3301" s="16">
        <v>23</v>
      </c>
      <c r="T3301" s="16" t="s">
        <v>966</v>
      </c>
      <c r="U3301" s="16" t="s">
        <v>9704</v>
      </c>
      <c r="V3301" s="16" t="s">
        <v>9705</v>
      </c>
    </row>
    <row r="3302" spans="1:22" s="1" customFormat="1" ht="37.5" x14ac:dyDescent="0.3">
      <c r="A3302" s="16">
        <v>3297</v>
      </c>
      <c r="B3302" s="21" t="s">
        <v>544</v>
      </c>
      <c r="C3302" s="16" t="s">
        <v>545</v>
      </c>
      <c r="D3302" s="16" t="s">
        <v>546</v>
      </c>
      <c r="E3302" s="16" t="s">
        <v>10614</v>
      </c>
      <c r="F3302" s="16"/>
      <c r="G3302" s="16" t="s">
        <v>9115</v>
      </c>
      <c r="H3302" s="251">
        <v>5292000</v>
      </c>
      <c r="I3302" s="251" t="s">
        <v>9130</v>
      </c>
      <c r="J3302" s="16"/>
      <c r="K3302" s="16"/>
      <c r="L3302" s="16"/>
      <c r="M3302" s="16"/>
      <c r="N3302" s="16"/>
      <c r="O3302" s="16"/>
      <c r="P3302" s="16"/>
      <c r="Q3302" s="16"/>
      <c r="R3302" s="16">
        <v>5292000</v>
      </c>
      <c r="S3302" s="16">
        <v>3</v>
      </c>
      <c r="T3302" s="16" t="s">
        <v>76</v>
      </c>
      <c r="U3302" s="16" t="s">
        <v>294</v>
      </c>
      <c r="V3302" s="16" t="s">
        <v>10615</v>
      </c>
    </row>
    <row r="3303" spans="1:22" s="1" customFormat="1" ht="56.25" x14ac:dyDescent="0.3">
      <c r="A3303" s="16">
        <v>3298</v>
      </c>
      <c r="B3303" s="114" t="s">
        <v>598</v>
      </c>
      <c r="C3303" s="114" t="s">
        <v>599</v>
      </c>
      <c r="D3303" s="114" t="s">
        <v>600</v>
      </c>
      <c r="E3303" s="114" t="s">
        <v>1051</v>
      </c>
      <c r="F3303" s="114" t="s">
        <v>14449</v>
      </c>
      <c r="G3303" s="114" t="s">
        <v>9115</v>
      </c>
      <c r="H3303" s="189">
        <v>5283600</v>
      </c>
      <c r="I3303" s="172" t="s">
        <v>9113</v>
      </c>
      <c r="J3303" s="20"/>
      <c r="K3303" s="20"/>
      <c r="L3303" s="20"/>
      <c r="M3303" s="20"/>
      <c r="N3303" s="20"/>
      <c r="O3303" s="20"/>
      <c r="P3303" s="20"/>
      <c r="Q3303" s="20"/>
      <c r="R3303" s="16">
        <v>5283600</v>
      </c>
      <c r="S3303" s="21">
        <v>1</v>
      </c>
      <c r="T3303" s="20" t="s">
        <v>15828</v>
      </c>
      <c r="U3303" s="112"/>
      <c r="V3303" s="37"/>
    </row>
    <row r="3304" spans="1:22" s="1" customFormat="1" ht="56.25" x14ac:dyDescent="0.3">
      <c r="A3304" s="16">
        <v>3299</v>
      </c>
      <c r="B3304" s="21" t="s">
        <v>8054</v>
      </c>
      <c r="C3304" s="16" t="s">
        <v>2281</v>
      </c>
      <c r="D3304" s="16" t="s">
        <v>514</v>
      </c>
      <c r="E3304" s="16" t="s">
        <v>2282</v>
      </c>
      <c r="F3304" s="16"/>
      <c r="G3304" s="16" t="s">
        <v>33</v>
      </c>
      <c r="H3304" s="251">
        <v>560851.85714285704</v>
      </c>
      <c r="I3304" s="251">
        <v>3</v>
      </c>
      <c r="J3304" s="16">
        <v>1888392.9000000001</v>
      </c>
      <c r="K3304" s="16">
        <v>10</v>
      </c>
      <c r="L3304" s="16">
        <v>944196.45000000007</v>
      </c>
      <c r="M3304" s="16">
        <v>5</v>
      </c>
      <c r="N3304" s="16">
        <v>944196.45000000007</v>
      </c>
      <c r="O3304" s="16">
        <v>5</v>
      </c>
      <c r="P3304" s="16">
        <v>944196.45000000007</v>
      </c>
      <c r="Q3304" s="16">
        <v>5</v>
      </c>
      <c r="R3304" s="16">
        <v>5281834.1071428573</v>
      </c>
      <c r="S3304" s="16">
        <v>28</v>
      </c>
      <c r="T3304" s="16" t="s">
        <v>213</v>
      </c>
      <c r="U3304" s="16" t="s">
        <v>1210</v>
      </c>
      <c r="V3304" s="16" t="s">
        <v>7551</v>
      </c>
    </row>
    <row r="3305" spans="1:22" s="1" customFormat="1" ht="37.5" x14ac:dyDescent="0.3">
      <c r="A3305" s="16">
        <v>3300</v>
      </c>
      <c r="B3305" s="21" t="s">
        <v>3952</v>
      </c>
      <c r="C3305" s="16" t="s">
        <v>3953</v>
      </c>
      <c r="D3305" s="16" t="s">
        <v>591</v>
      </c>
      <c r="E3305" s="16" t="s">
        <v>3954</v>
      </c>
      <c r="F3305" s="16"/>
      <c r="G3305" s="16" t="s">
        <v>49</v>
      </c>
      <c r="H3305" s="251">
        <v>0</v>
      </c>
      <c r="I3305" s="251">
        <v>0</v>
      </c>
      <c r="J3305" s="16">
        <v>800000</v>
      </c>
      <c r="K3305" s="16">
        <v>9</v>
      </c>
      <c r="L3305" s="16">
        <v>0</v>
      </c>
      <c r="M3305" s="16">
        <v>0</v>
      </c>
      <c r="N3305" s="16">
        <v>1900000</v>
      </c>
      <c r="O3305" s="16">
        <v>20</v>
      </c>
      <c r="P3305" s="16">
        <v>2574000</v>
      </c>
      <c r="Q3305" s="16">
        <v>3</v>
      </c>
      <c r="R3305" s="16">
        <v>5274000</v>
      </c>
      <c r="S3305" s="16">
        <v>32</v>
      </c>
      <c r="T3305" s="16" t="s">
        <v>50</v>
      </c>
      <c r="U3305" s="16"/>
      <c r="V3305" s="16"/>
    </row>
    <row r="3306" spans="1:22" s="1" customFormat="1" ht="56.25" x14ac:dyDescent="0.3">
      <c r="A3306" s="16">
        <v>3301</v>
      </c>
      <c r="B3306" s="51" t="s">
        <v>14869</v>
      </c>
      <c r="C3306" s="51" t="s">
        <v>14870</v>
      </c>
      <c r="D3306" s="51" t="s">
        <v>14871</v>
      </c>
      <c r="E3306" s="51" t="s">
        <v>14872</v>
      </c>
      <c r="F3306" s="40" t="s">
        <v>14449</v>
      </c>
      <c r="G3306" s="51" t="s">
        <v>9115</v>
      </c>
      <c r="H3306" s="437">
        <v>5273013.76</v>
      </c>
      <c r="I3306" s="251" t="s">
        <v>9252</v>
      </c>
      <c r="J3306" s="17"/>
      <c r="K3306" s="17"/>
      <c r="L3306" s="17"/>
      <c r="M3306" s="17"/>
      <c r="N3306" s="17"/>
      <c r="O3306" s="17"/>
      <c r="P3306" s="17"/>
      <c r="Q3306" s="17"/>
      <c r="R3306" s="16">
        <v>5273013.76</v>
      </c>
      <c r="S3306" s="16">
        <v>16</v>
      </c>
      <c r="T3306" s="51" t="s">
        <v>14655</v>
      </c>
      <c r="U3306" s="51"/>
      <c r="V3306" s="17"/>
    </row>
    <row r="3307" spans="1:22" s="1" customFormat="1" ht="56.25" x14ac:dyDescent="0.3">
      <c r="A3307" s="16">
        <v>3302</v>
      </c>
      <c r="B3307" s="51" t="s">
        <v>14869</v>
      </c>
      <c r="C3307" s="51" t="s">
        <v>14870</v>
      </c>
      <c r="D3307" s="51" t="s">
        <v>14871</v>
      </c>
      <c r="E3307" s="51" t="s">
        <v>14873</v>
      </c>
      <c r="F3307" s="40" t="s">
        <v>14449</v>
      </c>
      <c r="G3307" s="51" t="s">
        <v>9115</v>
      </c>
      <c r="H3307" s="437">
        <v>5273013.76</v>
      </c>
      <c r="I3307" s="251" t="s">
        <v>9252</v>
      </c>
      <c r="J3307" s="17"/>
      <c r="K3307" s="17"/>
      <c r="L3307" s="17"/>
      <c r="M3307" s="17"/>
      <c r="N3307" s="17"/>
      <c r="O3307" s="17"/>
      <c r="P3307" s="17"/>
      <c r="Q3307" s="17"/>
      <c r="R3307" s="16">
        <v>5273013.76</v>
      </c>
      <c r="S3307" s="16">
        <v>16</v>
      </c>
      <c r="T3307" s="51" t="s">
        <v>14655</v>
      </c>
      <c r="U3307" s="51"/>
      <c r="V3307" s="17"/>
    </row>
    <row r="3308" spans="1:22" s="1" customFormat="1" ht="409.5" x14ac:dyDescent="0.3">
      <c r="A3308" s="16">
        <v>3303</v>
      </c>
      <c r="B3308" s="21" t="s">
        <v>3030</v>
      </c>
      <c r="C3308" s="16" t="s">
        <v>3031</v>
      </c>
      <c r="D3308" s="16" t="s">
        <v>3032</v>
      </c>
      <c r="E3308" s="16" t="s">
        <v>3033</v>
      </c>
      <c r="F3308" s="16"/>
      <c r="G3308" s="16" t="s">
        <v>2320</v>
      </c>
      <c r="H3308" s="251">
        <v>1892450</v>
      </c>
      <c r="I3308" s="251">
        <v>7</v>
      </c>
      <c r="J3308" s="16">
        <v>843492</v>
      </c>
      <c r="K3308" s="16">
        <v>3</v>
      </c>
      <c r="L3308" s="16">
        <v>843492</v>
      </c>
      <c r="M3308" s="16">
        <v>3</v>
      </c>
      <c r="N3308" s="16">
        <v>843492</v>
      </c>
      <c r="O3308" s="16">
        <v>3</v>
      </c>
      <c r="P3308" s="16">
        <v>843492</v>
      </c>
      <c r="Q3308" s="16">
        <v>3</v>
      </c>
      <c r="R3308" s="16">
        <v>5266418</v>
      </c>
      <c r="S3308" s="16">
        <v>19</v>
      </c>
      <c r="T3308" s="16" t="s">
        <v>25</v>
      </c>
      <c r="U3308" s="16" t="s">
        <v>2567</v>
      </c>
      <c r="V3308" s="16" t="s">
        <v>3026</v>
      </c>
    </row>
    <row r="3309" spans="1:22" s="1" customFormat="1" ht="75" x14ac:dyDescent="0.3">
      <c r="A3309" s="16">
        <v>3304</v>
      </c>
      <c r="B3309" s="120" t="s">
        <v>14024</v>
      </c>
      <c r="C3309" s="113" t="s">
        <v>14025</v>
      </c>
      <c r="D3309" s="120" t="s">
        <v>14026</v>
      </c>
      <c r="E3309" s="120" t="s">
        <v>14201</v>
      </c>
      <c r="F3309" s="20"/>
      <c r="G3309" s="21" t="s">
        <v>33</v>
      </c>
      <c r="H3309" s="115">
        <v>0</v>
      </c>
      <c r="I3309" s="470"/>
      <c r="J3309" s="170">
        <v>2632545</v>
      </c>
      <c r="K3309" s="170">
        <v>1</v>
      </c>
      <c r="L3309" s="170"/>
      <c r="M3309" s="170"/>
      <c r="N3309" s="170">
        <v>2632545</v>
      </c>
      <c r="O3309" s="170">
        <v>1</v>
      </c>
      <c r="P3309" s="170"/>
      <c r="Q3309" s="170"/>
      <c r="R3309" s="16">
        <v>5265090</v>
      </c>
      <c r="S3309" s="21">
        <v>2</v>
      </c>
      <c r="T3309" s="148" t="s">
        <v>13891</v>
      </c>
      <c r="U3309" s="218"/>
      <c r="V3309" s="218"/>
    </row>
    <row r="3310" spans="1:22" s="1" customFormat="1" ht="75" x14ac:dyDescent="0.3">
      <c r="A3310" s="16">
        <v>3305</v>
      </c>
      <c r="B3310" s="16" t="s">
        <v>1519</v>
      </c>
      <c r="C3310" s="16" t="s">
        <v>1520</v>
      </c>
      <c r="D3310" s="16" t="s">
        <v>1521</v>
      </c>
      <c r="E3310" s="16" t="s">
        <v>13069</v>
      </c>
      <c r="F3310" s="16"/>
      <c r="G3310" s="151" t="s">
        <v>9115</v>
      </c>
      <c r="H3310" s="166">
        <v>5263372.8</v>
      </c>
      <c r="I3310" s="166" t="s">
        <v>9421</v>
      </c>
      <c r="J3310" s="166"/>
      <c r="K3310" s="166"/>
      <c r="L3310" s="166"/>
      <c r="M3310" s="166"/>
      <c r="N3310" s="166"/>
      <c r="O3310" s="166"/>
      <c r="P3310" s="166"/>
      <c r="Q3310" s="166"/>
      <c r="R3310" s="16">
        <v>5263372.8</v>
      </c>
      <c r="S3310" s="275">
        <v>8</v>
      </c>
      <c r="T3310" s="20" t="s">
        <v>12910</v>
      </c>
      <c r="U3310" s="118" t="s">
        <v>2567</v>
      </c>
      <c r="V3310" s="118"/>
    </row>
    <row r="3311" spans="1:22" s="1" customFormat="1" ht="75" x14ac:dyDescent="0.3">
      <c r="A3311" s="16">
        <v>3306</v>
      </c>
      <c r="B3311" s="21" t="s">
        <v>8055</v>
      </c>
      <c r="C3311" s="16" t="s">
        <v>7052</v>
      </c>
      <c r="D3311" s="16" t="s">
        <v>7051</v>
      </c>
      <c r="E3311" s="16" t="s">
        <v>7053</v>
      </c>
      <c r="F3311" s="16"/>
      <c r="G3311" s="16" t="s">
        <v>24</v>
      </c>
      <c r="H3311" s="251">
        <v>1833300</v>
      </c>
      <c r="I3311" s="251">
        <v>679</v>
      </c>
      <c r="J3311" s="16">
        <v>855841.28741999995</v>
      </c>
      <c r="K3311" s="16">
        <v>263.11799999999999</v>
      </c>
      <c r="L3311" s="16">
        <v>855841.28741999995</v>
      </c>
      <c r="M3311" s="16">
        <v>263.11799999999999</v>
      </c>
      <c r="N3311" s="16">
        <v>855841.28741999995</v>
      </c>
      <c r="O3311" s="16">
        <v>263.11799999999999</v>
      </c>
      <c r="P3311" s="16">
        <v>855841.28741999995</v>
      </c>
      <c r="Q3311" s="16">
        <v>263.11799999999999</v>
      </c>
      <c r="R3311" s="16">
        <v>5256665.1496799998</v>
      </c>
      <c r="S3311" s="16">
        <v>1731.4719999999998</v>
      </c>
      <c r="T3311" s="16" t="s">
        <v>213</v>
      </c>
      <c r="U3311" s="16" t="s">
        <v>35</v>
      </c>
      <c r="V3311" s="16" t="s">
        <v>8056</v>
      </c>
    </row>
    <row r="3312" spans="1:22" s="1" customFormat="1" ht="409.5" x14ac:dyDescent="0.3">
      <c r="A3312" s="16">
        <v>3307</v>
      </c>
      <c r="B3312" s="21" t="s">
        <v>264</v>
      </c>
      <c r="C3312" s="16" t="s">
        <v>3461</v>
      </c>
      <c r="D3312" s="16" t="s">
        <v>3462</v>
      </c>
      <c r="E3312" s="16" t="s">
        <v>3463</v>
      </c>
      <c r="F3312" s="16"/>
      <c r="G3312" s="16" t="s">
        <v>33</v>
      </c>
      <c r="H3312" s="251">
        <v>5250000</v>
      </c>
      <c r="I3312" s="251">
        <v>2</v>
      </c>
      <c r="J3312" s="16">
        <v>0</v>
      </c>
      <c r="K3312" s="16">
        <v>0</v>
      </c>
      <c r="L3312" s="16">
        <v>0</v>
      </c>
      <c r="M3312" s="16">
        <v>0</v>
      </c>
      <c r="N3312" s="16">
        <v>0</v>
      </c>
      <c r="O3312" s="16">
        <v>0</v>
      </c>
      <c r="P3312" s="16">
        <v>0</v>
      </c>
      <c r="Q3312" s="16">
        <v>0</v>
      </c>
      <c r="R3312" s="16">
        <v>5250000</v>
      </c>
      <c r="S3312" s="16">
        <v>2</v>
      </c>
      <c r="T3312" s="16" t="s">
        <v>9133</v>
      </c>
      <c r="U3312" s="16" t="s">
        <v>2567</v>
      </c>
      <c r="V3312" s="16" t="s">
        <v>2987</v>
      </c>
    </row>
    <row r="3313" spans="1:22" s="1" customFormat="1" ht="409.5" x14ac:dyDescent="0.3">
      <c r="A3313" s="16">
        <v>3308</v>
      </c>
      <c r="B3313" s="21" t="s">
        <v>5512</v>
      </c>
      <c r="C3313" s="16" t="s">
        <v>5513</v>
      </c>
      <c r="D3313" s="16" t="s">
        <v>5514</v>
      </c>
      <c r="E3313" s="16" t="s">
        <v>5515</v>
      </c>
      <c r="F3313" s="16"/>
      <c r="G3313" s="16" t="s">
        <v>49</v>
      </c>
      <c r="H3313" s="251">
        <v>5250000</v>
      </c>
      <c r="I3313" s="251">
        <v>10</v>
      </c>
      <c r="J3313" s="16">
        <v>0</v>
      </c>
      <c r="K3313" s="16">
        <v>0</v>
      </c>
      <c r="L3313" s="16">
        <v>0</v>
      </c>
      <c r="M3313" s="16">
        <v>0</v>
      </c>
      <c r="N3313" s="16">
        <v>0</v>
      </c>
      <c r="O3313" s="16">
        <v>0</v>
      </c>
      <c r="P3313" s="16">
        <v>0</v>
      </c>
      <c r="Q3313" s="16">
        <v>0</v>
      </c>
      <c r="R3313" s="16">
        <v>5250000</v>
      </c>
      <c r="S3313" s="16">
        <v>10</v>
      </c>
      <c r="T3313" s="16" t="s">
        <v>76</v>
      </c>
      <c r="U3313" s="16"/>
      <c r="V3313" s="16" t="s">
        <v>5516</v>
      </c>
    </row>
    <row r="3314" spans="1:22" s="1" customFormat="1" ht="409.5" x14ac:dyDescent="0.3">
      <c r="A3314" s="16">
        <v>3309</v>
      </c>
      <c r="B3314" s="21" t="s">
        <v>6161</v>
      </c>
      <c r="C3314" s="16" t="s">
        <v>6162</v>
      </c>
      <c r="D3314" s="16" t="s">
        <v>6163</v>
      </c>
      <c r="E3314" s="16" t="s">
        <v>6164</v>
      </c>
      <c r="F3314" s="16"/>
      <c r="G3314" s="16" t="s">
        <v>1493</v>
      </c>
      <c r="H3314" s="251">
        <v>5250000</v>
      </c>
      <c r="I3314" s="251">
        <v>1</v>
      </c>
      <c r="J3314" s="16">
        <v>0</v>
      </c>
      <c r="K3314" s="16">
        <v>0</v>
      </c>
      <c r="L3314" s="16">
        <v>0</v>
      </c>
      <c r="M3314" s="16">
        <v>0</v>
      </c>
      <c r="N3314" s="16">
        <v>0</v>
      </c>
      <c r="O3314" s="16">
        <v>0</v>
      </c>
      <c r="P3314" s="16">
        <v>0</v>
      </c>
      <c r="Q3314" s="16">
        <v>0</v>
      </c>
      <c r="R3314" s="16">
        <v>5250000</v>
      </c>
      <c r="S3314" s="16">
        <v>1</v>
      </c>
      <c r="T3314" s="16" t="s">
        <v>76</v>
      </c>
      <c r="U3314" s="16"/>
      <c r="V3314" s="16"/>
    </row>
    <row r="3315" spans="1:22" s="1" customFormat="1" ht="56.25" x14ac:dyDescent="0.3">
      <c r="A3315" s="16">
        <v>3310</v>
      </c>
      <c r="B3315" s="21" t="s">
        <v>8057</v>
      </c>
      <c r="C3315" s="16" t="s">
        <v>7021</v>
      </c>
      <c r="D3315" s="16" t="s">
        <v>1339</v>
      </c>
      <c r="E3315" s="16" t="s">
        <v>1733</v>
      </c>
      <c r="F3315" s="16"/>
      <c r="G3315" s="16" t="s">
        <v>1664</v>
      </c>
      <c r="H3315" s="251">
        <v>5250000</v>
      </c>
      <c r="I3315" s="251">
        <v>210</v>
      </c>
      <c r="J3315" s="16">
        <v>0</v>
      </c>
      <c r="K3315" s="16">
        <v>0</v>
      </c>
      <c r="L3315" s="16">
        <v>0</v>
      </c>
      <c r="M3315" s="16">
        <v>0</v>
      </c>
      <c r="N3315" s="16">
        <v>0</v>
      </c>
      <c r="O3315" s="16">
        <v>0</v>
      </c>
      <c r="P3315" s="16">
        <v>0</v>
      </c>
      <c r="Q3315" s="16">
        <v>0</v>
      </c>
      <c r="R3315" s="16">
        <v>5250000</v>
      </c>
      <c r="S3315" s="16">
        <v>210</v>
      </c>
      <c r="T3315" s="16" t="s">
        <v>213</v>
      </c>
      <c r="U3315" s="16" t="s">
        <v>7048</v>
      </c>
      <c r="V3315" s="16" t="s">
        <v>7048</v>
      </c>
    </row>
    <row r="3316" spans="1:22" s="1" customFormat="1" ht="375" x14ac:dyDescent="0.3">
      <c r="A3316" s="16">
        <v>3311</v>
      </c>
      <c r="B3316" s="21" t="s">
        <v>4675</v>
      </c>
      <c r="C3316" s="16" t="s">
        <v>4674</v>
      </c>
      <c r="D3316" s="16" t="s">
        <v>3422</v>
      </c>
      <c r="E3316" s="16" t="s">
        <v>10032</v>
      </c>
      <c r="F3316" s="16" t="s">
        <v>10033</v>
      </c>
      <c r="G3316" s="16" t="s">
        <v>9115</v>
      </c>
      <c r="H3316" s="251">
        <v>1048880</v>
      </c>
      <c r="I3316" s="251" t="s">
        <v>9113</v>
      </c>
      <c r="J3316" s="16">
        <v>1048880</v>
      </c>
      <c r="K3316" s="16" t="s">
        <v>9113</v>
      </c>
      <c r="L3316" s="16">
        <v>1048880</v>
      </c>
      <c r="M3316" s="16" t="s">
        <v>9113</v>
      </c>
      <c r="N3316" s="16">
        <v>1048880</v>
      </c>
      <c r="O3316" s="16" t="s">
        <v>9113</v>
      </c>
      <c r="P3316" s="16">
        <v>1048880</v>
      </c>
      <c r="Q3316" s="16" t="s">
        <v>9113</v>
      </c>
      <c r="R3316" s="16">
        <v>5244400</v>
      </c>
      <c r="S3316" s="16">
        <v>5</v>
      </c>
      <c r="T3316" s="16" t="s">
        <v>34</v>
      </c>
      <c r="U3316" s="16"/>
      <c r="V3316" s="16"/>
    </row>
    <row r="3317" spans="1:22" s="1" customFormat="1" ht="56.25" x14ac:dyDescent="0.3">
      <c r="A3317" s="16">
        <v>3312</v>
      </c>
      <c r="B3317" s="21" t="s">
        <v>4675</v>
      </c>
      <c r="C3317" s="16" t="s">
        <v>4674</v>
      </c>
      <c r="D3317" s="16" t="s">
        <v>3422</v>
      </c>
      <c r="E3317" s="16" t="s">
        <v>10032</v>
      </c>
      <c r="F3317" s="16" t="s">
        <v>10032</v>
      </c>
      <c r="G3317" s="16" t="s">
        <v>9115</v>
      </c>
      <c r="H3317" s="251">
        <v>1048880</v>
      </c>
      <c r="I3317" s="251" t="s">
        <v>9113</v>
      </c>
      <c r="J3317" s="16">
        <v>1048880</v>
      </c>
      <c r="K3317" s="16" t="s">
        <v>9113</v>
      </c>
      <c r="L3317" s="16">
        <v>1048880</v>
      </c>
      <c r="M3317" s="16" t="s">
        <v>9113</v>
      </c>
      <c r="N3317" s="16">
        <v>1048880</v>
      </c>
      <c r="O3317" s="16" t="s">
        <v>9113</v>
      </c>
      <c r="P3317" s="16">
        <v>1048880</v>
      </c>
      <c r="Q3317" s="16" t="s">
        <v>9113</v>
      </c>
      <c r="R3317" s="16">
        <v>5244400</v>
      </c>
      <c r="S3317" s="16">
        <v>5</v>
      </c>
      <c r="T3317" s="16" t="s">
        <v>34</v>
      </c>
      <c r="U3317" s="16"/>
      <c r="V3317" s="16"/>
    </row>
    <row r="3318" spans="1:22" s="1" customFormat="1" ht="168.75" x14ac:dyDescent="0.3">
      <c r="A3318" s="16">
        <v>3313</v>
      </c>
      <c r="B3318" s="21" t="s">
        <v>332</v>
      </c>
      <c r="C3318" s="16" t="s">
        <v>1343</v>
      </c>
      <c r="D3318" s="16" t="s">
        <v>3594</v>
      </c>
      <c r="E3318" s="16" t="s">
        <v>3735</v>
      </c>
      <c r="F3318" s="16" t="s">
        <v>3736</v>
      </c>
      <c r="G3318" s="16" t="s">
        <v>33</v>
      </c>
      <c r="H3318" s="251">
        <v>5243921.1309523797</v>
      </c>
      <c r="I3318" s="251">
        <v>5</v>
      </c>
      <c r="J3318" s="16">
        <v>0</v>
      </c>
      <c r="K3318" s="16">
        <v>0</v>
      </c>
      <c r="L3318" s="16">
        <v>0</v>
      </c>
      <c r="M3318" s="16">
        <v>0</v>
      </c>
      <c r="N3318" s="16">
        <v>0</v>
      </c>
      <c r="O3318" s="16">
        <v>0</v>
      </c>
      <c r="P3318" s="16">
        <v>0</v>
      </c>
      <c r="Q3318" s="16">
        <v>0</v>
      </c>
      <c r="R3318" s="16">
        <v>5243921.1309523797</v>
      </c>
      <c r="S3318" s="16">
        <v>5</v>
      </c>
      <c r="T3318" s="16" t="s">
        <v>9759</v>
      </c>
      <c r="U3318" s="16" t="s">
        <v>2567</v>
      </c>
      <c r="V3318" s="16" t="s">
        <v>3737</v>
      </c>
    </row>
    <row r="3319" spans="1:22" s="1" customFormat="1" ht="37.5" x14ac:dyDescent="0.3">
      <c r="A3319" s="16">
        <v>3314</v>
      </c>
      <c r="B3319" s="16" t="s">
        <v>915</v>
      </c>
      <c r="C3319" s="16" t="s">
        <v>6430</v>
      </c>
      <c r="D3319" s="16" t="s">
        <v>6431</v>
      </c>
      <c r="E3319" s="16" t="s">
        <v>13599</v>
      </c>
      <c r="F3319" s="16"/>
      <c r="G3319" s="151" t="s">
        <v>9115</v>
      </c>
      <c r="H3319" s="166">
        <v>5241510.4000000004</v>
      </c>
      <c r="I3319" s="166" t="s">
        <v>13600</v>
      </c>
      <c r="J3319" s="166"/>
      <c r="K3319" s="166"/>
      <c r="L3319" s="166"/>
      <c r="M3319" s="166"/>
      <c r="N3319" s="166"/>
      <c r="O3319" s="166"/>
      <c r="P3319" s="166"/>
      <c r="Q3319" s="166"/>
      <c r="R3319" s="16">
        <v>5241510.4000000004</v>
      </c>
      <c r="S3319" s="275">
        <v>61</v>
      </c>
      <c r="T3319" s="123" t="s">
        <v>13573</v>
      </c>
      <c r="U3319" s="118"/>
      <c r="V3319" s="118" t="s">
        <v>13601</v>
      </c>
    </row>
    <row r="3320" spans="1:22" s="1" customFormat="1" ht="300" x14ac:dyDescent="0.3">
      <c r="A3320" s="16">
        <v>3315</v>
      </c>
      <c r="B3320" s="21" t="s">
        <v>8058</v>
      </c>
      <c r="C3320" s="16" t="s">
        <v>6217</v>
      </c>
      <c r="D3320" s="16" t="s">
        <v>1676</v>
      </c>
      <c r="E3320" s="16" t="s">
        <v>6218</v>
      </c>
      <c r="F3320" s="16"/>
      <c r="G3320" s="16" t="s">
        <v>33</v>
      </c>
      <c r="H3320" s="251">
        <v>666659.99999999988</v>
      </c>
      <c r="I3320" s="251">
        <v>12</v>
      </c>
      <c r="J3320" s="16">
        <v>1143045</v>
      </c>
      <c r="K3320" s="16">
        <v>15</v>
      </c>
      <c r="L3320" s="16">
        <v>1143045</v>
      </c>
      <c r="M3320" s="16">
        <v>15</v>
      </c>
      <c r="N3320" s="16">
        <v>1143045</v>
      </c>
      <c r="O3320" s="16">
        <v>15</v>
      </c>
      <c r="P3320" s="16">
        <v>1143045</v>
      </c>
      <c r="Q3320" s="16">
        <v>15</v>
      </c>
      <c r="R3320" s="16">
        <v>5238840</v>
      </c>
      <c r="S3320" s="16">
        <v>72</v>
      </c>
      <c r="T3320" s="16" t="s">
        <v>213</v>
      </c>
      <c r="U3320" s="16" t="s">
        <v>7048</v>
      </c>
      <c r="V3320" s="16" t="s">
        <v>7048</v>
      </c>
    </row>
    <row r="3321" spans="1:22" s="1" customFormat="1" ht="75" x14ac:dyDescent="0.3">
      <c r="A3321" s="16">
        <v>3316</v>
      </c>
      <c r="B3321" s="21" t="s">
        <v>8059</v>
      </c>
      <c r="C3321" s="16" t="s">
        <v>1163</v>
      </c>
      <c r="D3321" s="16" t="s">
        <v>1162</v>
      </c>
      <c r="E3321" s="16" t="s">
        <v>4542</v>
      </c>
      <c r="F3321" s="16"/>
      <c r="G3321" s="16" t="s">
        <v>33</v>
      </c>
      <c r="H3321" s="251">
        <v>1660742.9999999998</v>
      </c>
      <c r="I3321" s="251">
        <v>7</v>
      </c>
      <c r="J3321" s="16">
        <v>510917.88</v>
      </c>
      <c r="K3321" s="16">
        <v>2</v>
      </c>
      <c r="L3321" s="16">
        <v>1021835.76</v>
      </c>
      <c r="M3321" s="16">
        <v>4</v>
      </c>
      <c r="N3321" s="16">
        <v>1021835.76</v>
      </c>
      <c r="O3321" s="16">
        <v>4</v>
      </c>
      <c r="P3321" s="16">
        <v>1021835.76</v>
      </c>
      <c r="Q3321" s="16">
        <v>4</v>
      </c>
      <c r="R3321" s="16">
        <v>5237168.1599999992</v>
      </c>
      <c r="S3321" s="16">
        <v>21</v>
      </c>
      <c r="T3321" s="16" t="s">
        <v>213</v>
      </c>
      <c r="U3321" s="16" t="s">
        <v>7048</v>
      </c>
      <c r="V3321" s="16" t="s">
        <v>7048</v>
      </c>
    </row>
    <row r="3322" spans="1:22" s="1" customFormat="1" ht="75" x14ac:dyDescent="0.3">
      <c r="A3322" s="16">
        <v>3317</v>
      </c>
      <c r="B3322" s="21" t="s">
        <v>8060</v>
      </c>
      <c r="C3322" s="16" t="s">
        <v>533</v>
      </c>
      <c r="D3322" s="16" t="s">
        <v>532</v>
      </c>
      <c r="E3322" s="16" t="s">
        <v>517</v>
      </c>
      <c r="F3322" s="16"/>
      <c r="G3322" s="16" t="s">
        <v>444</v>
      </c>
      <c r="H3322" s="251">
        <v>896000</v>
      </c>
      <c r="I3322" s="251">
        <v>28</v>
      </c>
      <c r="J3322" s="16">
        <v>1113600</v>
      </c>
      <c r="K3322" s="16">
        <v>29</v>
      </c>
      <c r="L3322" s="16">
        <v>1075200</v>
      </c>
      <c r="M3322" s="16">
        <v>28</v>
      </c>
      <c r="N3322" s="16">
        <v>1075200</v>
      </c>
      <c r="O3322" s="16">
        <v>28</v>
      </c>
      <c r="P3322" s="16">
        <v>1075200</v>
      </c>
      <c r="Q3322" s="16">
        <v>28</v>
      </c>
      <c r="R3322" s="16">
        <v>5235200</v>
      </c>
      <c r="S3322" s="16">
        <v>141</v>
      </c>
      <c r="T3322" s="16" t="s">
        <v>213</v>
      </c>
      <c r="U3322" s="16" t="s">
        <v>7048</v>
      </c>
      <c r="V3322" s="16" t="s">
        <v>7048</v>
      </c>
    </row>
    <row r="3323" spans="1:22" s="1" customFormat="1" ht="318.75" x14ac:dyDescent="0.3">
      <c r="A3323" s="16">
        <v>3318</v>
      </c>
      <c r="B3323" s="16" t="s">
        <v>1940</v>
      </c>
      <c r="C3323" s="16" t="s">
        <v>12519</v>
      </c>
      <c r="D3323" s="16" t="s">
        <v>12520</v>
      </c>
      <c r="E3323" s="16" t="s">
        <v>12521</v>
      </c>
      <c r="F3323" s="16" t="s">
        <v>12522</v>
      </c>
      <c r="G3323" s="151" t="s">
        <v>82</v>
      </c>
      <c r="H3323" s="275">
        <v>0</v>
      </c>
      <c r="I3323" s="275">
        <v>0</v>
      </c>
      <c r="J3323" s="275">
        <v>1740000</v>
      </c>
      <c r="K3323" s="275">
        <v>2</v>
      </c>
      <c r="L3323" s="275">
        <v>1740000</v>
      </c>
      <c r="M3323" s="275">
        <v>2</v>
      </c>
      <c r="N3323" s="275">
        <v>1740000</v>
      </c>
      <c r="O3323" s="275">
        <v>2</v>
      </c>
      <c r="P3323" s="275">
        <v>0</v>
      </c>
      <c r="Q3323" s="275">
        <v>0</v>
      </c>
      <c r="R3323" s="16">
        <v>5220000</v>
      </c>
      <c r="S3323" s="275">
        <v>6</v>
      </c>
      <c r="T3323" s="243" t="s">
        <v>11752</v>
      </c>
      <c r="U3323" s="279" t="s">
        <v>35</v>
      </c>
      <c r="V3323" s="279" t="s">
        <v>12523</v>
      </c>
    </row>
    <row r="3324" spans="1:22" s="1" customFormat="1" ht="75" x14ac:dyDescent="0.3">
      <c r="A3324" s="16">
        <v>3319</v>
      </c>
      <c r="B3324" s="120" t="s">
        <v>7008</v>
      </c>
      <c r="C3324" s="113" t="s">
        <v>14154</v>
      </c>
      <c r="D3324" s="120" t="s">
        <v>14026</v>
      </c>
      <c r="E3324" s="120" t="s">
        <v>14202</v>
      </c>
      <c r="F3324" s="20"/>
      <c r="G3324" s="21" t="s">
        <v>33</v>
      </c>
      <c r="H3324" s="470">
        <v>1305000</v>
      </c>
      <c r="I3324" s="470">
        <v>30</v>
      </c>
      <c r="J3324" s="170">
        <v>1305000</v>
      </c>
      <c r="K3324" s="170">
        <v>30</v>
      </c>
      <c r="L3324" s="170">
        <v>1305000</v>
      </c>
      <c r="M3324" s="170">
        <v>30</v>
      </c>
      <c r="N3324" s="170">
        <v>1305000</v>
      </c>
      <c r="O3324" s="170">
        <v>30</v>
      </c>
      <c r="P3324" s="170"/>
      <c r="Q3324" s="170"/>
      <c r="R3324" s="16">
        <v>5220000</v>
      </c>
      <c r="S3324" s="21">
        <v>120</v>
      </c>
      <c r="T3324" s="148" t="s">
        <v>13891</v>
      </c>
      <c r="U3324" s="218"/>
      <c r="V3324" s="218"/>
    </row>
    <row r="3325" spans="1:22" s="1" customFormat="1" ht="225" x14ac:dyDescent="0.3">
      <c r="A3325" s="16">
        <v>3320</v>
      </c>
      <c r="B3325" s="21" t="s">
        <v>2283</v>
      </c>
      <c r="C3325" s="16" t="s">
        <v>2858</v>
      </c>
      <c r="D3325" s="16" t="s">
        <v>2859</v>
      </c>
      <c r="E3325" s="16" t="s">
        <v>10220</v>
      </c>
      <c r="F3325" s="16" t="s">
        <v>10221</v>
      </c>
      <c r="G3325" s="16" t="s">
        <v>9115</v>
      </c>
      <c r="H3325" s="251">
        <v>1043840</v>
      </c>
      <c r="I3325" s="251" t="s">
        <v>9266</v>
      </c>
      <c r="J3325" s="16">
        <v>1043840</v>
      </c>
      <c r="K3325" s="16" t="s">
        <v>9266</v>
      </c>
      <c r="L3325" s="16">
        <v>1043840</v>
      </c>
      <c r="M3325" s="16" t="s">
        <v>9266</v>
      </c>
      <c r="N3325" s="16">
        <v>1043840</v>
      </c>
      <c r="O3325" s="16" t="s">
        <v>9266</v>
      </c>
      <c r="P3325" s="16">
        <v>1043840</v>
      </c>
      <c r="Q3325" s="16" t="s">
        <v>9266</v>
      </c>
      <c r="R3325" s="16">
        <v>5219200</v>
      </c>
      <c r="S3325" s="16">
        <v>20</v>
      </c>
      <c r="T3325" s="16" t="s">
        <v>34</v>
      </c>
      <c r="U3325" s="16"/>
      <c r="V3325" s="16"/>
    </row>
    <row r="3326" spans="1:22" s="1" customFormat="1" ht="75" x14ac:dyDescent="0.3">
      <c r="A3326" s="16">
        <v>3321</v>
      </c>
      <c r="B3326" s="21" t="s">
        <v>2283</v>
      </c>
      <c r="C3326" s="16" t="s">
        <v>2858</v>
      </c>
      <c r="D3326" s="16" t="s">
        <v>2859</v>
      </c>
      <c r="E3326" s="16" t="s">
        <v>10220</v>
      </c>
      <c r="F3326" s="16" t="s">
        <v>10220</v>
      </c>
      <c r="G3326" s="16" t="s">
        <v>9115</v>
      </c>
      <c r="H3326" s="251">
        <v>1043840</v>
      </c>
      <c r="I3326" s="251" t="s">
        <v>9266</v>
      </c>
      <c r="J3326" s="16">
        <v>1043840</v>
      </c>
      <c r="K3326" s="16" t="s">
        <v>9266</v>
      </c>
      <c r="L3326" s="16">
        <v>1043840</v>
      </c>
      <c r="M3326" s="16" t="s">
        <v>9266</v>
      </c>
      <c r="N3326" s="16">
        <v>1043840</v>
      </c>
      <c r="O3326" s="16" t="s">
        <v>9266</v>
      </c>
      <c r="P3326" s="16">
        <v>1043840</v>
      </c>
      <c r="Q3326" s="16" t="s">
        <v>9266</v>
      </c>
      <c r="R3326" s="16">
        <v>5219200</v>
      </c>
      <c r="S3326" s="16">
        <v>20</v>
      </c>
      <c r="T3326" s="16" t="s">
        <v>34</v>
      </c>
      <c r="U3326" s="16"/>
      <c r="V3326" s="16"/>
    </row>
    <row r="3327" spans="1:22" s="1" customFormat="1" ht="56.25" x14ac:dyDescent="0.3">
      <c r="A3327" s="16">
        <v>3322</v>
      </c>
      <c r="B3327" s="113" t="s">
        <v>6339</v>
      </c>
      <c r="C3327" s="113" t="s">
        <v>16322</v>
      </c>
      <c r="D3327" s="113" t="s">
        <v>16323</v>
      </c>
      <c r="E3327" s="113" t="s">
        <v>16324</v>
      </c>
      <c r="F3327" s="20">
        <v>7308</v>
      </c>
      <c r="G3327" s="113" t="s">
        <v>33</v>
      </c>
      <c r="H3327" s="172">
        <v>5218412</v>
      </c>
      <c r="I3327" s="172">
        <v>200</v>
      </c>
      <c r="J3327" s="174"/>
      <c r="K3327" s="174"/>
      <c r="L3327" s="174"/>
      <c r="M3327" s="174"/>
      <c r="N3327" s="174"/>
      <c r="O3327" s="174"/>
      <c r="P3327" s="174"/>
      <c r="Q3327" s="174"/>
      <c r="R3327" s="16">
        <v>5218412</v>
      </c>
      <c r="S3327" s="171">
        <v>200</v>
      </c>
      <c r="T3327" s="113" t="s">
        <v>15928</v>
      </c>
      <c r="U3327" s="112" t="s">
        <v>199</v>
      </c>
      <c r="V3327" s="112" t="s">
        <v>199</v>
      </c>
    </row>
    <row r="3328" spans="1:22" s="1" customFormat="1" ht="37.5" x14ac:dyDescent="0.3">
      <c r="A3328" s="16">
        <v>3323</v>
      </c>
      <c r="B3328" s="21" t="s">
        <v>2862</v>
      </c>
      <c r="C3328" s="16" t="s">
        <v>2863</v>
      </c>
      <c r="D3328" s="16" t="s">
        <v>2864</v>
      </c>
      <c r="E3328" s="16" t="s">
        <v>10653</v>
      </c>
      <c r="F3328" s="16"/>
      <c r="G3328" s="16" t="s">
        <v>9115</v>
      </c>
      <c r="H3328" s="251">
        <v>5217912</v>
      </c>
      <c r="I3328" s="251" t="s">
        <v>9130</v>
      </c>
      <c r="J3328" s="16"/>
      <c r="K3328" s="16"/>
      <c r="L3328" s="16"/>
      <c r="M3328" s="16"/>
      <c r="N3328" s="16"/>
      <c r="O3328" s="16"/>
      <c r="P3328" s="16"/>
      <c r="Q3328" s="16"/>
      <c r="R3328" s="16">
        <v>5217912</v>
      </c>
      <c r="S3328" s="16">
        <v>3</v>
      </c>
      <c r="T3328" s="16" t="s">
        <v>76</v>
      </c>
      <c r="U3328" s="16" t="s">
        <v>294</v>
      </c>
      <c r="V3328" s="16" t="s">
        <v>10654</v>
      </c>
    </row>
    <row r="3329" spans="1:22" s="1" customFormat="1" ht="56.25" x14ac:dyDescent="0.3">
      <c r="A3329" s="16">
        <v>3324</v>
      </c>
      <c r="B3329" s="113" t="s">
        <v>15832</v>
      </c>
      <c r="C3329" s="113" t="s">
        <v>15833</v>
      </c>
      <c r="D3329" s="113" t="s">
        <v>15834</v>
      </c>
      <c r="E3329" s="113" t="s">
        <v>16178</v>
      </c>
      <c r="F3329" s="17">
        <v>3609</v>
      </c>
      <c r="G3329" s="113" t="s">
        <v>33</v>
      </c>
      <c r="H3329" s="172">
        <v>5206410.3</v>
      </c>
      <c r="I3329" s="172">
        <v>2</v>
      </c>
      <c r="J3329" s="174"/>
      <c r="K3329" s="174"/>
      <c r="L3329" s="174"/>
      <c r="M3329" s="174"/>
      <c r="N3329" s="174"/>
      <c r="O3329" s="174"/>
      <c r="P3329" s="174"/>
      <c r="Q3329" s="174"/>
      <c r="R3329" s="16">
        <v>5206410.3</v>
      </c>
      <c r="S3329" s="171">
        <v>2</v>
      </c>
      <c r="T3329" s="21" t="s">
        <v>15928</v>
      </c>
      <c r="U3329" s="112" t="s">
        <v>199</v>
      </c>
      <c r="V3329" s="112" t="s">
        <v>199</v>
      </c>
    </row>
    <row r="3330" spans="1:22" s="1" customFormat="1" ht="56.25" x14ac:dyDescent="0.3">
      <c r="A3330" s="16">
        <v>3325</v>
      </c>
      <c r="B3330" s="21" t="s">
        <v>8061</v>
      </c>
      <c r="C3330" s="16" t="s">
        <v>4625</v>
      </c>
      <c r="D3330" s="16" t="s">
        <v>4626</v>
      </c>
      <c r="E3330" s="16" t="s">
        <v>3918</v>
      </c>
      <c r="F3330" s="16"/>
      <c r="G3330" s="16" t="s">
        <v>33</v>
      </c>
      <c r="H3330" s="251">
        <v>164999.99999999997</v>
      </c>
      <c r="I3330" s="251">
        <v>30</v>
      </c>
      <c r="J3330" s="16">
        <v>1260000</v>
      </c>
      <c r="K3330" s="16">
        <v>60</v>
      </c>
      <c r="L3330" s="16">
        <v>1260000</v>
      </c>
      <c r="M3330" s="16">
        <v>60</v>
      </c>
      <c r="N3330" s="16">
        <v>1260000</v>
      </c>
      <c r="O3330" s="16">
        <v>60</v>
      </c>
      <c r="P3330" s="16">
        <v>1260000</v>
      </c>
      <c r="Q3330" s="16">
        <v>60</v>
      </c>
      <c r="R3330" s="16">
        <v>5205000</v>
      </c>
      <c r="S3330" s="16">
        <v>270</v>
      </c>
      <c r="T3330" s="16" t="s">
        <v>213</v>
      </c>
      <c r="U3330" s="16" t="s">
        <v>7048</v>
      </c>
      <c r="V3330" s="16" t="s">
        <v>7048</v>
      </c>
    </row>
    <row r="3331" spans="1:22" s="1" customFormat="1" ht="150" x14ac:dyDescent="0.3">
      <c r="A3331" s="16">
        <v>3326</v>
      </c>
      <c r="B3331" s="21" t="s">
        <v>899</v>
      </c>
      <c r="C3331" s="16" t="s">
        <v>900</v>
      </c>
      <c r="D3331" s="16" t="s">
        <v>901</v>
      </c>
      <c r="E3331" s="16" t="s">
        <v>10800</v>
      </c>
      <c r="F3331" s="16"/>
      <c r="G3331" s="16" t="s">
        <v>7084</v>
      </c>
      <c r="H3331" s="251">
        <v>5204618.5</v>
      </c>
      <c r="I3331" s="251" t="s">
        <v>10810</v>
      </c>
      <c r="J3331" s="16"/>
      <c r="K3331" s="16"/>
      <c r="L3331" s="16"/>
      <c r="M3331" s="16"/>
      <c r="N3331" s="16"/>
      <c r="O3331" s="16"/>
      <c r="P3331" s="16"/>
      <c r="Q3331" s="16"/>
      <c r="R3331" s="16">
        <v>5204618.5</v>
      </c>
      <c r="S3331" s="16"/>
      <c r="T3331" s="16" t="s">
        <v>76</v>
      </c>
      <c r="U3331" s="16" t="s">
        <v>2567</v>
      </c>
      <c r="V3331" s="16" t="s">
        <v>10806</v>
      </c>
    </row>
    <row r="3332" spans="1:22" s="1" customFormat="1" ht="300" x14ac:dyDescent="0.3">
      <c r="A3332" s="16">
        <v>3327</v>
      </c>
      <c r="B3332" s="16" t="s">
        <v>12347</v>
      </c>
      <c r="C3332" s="16" t="s">
        <v>12348</v>
      </c>
      <c r="D3332" s="16" t="s">
        <v>12349</v>
      </c>
      <c r="E3332" s="16" t="s">
        <v>12524</v>
      </c>
      <c r="F3332" s="16" t="s">
        <v>12525</v>
      </c>
      <c r="G3332" s="151" t="s">
        <v>33</v>
      </c>
      <c r="H3332" s="275">
        <v>0</v>
      </c>
      <c r="I3332" s="275">
        <v>0</v>
      </c>
      <c r="J3332" s="275">
        <v>1300455.6000000001</v>
      </c>
      <c r="K3332" s="275">
        <v>120</v>
      </c>
      <c r="L3332" s="275">
        <v>1300455.6000000001</v>
      </c>
      <c r="M3332" s="275">
        <v>120</v>
      </c>
      <c r="N3332" s="275">
        <v>1300455.6000000001</v>
      </c>
      <c r="O3332" s="275">
        <v>120</v>
      </c>
      <c r="P3332" s="275">
        <v>1300455.6000000001</v>
      </c>
      <c r="Q3332" s="275">
        <v>120</v>
      </c>
      <c r="R3332" s="16">
        <v>5201822.4000000004</v>
      </c>
      <c r="S3332" s="275">
        <v>480</v>
      </c>
      <c r="T3332" s="243" t="s">
        <v>11752</v>
      </c>
      <c r="U3332" s="279" t="s">
        <v>35</v>
      </c>
      <c r="V3332" s="279" t="s">
        <v>12526</v>
      </c>
    </row>
    <row r="3333" spans="1:22" s="1" customFormat="1" ht="409.5" x14ac:dyDescent="0.3">
      <c r="A3333" s="16">
        <v>3328</v>
      </c>
      <c r="B3333" s="21" t="s">
        <v>3751</v>
      </c>
      <c r="C3333" s="16" t="s">
        <v>2281</v>
      </c>
      <c r="D3333" s="16" t="s">
        <v>3752</v>
      </c>
      <c r="E3333" s="16" t="s">
        <v>3753</v>
      </c>
      <c r="F3333" s="16"/>
      <c r="G3333" s="16" t="s">
        <v>33</v>
      </c>
      <c r="H3333" s="251">
        <v>1040094</v>
      </c>
      <c r="I3333" s="251">
        <v>1</v>
      </c>
      <c r="J3333" s="16">
        <v>1040094</v>
      </c>
      <c r="K3333" s="16">
        <v>1</v>
      </c>
      <c r="L3333" s="16">
        <v>1040094</v>
      </c>
      <c r="M3333" s="16">
        <v>1</v>
      </c>
      <c r="N3333" s="16">
        <v>1040094</v>
      </c>
      <c r="O3333" s="16">
        <v>1</v>
      </c>
      <c r="P3333" s="16">
        <v>1040094</v>
      </c>
      <c r="Q3333" s="16">
        <v>1</v>
      </c>
      <c r="R3333" s="16">
        <v>5200470</v>
      </c>
      <c r="S3333" s="16">
        <v>5</v>
      </c>
      <c r="T3333" s="16" t="s">
        <v>25</v>
      </c>
      <c r="U3333" s="16" t="s">
        <v>83</v>
      </c>
      <c r="V3333" s="16" t="s">
        <v>11227</v>
      </c>
    </row>
    <row r="3334" spans="1:22" s="1" customFormat="1" ht="131.25" x14ac:dyDescent="0.3">
      <c r="A3334" s="16">
        <v>3329</v>
      </c>
      <c r="B3334" s="23" t="s">
        <v>2837</v>
      </c>
      <c r="C3334" s="48" t="s">
        <v>2838</v>
      </c>
      <c r="D3334" s="48" t="s">
        <v>2839</v>
      </c>
      <c r="E3334" s="45" t="s">
        <v>2861</v>
      </c>
      <c r="F3334" s="16"/>
      <c r="G3334" s="16" t="s">
        <v>33</v>
      </c>
      <c r="H3334" s="251">
        <v>5200000</v>
      </c>
      <c r="I3334" s="251">
        <v>2</v>
      </c>
      <c r="J3334" s="16">
        <v>0</v>
      </c>
      <c r="K3334" s="16">
        <v>0</v>
      </c>
      <c r="L3334" s="16">
        <v>0</v>
      </c>
      <c r="M3334" s="16">
        <v>0</v>
      </c>
      <c r="N3334" s="16">
        <v>0</v>
      </c>
      <c r="O3334" s="16">
        <v>0</v>
      </c>
      <c r="P3334" s="16">
        <v>0</v>
      </c>
      <c r="Q3334" s="16">
        <v>0</v>
      </c>
      <c r="R3334" s="16">
        <v>5200000</v>
      </c>
      <c r="S3334" s="16">
        <v>2</v>
      </c>
      <c r="T3334" s="16" t="s">
        <v>1516</v>
      </c>
      <c r="U3334" s="16" t="s">
        <v>2567</v>
      </c>
      <c r="V3334" s="16" t="s">
        <v>2595</v>
      </c>
    </row>
    <row r="3335" spans="1:22" s="1" customFormat="1" ht="243.75" x14ac:dyDescent="0.3">
      <c r="A3335" s="16">
        <v>3330</v>
      </c>
      <c r="B3335" s="21" t="s">
        <v>7180</v>
      </c>
      <c r="C3335" s="16" t="s">
        <v>2747</v>
      </c>
      <c r="D3335" s="16" t="s">
        <v>3600</v>
      </c>
      <c r="E3335" s="16" t="s">
        <v>7181</v>
      </c>
      <c r="F3335" s="16"/>
      <c r="G3335" s="16" t="s">
        <v>49</v>
      </c>
      <c r="H3335" s="251">
        <v>1039186.62</v>
      </c>
      <c r="I3335" s="251">
        <v>8</v>
      </c>
      <c r="J3335" s="16">
        <v>1039186.62</v>
      </c>
      <c r="K3335" s="16">
        <v>8</v>
      </c>
      <c r="L3335" s="16">
        <v>1039186.62</v>
      </c>
      <c r="M3335" s="16">
        <v>8</v>
      </c>
      <c r="N3335" s="16">
        <v>1039186.62</v>
      </c>
      <c r="O3335" s="16">
        <v>8</v>
      </c>
      <c r="P3335" s="16">
        <v>1039186.62</v>
      </c>
      <c r="Q3335" s="16">
        <v>8</v>
      </c>
      <c r="R3335" s="16">
        <v>5195933.0999999996</v>
      </c>
      <c r="S3335" s="16">
        <v>40</v>
      </c>
      <c r="T3335" s="16" t="s">
        <v>213</v>
      </c>
      <c r="U3335" s="16" t="s">
        <v>7048</v>
      </c>
      <c r="V3335" s="16" t="s">
        <v>7048</v>
      </c>
    </row>
    <row r="3336" spans="1:22" s="1" customFormat="1" ht="56.25" x14ac:dyDescent="0.3">
      <c r="A3336" s="16">
        <v>3331</v>
      </c>
      <c r="B3336" s="21" t="s">
        <v>8062</v>
      </c>
      <c r="C3336" s="16" t="s">
        <v>2042</v>
      </c>
      <c r="D3336" s="16" t="s">
        <v>514</v>
      </c>
      <c r="E3336" s="16" t="s">
        <v>2043</v>
      </c>
      <c r="F3336" s="16"/>
      <c r="G3336" s="16" t="s">
        <v>33</v>
      </c>
      <c r="H3336" s="251">
        <v>301190.48214285716</v>
      </c>
      <c r="I3336" s="251">
        <v>4</v>
      </c>
      <c r="J3336" s="16">
        <v>1505952.4</v>
      </c>
      <c r="K3336" s="16">
        <v>20</v>
      </c>
      <c r="L3336" s="16">
        <v>1129464.2999999998</v>
      </c>
      <c r="M3336" s="16">
        <v>15</v>
      </c>
      <c r="N3336" s="16">
        <v>1129464.2999999998</v>
      </c>
      <c r="O3336" s="16">
        <v>15</v>
      </c>
      <c r="P3336" s="16">
        <v>1129464.2999999998</v>
      </c>
      <c r="Q3336" s="16">
        <v>15</v>
      </c>
      <c r="R3336" s="16">
        <v>5195535.7821428571</v>
      </c>
      <c r="S3336" s="16">
        <v>69</v>
      </c>
      <c r="T3336" s="16" t="s">
        <v>213</v>
      </c>
      <c r="U3336" s="16" t="s">
        <v>7048</v>
      </c>
      <c r="V3336" s="16" t="s">
        <v>7048</v>
      </c>
    </row>
    <row r="3337" spans="1:22" s="1" customFormat="1" ht="37.5" x14ac:dyDescent="0.3">
      <c r="A3337" s="16">
        <v>3332</v>
      </c>
      <c r="B3337" s="125" t="s">
        <v>15898</v>
      </c>
      <c r="C3337" s="125" t="s">
        <v>15899</v>
      </c>
      <c r="D3337" s="125" t="s">
        <v>15900</v>
      </c>
      <c r="E3337" s="125" t="s">
        <v>15901</v>
      </c>
      <c r="F3337" s="125" t="s">
        <v>14449</v>
      </c>
      <c r="G3337" s="125" t="s">
        <v>7084</v>
      </c>
      <c r="H3337" s="180">
        <v>5191683</v>
      </c>
      <c r="I3337" s="180" t="s">
        <v>9207</v>
      </c>
      <c r="J3337" s="198"/>
      <c r="K3337" s="198"/>
      <c r="L3337" s="198"/>
      <c r="M3337" s="198"/>
      <c r="N3337" s="198"/>
      <c r="O3337" s="198"/>
      <c r="P3337" s="198"/>
      <c r="Q3337" s="198"/>
      <c r="R3337" s="16">
        <v>5191683</v>
      </c>
      <c r="S3337" s="210">
        <v>60</v>
      </c>
      <c r="T3337" s="214" t="s">
        <v>15902</v>
      </c>
      <c r="U3337" s="226"/>
      <c r="V3337" s="226"/>
    </row>
    <row r="3338" spans="1:22" s="1" customFormat="1" ht="75" x14ac:dyDescent="0.3">
      <c r="A3338" s="16">
        <v>3333</v>
      </c>
      <c r="B3338" s="21" t="s">
        <v>471</v>
      </c>
      <c r="C3338" s="16" t="s">
        <v>10172</v>
      </c>
      <c r="D3338" s="16" t="s">
        <v>10173</v>
      </c>
      <c r="E3338" s="16" t="s">
        <v>10174</v>
      </c>
      <c r="F3338" s="16" t="s">
        <v>10174</v>
      </c>
      <c r="G3338" s="16" t="s">
        <v>7079</v>
      </c>
      <c r="H3338" s="251">
        <v>1038240</v>
      </c>
      <c r="I3338" s="251" t="s">
        <v>9120</v>
      </c>
      <c r="J3338" s="16">
        <v>1038240</v>
      </c>
      <c r="K3338" s="16" t="s">
        <v>9120</v>
      </c>
      <c r="L3338" s="16">
        <v>1038240</v>
      </c>
      <c r="M3338" s="16" t="s">
        <v>9120</v>
      </c>
      <c r="N3338" s="16">
        <v>1038240</v>
      </c>
      <c r="O3338" s="16" t="s">
        <v>9120</v>
      </c>
      <c r="P3338" s="16">
        <v>1038240</v>
      </c>
      <c r="Q3338" s="16" t="s">
        <v>9120</v>
      </c>
      <c r="R3338" s="16">
        <v>5191200</v>
      </c>
      <c r="S3338" s="16">
        <v>10</v>
      </c>
      <c r="T3338" s="16" t="s">
        <v>34</v>
      </c>
      <c r="U3338" s="16"/>
      <c r="V3338" s="16"/>
    </row>
    <row r="3339" spans="1:22" s="1" customFormat="1" ht="56.25" x14ac:dyDescent="0.3">
      <c r="A3339" s="16">
        <v>3334</v>
      </c>
      <c r="B3339" s="16" t="s">
        <v>710</v>
      </c>
      <c r="C3339" s="16" t="s">
        <v>13290</v>
      </c>
      <c r="D3339" s="16" t="s">
        <v>13291</v>
      </c>
      <c r="E3339" s="16" t="s">
        <v>13325</v>
      </c>
      <c r="F3339" s="16"/>
      <c r="G3339" s="151" t="s">
        <v>9115</v>
      </c>
      <c r="H3339" s="168">
        <v>5190978.24</v>
      </c>
      <c r="I3339" s="166" t="s">
        <v>9113</v>
      </c>
      <c r="J3339" s="166">
        <v>0</v>
      </c>
      <c r="K3339" s="166">
        <v>0</v>
      </c>
      <c r="L3339" s="166">
        <v>0</v>
      </c>
      <c r="M3339" s="166">
        <v>0</v>
      </c>
      <c r="N3339" s="166">
        <v>0</v>
      </c>
      <c r="O3339" s="166">
        <v>0</v>
      </c>
      <c r="P3339" s="166">
        <v>0</v>
      </c>
      <c r="Q3339" s="166">
        <v>0</v>
      </c>
      <c r="R3339" s="16">
        <v>5190978.24</v>
      </c>
      <c r="S3339" s="275">
        <v>1</v>
      </c>
      <c r="T3339" s="20" t="s">
        <v>13227</v>
      </c>
      <c r="U3339" s="118"/>
      <c r="V3339" s="118"/>
    </row>
    <row r="3340" spans="1:22" s="1" customFormat="1" ht="56.25" x14ac:dyDescent="0.3">
      <c r="A3340" s="16">
        <v>3335</v>
      </c>
      <c r="B3340" s="16" t="s">
        <v>710</v>
      </c>
      <c r="C3340" s="16" t="s">
        <v>13290</v>
      </c>
      <c r="D3340" s="16" t="s">
        <v>13291</v>
      </c>
      <c r="E3340" s="16" t="s">
        <v>13325</v>
      </c>
      <c r="F3340" s="16"/>
      <c r="G3340" s="151" t="s">
        <v>9115</v>
      </c>
      <c r="H3340" s="168">
        <v>5190978.24</v>
      </c>
      <c r="I3340" s="166" t="s">
        <v>9113</v>
      </c>
      <c r="J3340" s="166">
        <v>0</v>
      </c>
      <c r="K3340" s="166">
        <v>0</v>
      </c>
      <c r="L3340" s="166">
        <v>0</v>
      </c>
      <c r="M3340" s="166">
        <v>0</v>
      </c>
      <c r="N3340" s="166">
        <v>0</v>
      </c>
      <c r="O3340" s="166">
        <v>0</v>
      </c>
      <c r="P3340" s="166">
        <v>0</v>
      </c>
      <c r="Q3340" s="166">
        <v>0</v>
      </c>
      <c r="R3340" s="16">
        <v>5190978.24</v>
      </c>
      <c r="S3340" s="275">
        <v>1</v>
      </c>
      <c r="T3340" s="20" t="s">
        <v>13227</v>
      </c>
      <c r="U3340" s="118"/>
      <c r="V3340" s="118"/>
    </row>
    <row r="3341" spans="1:22" s="1" customFormat="1" ht="56.25" x14ac:dyDescent="0.3">
      <c r="A3341" s="16">
        <v>3336</v>
      </c>
      <c r="B3341" s="21" t="s">
        <v>8063</v>
      </c>
      <c r="C3341" s="16" t="s">
        <v>6688</v>
      </c>
      <c r="D3341" s="16" t="s">
        <v>1590</v>
      </c>
      <c r="E3341" s="16" t="s">
        <v>6689</v>
      </c>
      <c r="F3341" s="16"/>
      <c r="G3341" s="16" t="s">
        <v>33</v>
      </c>
      <c r="H3341" s="251">
        <v>2593686.8571428568</v>
      </c>
      <c r="I3341" s="251">
        <v>1</v>
      </c>
      <c r="J3341" s="16">
        <v>0</v>
      </c>
      <c r="K3341" s="16">
        <v>0</v>
      </c>
      <c r="L3341" s="16">
        <v>2593686.8571428568</v>
      </c>
      <c r="M3341" s="16">
        <v>0</v>
      </c>
      <c r="N3341" s="16">
        <v>0</v>
      </c>
      <c r="O3341" s="16">
        <v>0</v>
      </c>
      <c r="P3341" s="16">
        <v>0</v>
      </c>
      <c r="Q3341" s="16">
        <v>0</v>
      </c>
      <c r="R3341" s="16">
        <v>5187373.7142857136</v>
      </c>
      <c r="S3341" s="16">
        <v>1</v>
      </c>
      <c r="T3341" s="16" t="s">
        <v>213</v>
      </c>
      <c r="U3341" s="16" t="s">
        <v>7048</v>
      </c>
      <c r="V3341" s="16" t="s">
        <v>7048</v>
      </c>
    </row>
    <row r="3342" spans="1:22" s="1" customFormat="1" ht="409.5" x14ac:dyDescent="0.3">
      <c r="A3342" s="16">
        <v>3337</v>
      </c>
      <c r="B3342" s="21" t="s">
        <v>645</v>
      </c>
      <c r="C3342" s="16" t="s">
        <v>86</v>
      </c>
      <c r="D3342" s="16" t="s">
        <v>87</v>
      </c>
      <c r="E3342" s="16" t="s">
        <v>2361</v>
      </c>
      <c r="F3342" s="16" t="s">
        <v>2362</v>
      </c>
      <c r="G3342" s="16" t="s">
        <v>1493</v>
      </c>
      <c r="H3342" s="251">
        <v>2592000</v>
      </c>
      <c r="I3342" s="251">
        <v>6</v>
      </c>
      <c r="J3342" s="16">
        <v>0</v>
      </c>
      <c r="K3342" s="16">
        <v>0</v>
      </c>
      <c r="L3342" s="16">
        <v>2592000</v>
      </c>
      <c r="M3342" s="16">
        <v>6</v>
      </c>
      <c r="N3342" s="16">
        <v>0</v>
      </c>
      <c r="O3342" s="16">
        <v>0</v>
      </c>
      <c r="P3342" s="16">
        <v>0</v>
      </c>
      <c r="Q3342" s="16">
        <v>0</v>
      </c>
      <c r="R3342" s="16">
        <v>5184000</v>
      </c>
      <c r="S3342" s="16">
        <v>12</v>
      </c>
      <c r="T3342" s="16" t="s">
        <v>1326</v>
      </c>
      <c r="U3342" s="16" t="s">
        <v>83</v>
      </c>
      <c r="V3342" s="16" t="s">
        <v>199</v>
      </c>
    </row>
    <row r="3343" spans="1:22" s="1" customFormat="1" ht="409.5" x14ac:dyDescent="0.3">
      <c r="A3343" s="16">
        <v>3338</v>
      </c>
      <c r="B3343" s="22" t="s">
        <v>2500</v>
      </c>
      <c r="C3343" s="41" t="s">
        <v>2501</v>
      </c>
      <c r="D3343" s="41" t="s">
        <v>2502</v>
      </c>
      <c r="E3343" s="46" t="s">
        <v>2503</v>
      </c>
      <c r="F3343" s="16"/>
      <c r="G3343" s="16" t="s">
        <v>1571</v>
      </c>
      <c r="H3343" s="251">
        <v>5178675</v>
      </c>
      <c r="I3343" s="483">
        <v>1</v>
      </c>
      <c r="J3343" s="16">
        <v>0</v>
      </c>
      <c r="K3343" s="16">
        <v>0</v>
      </c>
      <c r="L3343" s="16">
        <v>0</v>
      </c>
      <c r="M3343" s="16">
        <v>0</v>
      </c>
      <c r="N3343" s="16">
        <v>0</v>
      </c>
      <c r="O3343" s="16">
        <v>0</v>
      </c>
      <c r="P3343" s="16">
        <v>0</v>
      </c>
      <c r="Q3343" s="16">
        <v>0</v>
      </c>
      <c r="R3343" s="16">
        <v>5178675</v>
      </c>
      <c r="S3343" s="16">
        <v>1</v>
      </c>
      <c r="T3343" s="16" t="s">
        <v>1516</v>
      </c>
      <c r="U3343" s="16" t="s">
        <v>83</v>
      </c>
      <c r="V3343" s="16" t="s">
        <v>199</v>
      </c>
    </row>
    <row r="3344" spans="1:22" s="1" customFormat="1" ht="56.25" x14ac:dyDescent="0.3">
      <c r="A3344" s="16">
        <v>3339</v>
      </c>
      <c r="B3344" s="16" t="s">
        <v>12529</v>
      </c>
      <c r="C3344" s="16" t="s">
        <v>12530</v>
      </c>
      <c r="D3344" s="16" t="s">
        <v>12531</v>
      </c>
      <c r="E3344" s="16" t="s">
        <v>12532</v>
      </c>
      <c r="F3344" s="16"/>
      <c r="G3344" s="151" t="s">
        <v>9122</v>
      </c>
      <c r="H3344" s="275">
        <v>1035716</v>
      </c>
      <c r="I3344" s="275" t="s">
        <v>9323</v>
      </c>
      <c r="J3344" s="275">
        <v>1035716</v>
      </c>
      <c r="K3344" s="275" t="s">
        <v>9323</v>
      </c>
      <c r="L3344" s="275">
        <v>1035716</v>
      </c>
      <c r="M3344" s="275" t="s">
        <v>9323</v>
      </c>
      <c r="N3344" s="275">
        <v>1035716</v>
      </c>
      <c r="O3344" s="275" t="s">
        <v>9323</v>
      </c>
      <c r="P3344" s="275">
        <v>1035716</v>
      </c>
      <c r="Q3344" s="275" t="s">
        <v>9323</v>
      </c>
      <c r="R3344" s="16">
        <v>5178580</v>
      </c>
      <c r="S3344" s="275">
        <v>2000</v>
      </c>
      <c r="T3344" s="38" t="s">
        <v>11752</v>
      </c>
      <c r="U3344" s="279"/>
      <c r="V3344" s="279"/>
    </row>
    <row r="3345" spans="1:22" s="1" customFormat="1" ht="37.5" x14ac:dyDescent="0.3">
      <c r="A3345" s="16">
        <v>3340</v>
      </c>
      <c r="B3345" s="113" t="s">
        <v>5207</v>
      </c>
      <c r="C3345" s="113" t="s">
        <v>5208</v>
      </c>
      <c r="D3345" s="113" t="s">
        <v>5209</v>
      </c>
      <c r="E3345" s="113" t="s">
        <v>15776</v>
      </c>
      <c r="F3345" s="114" t="s">
        <v>14449</v>
      </c>
      <c r="G3345" s="113" t="s">
        <v>33</v>
      </c>
      <c r="H3345" s="172">
        <v>881820</v>
      </c>
      <c r="I3345" s="172">
        <v>20</v>
      </c>
      <c r="J3345" s="178">
        <v>952365</v>
      </c>
      <c r="K3345" s="178">
        <v>20</v>
      </c>
      <c r="L3345" s="178">
        <v>1028554</v>
      </c>
      <c r="M3345" s="178">
        <v>20</v>
      </c>
      <c r="N3345" s="178">
        <v>1110839</v>
      </c>
      <c r="O3345" s="178">
        <v>20</v>
      </c>
      <c r="P3345" s="114">
        <v>1199706</v>
      </c>
      <c r="Q3345" s="114">
        <v>20</v>
      </c>
      <c r="R3345" s="16">
        <v>5173284</v>
      </c>
      <c r="S3345" s="21">
        <v>100</v>
      </c>
      <c r="T3345" s="20" t="s">
        <v>15751</v>
      </c>
      <c r="U3345" s="112"/>
      <c r="V3345" s="112"/>
    </row>
    <row r="3346" spans="1:22" s="1" customFormat="1" ht="243.75" x14ac:dyDescent="0.3">
      <c r="A3346" s="16">
        <v>3341</v>
      </c>
      <c r="B3346" s="21" t="s">
        <v>8064</v>
      </c>
      <c r="C3346" s="16" t="s">
        <v>8065</v>
      </c>
      <c r="D3346" s="16" t="s">
        <v>8066</v>
      </c>
      <c r="E3346" s="16" t="s">
        <v>8067</v>
      </c>
      <c r="F3346" s="16"/>
      <c r="G3346" s="16" t="s">
        <v>24</v>
      </c>
      <c r="H3346" s="251">
        <v>2200000</v>
      </c>
      <c r="I3346" s="251">
        <v>2000</v>
      </c>
      <c r="J3346" s="16">
        <v>990000</v>
      </c>
      <c r="K3346" s="16">
        <v>900</v>
      </c>
      <c r="L3346" s="16">
        <v>660000</v>
      </c>
      <c r="M3346" s="16">
        <v>600</v>
      </c>
      <c r="N3346" s="16">
        <v>660000</v>
      </c>
      <c r="O3346" s="16">
        <v>600</v>
      </c>
      <c r="P3346" s="16">
        <v>660000</v>
      </c>
      <c r="Q3346" s="16">
        <v>600</v>
      </c>
      <c r="R3346" s="16">
        <v>5170000</v>
      </c>
      <c r="S3346" s="16">
        <v>4700</v>
      </c>
      <c r="T3346" s="16" t="s">
        <v>213</v>
      </c>
      <c r="U3346" s="16" t="s">
        <v>35</v>
      </c>
      <c r="V3346" s="16" t="s">
        <v>8068</v>
      </c>
    </row>
    <row r="3347" spans="1:22" s="1" customFormat="1" ht="75" x14ac:dyDescent="0.3">
      <c r="A3347" s="16">
        <v>3342</v>
      </c>
      <c r="B3347" s="21" t="s">
        <v>471</v>
      </c>
      <c r="C3347" s="16" t="s">
        <v>10172</v>
      </c>
      <c r="D3347" s="16" t="s">
        <v>10173</v>
      </c>
      <c r="E3347" s="16" t="s">
        <v>10233</v>
      </c>
      <c r="F3347" s="16" t="s">
        <v>10233</v>
      </c>
      <c r="G3347" s="16" t="s">
        <v>7079</v>
      </c>
      <c r="H3347" s="251">
        <v>1033200</v>
      </c>
      <c r="I3347" s="251" t="s">
        <v>9120</v>
      </c>
      <c r="J3347" s="16">
        <v>1033200</v>
      </c>
      <c r="K3347" s="16" t="s">
        <v>9120</v>
      </c>
      <c r="L3347" s="16">
        <v>1033200</v>
      </c>
      <c r="M3347" s="16" t="s">
        <v>9120</v>
      </c>
      <c r="N3347" s="16">
        <v>1033200</v>
      </c>
      <c r="O3347" s="16" t="s">
        <v>9120</v>
      </c>
      <c r="P3347" s="16">
        <v>1033200</v>
      </c>
      <c r="Q3347" s="16" t="s">
        <v>9120</v>
      </c>
      <c r="R3347" s="16">
        <v>5166000</v>
      </c>
      <c r="S3347" s="16">
        <v>10</v>
      </c>
      <c r="T3347" s="16" t="s">
        <v>34</v>
      </c>
      <c r="U3347" s="16"/>
      <c r="V3347" s="16"/>
    </row>
    <row r="3348" spans="1:22" s="1" customFormat="1" ht="75" x14ac:dyDescent="0.3">
      <c r="A3348" s="16">
        <v>3343</v>
      </c>
      <c r="B3348" s="21" t="s">
        <v>471</v>
      </c>
      <c r="C3348" s="16" t="s">
        <v>10172</v>
      </c>
      <c r="D3348" s="16" t="s">
        <v>10173</v>
      </c>
      <c r="E3348" s="16" t="s">
        <v>10234</v>
      </c>
      <c r="F3348" s="16" t="s">
        <v>10234</v>
      </c>
      <c r="G3348" s="16" t="s">
        <v>7079</v>
      </c>
      <c r="H3348" s="251">
        <v>1033200</v>
      </c>
      <c r="I3348" s="251" t="s">
        <v>9120</v>
      </c>
      <c r="J3348" s="16">
        <v>1033200</v>
      </c>
      <c r="K3348" s="16" t="s">
        <v>9120</v>
      </c>
      <c r="L3348" s="16">
        <v>1033200</v>
      </c>
      <c r="M3348" s="16" t="s">
        <v>9120</v>
      </c>
      <c r="N3348" s="16">
        <v>1033200</v>
      </c>
      <c r="O3348" s="16" t="s">
        <v>9120</v>
      </c>
      <c r="P3348" s="16">
        <v>1033200</v>
      </c>
      <c r="Q3348" s="16" t="s">
        <v>9120</v>
      </c>
      <c r="R3348" s="16">
        <v>5166000</v>
      </c>
      <c r="S3348" s="16">
        <v>10</v>
      </c>
      <c r="T3348" s="16" t="s">
        <v>34</v>
      </c>
      <c r="U3348" s="16"/>
      <c r="V3348" s="16"/>
    </row>
    <row r="3349" spans="1:22" s="1" customFormat="1" ht="37.5" x14ac:dyDescent="0.3">
      <c r="A3349" s="16">
        <v>3344</v>
      </c>
      <c r="B3349" s="21" t="s">
        <v>2548</v>
      </c>
      <c r="C3349" s="16" t="s">
        <v>3315</v>
      </c>
      <c r="D3349" s="16" t="s">
        <v>1601</v>
      </c>
      <c r="E3349" s="16" t="s">
        <v>9332</v>
      </c>
      <c r="F3349" s="16"/>
      <c r="G3349" s="16" t="s">
        <v>9115</v>
      </c>
      <c r="H3349" s="251">
        <v>5162766.34</v>
      </c>
      <c r="I3349" s="251" t="s">
        <v>9196</v>
      </c>
      <c r="J3349" s="16"/>
      <c r="K3349" s="16"/>
      <c r="L3349" s="16"/>
      <c r="M3349" s="16"/>
      <c r="N3349" s="16"/>
      <c r="O3349" s="16"/>
      <c r="P3349" s="16"/>
      <c r="Q3349" s="16"/>
      <c r="R3349" s="16">
        <v>5162766.34</v>
      </c>
      <c r="S3349" s="16">
        <v>12</v>
      </c>
      <c r="T3349" s="16" t="s">
        <v>1326</v>
      </c>
      <c r="U3349" s="16"/>
      <c r="V3349" s="16"/>
    </row>
    <row r="3350" spans="1:22" s="1" customFormat="1" ht="37.5" x14ac:dyDescent="0.3">
      <c r="A3350" s="16">
        <v>3345</v>
      </c>
      <c r="B3350" s="21" t="s">
        <v>8069</v>
      </c>
      <c r="C3350" s="16" t="s">
        <v>8070</v>
      </c>
      <c r="D3350" s="16" t="s">
        <v>1193</v>
      </c>
      <c r="E3350" s="16" t="s">
        <v>8071</v>
      </c>
      <c r="F3350" s="16"/>
      <c r="G3350" s="16" t="s">
        <v>33</v>
      </c>
      <c r="H3350" s="251">
        <v>999059.99999999988</v>
      </c>
      <c r="I3350" s="251">
        <v>1</v>
      </c>
      <c r="J3350" s="16">
        <v>1040920</v>
      </c>
      <c r="K3350" s="16">
        <v>1</v>
      </c>
      <c r="L3350" s="16">
        <v>1040920</v>
      </c>
      <c r="M3350" s="16">
        <v>1</v>
      </c>
      <c r="N3350" s="16">
        <v>1040920</v>
      </c>
      <c r="O3350" s="16">
        <v>1</v>
      </c>
      <c r="P3350" s="16">
        <v>1040920</v>
      </c>
      <c r="Q3350" s="16">
        <v>1</v>
      </c>
      <c r="R3350" s="16">
        <v>5162740</v>
      </c>
      <c r="S3350" s="16">
        <v>5</v>
      </c>
      <c r="T3350" s="16" t="s">
        <v>213</v>
      </c>
      <c r="U3350" s="16" t="s">
        <v>7048</v>
      </c>
      <c r="V3350" s="16" t="s">
        <v>7048</v>
      </c>
    </row>
    <row r="3351" spans="1:22" s="1" customFormat="1" ht="75" x14ac:dyDescent="0.3">
      <c r="A3351" s="16">
        <v>3346</v>
      </c>
      <c r="B3351" s="21" t="s">
        <v>2253</v>
      </c>
      <c r="C3351" s="16" t="s">
        <v>5825</v>
      </c>
      <c r="D3351" s="16" t="s">
        <v>5826</v>
      </c>
      <c r="E3351" s="16" t="s">
        <v>9563</v>
      </c>
      <c r="F3351" s="16"/>
      <c r="G3351" s="16" t="s">
        <v>1493</v>
      </c>
      <c r="H3351" s="251">
        <v>1720901.85</v>
      </c>
      <c r="I3351" s="251">
        <v>5</v>
      </c>
      <c r="J3351" s="16"/>
      <c r="K3351" s="16"/>
      <c r="L3351" s="16">
        <v>1720901.85</v>
      </c>
      <c r="M3351" s="16">
        <v>5</v>
      </c>
      <c r="N3351" s="16"/>
      <c r="O3351" s="16"/>
      <c r="P3351" s="16">
        <v>1720901.85</v>
      </c>
      <c r="Q3351" s="16">
        <v>5</v>
      </c>
      <c r="R3351" s="16">
        <v>5162705.5500000007</v>
      </c>
      <c r="S3351" s="16">
        <v>15</v>
      </c>
      <c r="T3351" s="16" t="s">
        <v>1326</v>
      </c>
      <c r="U3351" s="16" t="s">
        <v>1097</v>
      </c>
      <c r="V3351" s="16" t="s">
        <v>9564</v>
      </c>
    </row>
    <row r="3352" spans="1:22" s="1" customFormat="1" ht="56.25" x14ac:dyDescent="0.3">
      <c r="A3352" s="16">
        <v>3347</v>
      </c>
      <c r="B3352" s="21" t="s">
        <v>8072</v>
      </c>
      <c r="C3352" s="16" t="s">
        <v>8073</v>
      </c>
      <c r="D3352" s="16" t="s">
        <v>4700</v>
      </c>
      <c r="E3352" s="16" t="s">
        <v>8074</v>
      </c>
      <c r="F3352" s="16"/>
      <c r="G3352" s="16" t="s">
        <v>33</v>
      </c>
      <c r="H3352" s="251">
        <v>1289900</v>
      </c>
      <c r="I3352" s="251">
        <v>1</v>
      </c>
      <c r="J3352" s="16">
        <v>0</v>
      </c>
      <c r="K3352" s="16">
        <v>0</v>
      </c>
      <c r="L3352" s="16">
        <v>1289900</v>
      </c>
      <c r="M3352" s="16">
        <v>1</v>
      </c>
      <c r="N3352" s="16">
        <v>1289900</v>
      </c>
      <c r="O3352" s="16">
        <v>1</v>
      </c>
      <c r="P3352" s="16">
        <v>1289900</v>
      </c>
      <c r="Q3352" s="16">
        <v>1</v>
      </c>
      <c r="R3352" s="16">
        <v>5159600</v>
      </c>
      <c r="S3352" s="16">
        <v>4</v>
      </c>
      <c r="T3352" s="16" t="s">
        <v>213</v>
      </c>
      <c r="U3352" s="16" t="s">
        <v>294</v>
      </c>
      <c r="V3352" s="16" t="s">
        <v>8075</v>
      </c>
    </row>
    <row r="3353" spans="1:22" s="1" customFormat="1" ht="243.75" x14ac:dyDescent="0.3">
      <c r="A3353" s="16">
        <v>3348</v>
      </c>
      <c r="B3353" s="21" t="s">
        <v>6433</v>
      </c>
      <c r="C3353" s="16" t="s">
        <v>6434</v>
      </c>
      <c r="D3353" s="16" t="s">
        <v>6435</v>
      </c>
      <c r="E3353" s="16" t="s">
        <v>6436</v>
      </c>
      <c r="F3353" s="16"/>
      <c r="G3353" s="16" t="s">
        <v>1493</v>
      </c>
      <c r="H3353" s="251">
        <v>5158826.4000000004</v>
      </c>
      <c r="I3353" s="251">
        <v>16</v>
      </c>
      <c r="J3353" s="16">
        <v>0</v>
      </c>
      <c r="K3353" s="16">
        <v>0</v>
      </c>
      <c r="L3353" s="16">
        <v>0</v>
      </c>
      <c r="M3353" s="16">
        <v>0</v>
      </c>
      <c r="N3353" s="16">
        <v>0</v>
      </c>
      <c r="O3353" s="16">
        <v>0</v>
      </c>
      <c r="P3353" s="16">
        <v>0</v>
      </c>
      <c r="Q3353" s="16">
        <v>0</v>
      </c>
      <c r="R3353" s="16">
        <v>5158826.4000000004</v>
      </c>
      <c r="S3353" s="16">
        <v>16</v>
      </c>
      <c r="T3353" s="16" t="s">
        <v>76</v>
      </c>
      <c r="U3353" s="16"/>
      <c r="V3353" s="16"/>
    </row>
    <row r="3354" spans="1:22" s="1" customFormat="1" ht="75" x14ac:dyDescent="0.3">
      <c r="A3354" s="16">
        <v>3349</v>
      </c>
      <c r="B3354" s="16" t="s">
        <v>3340</v>
      </c>
      <c r="C3354" s="16" t="s">
        <v>13070</v>
      </c>
      <c r="D3354" s="16" t="s">
        <v>13071</v>
      </c>
      <c r="E3354" s="16" t="s">
        <v>13072</v>
      </c>
      <c r="F3354" s="16"/>
      <c r="G3354" s="151" t="s">
        <v>33</v>
      </c>
      <c r="H3354" s="166">
        <v>5156865</v>
      </c>
      <c r="I3354" s="166">
        <v>4</v>
      </c>
      <c r="J3354" s="166">
        <v>0</v>
      </c>
      <c r="K3354" s="166">
        <v>0</v>
      </c>
      <c r="L3354" s="166">
        <v>0</v>
      </c>
      <c r="M3354" s="166">
        <v>0</v>
      </c>
      <c r="N3354" s="166">
        <v>0</v>
      </c>
      <c r="O3354" s="166">
        <v>0</v>
      </c>
      <c r="P3354" s="166">
        <v>0</v>
      </c>
      <c r="Q3354" s="166">
        <v>0</v>
      </c>
      <c r="R3354" s="16">
        <v>5156865</v>
      </c>
      <c r="S3354" s="275">
        <v>4</v>
      </c>
      <c r="T3354" s="123" t="s">
        <v>12910</v>
      </c>
      <c r="U3354" s="166" t="s">
        <v>2567</v>
      </c>
      <c r="V3354" s="166"/>
    </row>
    <row r="3355" spans="1:22" ht="75" x14ac:dyDescent="0.3">
      <c r="A3355" s="16">
        <v>3350</v>
      </c>
      <c r="B3355" s="21" t="s">
        <v>1179</v>
      </c>
      <c r="C3355" s="16" t="s">
        <v>1180</v>
      </c>
      <c r="D3355" s="16" t="s">
        <v>10013</v>
      </c>
      <c r="E3355" s="16" t="s">
        <v>10014</v>
      </c>
      <c r="F3355" s="16" t="s">
        <v>10014</v>
      </c>
      <c r="G3355" s="16" t="s">
        <v>9114</v>
      </c>
      <c r="H3355" s="251">
        <v>1031159.81</v>
      </c>
      <c r="I3355" s="251" t="s">
        <v>9404</v>
      </c>
      <c r="J3355" s="16">
        <v>1031159.81</v>
      </c>
      <c r="K3355" s="16" t="s">
        <v>9404</v>
      </c>
      <c r="L3355" s="16">
        <v>1031159.81</v>
      </c>
      <c r="M3355" s="16" t="s">
        <v>9404</v>
      </c>
      <c r="N3355" s="16">
        <v>1031159.81</v>
      </c>
      <c r="O3355" s="16" t="s">
        <v>9404</v>
      </c>
      <c r="P3355" s="16">
        <v>1031159.81</v>
      </c>
      <c r="Q3355" s="16" t="s">
        <v>9404</v>
      </c>
      <c r="R3355" s="16">
        <v>5155799.0500000007</v>
      </c>
      <c r="S3355" s="16">
        <v>150</v>
      </c>
      <c r="T3355" s="16" t="s">
        <v>34</v>
      </c>
      <c r="U3355" s="16"/>
      <c r="V3355" s="16"/>
    </row>
    <row r="3356" spans="1:22" ht="93.75" x14ac:dyDescent="0.3">
      <c r="A3356" s="16">
        <v>3351</v>
      </c>
      <c r="B3356" s="21" t="s">
        <v>8970</v>
      </c>
      <c r="C3356" s="16" t="s">
        <v>8969</v>
      </c>
      <c r="D3356" s="16" t="s">
        <v>8971</v>
      </c>
      <c r="E3356" s="16" t="s">
        <v>10161</v>
      </c>
      <c r="F3356" s="16" t="s">
        <v>10161</v>
      </c>
      <c r="G3356" s="16" t="s">
        <v>9115</v>
      </c>
      <c r="H3356" s="251">
        <v>1030395.52</v>
      </c>
      <c r="I3356" s="251" t="s">
        <v>9334</v>
      </c>
      <c r="J3356" s="16">
        <v>1030395.52</v>
      </c>
      <c r="K3356" s="16" t="s">
        <v>9334</v>
      </c>
      <c r="L3356" s="16">
        <v>1030395.52</v>
      </c>
      <c r="M3356" s="16" t="s">
        <v>9334</v>
      </c>
      <c r="N3356" s="16">
        <v>1030395.52</v>
      </c>
      <c r="O3356" s="16" t="s">
        <v>9334</v>
      </c>
      <c r="P3356" s="16">
        <v>1030395.52</v>
      </c>
      <c r="Q3356" s="16" t="s">
        <v>9334</v>
      </c>
      <c r="R3356" s="16">
        <v>5151977.5999999996</v>
      </c>
      <c r="S3356" s="16">
        <v>70</v>
      </c>
      <c r="T3356" s="16" t="s">
        <v>34</v>
      </c>
      <c r="U3356" s="16"/>
      <c r="V3356" s="16"/>
    </row>
    <row r="3357" spans="1:22" ht="409.5" x14ac:dyDescent="0.3">
      <c r="A3357" s="16">
        <v>3352</v>
      </c>
      <c r="B3357" s="20" t="s">
        <v>2626</v>
      </c>
      <c r="C3357" s="45" t="s">
        <v>2627</v>
      </c>
      <c r="D3357" s="45" t="s">
        <v>2628</v>
      </c>
      <c r="E3357" s="46" t="s">
        <v>2645</v>
      </c>
      <c r="F3357" s="16"/>
      <c r="G3357" s="16" t="s">
        <v>33</v>
      </c>
      <c r="H3357" s="251">
        <v>5150134</v>
      </c>
      <c r="I3357" s="476">
        <v>2</v>
      </c>
      <c r="J3357" s="16">
        <v>0</v>
      </c>
      <c r="K3357" s="16">
        <v>0</v>
      </c>
      <c r="L3357" s="16">
        <v>0</v>
      </c>
      <c r="M3357" s="16">
        <v>0</v>
      </c>
      <c r="N3357" s="16">
        <v>0</v>
      </c>
      <c r="O3357" s="16">
        <v>0</v>
      </c>
      <c r="P3357" s="16">
        <v>0</v>
      </c>
      <c r="Q3357" s="16">
        <v>0</v>
      </c>
      <c r="R3357" s="16">
        <v>5150134</v>
      </c>
      <c r="S3357" s="16">
        <v>2</v>
      </c>
      <c r="T3357" s="16" t="s">
        <v>1516</v>
      </c>
      <c r="U3357" s="16" t="s">
        <v>2567</v>
      </c>
      <c r="V3357" s="16" t="s">
        <v>199</v>
      </c>
    </row>
    <row r="3358" spans="1:22" ht="168.75" x14ac:dyDescent="0.3">
      <c r="A3358" s="16">
        <v>3353</v>
      </c>
      <c r="B3358" s="21" t="s">
        <v>332</v>
      </c>
      <c r="C3358" s="16" t="s">
        <v>1348</v>
      </c>
      <c r="D3358" s="16" t="s">
        <v>2384</v>
      </c>
      <c r="E3358" s="16" t="s">
        <v>3551</v>
      </c>
      <c r="F3358" s="16" t="s">
        <v>3552</v>
      </c>
      <c r="G3358" s="16" t="s">
        <v>33</v>
      </c>
      <c r="H3358" s="251">
        <v>2497797.7952380949</v>
      </c>
      <c r="I3358" s="251">
        <v>1</v>
      </c>
      <c r="J3358" s="16">
        <v>2647665.6629523798</v>
      </c>
      <c r="K3358" s="16">
        <v>1</v>
      </c>
      <c r="L3358" s="16">
        <v>0</v>
      </c>
      <c r="M3358" s="16">
        <v>0</v>
      </c>
      <c r="N3358" s="16">
        <v>0</v>
      </c>
      <c r="O3358" s="16">
        <v>0</v>
      </c>
      <c r="P3358" s="16">
        <v>0</v>
      </c>
      <c r="Q3358" s="16">
        <v>0</v>
      </c>
      <c r="R3358" s="16">
        <v>5145463.4581904747</v>
      </c>
      <c r="S3358" s="16">
        <v>2</v>
      </c>
      <c r="T3358" s="16" t="s">
        <v>9759</v>
      </c>
      <c r="U3358" s="16"/>
      <c r="V3358" s="16"/>
    </row>
    <row r="3359" spans="1:22" ht="243.75" x14ac:dyDescent="0.3">
      <c r="A3359" s="16">
        <v>3354</v>
      </c>
      <c r="B3359" s="113" t="s">
        <v>16340</v>
      </c>
      <c r="C3359" s="113" t="s">
        <v>16341</v>
      </c>
      <c r="D3359" s="113" t="s">
        <v>16342</v>
      </c>
      <c r="E3359" s="113" t="s">
        <v>16343</v>
      </c>
      <c r="F3359" s="20">
        <v>7622</v>
      </c>
      <c r="G3359" s="21" t="s">
        <v>33</v>
      </c>
      <c r="H3359" s="115">
        <v>5143845</v>
      </c>
      <c r="I3359" s="115">
        <v>100</v>
      </c>
      <c r="J3359" s="171"/>
      <c r="K3359" s="171"/>
      <c r="L3359" s="171"/>
      <c r="M3359" s="171"/>
      <c r="N3359" s="171"/>
      <c r="O3359" s="171"/>
      <c r="P3359" s="174"/>
      <c r="Q3359" s="174"/>
      <c r="R3359" s="16">
        <v>5143845</v>
      </c>
      <c r="S3359" s="171">
        <v>100</v>
      </c>
      <c r="T3359" s="114" t="s">
        <v>15928</v>
      </c>
      <c r="U3359" s="112" t="s">
        <v>199</v>
      </c>
      <c r="V3359" s="112" t="s">
        <v>199</v>
      </c>
    </row>
    <row r="3360" spans="1:22" ht="409.5" x14ac:dyDescent="0.3">
      <c r="A3360" s="16">
        <v>3355</v>
      </c>
      <c r="B3360" s="21" t="s">
        <v>6813</v>
      </c>
      <c r="C3360" s="16" t="s">
        <v>3352</v>
      </c>
      <c r="D3360" s="16" t="s">
        <v>3353</v>
      </c>
      <c r="E3360" s="16" t="s">
        <v>6814</v>
      </c>
      <c r="F3360" s="16"/>
      <c r="G3360" s="16" t="s">
        <v>281</v>
      </c>
      <c r="H3360" s="251">
        <v>663658.56000000006</v>
      </c>
      <c r="I3360" s="251">
        <v>184</v>
      </c>
      <c r="J3360" s="16">
        <v>1119768</v>
      </c>
      <c r="K3360" s="16">
        <v>291</v>
      </c>
      <c r="L3360" s="16">
        <v>1119768</v>
      </c>
      <c r="M3360" s="16">
        <v>291</v>
      </c>
      <c r="N3360" s="16">
        <v>1119768</v>
      </c>
      <c r="O3360" s="16">
        <v>291</v>
      </c>
      <c r="P3360" s="16">
        <v>1119768</v>
      </c>
      <c r="Q3360" s="16">
        <v>291</v>
      </c>
      <c r="R3360" s="16">
        <v>5142730.5600000005</v>
      </c>
      <c r="S3360" s="16">
        <v>1348</v>
      </c>
      <c r="T3360" s="16" t="s">
        <v>25</v>
      </c>
      <c r="U3360" s="16" t="s">
        <v>83</v>
      </c>
      <c r="V3360" s="16" t="s">
        <v>1614</v>
      </c>
    </row>
    <row r="3361" spans="1:22" x14ac:dyDescent="0.3">
      <c r="A3361" s="16">
        <v>3356</v>
      </c>
      <c r="B3361" s="118" t="s">
        <v>11309</v>
      </c>
      <c r="C3361" s="118" t="s">
        <v>15483</v>
      </c>
      <c r="D3361" s="118" t="s">
        <v>15484</v>
      </c>
      <c r="E3361" s="118" t="s">
        <v>15485</v>
      </c>
      <c r="F3361" s="118" t="s">
        <v>14449</v>
      </c>
      <c r="G3361" s="118" t="s">
        <v>9115</v>
      </c>
      <c r="H3361" s="166">
        <v>2570715</v>
      </c>
      <c r="I3361" s="166">
        <v>6</v>
      </c>
      <c r="J3361" s="118">
        <v>0</v>
      </c>
      <c r="K3361" s="118">
        <v>0</v>
      </c>
      <c r="L3361" s="118">
        <v>0</v>
      </c>
      <c r="M3361" s="118">
        <v>0</v>
      </c>
      <c r="N3361" s="118">
        <v>0</v>
      </c>
      <c r="O3361" s="118">
        <v>0</v>
      </c>
      <c r="P3361" s="118">
        <v>2570715</v>
      </c>
      <c r="Q3361" s="118">
        <v>6</v>
      </c>
      <c r="R3361" s="16">
        <v>5141430</v>
      </c>
      <c r="S3361" s="118">
        <v>12</v>
      </c>
      <c r="T3361" s="20" t="s">
        <v>15403</v>
      </c>
      <c r="U3361" s="118" t="s">
        <v>61</v>
      </c>
      <c r="V3361" s="118" t="s">
        <v>15486</v>
      </c>
    </row>
    <row r="3362" spans="1:22" ht="300" x14ac:dyDescent="0.3">
      <c r="A3362" s="16">
        <v>3357</v>
      </c>
      <c r="B3362" s="21" t="s">
        <v>672</v>
      </c>
      <c r="C3362" s="16" t="s">
        <v>1211</v>
      </c>
      <c r="D3362" s="16" t="s">
        <v>1665</v>
      </c>
      <c r="E3362" s="16" t="s">
        <v>1666</v>
      </c>
      <c r="F3362" s="16"/>
      <c r="G3362" s="16" t="s">
        <v>33</v>
      </c>
      <c r="H3362" s="251">
        <v>0</v>
      </c>
      <c r="I3362" s="251">
        <v>0</v>
      </c>
      <c r="J3362" s="16">
        <v>5140800</v>
      </c>
      <c r="K3362" s="16">
        <v>2</v>
      </c>
      <c r="L3362" s="16">
        <v>0</v>
      </c>
      <c r="M3362" s="16">
        <v>0</v>
      </c>
      <c r="N3362" s="16">
        <v>0</v>
      </c>
      <c r="O3362" s="16">
        <v>0</v>
      </c>
      <c r="P3362" s="16">
        <v>0</v>
      </c>
      <c r="Q3362" s="16">
        <v>0</v>
      </c>
      <c r="R3362" s="16">
        <v>5140800</v>
      </c>
      <c r="S3362" s="16">
        <v>2</v>
      </c>
      <c r="T3362" s="16" t="s">
        <v>786</v>
      </c>
      <c r="U3362" s="16" t="s">
        <v>35</v>
      </c>
      <c r="V3362" s="16" t="s">
        <v>199</v>
      </c>
    </row>
    <row r="3363" spans="1:22" ht="112.5" x14ac:dyDescent="0.3">
      <c r="A3363" s="16">
        <v>3358</v>
      </c>
      <c r="B3363" s="21" t="s">
        <v>7008</v>
      </c>
      <c r="C3363" s="16" t="s">
        <v>7009</v>
      </c>
      <c r="D3363" s="16" t="s">
        <v>5479</v>
      </c>
      <c r="E3363" s="16" t="s">
        <v>10091</v>
      </c>
      <c r="F3363" s="16" t="s">
        <v>10092</v>
      </c>
      <c r="G3363" s="16" t="s">
        <v>9115</v>
      </c>
      <c r="H3363" s="251">
        <v>1028160</v>
      </c>
      <c r="I3363" s="251" t="s">
        <v>9127</v>
      </c>
      <c r="J3363" s="16">
        <v>1028160</v>
      </c>
      <c r="K3363" s="16" t="s">
        <v>9127</v>
      </c>
      <c r="L3363" s="16">
        <v>1028160</v>
      </c>
      <c r="M3363" s="16" t="s">
        <v>9127</v>
      </c>
      <c r="N3363" s="16">
        <v>1028160</v>
      </c>
      <c r="O3363" s="16" t="s">
        <v>9127</v>
      </c>
      <c r="P3363" s="16">
        <v>1028160</v>
      </c>
      <c r="Q3363" s="16" t="s">
        <v>9127</v>
      </c>
      <c r="R3363" s="16">
        <v>5140800</v>
      </c>
      <c r="S3363" s="16">
        <v>75</v>
      </c>
      <c r="T3363" s="16" t="s">
        <v>34</v>
      </c>
      <c r="U3363" s="16"/>
      <c r="V3363" s="16"/>
    </row>
    <row r="3364" spans="1:22" ht="300" x14ac:dyDescent="0.3">
      <c r="A3364" s="16">
        <v>3359</v>
      </c>
      <c r="B3364" s="21" t="s">
        <v>8077</v>
      </c>
      <c r="C3364" s="16" t="s">
        <v>8078</v>
      </c>
      <c r="D3364" s="16" t="s">
        <v>781</v>
      </c>
      <c r="E3364" s="16" t="s">
        <v>8079</v>
      </c>
      <c r="F3364" s="16"/>
      <c r="G3364" s="16" t="s">
        <v>33</v>
      </c>
      <c r="H3364" s="251">
        <v>424499.99999999994</v>
      </c>
      <c r="I3364" s="251">
        <v>50</v>
      </c>
      <c r="J3364" s="16">
        <v>657652.62</v>
      </c>
      <c r="K3364" s="16">
        <v>73</v>
      </c>
      <c r="L3364" s="16">
        <v>1801788</v>
      </c>
      <c r="M3364" s="16">
        <v>200</v>
      </c>
      <c r="N3364" s="16">
        <v>1801788</v>
      </c>
      <c r="O3364" s="16">
        <v>50</v>
      </c>
      <c r="P3364" s="16">
        <v>450447</v>
      </c>
      <c r="Q3364" s="16">
        <v>50</v>
      </c>
      <c r="R3364" s="16">
        <v>5136175.62</v>
      </c>
      <c r="S3364" s="16">
        <v>423</v>
      </c>
      <c r="T3364" s="16" t="s">
        <v>213</v>
      </c>
      <c r="U3364" s="16" t="s">
        <v>294</v>
      </c>
      <c r="V3364" s="16" t="s">
        <v>7588</v>
      </c>
    </row>
    <row r="3365" spans="1:22" ht="93.75" x14ac:dyDescent="0.3">
      <c r="A3365" s="16">
        <v>3360</v>
      </c>
      <c r="B3365" s="21" t="s">
        <v>8080</v>
      </c>
      <c r="C3365" s="16" t="s">
        <v>7349</v>
      </c>
      <c r="D3365" s="16" t="s">
        <v>1316</v>
      </c>
      <c r="E3365" s="16" t="s">
        <v>7379</v>
      </c>
      <c r="F3365" s="16"/>
      <c r="G3365" s="16" t="s">
        <v>33</v>
      </c>
      <c r="H3365" s="251">
        <v>854999.99999999988</v>
      </c>
      <c r="I3365" s="251">
        <v>1</v>
      </c>
      <c r="J3365" s="16">
        <v>1712407</v>
      </c>
      <c r="K3365" s="16">
        <v>2</v>
      </c>
      <c r="L3365" s="16">
        <v>856203.5</v>
      </c>
      <c r="M3365" s="16">
        <v>1</v>
      </c>
      <c r="N3365" s="16">
        <v>856203.5</v>
      </c>
      <c r="O3365" s="16">
        <v>1</v>
      </c>
      <c r="P3365" s="16">
        <v>856203.5</v>
      </c>
      <c r="Q3365" s="16">
        <v>1</v>
      </c>
      <c r="R3365" s="16">
        <v>5136017.5</v>
      </c>
      <c r="S3365" s="16">
        <v>6</v>
      </c>
      <c r="T3365" s="16" t="s">
        <v>213</v>
      </c>
      <c r="U3365" s="16" t="s">
        <v>7048</v>
      </c>
      <c r="V3365" s="16" t="s">
        <v>7048</v>
      </c>
    </row>
    <row r="3366" spans="1:22" x14ac:dyDescent="0.3">
      <c r="A3366" s="16">
        <v>3361</v>
      </c>
      <c r="B3366" s="118" t="s">
        <v>6984</v>
      </c>
      <c r="C3366" s="118" t="s">
        <v>15503</v>
      </c>
      <c r="D3366" s="118" t="s">
        <v>15504</v>
      </c>
      <c r="E3366" s="118" t="s">
        <v>15505</v>
      </c>
      <c r="F3366" s="118" t="s">
        <v>14449</v>
      </c>
      <c r="G3366" s="118" t="s">
        <v>9115</v>
      </c>
      <c r="H3366" s="166">
        <v>5126400</v>
      </c>
      <c r="I3366" s="166">
        <v>178</v>
      </c>
      <c r="J3366" s="118"/>
      <c r="K3366" s="118"/>
      <c r="L3366" s="118"/>
      <c r="M3366" s="118"/>
      <c r="N3366" s="118"/>
      <c r="O3366" s="118"/>
      <c r="P3366" s="118"/>
      <c r="Q3366" s="118"/>
      <c r="R3366" s="16">
        <v>5126400</v>
      </c>
      <c r="S3366" s="118"/>
      <c r="T3366" s="20" t="s">
        <v>15403</v>
      </c>
      <c r="U3366" s="118" t="s">
        <v>15506</v>
      </c>
      <c r="V3366" s="118" t="s">
        <v>15507</v>
      </c>
    </row>
    <row r="3367" spans="1:22" ht="281.25" x14ac:dyDescent="0.3">
      <c r="A3367" s="16">
        <v>3362</v>
      </c>
      <c r="B3367" s="21" t="s">
        <v>10101</v>
      </c>
      <c r="C3367" s="16" t="s">
        <v>10102</v>
      </c>
      <c r="D3367" s="16" t="s">
        <v>3918</v>
      </c>
      <c r="E3367" s="16" t="s">
        <v>10103</v>
      </c>
      <c r="F3367" s="16" t="s">
        <v>10104</v>
      </c>
      <c r="G3367" s="16" t="s">
        <v>9115</v>
      </c>
      <c r="H3367" s="251">
        <v>1025279</v>
      </c>
      <c r="I3367" s="251" t="s">
        <v>9252</v>
      </c>
      <c r="J3367" s="16">
        <v>1025279</v>
      </c>
      <c r="K3367" s="16" t="s">
        <v>9252</v>
      </c>
      <c r="L3367" s="16">
        <v>1025279</v>
      </c>
      <c r="M3367" s="16" t="s">
        <v>9252</v>
      </c>
      <c r="N3367" s="16">
        <v>1025279</v>
      </c>
      <c r="O3367" s="16" t="s">
        <v>9252</v>
      </c>
      <c r="P3367" s="16">
        <v>1025279</v>
      </c>
      <c r="Q3367" s="16" t="s">
        <v>9252</v>
      </c>
      <c r="R3367" s="16">
        <v>5126395</v>
      </c>
      <c r="S3367" s="16">
        <v>80</v>
      </c>
      <c r="T3367" s="16" t="s">
        <v>34</v>
      </c>
      <c r="U3367" s="16"/>
      <c r="V3367" s="16"/>
    </row>
    <row r="3368" spans="1:22" ht="112.5" x14ac:dyDescent="0.3">
      <c r="A3368" s="16">
        <v>3363</v>
      </c>
      <c r="B3368" s="21" t="s">
        <v>10210</v>
      </c>
      <c r="C3368" s="16" t="s">
        <v>10211</v>
      </c>
      <c r="D3368" s="16" t="s">
        <v>10212</v>
      </c>
      <c r="E3368" s="16" t="s">
        <v>10213</v>
      </c>
      <c r="F3368" s="16" t="s">
        <v>10213</v>
      </c>
      <c r="G3368" s="16" t="s">
        <v>9115</v>
      </c>
      <c r="H3368" s="251">
        <v>959466</v>
      </c>
      <c r="I3368" s="251" t="s">
        <v>9120</v>
      </c>
      <c r="J3368" s="16">
        <v>988250.66666666663</v>
      </c>
      <c r="K3368" s="16">
        <v>2</v>
      </c>
      <c r="L3368" s="16">
        <v>1017898.1866666666</v>
      </c>
      <c r="M3368" s="16">
        <v>2</v>
      </c>
      <c r="N3368" s="16">
        <v>1058614.1141333333</v>
      </c>
      <c r="O3368" s="16">
        <v>2</v>
      </c>
      <c r="P3368" s="16">
        <v>1100958.6786986666</v>
      </c>
      <c r="Q3368" s="16">
        <v>2</v>
      </c>
      <c r="R3368" s="16">
        <v>5125187.6461653328</v>
      </c>
      <c r="S3368" s="16">
        <v>10</v>
      </c>
      <c r="T3368" s="16" t="s">
        <v>34</v>
      </c>
      <c r="U3368" s="16"/>
      <c r="V3368" s="16"/>
    </row>
    <row r="3369" spans="1:22" ht="56.25" x14ac:dyDescent="0.3">
      <c r="A3369" s="16">
        <v>3364</v>
      </c>
      <c r="B3369" s="21" t="s">
        <v>8081</v>
      </c>
      <c r="C3369" s="16" t="s">
        <v>2042</v>
      </c>
      <c r="D3369" s="16" t="s">
        <v>514</v>
      </c>
      <c r="E3369" s="16" t="s">
        <v>2043</v>
      </c>
      <c r="F3369" s="16"/>
      <c r="G3369" s="16" t="s">
        <v>33</v>
      </c>
      <c r="H3369" s="251">
        <v>211214.28</v>
      </c>
      <c r="I3369" s="251">
        <v>2</v>
      </c>
      <c r="J3369" s="16">
        <v>1562499.96</v>
      </c>
      <c r="K3369" s="16">
        <v>14</v>
      </c>
      <c r="L3369" s="16">
        <v>1116071.3999999999</v>
      </c>
      <c r="M3369" s="16">
        <v>10</v>
      </c>
      <c r="N3369" s="16">
        <v>1116071.3999999999</v>
      </c>
      <c r="O3369" s="16">
        <v>10</v>
      </c>
      <c r="P3369" s="16">
        <v>1116071.3999999999</v>
      </c>
      <c r="Q3369" s="16">
        <v>10</v>
      </c>
      <c r="R3369" s="16">
        <v>5121928.4399999995</v>
      </c>
      <c r="S3369" s="16">
        <v>46</v>
      </c>
      <c r="T3369" s="16" t="s">
        <v>213</v>
      </c>
      <c r="U3369" s="16" t="s">
        <v>7048</v>
      </c>
      <c r="V3369" s="16" t="s">
        <v>7048</v>
      </c>
    </row>
    <row r="3370" spans="1:22" ht="93.75" x14ac:dyDescent="0.3">
      <c r="A3370" s="16">
        <v>3365</v>
      </c>
      <c r="B3370" s="21" t="s">
        <v>326</v>
      </c>
      <c r="C3370" s="16" t="s">
        <v>2845</v>
      </c>
      <c r="D3370" s="16" t="s">
        <v>2846</v>
      </c>
      <c r="E3370" s="16" t="s">
        <v>2847</v>
      </c>
      <c r="F3370" s="16"/>
      <c r="G3370" s="16" t="s">
        <v>281</v>
      </c>
      <c r="H3370" s="251">
        <v>945000</v>
      </c>
      <c r="I3370" s="251">
        <v>20</v>
      </c>
      <c r="J3370" s="16">
        <v>955000</v>
      </c>
      <c r="K3370" s="16">
        <v>20</v>
      </c>
      <c r="L3370" s="16">
        <v>1005500</v>
      </c>
      <c r="M3370" s="16">
        <v>25</v>
      </c>
      <c r="N3370" s="16">
        <v>1106400</v>
      </c>
      <c r="O3370" s="16">
        <v>25</v>
      </c>
      <c r="P3370" s="16">
        <v>1108900</v>
      </c>
      <c r="Q3370" s="16">
        <v>25</v>
      </c>
      <c r="R3370" s="16">
        <v>5120800</v>
      </c>
      <c r="S3370" s="16">
        <v>115</v>
      </c>
      <c r="T3370" s="16" t="s">
        <v>50</v>
      </c>
      <c r="U3370" s="16" t="s">
        <v>2567</v>
      </c>
      <c r="V3370" s="16" t="s">
        <v>199</v>
      </c>
    </row>
    <row r="3371" spans="1:22" x14ac:dyDescent="0.3">
      <c r="A3371" s="16">
        <v>3366</v>
      </c>
      <c r="B3371" s="21" t="s">
        <v>5402</v>
      </c>
      <c r="C3371" s="16" t="s">
        <v>5403</v>
      </c>
      <c r="D3371" s="16" t="s">
        <v>5404</v>
      </c>
      <c r="E3371" s="16" t="s">
        <v>10883</v>
      </c>
      <c r="F3371" s="16"/>
      <c r="G3371" s="16" t="s">
        <v>9114</v>
      </c>
      <c r="H3371" s="251">
        <v>5115600</v>
      </c>
      <c r="I3371" s="251" t="s">
        <v>9130</v>
      </c>
      <c r="J3371" s="16"/>
      <c r="K3371" s="16"/>
      <c r="L3371" s="16"/>
      <c r="M3371" s="16"/>
      <c r="N3371" s="16"/>
      <c r="O3371" s="16"/>
      <c r="P3371" s="16"/>
      <c r="Q3371" s="16"/>
      <c r="R3371" s="16">
        <v>5115600</v>
      </c>
      <c r="S3371" s="16">
        <v>3</v>
      </c>
      <c r="T3371" s="16" t="s">
        <v>76</v>
      </c>
      <c r="U3371" s="16" t="s">
        <v>2567</v>
      </c>
      <c r="V3371" s="16" t="s">
        <v>10909</v>
      </c>
    </row>
    <row r="3372" spans="1:22" ht="131.25" x14ac:dyDescent="0.3">
      <c r="A3372" s="16">
        <v>3367</v>
      </c>
      <c r="B3372" s="21" t="s">
        <v>10139</v>
      </c>
      <c r="C3372" s="16" t="s">
        <v>7467</v>
      </c>
      <c r="D3372" s="16" t="s">
        <v>3188</v>
      </c>
      <c r="E3372" s="16" t="s">
        <v>10140</v>
      </c>
      <c r="F3372" s="16" t="s">
        <v>10140</v>
      </c>
      <c r="G3372" s="16" t="s">
        <v>9115</v>
      </c>
      <c r="H3372" s="251">
        <v>1021998.88</v>
      </c>
      <c r="I3372" s="251" t="s">
        <v>9969</v>
      </c>
      <c r="J3372" s="16">
        <v>1021998.88</v>
      </c>
      <c r="K3372" s="16" t="s">
        <v>9969</v>
      </c>
      <c r="L3372" s="16">
        <v>1021998.88</v>
      </c>
      <c r="M3372" s="16" t="s">
        <v>9969</v>
      </c>
      <c r="N3372" s="16">
        <v>1021998.88</v>
      </c>
      <c r="O3372" s="16" t="s">
        <v>9969</v>
      </c>
      <c r="P3372" s="16">
        <v>1021998.88</v>
      </c>
      <c r="Q3372" s="16" t="s">
        <v>9969</v>
      </c>
      <c r="R3372" s="16">
        <v>5109994.4000000004</v>
      </c>
      <c r="S3372" s="16">
        <v>35</v>
      </c>
      <c r="T3372" s="16" t="s">
        <v>34</v>
      </c>
      <c r="U3372" s="16"/>
      <c r="V3372" s="16"/>
    </row>
    <row r="3373" spans="1:22" ht="168.75" x14ac:dyDescent="0.3">
      <c r="A3373" s="16">
        <v>3368</v>
      </c>
      <c r="B3373" s="21" t="s">
        <v>645</v>
      </c>
      <c r="C3373" s="16" t="s">
        <v>1837</v>
      </c>
      <c r="D3373" s="16" t="s">
        <v>1838</v>
      </c>
      <c r="E3373" s="16" t="s">
        <v>1839</v>
      </c>
      <c r="F3373" s="16" t="s">
        <v>1840</v>
      </c>
      <c r="G3373" s="16" t="s">
        <v>33</v>
      </c>
      <c r="H3373" s="251">
        <v>1021440</v>
      </c>
      <c r="I3373" s="251">
        <v>14</v>
      </c>
      <c r="J3373" s="16">
        <v>1021440</v>
      </c>
      <c r="K3373" s="16">
        <v>14</v>
      </c>
      <c r="L3373" s="16">
        <v>1021440</v>
      </c>
      <c r="M3373" s="16">
        <v>14</v>
      </c>
      <c r="N3373" s="16">
        <v>1021440</v>
      </c>
      <c r="O3373" s="16">
        <v>14</v>
      </c>
      <c r="P3373" s="16">
        <v>1021440</v>
      </c>
      <c r="Q3373" s="16">
        <v>14</v>
      </c>
      <c r="R3373" s="16">
        <v>5107200</v>
      </c>
      <c r="S3373" s="16">
        <v>70</v>
      </c>
      <c r="T3373" s="16" t="s">
        <v>1532</v>
      </c>
      <c r="U3373" s="16" t="s">
        <v>35</v>
      </c>
      <c r="V3373" s="16" t="s">
        <v>199</v>
      </c>
    </row>
    <row r="3374" spans="1:22" ht="75" x14ac:dyDescent="0.3">
      <c r="A3374" s="16">
        <v>3369</v>
      </c>
      <c r="B3374" s="21" t="s">
        <v>7473</v>
      </c>
      <c r="C3374" s="16" t="s">
        <v>7474</v>
      </c>
      <c r="D3374" s="16" t="s">
        <v>4864</v>
      </c>
      <c r="E3374" s="16" t="s">
        <v>7475</v>
      </c>
      <c r="F3374" s="16"/>
      <c r="G3374" s="16" t="s">
        <v>1493</v>
      </c>
      <c r="H3374" s="251">
        <v>1021437.31</v>
      </c>
      <c r="I3374" s="251">
        <v>2</v>
      </c>
      <c r="J3374" s="16">
        <v>1021437.31</v>
      </c>
      <c r="K3374" s="16">
        <v>2</v>
      </c>
      <c r="L3374" s="16">
        <v>1021437.31</v>
      </c>
      <c r="M3374" s="16">
        <v>2</v>
      </c>
      <c r="N3374" s="16">
        <v>1021437.31</v>
      </c>
      <c r="O3374" s="16">
        <v>2</v>
      </c>
      <c r="P3374" s="16">
        <v>1021437.31</v>
      </c>
      <c r="Q3374" s="16">
        <v>2</v>
      </c>
      <c r="R3374" s="16">
        <v>5107186.5500000007</v>
      </c>
      <c r="S3374" s="16">
        <v>10</v>
      </c>
      <c r="T3374" s="16" t="s">
        <v>213</v>
      </c>
      <c r="U3374" s="16" t="s">
        <v>7048</v>
      </c>
      <c r="V3374" s="16" t="s">
        <v>7048</v>
      </c>
    </row>
    <row r="3375" spans="1:22" ht="206.25" x14ac:dyDescent="0.3">
      <c r="A3375" s="16">
        <v>3370</v>
      </c>
      <c r="B3375" s="21" t="s">
        <v>1363</v>
      </c>
      <c r="C3375" s="16" t="s">
        <v>1364</v>
      </c>
      <c r="D3375" s="16" t="s">
        <v>1365</v>
      </c>
      <c r="E3375" s="16" t="s">
        <v>3427</v>
      </c>
      <c r="F3375" s="16" t="s">
        <v>3428</v>
      </c>
      <c r="G3375" s="16" t="s">
        <v>33</v>
      </c>
      <c r="H3375" s="251">
        <v>1570852.5</v>
      </c>
      <c r="I3375" s="251">
        <v>2</v>
      </c>
      <c r="J3375" s="16">
        <v>0</v>
      </c>
      <c r="K3375" s="16">
        <v>0</v>
      </c>
      <c r="L3375" s="16">
        <v>1731707.7960000001</v>
      </c>
      <c r="M3375" s="16">
        <v>2</v>
      </c>
      <c r="N3375" s="16">
        <v>1800976.10784</v>
      </c>
      <c r="O3375" s="16">
        <v>2</v>
      </c>
      <c r="P3375" s="16">
        <v>0</v>
      </c>
      <c r="Q3375" s="16">
        <v>0</v>
      </c>
      <c r="R3375" s="16">
        <v>5103536.4038399998</v>
      </c>
      <c r="S3375" s="16">
        <v>6</v>
      </c>
      <c r="T3375" s="16" t="s">
        <v>9759</v>
      </c>
      <c r="U3375" s="16" t="s">
        <v>1320</v>
      </c>
      <c r="V3375" s="16" t="s">
        <v>3310</v>
      </c>
    </row>
    <row r="3376" spans="1:22" ht="356.25" x14ac:dyDescent="0.3">
      <c r="A3376" s="16">
        <v>3371</v>
      </c>
      <c r="B3376" s="21" t="s">
        <v>4762</v>
      </c>
      <c r="C3376" s="16" t="s">
        <v>6316</v>
      </c>
      <c r="D3376" s="16" t="s">
        <v>6317</v>
      </c>
      <c r="E3376" s="16" t="s">
        <v>6318</v>
      </c>
      <c r="F3376" s="16"/>
      <c r="G3376" s="16" t="s">
        <v>1493</v>
      </c>
      <c r="H3376" s="251">
        <v>5103000</v>
      </c>
      <c r="I3376" s="251">
        <v>2</v>
      </c>
      <c r="J3376" s="16">
        <v>0</v>
      </c>
      <c r="K3376" s="16">
        <v>0</v>
      </c>
      <c r="L3376" s="16">
        <v>0</v>
      </c>
      <c r="M3376" s="16">
        <v>0</v>
      </c>
      <c r="N3376" s="16">
        <v>0</v>
      </c>
      <c r="O3376" s="16">
        <v>0</v>
      </c>
      <c r="P3376" s="16">
        <v>0</v>
      </c>
      <c r="Q3376" s="16">
        <v>0</v>
      </c>
      <c r="R3376" s="16">
        <v>5103000</v>
      </c>
      <c r="S3376" s="16">
        <v>2</v>
      </c>
      <c r="T3376" s="16" t="s">
        <v>76</v>
      </c>
      <c r="U3376" s="16"/>
      <c r="V3376" s="16"/>
    </row>
    <row r="3377" spans="1:22" ht="56.25" x14ac:dyDescent="0.3">
      <c r="A3377" s="16">
        <v>3372</v>
      </c>
      <c r="B3377" s="16" t="s">
        <v>1940</v>
      </c>
      <c r="C3377" s="16" t="s">
        <v>12181</v>
      </c>
      <c r="D3377" s="16" t="s">
        <v>12182</v>
      </c>
      <c r="E3377" s="16" t="s">
        <v>12533</v>
      </c>
      <c r="F3377" s="16"/>
      <c r="G3377" s="151" t="s">
        <v>7079</v>
      </c>
      <c r="H3377" s="275">
        <v>5102191.3600000003</v>
      </c>
      <c r="I3377" s="275">
        <v>7324</v>
      </c>
      <c r="J3377" s="275">
        <v>0</v>
      </c>
      <c r="K3377" s="275">
        <v>0</v>
      </c>
      <c r="L3377" s="275">
        <v>0</v>
      </c>
      <c r="M3377" s="275">
        <v>0</v>
      </c>
      <c r="N3377" s="275">
        <v>0</v>
      </c>
      <c r="O3377" s="275">
        <v>0</v>
      </c>
      <c r="P3377" s="275">
        <v>0</v>
      </c>
      <c r="Q3377" s="275">
        <v>0</v>
      </c>
      <c r="R3377" s="16">
        <v>5102191.3600000003</v>
      </c>
      <c r="S3377" s="275">
        <v>7324</v>
      </c>
      <c r="T3377" s="38" t="s">
        <v>11752</v>
      </c>
      <c r="U3377" s="279"/>
      <c r="V3377" s="279"/>
    </row>
    <row r="3378" spans="1:22" ht="409.5" x14ac:dyDescent="0.3">
      <c r="A3378" s="16">
        <v>3373</v>
      </c>
      <c r="B3378" s="21" t="s">
        <v>411</v>
      </c>
      <c r="C3378" s="16" t="s">
        <v>412</v>
      </c>
      <c r="D3378" s="16" t="s">
        <v>413</v>
      </c>
      <c r="E3378" s="16" t="s">
        <v>9865</v>
      </c>
      <c r="F3378" s="16" t="s">
        <v>9866</v>
      </c>
      <c r="G3378" s="16" t="s">
        <v>9769</v>
      </c>
      <c r="H3378" s="251">
        <v>850000</v>
      </c>
      <c r="I3378" s="251">
        <v>1</v>
      </c>
      <c r="J3378" s="16">
        <v>1700000</v>
      </c>
      <c r="K3378" s="16">
        <v>2</v>
      </c>
      <c r="L3378" s="16">
        <v>850000</v>
      </c>
      <c r="M3378" s="16">
        <v>1</v>
      </c>
      <c r="N3378" s="16">
        <v>850000</v>
      </c>
      <c r="O3378" s="16">
        <v>3</v>
      </c>
      <c r="P3378" s="16">
        <v>850000</v>
      </c>
      <c r="Q3378" s="16">
        <v>1</v>
      </c>
      <c r="R3378" s="16">
        <v>5100000</v>
      </c>
      <c r="S3378" s="16">
        <v>8</v>
      </c>
      <c r="T3378" s="16" t="s">
        <v>25</v>
      </c>
      <c r="U3378" s="16" t="s">
        <v>35</v>
      </c>
      <c r="V3378" s="16" t="s">
        <v>9867</v>
      </c>
    </row>
    <row r="3379" spans="1:22" ht="150" x14ac:dyDescent="0.3">
      <c r="A3379" s="16">
        <v>3374</v>
      </c>
      <c r="B3379" s="113" t="s">
        <v>2632</v>
      </c>
      <c r="C3379" s="113" t="s">
        <v>8700</v>
      </c>
      <c r="D3379" s="113" t="s">
        <v>8701</v>
      </c>
      <c r="E3379" s="113" t="s">
        <v>14482</v>
      </c>
      <c r="F3379" s="20" t="s">
        <v>14449</v>
      </c>
      <c r="G3379" s="113" t="s">
        <v>9115</v>
      </c>
      <c r="H3379" s="189">
        <v>5100000</v>
      </c>
      <c r="I3379" s="172" t="s">
        <v>7128</v>
      </c>
      <c r="J3379" s="20"/>
      <c r="K3379" s="20"/>
      <c r="L3379" s="20"/>
      <c r="M3379" s="20"/>
      <c r="N3379" s="20"/>
      <c r="O3379" s="20"/>
      <c r="P3379" s="20"/>
      <c r="Q3379" s="20"/>
      <c r="R3379" s="16">
        <v>5100000</v>
      </c>
      <c r="S3379" s="21">
        <v>20</v>
      </c>
      <c r="T3379" s="113" t="s">
        <v>14450</v>
      </c>
      <c r="U3379" s="16"/>
      <c r="V3379" s="112"/>
    </row>
    <row r="3380" spans="1:22" ht="112.5" x14ac:dyDescent="0.3">
      <c r="A3380" s="16">
        <v>3375</v>
      </c>
      <c r="B3380" s="21" t="s">
        <v>4700</v>
      </c>
      <c r="C3380" s="16" t="s">
        <v>4699</v>
      </c>
      <c r="D3380" s="16" t="s">
        <v>4701</v>
      </c>
      <c r="E3380" s="16" t="s">
        <v>4700</v>
      </c>
      <c r="F3380" s="16"/>
      <c r="G3380" s="16" t="s">
        <v>9115</v>
      </c>
      <c r="H3380" s="251">
        <v>5097960</v>
      </c>
      <c r="I3380" s="251" t="s">
        <v>9130</v>
      </c>
      <c r="J3380" s="16"/>
      <c r="K3380" s="16"/>
      <c r="L3380" s="16"/>
      <c r="M3380" s="16"/>
      <c r="N3380" s="16"/>
      <c r="O3380" s="16"/>
      <c r="P3380" s="16"/>
      <c r="Q3380" s="16"/>
      <c r="R3380" s="16">
        <v>5097960</v>
      </c>
      <c r="S3380" s="16">
        <v>3</v>
      </c>
      <c r="T3380" s="16" t="s">
        <v>76</v>
      </c>
      <c r="U3380" s="16" t="s">
        <v>61</v>
      </c>
      <c r="V3380" s="16" t="s">
        <v>10622</v>
      </c>
    </row>
    <row r="3381" spans="1:22" ht="150" x14ac:dyDescent="0.3">
      <c r="A3381" s="16">
        <v>3376</v>
      </c>
      <c r="B3381" s="21" t="s">
        <v>6483</v>
      </c>
      <c r="C3381" s="16" t="s">
        <v>6484</v>
      </c>
      <c r="D3381" s="16" t="s">
        <v>6485</v>
      </c>
      <c r="E3381" s="16" t="s">
        <v>6486</v>
      </c>
      <c r="F3381" s="16"/>
      <c r="G3381" s="16" t="s">
        <v>1493</v>
      </c>
      <c r="H3381" s="251">
        <v>5097600</v>
      </c>
      <c r="I3381" s="251">
        <v>2</v>
      </c>
      <c r="J3381" s="16">
        <v>0</v>
      </c>
      <c r="K3381" s="16">
        <v>0</v>
      </c>
      <c r="L3381" s="16">
        <v>0</v>
      </c>
      <c r="M3381" s="16">
        <v>0</v>
      </c>
      <c r="N3381" s="16">
        <v>0</v>
      </c>
      <c r="O3381" s="16">
        <v>0</v>
      </c>
      <c r="P3381" s="16">
        <v>0</v>
      </c>
      <c r="Q3381" s="16">
        <v>0</v>
      </c>
      <c r="R3381" s="16">
        <v>5097600</v>
      </c>
      <c r="S3381" s="16">
        <v>2</v>
      </c>
      <c r="T3381" s="16" t="s">
        <v>76</v>
      </c>
      <c r="U3381" s="16"/>
      <c r="V3381" s="16"/>
    </row>
    <row r="3382" spans="1:22" ht="56.25" x14ac:dyDescent="0.3">
      <c r="A3382" s="16">
        <v>3377</v>
      </c>
      <c r="B3382" s="21" t="s">
        <v>7505</v>
      </c>
      <c r="C3382" s="16" t="s">
        <v>7506</v>
      </c>
      <c r="D3382" s="16" t="s">
        <v>7255</v>
      </c>
      <c r="E3382" s="16" t="s">
        <v>7507</v>
      </c>
      <c r="F3382" s="16"/>
      <c r="G3382" s="16" t="s">
        <v>1493</v>
      </c>
      <c r="H3382" s="251">
        <v>1019200</v>
      </c>
      <c r="I3382" s="251">
        <v>1</v>
      </c>
      <c r="J3382" s="16">
        <v>1019200</v>
      </c>
      <c r="K3382" s="16">
        <v>1</v>
      </c>
      <c r="L3382" s="16">
        <v>1019200</v>
      </c>
      <c r="M3382" s="16">
        <v>1</v>
      </c>
      <c r="N3382" s="16">
        <v>1019200</v>
      </c>
      <c r="O3382" s="16">
        <v>1</v>
      </c>
      <c r="P3382" s="16">
        <v>1019200</v>
      </c>
      <c r="Q3382" s="16">
        <v>1</v>
      </c>
      <c r="R3382" s="16">
        <v>5096000</v>
      </c>
      <c r="S3382" s="16">
        <v>5</v>
      </c>
      <c r="T3382" s="16" t="s">
        <v>213</v>
      </c>
      <c r="U3382" s="16" t="s">
        <v>83</v>
      </c>
      <c r="V3382" s="16" t="s">
        <v>7335</v>
      </c>
    </row>
    <row r="3383" spans="1:22" ht="75" x14ac:dyDescent="0.3">
      <c r="A3383" s="16">
        <v>3378</v>
      </c>
      <c r="B3383" s="16" t="s">
        <v>194</v>
      </c>
      <c r="C3383" s="16" t="s">
        <v>2048</v>
      </c>
      <c r="D3383" s="16" t="s">
        <v>2049</v>
      </c>
      <c r="E3383" s="16" t="s">
        <v>13326</v>
      </c>
      <c r="F3383" s="16"/>
      <c r="G3383" s="151" t="s">
        <v>7079</v>
      </c>
      <c r="H3383" s="168">
        <v>5096000</v>
      </c>
      <c r="I3383" s="166" t="s">
        <v>9201</v>
      </c>
      <c r="J3383" s="166">
        <v>0</v>
      </c>
      <c r="K3383" s="166">
        <v>0</v>
      </c>
      <c r="L3383" s="166">
        <v>0</v>
      </c>
      <c r="M3383" s="166">
        <v>0</v>
      </c>
      <c r="N3383" s="166">
        <v>0</v>
      </c>
      <c r="O3383" s="166">
        <v>0</v>
      </c>
      <c r="P3383" s="166">
        <v>0</v>
      </c>
      <c r="Q3383" s="166">
        <v>0</v>
      </c>
      <c r="R3383" s="16">
        <v>5096000</v>
      </c>
      <c r="S3383" s="275">
        <v>5</v>
      </c>
      <c r="T3383" s="20" t="s">
        <v>13227</v>
      </c>
      <c r="U3383" s="118"/>
      <c r="V3383" s="118"/>
    </row>
    <row r="3384" spans="1:22" ht="131.25" x14ac:dyDescent="0.3">
      <c r="A3384" s="16">
        <v>3379</v>
      </c>
      <c r="B3384" s="21" t="s">
        <v>10322</v>
      </c>
      <c r="C3384" s="16" t="s">
        <v>10323</v>
      </c>
      <c r="D3384" s="16" t="s">
        <v>10324</v>
      </c>
      <c r="E3384" s="16" t="s">
        <v>10325</v>
      </c>
      <c r="F3384" s="16"/>
      <c r="G3384" s="16" t="s">
        <v>1493</v>
      </c>
      <c r="H3384" s="251">
        <v>5094660</v>
      </c>
      <c r="I3384" s="251">
        <v>38</v>
      </c>
      <c r="J3384" s="16">
        <v>0</v>
      </c>
      <c r="K3384" s="16">
        <v>0</v>
      </c>
      <c r="L3384" s="16">
        <v>0</v>
      </c>
      <c r="M3384" s="16">
        <v>0</v>
      </c>
      <c r="N3384" s="16">
        <v>0</v>
      </c>
      <c r="O3384" s="16">
        <v>0</v>
      </c>
      <c r="P3384" s="16">
        <v>0</v>
      </c>
      <c r="Q3384" s="16">
        <v>0</v>
      </c>
      <c r="R3384" s="16">
        <v>5094660</v>
      </c>
      <c r="S3384" s="16">
        <v>38</v>
      </c>
      <c r="T3384" s="16" t="s">
        <v>76</v>
      </c>
      <c r="U3384" s="16" t="s">
        <v>294</v>
      </c>
      <c r="V3384" s="16" t="s">
        <v>5201</v>
      </c>
    </row>
    <row r="3385" spans="1:22" ht="112.5" x14ac:dyDescent="0.3">
      <c r="A3385" s="16">
        <v>3380</v>
      </c>
      <c r="B3385" s="21" t="s">
        <v>6660</v>
      </c>
      <c r="C3385" s="16" t="s">
        <v>6661</v>
      </c>
      <c r="D3385" s="16" t="s">
        <v>864</v>
      </c>
      <c r="E3385" s="16" t="s">
        <v>6662</v>
      </c>
      <c r="F3385" s="16"/>
      <c r="G3385" s="16" t="s">
        <v>49</v>
      </c>
      <c r="H3385" s="251">
        <v>5092500</v>
      </c>
      <c r="I3385" s="251">
        <v>1</v>
      </c>
      <c r="J3385" s="16">
        <v>0</v>
      </c>
      <c r="K3385" s="16">
        <v>0</v>
      </c>
      <c r="L3385" s="16">
        <v>0</v>
      </c>
      <c r="M3385" s="16">
        <v>0</v>
      </c>
      <c r="N3385" s="16">
        <v>0</v>
      </c>
      <c r="O3385" s="16">
        <v>0</v>
      </c>
      <c r="P3385" s="16">
        <v>0</v>
      </c>
      <c r="Q3385" s="16">
        <v>0</v>
      </c>
      <c r="R3385" s="16">
        <v>5092500</v>
      </c>
      <c r="S3385" s="16">
        <v>1</v>
      </c>
      <c r="T3385" s="16" t="s">
        <v>76</v>
      </c>
      <c r="U3385" s="16"/>
      <c r="V3385" s="16"/>
    </row>
    <row r="3386" spans="1:22" ht="131.25" x14ac:dyDescent="0.3">
      <c r="A3386" s="16">
        <v>3381</v>
      </c>
      <c r="B3386" s="21" t="s">
        <v>6660</v>
      </c>
      <c r="C3386" s="16" t="s">
        <v>6661</v>
      </c>
      <c r="D3386" s="16" t="s">
        <v>864</v>
      </c>
      <c r="E3386" s="16" t="s">
        <v>6663</v>
      </c>
      <c r="F3386" s="16"/>
      <c r="G3386" s="16" t="s">
        <v>49</v>
      </c>
      <c r="H3386" s="251">
        <v>5092500</v>
      </c>
      <c r="I3386" s="251">
        <v>1</v>
      </c>
      <c r="J3386" s="16">
        <v>0</v>
      </c>
      <c r="K3386" s="16">
        <v>0</v>
      </c>
      <c r="L3386" s="16">
        <v>0</v>
      </c>
      <c r="M3386" s="16">
        <v>0</v>
      </c>
      <c r="N3386" s="16">
        <v>0</v>
      </c>
      <c r="O3386" s="16">
        <v>0</v>
      </c>
      <c r="P3386" s="16">
        <v>0</v>
      </c>
      <c r="Q3386" s="16">
        <v>0</v>
      </c>
      <c r="R3386" s="16">
        <v>5092500</v>
      </c>
      <c r="S3386" s="16">
        <v>1</v>
      </c>
      <c r="T3386" s="16" t="s">
        <v>76</v>
      </c>
      <c r="U3386" s="16"/>
      <c r="V3386" s="16"/>
    </row>
    <row r="3387" spans="1:22" ht="206.25" x14ac:dyDescent="0.3">
      <c r="A3387" s="16">
        <v>3382</v>
      </c>
      <c r="B3387" s="21" t="s">
        <v>6277</v>
      </c>
      <c r="C3387" s="16" t="s">
        <v>6278</v>
      </c>
      <c r="D3387" s="16" t="s">
        <v>6279</v>
      </c>
      <c r="E3387" s="16" t="s">
        <v>6280</v>
      </c>
      <c r="F3387" s="16"/>
      <c r="G3387" s="16" t="s">
        <v>1493</v>
      </c>
      <c r="H3387" s="251">
        <v>5088620</v>
      </c>
      <c r="I3387" s="251">
        <v>61</v>
      </c>
      <c r="J3387" s="16">
        <v>0</v>
      </c>
      <c r="K3387" s="16">
        <v>0</v>
      </c>
      <c r="L3387" s="16">
        <v>0</v>
      </c>
      <c r="M3387" s="16">
        <v>0</v>
      </c>
      <c r="N3387" s="16">
        <v>0</v>
      </c>
      <c r="O3387" s="16">
        <v>0</v>
      </c>
      <c r="P3387" s="16">
        <v>0</v>
      </c>
      <c r="Q3387" s="16">
        <v>0</v>
      </c>
      <c r="R3387" s="16">
        <v>5088620</v>
      </c>
      <c r="S3387" s="16">
        <v>61</v>
      </c>
      <c r="T3387" s="16" t="s">
        <v>76</v>
      </c>
      <c r="U3387" s="16"/>
      <c r="V3387" s="16"/>
    </row>
    <row r="3388" spans="1:22" ht="56.25" x14ac:dyDescent="0.3">
      <c r="A3388" s="16">
        <v>3383</v>
      </c>
      <c r="B3388" s="21" t="s">
        <v>5688</v>
      </c>
      <c r="C3388" s="16" t="s">
        <v>5689</v>
      </c>
      <c r="D3388" s="16" t="s">
        <v>641</v>
      </c>
      <c r="E3388" s="16" t="s">
        <v>6552</v>
      </c>
      <c r="F3388" s="16"/>
      <c r="G3388" s="16" t="s">
        <v>444</v>
      </c>
      <c r="H3388" s="251">
        <v>5082750</v>
      </c>
      <c r="I3388" s="251">
        <v>15</v>
      </c>
      <c r="J3388" s="16">
        <v>0</v>
      </c>
      <c r="K3388" s="16">
        <v>0</v>
      </c>
      <c r="L3388" s="16">
        <v>0</v>
      </c>
      <c r="M3388" s="16">
        <v>0</v>
      </c>
      <c r="N3388" s="16">
        <v>0</v>
      </c>
      <c r="O3388" s="16">
        <v>0</v>
      </c>
      <c r="P3388" s="16">
        <v>0</v>
      </c>
      <c r="Q3388" s="16">
        <v>0</v>
      </c>
      <c r="R3388" s="16">
        <v>5082750</v>
      </c>
      <c r="S3388" s="16">
        <v>15</v>
      </c>
      <c r="T3388" s="16" t="s">
        <v>76</v>
      </c>
      <c r="U3388" s="16"/>
      <c r="V3388" s="16"/>
    </row>
    <row r="3389" spans="1:22" ht="168.75" x14ac:dyDescent="0.3">
      <c r="A3389" s="16">
        <v>3384</v>
      </c>
      <c r="B3389" s="21" t="s">
        <v>253</v>
      </c>
      <c r="C3389" s="16" t="s">
        <v>254</v>
      </c>
      <c r="D3389" s="16" t="s">
        <v>255</v>
      </c>
      <c r="E3389" s="16" t="s">
        <v>22</v>
      </c>
      <c r="F3389" s="40" t="s">
        <v>256</v>
      </c>
      <c r="G3389" s="16" t="s">
        <v>33</v>
      </c>
      <c r="H3389" s="251">
        <v>1270112</v>
      </c>
      <c r="I3389" s="251">
        <v>8</v>
      </c>
      <c r="J3389" s="16">
        <v>1270112</v>
      </c>
      <c r="K3389" s="16">
        <v>8</v>
      </c>
      <c r="L3389" s="16">
        <v>1270112</v>
      </c>
      <c r="M3389" s="16">
        <v>8</v>
      </c>
      <c r="N3389" s="16">
        <v>1270112</v>
      </c>
      <c r="O3389" s="16">
        <v>8</v>
      </c>
      <c r="P3389" s="16">
        <v>0</v>
      </c>
      <c r="Q3389" s="16">
        <v>0</v>
      </c>
      <c r="R3389" s="16">
        <v>5080448</v>
      </c>
      <c r="S3389" s="16">
        <v>32</v>
      </c>
      <c r="T3389" s="16" t="s">
        <v>25</v>
      </c>
      <c r="U3389" s="16" t="s">
        <v>83</v>
      </c>
      <c r="V3389" s="16" t="s">
        <v>257</v>
      </c>
    </row>
    <row r="3390" spans="1:22" ht="56.25" x14ac:dyDescent="0.3">
      <c r="A3390" s="16">
        <v>3385</v>
      </c>
      <c r="B3390" s="21" t="s">
        <v>264</v>
      </c>
      <c r="C3390" s="16" t="s">
        <v>4632</v>
      </c>
      <c r="D3390" s="16" t="s">
        <v>4623</v>
      </c>
      <c r="E3390" s="16" t="s">
        <v>4633</v>
      </c>
      <c r="F3390" s="16"/>
      <c r="G3390" s="16" t="s">
        <v>49</v>
      </c>
      <c r="H3390" s="251">
        <v>2540000</v>
      </c>
      <c r="I3390" s="251">
        <v>1</v>
      </c>
      <c r="J3390" s="16">
        <v>2540000</v>
      </c>
      <c r="K3390" s="16">
        <v>1</v>
      </c>
      <c r="L3390" s="16">
        <v>0</v>
      </c>
      <c r="M3390" s="16">
        <v>0</v>
      </c>
      <c r="N3390" s="16">
        <v>0</v>
      </c>
      <c r="O3390" s="16">
        <v>0</v>
      </c>
      <c r="P3390" s="16">
        <v>0</v>
      </c>
      <c r="Q3390" s="16">
        <v>0</v>
      </c>
      <c r="R3390" s="16">
        <v>5080000</v>
      </c>
      <c r="S3390" s="16">
        <v>2</v>
      </c>
      <c r="T3390" s="16" t="s">
        <v>50</v>
      </c>
      <c r="U3390" s="16" t="s">
        <v>2567</v>
      </c>
      <c r="V3390" s="16" t="s">
        <v>199</v>
      </c>
    </row>
    <row r="3391" spans="1:22" ht="206.25" x14ac:dyDescent="0.3">
      <c r="A3391" s="16">
        <v>3386</v>
      </c>
      <c r="B3391" s="21" t="s">
        <v>332</v>
      </c>
      <c r="C3391" s="16" t="s">
        <v>1348</v>
      </c>
      <c r="D3391" s="16" t="s">
        <v>2384</v>
      </c>
      <c r="E3391" s="16" t="s">
        <v>3526</v>
      </c>
      <c r="F3391" s="16" t="s">
        <v>3527</v>
      </c>
      <c r="G3391" s="16" t="s">
        <v>33</v>
      </c>
      <c r="H3391" s="251">
        <v>2365237.442857143</v>
      </c>
      <c r="I3391" s="251">
        <v>1</v>
      </c>
      <c r="J3391" s="16">
        <v>0</v>
      </c>
      <c r="K3391" s="16">
        <v>0</v>
      </c>
      <c r="L3391" s="16">
        <v>0</v>
      </c>
      <c r="M3391" s="16">
        <v>0</v>
      </c>
      <c r="N3391" s="16">
        <v>2711735.2672859398</v>
      </c>
      <c r="O3391" s="16">
        <v>1</v>
      </c>
      <c r="P3391" s="16">
        <v>0</v>
      </c>
      <c r="Q3391" s="16">
        <v>0</v>
      </c>
      <c r="R3391" s="16">
        <v>5076972.7101430828</v>
      </c>
      <c r="S3391" s="16">
        <v>2</v>
      </c>
      <c r="T3391" s="16" t="s">
        <v>9759</v>
      </c>
      <c r="U3391" s="16"/>
      <c r="V3391" s="16" t="s">
        <v>3528</v>
      </c>
    </row>
    <row r="3392" spans="1:22" ht="75" x14ac:dyDescent="0.3">
      <c r="A3392" s="16">
        <v>3387</v>
      </c>
      <c r="B3392" s="21" t="s">
        <v>1930</v>
      </c>
      <c r="C3392" s="16" t="s">
        <v>2642</v>
      </c>
      <c r="D3392" s="16" t="s">
        <v>2643</v>
      </c>
      <c r="E3392" s="16" t="s">
        <v>2733</v>
      </c>
      <c r="F3392" s="16" t="s">
        <v>2733</v>
      </c>
      <c r="G3392" s="16" t="s">
        <v>1493</v>
      </c>
      <c r="H3392" s="251">
        <v>2535634.2857142854</v>
      </c>
      <c r="I3392" s="251">
        <v>48</v>
      </c>
      <c r="J3392" s="16">
        <v>0</v>
      </c>
      <c r="K3392" s="16">
        <v>0</v>
      </c>
      <c r="L3392" s="16">
        <v>2535634.2857142854</v>
      </c>
      <c r="M3392" s="16">
        <v>48</v>
      </c>
      <c r="N3392" s="16">
        <v>0</v>
      </c>
      <c r="O3392" s="16">
        <v>0</v>
      </c>
      <c r="P3392" s="16">
        <v>0</v>
      </c>
      <c r="Q3392" s="16">
        <v>0</v>
      </c>
      <c r="R3392" s="16">
        <v>5071268.5714285709</v>
      </c>
      <c r="S3392" s="16">
        <v>96</v>
      </c>
      <c r="T3392" s="16" t="s">
        <v>1326</v>
      </c>
      <c r="U3392" s="16" t="s">
        <v>2567</v>
      </c>
      <c r="V3392" s="16" t="s">
        <v>199</v>
      </c>
    </row>
    <row r="3393" spans="1:22" ht="112.5" x14ac:dyDescent="0.3">
      <c r="A3393" s="16">
        <v>3388</v>
      </c>
      <c r="B3393" s="21" t="s">
        <v>326</v>
      </c>
      <c r="C3393" s="16" t="s">
        <v>6094</v>
      </c>
      <c r="D3393" s="16" t="s">
        <v>6095</v>
      </c>
      <c r="E3393" s="16" t="s">
        <v>6097</v>
      </c>
      <c r="F3393" s="16"/>
      <c r="G3393" s="16" t="s">
        <v>24</v>
      </c>
      <c r="H3393" s="251">
        <v>5062680</v>
      </c>
      <c r="I3393" s="251">
        <v>4821.6000000000004</v>
      </c>
      <c r="J3393" s="16">
        <v>0</v>
      </c>
      <c r="K3393" s="16">
        <v>0</v>
      </c>
      <c r="L3393" s="16">
        <v>0</v>
      </c>
      <c r="M3393" s="16">
        <v>0</v>
      </c>
      <c r="N3393" s="16">
        <v>0</v>
      </c>
      <c r="O3393" s="16">
        <v>0</v>
      </c>
      <c r="P3393" s="16">
        <v>0</v>
      </c>
      <c r="Q3393" s="16">
        <v>0</v>
      </c>
      <c r="R3393" s="16">
        <v>5062680</v>
      </c>
      <c r="S3393" s="16">
        <v>4821.6000000000004</v>
      </c>
      <c r="T3393" s="16" t="s">
        <v>76</v>
      </c>
      <c r="U3393" s="16"/>
      <c r="V3393" s="16"/>
    </row>
    <row r="3394" spans="1:22" x14ac:dyDescent="0.3">
      <c r="A3394" s="16">
        <v>3389</v>
      </c>
      <c r="B3394" s="21" t="s">
        <v>66</v>
      </c>
      <c r="C3394" s="16" t="s">
        <v>67</v>
      </c>
      <c r="D3394" s="16" t="s">
        <v>91</v>
      </c>
      <c r="E3394" s="16" t="s">
        <v>10818</v>
      </c>
      <c r="F3394" s="16"/>
      <c r="G3394" s="16" t="s">
        <v>9115</v>
      </c>
      <c r="H3394" s="251">
        <v>5055386.5599999996</v>
      </c>
      <c r="I3394" s="251" t="s">
        <v>9120</v>
      </c>
      <c r="J3394" s="16"/>
      <c r="K3394" s="16"/>
      <c r="L3394" s="16"/>
      <c r="M3394" s="16"/>
      <c r="N3394" s="16"/>
      <c r="O3394" s="16"/>
      <c r="P3394" s="16"/>
      <c r="Q3394" s="16"/>
      <c r="R3394" s="16">
        <v>5055386.5599999996</v>
      </c>
      <c r="S3394" s="16">
        <v>2</v>
      </c>
      <c r="T3394" s="16" t="s">
        <v>76</v>
      </c>
      <c r="U3394" s="16" t="s">
        <v>61</v>
      </c>
      <c r="V3394" s="16" t="s">
        <v>10606</v>
      </c>
    </row>
    <row r="3395" spans="1:22" ht="75" x14ac:dyDescent="0.3">
      <c r="A3395" s="16">
        <v>3390</v>
      </c>
      <c r="B3395" s="123" t="s">
        <v>11114</v>
      </c>
      <c r="C3395" s="113" t="s">
        <v>15777</v>
      </c>
      <c r="D3395" s="123" t="s">
        <v>15778</v>
      </c>
      <c r="E3395" s="123" t="s">
        <v>15779</v>
      </c>
      <c r="F3395" s="20" t="s">
        <v>14449</v>
      </c>
      <c r="G3395" s="22" t="s">
        <v>24</v>
      </c>
      <c r="H3395" s="115">
        <v>800134</v>
      </c>
      <c r="I3395" s="115">
        <v>3210</v>
      </c>
      <c r="J3395" s="21">
        <v>1323046</v>
      </c>
      <c r="K3395" s="21">
        <v>2400</v>
      </c>
      <c r="L3395" s="21">
        <v>1415659</v>
      </c>
      <c r="M3395" s="21">
        <v>2400</v>
      </c>
      <c r="N3395" s="21">
        <v>1514755</v>
      </c>
      <c r="O3395" s="21">
        <v>2400</v>
      </c>
      <c r="P3395" s="114"/>
      <c r="Q3395" s="114"/>
      <c r="R3395" s="16">
        <v>5053594</v>
      </c>
      <c r="S3395" s="21">
        <v>10410</v>
      </c>
      <c r="T3395" s="20" t="s">
        <v>15751</v>
      </c>
      <c r="U3395" s="211"/>
      <c r="V3395" s="211"/>
    </row>
    <row r="3396" spans="1:22" ht="112.5" x14ac:dyDescent="0.3">
      <c r="A3396" s="16">
        <v>3391</v>
      </c>
      <c r="B3396" s="21" t="s">
        <v>8083</v>
      </c>
      <c r="C3396" s="16" t="s">
        <v>807</v>
      </c>
      <c r="D3396" s="16" t="s">
        <v>320</v>
      </c>
      <c r="E3396" s="16" t="s">
        <v>808</v>
      </c>
      <c r="F3396" s="16"/>
      <c r="G3396" s="16" t="s">
        <v>33</v>
      </c>
      <c r="H3396" s="251">
        <v>1063623</v>
      </c>
      <c r="I3396" s="251">
        <v>193</v>
      </c>
      <c r="J3396" s="16">
        <v>997491</v>
      </c>
      <c r="K3396" s="16">
        <v>181</v>
      </c>
      <c r="L3396" s="16">
        <v>997491</v>
      </c>
      <c r="M3396" s="16">
        <v>181</v>
      </c>
      <c r="N3396" s="16">
        <v>997491</v>
      </c>
      <c r="O3396" s="16">
        <v>181</v>
      </c>
      <c r="P3396" s="16">
        <v>997491</v>
      </c>
      <c r="Q3396" s="16">
        <v>181</v>
      </c>
      <c r="R3396" s="16">
        <v>5053587</v>
      </c>
      <c r="S3396" s="16">
        <v>917</v>
      </c>
      <c r="T3396" s="16" t="s">
        <v>213</v>
      </c>
      <c r="U3396" s="16" t="s">
        <v>294</v>
      </c>
      <c r="V3396" s="16" t="s">
        <v>549</v>
      </c>
    </row>
    <row r="3397" spans="1:22" ht="409.5" x14ac:dyDescent="0.3">
      <c r="A3397" s="16">
        <v>3392</v>
      </c>
      <c r="B3397" s="21" t="s">
        <v>6815</v>
      </c>
      <c r="C3397" s="16" t="s">
        <v>4039</v>
      </c>
      <c r="D3397" s="16" t="s">
        <v>4040</v>
      </c>
      <c r="E3397" s="16" t="s">
        <v>6816</v>
      </c>
      <c r="F3397" s="16"/>
      <c r="G3397" s="16" t="s">
        <v>24</v>
      </c>
      <c r="H3397" s="251">
        <v>712780</v>
      </c>
      <c r="I3397" s="251">
        <v>227</v>
      </c>
      <c r="J3397" s="16">
        <v>1084713</v>
      </c>
      <c r="K3397" s="16">
        <v>235</v>
      </c>
      <c r="L3397" s="16">
        <v>1084713</v>
      </c>
      <c r="M3397" s="16">
        <v>235</v>
      </c>
      <c r="N3397" s="16">
        <v>1084713</v>
      </c>
      <c r="O3397" s="16">
        <v>235</v>
      </c>
      <c r="P3397" s="16">
        <v>1084713</v>
      </c>
      <c r="Q3397" s="16">
        <v>235</v>
      </c>
      <c r="R3397" s="16">
        <v>5051632</v>
      </c>
      <c r="S3397" s="16">
        <v>1167</v>
      </c>
      <c r="T3397" s="16" t="s">
        <v>25</v>
      </c>
      <c r="U3397" s="16" t="s">
        <v>204</v>
      </c>
      <c r="V3397" s="16" t="s">
        <v>6817</v>
      </c>
    </row>
    <row r="3398" spans="1:22" ht="75" x14ac:dyDescent="0.3">
      <c r="A3398" s="16">
        <v>3393</v>
      </c>
      <c r="B3398" s="119" t="s">
        <v>11640</v>
      </c>
      <c r="C3398" s="119" t="s">
        <v>11641</v>
      </c>
      <c r="D3398" s="119" t="s">
        <v>6975</v>
      </c>
      <c r="E3398" s="151" t="s">
        <v>22</v>
      </c>
      <c r="F3398" s="156" t="s">
        <v>11642</v>
      </c>
      <c r="G3398" s="151" t="s">
        <v>33</v>
      </c>
      <c r="H3398" s="473">
        <v>0</v>
      </c>
      <c r="I3398" s="474"/>
      <c r="J3398" s="169">
        <v>1678227.4712104006</v>
      </c>
      <c r="K3398" s="169">
        <v>10</v>
      </c>
      <c r="L3398" s="169">
        <v>1686340</v>
      </c>
      <c r="M3398" s="169">
        <v>1</v>
      </c>
      <c r="N3398" s="203">
        <v>1686341</v>
      </c>
      <c r="O3398" s="169">
        <v>1</v>
      </c>
      <c r="P3398" s="131"/>
      <c r="Q3398" s="131"/>
      <c r="R3398" s="16">
        <v>5050908.4712104006</v>
      </c>
      <c r="S3398" s="151">
        <v>22</v>
      </c>
      <c r="T3398" s="151" t="s">
        <v>11563</v>
      </c>
      <c r="U3398" s="217" t="s">
        <v>11643</v>
      </c>
      <c r="V3398" s="217" t="s">
        <v>11644</v>
      </c>
    </row>
    <row r="3399" spans="1:22" ht="56.25" x14ac:dyDescent="0.3">
      <c r="A3399" s="16">
        <v>3394</v>
      </c>
      <c r="B3399" s="113" t="s">
        <v>16396</v>
      </c>
      <c r="C3399" s="113" t="s">
        <v>16397</v>
      </c>
      <c r="D3399" s="113" t="s">
        <v>2622</v>
      </c>
      <c r="E3399" s="113" t="s">
        <v>16398</v>
      </c>
      <c r="F3399" s="113" t="s">
        <v>16399</v>
      </c>
      <c r="G3399" s="113" t="s">
        <v>9115</v>
      </c>
      <c r="H3399" s="172">
        <v>5049985</v>
      </c>
      <c r="I3399" s="172">
        <v>1</v>
      </c>
      <c r="J3399" s="174"/>
      <c r="K3399" s="174"/>
      <c r="L3399" s="174"/>
      <c r="M3399" s="174"/>
      <c r="N3399" s="174"/>
      <c r="O3399" s="174"/>
      <c r="P3399" s="174"/>
      <c r="Q3399" s="174"/>
      <c r="R3399" s="16">
        <v>5049985</v>
      </c>
      <c r="S3399" s="171">
        <v>1</v>
      </c>
      <c r="T3399" s="113" t="s">
        <v>15928</v>
      </c>
      <c r="U3399" s="219">
        <v>398</v>
      </c>
      <c r="V3399" s="112" t="s">
        <v>199</v>
      </c>
    </row>
    <row r="3400" spans="1:22" ht="187.5" x14ac:dyDescent="0.3">
      <c r="A3400" s="16">
        <v>3395</v>
      </c>
      <c r="B3400" s="21" t="s">
        <v>8084</v>
      </c>
      <c r="C3400" s="16" t="s">
        <v>8085</v>
      </c>
      <c r="D3400" s="16" t="s">
        <v>8086</v>
      </c>
      <c r="E3400" s="16" t="s">
        <v>8087</v>
      </c>
      <c r="F3400" s="16"/>
      <c r="G3400" s="16" t="s">
        <v>33</v>
      </c>
      <c r="H3400" s="251">
        <v>1383900</v>
      </c>
      <c r="I3400" s="251">
        <v>14</v>
      </c>
      <c r="J3400" s="16">
        <v>914090.03999999992</v>
      </c>
      <c r="K3400" s="16">
        <v>9</v>
      </c>
      <c r="L3400" s="16">
        <v>914090.04</v>
      </c>
      <c r="M3400" s="16">
        <v>9</v>
      </c>
      <c r="N3400" s="16">
        <v>914090.04</v>
      </c>
      <c r="O3400" s="16">
        <v>9</v>
      </c>
      <c r="P3400" s="16">
        <v>914090.04</v>
      </c>
      <c r="Q3400" s="16">
        <v>9</v>
      </c>
      <c r="R3400" s="16">
        <v>5040260.16</v>
      </c>
      <c r="S3400" s="16">
        <v>50</v>
      </c>
      <c r="T3400" s="16" t="s">
        <v>213</v>
      </c>
      <c r="U3400" s="16" t="s">
        <v>7048</v>
      </c>
      <c r="V3400" s="16" t="s">
        <v>7048</v>
      </c>
    </row>
    <row r="3401" spans="1:22" ht="56.25" x14ac:dyDescent="0.3">
      <c r="A3401" s="16">
        <v>3396</v>
      </c>
      <c r="B3401" s="21" t="s">
        <v>5391</v>
      </c>
      <c r="C3401" s="16" t="s">
        <v>5392</v>
      </c>
      <c r="D3401" s="16" t="s">
        <v>5393</v>
      </c>
      <c r="E3401" s="16" t="s">
        <v>10736</v>
      </c>
      <c r="F3401" s="16"/>
      <c r="G3401" s="16" t="s">
        <v>9115</v>
      </c>
      <c r="H3401" s="251">
        <v>5040000</v>
      </c>
      <c r="I3401" s="251" t="s">
        <v>9113</v>
      </c>
      <c r="J3401" s="16"/>
      <c r="K3401" s="16"/>
      <c r="L3401" s="16"/>
      <c r="M3401" s="16"/>
      <c r="N3401" s="16"/>
      <c r="O3401" s="16"/>
      <c r="P3401" s="16"/>
      <c r="Q3401" s="16"/>
      <c r="R3401" s="16">
        <v>5040000</v>
      </c>
      <c r="S3401" s="16">
        <v>1</v>
      </c>
      <c r="T3401" s="16" t="s">
        <v>76</v>
      </c>
      <c r="U3401" s="16" t="s">
        <v>2567</v>
      </c>
      <c r="V3401" s="16" t="s">
        <v>10735</v>
      </c>
    </row>
    <row r="3402" spans="1:22" ht="37.5" x14ac:dyDescent="0.3">
      <c r="A3402" s="16">
        <v>3397</v>
      </c>
      <c r="B3402" s="21" t="s">
        <v>3170</v>
      </c>
      <c r="C3402" s="16" t="s">
        <v>5451</v>
      </c>
      <c r="D3402" s="16" t="s">
        <v>5452</v>
      </c>
      <c r="E3402" s="16" t="s">
        <v>10877</v>
      </c>
      <c r="F3402" s="16"/>
      <c r="G3402" s="16" t="s">
        <v>10878</v>
      </c>
      <c r="H3402" s="251">
        <v>5040000</v>
      </c>
      <c r="I3402" s="251" t="s">
        <v>9126</v>
      </c>
      <c r="J3402" s="16"/>
      <c r="K3402" s="16"/>
      <c r="L3402" s="16"/>
      <c r="M3402" s="16"/>
      <c r="N3402" s="16"/>
      <c r="O3402" s="16"/>
      <c r="P3402" s="16"/>
      <c r="Q3402" s="16"/>
      <c r="R3402" s="16">
        <v>5040000</v>
      </c>
      <c r="S3402" s="16">
        <v>10</v>
      </c>
      <c r="T3402" s="16" t="s">
        <v>76</v>
      </c>
      <c r="U3402" s="16" t="s">
        <v>876</v>
      </c>
      <c r="V3402" s="16" t="s">
        <v>10879</v>
      </c>
    </row>
    <row r="3403" spans="1:22" ht="131.25" x14ac:dyDescent="0.3">
      <c r="A3403" s="16">
        <v>3398</v>
      </c>
      <c r="B3403" s="16" t="s">
        <v>55</v>
      </c>
      <c r="C3403" s="16" t="s">
        <v>12534</v>
      </c>
      <c r="D3403" s="16" t="s">
        <v>12535</v>
      </c>
      <c r="E3403" s="16" t="s">
        <v>12536</v>
      </c>
      <c r="F3403" s="16"/>
      <c r="G3403" s="151" t="s">
        <v>9114</v>
      </c>
      <c r="H3403" s="275">
        <v>5040000</v>
      </c>
      <c r="I3403" s="275" t="s">
        <v>9120</v>
      </c>
      <c r="J3403" s="275"/>
      <c r="K3403" s="275"/>
      <c r="L3403" s="275"/>
      <c r="M3403" s="275"/>
      <c r="N3403" s="275"/>
      <c r="O3403" s="275"/>
      <c r="P3403" s="275"/>
      <c r="Q3403" s="275"/>
      <c r="R3403" s="16">
        <v>5040000</v>
      </c>
      <c r="S3403" s="275">
        <v>2</v>
      </c>
      <c r="T3403" s="38" t="s">
        <v>12359</v>
      </c>
      <c r="U3403" s="279"/>
      <c r="V3403" s="279"/>
    </row>
    <row r="3404" spans="1:22" ht="56.25" x14ac:dyDescent="0.3">
      <c r="A3404" s="16">
        <v>3399</v>
      </c>
      <c r="B3404" s="51" t="s">
        <v>14878</v>
      </c>
      <c r="C3404" s="51" t="s">
        <v>14879</v>
      </c>
      <c r="D3404" s="51" t="s">
        <v>14880</v>
      </c>
      <c r="E3404" s="51" t="s">
        <v>14881</v>
      </c>
      <c r="F3404" s="40" t="s">
        <v>14449</v>
      </c>
      <c r="G3404" s="51" t="s">
        <v>10918</v>
      </c>
      <c r="H3404" s="437">
        <v>5040000</v>
      </c>
      <c r="I3404" s="251" t="s">
        <v>10657</v>
      </c>
      <c r="J3404" s="17"/>
      <c r="K3404" s="17"/>
      <c r="L3404" s="17"/>
      <c r="M3404" s="17"/>
      <c r="N3404" s="17"/>
      <c r="O3404" s="17"/>
      <c r="P3404" s="17"/>
      <c r="Q3404" s="17"/>
      <c r="R3404" s="16">
        <v>5040000</v>
      </c>
      <c r="S3404" s="16">
        <v>5000</v>
      </c>
      <c r="T3404" s="51" t="s">
        <v>14655</v>
      </c>
      <c r="U3404" s="51"/>
      <c r="V3404" s="17"/>
    </row>
    <row r="3405" spans="1:22" ht="112.5" x14ac:dyDescent="0.3">
      <c r="A3405" s="16">
        <v>3400</v>
      </c>
      <c r="B3405" s="51" t="s">
        <v>1114</v>
      </c>
      <c r="C3405" s="51" t="s">
        <v>3301</v>
      </c>
      <c r="D3405" s="51" t="s">
        <v>3302</v>
      </c>
      <c r="E3405" s="51" t="s">
        <v>14882</v>
      </c>
      <c r="F3405" s="40" t="s">
        <v>14449</v>
      </c>
      <c r="G3405" s="51" t="s">
        <v>9115</v>
      </c>
      <c r="H3405" s="437">
        <v>5040000</v>
      </c>
      <c r="I3405" s="251" t="s">
        <v>9113</v>
      </c>
      <c r="J3405" s="17"/>
      <c r="K3405" s="17"/>
      <c r="L3405" s="17"/>
      <c r="M3405" s="17"/>
      <c r="N3405" s="17"/>
      <c r="O3405" s="17"/>
      <c r="P3405" s="17"/>
      <c r="Q3405" s="17"/>
      <c r="R3405" s="16">
        <v>5040000</v>
      </c>
      <c r="S3405" s="16">
        <v>1</v>
      </c>
      <c r="T3405" s="51" t="s">
        <v>14655</v>
      </c>
      <c r="U3405" s="51"/>
      <c r="V3405" s="17"/>
    </row>
    <row r="3406" spans="1:22" ht="56.25" x14ac:dyDescent="0.3">
      <c r="A3406" s="16">
        <v>3401</v>
      </c>
      <c r="B3406" s="51" t="s">
        <v>842</v>
      </c>
      <c r="C3406" s="51" t="s">
        <v>2247</v>
      </c>
      <c r="D3406" s="51" t="s">
        <v>1760</v>
      </c>
      <c r="E3406" s="51" t="s">
        <v>14883</v>
      </c>
      <c r="F3406" s="40" t="s">
        <v>14449</v>
      </c>
      <c r="G3406" s="51" t="s">
        <v>9115</v>
      </c>
      <c r="H3406" s="437">
        <v>5040000</v>
      </c>
      <c r="I3406" s="251" t="s">
        <v>9268</v>
      </c>
      <c r="J3406" s="17"/>
      <c r="K3406" s="17"/>
      <c r="L3406" s="17"/>
      <c r="M3406" s="17"/>
      <c r="N3406" s="17"/>
      <c r="O3406" s="17"/>
      <c r="P3406" s="17"/>
      <c r="Q3406" s="17"/>
      <c r="R3406" s="16">
        <v>5040000</v>
      </c>
      <c r="S3406" s="16">
        <v>100</v>
      </c>
      <c r="T3406" s="51" t="s">
        <v>14655</v>
      </c>
      <c r="U3406" s="51"/>
      <c r="V3406" s="17"/>
    </row>
    <row r="3407" spans="1:22" ht="56.25" x14ac:dyDescent="0.3">
      <c r="A3407" s="16">
        <v>3402</v>
      </c>
      <c r="B3407" s="51" t="s">
        <v>672</v>
      </c>
      <c r="C3407" s="51" t="s">
        <v>1211</v>
      </c>
      <c r="D3407" s="51" t="s">
        <v>1665</v>
      </c>
      <c r="E3407" s="51" t="s">
        <v>14884</v>
      </c>
      <c r="F3407" s="40" t="s">
        <v>14449</v>
      </c>
      <c r="G3407" s="51" t="s">
        <v>9115</v>
      </c>
      <c r="H3407" s="437">
        <v>5040000</v>
      </c>
      <c r="I3407" s="251" t="s">
        <v>9113</v>
      </c>
      <c r="J3407" s="17"/>
      <c r="K3407" s="17"/>
      <c r="L3407" s="17"/>
      <c r="M3407" s="17"/>
      <c r="N3407" s="17"/>
      <c r="O3407" s="17"/>
      <c r="P3407" s="17"/>
      <c r="Q3407" s="17"/>
      <c r="R3407" s="16">
        <v>5040000</v>
      </c>
      <c r="S3407" s="16">
        <v>1</v>
      </c>
      <c r="T3407" s="51" t="s">
        <v>14655</v>
      </c>
      <c r="U3407" s="51"/>
      <c r="V3407" s="17"/>
    </row>
    <row r="3408" spans="1:22" ht="409.5" x14ac:dyDescent="0.3">
      <c r="A3408" s="16">
        <v>3403</v>
      </c>
      <c r="B3408" s="22" t="s">
        <v>3049</v>
      </c>
      <c r="C3408" s="47" t="s">
        <v>67</v>
      </c>
      <c r="D3408" s="47" t="s">
        <v>91</v>
      </c>
      <c r="E3408" s="45" t="s">
        <v>3062</v>
      </c>
      <c r="F3408" s="16"/>
      <c r="G3408" s="16" t="s">
        <v>33</v>
      </c>
      <c r="H3408" s="251">
        <v>5030900</v>
      </c>
      <c r="I3408" s="251">
        <v>2</v>
      </c>
      <c r="J3408" s="16">
        <v>0</v>
      </c>
      <c r="K3408" s="16">
        <v>0</v>
      </c>
      <c r="L3408" s="16">
        <v>0</v>
      </c>
      <c r="M3408" s="16">
        <v>0</v>
      </c>
      <c r="N3408" s="16">
        <v>0</v>
      </c>
      <c r="O3408" s="16">
        <v>0</v>
      </c>
      <c r="P3408" s="16">
        <v>0</v>
      </c>
      <c r="Q3408" s="16">
        <v>0</v>
      </c>
      <c r="R3408" s="16">
        <v>5030900</v>
      </c>
      <c r="S3408" s="16">
        <v>2</v>
      </c>
      <c r="T3408" s="16" t="s">
        <v>1516</v>
      </c>
      <c r="U3408" s="16" t="s">
        <v>2567</v>
      </c>
      <c r="V3408" s="16" t="s">
        <v>2922</v>
      </c>
    </row>
    <row r="3409" spans="1:22" x14ac:dyDescent="0.3">
      <c r="A3409" s="16">
        <v>3404</v>
      </c>
      <c r="B3409" s="118" t="s">
        <v>2626</v>
      </c>
      <c r="C3409" s="118" t="s">
        <v>8408</v>
      </c>
      <c r="D3409" s="118" t="s">
        <v>8409</v>
      </c>
      <c r="E3409" s="118" t="s">
        <v>15456</v>
      </c>
      <c r="F3409" s="118" t="s">
        <v>14449</v>
      </c>
      <c r="G3409" s="118" t="s">
        <v>9115</v>
      </c>
      <c r="H3409" s="166">
        <v>5025000</v>
      </c>
      <c r="I3409" s="166">
        <v>375</v>
      </c>
      <c r="J3409" s="118"/>
      <c r="K3409" s="118"/>
      <c r="L3409" s="118"/>
      <c r="M3409" s="118"/>
      <c r="N3409" s="118"/>
      <c r="O3409" s="118"/>
      <c r="P3409" s="118"/>
      <c r="Q3409" s="118"/>
      <c r="R3409" s="16">
        <v>5025000</v>
      </c>
      <c r="S3409" s="118"/>
      <c r="T3409" s="20" t="s">
        <v>15403</v>
      </c>
      <c r="U3409" s="118" t="s">
        <v>1097</v>
      </c>
      <c r="V3409" s="118" t="s">
        <v>15508</v>
      </c>
    </row>
    <row r="3410" spans="1:22" ht="393.75" x14ac:dyDescent="0.3">
      <c r="A3410" s="16">
        <v>3405</v>
      </c>
      <c r="B3410" s="21" t="s">
        <v>3827</v>
      </c>
      <c r="C3410" s="16" t="s">
        <v>3828</v>
      </c>
      <c r="D3410" s="16" t="s">
        <v>3829</v>
      </c>
      <c r="E3410" s="16" t="s">
        <v>4429</v>
      </c>
      <c r="F3410" s="16"/>
      <c r="G3410" s="16" t="s">
        <v>24</v>
      </c>
      <c r="H3410" s="251">
        <v>1004325</v>
      </c>
      <c r="I3410" s="251">
        <v>5000</v>
      </c>
      <c r="J3410" s="16">
        <v>1004325</v>
      </c>
      <c r="K3410" s="16">
        <v>5000</v>
      </c>
      <c r="L3410" s="16">
        <v>1004325</v>
      </c>
      <c r="M3410" s="16">
        <v>5000</v>
      </c>
      <c r="N3410" s="16">
        <v>1004325</v>
      </c>
      <c r="O3410" s="16">
        <v>5000</v>
      </c>
      <c r="P3410" s="16">
        <v>1004325</v>
      </c>
      <c r="Q3410" s="16">
        <v>5000</v>
      </c>
      <c r="R3410" s="16">
        <v>5021625</v>
      </c>
      <c r="S3410" s="16">
        <v>25000</v>
      </c>
      <c r="T3410" s="16" t="s">
        <v>9133</v>
      </c>
      <c r="U3410" s="16" t="s">
        <v>2567</v>
      </c>
      <c r="V3410" s="16" t="s">
        <v>199</v>
      </c>
    </row>
    <row r="3411" spans="1:22" ht="409.5" x14ac:dyDescent="0.3">
      <c r="A3411" s="16">
        <v>3406</v>
      </c>
      <c r="B3411" s="21" t="s">
        <v>6818</v>
      </c>
      <c r="C3411" s="16" t="s">
        <v>1766</v>
      </c>
      <c r="D3411" s="16" t="s">
        <v>1767</v>
      </c>
      <c r="E3411" s="16" t="s">
        <v>6819</v>
      </c>
      <c r="F3411" s="16"/>
      <c r="G3411" s="16" t="s">
        <v>33</v>
      </c>
      <c r="H3411" s="251">
        <v>721822.29999999993</v>
      </c>
      <c r="I3411" s="251">
        <v>10</v>
      </c>
      <c r="J3411" s="16">
        <v>1074485</v>
      </c>
      <c r="K3411" s="16">
        <v>10</v>
      </c>
      <c r="L3411" s="16">
        <v>1074485</v>
      </c>
      <c r="M3411" s="16">
        <v>10</v>
      </c>
      <c r="N3411" s="16">
        <v>1074485</v>
      </c>
      <c r="O3411" s="16">
        <v>10</v>
      </c>
      <c r="P3411" s="16">
        <v>1074485</v>
      </c>
      <c r="Q3411" s="16">
        <v>10</v>
      </c>
      <c r="R3411" s="16">
        <v>5019762.3</v>
      </c>
      <c r="S3411" s="16">
        <v>50</v>
      </c>
      <c r="T3411" s="16" t="s">
        <v>25</v>
      </c>
      <c r="U3411" s="16" t="s">
        <v>83</v>
      </c>
      <c r="V3411" s="16" t="s">
        <v>1773</v>
      </c>
    </row>
    <row r="3412" spans="1:22" ht="409.5" x14ac:dyDescent="0.3">
      <c r="A3412" s="16">
        <v>3407</v>
      </c>
      <c r="B3412" s="16" t="s">
        <v>12537</v>
      </c>
      <c r="C3412" s="16" t="s">
        <v>12538</v>
      </c>
      <c r="D3412" s="16" t="s">
        <v>5479</v>
      </c>
      <c r="E3412" s="16" t="s">
        <v>12539</v>
      </c>
      <c r="F3412" s="16" t="s">
        <v>12540</v>
      </c>
      <c r="G3412" s="151" t="s">
        <v>33</v>
      </c>
      <c r="H3412" s="275">
        <v>0</v>
      </c>
      <c r="I3412" s="275">
        <v>0</v>
      </c>
      <c r="J3412" s="275">
        <v>1672000</v>
      </c>
      <c r="K3412" s="275">
        <v>22</v>
      </c>
      <c r="L3412" s="275">
        <v>1672000</v>
      </c>
      <c r="M3412" s="275">
        <v>22</v>
      </c>
      <c r="N3412" s="275">
        <v>1672000</v>
      </c>
      <c r="O3412" s="275">
        <v>22</v>
      </c>
      <c r="P3412" s="275">
        <v>0</v>
      </c>
      <c r="Q3412" s="275">
        <v>0</v>
      </c>
      <c r="R3412" s="16">
        <v>5016000</v>
      </c>
      <c r="S3412" s="275">
        <v>66</v>
      </c>
      <c r="T3412" s="243" t="s">
        <v>11752</v>
      </c>
      <c r="U3412" s="279" t="s">
        <v>35</v>
      </c>
      <c r="V3412" s="279" t="s">
        <v>12541</v>
      </c>
    </row>
    <row r="3413" spans="1:22" ht="56.25" x14ac:dyDescent="0.3">
      <c r="A3413" s="16">
        <v>3408</v>
      </c>
      <c r="B3413" s="16" t="s">
        <v>417</v>
      </c>
      <c r="C3413" s="16" t="s">
        <v>1577</v>
      </c>
      <c r="D3413" s="16" t="s">
        <v>1578</v>
      </c>
      <c r="E3413" s="16" t="s">
        <v>12543</v>
      </c>
      <c r="F3413" s="16"/>
      <c r="G3413" s="151" t="s">
        <v>9115</v>
      </c>
      <c r="H3413" s="275">
        <v>1002303.6</v>
      </c>
      <c r="I3413" s="275" t="s">
        <v>9126</v>
      </c>
      <c r="J3413" s="275">
        <v>1002303.6</v>
      </c>
      <c r="K3413" s="275" t="s">
        <v>9126</v>
      </c>
      <c r="L3413" s="275">
        <v>1002303.6</v>
      </c>
      <c r="M3413" s="275" t="s">
        <v>9126</v>
      </c>
      <c r="N3413" s="275">
        <v>1002303.6</v>
      </c>
      <c r="O3413" s="275" t="s">
        <v>9126</v>
      </c>
      <c r="P3413" s="275">
        <v>1002303.6</v>
      </c>
      <c r="Q3413" s="275" t="s">
        <v>9126</v>
      </c>
      <c r="R3413" s="16">
        <v>5011518</v>
      </c>
      <c r="S3413" s="275">
        <v>50</v>
      </c>
      <c r="T3413" s="38" t="s">
        <v>11752</v>
      </c>
      <c r="U3413" s="279"/>
      <c r="V3413" s="279"/>
    </row>
    <row r="3414" spans="1:22" ht="75" x14ac:dyDescent="0.3">
      <c r="A3414" s="16">
        <v>3409</v>
      </c>
      <c r="B3414" s="21" t="s">
        <v>10145</v>
      </c>
      <c r="C3414" s="16" t="s">
        <v>10146</v>
      </c>
      <c r="D3414" s="16" t="s">
        <v>10147</v>
      </c>
      <c r="E3414" s="16" t="s">
        <v>10148</v>
      </c>
      <c r="F3414" s="16" t="s">
        <v>10148</v>
      </c>
      <c r="G3414" s="16" t="s">
        <v>9115</v>
      </c>
      <c r="H3414" s="251">
        <v>1001952</v>
      </c>
      <c r="I3414" s="251" t="s">
        <v>9969</v>
      </c>
      <c r="J3414" s="16">
        <v>1001952</v>
      </c>
      <c r="K3414" s="16" t="s">
        <v>9969</v>
      </c>
      <c r="L3414" s="16">
        <v>1001952</v>
      </c>
      <c r="M3414" s="16" t="s">
        <v>9969</v>
      </c>
      <c r="N3414" s="16">
        <v>1001952</v>
      </c>
      <c r="O3414" s="16" t="s">
        <v>9969</v>
      </c>
      <c r="P3414" s="16">
        <v>1001952</v>
      </c>
      <c r="Q3414" s="16" t="s">
        <v>9969</v>
      </c>
      <c r="R3414" s="16">
        <v>5009760</v>
      </c>
      <c r="S3414" s="16">
        <v>35</v>
      </c>
      <c r="T3414" s="16" t="s">
        <v>34</v>
      </c>
      <c r="U3414" s="16"/>
      <c r="V3414" s="16"/>
    </row>
    <row r="3415" spans="1:22" ht="75" x14ac:dyDescent="0.3">
      <c r="A3415" s="16">
        <v>3410</v>
      </c>
      <c r="B3415" s="21" t="s">
        <v>10145</v>
      </c>
      <c r="C3415" s="16" t="s">
        <v>10146</v>
      </c>
      <c r="D3415" s="16" t="s">
        <v>10147</v>
      </c>
      <c r="E3415" s="16" t="s">
        <v>10148</v>
      </c>
      <c r="F3415" s="16" t="s">
        <v>10148</v>
      </c>
      <c r="G3415" s="16" t="s">
        <v>9115</v>
      </c>
      <c r="H3415" s="251">
        <v>1001952</v>
      </c>
      <c r="I3415" s="251" t="s">
        <v>9969</v>
      </c>
      <c r="J3415" s="16">
        <v>1001952</v>
      </c>
      <c r="K3415" s="16" t="s">
        <v>9969</v>
      </c>
      <c r="L3415" s="16">
        <v>1001952</v>
      </c>
      <c r="M3415" s="16" t="s">
        <v>9969</v>
      </c>
      <c r="N3415" s="16">
        <v>1001952</v>
      </c>
      <c r="O3415" s="16" t="s">
        <v>9969</v>
      </c>
      <c r="P3415" s="16">
        <v>1001952</v>
      </c>
      <c r="Q3415" s="16" t="s">
        <v>9969</v>
      </c>
      <c r="R3415" s="16">
        <v>5009760</v>
      </c>
      <c r="S3415" s="16">
        <v>35</v>
      </c>
      <c r="T3415" s="16" t="s">
        <v>34</v>
      </c>
      <c r="U3415" s="16"/>
      <c r="V3415" s="16"/>
    </row>
    <row r="3416" spans="1:22" ht="56.25" x14ac:dyDescent="0.3">
      <c r="A3416" s="16">
        <v>3411</v>
      </c>
      <c r="B3416" s="21" t="s">
        <v>435</v>
      </c>
      <c r="C3416" s="16" t="s">
        <v>436</v>
      </c>
      <c r="D3416" s="16" t="s">
        <v>437</v>
      </c>
      <c r="E3416" s="16" t="s">
        <v>10595</v>
      </c>
      <c r="F3416" s="16"/>
      <c r="G3416" s="16" t="s">
        <v>9115</v>
      </c>
      <c r="H3416" s="251">
        <v>5006736</v>
      </c>
      <c r="I3416" s="251" t="s">
        <v>9268</v>
      </c>
      <c r="J3416" s="16"/>
      <c r="K3416" s="16"/>
      <c r="L3416" s="16"/>
      <c r="M3416" s="16"/>
      <c r="N3416" s="16"/>
      <c r="O3416" s="16"/>
      <c r="P3416" s="16"/>
      <c r="Q3416" s="16"/>
      <c r="R3416" s="16">
        <v>5006736</v>
      </c>
      <c r="S3416" s="16">
        <v>100</v>
      </c>
      <c r="T3416" s="16" t="s">
        <v>76</v>
      </c>
      <c r="U3416" s="16" t="s">
        <v>1702</v>
      </c>
      <c r="V3416" s="16" t="s">
        <v>10596</v>
      </c>
    </row>
    <row r="3417" spans="1:22" ht="75" x14ac:dyDescent="0.3">
      <c r="A3417" s="16">
        <v>3412</v>
      </c>
      <c r="B3417" s="21" t="s">
        <v>695</v>
      </c>
      <c r="C3417" s="16" t="s">
        <v>696</v>
      </c>
      <c r="D3417" s="16" t="s">
        <v>697</v>
      </c>
      <c r="E3417" s="16" t="s">
        <v>698</v>
      </c>
      <c r="F3417" s="40" t="s">
        <v>699</v>
      </c>
      <c r="G3417" s="16" t="s">
        <v>33</v>
      </c>
      <c r="H3417" s="251">
        <v>1251200</v>
      </c>
      <c r="I3417" s="251">
        <v>136</v>
      </c>
      <c r="J3417" s="16">
        <v>1251200</v>
      </c>
      <c r="K3417" s="16">
        <v>136</v>
      </c>
      <c r="L3417" s="16">
        <v>1251200</v>
      </c>
      <c r="M3417" s="16">
        <v>136</v>
      </c>
      <c r="N3417" s="16">
        <v>1251200</v>
      </c>
      <c r="O3417" s="16">
        <v>136</v>
      </c>
      <c r="P3417" s="16">
        <v>0</v>
      </c>
      <c r="Q3417" s="16">
        <v>0</v>
      </c>
      <c r="R3417" s="16">
        <v>5004800</v>
      </c>
      <c r="S3417" s="16">
        <v>544</v>
      </c>
      <c r="T3417" s="16" t="s">
        <v>25</v>
      </c>
      <c r="U3417" s="16" t="s">
        <v>35</v>
      </c>
      <c r="V3417" s="16" t="s">
        <v>700</v>
      </c>
    </row>
    <row r="3418" spans="1:22" ht="409.5" x14ac:dyDescent="0.3">
      <c r="A3418" s="16">
        <v>3413</v>
      </c>
      <c r="B3418" s="21" t="s">
        <v>3351</v>
      </c>
      <c r="C3418" s="16" t="s">
        <v>3352</v>
      </c>
      <c r="D3418" s="16" t="s">
        <v>3353</v>
      </c>
      <c r="E3418" s="16" t="s">
        <v>3354</v>
      </c>
      <c r="F3418" s="16"/>
      <c r="G3418" s="16" t="s">
        <v>281</v>
      </c>
      <c r="H3418" s="251">
        <v>1525656.6</v>
      </c>
      <c r="I3418" s="251">
        <v>270</v>
      </c>
      <c r="J3418" s="16">
        <v>869670.1</v>
      </c>
      <c r="K3418" s="16">
        <v>157</v>
      </c>
      <c r="L3418" s="16">
        <v>869670.1</v>
      </c>
      <c r="M3418" s="16">
        <v>157</v>
      </c>
      <c r="N3418" s="16">
        <v>869670.1</v>
      </c>
      <c r="O3418" s="16">
        <v>157</v>
      </c>
      <c r="P3418" s="16">
        <v>869670.1</v>
      </c>
      <c r="Q3418" s="16">
        <v>157</v>
      </c>
      <c r="R3418" s="16">
        <v>5004337</v>
      </c>
      <c r="S3418" s="16">
        <v>898</v>
      </c>
      <c r="T3418" s="16" t="s">
        <v>25</v>
      </c>
      <c r="U3418" s="16" t="s">
        <v>1320</v>
      </c>
      <c r="V3418" s="16" t="s">
        <v>3310</v>
      </c>
    </row>
    <row r="3419" spans="1:22" ht="56.25" x14ac:dyDescent="0.3">
      <c r="A3419" s="16">
        <v>3414</v>
      </c>
      <c r="B3419" s="21" t="s">
        <v>7189</v>
      </c>
      <c r="C3419" s="16" t="s">
        <v>7185</v>
      </c>
      <c r="D3419" s="16" t="s">
        <v>7190</v>
      </c>
      <c r="E3419" s="16" t="s">
        <v>7191</v>
      </c>
      <c r="F3419" s="16"/>
      <c r="G3419" s="16" t="s">
        <v>24</v>
      </c>
      <c r="H3419" s="251">
        <v>1000263.94</v>
      </c>
      <c r="I3419" s="251">
        <v>172</v>
      </c>
      <c r="J3419" s="16">
        <v>1000263.94</v>
      </c>
      <c r="K3419" s="16">
        <v>172</v>
      </c>
      <c r="L3419" s="16">
        <v>1000263.94</v>
      </c>
      <c r="M3419" s="16">
        <v>172</v>
      </c>
      <c r="N3419" s="16">
        <v>1000263.94</v>
      </c>
      <c r="O3419" s="16">
        <v>172</v>
      </c>
      <c r="P3419" s="16">
        <v>1000263.94</v>
      </c>
      <c r="Q3419" s="16">
        <v>172</v>
      </c>
      <c r="R3419" s="16">
        <v>5001319.6999999993</v>
      </c>
      <c r="S3419" s="16">
        <v>860</v>
      </c>
      <c r="T3419" s="16" t="s">
        <v>213</v>
      </c>
      <c r="U3419" s="16" t="s">
        <v>83</v>
      </c>
      <c r="V3419" s="16" t="s">
        <v>7192</v>
      </c>
    </row>
    <row r="3420" spans="1:22" ht="131.25" x14ac:dyDescent="0.3">
      <c r="A3420" s="16">
        <v>3415</v>
      </c>
      <c r="B3420" s="23" t="s">
        <v>2837</v>
      </c>
      <c r="C3420" s="48" t="s">
        <v>2838</v>
      </c>
      <c r="D3420" s="48" t="s">
        <v>2839</v>
      </c>
      <c r="E3420" s="45" t="s">
        <v>2840</v>
      </c>
      <c r="F3420" s="16"/>
      <c r="G3420" s="16" t="s">
        <v>33</v>
      </c>
      <c r="H3420" s="251">
        <v>5000000</v>
      </c>
      <c r="I3420" s="251">
        <v>2</v>
      </c>
      <c r="J3420" s="16">
        <v>0</v>
      </c>
      <c r="K3420" s="16">
        <v>0</v>
      </c>
      <c r="L3420" s="16">
        <v>0</v>
      </c>
      <c r="M3420" s="16">
        <v>0</v>
      </c>
      <c r="N3420" s="16">
        <v>0</v>
      </c>
      <c r="O3420" s="16">
        <v>0</v>
      </c>
      <c r="P3420" s="16">
        <v>0</v>
      </c>
      <c r="Q3420" s="16">
        <v>0</v>
      </c>
      <c r="R3420" s="16">
        <v>5000000</v>
      </c>
      <c r="S3420" s="16">
        <v>2</v>
      </c>
      <c r="T3420" s="16" t="s">
        <v>1516</v>
      </c>
      <c r="U3420" s="16" t="s">
        <v>2567</v>
      </c>
      <c r="V3420" s="16" t="s">
        <v>2841</v>
      </c>
    </row>
    <row r="3421" spans="1:22" ht="75" x14ac:dyDescent="0.3">
      <c r="A3421" s="16">
        <v>3416</v>
      </c>
      <c r="B3421" s="16" t="s">
        <v>13073</v>
      </c>
      <c r="C3421" s="16" t="s">
        <v>13074</v>
      </c>
      <c r="D3421" s="16" t="s">
        <v>13075</v>
      </c>
      <c r="E3421" s="16" t="s">
        <v>13076</v>
      </c>
      <c r="F3421" s="16"/>
      <c r="G3421" s="151" t="s">
        <v>33</v>
      </c>
      <c r="H3421" s="166">
        <v>0</v>
      </c>
      <c r="I3421" s="166">
        <v>0</v>
      </c>
      <c r="J3421" s="166">
        <v>5000000</v>
      </c>
      <c r="K3421" s="166">
        <v>1</v>
      </c>
      <c r="L3421" s="166">
        <v>0</v>
      </c>
      <c r="M3421" s="166">
        <v>0</v>
      </c>
      <c r="N3421" s="166">
        <v>0</v>
      </c>
      <c r="O3421" s="166">
        <v>0</v>
      </c>
      <c r="P3421" s="166">
        <v>0</v>
      </c>
      <c r="Q3421" s="166">
        <v>0</v>
      </c>
      <c r="R3421" s="16">
        <v>5000000</v>
      </c>
      <c r="S3421" s="275">
        <v>1</v>
      </c>
      <c r="T3421" s="20" t="s">
        <v>12910</v>
      </c>
      <c r="U3421" s="166" t="s">
        <v>244</v>
      </c>
      <c r="V3421" s="166" t="s">
        <v>13077</v>
      </c>
    </row>
    <row r="3422" spans="1:22" ht="37.5" x14ac:dyDescent="0.3">
      <c r="A3422" s="16">
        <v>3417</v>
      </c>
      <c r="B3422" s="20" t="s">
        <v>13850</v>
      </c>
      <c r="C3422" s="20" t="s">
        <v>13851</v>
      </c>
      <c r="D3422" s="20" t="s">
        <v>5351</v>
      </c>
      <c r="E3422" s="20" t="s">
        <v>13852</v>
      </c>
      <c r="F3422" s="20" t="s">
        <v>13781</v>
      </c>
      <c r="G3422" s="20" t="s">
        <v>33</v>
      </c>
      <c r="H3422" s="115">
        <v>1000000</v>
      </c>
      <c r="I3422" s="115"/>
      <c r="J3422" s="21">
        <v>1000000</v>
      </c>
      <c r="K3422" s="114"/>
      <c r="L3422" s="114">
        <v>1000000</v>
      </c>
      <c r="M3422" s="114"/>
      <c r="N3422" s="114">
        <v>1000000</v>
      </c>
      <c r="O3422" s="114"/>
      <c r="P3422" s="114">
        <v>1000000</v>
      </c>
      <c r="Q3422" s="114"/>
      <c r="R3422" s="16">
        <v>5000000</v>
      </c>
      <c r="S3422" s="21">
        <v>0</v>
      </c>
      <c r="T3422" s="113" t="s">
        <v>13791</v>
      </c>
      <c r="U3422" s="112"/>
      <c r="V3422" s="221"/>
    </row>
    <row r="3423" spans="1:22" x14ac:dyDescent="0.3">
      <c r="A3423" s="16">
        <v>3418</v>
      </c>
      <c r="B3423" s="118" t="s">
        <v>831</v>
      </c>
      <c r="C3423" s="118" t="s">
        <v>853</v>
      </c>
      <c r="D3423" s="118" t="s">
        <v>854</v>
      </c>
      <c r="E3423" s="118" t="s">
        <v>15555</v>
      </c>
      <c r="F3423" s="118" t="s">
        <v>14449</v>
      </c>
      <c r="G3423" s="118" t="s">
        <v>9115</v>
      </c>
      <c r="H3423" s="166">
        <v>0</v>
      </c>
      <c r="I3423" s="166">
        <v>0</v>
      </c>
      <c r="J3423" s="118">
        <v>1250000</v>
      </c>
      <c r="K3423" s="118">
        <v>5</v>
      </c>
      <c r="L3423" s="118">
        <v>1250000</v>
      </c>
      <c r="M3423" s="118">
        <v>5</v>
      </c>
      <c r="N3423" s="118">
        <v>1250000</v>
      </c>
      <c r="O3423" s="118">
        <v>5</v>
      </c>
      <c r="P3423" s="118">
        <v>1250000</v>
      </c>
      <c r="Q3423" s="118">
        <v>5</v>
      </c>
      <c r="R3423" s="16">
        <v>5000000</v>
      </c>
      <c r="S3423" s="118">
        <v>20</v>
      </c>
      <c r="T3423" s="20" t="s">
        <v>15403</v>
      </c>
      <c r="U3423" s="118"/>
      <c r="V3423" s="118"/>
    </row>
    <row r="3424" spans="1:22" ht="75" x14ac:dyDescent="0.3">
      <c r="A3424" s="16">
        <v>3419</v>
      </c>
      <c r="B3424" s="21" t="s">
        <v>1930</v>
      </c>
      <c r="C3424" s="16" t="s">
        <v>6212</v>
      </c>
      <c r="D3424" s="16" t="s">
        <v>6213</v>
      </c>
      <c r="E3424" s="16" t="s">
        <v>10374</v>
      </c>
      <c r="F3424" s="16"/>
      <c r="G3424" s="16" t="s">
        <v>9115</v>
      </c>
      <c r="H3424" s="251">
        <v>4998235.2</v>
      </c>
      <c r="I3424" s="251" t="s">
        <v>9130</v>
      </c>
      <c r="J3424" s="16"/>
      <c r="K3424" s="16"/>
      <c r="L3424" s="16"/>
      <c r="M3424" s="16"/>
      <c r="N3424" s="16"/>
      <c r="O3424" s="16"/>
      <c r="P3424" s="16"/>
      <c r="Q3424" s="16"/>
      <c r="R3424" s="16">
        <v>4998235.2</v>
      </c>
      <c r="S3424" s="16">
        <v>3</v>
      </c>
      <c r="T3424" s="16" t="s">
        <v>76</v>
      </c>
      <c r="U3424" s="16" t="s">
        <v>294</v>
      </c>
      <c r="V3424" s="16" t="s">
        <v>10375</v>
      </c>
    </row>
    <row r="3425" spans="1:22" ht="56.25" x14ac:dyDescent="0.3">
      <c r="A3425" s="16">
        <v>3420</v>
      </c>
      <c r="B3425" s="16" t="s">
        <v>219</v>
      </c>
      <c r="C3425" s="16" t="s">
        <v>6997</v>
      </c>
      <c r="D3425" s="16" t="s">
        <v>6998</v>
      </c>
      <c r="E3425" s="16" t="s">
        <v>12631</v>
      </c>
      <c r="F3425" s="16"/>
      <c r="G3425" s="151" t="s">
        <v>9229</v>
      </c>
      <c r="H3425" s="275">
        <v>999000</v>
      </c>
      <c r="I3425" s="275" t="s">
        <v>12632</v>
      </c>
      <c r="J3425" s="275">
        <v>999000</v>
      </c>
      <c r="K3425" s="275" t="s">
        <v>12632</v>
      </c>
      <c r="L3425" s="275">
        <v>999000</v>
      </c>
      <c r="M3425" s="275" t="s">
        <v>12632</v>
      </c>
      <c r="N3425" s="275">
        <v>999000</v>
      </c>
      <c r="O3425" s="275" t="s">
        <v>12632</v>
      </c>
      <c r="P3425" s="275">
        <v>999000</v>
      </c>
      <c r="Q3425" s="275" t="s">
        <v>12632</v>
      </c>
      <c r="R3425" s="16">
        <v>4995000</v>
      </c>
      <c r="S3425" s="275">
        <v>3750</v>
      </c>
      <c r="T3425" s="38" t="s">
        <v>11752</v>
      </c>
      <c r="U3425" s="279"/>
      <c r="V3425" s="279"/>
    </row>
    <row r="3426" spans="1:22" ht="56.25" x14ac:dyDescent="0.3">
      <c r="A3426" s="16">
        <v>3421</v>
      </c>
      <c r="B3426" s="21" t="s">
        <v>8088</v>
      </c>
      <c r="C3426" s="16" t="s">
        <v>8089</v>
      </c>
      <c r="D3426" s="16" t="s">
        <v>645</v>
      </c>
      <c r="E3426" s="16" t="s">
        <v>8090</v>
      </c>
      <c r="F3426" s="16"/>
      <c r="G3426" s="16" t="s">
        <v>33</v>
      </c>
      <c r="H3426" s="251">
        <v>4434107.2232142854</v>
      </c>
      <c r="I3426" s="251">
        <v>18</v>
      </c>
      <c r="J3426" s="16">
        <v>279857.15000000002</v>
      </c>
      <c r="K3426" s="16">
        <v>1</v>
      </c>
      <c r="L3426" s="16">
        <v>279857.15000000002</v>
      </c>
      <c r="M3426" s="16">
        <v>0</v>
      </c>
      <c r="N3426" s="16">
        <v>0</v>
      </c>
      <c r="O3426" s="16">
        <v>0</v>
      </c>
      <c r="P3426" s="16">
        <v>0</v>
      </c>
      <c r="Q3426" s="16">
        <v>0</v>
      </c>
      <c r="R3426" s="16">
        <v>4993821.5232142862</v>
      </c>
      <c r="S3426" s="16">
        <v>19</v>
      </c>
      <c r="T3426" s="16" t="s">
        <v>213</v>
      </c>
      <c r="U3426" s="16" t="s">
        <v>7048</v>
      </c>
      <c r="V3426" s="16" t="s">
        <v>7048</v>
      </c>
    </row>
    <row r="3427" spans="1:22" ht="75" x14ac:dyDescent="0.3">
      <c r="A3427" s="16">
        <v>3422</v>
      </c>
      <c r="B3427" s="21" t="s">
        <v>326</v>
      </c>
      <c r="C3427" s="16" t="s">
        <v>327</v>
      </c>
      <c r="D3427" s="16" t="s">
        <v>328</v>
      </c>
      <c r="E3427" s="16" t="s">
        <v>1714</v>
      </c>
      <c r="F3427" s="16" t="s">
        <v>1715</v>
      </c>
      <c r="G3427" s="16" t="s">
        <v>24</v>
      </c>
      <c r="H3427" s="251">
        <v>4991625</v>
      </c>
      <c r="I3427" s="251">
        <v>11745</v>
      </c>
      <c r="J3427" s="16">
        <v>0</v>
      </c>
      <c r="K3427" s="16">
        <v>0</v>
      </c>
      <c r="L3427" s="16">
        <v>0</v>
      </c>
      <c r="M3427" s="16">
        <v>0</v>
      </c>
      <c r="N3427" s="16">
        <v>0</v>
      </c>
      <c r="O3427" s="16">
        <v>0</v>
      </c>
      <c r="P3427" s="16">
        <v>0</v>
      </c>
      <c r="Q3427" s="16">
        <v>0</v>
      </c>
      <c r="R3427" s="16">
        <v>4991625</v>
      </c>
      <c r="S3427" s="16">
        <v>11745</v>
      </c>
      <c r="T3427" s="16" t="s">
        <v>913</v>
      </c>
      <c r="U3427" s="16" t="s">
        <v>83</v>
      </c>
      <c r="V3427" s="16" t="s">
        <v>1533</v>
      </c>
    </row>
    <row r="3428" spans="1:22" ht="37.5" x14ac:dyDescent="0.3">
      <c r="A3428" s="16">
        <v>3423</v>
      </c>
      <c r="B3428" s="21" t="s">
        <v>11114</v>
      </c>
      <c r="C3428" s="16" t="s">
        <v>11115</v>
      </c>
      <c r="D3428" s="16" t="s">
        <v>11116</v>
      </c>
      <c r="E3428" s="16" t="s">
        <v>11117</v>
      </c>
      <c r="F3428" s="16"/>
      <c r="G3428" s="16" t="s">
        <v>24</v>
      </c>
      <c r="H3428" s="251">
        <v>997920</v>
      </c>
      <c r="I3428" s="251">
        <v>3240</v>
      </c>
      <c r="J3428" s="16">
        <v>997920</v>
      </c>
      <c r="K3428" s="16">
        <v>3240</v>
      </c>
      <c r="L3428" s="16">
        <v>997920</v>
      </c>
      <c r="M3428" s="16">
        <v>3240</v>
      </c>
      <c r="N3428" s="16">
        <v>997920</v>
      </c>
      <c r="O3428" s="16">
        <v>3240</v>
      </c>
      <c r="P3428" s="16">
        <v>997920</v>
      </c>
      <c r="Q3428" s="16">
        <v>3240</v>
      </c>
      <c r="R3428" s="16">
        <v>4989600</v>
      </c>
      <c r="S3428" s="16">
        <v>16200</v>
      </c>
      <c r="T3428" s="16" t="s">
        <v>1113</v>
      </c>
      <c r="U3428" s="16" t="s">
        <v>1097</v>
      </c>
      <c r="V3428" s="35" t="s">
        <v>199</v>
      </c>
    </row>
    <row r="3429" spans="1:22" ht="37.5" x14ac:dyDescent="0.3">
      <c r="A3429" s="16">
        <v>3424</v>
      </c>
      <c r="B3429" s="21" t="s">
        <v>404</v>
      </c>
      <c r="C3429" s="16" t="s">
        <v>7815</v>
      </c>
      <c r="D3429" s="16" t="s">
        <v>7816</v>
      </c>
      <c r="E3429" s="16" t="s">
        <v>11202</v>
      </c>
      <c r="F3429" s="16"/>
      <c r="G3429" s="16" t="s">
        <v>1493</v>
      </c>
      <c r="H3429" s="251">
        <v>995904</v>
      </c>
      <c r="I3429" s="251">
        <v>234</v>
      </c>
      <c r="J3429" s="16">
        <v>995904</v>
      </c>
      <c r="K3429" s="16">
        <v>234</v>
      </c>
      <c r="L3429" s="16">
        <v>995904</v>
      </c>
      <c r="M3429" s="16">
        <v>234</v>
      </c>
      <c r="N3429" s="16">
        <v>995904</v>
      </c>
      <c r="O3429" s="16">
        <v>234</v>
      </c>
      <c r="P3429" s="16">
        <v>995904</v>
      </c>
      <c r="Q3429" s="16">
        <v>234</v>
      </c>
      <c r="R3429" s="16">
        <v>4979520</v>
      </c>
      <c r="S3429" s="16">
        <v>1170</v>
      </c>
      <c r="T3429" s="16" t="s">
        <v>1113</v>
      </c>
      <c r="U3429" s="16" t="s">
        <v>1097</v>
      </c>
      <c r="V3429" s="35" t="s">
        <v>199</v>
      </c>
    </row>
    <row r="3430" spans="1:22" ht="75" x14ac:dyDescent="0.3">
      <c r="A3430" s="16">
        <v>3425</v>
      </c>
      <c r="B3430" s="21" t="s">
        <v>6502</v>
      </c>
      <c r="C3430" s="16" t="s">
        <v>6503</v>
      </c>
      <c r="D3430" s="16" t="s">
        <v>6504</v>
      </c>
      <c r="E3430" s="16" t="s">
        <v>10839</v>
      </c>
      <c r="F3430" s="16"/>
      <c r="G3430" s="16" t="s">
        <v>9114</v>
      </c>
      <c r="H3430" s="251">
        <v>4972800</v>
      </c>
      <c r="I3430" s="251" t="s">
        <v>9113</v>
      </c>
      <c r="J3430" s="16"/>
      <c r="K3430" s="16"/>
      <c r="L3430" s="16"/>
      <c r="M3430" s="16"/>
      <c r="N3430" s="16"/>
      <c r="O3430" s="16"/>
      <c r="P3430" s="16"/>
      <c r="Q3430" s="16"/>
      <c r="R3430" s="16">
        <v>4972800</v>
      </c>
      <c r="S3430" s="16">
        <v>1</v>
      </c>
      <c r="T3430" s="16" t="s">
        <v>76</v>
      </c>
      <c r="U3430" s="16" t="s">
        <v>2567</v>
      </c>
      <c r="V3430" s="16" t="s">
        <v>10840</v>
      </c>
    </row>
    <row r="3431" spans="1:22" ht="262.5" x14ac:dyDescent="0.3">
      <c r="A3431" s="16">
        <v>3426</v>
      </c>
      <c r="B3431" s="16" t="s">
        <v>12502</v>
      </c>
      <c r="C3431" s="16" t="s">
        <v>12503</v>
      </c>
      <c r="D3431" s="16" t="s">
        <v>12504</v>
      </c>
      <c r="E3431" s="16" t="s">
        <v>12544</v>
      </c>
      <c r="F3431" s="16" t="s">
        <v>12545</v>
      </c>
      <c r="G3431" s="151" t="s">
        <v>33</v>
      </c>
      <c r="H3431" s="275">
        <v>1242596.25</v>
      </c>
      <c r="I3431" s="275">
        <v>25</v>
      </c>
      <c r="J3431" s="275">
        <v>1242596.25</v>
      </c>
      <c r="K3431" s="275">
        <v>25</v>
      </c>
      <c r="L3431" s="275">
        <v>1242596.25</v>
      </c>
      <c r="M3431" s="275">
        <v>25</v>
      </c>
      <c r="N3431" s="275">
        <v>1242596.25</v>
      </c>
      <c r="O3431" s="275">
        <v>25</v>
      </c>
      <c r="P3431" s="275">
        <v>0</v>
      </c>
      <c r="Q3431" s="275">
        <v>0</v>
      </c>
      <c r="R3431" s="16">
        <v>4970385</v>
      </c>
      <c r="S3431" s="275">
        <v>100</v>
      </c>
      <c r="T3431" s="243" t="s">
        <v>11752</v>
      </c>
      <c r="U3431" s="279" t="s">
        <v>274</v>
      </c>
      <c r="V3431" s="279" t="s">
        <v>12507</v>
      </c>
    </row>
    <row r="3432" spans="1:22" ht="356.25" x14ac:dyDescent="0.3">
      <c r="A3432" s="16">
        <v>3427</v>
      </c>
      <c r="B3432" s="21" t="s">
        <v>2062</v>
      </c>
      <c r="C3432" s="16" t="s">
        <v>2063</v>
      </c>
      <c r="D3432" s="16" t="s">
        <v>2064</v>
      </c>
      <c r="E3432" s="16" t="s">
        <v>5815</v>
      </c>
      <c r="F3432" s="16"/>
      <c r="G3432" s="16" t="s">
        <v>7035</v>
      </c>
      <c r="H3432" s="251">
        <v>4953300</v>
      </c>
      <c r="I3432" s="251">
        <v>869</v>
      </c>
      <c r="J3432" s="16">
        <v>0</v>
      </c>
      <c r="K3432" s="16">
        <v>0</v>
      </c>
      <c r="L3432" s="16">
        <v>0</v>
      </c>
      <c r="M3432" s="16">
        <v>0</v>
      </c>
      <c r="N3432" s="16">
        <v>0</v>
      </c>
      <c r="O3432" s="16">
        <v>0</v>
      </c>
      <c r="P3432" s="16">
        <v>0</v>
      </c>
      <c r="Q3432" s="16">
        <v>0</v>
      </c>
      <c r="R3432" s="16">
        <v>4953300</v>
      </c>
      <c r="S3432" s="16">
        <v>869</v>
      </c>
      <c r="T3432" s="16" t="s">
        <v>76</v>
      </c>
      <c r="U3432" s="16" t="s">
        <v>2567</v>
      </c>
      <c r="V3432" s="16" t="s">
        <v>4305</v>
      </c>
    </row>
    <row r="3433" spans="1:22" ht="75" x14ac:dyDescent="0.3">
      <c r="A3433" s="16">
        <v>3428</v>
      </c>
      <c r="B3433" s="20" t="s">
        <v>16179</v>
      </c>
      <c r="C3433" s="20" t="s">
        <v>16180</v>
      </c>
      <c r="D3433" s="20" t="s">
        <v>16181</v>
      </c>
      <c r="E3433" s="20" t="s">
        <v>16182</v>
      </c>
      <c r="F3433" s="116" t="s">
        <v>16183</v>
      </c>
      <c r="G3433" s="21" t="s">
        <v>33</v>
      </c>
      <c r="H3433" s="115">
        <v>4950336</v>
      </c>
      <c r="I3433" s="115">
        <v>30</v>
      </c>
      <c r="J3433" s="171"/>
      <c r="K3433" s="171"/>
      <c r="L3433" s="171"/>
      <c r="M3433" s="171"/>
      <c r="N3433" s="174"/>
      <c r="O3433" s="174"/>
      <c r="P3433" s="174"/>
      <c r="Q3433" s="174"/>
      <c r="R3433" s="16">
        <v>4950336</v>
      </c>
      <c r="S3433" s="171">
        <v>30</v>
      </c>
      <c r="T3433" s="21" t="s">
        <v>15928</v>
      </c>
      <c r="U3433" s="16" t="s">
        <v>26</v>
      </c>
      <c r="V3433" s="16" t="s">
        <v>16078</v>
      </c>
    </row>
    <row r="3434" spans="1:22" ht="56.25" x14ac:dyDescent="0.3">
      <c r="A3434" s="16">
        <v>3429</v>
      </c>
      <c r="B3434" s="16" t="s">
        <v>12546</v>
      </c>
      <c r="C3434" s="16" t="s">
        <v>12547</v>
      </c>
      <c r="D3434" s="16" t="s">
        <v>5479</v>
      </c>
      <c r="E3434" s="16" t="s">
        <v>12548</v>
      </c>
      <c r="F3434" s="16" t="s">
        <v>12549</v>
      </c>
      <c r="G3434" s="151" t="s">
        <v>33</v>
      </c>
      <c r="H3434" s="275">
        <v>2475000</v>
      </c>
      <c r="I3434" s="275">
        <v>15</v>
      </c>
      <c r="J3434" s="275">
        <v>0</v>
      </c>
      <c r="K3434" s="275">
        <v>0</v>
      </c>
      <c r="L3434" s="275">
        <v>2475000</v>
      </c>
      <c r="M3434" s="275">
        <v>8</v>
      </c>
      <c r="N3434" s="275">
        <v>0</v>
      </c>
      <c r="O3434" s="275">
        <v>0</v>
      </c>
      <c r="P3434" s="275">
        <v>0</v>
      </c>
      <c r="Q3434" s="275">
        <v>0</v>
      </c>
      <c r="R3434" s="16">
        <v>4950000</v>
      </c>
      <c r="S3434" s="275">
        <v>23</v>
      </c>
      <c r="T3434" s="243" t="s">
        <v>11752</v>
      </c>
      <c r="U3434" s="279" t="s">
        <v>35</v>
      </c>
      <c r="V3434" s="279" t="s">
        <v>12550</v>
      </c>
    </row>
    <row r="3435" spans="1:22" ht="356.25" x14ac:dyDescent="0.3">
      <c r="A3435" s="16">
        <v>3430</v>
      </c>
      <c r="B3435" s="21" t="s">
        <v>8091</v>
      </c>
      <c r="C3435" s="16" t="s">
        <v>8092</v>
      </c>
      <c r="D3435" s="16" t="s">
        <v>438</v>
      </c>
      <c r="E3435" s="16" t="s">
        <v>8093</v>
      </c>
      <c r="F3435" s="16"/>
      <c r="G3435" s="16" t="s">
        <v>444</v>
      </c>
      <c r="H3435" s="251">
        <v>986361.99999999988</v>
      </c>
      <c r="I3435" s="251">
        <v>16</v>
      </c>
      <c r="J3435" s="16">
        <v>1229158.8</v>
      </c>
      <c r="K3435" s="16">
        <v>27</v>
      </c>
      <c r="L3435" s="16">
        <v>910488</v>
      </c>
      <c r="M3435" s="16">
        <v>20</v>
      </c>
      <c r="N3435" s="16">
        <v>910488</v>
      </c>
      <c r="O3435" s="16">
        <v>20</v>
      </c>
      <c r="P3435" s="16">
        <v>910488</v>
      </c>
      <c r="Q3435" s="16">
        <v>20</v>
      </c>
      <c r="R3435" s="16">
        <v>4946984.8</v>
      </c>
      <c r="S3435" s="16">
        <v>103</v>
      </c>
      <c r="T3435" s="16" t="s">
        <v>213</v>
      </c>
      <c r="U3435" s="16" t="s">
        <v>83</v>
      </c>
      <c r="V3435" s="16" t="s">
        <v>8094</v>
      </c>
    </row>
    <row r="3436" spans="1:22" ht="37.5" x14ac:dyDescent="0.3">
      <c r="A3436" s="16">
        <v>3431</v>
      </c>
      <c r="B3436" s="16" t="s">
        <v>6981</v>
      </c>
      <c r="C3436" s="16" t="s">
        <v>12163</v>
      </c>
      <c r="D3436" s="16" t="s">
        <v>12164</v>
      </c>
      <c r="E3436" s="16" t="s">
        <v>12551</v>
      </c>
      <c r="F3436" s="16"/>
      <c r="G3436" s="151" t="s">
        <v>7079</v>
      </c>
      <c r="H3436" s="275">
        <v>0</v>
      </c>
      <c r="I3436" s="275">
        <v>0</v>
      </c>
      <c r="J3436" s="275">
        <v>0</v>
      </c>
      <c r="K3436" s="275">
        <v>0</v>
      </c>
      <c r="L3436" s="275">
        <v>2473201.12</v>
      </c>
      <c r="M3436" s="275">
        <v>0.38</v>
      </c>
      <c r="N3436" s="275">
        <v>0</v>
      </c>
      <c r="O3436" s="275">
        <v>0</v>
      </c>
      <c r="P3436" s="275">
        <v>2473201.12</v>
      </c>
      <c r="Q3436" s="275">
        <v>0.38</v>
      </c>
      <c r="R3436" s="16">
        <v>4946402.24</v>
      </c>
      <c r="S3436" s="275">
        <v>0.76</v>
      </c>
      <c r="T3436" s="38" t="s">
        <v>11752</v>
      </c>
      <c r="U3436" s="279"/>
      <c r="V3436" s="279"/>
    </row>
    <row r="3437" spans="1:22" ht="150" x14ac:dyDescent="0.3">
      <c r="A3437" s="16">
        <v>3432</v>
      </c>
      <c r="B3437" s="20" t="s">
        <v>4942</v>
      </c>
      <c r="C3437" s="20" t="s">
        <v>15724</v>
      </c>
      <c r="D3437" s="20" t="s">
        <v>16115</v>
      </c>
      <c r="E3437" s="20" t="s">
        <v>16115</v>
      </c>
      <c r="F3437" s="17">
        <v>2381</v>
      </c>
      <c r="G3437" s="21" t="s">
        <v>33</v>
      </c>
      <c r="H3437" s="115">
        <v>4944000</v>
      </c>
      <c r="I3437" s="115">
        <v>2</v>
      </c>
      <c r="J3437" s="171"/>
      <c r="K3437" s="171"/>
      <c r="L3437" s="171"/>
      <c r="M3437" s="171"/>
      <c r="N3437" s="174"/>
      <c r="O3437" s="174"/>
      <c r="P3437" s="174"/>
      <c r="Q3437" s="174"/>
      <c r="R3437" s="16">
        <v>4944000</v>
      </c>
      <c r="S3437" s="171">
        <v>2</v>
      </c>
      <c r="T3437" s="20" t="s">
        <v>15928</v>
      </c>
      <c r="U3437" s="16" t="s">
        <v>199</v>
      </c>
      <c r="V3437" s="16" t="s">
        <v>199</v>
      </c>
    </row>
    <row r="3438" spans="1:22" ht="56.25" x14ac:dyDescent="0.3">
      <c r="A3438" s="16">
        <v>3433</v>
      </c>
      <c r="B3438" s="21" t="s">
        <v>11147</v>
      </c>
      <c r="C3438" s="16" t="s">
        <v>11148</v>
      </c>
      <c r="D3438" s="16" t="s">
        <v>9237</v>
      </c>
      <c r="E3438" s="16" t="s">
        <v>11149</v>
      </c>
      <c r="F3438" s="16"/>
      <c r="G3438" s="16" t="s">
        <v>1493</v>
      </c>
      <c r="H3438" s="251">
        <v>988001</v>
      </c>
      <c r="I3438" s="251">
        <v>29</v>
      </c>
      <c r="J3438" s="16">
        <v>988001</v>
      </c>
      <c r="K3438" s="16">
        <v>29</v>
      </c>
      <c r="L3438" s="16">
        <v>988001</v>
      </c>
      <c r="M3438" s="16">
        <v>29</v>
      </c>
      <c r="N3438" s="16">
        <v>988001</v>
      </c>
      <c r="O3438" s="16">
        <v>29</v>
      </c>
      <c r="P3438" s="16">
        <v>988001</v>
      </c>
      <c r="Q3438" s="16">
        <v>29</v>
      </c>
      <c r="R3438" s="16">
        <v>4940005</v>
      </c>
      <c r="S3438" s="16">
        <v>145</v>
      </c>
      <c r="T3438" s="16" t="s">
        <v>1113</v>
      </c>
      <c r="U3438" s="16" t="s">
        <v>1097</v>
      </c>
      <c r="V3438" s="35" t="s">
        <v>199</v>
      </c>
    </row>
    <row r="3439" spans="1:22" ht="37.5" x14ac:dyDescent="0.3">
      <c r="A3439" s="16">
        <v>3434</v>
      </c>
      <c r="B3439" s="21" t="s">
        <v>2862</v>
      </c>
      <c r="C3439" s="16" t="s">
        <v>5768</v>
      </c>
      <c r="D3439" s="16" t="s">
        <v>5769</v>
      </c>
      <c r="E3439" s="16" t="s">
        <v>10653</v>
      </c>
      <c r="F3439" s="16"/>
      <c r="G3439" s="16" t="s">
        <v>9115</v>
      </c>
      <c r="H3439" s="251">
        <v>4939200</v>
      </c>
      <c r="I3439" s="251" t="s">
        <v>9266</v>
      </c>
      <c r="J3439" s="16"/>
      <c r="K3439" s="16"/>
      <c r="L3439" s="16"/>
      <c r="M3439" s="16"/>
      <c r="N3439" s="16"/>
      <c r="O3439" s="16"/>
      <c r="P3439" s="16"/>
      <c r="Q3439" s="16"/>
      <c r="R3439" s="16">
        <v>4939200</v>
      </c>
      <c r="S3439" s="16">
        <v>4</v>
      </c>
      <c r="T3439" s="16" t="s">
        <v>76</v>
      </c>
      <c r="U3439" s="16" t="s">
        <v>294</v>
      </c>
      <c r="V3439" s="16" t="s">
        <v>10654</v>
      </c>
    </row>
    <row r="3440" spans="1:22" ht="300" x14ac:dyDescent="0.3">
      <c r="A3440" s="16">
        <v>3435</v>
      </c>
      <c r="B3440" s="21" t="s">
        <v>8095</v>
      </c>
      <c r="C3440" s="16" t="s">
        <v>1196</v>
      </c>
      <c r="D3440" s="16" t="s">
        <v>1195</v>
      </c>
      <c r="E3440" s="16" t="s">
        <v>373</v>
      </c>
      <c r="F3440" s="16"/>
      <c r="G3440" s="16" t="s">
        <v>33</v>
      </c>
      <c r="H3440" s="251">
        <v>643143</v>
      </c>
      <c r="I3440" s="251">
        <v>3</v>
      </c>
      <c r="J3440" s="16">
        <v>1073277.7</v>
      </c>
      <c r="K3440" s="16">
        <v>5</v>
      </c>
      <c r="L3440" s="16">
        <v>1073277.7</v>
      </c>
      <c r="M3440" s="16">
        <v>5</v>
      </c>
      <c r="N3440" s="16">
        <v>1073277.7</v>
      </c>
      <c r="O3440" s="16">
        <v>5</v>
      </c>
      <c r="P3440" s="16">
        <v>1073277.7</v>
      </c>
      <c r="Q3440" s="16">
        <v>5</v>
      </c>
      <c r="R3440" s="16">
        <v>4936253.8</v>
      </c>
      <c r="S3440" s="16">
        <v>23</v>
      </c>
      <c r="T3440" s="16" t="s">
        <v>213</v>
      </c>
      <c r="U3440" s="16" t="s">
        <v>7048</v>
      </c>
      <c r="V3440" s="16" t="s">
        <v>7048</v>
      </c>
    </row>
    <row r="3441" spans="1:22" ht="75" x14ac:dyDescent="0.3">
      <c r="A3441" s="16">
        <v>3436</v>
      </c>
      <c r="B3441" s="21" t="s">
        <v>2626</v>
      </c>
      <c r="C3441" s="16" t="s">
        <v>6450</v>
      </c>
      <c r="D3441" s="16" t="s">
        <v>6451</v>
      </c>
      <c r="E3441" s="16" t="s">
        <v>6452</v>
      </c>
      <c r="F3441" s="16"/>
      <c r="G3441" s="16" t="s">
        <v>49</v>
      </c>
      <c r="H3441" s="251">
        <v>4930000</v>
      </c>
      <c r="I3441" s="251">
        <v>10</v>
      </c>
      <c r="J3441" s="16">
        <v>0</v>
      </c>
      <c r="K3441" s="16">
        <v>0</v>
      </c>
      <c r="L3441" s="16">
        <v>0</v>
      </c>
      <c r="M3441" s="16">
        <v>0</v>
      </c>
      <c r="N3441" s="16">
        <v>0</v>
      </c>
      <c r="O3441" s="16">
        <v>0</v>
      </c>
      <c r="P3441" s="16">
        <v>0</v>
      </c>
      <c r="Q3441" s="16">
        <v>0</v>
      </c>
      <c r="R3441" s="16">
        <v>4930000</v>
      </c>
      <c r="S3441" s="16">
        <v>10</v>
      </c>
      <c r="T3441" s="16" t="s">
        <v>76</v>
      </c>
      <c r="U3441" s="16"/>
      <c r="V3441" s="16"/>
    </row>
    <row r="3442" spans="1:22" ht="56.25" x14ac:dyDescent="0.3">
      <c r="A3442" s="16">
        <v>3437</v>
      </c>
      <c r="B3442" s="51" t="s">
        <v>14885</v>
      </c>
      <c r="C3442" s="51" t="s">
        <v>14886</v>
      </c>
      <c r="D3442" s="51" t="s">
        <v>1501</v>
      </c>
      <c r="E3442" s="51" t="s">
        <v>14887</v>
      </c>
      <c r="F3442" s="40" t="s">
        <v>14449</v>
      </c>
      <c r="G3442" s="51" t="s">
        <v>9115</v>
      </c>
      <c r="H3442" s="437">
        <v>4928000</v>
      </c>
      <c r="I3442" s="251" t="s">
        <v>9351</v>
      </c>
      <c r="J3442" s="17"/>
      <c r="K3442" s="17"/>
      <c r="L3442" s="17"/>
      <c r="M3442" s="17"/>
      <c r="N3442" s="17"/>
      <c r="O3442" s="17"/>
      <c r="P3442" s="17"/>
      <c r="Q3442" s="17"/>
      <c r="R3442" s="16">
        <v>4928000</v>
      </c>
      <c r="S3442" s="16">
        <v>2000</v>
      </c>
      <c r="T3442" s="51" t="s">
        <v>14655</v>
      </c>
      <c r="U3442" s="51"/>
      <c r="V3442" s="17"/>
    </row>
    <row r="3443" spans="1:22" ht="409.5" x14ac:dyDescent="0.3">
      <c r="A3443" s="16">
        <v>3438</v>
      </c>
      <c r="B3443" s="21" t="s">
        <v>3576</v>
      </c>
      <c r="C3443" s="16" t="s">
        <v>3577</v>
      </c>
      <c r="D3443" s="16" t="s">
        <v>1037</v>
      </c>
      <c r="E3443" s="16" t="s">
        <v>5390</v>
      </c>
      <c r="F3443" s="16"/>
      <c r="G3443" s="16" t="s">
        <v>1493</v>
      </c>
      <c r="H3443" s="251">
        <v>4927759.2</v>
      </c>
      <c r="I3443" s="251">
        <v>8</v>
      </c>
      <c r="J3443" s="16">
        <v>0</v>
      </c>
      <c r="K3443" s="16">
        <v>0</v>
      </c>
      <c r="L3443" s="16">
        <v>0</v>
      </c>
      <c r="M3443" s="16">
        <v>0</v>
      </c>
      <c r="N3443" s="16">
        <v>0</v>
      </c>
      <c r="O3443" s="16">
        <v>0</v>
      </c>
      <c r="P3443" s="16">
        <v>0</v>
      </c>
      <c r="Q3443" s="16">
        <v>0</v>
      </c>
      <c r="R3443" s="16">
        <v>4927759.2</v>
      </c>
      <c r="S3443" s="16">
        <v>8</v>
      </c>
      <c r="T3443" s="16" t="s">
        <v>76</v>
      </c>
      <c r="U3443" s="16" t="s">
        <v>204</v>
      </c>
      <c r="V3443" s="16" t="s">
        <v>5036</v>
      </c>
    </row>
    <row r="3444" spans="1:22" ht="56.25" x14ac:dyDescent="0.3">
      <c r="A3444" s="16">
        <v>3439</v>
      </c>
      <c r="B3444" s="21" t="s">
        <v>417</v>
      </c>
      <c r="C3444" s="16" t="s">
        <v>1577</v>
      </c>
      <c r="D3444" s="16" t="s">
        <v>1578</v>
      </c>
      <c r="E3444" s="16" t="s">
        <v>10500</v>
      </c>
      <c r="F3444" s="16"/>
      <c r="G3444" s="16" t="s">
        <v>9115</v>
      </c>
      <c r="H3444" s="251">
        <v>4926852</v>
      </c>
      <c r="I3444" s="251" t="s">
        <v>10501</v>
      </c>
      <c r="J3444" s="16"/>
      <c r="K3444" s="16"/>
      <c r="L3444" s="16"/>
      <c r="M3444" s="16"/>
      <c r="N3444" s="16"/>
      <c r="O3444" s="16"/>
      <c r="P3444" s="16"/>
      <c r="Q3444" s="16"/>
      <c r="R3444" s="16">
        <v>4926852</v>
      </c>
      <c r="S3444" s="16">
        <v>57</v>
      </c>
      <c r="T3444" s="16" t="s">
        <v>76</v>
      </c>
      <c r="U3444" s="16" t="s">
        <v>2567</v>
      </c>
      <c r="V3444" s="16" t="s">
        <v>5437</v>
      </c>
    </row>
    <row r="3445" spans="1:22" ht="56.25" x14ac:dyDescent="0.3">
      <c r="A3445" s="16">
        <v>3440</v>
      </c>
      <c r="B3445" s="16" t="s">
        <v>13327</v>
      </c>
      <c r="C3445" s="16" t="s">
        <v>13328</v>
      </c>
      <c r="D3445" s="16" t="s">
        <v>5479</v>
      </c>
      <c r="E3445" s="16" t="s">
        <v>13329</v>
      </c>
      <c r="F3445" s="16"/>
      <c r="G3445" s="151" t="s">
        <v>9115</v>
      </c>
      <c r="H3445" s="168">
        <v>4925424</v>
      </c>
      <c r="I3445" s="166" t="s">
        <v>9113</v>
      </c>
      <c r="J3445" s="166">
        <v>0</v>
      </c>
      <c r="K3445" s="166">
        <v>0</v>
      </c>
      <c r="L3445" s="166">
        <v>0</v>
      </c>
      <c r="M3445" s="166">
        <v>0</v>
      </c>
      <c r="N3445" s="166">
        <v>0</v>
      </c>
      <c r="O3445" s="166">
        <v>0</v>
      </c>
      <c r="P3445" s="166">
        <v>0</v>
      </c>
      <c r="Q3445" s="166">
        <v>0</v>
      </c>
      <c r="R3445" s="16">
        <v>4925424</v>
      </c>
      <c r="S3445" s="275">
        <v>1</v>
      </c>
      <c r="T3445" s="20" t="s">
        <v>13227</v>
      </c>
      <c r="U3445" s="118"/>
      <c r="V3445" s="118"/>
    </row>
    <row r="3446" spans="1:22" ht="56.25" x14ac:dyDescent="0.3">
      <c r="A3446" s="16">
        <v>3441</v>
      </c>
      <c r="B3446" s="16" t="s">
        <v>12552</v>
      </c>
      <c r="C3446" s="16" t="s">
        <v>12553</v>
      </c>
      <c r="D3446" s="16" t="s">
        <v>5479</v>
      </c>
      <c r="E3446" s="16" t="s">
        <v>12554</v>
      </c>
      <c r="F3446" s="16" t="s">
        <v>12555</v>
      </c>
      <c r="G3446" s="151" t="s">
        <v>33</v>
      </c>
      <c r="H3446" s="275">
        <v>0</v>
      </c>
      <c r="I3446" s="275">
        <v>0</v>
      </c>
      <c r="J3446" s="275">
        <v>1641529.56</v>
      </c>
      <c r="K3446" s="275">
        <v>11</v>
      </c>
      <c r="L3446" s="275">
        <v>1641529.56</v>
      </c>
      <c r="M3446" s="275">
        <v>11</v>
      </c>
      <c r="N3446" s="275">
        <v>1641529.56</v>
      </c>
      <c r="O3446" s="275">
        <v>11</v>
      </c>
      <c r="P3446" s="275">
        <v>0</v>
      </c>
      <c r="Q3446" s="275">
        <v>0</v>
      </c>
      <c r="R3446" s="16">
        <v>4924588.68</v>
      </c>
      <c r="S3446" s="275">
        <v>33</v>
      </c>
      <c r="T3446" s="243" t="s">
        <v>11752</v>
      </c>
      <c r="U3446" s="279" t="s">
        <v>35</v>
      </c>
      <c r="V3446" s="279" t="s">
        <v>11814</v>
      </c>
    </row>
    <row r="3447" spans="1:22" ht="150" x14ac:dyDescent="0.3">
      <c r="A3447" s="16">
        <v>3442</v>
      </c>
      <c r="B3447" s="21" t="s">
        <v>1179</v>
      </c>
      <c r="C3447" s="16" t="s">
        <v>1180</v>
      </c>
      <c r="D3447" s="16" t="s">
        <v>1181</v>
      </c>
      <c r="E3447" s="16" t="s">
        <v>1181</v>
      </c>
      <c r="F3447" s="16"/>
      <c r="G3447" s="16" t="s">
        <v>49</v>
      </c>
      <c r="H3447" s="251">
        <v>1638360</v>
      </c>
      <c r="I3447" s="251">
        <v>30</v>
      </c>
      <c r="J3447" s="29">
        <v>1638360</v>
      </c>
      <c r="K3447" s="16">
        <v>30</v>
      </c>
      <c r="L3447" s="29">
        <v>1638360</v>
      </c>
      <c r="M3447" s="16">
        <v>30</v>
      </c>
      <c r="N3447" s="16">
        <v>0</v>
      </c>
      <c r="O3447" s="16">
        <v>0</v>
      </c>
      <c r="P3447" s="16">
        <v>0</v>
      </c>
      <c r="Q3447" s="16">
        <v>0</v>
      </c>
      <c r="R3447" s="16">
        <v>4915080</v>
      </c>
      <c r="S3447" s="16">
        <v>90</v>
      </c>
      <c r="T3447" s="16" t="s">
        <v>213</v>
      </c>
      <c r="U3447" s="16" t="s">
        <v>294</v>
      </c>
      <c r="V3447" s="16" t="s">
        <v>868</v>
      </c>
    </row>
    <row r="3448" spans="1:22" ht="56.25" x14ac:dyDescent="0.3">
      <c r="A3448" s="16">
        <v>3443</v>
      </c>
      <c r="B3448" s="16" t="s">
        <v>12556</v>
      </c>
      <c r="C3448" s="16" t="s">
        <v>12557</v>
      </c>
      <c r="D3448" s="16" t="s">
        <v>12558</v>
      </c>
      <c r="E3448" s="16" t="s">
        <v>12559</v>
      </c>
      <c r="F3448" s="16"/>
      <c r="G3448" s="151" t="s">
        <v>9115</v>
      </c>
      <c r="H3448" s="275">
        <v>0</v>
      </c>
      <c r="I3448" s="275">
        <v>0</v>
      </c>
      <c r="J3448" s="275">
        <v>1227700</v>
      </c>
      <c r="K3448" s="275" t="s">
        <v>10657</v>
      </c>
      <c r="L3448" s="275">
        <v>1227700</v>
      </c>
      <c r="M3448" s="275" t="s">
        <v>10657</v>
      </c>
      <c r="N3448" s="275">
        <v>1227700</v>
      </c>
      <c r="O3448" s="275" t="s">
        <v>10657</v>
      </c>
      <c r="P3448" s="275">
        <v>1227700</v>
      </c>
      <c r="Q3448" s="275" t="s">
        <v>10657</v>
      </c>
      <c r="R3448" s="16">
        <v>4910800</v>
      </c>
      <c r="S3448" s="275">
        <v>20000</v>
      </c>
      <c r="T3448" s="38" t="s">
        <v>11752</v>
      </c>
      <c r="U3448" s="279"/>
      <c r="V3448" s="279"/>
    </row>
    <row r="3449" spans="1:22" ht="75" x14ac:dyDescent="0.3">
      <c r="A3449" s="16">
        <v>3444</v>
      </c>
      <c r="B3449" s="16" t="s">
        <v>417</v>
      </c>
      <c r="C3449" s="16" t="s">
        <v>685</v>
      </c>
      <c r="D3449" s="16" t="s">
        <v>686</v>
      </c>
      <c r="E3449" s="16" t="s">
        <v>13330</v>
      </c>
      <c r="F3449" s="16"/>
      <c r="G3449" s="151" t="s">
        <v>9115</v>
      </c>
      <c r="H3449" s="168">
        <v>4908825.5999999996</v>
      </c>
      <c r="I3449" s="166" t="s">
        <v>7128</v>
      </c>
      <c r="J3449" s="166">
        <v>0</v>
      </c>
      <c r="K3449" s="166">
        <v>0</v>
      </c>
      <c r="L3449" s="166">
        <v>0</v>
      </c>
      <c r="M3449" s="166">
        <v>0</v>
      </c>
      <c r="N3449" s="166">
        <v>0</v>
      </c>
      <c r="O3449" s="166">
        <v>0</v>
      </c>
      <c r="P3449" s="166">
        <v>0</v>
      </c>
      <c r="Q3449" s="166">
        <v>0</v>
      </c>
      <c r="R3449" s="16">
        <v>4908825.5999999996</v>
      </c>
      <c r="S3449" s="275">
        <v>20</v>
      </c>
      <c r="T3449" s="20" t="s">
        <v>13227</v>
      </c>
      <c r="U3449" s="118"/>
      <c r="V3449" s="118"/>
    </row>
    <row r="3450" spans="1:22" ht="93.75" x14ac:dyDescent="0.3">
      <c r="A3450" s="16">
        <v>3445</v>
      </c>
      <c r="B3450" s="21" t="s">
        <v>961</v>
      </c>
      <c r="C3450" s="16" t="s">
        <v>962</v>
      </c>
      <c r="D3450" s="16" t="s">
        <v>963</v>
      </c>
      <c r="E3450" s="16" t="s">
        <v>3927</v>
      </c>
      <c r="F3450" s="16"/>
      <c r="G3450" s="16" t="s">
        <v>1493</v>
      </c>
      <c r="H3450" s="251">
        <v>1119870</v>
      </c>
      <c r="I3450" s="251">
        <v>10</v>
      </c>
      <c r="J3450" s="16">
        <v>0</v>
      </c>
      <c r="K3450" s="16">
        <v>0</v>
      </c>
      <c r="L3450" s="16">
        <v>1211251.392</v>
      </c>
      <c r="M3450" s="16">
        <v>10</v>
      </c>
      <c r="N3450" s="16">
        <v>1259701.44768</v>
      </c>
      <c r="O3450" s="16">
        <v>10</v>
      </c>
      <c r="P3450" s="16">
        <v>1310089.5055871999</v>
      </c>
      <c r="Q3450" s="16">
        <v>10</v>
      </c>
      <c r="R3450" s="16">
        <v>4900912.3452671999</v>
      </c>
      <c r="S3450" s="16">
        <v>40</v>
      </c>
      <c r="T3450" s="16" t="s">
        <v>50</v>
      </c>
      <c r="U3450" s="16" t="s">
        <v>2567</v>
      </c>
      <c r="V3450" s="16" t="s">
        <v>3928</v>
      </c>
    </row>
    <row r="3451" spans="1:22" ht="112.5" x14ac:dyDescent="0.3">
      <c r="A3451" s="16">
        <v>3446</v>
      </c>
      <c r="B3451" s="20" t="s">
        <v>12907</v>
      </c>
      <c r="C3451" s="20" t="s">
        <v>14203</v>
      </c>
      <c r="D3451" s="20" t="s">
        <v>14204</v>
      </c>
      <c r="E3451" s="20" t="s">
        <v>14205</v>
      </c>
      <c r="F3451" s="20"/>
      <c r="G3451" s="21" t="s">
        <v>33</v>
      </c>
      <c r="H3451" s="115">
        <v>4900470</v>
      </c>
      <c r="I3451" s="115">
        <v>30</v>
      </c>
      <c r="J3451" s="115"/>
      <c r="K3451" s="115"/>
      <c r="L3451" s="115"/>
      <c r="M3451" s="115"/>
      <c r="N3451" s="115"/>
      <c r="O3451" s="115"/>
      <c r="P3451" s="115"/>
      <c r="Q3451" s="115"/>
      <c r="R3451" s="16">
        <v>4900470</v>
      </c>
      <c r="S3451" s="21">
        <v>30</v>
      </c>
      <c r="T3451" s="20" t="s">
        <v>14072</v>
      </c>
      <c r="U3451" s="17" t="s">
        <v>14206</v>
      </c>
      <c r="V3451" s="17" t="s">
        <v>14207</v>
      </c>
    </row>
    <row r="3452" spans="1:22" ht="409.5" x14ac:dyDescent="0.3">
      <c r="A3452" s="16">
        <v>3447</v>
      </c>
      <c r="B3452" s="21" t="s">
        <v>2906</v>
      </c>
      <c r="C3452" s="16" t="s">
        <v>2882</v>
      </c>
      <c r="D3452" s="16" t="s">
        <v>2883</v>
      </c>
      <c r="E3452" s="16" t="s">
        <v>2907</v>
      </c>
      <c r="F3452" s="16"/>
      <c r="G3452" s="16" t="s">
        <v>33</v>
      </c>
      <c r="H3452" s="251">
        <v>1288395</v>
      </c>
      <c r="I3452" s="251">
        <v>300</v>
      </c>
      <c r="J3452" s="16">
        <v>902776</v>
      </c>
      <c r="K3452" s="16">
        <v>196</v>
      </c>
      <c r="L3452" s="16">
        <v>902776</v>
      </c>
      <c r="M3452" s="16">
        <v>196</v>
      </c>
      <c r="N3452" s="16">
        <v>902776</v>
      </c>
      <c r="O3452" s="16">
        <v>196</v>
      </c>
      <c r="P3452" s="16">
        <v>902776</v>
      </c>
      <c r="Q3452" s="16">
        <v>196</v>
      </c>
      <c r="R3452" s="16">
        <v>4899499</v>
      </c>
      <c r="S3452" s="16">
        <v>1084</v>
      </c>
      <c r="T3452" s="16" t="s">
        <v>25</v>
      </c>
      <c r="U3452" s="16" t="s">
        <v>1274</v>
      </c>
      <c r="V3452" s="16" t="s">
        <v>2908</v>
      </c>
    </row>
    <row r="3453" spans="1:22" ht="56.25" x14ac:dyDescent="0.3">
      <c r="A3453" s="16">
        <v>3448</v>
      </c>
      <c r="B3453" s="21" t="s">
        <v>270</v>
      </c>
      <c r="C3453" s="16" t="s">
        <v>9671</v>
      </c>
      <c r="D3453" s="16" t="s">
        <v>9672</v>
      </c>
      <c r="E3453" s="16" t="s">
        <v>5</v>
      </c>
      <c r="F3453" s="16" t="s">
        <v>9676</v>
      </c>
      <c r="G3453" s="16" t="s">
        <v>1493</v>
      </c>
      <c r="H3453" s="251">
        <v>720070</v>
      </c>
      <c r="I3453" s="251">
        <v>5</v>
      </c>
      <c r="J3453" s="16">
        <v>720070</v>
      </c>
      <c r="K3453" s="16">
        <v>5</v>
      </c>
      <c r="L3453" s="16">
        <v>1152112</v>
      </c>
      <c r="M3453" s="16">
        <v>8</v>
      </c>
      <c r="N3453" s="16">
        <v>1152112</v>
      </c>
      <c r="O3453" s="16">
        <v>8</v>
      </c>
      <c r="P3453" s="16">
        <v>1152112</v>
      </c>
      <c r="Q3453" s="16">
        <v>8</v>
      </c>
      <c r="R3453" s="16">
        <v>4896476</v>
      </c>
      <c r="S3453" s="16">
        <v>34</v>
      </c>
      <c r="T3453" s="16" t="s">
        <v>1457</v>
      </c>
      <c r="U3453" s="16"/>
      <c r="V3453" s="16"/>
    </row>
    <row r="3454" spans="1:22" ht="150" x14ac:dyDescent="0.3">
      <c r="A3454" s="16">
        <v>3449</v>
      </c>
      <c r="B3454" s="21" t="s">
        <v>8097</v>
      </c>
      <c r="C3454" s="16" t="s">
        <v>8098</v>
      </c>
      <c r="D3454" s="16" t="s">
        <v>8099</v>
      </c>
      <c r="E3454" s="16" t="s">
        <v>8100</v>
      </c>
      <c r="F3454" s="16"/>
      <c r="G3454" s="16" t="s">
        <v>33</v>
      </c>
      <c r="H3454" s="251">
        <v>340951.99999999994</v>
      </c>
      <c r="I3454" s="251">
        <v>4</v>
      </c>
      <c r="J3454" s="16">
        <v>650000</v>
      </c>
      <c r="K3454" s="16">
        <v>4</v>
      </c>
      <c r="L3454" s="16">
        <v>1625000</v>
      </c>
      <c r="M3454" s="16">
        <v>10</v>
      </c>
      <c r="N3454" s="16">
        <v>1625000</v>
      </c>
      <c r="O3454" s="16">
        <v>4</v>
      </c>
      <c r="P3454" s="16">
        <v>650000</v>
      </c>
      <c r="Q3454" s="16">
        <v>4</v>
      </c>
      <c r="R3454" s="16">
        <v>4890952</v>
      </c>
      <c r="S3454" s="16">
        <v>26</v>
      </c>
      <c r="T3454" s="16" t="s">
        <v>213</v>
      </c>
      <c r="U3454" s="16" t="s">
        <v>35</v>
      </c>
      <c r="V3454" s="16" t="s">
        <v>8101</v>
      </c>
    </row>
    <row r="3455" spans="1:22" ht="56.25" x14ac:dyDescent="0.3">
      <c r="A3455" s="16">
        <v>3450</v>
      </c>
      <c r="B3455" s="21" t="s">
        <v>5819</v>
      </c>
      <c r="C3455" s="16" t="s">
        <v>5820</v>
      </c>
      <c r="D3455" s="16" t="s">
        <v>5821</v>
      </c>
      <c r="E3455" s="16" t="s">
        <v>5822</v>
      </c>
      <c r="F3455" s="16"/>
      <c r="G3455" s="16" t="s">
        <v>1493</v>
      </c>
      <c r="H3455" s="251">
        <v>4889808</v>
      </c>
      <c r="I3455" s="251">
        <v>1</v>
      </c>
      <c r="J3455" s="16">
        <v>0</v>
      </c>
      <c r="K3455" s="16">
        <v>0</v>
      </c>
      <c r="L3455" s="16">
        <v>0</v>
      </c>
      <c r="M3455" s="16">
        <v>0</v>
      </c>
      <c r="N3455" s="16">
        <v>0</v>
      </c>
      <c r="O3455" s="16">
        <v>0</v>
      </c>
      <c r="P3455" s="16">
        <v>0</v>
      </c>
      <c r="Q3455" s="16">
        <v>0</v>
      </c>
      <c r="R3455" s="16">
        <v>4889808</v>
      </c>
      <c r="S3455" s="16">
        <v>1</v>
      </c>
      <c r="T3455" s="16" t="s">
        <v>76</v>
      </c>
      <c r="U3455" s="16" t="s">
        <v>2567</v>
      </c>
      <c r="V3455" s="16" t="s">
        <v>492</v>
      </c>
    </row>
    <row r="3456" spans="1:22" ht="112.5" x14ac:dyDescent="0.3">
      <c r="A3456" s="16">
        <v>3451</v>
      </c>
      <c r="B3456" s="21" t="s">
        <v>3273</v>
      </c>
      <c r="C3456" s="16" t="s">
        <v>3274</v>
      </c>
      <c r="D3456" s="16" t="s">
        <v>3275</v>
      </c>
      <c r="E3456" s="16" t="s">
        <v>3275</v>
      </c>
      <c r="F3456" s="16"/>
      <c r="G3456" s="16" t="s">
        <v>33</v>
      </c>
      <c r="H3456" s="251">
        <v>910440</v>
      </c>
      <c r="I3456" s="251">
        <v>20</v>
      </c>
      <c r="J3456" s="16">
        <v>965066.4</v>
      </c>
      <c r="K3456" s="16">
        <v>20</v>
      </c>
      <c r="L3456" s="16">
        <v>965066.4</v>
      </c>
      <c r="M3456" s="16">
        <v>20</v>
      </c>
      <c r="N3456" s="16">
        <v>1003669.056</v>
      </c>
      <c r="O3456" s="16">
        <v>20</v>
      </c>
      <c r="P3456" s="16">
        <v>1043815.8182400001</v>
      </c>
      <c r="Q3456" s="16">
        <v>20</v>
      </c>
      <c r="R3456" s="16">
        <v>4888057.6742399996</v>
      </c>
      <c r="S3456" s="16">
        <v>100</v>
      </c>
      <c r="T3456" s="16" t="s">
        <v>198</v>
      </c>
      <c r="U3456" s="16" t="s">
        <v>204</v>
      </c>
      <c r="V3456" s="16" t="s">
        <v>3276</v>
      </c>
    </row>
    <row r="3457" spans="1:22" ht="168.75" x14ac:dyDescent="0.3">
      <c r="A3457" s="16">
        <v>3452</v>
      </c>
      <c r="B3457" s="21" t="s">
        <v>645</v>
      </c>
      <c r="C3457" s="16" t="s">
        <v>6846</v>
      </c>
      <c r="D3457" s="16" t="s">
        <v>6847</v>
      </c>
      <c r="E3457" s="16" t="s">
        <v>6848</v>
      </c>
      <c r="F3457" s="16"/>
      <c r="G3457" s="16" t="s">
        <v>1493</v>
      </c>
      <c r="H3457" s="251">
        <v>0</v>
      </c>
      <c r="I3457" s="251">
        <v>0</v>
      </c>
      <c r="J3457" s="16">
        <v>1134000</v>
      </c>
      <c r="K3457" s="16">
        <v>12</v>
      </c>
      <c r="L3457" s="16">
        <v>1190700</v>
      </c>
      <c r="M3457" s="16"/>
      <c r="N3457" s="16">
        <v>1250235</v>
      </c>
      <c r="O3457" s="16">
        <v>12</v>
      </c>
      <c r="P3457" s="16">
        <v>1312746.75</v>
      </c>
      <c r="Q3457" s="16">
        <v>12</v>
      </c>
      <c r="R3457" s="16">
        <v>4887681.75</v>
      </c>
      <c r="S3457" s="16">
        <v>36</v>
      </c>
      <c r="T3457" s="16" t="s">
        <v>243</v>
      </c>
      <c r="U3457" s="16" t="s">
        <v>6843</v>
      </c>
      <c r="V3457" s="16" t="s">
        <v>6844</v>
      </c>
    </row>
    <row r="3458" spans="1:22" ht="75" x14ac:dyDescent="0.3">
      <c r="A3458" s="16">
        <v>3453</v>
      </c>
      <c r="B3458" s="20" t="s">
        <v>1402</v>
      </c>
      <c r="C3458" s="17" t="s">
        <v>2467</v>
      </c>
      <c r="D3458" s="17" t="s">
        <v>2468</v>
      </c>
      <c r="E3458" s="45" t="s">
        <v>3299</v>
      </c>
      <c r="F3458" s="16"/>
      <c r="G3458" s="16" t="s">
        <v>33</v>
      </c>
      <c r="H3458" s="251">
        <v>4887000</v>
      </c>
      <c r="I3458" s="251">
        <v>1</v>
      </c>
      <c r="J3458" s="16">
        <v>0</v>
      </c>
      <c r="K3458" s="16">
        <v>0</v>
      </c>
      <c r="L3458" s="16">
        <v>0</v>
      </c>
      <c r="M3458" s="16">
        <v>0</v>
      </c>
      <c r="N3458" s="16">
        <v>0</v>
      </c>
      <c r="O3458" s="16">
        <v>0</v>
      </c>
      <c r="P3458" s="16">
        <v>0</v>
      </c>
      <c r="Q3458" s="16">
        <v>0</v>
      </c>
      <c r="R3458" s="16">
        <v>4887000</v>
      </c>
      <c r="S3458" s="16">
        <v>1</v>
      </c>
      <c r="T3458" s="16" t="s">
        <v>1516</v>
      </c>
      <c r="U3458" s="16" t="s">
        <v>2567</v>
      </c>
      <c r="V3458" s="16" t="s">
        <v>3300</v>
      </c>
    </row>
    <row r="3459" spans="1:22" ht="75" x14ac:dyDescent="0.3">
      <c r="A3459" s="16">
        <v>3454</v>
      </c>
      <c r="B3459" s="34" t="s">
        <v>1171</v>
      </c>
      <c r="C3459" s="17" t="s">
        <v>1172</v>
      </c>
      <c r="D3459" s="48" t="s">
        <v>2210</v>
      </c>
      <c r="E3459" s="46" t="s">
        <v>2242</v>
      </c>
      <c r="F3459" s="16"/>
      <c r="G3459" s="16" t="s">
        <v>33</v>
      </c>
      <c r="H3459" s="251">
        <v>4886175</v>
      </c>
      <c r="I3459" s="482">
        <v>10</v>
      </c>
      <c r="J3459" s="16">
        <v>0</v>
      </c>
      <c r="K3459" s="16">
        <v>0</v>
      </c>
      <c r="L3459" s="16">
        <v>0</v>
      </c>
      <c r="M3459" s="16">
        <v>0</v>
      </c>
      <c r="N3459" s="16">
        <v>0</v>
      </c>
      <c r="O3459" s="16">
        <v>0</v>
      </c>
      <c r="P3459" s="16">
        <v>0</v>
      </c>
      <c r="Q3459" s="16">
        <v>0</v>
      </c>
      <c r="R3459" s="16">
        <v>4886175</v>
      </c>
      <c r="S3459" s="16">
        <v>10</v>
      </c>
      <c r="T3459" s="16" t="s">
        <v>1516</v>
      </c>
      <c r="U3459" s="16" t="s">
        <v>35</v>
      </c>
      <c r="V3459" s="16" t="s">
        <v>199</v>
      </c>
    </row>
    <row r="3460" spans="1:22" ht="243.75" x14ac:dyDescent="0.3">
      <c r="A3460" s="16">
        <v>3455</v>
      </c>
      <c r="B3460" s="16" t="s">
        <v>13220</v>
      </c>
      <c r="C3460" s="16" t="s">
        <v>13221</v>
      </c>
      <c r="D3460" s="16" t="s">
        <v>13222</v>
      </c>
      <c r="E3460" s="16" t="s">
        <v>13225</v>
      </c>
      <c r="F3460" s="16"/>
      <c r="G3460" s="151" t="s">
        <v>33</v>
      </c>
      <c r="H3460" s="166">
        <v>900148.5</v>
      </c>
      <c r="I3460" s="166">
        <v>50</v>
      </c>
      <c r="J3460" s="166">
        <v>945155.92500000005</v>
      </c>
      <c r="K3460" s="166">
        <v>50</v>
      </c>
      <c r="L3460" s="166">
        <v>978236.38237499993</v>
      </c>
      <c r="M3460" s="166">
        <v>50</v>
      </c>
      <c r="N3460" s="166">
        <v>1012474.6557581249</v>
      </c>
      <c r="O3460" s="166">
        <v>50</v>
      </c>
      <c r="P3460" s="166">
        <v>1047911.2687096592</v>
      </c>
      <c r="Q3460" s="166">
        <v>50</v>
      </c>
      <c r="R3460" s="16">
        <v>4883926.7318427842</v>
      </c>
      <c r="S3460" s="275">
        <v>250</v>
      </c>
      <c r="T3460" s="20" t="s">
        <v>13217</v>
      </c>
      <c r="U3460" s="118" t="s">
        <v>7074</v>
      </c>
      <c r="V3460" s="118" t="s">
        <v>13224</v>
      </c>
    </row>
    <row r="3461" spans="1:22" ht="56.25" x14ac:dyDescent="0.3">
      <c r="A3461" s="16">
        <v>3456</v>
      </c>
      <c r="B3461" s="21" t="s">
        <v>1038</v>
      </c>
      <c r="C3461" s="16" t="s">
        <v>1039</v>
      </c>
      <c r="D3461" s="16" t="s">
        <v>1040</v>
      </c>
      <c r="E3461" s="16" t="s">
        <v>1041</v>
      </c>
      <c r="F3461" s="16"/>
      <c r="G3461" s="16" t="s">
        <v>33</v>
      </c>
      <c r="H3461" s="251">
        <v>1564332</v>
      </c>
      <c r="I3461" s="251">
        <v>200</v>
      </c>
      <c r="J3461" s="16">
        <v>1626905.28</v>
      </c>
      <c r="K3461" s="16">
        <v>200</v>
      </c>
      <c r="L3461" s="16">
        <v>1691981.4912</v>
      </c>
      <c r="M3461" s="16">
        <v>200</v>
      </c>
      <c r="N3461" s="16">
        <v>0</v>
      </c>
      <c r="O3461" s="16">
        <v>0</v>
      </c>
      <c r="P3461" s="16">
        <v>0</v>
      </c>
      <c r="Q3461" s="16">
        <v>0</v>
      </c>
      <c r="R3461" s="16">
        <v>4883218.7712000003</v>
      </c>
      <c r="S3461" s="16">
        <v>600</v>
      </c>
      <c r="T3461" s="16" t="s">
        <v>50</v>
      </c>
      <c r="U3461" s="16" t="s">
        <v>35</v>
      </c>
      <c r="V3461" s="16" t="s">
        <v>1042</v>
      </c>
    </row>
    <row r="3462" spans="1:22" ht="131.25" x14ac:dyDescent="0.3">
      <c r="A3462" s="16">
        <v>3457</v>
      </c>
      <c r="B3462" s="21" t="s">
        <v>9246</v>
      </c>
      <c r="C3462" s="16" t="s">
        <v>9247</v>
      </c>
      <c r="D3462" s="16" t="s">
        <v>9248</v>
      </c>
      <c r="E3462" s="16" t="s">
        <v>9249</v>
      </c>
      <c r="F3462" s="16"/>
      <c r="G3462" s="16" t="s">
        <v>9115</v>
      </c>
      <c r="H3462" s="251">
        <v>4882064.32</v>
      </c>
      <c r="I3462" s="251" t="s">
        <v>9120</v>
      </c>
      <c r="J3462" s="16"/>
      <c r="K3462" s="16"/>
      <c r="L3462" s="16"/>
      <c r="M3462" s="16"/>
      <c r="N3462" s="16"/>
      <c r="O3462" s="16"/>
      <c r="P3462" s="16"/>
      <c r="Q3462" s="16"/>
      <c r="R3462" s="16">
        <v>4882064.32</v>
      </c>
      <c r="S3462" s="16">
        <v>2</v>
      </c>
      <c r="T3462" s="16" t="s">
        <v>1326</v>
      </c>
      <c r="U3462" s="16"/>
      <c r="V3462" s="16"/>
    </row>
    <row r="3463" spans="1:22" ht="56.25" x14ac:dyDescent="0.3">
      <c r="A3463" s="16">
        <v>3458</v>
      </c>
      <c r="B3463" s="114" t="s">
        <v>263</v>
      </c>
      <c r="C3463" s="113" t="s">
        <v>16122</v>
      </c>
      <c r="D3463" s="114" t="s">
        <v>16123</v>
      </c>
      <c r="E3463" s="114" t="s">
        <v>16184</v>
      </c>
      <c r="F3463" s="17">
        <v>3574</v>
      </c>
      <c r="G3463" s="21" t="s">
        <v>33</v>
      </c>
      <c r="H3463" s="115">
        <v>4876455.6000000006</v>
      </c>
      <c r="I3463" s="115">
        <v>36</v>
      </c>
      <c r="J3463" s="171"/>
      <c r="K3463" s="171"/>
      <c r="L3463" s="171"/>
      <c r="M3463" s="171"/>
      <c r="N3463" s="171"/>
      <c r="O3463" s="171"/>
      <c r="P3463" s="174"/>
      <c r="Q3463" s="174"/>
      <c r="R3463" s="16">
        <v>4876455.6000000006</v>
      </c>
      <c r="S3463" s="171">
        <v>36</v>
      </c>
      <c r="T3463" s="21" t="s">
        <v>15928</v>
      </c>
      <c r="U3463" s="112" t="s">
        <v>199</v>
      </c>
      <c r="V3463" s="112" t="s">
        <v>199</v>
      </c>
    </row>
    <row r="3464" spans="1:22" ht="281.25" x14ac:dyDescent="0.3">
      <c r="A3464" s="16">
        <v>3459</v>
      </c>
      <c r="B3464" s="114" t="s">
        <v>11310</v>
      </c>
      <c r="C3464" s="114" t="s">
        <v>11311</v>
      </c>
      <c r="D3464" s="114" t="s">
        <v>11312</v>
      </c>
      <c r="E3464" s="114" t="s">
        <v>1051</v>
      </c>
      <c r="F3464" s="114" t="s">
        <v>14449</v>
      </c>
      <c r="G3464" s="114" t="s">
        <v>9115</v>
      </c>
      <c r="H3464" s="189">
        <v>4873508.6399999997</v>
      </c>
      <c r="I3464" s="172" t="s">
        <v>9196</v>
      </c>
      <c r="J3464" s="20"/>
      <c r="K3464" s="20"/>
      <c r="L3464" s="20"/>
      <c r="M3464" s="20"/>
      <c r="N3464" s="20"/>
      <c r="O3464" s="20"/>
      <c r="P3464" s="20"/>
      <c r="Q3464" s="20"/>
      <c r="R3464" s="16">
        <v>4873508.6399999997</v>
      </c>
      <c r="S3464" s="21">
        <v>12</v>
      </c>
      <c r="T3464" s="20" t="s">
        <v>15828</v>
      </c>
      <c r="U3464" s="112"/>
      <c r="V3464" s="37"/>
    </row>
    <row r="3465" spans="1:22" ht="409.5" x14ac:dyDescent="0.3">
      <c r="A3465" s="16">
        <v>3460</v>
      </c>
      <c r="B3465" s="279" t="s">
        <v>239</v>
      </c>
      <c r="C3465" s="36" t="s">
        <v>240</v>
      </c>
      <c r="D3465" s="36" t="s">
        <v>241</v>
      </c>
      <c r="E3465" s="134" t="s">
        <v>11395</v>
      </c>
      <c r="F3465" s="35"/>
      <c r="G3465" s="134" t="s">
        <v>1571</v>
      </c>
      <c r="H3465" s="308">
        <v>4872656.25</v>
      </c>
      <c r="I3465" s="308">
        <v>1</v>
      </c>
      <c r="J3465" s="99">
        <v>0</v>
      </c>
      <c r="K3465" s="99">
        <v>0</v>
      </c>
      <c r="L3465" s="99">
        <v>0</v>
      </c>
      <c r="M3465" s="99">
        <v>0</v>
      </c>
      <c r="N3465" s="99">
        <v>0</v>
      </c>
      <c r="O3465" s="99">
        <v>0</v>
      </c>
      <c r="P3465" s="99">
        <v>0</v>
      </c>
      <c r="Q3465" s="99">
        <v>0</v>
      </c>
      <c r="R3465" s="16">
        <v>4872656.25</v>
      </c>
      <c r="S3465" s="99">
        <v>1</v>
      </c>
      <c r="T3465" s="16" t="s">
        <v>9133</v>
      </c>
      <c r="U3465" s="215" t="s">
        <v>83</v>
      </c>
      <c r="V3465" s="35" t="s">
        <v>199</v>
      </c>
    </row>
    <row r="3466" spans="1:22" ht="56.25" x14ac:dyDescent="0.3">
      <c r="A3466" s="16">
        <v>3461</v>
      </c>
      <c r="B3466" s="21" t="s">
        <v>435</v>
      </c>
      <c r="C3466" s="16" t="s">
        <v>436</v>
      </c>
      <c r="D3466" s="16" t="s">
        <v>437</v>
      </c>
      <c r="E3466" s="16" t="s">
        <v>1869</v>
      </c>
      <c r="F3466" s="16"/>
      <c r="G3466" s="16" t="s">
        <v>33</v>
      </c>
      <c r="H3466" s="251">
        <v>0</v>
      </c>
      <c r="I3466" s="251">
        <v>0</v>
      </c>
      <c r="J3466" s="16">
        <v>1080000</v>
      </c>
      <c r="K3466" s="16">
        <v>40</v>
      </c>
      <c r="L3466" s="16">
        <v>1213056</v>
      </c>
      <c r="M3466" s="16">
        <v>40</v>
      </c>
      <c r="N3466" s="16">
        <v>1261579</v>
      </c>
      <c r="O3466" s="16">
        <v>40</v>
      </c>
      <c r="P3466" s="16">
        <v>1312043</v>
      </c>
      <c r="Q3466" s="16">
        <v>40</v>
      </c>
      <c r="R3466" s="16">
        <v>4866678</v>
      </c>
      <c r="S3466" s="16">
        <v>160</v>
      </c>
      <c r="T3466" s="16" t="s">
        <v>786</v>
      </c>
      <c r="U3466" s="16" t="s">
        <v>83</v>
      </c>
      <c r="V3466" s="16" t="s">
        <v>199</v>
      </c>
    </row>
    <row r="3467" spans="1:22" ht="56.25" x14ac:dyDescent="0.3">
      <c r="A3467" s="16">
        <v>3462</v>
      </c>
      <c r="B3467" s="51" t="s">
        <v>2966</v>
      </c>
      <c r="C3467" s="51" t="s">
        <v>14888</v>
      </c>
      <c r="D3467" s="51" t="s">
        <v>14889</v>
      </c>
      <c r="E3467" s="51" t="s">
        <v>14890</v>
      </c>
      <c r="F3467" s="51"/>
      <c r="G3467" s="51" t="s">
        <v>9115</v>
      </c>
      <c r="H3467" s="437">
        <v>4860800</v>
      </c>
      <c r="I3467" s="251" t="s">
        <v>14891</v>
      </c>
      <c r="J3467" s="17"/>
      <c r="K3467" s="17"/>
      <c r="L3467" s="17"/>
      <c r="M3467" s="17"/>
      <c r="N3467" s="17"/>
      <c r="O3467" s="17"/>
      <c r="P3467" s="17"/>
      <c r="Q3467" s="17"/>
      <c r="R3467" s="16">
        <v>4860800</v>
      </c>
      <c r="S3467" s="16">
        <v>124</v>
      </c>
      <c r="T3467" s="51" t="s">
        <v>14655</v>
      </c>
      <c r="U3467" s="51"/>
      <c r="V3467" s="17"/>
    </row>
    <row r="3468" spans="1:22" ht="168.75" x14ac:dyDescent="0.3">
      <c r="A3468" s="16">
        <v>3463</v>
      </c>
      <c r="B3468" s="16" t="s">
        <v>12560</v>
      </c>
      <c r="C3468" s="16" t="s">
        <v>12561</v>
      </c>
      <c r="D3468" s="16" t="s">
        <v>5479</v>
      </c>
      <c r="E3468" s="16" t="s">
        <v>12562</v>
      </c>
      <c r="F3468" s="16" t="s">
        <v>12563</v>
      </c>
      <c r="G3468" s="151" t="s">
        <v>33</v>
      </c>
      <c r="H3468" s="275">
        <v>0</v>
      </c>
      <c r="I3468" s="275">
        <v>0</v>
      </c>
      <c r="J3468" s="275">
        <v>1620000</v>
      </c>
      <c r="K3468" s="275">
        <v>54</v>
      </c>
      <c r="L3468" s="275">
        <v>1620000</v>
      </c>
      <c r="M3468" s="275">
        <v>54</v>
      </c>
      <c r="N3468" s="275">
        <v>1620000</v>
      </c>
      <c r="O3468" s="275">
        <v>54</v>
      </c>
      <c r="P3468" s="275">
        <v>0</v>
      </c>
      <c r="Q3468" s="275">
        <v>0</v>
      </c>
      <c r="R3468" s="16">
        <v>4860000</v>
      </c>
      <c r="S3468" s="275">
        <v>162</v>
      </c>
      <c r="T3468" s="243" t="s">
        <v>11752</v>
      </c>
      <c r="U3468" s="279" t="s">
        <v>35</v>
      </c>
      <c r="V3468" s="279" t="s">
        <v>11932</v>
      </c>
    </row>
    <row r="3469" spans="1:22" ht="318.75" x14ac:dyDescent="0.3">
      <c r="A3469" s="16">
        <v>3464</v>
      </c>
      <c r="B3469" s="21" t="s">
        <v>8102</v>
      </c>
      <c r="C3469" s="16" t="s">
        <v>7287</v>
      </c>
      <c r="D3469" s="16" t="s">
        <v>5207</v>
      </c>
      <c r="E3469" s="16" t="s">
        <v>7323</v>
      </c>
      <c r="F3469" s="16"/>
      <c r="G3469" s="16" t="s">
        <v>33</v>
      </c>
      <c r="H3469" s="251">
        <v>1590732</v>
      </c>
      <c r="I3469" s="251">
        <v>468</v>
      </c>
      <c r="J3469" s="16">
        <v>815760</v>
      </c>
      <c r="K3469" s="16">
        <v>200</v>
      </c>
      <c r="L3469" s="16">
        <v>815760</v>
      </c>
      <c r="M3469" s="16">
        <v>200</v>
      </c>
      <c r="N3469" s="16">
        <v>815760</v>
      </c>
      <c r="O3469" s="16">
        <v>200</v>
      </c>
      <c r="P3469" s="16">
        <v>815760</v>
      </c>
      <c r="Q3469" s="16">
        <v>200</v>
      </c>
      <c r="R3469" s="16">
        <v>4853772</v>
      </c>
      <c r="S3469" s="16">
        <v>1268</v>
      </c>
      <c r="T3469" s="16" t="s">
        <v>213</v>
      </c>
      <c r="U3469" s="16" t="s">
        <v>35</v>
      </c>
      <c r="V3469" s="16" t="s">
        <v>8103</v>
      </c>
    </row>
    <row r="3470" spans="1:22" ht="409.5" x14ac:dyDescent="0.3">
      <c r="A3470" s="16">
        <v>3465</v>
      </c>
      <c r="B3470" s="21" t="s">
        <v>9728</v>
      </c>
      <c r="C3470" s="16" t="s">
        <v>9729</v>
      </c>
      <c r="D3470" s="16" t="s">
        <v>9728</v>
      </c>
      <c r="E3470" s="16" t="s">
        <v>9730</v>
      </c>
      <c r="F3470" s="16" t="s">
        <v>9731</v>
      </c>
      <c r="G3470" s="16" t="s">
        <v>9680</v>
      </c>
      <c r="H3470" s="251">
        <v>882273.21</v>
      </c>
      <c r="I3470" s="251">
        <v>2</v>
      </c>
      <c r="J3470" s="16">
        <v>935209.60714285704</v>
      </c>
      <c r="K3470" s="16">
        <v>2</v>
      </c>
      <c r="L3470" s="16">
        <v>972617.99142857105</v>
      </c>
      <c r="M3470" s="16">
        <v>2</v>
      </c>
      <c r="N3470" s="16">
        <v>1011522.71108571</v>
      </c>
      <c r="O3470" s="16">
        <v>2</v>
      </c>
      <c r="P3470" s="16">
        <v>1051983.6195291399</v>
      </c>
      <c r="Q3470" s="16">
        <v>2</v>
      </c>
      <c r="R3470" s="16">
        <v>4853607.139186278</v>
      </c>
      <c r="S3470" s="16">
        <v>10</v>
      </c>
      <c r="T3470" s="16" t="s">
        <v>966</v>
      </c>
      <c r="U3470" s="16" t="s">
        <v>1210</v>
      </c>
      <c r="V3470" s="16" t="s">
        <v>9727</v>
      </c>
    </row>
    <row r="3471" spans="1:22" ht="75" x14ac:dyDescent="0.3">
      <c r="A3471" s="16">
        <v>3466</v>
      </c>
      <c r="B3471" s="123" t="s">
        <v>14325</v>
      </c>
      <c r="C3471" s="20" t="s">
        <v>11411</v>
      </c>
      <c r="D3471" s="123" t="s">
        <v>11412</v>
      </c>
      <c r="E3471" s="114"/>
      <c r="F3471" s="123" t="s">
        <v>14449</v>
      </c>
      <c r="G3471" s="21" t="s">
        <v>33</v>
      </c>
      <c r="H3471" s="189">
        <v>4850760</v>
      </c>
      <c r="I3471" s="115">
        <v>60</v>
      </c>
      <c r="J3471" s="114"/>
      <c r="K3471" s="20"/>
      <c r="L3471" s="20"/>
      <c r="M3471" s="20"/>
      <c r="N3471" s="20"/>
      <c r="O3471" s="20"/>
      <c r="P3471" s="114"/>
      <c r="Q3471" s="114"/>
      <c r="R3471" s="16">
        <v>4850760</v>
      </c>
      <c r="S3471" s="20">
        <v>60</v>
      </c>
      <c r="T3471" s="21" t="s">
        <v>15693</v>
      </c>
      <c r="U3471" s="16" t="s">
        <v>1107</v>
      </c>
      <c r="V3471" s="16" t="s">
        <v>3405</v>
      </c>
    </row>
    <row r="3472" spans="1:22" ht="93.75" x14ac:dyDescent="0.3">
      <c r="A3472" s="16">
        <v>3467</v>
      </c>
      <c r="B3472" s="21" t="s">
        <v>2296</v>
      </c>
      <c r="C3472" s="16" t="s">
        <v>2297</v>
      </c>
      <c r="D3472" s="16" t="s">
        <v>2298</v>
      </c>
      <c r="E3472" s="46" t="s">
        <v>2299</v>
      </c>
      <c r="F3472" s="16"/>
      <c r="G3472" s="16" t="s">
        <v>33</v>
      </c>
      <c r="H3472" s="251">
        <v>4846717.5600000005</v>
      </c>
      <c r="I3472" s="476">
        <v>3</v>
      </c>
      <c r="J3472" s="16">
        <v>0</v>
      </c>
      <c r="K3472" s="16">
        <v>0</v>
      </c>
      <c r="L3472" s="16">
        <v>0</v>
      </c>
      <c r="M3472" s="16">
        <v>0</v>
      </c>
      <c r="N3472" s="16">
        <v>0</v>
      </c>
      <c r="O3472" s="16">
        <v>0</v>
      </c>
      <c r="P3472" s="16">
        <v>0</v>
      </c>
      <c r="Q3472" s="16">
        <v>0</v>
      </c>
      <c r="R3472" s="16">
        <v>4846717.5600000005</v>
      </c>
      <c r="S3472" s="16">
        <v>3</v>
      </c>
      <c r="T3472" s="16" t="s">
        <v>1516</v>
      </c>
      <c r="U3472" s="16" t="s">
        <v>359</v>
      </c>
      <c r="V3472" s="16" t="s">
        <v>199</v>
      </c>
    </row>
    <row r="3473" spans="1:22" ht="409.5" x14ac:dyDescent="0.3">
      <c r="A3473" s="16">
        <v>3468</v>
      </c>
      <c r="B3473" s="21" t="s">
        <v>2881</v>
      </c>
      <c r="C3473" s="16" t="s">
        <v>2882</v>
      </c>
      <c r="D3473" s="16" t="s">
        <v>2883</v>
      </c>
      <c r="E3473" s="16" t="s">
        <v>2884</v>
      </c>
      <c r="F3473" s="16"/>
      <c r="G3473" s="16" t="s">
        <v>33</v>
      </c>
      <c r="H3473" s="251">
        <v>1288395</v>
      </c>
      <c r="I3473" s="251">
        <v>300</v>
      </c>
      <c r="J3473" s="16">
        <v>888958</v>
      </c>
      <c r="K3473" s="16">
        <v>193</v>
      </c>
      <c r="L3473" s="16">
        <v>888958</v>
      </c>
      <c r="M3473" s="16">
        <v>193</v>
      </c>
      <c r="N3473" s="16">
        <v>888958</v>
      </c>
      <c r="O3473" s="16">
        <v>193</v>
      </c>
      <c r="P3473" s="16">
        <v>888958</v>
      </c>
      <c r="Q3473" s="16">
        <v>193</v>
      </c>
      <c r="R3473" s="16">
        <v>4844227</v>
      </c>
      <c r="S3473" s="16">
        <v>1072</v>
      </c>
      <c r="T3473" s="16" t="s">
        <v>25</v>
      </c>
      <c r="U3473" s="16" t="s">
        <v>2567</v>
      </c>
      <c r="V3473" s="16" t="s">
        <v>199</v>
      </c>
    </row>
    <row r="3474" spans="1:22" ht="56.25" x14ac:dyDescent="0.3">
      <c r="A3474" s="16">
        <v>3469</v>
      </c>
      <c r="B3474" s="21" t="s">
        <v>6683</v>
      </c>
      <c r="C3474" s="16" t="s">
        <v>6684</v>
      </c>
      <c r="D3474" s="16" t="s">
        <v>6685</v>
      </c>
      <c r="E3474" s="16" t="s">
        <v>10602</v>
      </c>
      <c r="F3474" s="16"/>
      <c r="G3474" s="16" t="s">
        <v>9115</v>
      </c>
      <c r="H3474" s="251">
        <v>4838400</v>
      </c>
      <c r="I3474" s="251" t="s">
        <v>9123</v>
      </c>
      <c r="J3474" s="16"/>
      <c r="K3474" s="16"/>
      <c r="L3474" s="16"/>
      <c r="M3474" s="16"/>
      <c r="N3474" s="16"/>
      <c r="O3474" s="16"/>
      <c r="P3474" s="16"/>
      <c r="Q3474" s="16"/>
      <c r="R3474" s="16">
        <v>4838400</v>
      </c>
      <c r="S3474" s="16">
        <v>6</v>
      </c>
      <c r="T3474" s="16" t="s">
        <v>76</v>
      </c>
      <c r="U3474" s="16" t="s">
        <v>83</v>
      </c>
      <c r="V3474" s="16" t="s">
        <v>10603</v>
      </c>
    </row>
    <row r="3475" spans="1:22" ht="37.5" x14ac:dyDescent="0.3">
      <c r="A3475" s="16">
        <v>3470</v>
      </c>
      <c r="B3475" s="114" t="s">
        <v>6020</v>
      </c>
      <c r="C3475" s="114" t="s">
        <v>6021</v>
      </c>
      <c r="D3475" s="114" t="s">
        <v>6022</v>
      </c>
      <c r="E3475" s="114" t="s">
        <v>1051</v>
      </c>
      <c r="F3475" s="114" t="s">
        <v>14449</v>
      </c>
      <c r="G3475" s="114" t="s">
        <v>9115</v>
      </c>
      <c r="H3475" s="189">
        <v>4838400</v>
      </c>
      <c r="I3475" s="172" t="s">
        <v>9130</v>
      </c>
      <c r="J3475" s="20"/>
      <c r="K3475" s="20"/>
      <c r="L3475" s="20"/>
      <c r="M3475" s="20"/>
      <c r="N3475" s="20"/>
      <c r="O3475" s="20"/>
      <c r="P3475" s="20"/>
      <c r="Q3475" s="20"/>
      <c r="R3475" s="16">
        <v>4838400</v>
      </c>
      <c r="S3475" s="21">
        <v>3</v>
      </c>
      <c r="T3475" s="20" t="s">
        <v>15828</v>
      </c>
      <c r="U3475" s="112"/>
      <c r="V3475" s="37"/>
    </row>
    <row r="3476" spans="1:22" ht="131.25" x14ac:dyDescent="0.3">
      <c r="A3476" s="16">
        <v>3471</v>
      </c>
      <c r="B3476" s="21" t="s">
        <v>8104</v>
      </c>
      <c r="C3476" s="16" t="s">
        <v>8105</v>
      </c>
      <c r="D3476" s="16" t="s">
        <v>8106</v>
      </c>
      <c r="E3476" s="16" t="s">
        <v>8107</v>
      </c>
      <c r="F3476" s="16"/>
      <c r="G3476" s="16" t="s">
        <v>33</v>
      </c>
      <c r="H3476" s="251">
        <v>967430</v>
      </c>
      <c r="I3476" s="251">
        <v>2</v>
      </c>
      <c r="J3476" s="16">
        <v>967430</v>
      </c>
      <c r="K3476" s="16">
        <v>2</v>
      </c>
      <c r="L3476" s="16">
        <v>967430</v>
      </c>
      <c r="M3476" s="16">
        <v>2</v>
      </c>
      <c r="N3476" s="16">
        <v>967430</v>
      </c>
      <c r="O3476" s="16">
        <v>2</v>
      </c>
      <c r="P3476" s="16">
        <v>967430</v>
      </c>
      <c r="Q3476" s="16">
        <v>2</v>
      </c>
      <c r="R3476" s="16">
        <v>4837150</v>
      </c>
      <c r="S3476" s="16">
        <v>10</v>
      </c>
      <c r="T3476" s="16" t="s">
        <v>213</v>
      </c>
      <c r="U3476" s="16" t="s">
        <v>455</v>
      </c>
      <c r="V3476" s="16" t="s">
        <v>8108</v>
      </c>
    </row>
    <row r="3477" spans="1:22" ht="56.25" x14ac:dyDescent="0.3">
      <c r="A3477" s="16">
        <v>3472</v>
      </c>
      <c r="B3477" s="21" t="s">
        <v>993</v>
      </c>
      <c r="C3477" s="16" t="s">
        <v>1888</v>
      </c>
      <c r="D3477" s="16" t="s">
        <v>1889</v>
      </c>
      <c r="E3477" s="16" t="s">
        <v>1890</v>
      </c>
      <c r="F3477" s="16"/>
      <c r="G3477" s="16" t="s">
        <v>33</v>
      </c>
      <c r="H3477" s="251">
        <v>967380</v>
      </c>
      <c r="I3477" s="251">
        <v>6</v>
      </c>
      <c r="J3477" s="16">
        <v>967380</v>
      </c>
      <c r="K3477" s="16">
        <v>6</v>
      </c>
      <c r="L3477" s="16">
        <v>967380</v>
      </c>
      <c r="M3477" s="16">
        <v>6</v>
      </c>
      <c r="N3477" s="16">
        <v>967380</v>
      </c>
      <c r="O3477" s="16">
        <v>6</v>
      </c>
      <c r="P3477" s="16">
        <v>967380</v>
      </c>
      <c r="Q3477" s="16">
        <v>6</v>
      </c>
      <c r="R3477" s="16">
        <v>4836900</v>
      </c>
      <c r="S3477" s="16">
        <v>30</v>
      </c>
      <c r="T3477" s="16" t="s">
        <v>223</v>
      </c>
      <c r="U3477" s="16" t="s">
        <v>26</v>
      </c>
      <c r="V3477" s="16" t="s">
        <v>903</v>
      </c>
    </row>
    <row r="3478" spans="1:22" ht="393.75" x14ac:dyDescent="0.3">
      <c r="A3478" s="16">
        <v>3473</v>
      </c>
      <c r="B3478" s="21" t="s">
        <v>417</v>
      </c>
      <c r="C3478" s="16" t="s">
        <v>1577</v>
      </c>
      <c r="D3478" s="16" t="s">
        <v>1578</v>
      </c>
      <c r="E3478" s="16" t="s">
        <v>5438</v>
      </c>
      <c r="F3478" s="16"/>
      <c r="G3478" s="16" t="s">
        <v>1493</v>
      </c>
      <c r="H3478" s="251">
        <v>4836037.5</v>
      </c>
      <c r="I3478" s="251">
        <v>90</v>
      </c>
      <c r="J3478" s="16">
        <v>0</v>
      </c>
      <c r="K3478" s="16">
        <v>0</v>
      </c>
      <c r="L3478" s="16">
        <v>0</v>
      </c>
      <c r="M3478" s="16">
        <v>0</v>
      </c>
      <c r="N3478" s="16">
        <v>0</v>
      </c>
      <c r="O3478" s="16">
        <v>0</v>
      </c>
      <c r="P3478" s="16">
        <v>0</v>
      </c>
      <c r="Q3478" s="16">
        <v>0</v>
      </c>
      <c r="R3478" s="16">
        <v>4836037.5</v>
      </c>
      <c r="S3478" s="16">
        <v>90</v>
      </c>
      <c r="T3478" s="16" t="s">
        <v>76</v>
      </c>
      <c r="U3478" s="16" t="s">
        <v>1320</v>
      </c>
      <c r="V3478" s="16" t="s">
        <v>3310</v>
      </c>
    </row>
    <row r="3479" spans="1:22" ht="75" x14ac:dyDescent="0.3">
      <c r="A3479" s="16">
        <v>3474</v>
      </c>
      <c r="B3479" s="16" t="s">
        <v>480</v>
      </c>
      <c r="C3479" s="16" t="s">
        <v>481</v>
      </c>
      <c r="D3479" s="16" t="s">
        <v>482</v>
      </c>
      <c r="E3479" s="16" t="s">
        <v>13078</v>
      </c>
      <c r="F3479" s="16"/>
      <c r="G3479" s="151" t="s">
        <v>33</v>
      </c>
      <c r="H3479" s="166">
        <v>4835834.8500000006</v>
      </c>
      <c r="I3479" s="166">
        <v>55</v>
      </c>
      <c r="J3479" s="166">
        <v>0</v>
      </c>
      <c r="K3479" s="166">
        <v>19</v>
      </c>
      <c r="L3479" s="166">
        <v>0</v>
      </c>
      <c r="M3479" s="166">
        <v>0</v>
      </c>
      <c r="N3479" s="166">
        <v>0</v>
      </c>
      <c r="O3479" s="166">
        <v>16</v>
      </c>
      <c r="P3479" s="166">
        <v>0</v>
      </c>
      <c r="Q3479" s="166">
        <v>13</v>
      </c>
      <c r="R3479" s="16">
        <v>4835834.8500000006</v>
      </c>
      <c r="S3479" s="275">
        <v>103</v>
      </c>
      <c r="T3479" s="123" t="s">
        <v>12910</v>
      </c>
      <c r="U3479" s="166" t="s">
        <v>61</v>
      </c>
      <c r="V3479" s="166" t="s">
        <v>13079</v>
      </c>
    </row>
    <row r="3480" spans="1:22" ht="409.5" x14ac:dyDescent="0.3">
      <c r="A3480" s="16">
        <v>3475</v>
      </c>
      <c r="B3480" s="21" t="s">
        <v>779</v>
      </c>
      <c r="C3480" s="16" t="s">
        <v>5180</v>
      </c>
      <c r="D3480" s="16" t="s">
        <v>5181</v>
      </c>
      <c r="E3480" s="16" t="s">
        <v>5216</v>
      </c>
      <c r="F3480" s="16"/>
      <c r="G3480" s="16" t="s">
        <v>1493</v>
      </c>
      <c r="H3480" s="251">
        <v>4835250</v>
      </c>
      <c r="I3480" s="251">
        <v>15</v>
      </c>
      <c r="J3480" s="16">
        <v>0</v>
      </c>
      <c r="K3480" s="16">
        <v>0</v>
      </c>
      <c r="L3480" s="16">
        <v>0</v>
      </c>
      <c r="M3480" s="16">
        <v>0</v>
      </c>
      <c r="N3480" s="16">
        <v>0</v>
      </c>
      <c r="O3480" s="16">
        <v>0</v>
      </c>
      <c r="P3480" s="16">
        <v>0</v>
      </c>
      <c r="Q3480" s="16">
        <v>0</v>
      </c>
      <c r="R3480" s="16">
        <v>4835250</v>
      </c>
      <c r="S3480" s="16">
        <v>15</v>
      </c>
      <c r="T3480" s="16" t="s">
        <v>76</v>
      </c>
      <c r="U3480" s="16" t="s">
        <v>1157</v>
      </c>
      <c r="V3480" s="16" t="s">
        <v>5217</v>
      </c>
    </row>
    <row r="3481" spans="1:22" ht="75" x14ac:dyDescent="0.3">
      <c r="A3481" s="16">
        <v>3476</v>
      </c>
      <c r="B3481" s="16" t="s">
        <v>2548</v>
      </c>
      <c r="C3481" s="16" t="s">
        <v>12970</v>
      </c>
      <c r="D3481" s="16" t="s">
        <v>4363</v>
      </c>
      <c r="E3481" s="16" t="s">
        <v>13080</v>
      </c>
      <c r="F3481" s="16"/>
      <c r="G3481" s="151" t="s">
        <v>33</v>
      </c>
      <c r="H3481" s="166">
        <v>2417094.4000000004</v>
      </c>
      <c r="I3481" s="166">
        <v>800</v>
      </c>
      <c r="J3481" s="166">
        <v>0</v>
      </c>
      <c r="K3481" s="166">
        <v>0</v>
      </c>
      <c r="L3481" s="166">
        <v>0</v>
      </c>
      <c r="M3481" s="166">
        <v>0</v>
      </c>
      <c r="N3481" s="166">
        <v>0</v>
      </c>
      <c r="O3481" s="166">
        <v>0</v>
      </c>
      <c r="P3481" s="166">
        <v>2417094.4</v>
      </c>
      <c r="Q3481" s="166">
        <v>800</v>
      </c>
      <c r="R3481" s="16">
        <v>4834188.8000000007</v>
      </c>
      <c r="S3481" s="275">
        <v>1600</v>
      </c>
      <c r="T3481" s="20" t="s">
        <v>12910</v>
      </c>
      <c r="U3481" s="118" t="s">
        <v>2567</v>
      </c>
      <c r="V3481" s="118"/>
    </row>
    <row r="3482" spans="1:22" s="3" customFormat="1" ht="187.5" customHeight="1" x14ac:dyDescent="0.3">
      <c r="A3482" s="16">
        <v>3477</v>
      </c>
      <c r="B3482" s="113" t="s">
        <v>4091</v>
      </c>
      <c r="C3482" s="113" t="s">
        <v>4092</v>
      </c>
      <c r="D3482" s="113" t="s">
        <v>1337</v>
      </c>
      <c r="E3482" s="113" t="s">
        <v>15780</v>
      </c>
      <c r="F3482" s="114" t="s">
        <v>14449</v>
      </c>
      <c r="G3482" s="113" t="s">
        <v>33</v>
      </c>
      <c r="H3482" s="172">
        <v>823540</v>
      </c>
      <c r="I3482" s="172">
        <v>1</v>
      </c>
      <c r="J3482" s="178">
        <v>889423</v>
      </c>
      <c r="K3482" s="178">
        <v>1</v>
      </c>
      <c r="L3482" s="178">
        <v>960577</v>
      </c>
      <c r="M3482" s="178">
        <v>1</v>
      </c>
      <c r="N3482" s="178">
        <v>1037432</v>
      </c>
      <c r="O3482" s="178">
        <v>1</v>
      </c>
      <c r="P3482" s="114">
        <v>1120417</v>
      </c>
      <c r="Q3482" s="114">
        <v>1</v>
      </c>
      <c r="R3482" s="16">
        <v>4831389</v>
      </c>
      <c r="S3482" s="21">
        <v>5</v>
      </c>
      <c r="T3482" s="20" t="s">
        <v>15751</v>
      </c>
      <c r="U3482" s="112"/>
      <c r="V3482" s="112"/>
    </row>
    <row r="3483" spans="1:22" s="3" customFormat="1" ht="75" x14ac:dyDescent="0.2">
      <c r="A3483" s="16">
        <v>3478</v>
      </c>
      <c r="B3483" s="21" t="s">
        <v>423</v>
      </c>
      <c r="C3483" s="16" t="s">
        <v>424</v>
      </c>
      <c r="D3483" s="16" t="s">
        <v>425</v>
      </c>
      <c r="E3483" s="16" t="s">
        <v>784</v>
      </c>
      <c r="F3483" s="40" t="s">
        <v>785</v>
      </c>
      <c r="G3483" s="16" t="s">
        <v>33</v>
      </c>
      <c r="H3483" s="251">
        <v>1610400</v>
      </c>
      <c r="I3483" s="251">
        <v>10736</v>
      </c>
      <c r="J3483" s="16">
        <v>1610400</v>
      </c>
      <c r="K3483" s="16">
        <v>10736</v>
      </c>
      <c r="L3483" s="16">
        <v>1610400</v>
      </c>
      <c r="M3483" s="16">
        <v>10736</v>
      </c>
      <c r="N3483" s="16">
        <v>0</v>
      </c>
      <c r="O3483" s="16">
        <v>0</v>
      </c>
      <c r="P3483" s="16">
        <v>0</v>
      </c>
      <c r="Q3483" s="16">
        <v>0</v>
      </c>
      <c r="R3483" s="16">
        <v>4831200</v>
      </c>
      <c r="S3483" s="16">
        <v>32208</v>
      </c>
      <c r="T3483" s="16" t="s">
        <v>786</v>
      </c>
      <c r="U3483" s="16" t="s">
        <v>83</v>
      </c>
      <c r="V3483" s="16" t="s">
        <v>428</v>
      </c>
    </row>
    <row r="3484" spans="1:22" s="3" customFormat="1" ht="56.25" x14ac:dyDescent="0.2">
      <c r="A3484" s="16">
        <v>3479</v>
      </c>
      <c r="B3484" s="16" t="s">
        <v>2657</v>
      </c>
      <c r="C3484" s="16" t="s">
        <v>2656</v>
      </c>
      <c r="D3484" s="16" t="s">
        <v>2658</v>
      </c>
      <c r="E3484" s="16" t="s">
        <v>13251</v>
      </c>
      <c r="F3484" s="16"/>
      <c r="G3484" s="151" t="s">
        <v>10454</v>
      </c>
      <c r="H3484" s="168">
        <v>4826453.34</v>
      </c>
      <c r="I3484" s="166" t="s">
        <v>9120</v>
      </c>
      <c r="J3484" s="166">
        <v>0</v>
      </c>
      <c r="K3484" s="166">
        <v>0</v>
      </c>
      <c r="L3484" s="166">
        <v>0</v>
      </c>
      <c r="M3484" s="166">
        <v>0</v>
      </c>
      <c r="N3484" s="166">
        <v>0</v>
      </c>
      <c r="O3484" s="166">
        <v>0</v>
      </c>
      <c r="P3484" s="166">
        <v>0</v>
      </c>
      <c r="Q3484" s="166">
        <v>0</v>
      </c>
      <c r="R3484" s="16">
        <v>4826453.34</v>
      </c>
      <c r="S3484" s="275">
        <v>2</v>
      </c>
      <c r="T3484" s="20" t="s">
        <v>13227</v>
      </c>
      <c r="U3484" s="118" t="s">
        <v>61</v>
      </c>
      <c r="V3484" s="118" t="s">
        <v>13239</v>
      </c>
    </row>
    <row r="3485" spans="1:22" s="8" customFormat="1" ht="281.25" x14ac:dyDescent="0.3">
      <c r="A3485" s="16">
        <v>3480</v>
      </c>
      <c r="B3485" s="21" t="s">
        <v>2083</v>
      </c>
      <c r="C3485" s="16" t="s">
        <v>916</v>
      </c>
      <c r="D3485" s="16" t="s">
        <v>2084</v>
      </c>
      <c r="E3485" s="46" t="s">
        <v>2085</v>
      </c>
      <c r="F3485" s="16"/>
      <c r="G3485" s="16" t="s">
        <v>33</v>
      </c>
      <c r="H3485" s="251">
        <v>4822660.32</v>
      </c>
      <c r="I3485" s="482">
        <v>1</v>
      </c>
      <c r="J3485" s="16">
        <v>0</v>
      </c>
      <c r="K3485" s="16">
        <v>0</v>
      </c>
      <c r="L3485" s="16">
        <v>0</v>
      </c>
      <c r="M3485" s="16">
        <v>0</v>
      </c>
      <c r="N3485" s="16">
        <v>0</v>
      </c>
      <c r="O3485" s="16">
        <v>0</v>
      </c>
      <c r="P3485" s="16">
        <v>0</v>
      </c>
      <c r="Q3485" s="16">
        <v>0</v>
      </c>
      <c r="R3485" s="16">
        <v>4822660.32</v>
      </c>
      <c r="S3485" s="16">
        <v>1</v>
      </c>
      <c r="T3485" s="16" t="s">
        <v>1516</v>
      </c>
      <c r="U3485" s="16" t="s">
        <v>35</v>
      </c>
      <c r="V3485" s="16" t="s">
        <v>199</v>
      </c>
    </row>
    <row r="3486" spans="1:22" s="8" customFormat="1" ht="75" x14ac:dyDescent="0.3">
      <c r="A3486" s="16">
        <v>3481</v>
      </c>
      <c r="B3486" s="51" t="s">
        <v>194</v>
      </c>
      <c r="C3486" s="51" t="s">
        <v>1621</v>
      </c>
      <c r="D3486" s="51" t="s">
        <v>1622</v>
      </c>
      <c r="E3486" s="51" t="s">
        <v>14799</v>
      </c>
      <c r="F3486" s="40" t="s">
        <v>14449</v>
      </c>
      <c r="G3486" s="51" t="s">
        <v>7079</v>
      </c>
      <c r="H3486" s="437">
        <v>4822070.4000000004</v>
      </c>
      <c r="I3486" s="251" t="s">
        <v>9196</v>
      </c>
      <c r="J3486" s="17"/>
      <c r="K3486" s="17"/>
      <c r="L3486" s="17"/>
      <c r="M3486" s="17"/>
      <c r="N3486" s="17"/>
      <c r="O3486" s="17"/>
      <c r="P3486" s="17"/>
      <c r="Q3486" s="17"/>
      <c r="R3486" s="16">
        <v>4822070.4000000004</v>
      </c>
      <c r="S3486" s="16">
        <v>12</v>
      </c>
      <c r="T3486" s="51" t="s">
        <v>14655</v>
      </c>
      <c r="U3486" s="51" t="s">
        <v>89</v>
      </c>
      <c r="V3486" s="17"/>
    </row>
    <row r="3487" spans="1:22" s="8" customFormat="1" ht="112.5" x14ac:dyDescent="0.3">
      <c r="A3487" s="16">
        <v>3482</v>
      </c>
      <c r="B3487" s="16" t="s">
        <v>2848</v>
      </c>
      <c r="C3487" s="16" t="s">
        <v>13331</v>
      </c>
      <c r="D3487" s="16" t="s">
        <v>13332</v>
      </c>
      <c r="E3487" s="16" t="s">
        <v>13333</v>
      </c>
      <c r="F3487" s="16"/>
      <c r="G3487" s="151" t="s">
        <v>7079</v>
      </c>
      <c r="H3487" s="168">
        <v>4821407.3600000003</v>
      </c>
      <c r="I3487" s="166">
        <v>4.3099999999999996</v>
      </c>
      <c r="J3487" s="166">
        <v>0</v>
      </c>
      <c r="K3487" s="166">
        <v>0</v>
      </c>
      <c r="L3487" s="166">
        <v>0</v>
      </c>
      <c r="M3487" s="166">
        <v>0</v>
      </c>
      <c r="N3487" s="166">
        <v>0</v>
      </c>
      <c r="O3487" s="166">
        <v>0</v>
      </c>
      <c r="P3487" s="166">
        <v>0</v>
      </c>
      <c r="Q3487" s="166">
        <v>0</v>
      </c>
      <c r="R3487" s="16">
        <v>4821407.3600000003</v>
      </c>
      <c r="S3487" s="275">
        <v>4.3099999999999996</v>
      </c>
      <c r="T3487" s="20" t="s">
        <v>13227</v>
      </c>
      <c r="U3487" s="118"/>
      <c r="V3487" s="118"/>
    </row>
    <row r="3488" spans="1:22" s="8" customFormat="1" ht="112.5" x14ac:dyDescent="0.3">
      <c r="A3488" s="16">
        <v>3483</v>
      </c>
      <c r="B3488" s="21" t="s">
        <v>326</v>
      </c>
      <c r="C3488" s="16" t="s">
        <v>2408</v>
      </c>
      <c r="D3488" s="16" t="s">
        <v>2409</v>
      </c>
      <c r="E3488" s="16" t="s">
        <v>2465</v>
      </c>
      <c r="F3488" s="16" t="s">
        <v>2466</v>
      </c>
      <c r="G3488" s="16" t="s">
        <v>1493</v>
      </c>
      <c r="H3488" s="251">
        <v>658395.29</v>
      </c>
      <c r="I3488" s="251">
        <v>7</v>
      </c>
      <c r="J3488" s="16">
        <v>966060</v>
      </c>
      <c r="K3488" s="16">
        <v>10</v>
      </c>
      <c r="L3488" s="16">
        <v>1024020</v>
      </c>
      <c r="M3488" s="16">
        <v>10</v>
      </c>
      <c r="N3488" s="16">
        <v>1064980</v>
      </c>
      <c r="O3488" s="16">
        <v>10</v>
      </c>
      <c r="P3488" s="16">
        <v>1107580</v>
      </c>
      <c r="Q3488" s="16">
        <v>10</v>
      </c>
      <c r="R3488" s="16">
        <v>4821035.29</v>
      </c>
      <c r="S3488" s="16">
        <v>47</v>
      </c>
      <c r="T3488" s="16" t="s">
        <v>9759</v>
      </c>
      <c r="U3488" s="16" t="s">
        <v>35</v>
      </c>
      <c r="V3488" s="16" t="s">
        <v>199</v>
      </c>
    </row>
    <row r="3489" spans="1:22" s="9" customFormat="1" ht="112.5" x14ac:dyDescent="0.2">
      <c r="A3489" s="16">
        <v>3484</v>
      </c>
      <c r="B3489" s="21" t="s">
        <v>326</v>
      </c>
      <c r="C3489" s="16" t="s">
        <v>2408</v>
      </c>
      <c r="D3489" s="16" t="s">
        <v>2409</v>
      </c>
      <c r="E3489" s="16" t="s">
        <v>2465</v>
      </c>
      <c r="F3489" s="16" t="s">
        <v>2466</v>
      </c>
      <c r="G3489" s="16" t="s">
        <v>1493</v>
      </c>
      <c r="H3489" s="251">
        <v>658395.29</v>
      </c>
      <c r="I3489" s="251">
        <v>7</v>
      </c>
      <c r="J3489" s="16">
        <v>966060</v>
      </c>
      <c r="K3489" s="16">
        <v>10</v>
      </c>
      <c r="L3489" s="16">
        <v>1024020</v>
      </c>
      <c r="M3489" s="16">
        <v>10</v>
      </c>
      <c r="N3489" s="16">
        <v>1064980</v>
      </c>
      <c r="O3489" s="16">
        <v>10</v>
      </c>
      <c r="P3489" s="16">
        <v>1107580</v>
      </c>
      <c r="Q3489" s="16">
        <v>10</v>
      </c>
      <c r="R3489" s="16">
        <v>4821035.29</v>
      </c>
      <c r="S3489" s="16">
        <v>47</v>
      </c>
      <c r="T3489" s="16" t="s">
        <v>9759</v>
      </c>
      <c r="U3489" s="16" t="s">
        <v>83</v>
      </c>
      <c r="V3489" s="16" t="s">
        <v>199</v>
      </c>
    </row>
    <row r="3490" spans="1:22" s="9" customFormat="1" ht="112.5" x14ac:dyDescent="0.2">
      <c r="A3490" s="16">
        <v>3485</v>
      </c>
      <c r="B3490" s="21" t="s">
        <v>8109</v>
      </c>
      <c r="C3490" s="16" t="s">
        <v>8110</v>
      </c>
      <c r="D3490" s="16" t="s">
        <v>7483</v>
      </c>
      <c r="E3490" s="16" t="s">
        <v>8111</v>
      </c>
      <c r="F3490" s="16"/>
      <c r="G3490" s="16" t="s">
        <v>33</v>
      </c>
      <c r="H3490" s="251">
        <v>951999.99999999988</v>
      </c>
      <c r="I3490" s="251">
        <v>7</v>
      </c>
      <c r="J3490" s="16">
        <v>966000</v>
      </c>
      <c r="K3490" s="16">
        <v>7</v>
      </c>
      <c r="L3490" s="16">
        <v>966000</v>
      </c>
      <c r="M3490" s="16">
        <v>7</v>
      </c>
      <c r="N3490" s="16">
        <v>966000</v>
      </c>
      <c r="O3490" s="16">
        <v>7</v>
      </c>
      <c r="P3490" s="16">
        <v>966000</v>
      </c>
      <c r="Q3490" s="16">
        <v>7</v>
      </c>
      <c r="R3490" s="16">
        <v>4816000</v>
      </c>
      <c r="S3490" s="16">
        <v>35</v>
      </c>
      <c r="T3490" s="16" t="s">
        <v>213</v>
      </c>
      <c r="U3490" s="16" t="s">
        <v>7048</v>
      </c>
      <c r="V3490" s="16" t="s">
        <v>7048</v>
      </c>
    </row>
    <row r="3491" spans="1:22" s="9" customFormat="1" ht="409.5" x14ac:dyDescent="0.2">
      <c r="A3491" s="16">
        <v>3486</v>
      </c>
      <c r="B3491" s="21" t="s">
        <v>490</v>
      </c>
      <c r="C3491" s="16" t="s">
        <v>2492</v>
      </c>
      <c r="D3491" s="16" t="s">
        <v>2493</v>
      </c>
      <c r="E3491" s="16" t="s">
        <v>6462</v>
      </c>
      <c r="F3491" s="16"/>
      <c r="G3491" s="16" t="s">
        <v>1493</v>
      </c>
      <c r="H3491" s="251">
        <v>4815000</v>
      </c>
      <c r="I3491" s="251">
        <v>1</v>
      </c>
      <c r="J3491" s="16">
        <v>0</v>
      </c>
      <c r="K3491" s="16">
        <v>0</v>
      </c>
      <c r="L3491" s="16">
        <v>0</v>
      </c>
      <c r="M3491" s="16">
        <v>0</v>
      </c>
      <c r="N3491" s="16">
        <v>0</v>
      </c>
      <c r="O3491" s="16">
        <v>0</v>
      </c>
      <c r="P3491" s="16">
        <v>0</v>
      </c>
      <c r="Q3491" s="16">
        <v>0</v>
      </c>
      <c r="R3491" s="16">
        <v>4815000</v>
      </c>
      <c r="S3491" s="16">
        <v>1</v>
      </c>
      <c r="T3491" s="16" t="s">
        <v>76</v>
      </c>
      <c r="U3491" s="16"/>
      <c r="V3491" s="16"/>
    </row>
    <row r="3492" spans="1:22" s="9" customFormat="1" ht="75" x14ac:dyDescent="0.2">
      <c r="A3492" s="16">
        <v>3487</v>
      </c>
      <c r="B3492" s="21" t="s">
        <v>1534</v>
      </c>
      <c r="C3492" s="16" t="s">
        <v>9440</v>
      </c>
      <c r="D3492" s="16" t="s">
        <v>798</v>
      </c>
      <c r="E3492" s="16" t="s">
        <v>9441</v>
      </c>
      <c r="F3492" s="16"/>
      <c r="G3492" s="16" t="s">
        <v>9115</v>
      </c>
      <c r="H3492" s="251">
        <v>4812180.54</v>
      </c>
      <c r="I3492" s="251" t="s">
        <v>9113</v>
      </c>
      <c r="J3492" s="16"/>
      <c r="K3492" s="16"/>
      <c r="L3492" s="16"/>
      <c r="M3492" s="16"/>
      <c r="N3492" s="16"/>
      <c r="O3492" s="16"/>
      <c r="P3492" s="16"/>
      <c r="Q3492" s="16"/>
      <c r="R3492" s="16">
        <v>4812180.54</v>
      </c>
      <c r="S3492" s="16">
        <v>1</v>
      </c>
      <c r="T3492" s="16" t="s">
        <v>1326</v>
      </c>
      <c r="U3492" s="16"/>
      <c r="V3492" s="16"/>
    </row>
    <row r="3493" spans="1:22" s="9" customFormat="1" ht="112.5" x14ac:dyDescent="0.2">
      <c r="A3493" s="16">
        <v>3488</v>
      </c>
      <c r="B3493" s="21" t="s">
        <v>8112</v>
      </c>
      <c r="C3493" s="16" t="s">
        <v>2700</v>
      </c>
      <c r="D3493" s="16" t="s">
        <v>2699</v>
      </c>
      <c r="E3493" s="16" t="s">
        <v>2701</v>
      </c>
      <c r="F3493" s="16"/>
      <c r="G3493" s="16" t="s">
        <v>33</v>
      </c>
      <c r="H3493" s="251">
        <v>1254000</v>
      </c>
      <c r="I3493" s="251">
        <v>400</v>
      </c>
      <c r="J3493" s="16">
        <v>854810</v>
      </c>
      <c r="K3493" s="16">
        <v>190</v>
      </c>
      <c r="L3493" s="16">
        <v>899800</v>
      </c>
      <c r="M3493" s="16">
        <v>200</v>
      </c>
      <c r="N3493" s="16">
        <v>899800</v>
      </c>
      <c r="O3493" s="16">
        <v>200</v>
      </c>
      <c r="P3493" s="16">
        <v>899800</v>
      </c>
      <c r="Q3493" s="16">
        <v>200</v>
      </c>
      <c r="R3493" s="16">
        <v>4808210</v>
      </c>
      <c r="S3493" s="16">
        <v>1190</v>
      </c>
      <c r="T3493" s="16" t="s">
        <v>213</v>
      </c>
      <c r="U3493" s="16" t="s">
        <v>557</v>
      </c>
      <c r="V3493" s="16" t="s">
        <v>7869</v>
      </c>
    </row>
    <row r="3494" spans="1:22" s="9" customFormat="1" ht="56.25" x14ac:dyDescent="0.2">
      <c r="A3494" s="16">
        <v>3489</v>
      </c>
      <c r="B3494" s="21" t="s">
        <v>417</v>
      </c>
      <c r="C3494" s="16" t="s">
        <v>726</v>
      </c>
      <c r="D3494" s="16" t="s">
        <v>727</v>
      </c>
      <c r="E3494" s="16" t="s">
        <v>10986</v>
      </c>
      <c r="F3494" s="16"/>
      <c r="G3494" s="16" t="s">
        <v>1493</v>
      </c>
      <c r="H3494" s="251">
        <v>961579.59</v>
      </c>
      <c r="I3494" s="251">
        <v>40</v>
      </c>
      <c r="J3494" s="16">
        <v>961579.59</v>
      </c>
      <c r="K3494" s="16">
        <v>40</v>
      </c>
      <c r="L3494" s="16">
        <v>961579.59</v>
      </c>
      <c r="M3494" s="16">
        <v>40</v>
      </c>
      <c r="N3494" s="16">
        <v>961579.59</v>
      </c>
      <c r="O3494" s="16">
        <v>40</v>
      </c>
      <c r="P3494" s="16">
        <v>961579.59</v>
      </c>
      <c r="Q3494" s="16">
        <v>40</v>
      </c>
      <c r="R3494" s="16">
        <v>4807897.95</v>
      </c>
      <c r="S3494" s="16">
        <v>200</v>
      </c>
      <c r="T3494" s="16" t="s">
        <v>1113</v>
      </c>
      <c r="U3494" s="16" t="s">
        <v>1097</v>
      </c>
      <c r="V3494" s="35" t="s">
        <v>199</v>
      </c>
    </row>
    <row r="3495" spans="1:22" s="9" customFormat="1" ht="168.75" x14ac:dyDescent="0.2">
      <c r="A3495" s="16">
        <v>3490</v>
      </c>
      <c r="B3495" s="21" t="s">
        <v>177</v>
      </c>
      <c r="C3495" s="16"/>
      <c r="D3495" s="16" t="s">
        <v>178</v>
      </c>
      <c r="E3495" s="16" t="s">
        <v>22</v>
      </c>
      <c r="F3495" s="40" t="s">
        <v>179</v>
      </c>
      <c r="G3495" s="16" t="s">
        <v>128</v>
      </c>
      <c r="H3495" s="251">
        <v>2403270</v>
      </c>
      <c r="I3495" s="251">
        <v>3</v>
      </c>
      <c r="J3495" s="16">
        <v>2403270</v>
      </c>
      <c r="K3495" s="16">
        <v>3</v>
      </c>
      <c r="L3495" s="16">
        <v>0</v>
      </c>
      <c r="M3495" s="16">
        <v>0</v>
      </c>
      <c r="N3495" s="16">
        <v>0</v>
      </c>
      <c r="O3495" s="16">
        <v>0</v>
      </c>
      <c r="P3495" s="16">
        <v>0</v>
      </c>
      <c r="Q3495" s="16">
        <v>0</v>
      </c>
      <c r="R3495" s="16">
        <v>4806540</v>
      </c>
      <c r="S3495" s="16">
        <v>6</v>
      </c>
      <c r="T3495" s="16" t="s">
        <v>50</v>
      </c>
      <c r="U3495" s="16" t="s">
        <v>61</v>
      </c>
      <c r="V3495" s="16" t="s">
        <v>180</v>
      </c>
    </row>
    <row r="3496" spans="1:22" s="9" customFormat="1" ht="56.25" x14ac:dyDescent="0.2">
      <c r="A3496" s="16">
        <v>3491</v>
      </c>
      <c r="B3496" s="51" t="s">
        <v>14801</v>
      </c>
      <c r="C3496" s="51" t="s">
        <v>14802</v>
      </c>
      <c r="D3496" s="51" t="s">
        <v>14803</v>
      </c>
      <c r="E3496" s="51" t="s">
        <v>14804</v>
      </c>
      <c r="F3496" s="40" t="s">
        <v>14449</v>
      </c>
      <c r="G3496" s="51" t="s">
        <v>9115</v>
      </c>
      <c r="H3496" s="437">
        <v>4804800</v>
      </c>
      <c r="I3496" s="251" t="s">
        <v>9130</v>
      </c>
      <c r="J3496" s="17"/>
      <c r="K3496" s="17"/>
      <c r="L3496" s="17"/>
      <c r="M3496" s="17"/>
      <c r="N3496" s="17"/>
      <c r="O3496" s="17"/>
      <c r="P3496" s="17"/>
      <c r="Q3496" s="17"/>
      <c r="R3496" s="16">
        <v>4804800</v>
      </c>
      <c r="S3496" s="16">
        <v>3</v>
      </c>
      <c r="T3496" s="51" t="s">
        <v>14655</v>
      </c>
      <c r="U3496" s="51"/>
      <c r="V3496" s="17"/>
    </row>
    <row r="3497" spans="1:22" s="9" customFormat="1" ht="56.25" x14ac:dyDescent="0.2">
      <c r="A3497" s="16">
        <v>3492</v>
      </c>
      <c r="B3497" s="16" t="s">
        <v>739</v>
      </c>
      <c r="C3497" s="16" t="s">
        <v>13298</v>
      </c>
      <c r="D3497" s="16" t="s">
        <v>12905</v>
      </c>
      <c r="E3497" s="16" t="s">
        <v>13334</v>
      </c>
      <c r="F3497" s="16"/>
      <c r="G3497" s="151" t="s">
        <v>9115</v>
      </c>
      <c r="H3497" s="168">
        <v>4804271.18</v>
      </c>
      <c r="I3497" s="166" t="s">
        <v>13335</v>
      </c>
      <c r="J3497" s="166">
        <v>0</v>
      </c>
      <c r="K3497" s="166">
        <v>0</v>
      </c>
      <c r="L3497" s="166">
        <v>0</v>
      </c>
      <c r="M3497" s="166">
        <v>0</v>
      </c>
      <c r="N3497" s="166">
        <v>0</v>
      </c>
      <c r="O3497" s="166">
        <v>0</v>
      </c>
      <c r="P3497" s="166">
        <v>0</v>
      </c>
      <c r="Q3497" s="166">
        <v>0</v>
      </c>
      <c r="R3497" s="16">
        <v>4804271.18</v>
      </c>
      <c r="S3497" s="275">
        <v>104</v>
      </c>
      <c r="T3497" s="20" t="s">
        <v>13227</v>
      </c>
      <c r="U3497" s="118" t="s">
        <v>35</v>
      </c>
      <c r="V3497" s="118" t="s">
        <v>13270</v>
      </c>
    </row>
    <row r="3498" spans="1:22" s="5" customFormat="1" ht="337.5" x14ac:dyDescent="0.2">
      <c r="A3498" s="16">
        <v>3493</v>
      </c>
      <c r="B3498" s="33" t="s">
        <v>2958</v>
      </c>
      <c r="C3498" s="17" t="s">
        <v>2959</v>
      </c>
      <c r="D3498" s="47" t="s">
        <v>2984</v>
      </c>
      <c r="E3498" s="45" t="s">
        <v>2985</v>
      </c>
      <c r="F3498" s="16"/>
      <c r="G3498" s="16" t="s">
        <v>33</v>
      </c>
      <c r="H3498" s="251">
        <v>4800000</v>
      </c>
      <c r="I3498" s="251">
        <v>8</v>
      </c>
      <c r="J3498" s="16">
        <v>0</v>
      </c>
      <c r="K3498" s="16">
        <v>0</v>
      </c>
      <c r="L3498" s="16">
        <v>0</v>
      </c>
      <c r="M3498" s="16">
        <v>0</v>
      </c>
      <c r="N3498" s="16">
        <v>0</v>
      </c>
      <c r="O3498" s="16">
        <v>0</v>
      </c>
      <c r="P3498" s="16">
        <v>0</v>
      </c>
      <c r="Q3498" s="16">
        <v>0</v>
      </c>
      <c r="R3498" s="16">
        <v>4800000</v>
      </c>
      <c r="S3498" s="16">
        <v>8</v>
      </c>
      <c r="T3498" s="16" t="s">
        <v>1516</v>
      </c>
      <c r="U3498" s="16"/>
      <c r="V3498" s="16" t="s">
        <v>2986</v>
      </c>
    </row>
    <row r="3499" spans="1:22" s="5" customFormat="1" ht="281.25" x14ac:dyDescent="0.2">
      <c r="A3499" s="16">
        <v>3494</v>
      </c>
      <c r="B3499" s="21" t="s">
        <v>384</v>
      </c>
      <c r="C3499" s="16" t="s">
        <v>6390</v>
      </c>
      <c r="D3499" s="16" t="s">
        <v>6391</v>
      </c>
      <c r="E3499" s="16" t="s">
        <v>6392</v>
      </c>
      <c r="F3499" s="16"/>
      <c r="G3499" s="16" t="s">
        <v>1493</v>
      </c>
      <c r="H3499" s="251">
        <v>4800000</v>
      </c>
      <c r="I3499" s="251">
        <v>4</v>
      </c>
      <c r="J3499" s="16">
        <v>0</v>
      </c>
      <c r="K3499" s="16">
        <v>0</v>
      </c>
      <c r="L3499" s="16">
        <v>0</v>
      </c>
      <c r="M3499" s="16">
        <v>0</v>
      </c>
      <c r="N3499" s="16">
        <v>0</v>
      </c>
      <c r="O3499" s="16">
        <v>0</v>
      </c>
      <c r="P3499" s="16">
        <v>0</v>
      </c>
      <c r="Q3499" s="16">
        <v>0</v>
      </c>
      <c r="R3499" s="16">
        <v>4800000</v>
      </c>
      <c r="S3499" s="16">
        <v>4</v>
      </c>
      <c r="T3499" s="16" t="s">
        <v>76</v>
      </c>
      <c r="U3499" s="16"/>
      <c r="V3499" s="16"/>
    </row>
    <row r="3500" spans="1:22" s="7" customFormat="1" ht="409.5" x14ac:dyDescent="0.3">
      <c r="A3500" s="16">
        <v>3495</v>
      </c>
      <c r="B3500" s="21" t="s">
        <v>1096</v>
      </c>
      <c r="C3500" s="16" t="s">
        <v>5359</v>
      </c>
      <c r="D3500" s="16" t="s">
        <v>5360</v>
      </c>
      <c r="E3500" s="16" t="s">
        <v>6732</v>
      </c>
      <c r="F3500" s="16"/>
      <c r="G3500" s="16" t="s">
        <v>1493</v>
      </c>
      <c r="H3500" s="251">
        <v>4800000</v>
      </c>
      <c r="I3500" s="251">
        <v>8</v>
      </c>
      <c r="J3500" s="16">
        <v>0</v>
      </c>
      <c r="K3500" s="16">
        <v>0</v>
      </c>
      <c r="L3500" s="16">
        <v>0</v>
      </c>
      <c r="M3500" s="16">
        <v>0</v>
      </c>
      <c r="N3500" s="16">
        <v>0</v>
      </c>
      <c r="O3500" s="16">
        <v>0</v>
      </c>
      <c r="P3500" s="16">
        <v>0</v>
      </c>
      <c r="Q3500" s="16">
        <v>0</v>
      </c>
      <c r="R3500" s="16">
        <v>4800000</v>
      </c>
      <c r="S3500" s="16">
        <v>8</v>
      </c>
      <c r="T3500" s="16" t="s">
        <v>76</v>
      </c>
      <c r="U3500" s="16"/>
      <c r="V3500" s="16"/>
    </row>
    <row r="3501" spans="1:22" s="7" customFormat="1" x14ac:dyDescent="0.3">
      <c r="A3501" s="16">
        <v>3496</v>
      </c>
      <c r="B3501" s="118" t="s">
        <v>9377</v>
      </c>
      <c r="C3501" s="118" t="s">
        <v>9378</v>
      </c>
      <c r="D3501" s="118" t="s">
        <v>9379</v>
      </c>
      <c r="E3501" s="118" t="s">
        <v>14993</v>
      </c>
      <c r="F3501" s="118" t="s">
        <v>14449</v>
      </c>
      <c r="G3501" s="118" t="s">
        <v>9115</v>
      </c>
      <c r="H3501" s="166">
        <v>0</v>
      </c>
      <c r="I3501" s="166">
        <v>0</v>
      </c>
      <c r="J3501" s="118">
        <v>0</v>
      </c>
      <c r="K3501" s="118">
        <v>0</v>
      </c>
      <c r="L3501" s="118">
        <v>4800000</v>
      </c>
      <c r="M3501" s="118">
        <v>6</v>
      </c>
      <c r="N3501" s="118">
        <v>0</v>
      </c>
      <c r="O3501" s="118">
        <v>0</v>
      </c>
      <c r="P3501" s="118">
        <v>0</v>
      </c>
      <c r="Q3501" s="118">
        <v>0</v>
      </c>
      <c r="R3501" s="16">
        <v>4800000</v>
      </c>
      <c r="S3501" s="118">
        <v>6</v>
      </c>
      <c r="T3501" s="20" t="s">
        <v>15403</v>
      </c>
      <c r="U3501" s="118" t="s">
        <v>15534</v>
      </c>
      <c r="V3501" s="118" t="s">
        <v>15535</v>
      </c>
    </row>
    <row r="3502" spans="1:22" s="7" customFormat="1" ht="56.25" x14ac:dyDescent="0.3">
      <c r="A3502" s="16">
        <v>3497</v>
      </c>
      <c r="B3502" s="21" t="s">
        <v>1940</v>
      </c>
      <c r="C3502" s="16" t="s">
        <v>11022</v>
      </c>
      <c r="D3502" s="16" t="s">
        <v>11023</v>
      </c>
      <c r="E3502" s="16" t="s">
        <v>11024</v>
      </c>
      <c r="F3502" s="16"/>
      <c r="G3502" s="16" t="s">
        <v>24</v>
      </c>
      <c r="H3502" s="251">
        <v>959380.8</v>
      </c>
      <c r="I3502" s="251">
        <v>1000</v>
      </c>
      <c r="J3502" s="16">
        <v>959380.8</v>
      </c>
      <c r="K3502" s="16">
        <v>1000</v>
      </c>
      <c r="L3502" s="16">
        <v>959380.8</v>
      </c>
      <c r="M3502" s="16">
        <v>1000</v>
      </c>
      <c r="N3502" s="16">
        <v>959380.8</v>
      </c>
      <c r="O3502" s="16">
        <v>1000</v>
      </c>
      <c r="P3502" s="16">
        <v>959380.8</v>
      </c>
      <c r="Q3502" s="16">
        <v>1000</v>
      </c>
      <c r="R3502" s="16">
        <v>4796904</v>
      </c>
      <c r="S3502" s="16">
        <v>5000</v>
      </c>
      <c r="T3502" s="16" t="s">
        <v>1113</v>
      </c>
      <c r="U3502" s="16" t="s">
        <v>1097</v>
      </c>
      <c r="V3502" s="35" t="s">
        <v>199</v>
      </c>
    </row>
    <row r="3503" spans="1:22" s="7" customFormat="1" ht="409.5" x14ac:dyDescent="0.3">
      <c r="A3503" s="16">
        <v>3498</v>
      </c>
      <c r="B3503" s="21" t="s">
        <v>2548</v>
      </c>
      <c r="C3503" s="16" t="s">
        <v>3315</v>
      </c>
      <c r="D3503" s="16" t="s">
        <v>1601</v>
      </c>
      <c r="E3503" s="16" t="s">
        <v>3404</v>
      </c>
      <c r="F3503" s="16" t="s">
        <v>3404</v>
      </c>
      <c r="G3503" s="16" t="s">
        <v>1493</v>
      </c>
      <c r="H3503" s="251">
        <v>2398080</v>
      </c>
      <c r="I3503" s="251">
        <v>3</v>
      </c>
      <c r="J3503" s="16">
        <v>0</v>
      </c>
      <c r="K3503" s="16">
        <v>0</v>
      </c>
      <c r="L3503" s="16">
        <v>2398080</v>
      </c>
      <c r="M3503" s="16">
        <v>3</v>
      </c>
      <c r="N3503" s="16">
        <v>0</v>
      </c>
      <c r="O3503" s="16">
        <v>0</v>
      </c>
      <c r="P3503" s="16">
        <v>0</v>
      </c>
      <c r="Q3503" s="16">
        <v>0</v>
      </c>
      <c r="R3503" s="16">
        <v>4796160</v>
      </c>
      <c r="S3503" s="16">
        <v>6</v>
      </c>
      <c r="T3503" s="16" t="s">
        <v>1326</v>
      </c>
      <c r="U3503" s="16" t="s">
        <v>61</v>
      </c>
      <c r="V3503" s="16" t="s">
        <v>3405</v>
      </c>
    </row>
    <row r="3504" spans="1:22" s="7" customFormat="1" ht="75" x14ac:dyDescent="0.3">
      <c r="A3504" s="16">
        <v>3499</v>
      </c>
      <c r="B3504" s="119" t="s">
        <v>11645</v>
      </c>
      <c r="C3504" s="119" t="s">
        <v>11580</v>
      </c>
      <c r="D3504" s="119" t="s">
        <v>798</v>
      </c>
      <c r="E3504" s="151" t="s">
        <v>22</v>
      </c>
      <c r="F3504" s="156" t="s">
        <v>11646</v>
      </c>
      <c r="G3504" s="151" t="s">
        <v>33</v>
      </c>
      <c r="H3504" s="473">
        <v>0</v>
      </c>
      <c r="I3504" s="474"/>
      <c r="J3504" s="169">
        <v>1544296.0775000004</v>
      </c>
      <c r="K3504" s="169">
        <v>1</v>
      </c>
      <c r="L3504" s="169">
        <v>1620000</v>
      </c>
      <c r="M3504" s="169">
        <v>1</v>
      </c>
      <c r="N3504" s="203">
        <v>1620001</v>
      </c>
      <c r="O3504" s="169">
        <v>1</v>
      </c>
      <c r="P3504" s="131"/>
      <c r="Q3504" s="131"/>
      <c r="R3504" s="16">
        <v>4784297.0775000006</v>
      </c>
      <c r="S3504" s="151">
        <v>4</v>
      </c>
      <c r="T3504" s="151" t="s">
        <v>11563</v>
      </c>
      <c r="U3504" s="217" t="s">
        <v>26</v>
      </c>
      <c r="V3504" s="217" t="s">
        <v>11581</v>
      </c>
    </row>
    <row r="3505" spans="1:22" s="7" customFormat="1" ht="75" x14ac:dyDescent="0.3">
      <c r="A3505" s="16">
        <v>3500</v>
      </c>
      <c r="B3505" s="21" t="s">
        <v>7016</v>
      </c>
      <c r="C3505" s="16" t="s">
        <v>9663</v>
      </c>
      <c r="D3505" s="16" t="s">
        <v>9664</v>
      </c>
      <c r="E3505" s="16" t="s">
        <v>5</v>
      </c>
      <c r="F3505" s="16" t="s">
        <v>9670</v>
      </c>
      <c r="G3505" s="16" t="s">
        <v>1493</v>
      </c>
      <c r="H3505" s="251">
        <v>955416</v>
      </c>
      <c r="I3505" s="251">
        <v>16</v>
      </c>
      <c r="J3505" s="16">
        <v>955416</v>
      </c>
      <c r="K3505" s="16">
        <v>16</v>
      </c>
      <c r="L3505" s="16">
        <v>955416</v>
      </c>
      <c r="M3505" s="16">
        <v>16</v>
      </c>
      <c r="N3505" s="16">
        <v>955416</v>
      </c>
      <c r="O3505" s="16">
        <v>16</v>
      </c>
      <c r="P3505" s="16">
        <v>955416</v>
      </c>
      <c r="Q3505" s="16">
        <v>16</v>
      </c>
      <c r="R3505" s="16">
        <v>4777080</v>
      </c>
      <c r="S3505" s="16">
        <v>80</v>
      </c>
      <c r="T3505" s="16" t="s">
        <v>1457</v>
      </c>
      <c r="U3505" s="16"/>
      <c r="V3505" s="16"/>
    </row>
    <row r="3506" spans="1:22" s="7" customFormat="1" ht="75" x14ac:dyDescent="0.3">
      <c r="A3506" s="16">
        <v>3501</v>
      </c>
      <c r="B3506" s="21" t="s">
        <v>7016</v>
      </c>
      <c r="C3506" s="16" t="s">
        <v>9663</v>
      </c>
      <c r="D3506" s="16" t="s">
        <v>9664</v>
      </c>
      <c r="E3506" s="16" t="s">
        <v>5</v>
      </c>
      <c r="F3506" s="16" t="s">
        <v>9669</v>
      </c>
      <c r="G3506" s="16" t="s">
        <v>1493</v>
      </c>
      <c r="H3506" s="251">
        <v>955416</v>
      </c>
      <c r="I3506" s="251">
        <v>16</v>
      </c>
      <c r="J3506" s="16">
        <v>955416</v>
      </c>
      <c r="K3506" s="16">
        <v>16</v>
      </c>
      <c r="L3506" s="16">
        <v>955416</v>
      </c>
      <c r="M3506" s="16">
        <v>16</v>
      </c>
      <c r="N3506" s="16">
        <v>955416</v>
      </c>
      <c r="O3506" s="16">
        <v>16</v>
      </c>
      <c r="P3506" s="16">
        <v>955416</v>
      </c>
      <c r="Q3506" s="16">
        <v>16</v>
      </c>
      <c r="R3506" s="16">
        <v>4777080</v>
      </c>
      <c r="S3506" s="16">
        <v>80</v>
      </c>
      <c r="T3506" s="16" t="s">
        <v>1457</v>
      </c>
      <c r="U3506" s="16"/>
      <c r="V3506" s="16"/>
    </row>
    <row r="3507" spans="1:22" s="7" customFormat="1" ht="75" x14ac:dyDescent="0.3">
      <c r="A3507" s="16">
        <v>3502</v>
      </c>
      <c r="B3507" s="21" t="s">
        <v>7016</v>
      </c>
      <c r="C3507" s="16" t="s">
        <v>9663</v>
      </c>
      <c r="D3507" s="16" t="s">
        <v>9664</v>
      </c>
      <c r="E3507" s="16" t="s">
        <v>5</v>
      </c>
      <c r="F3507" s="16" t="s">
        <v>9668</v>
      </c>
      <c r="G3507" s="16" t="s">
        <v>1493</v>
      </c>
      <c r="H3507" s="251">
        <v>955416</v>
      </c>
      <c r="I3507" s="251">
        <v>16</v>
      </c>
      <c r="J3507" s="16">
        <v>955416</v>
      </c>
      <c r="K3507" s="16">
        <v>16</v>
      </c>
      <c r="L3507" s="16">
        <v>955416</v>
      </c>
      <c r="M3507" s="16">
        <v>16</v>
      </c>
      <c r="N3507" s="16">
        <v>955416</v>
      </c>
      <c r="O3507" s="16">
        <v>16</v>
      </c>
      <c r="P3507" s="16">
        <v>955416</v>
      </c>
      <c r="Q3507" s="16">
        <v>16</v>
      </c>
      <c r="R3507" s="16">
        <v>4777080</v>
      </c>
      <c r="S3507" s="16">
        <v>80</v>
      </c>
      <c r="T3507" s="16" t="s">
        <v>1457</v>
      </c>
      <c r="U3507" s="16"/>
      <c r="V3507" s="16"/>
    </row>
    <row r="3508" spans="1:22" s="7" customFormat="1" ht="75" x14ac:dyDescent="0.3">
      <c r="A3508" s="16">
        <v>3503</v>
      </c>
      <c r="B3508" s="21" t="s">
        <v>7016</v>
      </c>
      <c r="C3508" s="16" t="s">
        <v>9663</v>
      </c>
      <c r="D3508" s="16" t="s">
        <v>9664</v>
      </c>
      <c r="E3508" s="16" t="s">
        <v>5</v>
      </c>
      <c r="F3508" s="16" t="s">
        <v>9667</v>
      </c>
      <c r="G3508" s="16" t="s">
        <v>1493</v>
      </c>
      <c r="H3508" s="251">
        <v>955416</v>
      </c>
      <c r="I3508" s="251">
        <v>16</v>
      </c>
      <c r="J3508" s="16">
        <v>955416</v>
      </c>
      <c r="K3508" s="16">
        <v>16</v>
      </c>
      <c r="L3508" s="16">
        <v>955416</v>
      </c>
      <c r="M3508" s="16">
        <v>16</v>
      </c>
      <c r="N3508" s="16">
        <v>955416</v>
      </c>
      <c r="O3508" s="16">
        <v>16</v>
      </c>
      <c r="P3508" s="16">
        <v>955416</v>
      </c>
      <c r="Q3508" s="16">
        <v>16</v>
      </c>
      <c r="R3508" s="16">
        <v>4777080</v>
      </c>
      <c r="S3508" s="16">
        <v>80</v>
      </c>
      <c r="T3508" s="16" t="s">
        <v>1457</v>
      </c>
      <c r="U3508" s="16"/>
      <c r="V3508" s="16"/>
    </row>
    <row r="3509" spans="1:22" s="7" customFormat="1" ht="75" x14ac:dyDescent="0.3">
      <c r="A3509" s="16">
        <v>3504</v>
      </c>
      <c r="B3509" s="21" t="s">
        <v>7016</v>
      </c>
      <c r="C3509" s="16" t="s">
        <v>9663</v>
      </c>
      <c r="D3509" s="16" t="s">
        <v>9664</v>
      </c>
      <c r="E3509" s="16" t="s">
        <v>5</v>
      </c>
      <c r="F3509" s="16" t="s">
        <v>9666</v>
      </c>
      <c r="G3509" s="16" t="s">
        <v>1493</v>
      </c>
      <c r="H3509" s="251">
        <v>955416</v>
      </c>
      <c r="I3509" s="251">
        <v>16</v>
      </c>
      <c r="J3509" s="16">
        <v>955416</v>
      </c>
      <c r="K3509" s="16">
        <v>16</v>
      </c>
      <c r="L3509" s="16">
        <v>955416</v>
      </c>
      <c r="M3509" s="16">
        <v>16</v>
      </c>
      <c r="N3509" s="16">
        <v>955416</v>
      </c>
      <c r="O3509" s="16">
        <v>16</v>
      </c>
      <c r="P3509" s="16">
        <v>955416</v>
      </c>
      <c r="Q3509" s="16">
        <v>16</v>
      </c>
      <c r="R3509" s="16">
        <v>4777080</v>
      </c>
      <c r="S3509" s="16">
        <v>80</v>
      </c>
      <c r="T3509" s="16" t="s">
        <v>1457</v>
      </c>
      <c r="U3509" s="16"/>
      <c r="V3509" s="16"/>
    </row>
    <row r="3510" spans="1:22" s="7" customFormat="1" ht="75" x14ac:dyDescent="0.3">
      <c r="A3510" s="16">
        <v>3505</v>
      </c>
      <c r="B3510" s="21" t="s">
        <v>7016</v>
      </c>
      <c r="C3510" s="16" t="s">
        <v>9663</v>
      </c>
      <c r="D3510" s="16" t="s">
        <v>9664</v>
      </c>
      <c r="E3510" s="16" t="s">
        <v>5</v>
      </c>
      <c r="F3510" s="16" t="s">
        <v>9665</v>
      </c>
      <c r="G3510" s="16" t="s">
        <v>1493</v>
      </c>
      <c r="H3510" s="251">
        <v>955416</v>
      </c>
      <c r="I3510" s="251">
        <v>16</v>
      </c>
      <c r="J3510" s="16">
        <v>955416</v>
      </c>
      <c r="K3510" s="16">
        <v>16</v>
      </c>
      <c r="L3510" s="16">
        <v>955416</v>
      </c>
      <c r="M3510" s="16">
        <v>16</v>
      </c>
      <c r="N3510" s="16">
        <v>955416</v>
      </c>
      <c r="O3510" s="16">
        <v>16</v>
      </c>
      <c r="P3510" s="16">
        <v>955416</v>
      </c>
      <c r="Q3510" s="16">
        <v>16</v>
      </c>
      <c r="R3510" s="16">
        <v>4777080</v>
      </c>
      <c r="S3510" s="16">
        <v>80</v>
      </c>
      <c r="T3510" s="16" t="s">
        <v>1457</v>
      </c>
      <c r="U3510" s="16"/>
      <c r="V3510" s="16"/>
    </row>
    <row r="3511" spans="1:22" s="7" customFormat="1" ht="75" x14ac:dyDescent="0.3">
      <c r="A3511" s="16">
        <v>3506</v>
      </c>
      <c r="B3511" s="51" t="s">
        <v>14874</v>
      </c>
      <c r="C3511" s="51" t="s">
        <v>14875</v>
      </c>
      <c r="D3511" s="51" t="s">
        <v>14876</v>
      </c>
      <c r="E3511" s="51" t="s">
        <v>14877</v>
      </c>
      <c r="F3511" s="40" t="s">
        <v>14449</v>
      </c>
      <c r="G3511" s="51" t="s">
        <v>9115</v>
      </c>
      <c r="H3511" s="437">
        <v>4776128</v>
      </c>
      <c r="I3511" s="251">
        <v>10</v>
      </c>
      <c r="J3511" s="17"/>
      <c r="K3511" s="17"/>
      <c r="L3511" s="17"/>
      <c r="M3511" s="17"/>
      <c r="N3511" s="17"/>
      <c r="O3511" s="17"/>
      <c r="P3511" s="17"/>
      <c r="Q3511" s="17"/>
      <c r="R3511" s="16">
        <v>4776128</v>
      </c>
      <c r="S3511" s="16">
        <v>10</v>
      </c>
      <c r="T3511" s="51" t="s">
        <v>14655</v>
      </c>
      <c r="U3511" s="51"/>
      <c r="V3511" s="17"/>
    </row>
    <row r="3512" spans="1:22" s="6" customFormat="1" ht="37.5" x14ac:dyDescent="0.2">
      <c r="A3512" s="16">
        <v>3507</v>
      </c>
      <c r="B3512" s="21" t="s">
        <v>480</v>
      </c>
      <c r="C3512" s="16" t="s">
        <v>481</v>
      </c>
      <c r="D3512" s="16" t="s">
        <v>482</v>
      </c>
      <c r="E3512" s="16" t="s">
        <v>4663</v>
      </c>
      <c r="F3512" s="16"/>
      <c r="G3512" s="16" t="s">
        <v>1493</v>
      </c>
      <c r="H3512" s="251">
        <v>834000</v>
      </c>
      <c r="I3512" s="251">
        <v>6</v>
      </c>
      <c r="J3512" s="16">
        <v>842500</v>
      </c>
      <c r="K3512" s="16">
        <v>6</v>
      </c>
      <c r="L3512" s="16">
        <v>844250</v>
      </c>
      <c r="M3512" s="16">
        <v>6</v>
      </c>
      <c r="N3512" s="16">
        <v>1125666.6000000001</v>
      </c>
      <c r="O3512" s="16">
        <v>8</v>
      </c>
      <c r="P3512" s="16">
        <v>1128450</v>
      </c>
      <c r="Q3512" s="16">
        <v>8</v>
      </c>
      <c r="R3512" s="16">
        <v>4774866.5999999996</v>
      </c>
      <c r="S3512" s="16">
        <v>34</v>
      </c>
      <c r="T3512" s="16" t="s">
        <v>50</v>
      </c>
      <c r="U3512" s="16" t="s">
        <v>1320</v>
      </c>
      <c r="V3512" s="16" t="s">
        <v>3310</v>
      </c>
    </row>
    <row r="3513" spans="1:22" s="6" customFormat="1" ht="393.75" x14ac:dyDescent="0.2">
      <c r="A3513" s="16">
        <v>3508</v>
      </c>
      <c r="B3513" s="21" t="s">
        <v>2371</v>
      </c>
      <c r="C3513" s="16" t="s">
        <v>5328</v>
      </c>
      <c r="D3513" s="16" t="s">
        <v>5329</v>
      </c>
      <c r="E3513" s="16" t="s">
        <v>5662</v>
      </c>
      <c r="F3513" s="16"/>
      <c r="G3513" s="16" t="s">
        <v>1493</v>
      </c>
      <c r="H3513" s="251">
        <v>4768000</v>
      </c>
      <c r="I3513" s="251">
        <v>16</v>
      </c>
      <c r="J3513" s="16">
        <v>0</v>
      </c>
      <c r="K3513" s="16">
        <v>0</v>
      </c>
      <c r="L3513" s="16">
        <v>0</v>
      </c>
      <c r="M3513" s="16">
        <v>0</v>
      </c>
      <c r="N3513" s="16">
        <v>0</v>
      </c>
      <c r="O3513" s="16">
        <v>0</v>
      </c>
      <c r="P3513" s="16">
        <v>0</v>
      </c>
      <c r="Q3513" s="16">
        <v>0</v>
      </c>
      <c r="R3513" s="16">
        <v>4768000</v>
      </c>
      <c r="S3513" s="16">
        <v>16</v>
      </c>
      <c r="T3513" s="16" t="s">
        <v>76</v>
      </c>
      <c r="U3513" s="16"/>
      <c r="V3513" s="16"/>
    </row>
    <row r="3514" spans="1:22" s="6" customFormat="1" ht="409.5" x14ac:dyDescent="0.2">
      <c r="A3514" s="16">
        <v>3509</v>
      </c>
      <c r="B3514" s="21" t="s">
        <v>2909</v>
      </c>
      <c r="C3514" s="16" t="s">
        <v>2910</v>
      </c>
      <c r="D3514" s="16" t="s">
        <v>2911</v>
      </c>
      <c r="E3514" s="16" t="s">
        <v>2912</v>
      </c>
      <c r="F3514" s="16"/>
      <c r="G3514" s="16" t="s">
        <v>24</v>
      </c>
      <c r="H3514" s="251">
        <v>4764640</v>
      </c>
      <c r="I3514" s="251">
        <v>1228</v>
      </c>
      <c r="J3514" s="16">
        <v>0</v>
      </c>
      <c r="K3514" s="16">
        <v>0</v>
      </c>
      <c r="L3514" s="16">
        <v>0</v>
      </c>
      <c r="M3514" s="16">
        <v>0</v>
      </c>
      <c r="N3514" s="16">
        <v>0</v>
      </c>
      <c r="O3514" s="16">
        <v>0</v>
      </c>
      <c r="P3514" s="16">
        <v>0</v>
      </c>
      <c r="Q3514" s="16">
        <v>0</v>
      </c>
      <c r="R3514" s="16">
        <v>4764640</v>
      </c>
      <c r="S3514" s="16">
        <v>1228</v>
      </c>
      <c r="T3514" s="16" t="s">
        <v>25</v>
      </c>
      <c r="U3514" s="16" t="s">
        <v>2567</v>
      </c>
      <c r="V3514" s="16" t="s">
        <v>199</v>
      </c>
    </row>
    <row r="3515" spans="1:22" s="6" customFormat="1" ht="168.75" x14ac:dyDescent="0.2">
      <c r="A3515" s="16">
        <v>3510</v>
      </c>
      <c r="B3515" s="20" t="s">
        <v>14178</v>
      </c>
      <c r="C3515" s="20" t="s">
        <v>14179</v>
      </c>
      <c r="D3515" s="20" t="s">
        <v>14180</v>
      </c>
      <c r="E3515" s="20" t="s">
        <v>14181</v>
      </c>
      <c r="F3515" s="20"/>
      <c r="G3515" s="21" t="s">
        <v>33</v>
      </c>
      <c r="H3515" s="115">
        <v>0</v>
      </c>
      <c r="I3515" s="115">
        <v>0</v>
      </c>
      <c r="J3515" s="115">
        <v>1481850</v>
      </c>
      <c r="K3515" s="20">
        <v>50</v>
      </c>
      <c r="L3515" s="115">
        <v>1585579.5</v>
      </c>
      <c r="M3515" s="20">
        <v>50</v>
      </c>
      <c r="N3515" s="115">
        <v>1696570.0650000002</v>
      </c>
      <c r="O3515" s="20">
        <v>50</v>
      </c>
      <c r="P3515" s="20"/>
      <c r="Q3515" s="20"/>
      <c r="R3515" s="16">
        <v>4763999.5650000004</v>
      </c>
      <c r="S3515" s="21">
        <v>181</v>
      </c>
      <c r="T3515" s="20" t="s">
        <v>14019</v>
      </c>
      <c r="U3515" s="17" t="s">
        <v>83</v>
      </c>
      <c r="V3515" s="17"/>
    </row>
    <row r="3516" spans="1:22" s="6" customFormat="1" ht="409.5" x14ac:dyDescent="0.2">
      <c r="A3516" s="16">
        <v>3511</v>
      </c>
      <c r="B3516" s="21" t="s">
        <v>2930</v>
      </c>
      <c r="C3516" s="16" t="s">
        <v>2931</v>
      </c>
      <c r="D3516" s="16" t="s">
        <v>2932</v>
      </c>
      <c r="E3516" s="16" t="s">
        <v>2933</v>
      </c>
      <c r="F3516" s="16"/>
      <c r="G3516" s="16" t="s">
        <v>1664</v>
      </c>
      <c r="H3516" s="251">
        <v>168720</v>
      </c>
      <c r="I3516" s="251">
        <v>285</v>
      </c>
      <c r="J3516" s="16">
        <v>1148132.8999999999</v>
      </c>
      <c r="K3516" s="16">
        <v>820.3</v>
      </c>
      <c r="L3516" s="16">
        <v>1148132.8999999999</v>
      </c>
      <c r="M3516" s="16">
        <v>820.3</v>
      </c>
      <c r="N3516" s="16">
        <v>1148132.8999999999</v>
      </c>
      <c r="O3516" s="16">
        <v>820.3</v>
      </c>
      <c r="P3516" s="16">
        <v>1148132.8999999999</v>
      </c>
      <c r="Q3516" s="16">
        <v>820.3</v>
      </c>
      <c r="R3516" s="16">
        <v>4761251.5999999996</v>
      </c>
      <c r="S3516" s="16">
        <v>3566.2</v>
      </c>
      <c r="T3516" s="16" t="s">
        <v>25</v>
      </c>
      <c r="U3516" s="16" t="s">
        <v>2567</v>
      </c>
      <c r="V3516" s="16" t="s">
        <v>2922</v>
      </c>
    </row>
    <row r="3517" spans="1:22" s="6" customFormat="1" ht="131.25" x14ac:dyDescent="0.2">
      <c r="A3517" s="16">
        <v>3512</v>
      </c>
      <c r="B3517" s="16" t="s">
        <v>12173</v>
      </c>
      <c r="C3517" s="16" t="s">
        <v>12174</v>
      </c>
      <c r="D3517" s="16" t="s">
        <v>12175</v>
      </c>
      <c r="E3517" s="16" t="s">
        <v>12564</v>
      </c>
      <c r="F3517" s="16"/>
      <c r="G3517" s="151" t="s">
        <v>9122</v>
      </c>
      <c r="H3517" s="275">
        <v>1586656.8</v>
      </c>
      <c r="I3517" s="275" t="s">
        <v>9129</v>
      </c>
      <c r="J3517" s="275">
        <v>0</v>
      </c>
      <c r="K3517" s="275">
        <v>0</v>
      </c>
      <c r="L3517" s="275">
        <v>1586656.8</v>
      </c>
      <c r="M3517" s="275" t="s">
        <v>9129</v>
      </c>
      <c r="N3517" s="275">
        <v>0</v>
      </c>
      <c r="O3517" s="275">
        <v>0</v>
      </c>
      <c r="P3517" s="275">
        <v>1586656.8</v>
      </c>
      <c r="Q3517" s="275" t="s">
        <v>9129</v>
      </c>
      <c r="R3517" s="16">
        <v>4759970.4000000004</v>
      </c>
      <c r="S3517" s="275">
        <v>240</v>
      </c>
      <c r="T3517" s="38" t="s">
        <v>11752</v>
      </c>
      <c r="U3517" s="279"/>
      <c r="V3517" s="279"/>
    </row>
    <row r="3518" spans="1:22" s="7" customFormat="1" ht="409.5" x14ac:dyDescent="0.3">
      <c r="A3518" s="16">
        <v>3513</v>
      </c>
      <c r="B3518" s="21" t="s">
        <v>2955</v>
      </c>
      <c r="C3518" s="16" t="s">
        <v>1766</v>
      </c>
      <c r="D3518" s="16" t="s">
        <v>1767</v>
      </c>
      <c r="E3518" s="16" t="s">
        <v>2956</v>
      </c>
      <c r="F3518" s="16"/>
      <c r="G3518" s="16" t="s">
        <v>33</v>
      </c>
      <c r="H3518" s="251">
        <v>375711.84</v>
      </c>
      <c r="I3518" s="251">
        <v>14</v>
      </c>
      <c r="J3518" s="16">
        <v>1093686</v>
      </c>
      <c r="K3518" s="16">
        <v>22</v>
      </c>
      <c r="L3518" s="16">
        <v>1093686</v>
      </c>
      <c r="M3518" s="16">
        <v>22</v>
      </c>
      <c r="N3518" s="16">
        <v>1093686</v>
      </c>
      <c r="O3518" s="16">
        <v>22</v>
      </c>
      <c r="P3518" s="16">
        <v>1093686</v>
      </c>
      <c r="Q3518" s="16">
        <v>22</v>
      </c>
      <c r="R3518" s="16">
        <v>4750455.84</v>
      </c>
      <c r="S3518" s="16">
        <v>102</v>
      </c>
      <c r="T3518" s="16" t="s">
        <v>25</v>
      </c>
      <c r="U3518" s="16" t="s">
        <v>2567</v>
      </c>
      <c r="V3518" s="16" t="s">
        <v>2940</v>
      </c>
    </row>
    <row r="3519" spans="1:22" s="7" customFormat="1" ht="56.25" x14ac:dyDescent="0.3">
      <c r="A3519" s="16">
        <v>3514</v>
      </c>
      <c r="B3519" s="21" t="s">
        <v>9878</v>
      </c>
      <c r="C3519" s="16" t="s">
        <v>9879</v>
      </c>
      <c r="D3519" s="16" t="s">
        <v>9880</v>
      </c>
      <c r="E3519" s="35" t="s">
        <v>9881</v>
      </c>
      <c r="F3519" s="16"/>
      <c r="G3519" s="16"/>
      <c r="H3519" s="251">
        <v>949507.402</v>
      </c>
      <c r="I3519" s="251">
        <v>5</v>
      </c>
      <c r="J3519" s="16">
        <v>949507.402</v>
      </c>
      <c r="K3519" s="16">
        <v>5</v>
      </c>
      <c r="L3519" s="16">
        <v>949507.402</v>
      </c>
      <c r="M3519" s="16">
        <v>5</v>
      </c>
      <c r="N3519" s="16">
        <v>949507.402</v>
      </c>
      <c r="O3519" s="16">
        <v>5</v>
      </c>
      <c r="P3519" s="16">
        <v>949507.402</v>
      </c>
      <c r="Q3519" s="16">
        <v>5</v>
      </c>
      <c r="R3519" s="16">
        <v>4747537.01</v>
      </c>
      <c r="S3519" s="16">
        <v>25</v>
      </c>
      <c r="T3519" s="16" t="s">
        <v>1113</v>
      </c>
      <c r="U3519" s="16" t="s">
        <v>35</v>
      </c>
      <c r="V3519" s="16"/>
    </row>
    <row r="3520" spans="1:22" s="7" customFormat="1" ht="131.25" x14ac:dyDescent="0.3">
      <c r="A3520" s="16">
        <v>3515</v>
      </c>
      <c r="B3520" s="113" t="s">
        <v>2632</v>
      </c>
      <c r="C3520" s="113" t="s">
        <v>14483</v>
      </c>
      <c r="D3520" s="113" t="s">
        <v>11308</v>
      </c>
      <c r="E3520" s="113" t="s">
        <v>14484</v>
      </c>
      <c r="F3520" s="20" t="s">
        <v>14449</v>
      </c>
      <c r="G3520" s="113" t="s">
        <v>9115</v>
      </c>
      <c r="H3520" s="189">
        <v>4746400</v>
      </c>
      <c r="I3520" s="172" t="s">
        <v>9338</v>
      </c>
      <c r="J3520" s="20"/>
      <c r="K3520" s="20"/>
      <c r="L3520" s="20"/>
      <c r="M3520" s="20"/>
      <c r="N3520" s="20"/>
      <c r="O3520" s="20"/>
      <c r="P3520" s="20"/>
      <c r="Q3520" s="20"/>
      <c r="R3520" s="16">
        <v>4746400</v>
      </c>
      <c r="S3520" s="21">
        <v>40</v>
      </c>
      <c r="T3520" s="113" t="s">
        <v>14450</v>
      </c>
      <c r="U3520" s="16"/>
      <c r="V3520" s="112"/>
    </row>
    <row r="3521" spans="1:22" s="7" customFormat="1" ht="131.25" x14ac:dyDescent="0.3">
      <c r="A3521" s="16">
        <v>3516</v>
      </c>
      <c r="B3521" s="113" t="s">
        <v>2632</v>
      </c>
      <c r="C3521" s="113" t="s">
        <v>14483</v>
      </c>
      <c r="D3521" s="113" t="s">
        <v>11308</v>
      </c>
      <c r="E3521" s="113" t="s">
        <v>14485</v>
      </c>
      <c r="F3521" s="20" t="s">
        <v>14449</v>
      </c>
      <c r="G3521" s="113" t="s">
        <v>9115</v>
      </c>
      <c r="H3521" s="189">
        <v>4746400</v>
      </c>
      <c r="I3521" s="172" t="s">
        <v>9338</v>
      </c>
      <c r="J3521" s="20"/>
      <c r="K3521" s="20"/>
      <c r="L3521" s="20"/>
      <c r="M3521" s="20"/>
      <c r="N3521" s="20"/>
      <c r="O3521" s="20"/>
      <c r="P3521" s="20"/>
      <c r="Q3521" s="20"/>
      <c r="R3521" s="16">
        <v>4746400</v>
      </c>
      <c r="S3521" s="21">
        <v>40</v>
      </c>
      <c r="T3521" s="113" t="s">
        <v>14450</v>
      </c>
      <c r="U3521" s="16"/>
      <c r="V3521" s="112"/>
    </row>
    <row r="3522" spans="1:22" s="7" customFormat="1" ht="75" x14ac:dyDescent="0.3">
      <c r="A3522" s="16">
        <v>3517</v>
      </c>
      <c r="B3522" s="21" t="s">
        <v>1402</v>
      </c>
      <c r="C3522" s="16" t="s">
        <v>1404</v>
      </c>
      <c r="D3522" s="16" t="s">
        <v>2402</v>
      </c>
      <c r="E3522" s="16" t="s">
        <v>7038</v>
      </c>
      <c r="F3522" s="16"/>
      <c r="G3522" s="16" t="s">
        <v>33</v>
      </c>
      <c r="H3522" s="251">
        <v>2125000</v>
      </c>
      <c r="I3522" s="251">
        <v>85</v>
      </c>
      <c r="J3522" s="16">
        <v>2620800</v>
      </c>
      <c r="K3522" s="16">
        <v>112</v>
      </c>
      <c r="L3522" s="16"/>
      <c r="M3522" s="16"/>
      <c r="N3522" s="16"/>
      <c r="O3522" s="16"/>
      <c r="P3522" s="16"/>
      <c r="Q3522" s="16"/>
      <c r="R3522" s="16">
        <v>4745800</v>
      </c>
      <c r="S3522" s="16">
        <v>197</v>
      </c>
      <c r="T3522" s="16" t="s">
        <v>1516</v>
      </c>
      <c r="U3522" s="16" t="s">
        <v>35</v>
      </c>
      <c r="V3522" s="16" t="s">
        <v>7039</v>
      </c>
    </row>
    <row r="3523" spans="1:22" s="7" customFormat="1" ht="93.75" x14ac:dyDescent="0.3">
      <c r="A3523" s="16">
        <v>3518</v>
      </c>
      <c r="B3523" s="21" t="s">
        <v>1590</v>
      </c>
      <c r="C3523" s="16" t="s">
        <v>2778</v>
      </c>
      <c r="D3523" s="16" t="s">
        <v>2779</v>
      </c>
      <c r="E3523" s="16" t="s">
        <v>10827</v>
      </c>
      <c r="F3523" s="16"/>
      <c r="G3523" s="16" t="s">
        <v>9115</v>
      </c>
      <c r="H3523" s="251">
        <v>4739280</v>
      </c>
      <c r="I3523" s="251" t="s">
        <v>10829</v>
      </c>
      <c r="J3523" s="16"/>
      <c r="K3523" s="16"/>
      <c r="L3523" s="16"/>
      <c r="M3523" s="16"/>
      <c r="N3523" s="16"/>
      <c r="O3523" s="16"/>
      <c r="P3523" s="16"/>
      <c r="Q3523" s="16"/>
      <c r="R3523" s="16">
        <v>4739280</v>
      </c>
      <c r="S3523" s="16">
        <v>155</v>
      </c>
      <c r="T3523" s="16" t="s">
        <v>76</v>
      </c>
      <c r="U3523" s="16" t="s">
        <v>83</v>
      </c>
      <c r="V3523" s="16" t="s">
        <v>10826</v>
      </c>
    </row>
    <row r="3524" spans="1:22" s="7" customFormat="1" ht="75" x14ac:dyDescent="0.3">
      <c r="A3524" s="16">
        <v>3519</v>
      </c>
      <c r="B3524" s="21" t="s">
        <v>452</v>
      </c>
      <c r="C3524" s="16" t="s">
        <v>5334</v>
      </c>
      <c r="D3524" s="16" t="s">
        <v>5335</v>
      </c>
      <c r="E3524" s="16" t="s">
        <v>5336</v>
      </c>
      <c r="F3524" s="16"/>
      <c r="G3524" s="16" t="s">
        <v>1493</v>
      </c>
      <c r="H3524" s="251">
        <v>4735840</v>
      </c>
      <c r="I3524" s="251">
        <v>16</v>
      </c>
      <c r="J3524" s="16">
        <v>0</v>
      </c>
      <c r="K3524" s="16">
        <v>0</v>
      </c>
      <c r="L3524" s="16">
        <v>0</v>
      </c>
      <c r="M3524" s="16">
        <v>0</v>
      </c>
      <c r="N3524" s="16">
        <v>0</v>
      </c>
      <c r="O3524" s="16">
        <v>0</v>
      </c>
      <c r="P3524" s="16">
        <v>0</v>
      </c>
      <c r="Q3524" s="16">
        <v>0</v>
      </c>
      <c r="R3524" s="16">
        <v>4735840</v>
      </c>
      <c r="S3524" s="16">
        <v>16</v>
      </c>
      <c r="T3524" s="16" t="s">
        <v>76</v>
      </c>
      <c r="U3524" s="16" t="s">
        <v>2567</v>
      </c>
      <c r="V3524" s="16" t="s">
        <v>4998</v>
      </c>
    </row>
    <row r="3525" spans="1:22" s="7" customFormat="1" ht="409.5" x14ac:dyDescent="0.3">
      <c r="A3525" s="16">
        <v>3520</v>
      </c>
      <c r="B3525" s="21" t="s">
        <v>3754</v>
      </c>
      <c r="C3525" s="16" t="s">
        <v>6012</v>
      </c>
      <c r="D3525" s="16" t="s">
        <v>6013</v>
      </c>
      <c r="E3525" s="16" t="s">
        <v>6014</v>
      </c>
      <c r="F3525" s="16"/>
      <c r="G3525" s="16" t="s">
        <v>1493</v>
      </c>
      <c r="H3525" s="251">
        <v>4725000</v>
      </c>
      <c r="I3525" s="251">
        <v>1</v>
      </c>
      <c r="J3525" s="16">
        <v>0</v>
      </c>
      <c r="K3525" s="16">
        <v>0</v>
      </c>
      <c r="L3525" s="16">
        <v>0</v>
      </c>
      <c r="M3525" s="16">
        <v>0</v>
      </c>
      <c r="N3525" s="16">
        <v>0</v>
      </c>
      <c r="O3525" s="16">
        <v>0</v>
      </c>
      <c r="P3525" s="16">
        <v>0</v>
      </c>
      <c r="Q3525" s="16">
        <v>0</v>
      </c>
      <c r="R3525" s="16">
        <v>4725000</v>
      </c>
      <c r="S3525" s="16">
        <v>1</v>
      </c>
      <c r="T3525" s="16" t="s">
        <v>76</v>
      </c>
      <c r="U3525" s="16"/>
      <c r="V3525" s="16" t="s">
        <v>4596</v>
      </c>
    </row>
    <row r="3526" spans="1:22" s="7" customFormat="1" ht="409.5" x14ac:dyDescent="0.3">
      <c r="A3526" s="16">
        <v>3521</v>
      </c>
      <c r="B3526" s="21" t="s">
        <v>5426</v>
      </c>
      <c r="C3526" s="16" t="s">
        <v>5427</v>
      </c>
      <c r="D3526" s="16" t="s">
        <v>5428</v>
      </c>
      <c r="E3526" s="16" t="s">
        <v>6030</v>
      </c>
      <c r="F3526" s="16"/>
      <c r="G3526" s="16" t="s">
        <v>1493</v>
      </c>
      <c r="H3526" s="251">
        <v>4725000</v>
      </c>
      <c r="I3526" s="251">
        <v>15</v>
      </c>
      <c r="J3526" s="16">
        <v>0</v>
      </c>
      <c r="K3526" s="16">
        <v>0</v>
      </c>
      <c r="L3526" s="16">
        <v>0</v>
      </c>
      <c r="M3526" s="16">
        <v>0</v>
      </c>
      <c r="N3526" s="16">
        <v>0</v>
      </c>
      <c r="O3526" s="16">
        <v>0</v>
      </c>
      <c r="P3526" s="16">
        <v>0</v>
      </c>
      <c r="Q3526" s="16">
        <v>0</v>
      </c>
      <c r="R3526" s="16">
        <v>4725000</v>
      </c>
      <c r="S3526" s="16">
        <v>15</v>
      </c>
      <c r="T3526" s="16" t="s">
        <v>76</v>
      </c>
      <c r="U3526" s="16"/>
      <c r="V3526" s="16"/>
    </row>
    <row r="3527" spans="1:22" s="7" customFormat="1" ht="75" x14ac:dyDescent="0.3">
      <c r="A3527" s="16">
        <v>3522</v>
      </c>
      <c r="B3527" s="21" t="s">
        <v>8114</v>
      </c>
      <c r="C3527" s="16" t="s">
        <v>2700</v>
      </c>
      <c r="D3527" s="16" t="s">
        <v>2699</v>
      </c>
      <c r="E3527" s="16" t="s">
        <v>2701</v>
      </c>
      <c r="F3527" s="16"/>
      <c r="G3527" s="16" t="s">
        <v>33</v>
      </c>
      <c r="H3527" s="251">
        <v>1039999.9999999999</v>
      </c>
      <c r="I3527" s="251">
        <v>260</v>
      </c>
      <c r="J3527" s="16">
        <v>920550</v>
      </c>
      <c r="K3527" s="16">
        <v>190</v>
      </c>
      <c r="L3527" s="16">
        <v>920550</v>
      </c>
      <c r="M3527" s="16">
        <v>190</v>
      </c>
      <c r="N3527" s="16">
        <v>920550</v>
      </c>
      <c r="O3527" s="16">
        <v>190</v>
      </c>
      <c r="P3527" s="16">
        <v>920550</v>
      </c>
      <c r="Q3527" s="16">
        <v>190</v>
      </c>
      <c r="R3527" s="16">
        <v>4722200</v>
      </c>
      <c r="S3527" s="16">
        <v>1020</v>
      </c>
      <c r="T3527" s="16" t="s">
        <v>213</v>
      </c>
      <c r="U3527" s="16" t="s">
        <v>557</v>
      </c>
      <c r="V3527" s="16" t="s">
        <v>7869</v>
      </c>
    </row>
    <row r="3528" spans="1:22" s="7" customFormat="1" ht="112.5" x14ac:dyDescent="0.3">
      <c r="A3528" s="16">
        <v>3523</v>
      </c>
      <c r="B3528" s="16" t="s">
        <v>11294</v>
      </c>
      <c r="C3528" s="16" t="s">
        <v>13081</v>
      </c>
      <c r="D3528" s="16" t="s">
        <v>13082</v>
      </c>
      <c r="E3528" s="16" t="s">
        <v>13083</v>
      </c>
      <c r="F3528" s="16"/>
      <c r="G3528" s="151" t="s">
        <v>9114</v>
      </c>
      <c r="H3528" s="166">
        <v>4712247.68</v>
      </c>
      <c r="I3528" s="166" t="s">
        <v>9366</v>
      </c>
      <c r="J3528" s="166">
        <v>0</v>
      </c>
      <c r="K3528" s="166">
        <v>0</v>
      </c>
      <c r="L3528" s="166">
        <v>0</v>
      </c>
      <c r="M3528" s="166">
        <v>0</v>
      </c>
      <c r="N3528" s="166">
        <v>0</v>
      </c>
      <c r="O3528" s="166">
        <v>0</v>
      </c>
      <c r="P3528" s="166">
        <v>0</v>
      </c>
      <c r="Q3528" s="166">
        <v>0</v>
      </c>
      <c r="R3528" s="16">
        <v>4712247.68</v>
      </c>
      <c r="S3528" s="275">
        <v>34</v>
      </c>
      <c r="T3528" s="123" t="s">
        <v>12910</v>
      </c>
      <c r="U3528" s="118" t="s">
        <v>2567</v>
      </c>
      <c r="V3528" s="118"/>
    </row>
    <row r="3529" spans="1:22" s="7" customFormat="1" ht="56.25" x14ac:dyDescent="0.3">
      <c r="A3529" s="16">
        <v>3524</v>
      </c>
      <c r="B3529" s="21" t="s">
        <v>973</v>
      </c>
      <c r="C3529" s="16" t="s">
        <v>1279</v>
      </c>
      <c r="D3529" s="16" t="s">
        <v>1280</v>
      </c>
      <c r="E3529" s="16" t="s">
        <v>1284</v>
      </c>
      <c r="F3529" s="16" t="s">
        <v>1285</v>
      </c>
      <c r="G3529" s="16" t="s">
        <v>720</v>
      </c>
      <c r="H3529" s="251">
        <v>1116208.0265856001</v>
      </c>
      <c r="I3529" s="251">
        <v>0.2</v>
      </c>
      <c r="J3529" s="16">
        <v>1155275.3075160962</v>
      </c>
      <c r="K3529" s="16">
        <v>0.2</v>
      </c>
      <c r="L3529" s="16">
        <v>1195709.9432791595</v>
      </c>
      <c r="M3529" s="16">
        <v>0.2</v>
      </c>
      <c r="N3529" s="16">
        <v>1237559.79129393</v>
      </c>
      <c r="O3529" s="16">
        <v>0.2</v>
      </c>
      <c r="P3529" s="16">
        <v>0</v>
      </c>
      <c r="Q3529" s="16">
        <v>0</v>
      </c>
      <c r="R3529" s="16">
        <v>4704753.068674786</v>
      </c>
      <c r="S3529" s="16">
        <v>0.8</v>
      </c>
      <c r="T3529" s="16" t="s">
        <v>913</v>
      </c>
      <c r="U3529" s="16" t="s">
        <v>35</v>
      </c>
      <c r="V3529" s="16" t="s">
        <v>1283</v>
      </c>
    </row>
    <row r="3530" spans="1:22" s="7" customFormat="1" ht="56.25" x14ac:dyDescent="0.3">
      <c r="A3530" s="16">
        <v>3525</v>
      </c>
      <c r="B3530" s="21" t="s">
        <v>973</v>
      </c>
      <c r="C3530" s="16" t="s">
        <v>1279</v>
      </c>
      <c r="D3530" s="16" t="s">
        <v>1280</v>
      </c>
      <c r="E3530" s="16" t="s">
        <v>1284</v>
      </c>
      <c r="F3530" s="16" t="s">
        <v>1285</v>
      </c>
      <c r="G3530" s="16">
        <v>8</v>
      </c>
      <c r="H3530" s="251">
        <v>1116208.0265856001</v>
      </c>
      <c r="I3530" s="251">
        <v>0.2</v>
      </c>
      <c r="J3530" s="16">
        <v>1155275.3075160962</v>
      </c>
      <c r="K3530" s="16">
        <v>0.2</v>
      </c>
      <c r="L3530" s="16">
        <v>1195709.9432791595</v>
      </c>
      <c r="M3530" s="16">
        <v>0.2</v>
      </c>
      <c r="N3530" s="16">
        <v>1237559.79129393</v>
      </c>
      <c r="O3530" s="16">
        <v>0.2</v>
      </c>
      <c r="P3530" s="16">
        <v>0</v>
      </c>
      <c r="Q3530" s="16">
        <v>0</v>
      </c>
      <c r="R3530" s="16">
        <v>4704753.068674786</v>
      </c>
      <c r="S3530" s="16">
        <v>0.8</v>
      </c>
      <c r="T3530" s="16" t="s">
        <v>913</v>
      </c>
      <c r="U3530" s="16" t="s">
        <v>35</v>
      </c>
      <c r="V3530" s="16" t="s">
        <v>1283</v>
      </c>
    </row>
    <row r="3531" spans="1:22" s="7" customFormat="1" ht="93.75" x14ac:dyDescent="0.3">
      <c r="A3531" s="16">
        <v>3526</v>
      </c>
      <c r="B3531" s="21" t="s">
        <v>8115</v>
      </c>
      <c r="C3531" s="16" t="s">
        <v>8116</v>
      </c>
      <c r="D3531" s="16" t="s">
        <v>194</v>
      </c>
      <c r="E3531" s="16" t="s">
        <v>8117</v>
      </c>
      <c r="F3531" s="16"/>
      <c r="G3531" s="16" t="s">
        <v>1664</v>
      </c>
      <c r="H3531" s="251">
        <v>945599.99999999988</v>
      </c>
      <c r="I3531" s="251">
        <v>480</v>
      </c>
      <c r="J3531" s="16">
        <v>921960</v>
      </c>
      <c r="K3531" s="16">
        <v>390</v>
      </c>
      <c r="L3531" s="16">
        <v>945600</v>
      </c>
      <c r="M3531" s="16">
        <v>400</v>
      </c>
      <c r="N3531" s="16">
        <v>945600</v>
      </c>
      <c r="O3531" s="16">
        <v>400</v>
      </c>
      <c r="P3531" s="16">
        <v>945600</v>
      </c>
      <c r="Q3531" s="16">
        <v>400</v>
      </c>
      <c r="R3531" s="16">
        <v>4704360</v>
      </c>
      <c r="S3531" s="16">
        <v>2070</v>
      </c>
      <c r="T3531" s="16" t="s">
        <v>213</v>
      </c>
      <c r="U3531" s="16" t="s">
        <v>35</v>
      </c>
      <c r="V3531" s="16" t="s">
        <v>8118</v>
      </c>
    </row>
    <row r="3532" spans="1:22" s="7" customFormat="1" ht="56.25" x14ac:dyDescent="0.3">
      <c r="A3532" s="16">
        <v>3527</v>
      </c>
      <c r="B3532" s="21" t="s">
        <v>10303</v>
      </c>
      <c r="C3532" s="16" t="s">
        <v>10304</v>
      </c>
      <c r="D3532" s="16" t="s">
        <v>10305</v>
      </c>
      <c r="E3532" s="16" t="s">
        <v>1051</v>
      </c>
      <c r="F3532" s="16"/>
      <c r="G3532" s="16" t="s">
        <v>9125</v>
      </c>
      <c r="H3532" s="251">
        <v>4704000</v>
      </c>
      <c r="I3532" s="251" t="s">
        <v>10182</v>
      </c>
      <c r="J3532" s="16"/>
      <c r="K3532" s="16"/>
      <c r="L3532" s="16"/>
      <c r="M3532" s="16"/>
      <c r="N3532" s="16"/>
      <c r="O3532" s="16"/>
      <c r="P3532" s="16"/>
      <c r="Q3532" s="16"/>
      <c r="R3532" s="16">
        <v>4704000</v>
      </c>
      <c r="S3532" s="16">
        <v>1000</v>
      </c>
      <c r="T3532" s="16" t="s">
        <v>867</v>
      </c>
      <c r="U3532" s="16"/>
      <c r="V3532" s="16"/>
    </row>
    <row r="3533" spans="1:22" s="7" customFormat="1" ht="56.25" x14ac:dyDescent="0.3">
      <c r="A3533" s="16">
        <v>3528</v>
      </c>
      <c r="B3533" s="21" t="s">
        <v>1193</v>
      </c>
      <c r="C3533" s="16" t="s">
        <v>5029</v>
      </c>
      <c r="D3533" s="16" t="s">
        <v>5030</v>
      </c>
      <c r="E3533" s="16" t="s">
        <v>10376</v>
      </c>
      <c r="F3533" s="16"/>
      <c r="G3533" s="16" t="s">
        <v>9115</v>
      </c>
      <c r="H3533" s="251">
        <v>4704000</v>
      </c>
      <c r="I3533" s="251" t="s">
        <v>9201</v>
      </c>
      <c r="J3533" s="16"/>
      <c r="K3533" s="16"/>
      <c r="L3533" s="16"/>
      <c r="M3533" s="16"/>
      <c r="N3533" s="16"/>
      <c r="O3533" s="16"/>
      <c r="P3533" s="16"/>
      <c r="Q3533" s="16"/>
      <c r="R3533" s="16">
        <v>4704000</v>
      </c>
      <c r="S3533" s="16">
        <v>5</v>
      </c>
      <c r="T3533" s="16" t="s">
        <v>76</v>
      </c>
      <c r="U3533" s="16" t="s">
        <v>294</v>
      </c>
      <c r="V3533" s="16" t="s">
        <v>10377</v>
      </c>
    </row>
    <row r="3534" spans="1:22" s="7" customFormat="1" ht="56.25" x14ac:dyDescent="0.3">
      <c r="A3534" s="16">
        <v>3529</v>
      </c>
      <c r="B3534" s="21" t="s">
        <v>4117</v>
      </c>
      <c r="C3534" s="16" t="s">
        <v>4116</v>
      </c>
      <c r="D3534" s="16" t="s">
        <v>4118</v>
      </c>
      <c r="E3534" s="16" t="s">
        <v>10604</v>
      </c>
      <c r="F3534" s="16"/>
      <c r="G3534" s="16" t="s">
        <v>9115</v>
      </c>
      <c r="H3534" s="251">
        <v>4704000</v>
      </c>
      <c r="I3534" s="251" t="s">
        <v>9120</v>
      </c>
      <c r="J3534" s="16"/>
      <c r="K3534" s="16"/>
      <c r="L3534" s="16"/>
      <c r="M3534" s="16"/>
      <c r="N3534" s="16"/>
      <c r="O3534" s="16"/>
      <c r="P3534" s="16"/>
      <c r="Q3534" s="16"/>
      <c r="R3534" s="16">
        <v>4704000</v>
      </c>
      <c r="S3534" s="16">
        <v>2</v>
      </c>
      <c r="T3534" s="16" t="s">
        <v>76</v>
      </c>
      <c r="U3534" s="16" t="s">
        <v>1320</v>
      </c>
      <c r="V3534" s="16" t="s">
        <v>4560</v>
      </c>
    </row>
    <row r="3535" spans="1:22" s="7" customFormat="1" x14ac:dyDescent="0.3">
      <c r="A3535" s="16">
        <v>3530</v>
      </c>
      <c r="B3535" s="21" t="s">
        <v>4654</v>
      </c>
      <c r="C3535" s="16" t="s">
        <v>4653</v>
      </c>
      <c r="D3535" s="16" t="s">
        <v>4655</v>
      </c>
      <c r="E3535" s="16" t="s">
        <v>10660</v>
      </c>
      <c r="F3535" s="16"/>
      <c r="G3535" s="16" t="s">
        <v>9115</v>
      </c>
      <c r="H3535" s="251">
        <v>4704000</v>
      </c>
      <c r="I3535" s="251" t="s">
        <v>9120</v>
      </c>
      <c r="J3535" s="16"/>
      <c r="K3535" s="16"/>
      <c r="L3535" s="16"/>
      <c r="M3535" s="16"/>
      <c r="N3535" s="16"/>
      <c r="O3535" s="16"/>
      <c r="P3535" s="16"/>
      <c r="Q3535" s="16"/>
      <c r="R3535" s="16">
        <v>4704000</v>
      </c>
      <c r="S3535" s="16">
        <v>2</v>
      </c>
      <c r="T3535" s="16" t="s">
        <v>76</v>
      </c>
      <c r="U3535" s="16" t="s">
        <v>2567</v>
      </c>
      <c r="V3535" s="16" t="s">
        <v>10579</v>
      </c>
    </row>
    <row r="3536" spans="1:22" s="7" customFormat="1" ht="112.5" x14ac:dyDescent="0.3">
      <c r="A3536" s="16">
        <v>3531</v>
      </c>
      <c r="B3536" s="51" t="s">
        <v>1940</v>
      </c>
      <c r="C3536" s="51" t="s">
        <v>14894</v>
      </c>
      <c r="D3536" s="51" t="s">
        <v>14895</v>
      </c>
      <c r="E3536" s="51" t="s">
        <v>14896</v>
      </c>
      <c r="F3536" s="51"/>
      <c r="G3536" s="51" t="s">
        <v>7084</v>
      </c>
      <c r="H3536" s="437">
        <v>4704000</v>
      </c>
      <c r="I3536" s="251" t="s">
        <v>10403</v>
      </c>
      <c r="J3536" s="17"/>
      <c r="K3536" s="17"/>
      <c r="L3536" s="17"/>
      <c r="M3536" s="17"/>
      <c r="N3536" s="17"/>
      <c r="O3536" s="17"/>
      <c r="P3536" s="17"/>
      <c r="Q3536" s="17"/>
      <c r="R3536" s="16">
        <v>4704000</v>
      </c>
      <c r="S3536" s="16">
        <v>3000</v>
      </c>
      <c r="T3536" s="51" t="s">
        <v>14655</v>
      </c>
      <c r="U3536" s="51"/>
      <c r="V3536" s="17"/>
    </row>
    <row r="3537" spans="1:22" s="7" customFormat="1" ht="56.25" x14ac:dyDescent="0.3">
      <c r="A3537" s="16">
        <v>3532</v>
      </c>
      <c r="B3537" s="21" t="s">
        <v>2962</v>
      </c>
      <c r="C3537" s="16" t="s">
        <v>2963</v>
      </c>
      <c r="D3537" s="16" t="s">
        <v>2964</v>
      </c>
      <c r="E3537" s="16" t="s">
        <v>2965</v>
      </c>
      <c r="F3537" s="16"/>
      <c r="G3537" s="16" t="s">
        <v>1493</v>
      </c>
      <c r="H3537" s="437">
        <v>4703166</v>
      </c>
      <c r="I3537" s="437">
        <v>1</v>
      </c>
      <c r="J3537" s="16">
        <v>0</v>
      </c>
      <c r="K3537" s="16">
        <v>0</v>
      </c>
      <c r="L3537" s="16">
        <v>0</v>
      </c>
      <c r="M3537" s="16">
        <v>0</v>
      </c>
      <c r="N3537" s="16">
        <v>0</v>
      </c>
      <c r="O3537" s="16">
        <v>0</v>
      </c>
      <c r="P3537" s="16">
        <v>0</v>
      </c>
      <c r="Q3537" s="16">
        <v>0</v>
      </c>
      <c r="R3537" s="16">
        <v>4703166</v>
      </c>
      <c r="S3537" s="16">
        <v>1</v>
      </c>
      <c r="T3537" s="16" t="s">
        <v>1522</v>
      </c>
      <c r="U3537" s="16" t="s">
        <v>2567</v>
      </c>
      <c r="V3537" s="16" t="s">
        <v>199</v>
      </c>
    </row>
    <row r="3538" spans="1:22" s="7" customFormat="1" ht="56.25" x14ac:dyDescent="0.3">
      <c r="A3538" s="16">
        <v>3533</v>
      </c>
      <c r="B3538" s="21" t="s">
        <v>2548</v>
      </c>
      <c r="C3538" s="16" t="s">
        <v>2549</v>
      </c>
      <c r="D3538" s="16" t="s">
        <v>2550</v>
      </c>
      <c r="E3538" s="16" t="s">
        <v>2609</v>
      </c>
      <c r="F3538" s="16"/>
      <c r="G3538" s="16" t="s">
        <v>49</v>
      </c>
      <c r="H3538" s="251">
        <v>1091459.52</v>
      </c>
      <c r="I3538" s="251">
        <v>8</v>
      </c>
      <c r="J3538" s="16">
        <v>1156947.0900000001</v>
      </c>
      <c r="K3538" s="16">
        <v>8</v>
      </c>
      <c r="L3538" s="16">
        <v>1203224.97</v>
      </c>
      <c r="M3538" s="16">
        <v>8</v>
      </c>
      <c r="N3538" s="16">
        <v>1251353.97</v>
      </c>
      <c r="O3538" s="16">
        <v>8</v>
      </c>
      <c r="P3538" s="16">
        <v>0</v>
      </c>
      <c r="Q3538" s="16">
        <v>0</v>
      </c>
      <c r="R3538" s="16">
        <v>4702985.55</v>
      </c>
      <c r="S3538" s="16">
        <v>32</v>
      </c>
      <c r="T3538" s="16" t="s">
        <v>1522</v>
      </c>
      <c r="U3538" s="16" t="s">
        <v>2567</v>
      </c>
      <c r="V3538" s="16" t="s">
        <v>2610</v>
      </c>
    </row>
    <row r="3539" spans="1:22" s="7" customFormat="1" ht="409.5" x14ac:dyDescent="0.3">
      <c r="A3539" s="16">
        <v>3534</v>
      </c>
      <c r="B3539" s="21" t="s">
        <v>6325</v>
      </c>
      <c r="C3539" s="16" t="s">
        <v>6326</v>
      </c>
      <c r="D3539" s="16" t="s">
        <v>6327</v>
      </c>
      <c r="E3539" s="16" t="s">
        <v>6328</v>
      </c>
      <c r="F3539" s="16"/>
      <c r="G3539" s="16" t="s">
        <v>1493</v>
      </c>
      <c r="H3539" s="251">
        <v>4698000</v>
      </c>
      <c r="I3539" s="251">
        <v>6</v>
      </c>
      <c r="J3539" s="16">
        <v>0</v>
      </c>
      <c r="K3539" s="16">
        <v>0</v>
      </c>
      <c r="L3539" s="16">
        <v>0</v>
      </c>
      <c r="M3539" s="16">
        <v>0</v>
      </c>
      <c r="N3539" s="16">
        <v>0</v>
      </c>
      <c r="O3539" s="16">
        <v>0</v>
      </c>
      <c r="P3539" s="16">
        <v>0</v>
      </c>
      <c r="Q3539" s="16">
        <v>0</v>
      </c>
      <c r="R3539" s="16">
        <v>4698000</v>
      </c>
      <c r="S3539" s="16">
        <v>6</v>
      </c>
      <c r="T3539" s="16" t="s">
        <v>76</v>
      </c>
      <c r="U3539" s="16"/>
      <c r="V3539" s="16"/>
    </row>
    <row r="3540" spans="1:22" s="7" customFormat="1" ht="37.5" x14ac:dyDescent="0.3">
      <c r="A3540" s="16">
        <v>3535</v>
      </c>
      <c r="B3540" s="16" t="s">
        <v>12565</v>
      </c>
      <c r="C3540" s="16" t="s">
        <v>12566</v>
      </c>
      <c r="D3540" s="16" t="s">
        <v>12567</v>
      </c>
      <c r="E3540" s="16" t="s">
        <v>12568</v>
      </c>
      <c r="F3540" s="16"/>
      <c r="G3540" s="151" t="s">
        <v>7084</v>
      </c>
      <c r="H3540" s="275">
        <v>0</v>
      </c>
      <c r="I3540" s="275">
        <v>0</v>
      </c>
      <c r="J3540" s="275">
        <v>1170000</v>
      </c>
      <c r="K3540" s="275" t="s">
        <v>10182</v>
      </c>
      <c r="L3540" s="275">
        <v>1170000</v>
      </c>
      <c r="M3540" s="275" t="s">
        <v>10182</v>
      </c>
      <c r="N3540" s="275">
        <v>1170000</v>
      </c>
      <c r="O3540" s="275" t="s">
        <v>10182</v>
      </c>
      <c r="P3540" s="275">
        <v>1170000</v>
      </c>
      <c r="Q3540" s="275" t="s">
        <v>10182</v>
      </c>
      <c r="R3540" s="16">
        <v>4680000</v>
      </c>
      <c r="S3540" s="275">
        <v>4000</v>
      </c>
      <c r="T3540" s="38" t="s">
        <v>11752</v>
      </c>
      <c r="U3540" s="279"/>
      <c r="V3540" s="279"/>
    </row>
    <row r="3541" spans="1:22" s="7" customFormat="1" ht="56.25" x14ac:dyDescent="0.3">
      <c r="A3541" s="16">
        <v>3536</v>
      </c>
      <c r="B3541" s="16" t="s">
        <v>1243</v>
      </c>
      <c r="C3541" s="16" t="s">
        <v>1244</v>
      </c>
      <c r="D3541" s="16" t="s">
        <v>1245</v>
      </c>
      <c r="E3541" s="16" t="s">
        <v>12569</v>
      </c>
      <c r="F3541" s="16"/>
      <c r="G3541" s="151" t="s">
        <v>9115</v>
      </c>
      <c r="H3541" s="275">
        <v>0</v>
      </c>
      <c r="I3541" s="275">
        <v>0</v>
      </c>
      <c r="J3541" s="275">
        <v>0</v>
      </c>
      <c r="K3541" s="275">
        <v>0</v>
      </c>
      <c r="L3541" s="275">
        <v>2339285.7000000002</v>
      </c>
      <c r="M3541" s="275" t="s">
        <v>9126</v>
      </c>
      <c r="N3541" s="275">
        <v>0</v>
      </c>
      <c r="O3541" s="275">
        <v>0</v>
      </c>
      <c r="P3541" s="275">
        <v>2339285.7000000002</v>
      </c>
      <c r="Q3541" s="275" t="s">
        <v>9126</v>
      </c>
      <c r="R3541" s="16">
        <v>4678571.4000000004</v>
      </c>
      <c r="S3541" s="275">
        <v>20</v>
      </c>
      <c r="T3541" s="38" t="s">
        <v>11752</v>
      </c>
      <c r="U3541" s="279"/>
      <c r="V3541" s="279"/>
    </row>
    <row r="3542" spans="1:22" s="7" customFormat="1" ht="409.5" x14ac:dyDescent="0.3">
      <c r="A3542" s="16">
        <v>3537</v>
      </c>
      <c r="B3542" s="21" t="s">
        <v>3270</v>
      </c>
      <c r="C3542" s="16" t="s">
        <v>3250</v>
      </c>
      <c r="D3542" s="16" t="s">
        <v>3251</v>
      </c>
      <c r="E3542" s="16" t="s">
        <v>3271</v>
      </c>
      <c r="F3542" s="16"/>
      <c r="G3542" s="16" t="s">
        <v>33</v>
      </c>
      <c r="H3542" s="251">
        <v>1944288</v>
      </c>
      <c r="I3542" s="251">
        <v>24</v>
      </c>
      <c r="J3542" s="16">
        <v>683406.36</v>
      </c>
      <c r="K3542" s="16">
        <v>7</v>
      </c>
      <c r="L3542" s="16">
        <v>683406.36</v>
      </c>
      <c r="M3542" s="16">
        <v>7</v>
      </c>
      <c r="N3542" s="16">
        <v>683406.36</v>
      </c>
      <c r="O3542" s="16">
        <v>7</v>
      </c>
      <c r="P3542" s="16">
        <v>683406.36</v>
      </c>
      <c r="Q3542" s="16">
        <v>7</v>
      </c>
      <c r="R3542" s="16">
        <v>4677913.4399999995</v>
      </c>
      <c r="S3542" s="16">
        <v>52</v>
      </c>
      <c r="T3542" s="16" t="s">
        <v>25</v>
      </c>
      <c r="U3542" s="16" t="s">
        <v>2567</v>
      </c>
      <c r="V3542" s="16" t="s">
        <v>3272</v>
      </c>
    </row>
    <row r="3543" spans="1:22" s="7" customFormat="1" x14ac:dyDescent="0.3">
      <c r="A3543" s="16">
        <v>3538</v>
      </c>
      <c r="B3543" s="118" t="s">
        <v>14529</v>
      </c>
      <c r="C3543" s="118" t="s">
        <v>14530</v>
      </c>
      <c r="D3543" s="118" t="s">
        <v>14531</v>
      </c>
      <c r="E3543" s="118" t="s">
        <v>15514</v>
      </c>
      <c r="F3543" s="118" t="s">
        <v>14449</v>
      </c>
      <c r="G3543" s="118" t="s">
        <v>9114</v>
      </c>
      <c r="H3543" s="166">
        <v>4676485.29</v>
      </c>
      <c r="I3543" s="166">
        <v>1</v>
      </c>
      <c r="J3543" s="118">
        <v>0</v>
      </c>
      <c r="K3543" s="118">
        <v>0</v>
      </c>
      <c r="L3543" s="118">
        <v>0</v>
      </c>
      <c r="M3543" s="118">
        <v>0</v>
      </c>
      <c r="N3543" s="118">
        <v>0</v>
      </c>
      <c r="O3543" s="118">
        <v>0</v>
      </c>
      <c r="P3543" s="118">
        <v>0</v>
      </c>
      <c r="Q3543" s="118">
        <v>0</v>
      </c>
      <c r="R3543" s="16">
        <v>4676485.29</v>
      </c>
      <c r="S3543" s="118">
        <v>1</v>
      </c>
      <c r="T3543" s="20" t="s">
        <v>15403</v>
      </c>
      <c r="U3543" s="118"/>
      <c r="V3543" s="118"/>
    </row>
    <row r="3544" spans="1:22" s="7" customFormat="1" ht="356.25" x14ac:dyDescent="0.3">
      <c r="A3544" s="16">
        <v>3539</v>
      </c>
      <c r="B3544" s="21" t="s">
        <v>4259</v>
      </c>
      <c r="C3544" s="16" t="s">
        <v>2069</v>
      </c>
      <c r="D3544" s="16" t="s">
        <v>2070</v>
      </c>
      <c r="E3544" s="16" t="s">
        <v>4260</v>
      </c>
      <c r="F3544" s="16"/>
      <c r="G3544" s="16" t="s">
        <v>33</v>
      </c>
      <c r="H3544" s="251">
        <v>862278</v>
      </c>
      <c r="I3544" s="251">
        <v>4</v>
      </c>
      <c r="J3544" s="16">
        <v>953125</v>
      </c>
      <c r="K3544" s="16">
        <v>5</v>
      </c>
      <c r="L3544" s="16">
        <v>953125</v>
      </c>
      <c r="M3544" s="16">
        <v>5</v>
      </c>
      <c r="N3544" s="16">
        <v>953125</v>
      </c>
      <c r="O3544" s="16">
        <v>5</v>
      </c>
      <c r="P3544" s="16">
        <v>953125</v>
      </c>
      <c r="Q3544" s="16">
        <v>5</v>
      </c>
      <c r="R3544" s="16">
        <v>4674778</v>
      </c>
      <c r="S3544" s="16">
        <v>24</v>
      </c>
      <c r="T3544" s="16" t="s">
        <v>25</v>
      </c>
      <c r="U3544" s="16" t="s">
        <v>204</v>
      </c>
      <c r="V3544" s="16" t="s">
        <v>199</v>
      </c>
    </row>
    <row r="3545" spans="1:22" s="7" customFormat="1" ht="37.5" x14ac:dyDescent="0.3">
      <c r="A3545" s="16">
        <v>3540</v>
      </c>
      <c r="B3545" s="16" t="s">
        <v>5830</v>
      </c>
      <c r="C3545" s="16" t="s">
        <v>12386</v>
      </c>
      <c r="D3545" s="16" t="s">
        <v>12387</v>
      </c>
      <c r="E3545" s="16" t="s">
        <v>12570</v>
      </c>
      <c r="F3545" s="16"/>
      <c r="G3545" s="151" t="s">
        <v>9122</v>
      </c>
      <c r="H3545" s="275">
        <v>1557240</v>
      </c>
      <c r="I3545" s="275" t="s">
        <v>9941</v>
      </c>
      <c r="J3545" s="275">
        <v>0</v>
      </c>
      <c r="K3545" s="275">
        <v>0</v>
      </c>
      <c r="L3545" s="275">
        <v>1557240</v>
      </c>
      <c r="M3545" s="275" t="s">
        <v>9941</v>
      </c>
      <c r="N3545" s="275">
        <v>0</v>
      </c>
      <c r="O3545" s="275">
        <v>0</v>
      </c>
      <c r="P3545" s="275">
        <v>1557240</v>
      </c>
      <c r="Q3545" s="275" t="s">
        <v>9941</v>
      </c>
      <c r="R3545" s="16">
        <v>4671720</v>
      </c>
      <c r="S3545" s="275">
        <v>114</v>
      </c>
      <c r="T3545" s="38" t="s">
        <v>11752</v>
      </c>
      <c r="U3545" s="279"/>
      <c r="V3545" s="279"/>
    </row>
    <row r="3546" spans="1:22" s="7" customFormat="1" x14ac:dyDescent="0.3">
      <c r="A3546" s="16">
        <v>3541</v>
      </c>
      <c r="B3546" s="118" t="s">
        <v>961</v>
      </c>
      <c r="C3546" s="118" t="s">
        <v>962</v>
      </c>
      <c r="D3546" s="118" t="s">
        <v>963</v>
      </c>
      <c r="E3546" s="118" t="s">
        <v>15496</v>
      </c>
      <c r="F3546" s="118" t="s">
        <v>14449</v>
      </c>
      <c r="G3546" s="118" t="s">
        <v>9115</v>
      </c>
      <c r="H3546" s="166">
        <v>2258545.4</v>
      </c>
      <c r="I3546" s="166">
        <v>20</v>
      </c>
      <c r="J3546" s="118">
        <v>2405351</v>
      </c>
      <c r="K3546" s="118">
        <v>20</v>
      </c>
      <c r="L3546" s="118"/>
      <c r="M3546" s="118"/>
      <c r="N3546" s="118"/>
      <c r="O3546" s="118"/>
      <c r="P3546" s="118"/>
      <c r="Q3546" s="118"/>
      <c r="R3546" s="16">
        <v>4663896.4000000004</v>
      </c>
      <c r="S3546" s="118">
        <v>40</v>
      </c>
      <c r="T3546" s="20" t="s">
        <v>15403</v>
      </c>
      <c r="U3546" s="118" t="s">
        <v>294</v>
      </c>
      <c r="V3546" s="118" t="s">
        <v>967</v>
      </c>
    </row>
    <row r="3547" spans="1:22" s="7" customFormat="1" ht="56.25" x14ac:dyDescent="0.3">
      <c r="A3547" s="16">
        <v>3542</v>
      </c>
      <c r="B3547" s="51" t="s">
        <v>9728</v>
      </c>
      <c r="C3547" s="51" t="s">
        <v>14897</v>
      </c>
      <c r="D3547" s="51" t="s">
        <v>6472</v>
      </c>
      <c r="E3547" s="51" t="s">
        <v>1051</v>
      </c>
      <c r="F3547" s="40" t="s">
        <v>14449</v>
      </c>
      <c r="G3547" s="51" t="s">
        <v>9115</v>
      </c>
      <c r="H3547" s="437">
        <v>4659200</v>
      </c>
      <c r="I3547" s="251" t="s">
        <v>9129</v>
      </c>
      <c r="J3547" s="17"/>
      <c r="K3547" s="17"/>
      <c r="L3547" s="17"/>
      <c r="M3547" s="17"/>
      <c r="N3547" s="17"/>
      <c r="O3547" s="17"/>
      <c r="P3547" s="17"/>
      <c r="Q3547" s="17"/>
      <c r="R3547" s="16">
        <v>4659200</v>
      </c>
      <c r="S3547" s="16">
        <v>80</v>
      </c>
      <c r="T3547" s="51" t="s">
        <v>14655</v>
      </c>
      <c r="U3547" s="51"/>
      <c r="V3547" s="17"/>
    </row>
    <row r="3548" spans="1:22" s="7" customFormat="1" ht="409.5" x14ac:dyDescent="0.3">
      <c r="A3548" s="16">
        <v>3543</v>
      </c>
      <c r="B3548" s="21" t="s">
        <v>2862</v>
      </c>
      <c r="C3548" s="16" t="s">
        <v>2863</v>
      </c>
      <c r="D3548" s="16" t="s">
        <v>2864</v>
      </c>
      <c r="E3548" s="16" t="s">
        <v>6255</v>
      </c>
      <c r="F3548" s="16"/>
      <c r="G3548" s="16" t="s">
        <v>1493</v>
      </c>
      <c r="H3548" s="251">
        <v>4658850</v>
      </c>
      <c r="I3548" s="251">
        <v>3</v>
      </c>
      <c r="J3548" s="16">
        <v>0</v>
      </c>
      <c r="K3548" s="16">
        <v>0</v>
      </c>
      <c r="L3548" s="16">
        <v>0</v>
      </c>
      <c r="M3548" s="16">
        <v>0</v>
      </c>
      <c r="N3548" s="16">
        <v>0</v>
      </c>
      <c r="O3548" s="16">
        <v>0</v>
      </c>
      <c r="P3548" s="16">
        <v>0</v>
      </c>
      <c r="Q3548" s="16">
        <v>0</v>
      </c>
      <c r="R3548" s="16">
        <v>4658850</v>
      </c>
      <c r="S3548" s="16">
        <v>3</v>
      </c>
      <c r="T3548" s="16" t="s">
        <v>76</v>
      </c>
      <c r="U3548" s="16"/>
      <c r="V3548" s="16"/>
    </row>
    <row r="3549" spans="1:22" s="7" customFormat="1" ht="409.5" x14ac:dyDescent="0.3">
      <c r="A3549" s="16">
        <v>3544</v>
      </c>
      <c r="B3549" s="38" t="s">
        <v>4200</v>
      </c>
      <c r="C3549" s="39" t="s">
        <v>4199</v>
      </c>
      <c r="D3549" s="39" t="s">
        <v>2493</v>
      </c>
      <c r="E3549" s="39" t="s">
        <v>9158</v>
      </c>
      <c r="F3549" s="36"/>
      <c r="G3549" s="102" t="s">
        <v>9680</v>
      </c>
      <c r="H3549" s="251">
        <v>929880</v>
      </c>
      <c r="I3549" s="251">
        <v>8856</v>
      </c>
      <c r="J3549" s="16">
        <v>929880</v>
      </c>
      <c r="K3549" s="16">
        <v>8856</v>
      </c>
      <c r="L3549" s="16">
        <v>929880</v>
      </c>
      <c r="M3549" s="16">
        <v>8856</v>
      </c>
      <c r="N3549" s="16">
        <v>929880</v>
      </c>
      <c r="O3549" s="16">
        <v>8856</v>
      </c>
      <c r="P3549" s="16">
        <v>929880</v>
      </c>
      <c r="Q3549" s="16">
        <v>8856</v>
      </c>
      <c r="R3549" s="16">
        <v>4649400</v>
      </c>
      <c r="S3549" s="103">
        <v>44280</v>
      </c>
      <c r="T3549" s="16" t="s">
        <v>9160</v>
      </c>
      <c r="U3549" s="16"/>
      <c r="V3549" s="16"/>
    </row>
    <row r="3550" spans="1:22" s="7" customFormat="1" ht="56.25" x14ac:dyDescent="0.3">
      <c r="A3550" s="16">
        <v>3545</v>
      </c>
      <c r="B3550" s="21" t="s">
        <v>8119</v>
      </c>
      <c r="C3550" s="16" t="s">
        <v>8120</v>
      </c>
      <c r="D3550" s="16" t="s">
        <v>7649</v>
      </c>
      <c r="E3550" s="16" t="s">
        <v>8121</v>
      </c>
      <c r="F3550" s="16"/>
      <c r="G3550" s="16" t="s">
        <v>24</v>
      </c>
      <c r="H3550" s="251">
        <v>770079.59999999986</v>
      </c>
      <c r="I3550" s="251">
        <v>233.20000000000002</v>
      </c>
      <c r="J3550" s="16">
        <v>969691.5</v>
      </c>
      <c r="K3550" s="16">
        <v>281.07</v>
      </c>
      <c r="L3550" s="16">
        <v>969691.5</v>
      </c>
      <c r="M3550" s="16">
        <v>281.07</v>
      </c>
      <c r="N3550" s="16">
        <v>969691.5</v>
      </c>
      <c r="O3550" s="16">
        <v>281.07</v>
      </c>
      <c r="P3550" s="16">
        <v>969691.5</v>
      </c>
      <c r="Q3550" s="16">
        <v>281.07</v>
      </c>
      <c r="R3550" s="16">
        <v>4648845.5999999996</v>
      </c>
      <c r="S3550" s="16">
        <v>1357.4799999999998</v>
      </c>
      <c r="T3550" s="16" t="s">
        <v>213</v>
      </c>
      <c r="U3550" s="16" t="s">
        <v>876</v>
      </c>
      <c r="V3550" s="16" t="s">
        <v>8122</v>
      </c>
    </row>
    <row r="3551" spans="1:22" s="7" customFormat="1" ht="93.75" x14ac:dyDescent="0.3">
      <c r="A3551" s="16">
        <v>3546</v>
      </c>
      <c r="B3551" s="113" t="s">
        <v>3957</v>
      </c>
      <c r="C3551" s="113" t="s">
        <v>16185</v>
      </c>
      <c r="D3551" s="113" t="s">
        <v>16186</v>
      </c>
      <c r="E3551" s="113" t="s">
        <v>16187</v>
      </c>
      <c r="F3551" s="17">
        <v>3840</v>
      </c>
      <c r="G3551" s="164" t="s">
        <v>410</v>
      </c>
      <c r="H3551" s="115">
        <v>4648350</v>
      </c>
      <c r="I3551" s="115">
        <v>233</v>
      </c>
      <c r="J3551" s="171"/>
      <c r="K3551" s="171"/>
      <c r="L3551" s="171"/>
      <c r="M3551" s="171"/>
      <c r="N3551" s="171"/>
      <c r="O3551" s="171"/>
      <c r="P3551" s="174"/>
      <c r="Q3551" s="174"/>
      <c r="R3551" s="16">
        <v>4648350</v>
      </c>
      <c r="S3551" s="171">
        <v>233</v>
      </c>
      <c r="T3551" s="21" t="s">
        <v>15928</v>
      </c>
      <c r="U3551" s="112" t="s">
        <v>199</v>
      </c>
      <c r="V3551" s="112" t="s">
        <v>199</v>
      </c>
    </row>
    <row r="3552" spans="1:22" s="7" customFormat="1" ht="56.25" x14ac:dyDescent="0.3">
      <c r="A3552" s="16">
        <v>3547</v>
      </c>
      <c r="B3552" s="16" t="s">
        <v>500</v>
      </c>
      <c r="C3552" s="16" t="s">
        <v>6035</v>
      </c>
      <c r="D3552" s="16" t="s">
        <v>6036</v>
      </c>
      <c r="E3552" s="16" t="s">
        <v>13602</v>
      </c>
      <c r="F3552" s="16"/>
      <c r="G3552" s="151" t="s">
        <v>33</v>
      </c>
      <c r="H3552" s="168">
        <v>901965.75</v>
      </c>
      <c r="I3552" s="168">
        <v>175</v>
      </c>
      <c r="J3552" s="168">
        <v>1840395.6</v>
      </c>
      <c r="K3552" s="168">
        <v>345</v>
      </c>
      <c r="L3552" s="168">
        <v>1904810.55</v>
      </c>
      <c r="M3552" s="168">
        <v>345</v>
      </c>
      <c r="N3552" s="166">
        <v>0</v>
      </c>
      <c r="O3552" s="166">
        <v>0</v>
      </c>
      <c r="P3552" s="166"/>
      <c r="Q3552" s="166"/>
      <c r="R3552" s="16">
        <v>4647171.9000000004</v>
      </c>
      <c r="S3552" s="275">
        <v>865</v>
      </c>
      <c r="T3552" s="20" t="s">
        <v>13573</v>
      </c>
      <c r="U3552" s="118"/>
      <c r="V3552" s="118"/>
    </row>
    <row r="3553" spans="1:22" s="7" customFormat="1" ht="56.25" x14ac:dyDescent="0.3">
      <c r="A3553" s="16">
        <v>3548</v>
      </c>
      <c r="B3553" s="21" t="s">
        <v>417</v>
      </c>
      <c r="C3553" s="16" t="s">
        <v>685</v>
      </c>
      <c r="D3553" s="16" t="s">
        <v>686</v>
      </c>
      <c r="E3553" s="16" t="s">
        <v>10436</v>
      </c>
      <c r="F3553" s="16"/>
      <c r="G3553" s="16" t="s">
        <v>9115</v>
      </c>
      <c r="H3553" s="251">
        <v>4644996.55</v>
      </c>
      <c r="I3553" s="251" t="s">
        <v>9969</v>
      </c>
      <c r="J3553" s="16"/>
      <c r="K3553" s="16"/>
      <c r="L3553" s="16"/>
      <c r="M3553" s="16"/>
      <c r="N3553" s="16"/>
      <c r="O3553" s="16"/>
      <c r="P3553" s="16"/>
      <c r="Q3553" s="16"/>
      <c r="R3553" s="16">
        <v>4644996.55</v>
      </c>
      <c r="S3553" s="16">
        <v>7</v>
      </c>
      <c r="T3553" s="16" t="s">
        <v>76</v>
      </c>
      <c r="U3553" s="16" t="s">
        <v>350</v>
      </c>
      <c r="V3553" s="16" t="s">
        <v>10437</v>
      </c>
    </row>
    <row r="3554" spans="1:22" s="7" customFormat="1" ht="56.25" customHeight="1" x14ac:dyDescent="0.3">
      <c r="A3554" s="16">
        <v>3549</v>
      </c>
      <c r="B3554" s="113" t="s">
        <v>2062</v>
      </c>
      <c r="C3554" s="113" t="s">
        <v>4434</v>
      </c>
      <c r="D3554" s="113" t="s">
        <v>1954</v>
      </c>
      <c r="E3554" s="113" t="s">
        <v>15515</v>
      </c>
      <c r="F3554" s="113" t="s">
        <v>14449</v>
      </c>
      <c r="G3554" s="113" t="s">
        <v>7084</v>
      </c>
      <c r="H3554" s="189">
        <v>4642468.99</v>
      </c>
      <c r="I3554" s="189" t="s">
        <v>15633</v>
      </c>
      <c r="J3554" s="20"/>
      <c r="K3554" s="20"/>
      <c r="L3554" s="20"/>
      <c r="M3554" s="20"/>
      <c r="N3554" s="20"/>
      <c r="O3554" s="20"/>
      <c r="P3554" s="20"/>
      <c r="Q3554" s="20"/>
      <c r="R3554" s="16">
        <v>4642468.99</v>
      </c>
      <c r="S3554" s="21">
        <v>940</v>
      </c>
      <c r="T3554" s="113" t="s">
        <v>15626</v>
      </c>
      <c r="U3554" s="238"/>
      <c r="V3554" s="112"/>
    </row>
    <row r="3555" spans="1:22" s="7" customFormat="1" ht="409.5" x14ac:dyDescent="0.3">
      <c r="A3555" s="16">
        <v>3550</v>
      </c>
      <c r="B3555" s="20" t="s">
        <v>13812</v>
      </c>
      <c r="C3555" s="20" t="s">
        <v>13813</v>
      </c>
      <c r="D3555" s="20" t="s">
        <v>16188</v>
      </c>
      <c r="E3555" s="20" t="s">
        <v>16189</v>
      </c>
      <c r="F3555" s="116" t="s">
        <v>16190</v>
      </c>
      <c r="G3555" s="21" t="s">
        <v>33</v>
      </c>
      <c r="H3555" s="115">
        <v>4641000</v>
      </c>
      <c r="I3555" s="115">
        <v>4000</v>
      </c>
      <c r="J3555" s="171"/>
      <c r="K3555" s="171"/>
      <c r="L3555" s="171"/>
      <c r="M3555" s="171"/>
      <c r="N3555" s="174"/>
      <c r="O3555" s="174"/>
      <c r="P3555" s="174"/>
      <c r="Q3555" s="174"/>
      <c r="R3555" s="16">
        <v>4641000</v>
      </c>
      <c r="S3555" s="171">
        <v>4000</v>
      </c>
      <c r="T3555" s="21" t="s">
        <v>15928</v>
      </c>
      <c r="U3555" s="16" t="s">
        <v>26</v>
      </c>
      <c r="V3555" s="16" t="s">
        <v>16078</v>
      </c>
    </row>
    <row r="3556" spans="1:22" s="7" customFormat="1" ht="37.5" x14ac:dyDescent="0.3">
      <c r="A3556" s="16">
        <v>3551</v>
      </c>
      <c r="B3556" s="21" t="s">
        <v>3289</v>
      </c>
      <c r="C3556" s="16" t="s">
        <v>3290</v>
      </c>
      <c r="D3556" s="16" t="s">
        <v>3291</v>
      </c>
      <c r="E3556" s="16" t="s">
        <v>3292</v>
      </c>
      <c r="F3556" s="16"/>
      <c r="G3556" s="16" t="s">
        <v>33</v>
      </c>
      <c r="H3556" s="251">
        <v>1444800</v>
      </c>
      <c r="I3556" s="251">
        <v>30</v>
      </c>
      <c r="J3556" s="16">
        <v>798662.57142857148</v>
      </c>
      <c r="K3556" s="16">
        <v>36</v>
      </c>
      <c r="L3556" s="16">
        <v>798662.57142857148</v>
      </c>
      <c r="M3556" s="16">
        <v>36</v>
      </c>
      <c r="N3556" s="16">
        <v>798662.57142857148</v>
      </c>
      <c r="O3556" s="16">
        <v>36</v>
      </c>
      <c r="P3556" s="16">
        <v>798662.57142857148</v>
      </c>
      <c r="Q3556" s="16">
        <v>36</v>
      </c>
      <c r="R3556" s="16">
        <v>4639450.2857142854</v>
      </c>
      <c r="S3556" s="16">
        <v>174</v>
      </c>
      <c r="T3556" s="16" t="s">
        <v>1113</v>
      </c>
      <c r="U3556" s="16" t="s">
        <v>7544</v>
      </c>
      <c r="V3556" s="16"/>
    </row>
    <row r="3557" spans="1:22" s="7" customFormat="1" ht="131.25" x14ac:dyDescent="0.3">
      <c r="A3557" s="16">
        <v>3552</v>
      </c>
      <c r="B3557" s="16" t="s">
        <v>11294</v>
      </c>
      <c r="C3557" s="16" t="s">
        <v>13081</v>
      </c>
      <c r="D3557" s="16" t="s">
        <v>13082</v>
      </c>
      <c r="E3557" s="16" t="s">
        <v>13336</v>
      </c>
      <c r="F3557" s="16"/>
      <c r="G3557" s="151" t="s">
        <v>9114</v>
      </c>
      <c r="H3557" s="168">
        <v>4637754.07</v>
      </c>
      <c r="I3557" s="166">
        <v>143</v>
      </c>
      <c r="J3557" s="166">
        <v>0</v>
      </c>
      <c r="K3557" s="166">
        <v>123</v>
      </c>
      <c r="L3557" s="166">
        <v>0</v>
      </c>
      <c r="M3557" s="166">
        <v>123</v>
      </c>
      <c r="N3557" s="166">
        <v>0</v>
      </c>
      <c r="O3557" s="166">
        <v>123</v>
      </c>
      <c r="P3557" s="166">
        <v>0</v>
      </c>
      <c r="Q3557" s="166">
        <v>123</v>
      </c>
      <c r="R3557" s="16">
        <v>4637754.07</v>
      </c>
      <c r="S3557" s="275">
        <v>635</v>
      </c>
      <c r="T3557" s="20" t="s">
        <v>13227</v>
      </c>
      <c r="U3557" s="118"/>
      <c r="V3557" s="118"/>
    </row>
    <row r="3558" spans="1:22" s="7" customFormat="1" ht="75" x14ac:dyDescent="0.3">
      <c r="A3558" s="16">
        <v>3553</v>
      </c>
      <c r="B3558" s="20" t="s">
        <v>239</v>
      </c>
      <c r="C3558" s="141" t="s">
        <v>240</v>
      </c>
      <c r="D3558" s="140" t="s">
        <v>241</v>
      </c>
      <c r="E3558" s="141" t="s">
        <v>2124</v>
      </c>
      <c r="F3558" s="159"/>
      <c r="G3558" s="142" t="s">
        <v>9115</v>
      </c>
      <c r="H3558" s="144">
        <v>4635517.0599999996</v>
      </c>
      <c r="I3558" s="144" t="s">
        <v>9120</v>
      </c>
      <c r="J3558" s="142"/>
      <c r="K3558" s="142">
        <v>2</v>
      </c>
      <c r="L3558" s="142"/>
      <c r="M3558" s="142"/>
      <c r="N3558" s="142"/>
      <c r="O3558" s="142"/>
      <c r="P3558" s="142"/>
      <c r="Q3558" s="142"/>
      <c r="R3558" s="16">
        <v>4635517.0599999996</v>
      </c>
      <c r="S3558" s="142">
        <v>4</v>
      </c>
      <c r="T3558" s="142" t="s">
        <v>14162</v>
      </c>
      <c r="U3558" s="223"/>
      <c r="V3558" s="223"/>
    </row>
    <row r="3559" spans="1:22" s="7" customFormat="1" ht="409.5" x14ac:dyDescent="0.3">
      <c r="A3559" s="16">
        <v>3554</v>
      </c>
      <c r="B3559" s="16" t="s">
        <v>12571</v>
      </c>
      <c r="C3559" s="16" t="s">
        <v>12572</v>
      </c>
      <c r="D3559" s="16" t="s">
        <v>5479</v>
      </c>
      <c r="E3559" s="16" t="s">
        <v>12573</v>
      </c>
      <c r="F3559" s="16" t="s">
        <v>12574</v>
      </c>
      <c r="G3559" s="151" t="s">
        <v>33</v>
      </c>
      <c r="H3559" s="275">
        <v>0</v>
      </c>
      <c r="I3559" s="275">
        <v>0</v>
      </c>
      <c r="J3559" s="275">
        <v>1543500</v>
      </c>
      <c r="K3559" s="275">
        <v>147</v>
      </c>
      <c r="L3559" s="275">
        <v>1543500</v>
      </c>
      <c r="M3559" s="275">
        <v>147</v>
      </c>
      <c r="N3559" s="275">
        <v>1543500</v>
      </c>
      <c r="O3559" s="275">
        <v>147</v>
      </c>
      <c r="P3559" s="275">
        <v>0</v>
      </c>
      <c r="Q3559" s="275">
        <v>0</v>
      </c>
      <c r="R3559" s="16">
        <v>4630500</v>
      </c>
      <c r="S3559" s="275">
        <v>441</v>
      </c>
      <c r="T3559" s="243" t="s">
        <v>11752</v>
      </c>
      <c r="U3559" s="279" t="s">
        <v>35</v>
      </c>
      <c r="V3559" s="279" t="s">
        <v>12575</v>
      </c>
    </row>
    <row r="3560" spans="1:22" s="7" customFormat="1" ht="37.5" x14ac:dyDescent="0.3">
      <c r="A3560" s="16">
        <v>3555</v>
      </c>
      <c r="B3560" s="21" t="s">
        <v>10608</v>
      </c>
      <c r="C3560" s="16" t="s">
        <v>3859</v>
      </c>
      <c r="D3560" s="16" t="s">
        <v>3860</v>
      </c>
      <c r="E3560" s="16" t="s">
        <v>10609</v>
      </c>
      <c r="F3560" s="16"/>
      <c r="G3560" s="16" t="s">
        <v>9115</v>
      </c>
      <c r="H3560" s="251">
        <v>4621680</v>
      </c>
      <c r="I3560" s="251" t="s">
        <v>10610</v>
      </c>
      <c r="J3560" s="16"/>
      <c r="K3560" s="16"/>
      <c r="L3560" s="16"/>
      <c r="M3560" s="16"/>
      <c r="N3560" s="16"/>
      <c r="O3560" s="16"/>
      <c r="P3560" s="16"/>
      <c r="Q3560" s="16"/>
      <c r="R3560" s="16">
        <v>4621680</v>
      </c>
      <c r="S3560" s="16">
        <v>786</v>
      </c>
      <c r="T3560" s="16" t="s">
        <v>76</v>
      </c>
      <c r="U3560" s="16" t="s">
        <v>5737</v>
      </c>
      <c r="V3560" s="16" t="s">
        <v>10611</v>
      </c>
    </row>
    <row r="3561" spans="1:22" s="7" customFormat="1" ht="409.5" x14ac:dyDescent="0.3">
      <c r="A3561" s="16">
        <v>3556</v>
      </c>
      <c r="B3561" s="21" t="s">
        <v>544</v>
      </c>
      <c r="C3561" s="16" t="s">
        <v>5980</v>
      </c>
      <c r="D3561" s="16" t="s">
        <v>5981</v>
      </c>
      <c r="E3561" s="16" t="s">
        <v>5982</v>
      </c>
      <c r="F3561" s="16"/>
      <c r="G3561" s="16" t="s">
        <v>1493</v>
      </c>
      <c r="H3561" s="251">
        <v>4620000</v>
      </c>
      <c r="I3561" s="251">
        <v>4</v>
      </c>
      <c r="J3561" s="16">
        <v>0</v>
      </c>
      <c r="K3561" s="16">
        <v>0</v>
      </c>
      <c r="L3561" s="16">
        <v>0</v>
      </c>
      <c r="M3561" s="16">
        <v>0</v>
      </c>
      <c r="N3561" s="16">
        <v>0</v>
      </c>
      <c r="O3561" s="16">
        <v>0</v>
      </c>
      <c r="P3561" s="16">
        <v>0</v>
      </c>
      <c r="Q3561" s="16">
        <v>0</v>
      </c>
      <c r="R3561" s="16">
        <v>4620000</v>
      </c>
      <c r="S3561" s="16">
        <v>4</v>
      </c>
      <c r="T3561" s="16" t="s">
        <v>76</v>
      </c>
      <c r="U3561" s="16"/>
      <c r="V3561" s="16" t="s">
        <v>5983</v>
      </c>
    </row>
    <row r="3562" spans="1:22" s="7" customFormat="1" ht="93.75" x14ac:dyDescent="0.3">
      <c r="A3562" s="16">
        <v>3557</v>
      </c>
      <c r="B3562" s="51" t="s">
        <v>514</v>
      </c>
      <c r="C3562" s="51" t="s">
        <v>2514</v>
      </c>
      <c r="D3562" s="51" t="s">
        <v>2515</v>
      </c>
      <c r="E3562" s="51" t="s">
        <v>14898</v>
      </c>
      <c r="F3562" s="40" t="s">
        <v>14449</v>
      </c>
      <c r="G3562" s="51" t="s">
        <v>9115</v>
      </c>
      <c r="H3562" s="437">
        <v>4620000</v>
      </c>
      <c r="I3562" s="251" t="s">
        <v>9201</v>
      </c>
      <c r="J3562" s="17"/>
      <c r="K3562" s="17"/>
      <c r="L3562" s="17"/>
      <c r="M3562" s="17"/>
      <c r="N3562" s="17"/>
      <c r="O3562" s="17"/>
      <c r="P3562" s="17"/>
      <c r="Q3562" s="17"/>
      <c r="R3562" s="16">
        <v>4620000</v>
      </c>
      <c r="S3562" s="16">
        <v>5</v>
      </c>
      <c r="T3562" s="51" t="s">
        <v>14655</v>
      </c>
      <c r="U3562" s="51"/>
      <c r="V3562" s="17"/>
    </row>
    <row r="3563" spans="1:22" s="7" customFormat="1" ht="409.5" x14ac:dyDescent="0.3">
      <c r="A3563" s="16">
        <v>3558</v>
      </c>
      <c r="B3563" s="21" t="s">
        <v>1005</v>
      </c>
      <c r="C3563" s="16" t="s">
        <v>5159</v>
      </c>
      <c r="D3563" s="16" t="s">
        <v>2504</v>
      </c>
      <c r="E3563" s="16" t="s">
        <v>5160</v>
      </c>
      <c r="F3563" s="16"/>
      <c r="G3563" s="16" t="s">
        <v>7035</v>
      </c>
      <c r="H3563" s="251">
        <v>4618800</v>
      </c>
      <c r="I3563" s="251">
        <v>1026.3999999999999</v>
      </c>
      <c r="J3563" s="16">
        <v>0</v>
      </c>
      <c r="K3563" s="16">
        <v>0</v>
      </c>
      <c r="L3563" s="16">
        <v>0</v>
      </c>
      <c r="M3563" s="16">
        <v>0</v>
      </c>
      <c r="N3563" s="16">
        <v>0</v>
      </c>
      <c r="O3563" s="16">
        <v>0</v>
      </c>
      <c r="P3563" s="16">
        <v>0</v>
      </c>
      <c r="Q3563" s="16">
        <v>0</v>
      </c>
      <c r="R3563" s="16">
        <v>4618800</v>
      </c>
      <c r="S3563" s="16">
        <v>1026.3999999999999</v>
      </c>
      <c r="T3563" s="16" t="s">
        <v>76</v>
      </c>
      <c r="U3563" s="16" t="s">
        <v>2567</v>
      </c>
      <c r="V3563" s="16" t="s">
        <v>5161</v>
      </c>
    </row>
    <row r="3564" spans="1:22" s="7" customFormat="1" ht="93.75" x14ac:dyDescent="0.3">
      <c r="A3564" s="16">
        <v>3559</v>
      </c>
      <c r="B3564" s="21" t="s">
        <v>8123</v>
      </c>
      <c r="C3564" s="16" t="s">
        <v>5589</v>
      </c>
      <c r="D3564" s="16" t="s">
        <v>2966</v>
      </c>
      <c r="E3564" s="16" t="s">
        <v>5590</v>
      </c>
      <c r="F3564" s="16"/>
      <c r="G3564" s="16" t="s">
        <v>33</v>
      </c>
      <c r="H3564" s="251">
        <v>455996</v>
      </c>
      <c r="I3564" s="251">
        <v>5</v>
      </c>
      <c r="J3564" s="16">
        <v>1040203.44</v>
      </c>
      <c r="K3564" s="16">
        <v>12</v>
      </c>
      <c r="L3564" s="16">
        <v>1040203.44</v>
      </c>
      <c r="M3564" s="16">
        <v>12</v>
      </c>
      <c r="N3564" s="16">
        <v>1040203.44</v>
      </c>
      <c r="O3564" s="16">
        <v>12</v>
      </c>
      <c r="P3564" s="16">
        <v>1040203.44</v>
      </c>
      <c r="Q3564" s="16">
        <v>12</v>
      </c>
      <c r="R3564" s="16">
        <v>4616809.76</v>
      </c>
      <c r="S3564" s="16">
        <v>53</v>
      </c>
      <c r="T3564" s="16" t="s">
        <v>213</v>
      </c>
      <c r="U3564" s="16" t="s">
        <v>7048</v>
      </c>
      <c r="V3564" s="16" t="s">
        <v>7048</v>
      </c>
    </row>
    <row r="3565" spans="1:22" s="7" customFormat="1" ht="168.75" x14ac:dyDescent="0.3">
      <c r="A3565" s="16">
        <v>3560</v>
      </c>
      <c r="B3565" s="21" t="s">
        <v>645</v>
      </c>
      <c r="C3565" s="16" t="s">
        <v>2069</v>
      </c>
      <c r="D3565" s="16" t="s">
        <v>2070</v>
      </c>
      <c r="E3565" s="16" t="s">
        <v>6849</v>
      </c>
      <c r="F3565" s="16"/>
      <c r="G3565" s="16" t="s">
        <v>1493</v>
      </c>
      <c r="H3565" s="251">
        <v>0</v>
      </c>
      <c r="I3565" s="251">
        <v>0</v>
      </c>
      <c r="J3565" s="16">
        <v>1071000</v>
      </c>
      <c r="K3565" s="16">
        <v>12</v>
      </c>
      <c r="L3565" s="16">
        <v>1124550</v>
      </c>
      <c r="M3565" s="16">
        <v>12</v>
      </c>
      <c r="N3565" s="16">
        <v>1180777.5</v>
      </c>
      <c r="O3565" s="16">
        <v>12</v>
      </c>
      <c r="P3565" s="16">
        <v>1239816.375</v>
      </c>
      <c r="Q3565" s="16">
        <v>12</v>
      </c>
      <c r="R3565" s="16">
        <v>4616143.875</v>
      </c>
      <c r="S3565" s="16">
        <v>48</v>
      </c>
      <c r="T3565" s="16" t="s">
        <v>243</v>
      </c>
      <c r="U3565" s="16" t="s">
        <v>6843</v>
      </c>
      <c r="V3565" s="16" t="s">
        <v>6844</v>
      </c>
    </row>
    <row r="3566" spans="1:22" s="7" customFormat="1" x14ac:dyDescent="0.3">
      <c r="A3566" s="16">
        <v>3561</v>
      </c>
      <c r="B3566" s="21" t="s">
        <v>2699</v>
      </c>
      <c r="C3566" s="16" t="s">
        <v>2813</v>
      </c>
      <c r="D3566" s="16" t="s">
        <v>2814</v>
      </c>
      <c r="E3566" s="16" t="s">
        <v>2815</v>
      </c>
      <c r="F3566" s="16"/>
      <c r="G3566" s="16" t="s">
        <v>33</v>
      </c>
      <c r="H3566" s="251">
        <v>1044979.94</v>
      </c>
      <c r="I3566" s="251">
        <v>1010</v>
      </c>
      <c r="J3566" s="16">
        <v>892500</v>
      </c>
      <c r="K3566" s="16">
        <v>1020</v>
      </c>
      <c r="L3566" s="16">
        <v>892500</v>
      </c>
      <c r="M3566" s="16">
        <v>1020</v>
      </c>
      <c r="N3566" s="16">
        <v>892500</v>
      </c>
      <c r="O3566" s="16">
        <v>1020</v>
      </c>
      <c r="P3566" s="16">
        <v>892500</v>
      </c>
      <c r="Q3566" s="16">
        <v>1020</v>
      </c>
      <c r="R3566" s="16">
        <v>4614979.9399999995</v>
      </c>
      <c r="S3566" s="16">
        <v>5090</v>
      </c>
      <c r="T3566" s="16" t="s">
        <v>1113</v>
      </c>
      <c r="U3566" s="16" t="s">
        <v>1097</v>
      </c>
      <c r="V3566" s="16"/>
    </row>
    <row r="3567" spans="1:22" s="7" customFormat="1" ht="56.25" x14ac:dyDescent="0.3">
      <c r="A3567" s="16">
        <v>3562</v>
      </c>
      <c r="B3567" s="51" t="s">
        <v>9377</v>
      </c>
      <c r="C3567" s="51" t="s">
        <v>9378</v>
      </c>
      <c r="D3567" s="51" t="s">
        <v>9379</v>
      </c>
      <c r="E3567" s="51" t="s">
        <v>14899</v>
      </c>
      <c r="F3567" s="40" t="s">
        <v>14449</v>
      </c>
      <c r="G3567" s="51" t="s">
        <v>9115</v>
      </c>
      <c r="H3567" s="437">
        <v>4605440</v>
      </c>
      <c r="I3567" s="251" t="s">
        <v>9421</v>
      </c>
      <c r="J3567" s="17"/>
      <c r="K3567" s="17"/>
      <c r="L3567" s="17"/>
      <c r="M3567" s="17"/>
      <c r="N3567" s="17"/>
      <c r="O3567" s="17"/>
      <c r="P3567" s="17"/>
      <c r="Q3567" s="17"/>
      <c r="R3567" s="16">
        <v>4605440</v>
      </c>
      <c r="S3567" s="16">
        <v>8</v>
      </c>
      <c r="T3567" s="51" t="s">
        <v>14655</v>
      </c>
      <c r="U3567" s="51" t="s">
        <v>35</v>
      </c>
      <c r="V3567" s="17"/>
    </row>
    <row r="3568" spans="1:22" s="7" customFormat="1" ht="243.75" x14ac:dyDescent="0.3">
      <c r="A3568" s="16">
        <v>3563</v>
      </c>
      <c r="B3568" s="34" t="s">
        <v>2176</v>
      </c>
      <c r="C3568" s="48" t="s">
        <v>2177</v>
      </c>
      <c r="D3568" s="16" t="s">
        <v>2178</v>
      </c>
      <c r="E3568" s="46" t="s">
        <v>2179</v>
      </c>
      <c r="F3568" s="16"/>
      <c r="G3568" s="16" t="s">
        <v>337</v>
      </c>
      <c r="H3568" s="251">
        <v>4602840</v>
      </c>
      <c r="I3568" s="482">
        <v>1000</v>
      </c>
      <c r="J3568" s="16">
        <v>0</v>
      </c>
      <c r="K3568" s="16">
        <v>0</v>
      </c>
      <c r="L3568" s="16">
        <v>0</v>
      </c>
      <c r="M3568" s="16">
        <v>0</v>
      </c>
      <c r="N3568" s="16">
        <v>0</v>
      </c>
      <c r="O3568" s="16">
        <v>0</v>
      </c>
      <c r="P3568" s="16">
        <v>0</v>
      </c>
      <c r="Q3568" s="16">
        <v>0</v>
      </c>
      <c r="R3568" s="16">
        <v>4602840</v>
      </c>
      <c r="S3568" s="16">
        <v>1000</v>
      </c>
      <c r="T3568" s="16" t="s">
        <v>1516</v>
      </c>
      <c r="U3568" s="16" t="s">
        <v>35</v>
      </c>
      <c r="V3568" s="16" t="s">
        <v>199</v>
      </c>
    </row>
    <row r="3569" spans="1:22" s="7" customFormat="1" ht="131.25" x14ac:dyDescent="0.3">
      <c r="A3569" s="16">
        <v>3564</v>
      </c>
      <c r="B3569" s="16" t="s">
        <v>3917</v>
      </c>
      <c r="C3569" s="16" t="s">
        <v>12576</v>
      </c>
      <c r="D3569" s="16" t="s">
        <v>12577</v>
      </c>
      <c r="E3569" s="16" t="s">
        <v>12578</v>
      </c>
      <c r="F3569" s="16"/>
      <c r="G3569" s="151" t="s">
        <v>9115</v>
      </c>
      <c r="H3569" s="275">
        <v>2300000</v>
      </c>
      <c r="I3569" s="275" t="s">
        <v>9113</v>
      </c>
      <c r="J3569" s="275">
        <v>0</v>
      </c>
      <c r="K3569" s="275">
        <v>0</v>
      </c>
      <c r="L3569" s="275">
        <v>0</v>
      </c>
      <c r="M3569" s="275">
        <v>0</v>
      </c>
      <c r="N3569" s="275">
        <v>2300000</v>
      </c>
      <c r="O3569" s="275" t="s">
        <v>9113</v>
      </c>
      <c r="P3569" s="275">
        <v>0</v>
      </c>
      <c r="Q3569" s="275">
        <v>0</v>
      </c>
      <c r="R3569" s="16">
        <v>4600000</v>
      </c>
      <c r="S3569" s="275">
        <v>2</v>
      </c>
      <c r="T3569" s="38" t="s">
        <v>11752</v>
      </c>
      <c r="U3569" s="279"/>
      <c r="V3569" s="279"/>
    </row>
    <row r="3570" spans="1:22" s="7" customFormat="1" ht="56.25" x14ac:dyDescent="0.3">
      <c r="A3570" s="16">
        <v>3565</v>
      </c>
      <c r="B3570" s="21" t="s">
        <v>8124</v>
      </c>
      <c r="C3570" s="16" t="s">
        <v>8125</v>
      </c>
      <c r="D3570" s="16" t="s">
        <v>1590</v>
      </c>
      <c r="E3570" s="16" t="s">
        <v>8126</v>
      </c>
      <c r="F3570" s="16"/>
      <c r="G3570" s="16" t="s">
        <v>33</v>
      </c>
      <c r="H3570" s="251">
        <v>2299200</v>
      </c>
      <c r="I3570" s="251">
        <v>10</v>
      </c>
      <c r="J3570" s="16">
        <v>0</v>
      </c>
      <c r="K3570" s="16">
        <v>0</v>
      </c>
      <c r="L3570" s="16">
        <v>2299200</v>
      </c>
      <c r="M3570" s="16">
        <v>0</v>
      </c>
      <c r="N3570" s="16">
        <v>0</v>
      </c>
      <c r="O3570" s="16">
        <v>0</v>
      </c>
      <c r="P3570" s="16">
        <v>0</v>
      </c>
      <c r="Q3570" s="16">
        <v>0</v>
      </c>
      <c r="R3570" s="16">
        <v>4598400</v>
      </c>
      <c r="S3570" s="16">
        <v>10</v>
      </c>
      <c r="T3570" s="16" t="s">
        <v>213</v>
      </c>
      <c r="U3570" s="16" t="s">
        <v>7048</v>
      </c>
      <c r="V3570" s="16" t="s">
        <v>7048</v>
      </c>
    </row>
    <row r="3571" spans="1:22" s="7" customFormat="1" ht="409.5" x14ac:dyDescent="0.3">
      <c r="A3571" s="16">
        <v>3566</v>
      </c>
      <c r="B3571" s="21" t="s">
        <v>588</v>
      </c>
      <c r="C3571" s="16" t="s">
        <v>589</v>
      </c>
      <c r="D3571" s="16" t="s">
        <v>590</v>
      </c>
      <c r="E3571" s="16" t="s">
        <v>2034</v>
      </c>
      <c r="F3571" s="16"/>
      <c r="G3571" s="16" t="s">
        <v>1493</v>
      </c>
      <c r="H3571" s="251">
        <v>802687.35</v>
      </c>
      <c r="I3571" s="251">
        <v>30</v>
      </c>
      <c r="J3571" s="16">
        <v>893837.546875</v>
      </c>
      <c r="K3571" s="16">
        <v>30</v>
      </c>
      <c r="L3571" s="16">
        <v>929591.04875000007</v>
      </c>
      <c r="M3571" s="16">
        <v>30</v>
      </c>
      <c r="N3571" s="16">
        <v>966774.69070000015</v>
      </c>
      <c r="O3571" s="16">
        <v>30</v>
      </c>
      <c r="P3571" s="16">
        <v>1005445.6783280002</v>
      </c>
      <c r="Q3571" s="16">
        <v>30</v>
      </c>
      <c r="R3571" s="16">
        <v>4598336.3146530008</v>
      </c>
      <c r="S3571" s="16">
        <v>150</v>
      </c>
      <c r="T3571" s="16" t="s">
        <v>966</v>
      </c>
      <c r="U3571" s="16" t="s">
        <v>35</v>
      </c>
      <c r="V3571" s="16" t="s">
        <v>199</v>
      </c>
    </row>
    <row r="3572" spans="1:22" s="7" customFormat="1" ht="93.75" x14ac:dyDescent="0.3">
      <c r="A3572" s="16">
        <v>3567</v>
      </c>
      <c r="B3572" s="16" t="s">
        <v>514</v>
      </c>
      <c r="C3572" s="16" t="s">
        <v>515</v>
      </c>
      <c r="D3572" s="16" t="s">
        <v>516</v>
      </c>
      <c r="E3572" s="16" t="s">
        <v>13337</v>
      </c>
      <c r="F3572" s="16"/>
      <c r="G3572" s="151" t="s">
        <v>9115</v>
      </c>
      <c r="H3572" s="168">
        <v>4594240</v>
      </c>
      <c r="I3572" s="166" t="s">
        <v>9201</v>
      </c>
      <c r="J3572" s="166">
        <v>0</v>
      </c>
      <c r="K3572" s="166">
        <v>0</v>
      </c>
      <c r="L3572" s="166">
        <v>0</v>
      </c>
      <c r="M3572" s="166">
        <v>0</v>
      </c>
      <c r="N3572" s="166">
        <v>0</v>
      </c>
      <c r="O3572" s="166">
        <v>0</v>
      </c>
      <c r="P3572" s="166">
        <v>0</v>
      </c>
      <c r="Q3572" s="166">
        <v>0</v>
      </c>
      <c r="R3572" s="16">
        <v>4594240</v>
      </c>
      <c r="S3572" s="275">
        <v>5</v>
      </c>
      <c r="T3572" s="20" t="s">
        <v>13227</v>
      </c>
      <c r="U3572" s="118" t="s">
        <v>35</v>
      </c>
      <c r="V3572" s="118" t="s">
        <v>1613</v>
      </c>
    </row>
    <row r="3573" spans="1:22" s="7" customFormat="1" ht="112.5" x14ac:dyDescent="0.3">
      <c r="A3573" s="16">
        <v>3568</v>
      </c>
      <c r="B3573" s="113" t="s">
        <v>16191</v>
      </c>
      <c r="C3573" s="113" t="s">
        <v>16192</v>
      </c>
      <c r="D3573" s="113" t="s">
        <v>16193</v>
      </c>
      <c r="E3573" s="113" t="s">
        <v>16194</v>
      </c>
      <c r="F3573" s="17">
        <v>3866</v>
      </c>
      <c r="G3573" s="21" t="s">
        <v>33</v>
      </c>
      <c r="H3573" s="115">
        <v>4591386</v>
      </c>
      <c r="I3573" s="115">
        <v>40</v>
      </c>
      <c r="J3573" s="171"/>
      <c r="K3573" s="171"/>
      <c r="L3573" s="171"/>
      <c r="M3573" s="171"/>
      <c r="N3573" s="171"/>
      <c r="O3573" s="171"/>
      <c r="P3573" s="174"/>
      <c r="Q3573" s="174"/>
      <c r="R3573" s="16">
        <v>4591386</v>
      </c>
      <c r="S3573" s="171">
        <v>40</v>
      </c>
      <c r="T3573" s="21" t="s">
        <v>15928</v>
      </c>
      <c r="U3573" s="112" t="s">
        <v>199</v>
      </c>
      <c r="V3573" s="112" t="s">
        <v>199</v>
      </c>
    </row>
    <row r="3574" spans="1:22" s="7" customFormat="1" ht="56.25" x14ac:dyDescent="0.3">
      <c r="A3574" s="16">
        <v>3569</v>
      </c>
      <c r="B3574" s="51" t="s">
        <v>7020</v>
      </c>
      <c r="C3574" s="51" t="s">
        <v>14658</v>
      </c>
      <c r="D3574" s="51" t="s">
        <v>14659</v>
      </c>
      <c r="E3574" s="51" t="s">
        <v>14900</v>
      </c>
      <c r="F3574" s="51"/>
      <c r="G3574" s="51" t="s">
        <v>7084</v>
      </c>
      <c r="H3574" s="437">
        <v>4589840.6399999997</v>
      </c>
      <c r="I3574" s="251" t="s">
        <v>13250</v>
      </c>
      <c r="J3574" s="17"/>
      <c r="K3574" s="17"/>
      <c r="L3574" s="17"/>
      <c r="M3574" s="17"/>
      <c r="N3574" s="17"/>
      <c r="O3574" s="17"/>
      <c r="P3574" s="17"/>
      <c r="Q3574" s="17"/>
      <c r="R3574" s="16">
        <v>4589840.6399999997</v>
      </c>
      <c r="S3574" s="16">
        <v>132</v>
      </c>
      <c r="T3574" s="51" t="s">
        <v>14655</v>
      </c>
      <c r="U3574" s="51" t="s">
        <v>35</v>
      </c>
      <c r="V3574" s="17"/>
    </row>
    <row r="3575" spans="1:22" s="7" customFormat="1" ht="75" x14ac:dyDescent="0.3">
      <c r="A3575" s="16">
        <v>3570</v>
      </c>
      <c r="B3575" s="21" t="s">
        <v>651</v>
      </c>
      <c r="C3575" s="16" t="s">
        <v>9752</v>
      </c>
      <c r="D3575" s="16" t="s">
        <v>9753</v>
      </c>
      <c r="E3575" s="16" t="s">
        <v>9754</v>
      </c>
      <c r="F3575" s="16"/>
      <c r="G3575" s="16" t="s">
        <v>9680</v>
      </c>
      <c r="H3575" s="251">
        <v>336450.07</v>
      </c>
      <c r="I3575" s="251">
        <v>15</v>
      </c>
      <c r="J3575" s="16">
        <v>986416.66666666663</v>
      </c>
      <c r="K3575" s="16">
        <v>25</v>
      </c>
      <c r="L3575" s="16">
        <v>1045601.6666666666</v>
      </c>
      <c r="M3575" s="16">
        <v>25</v>
      </c>
      <c r="N3575" s="16">
        <v>1087425.7333333334</v>
      </c>
      <c r="O3575" s="16">
        <v>25</v>
      </c>
      <c r="P3575" s="16">
        <v>1130922.7626666669</v>
      </c>
      <c r="Q3575" s="16">
        <v>25</v>
      </c>
      <c r="R3575" s="16">
        <v>4586816.8993333336</v>
      </c>
      <c r="S3575" s="16">
        <v>115</v>
      </c>
      <c r="T3575" s="16" t="s">
        <v>198</v>
      </c>
      <c r="U3575" s="16" t="s">
        <v>1320</v>
      </c>
      <c r="V3575" s="16" t="s">
        <v>9740</v>
      </c>
    </row>
    <row r="3576" spans="1:22" s="7" customFormat="1" ht="75" x14ac:dyDescent="0.3">
      <c r="A3576" s="16">
        <v>3571</v>
      </c>
      <c r="B3576" s="21" t="s">
        <v>651</v>
      </c>
      <c r="C3576" s="16" t="s">
        <v>9752</v>
      </c>
      <c r="D3576" s="16" t="s">
        <v>9753</v>
      </c>
      <c r="E3576" s="16" t="s">
        <v>9755</v>
      </c>
      <c r="F3576" s="16"/>
      <c r="G3576" s="16" t="s">
        <v>9680</v>
      </c>
      <c r="H3576" s="251">
        <v>336450.07</v>
      </c>
      <c r="I3576" s="251">
        <v>15</v>
      </c>
      <c r="J3576" s="16">
        <v>986416.66666666663</v>
      </c>
      <c r="K3576" s="16">
        <v>25</v>
      </c>
      <c r="L3576" s="16">
        <v>1045601.6666666666</v>
      </c>
      <c r="M3576" s="16">
        <v>25</v>
      </c>
      <c r="N3576" s="16">
        <v>1087425.7333333334</v>
      </c>
      <c r="O3576" s="16">
        <v>25</v>
      </c>
      <c r="P3576" s="16">
        <v>1130922.7626666669</v>
      </c>
      <c r="Q3576" s="16">
        <v>25</v>
      </c>
      <c r="R3576" s="16">
        <v>4586816.8993333336</v>
      </c>
      <c r="S3576" s="16">
        <v>115</v>
      </c>
      <c r="T3576" s="16" t="s">
        <v>198</v>
      </c>
      <c r="U3576" s="16" t="s">
        <v>1320</v>
      </c>
      <c r="V3576" s="16" t="s">
        <v>9740</v>
      </c>
    </row>
    <row r="3577" spans="1:22" s="7" customFormat="1" ht="37.5" x14ac:dyDescent="0.3">
      <c r="A3577" s="16">
        <v>3572</v>
      </c>
      <c r="B3577" s="21" t="s">
        <v>5862</v>
      </c>
      <c r="C3577" s="16" t="s">
        <v>5863</v>
      </c>
      <c r="D3577" s="16" t="s">
        <v>80</v>
      </c>
      <c r="E3577" s="16" t="s">
        <v>6143</v>
      </c>
      <c r="F3577" s="16"/>
      <c r="G3577" s="16" t="s">
        <v>1493</v>
      </c>
      <c r="H3577" s="251">
        <v>4586400</v>
      </c>
      <c r="I3577" s="251">
        <v>390</v>
      </c>
      <c r="J3577" s="16">
        <v>0</v>
      </c>
      <c r="K3577" s="16">
        <v>0</v>
      </c>
      <c r="L3577" s="16">
        <v>0</v>
      </c>
      <c r="M3577" s="16">
        <v>0</v>
      </c>
      <c r="N3577" s="16">
        <v>0</v>
      </c>
      <c r="O3577" s="16">
        <v>0</v>
      </c>
      <c r="P3577" s="16">
        <v>0</v>
      </c>
      <c r="Q3577" s="16">
        <v>0</v>
      </c>
      <c r="R3577" s="16">
        <v>4586400</v>
      </c>
      <c r="S3577" s="16">
        <v>390</v>
      </c>
      <c r="T3577" s="16" t="s">
        <v>76</v>
      </c>
      <c r="U3577" s="16"/>
      <c r="V3577" s="16"/>
    </row>
    <row r="3578" spans="1:22" s="7" customFormat="1" ht="37.5" x14ac:dyDescent="0.3">
      <c r="A3578" s="16">
        <v>3573</v>
      </c>
      <c r="B3578" s="21" t="s">
        <v>474</v>
      </c>
      <c r="C3578" s="16" t="s">
        <v>3318</v>
      </c>
      <c r="D3578" s="16" t="s">
        <v>3319</v>
      </c>
      <c r="E3578" s="16" t="s">
        <v>11122</v>
      </c>
      <c r="F3578" s="16"/>
      <c r="G3578" s="16" t="s">
        <v>1493</v>
      </c>
      <c r="H3578" s="251">
        <v>917280</v>
      </c>
      <c r="I3578" s="251">
        <v>26</v>
      </c>
      <c r="J3578" s="16">
        <v>917280</v>
      </c>
      <c r="K3578" s="16">
        <v>26</v>
      </c>
      <c r="L3578" s="16">
        <v>917280</v>
      </c>
      <c r="M3578" s="16">
        <v>26</v>
      </c>
      <c r="N3578" s="16">
        <v>917280</v>
      </c>
      <c r="O3578" s="16">
        <v>26</v>
      </c>
      <c r="P3578" s="16">
        <v>917280</v>
      </c>
      <c r="Q3578" s="16">
        <v>26</v>
      </c>
      <c r="R3578" s="16">
        <v>4586400</v>
      </c>
      <c r="S3578" s="16">
        <v>130</v>
      </c>
      <c r="T3578" s="16" t="s">
        <v>1113</v>
      </c>
      <c r="U3578" s="16" t="s">
        <v>1097</v>
      </c>
      <c r="V3578" s="35" t="s">
        <v>199</v>
      </c>
    </row>
    <row r="3579" spans="1:22" s="7" customFormat="1" ht="37.5" x14ac:dyDescent="0.3">
      <c r="A3579" s="16">
        <v>3574</v>
      </c>
      <c r="B3579" s="114" t="s">
        <v>138</v>
      </c>
      <c r="C3579" s="114" t="s">
        <v>15762</v>
      </c>
      <c r="D3579" s="114" t="s">
        <v>15763</v>
      </c>
      <c r="E3579" s="114" t="s">
        <v>1051</v>
      </c>
      <c r="F3579" s="114" t="s">
        <v>14449</v>
      </c>
      <c r="G3579" s="114" t="s">
        <v>15864</v>
      </c>
      <c r="H3579" s="189">
        <v>4579932</v>
      </c>
      <c r="I3579" s="172" t="s">
        <v>10232</v>
      </c>
      <c r="J3579" s="20"/>
      <c r="K3579" s="20"/>
      <c r="L3579" s="20"/>
      <c r="M3579" s="20"/>
      <c r="N3579" s="20"/>
      <c r="O3579" s="20"/>
      <c r="P3579" s="20"/>
      <c r="Q3579" s="20"/>
      <c r="R3579" s="16">
        <v>4579932</v>
      </c>
      <c r="S3579" s="21">
        <v>150</v>
      </c>
      <c r="T3579" s="20" t="s">
        <v>15828</v>
      </c>
      <c r="U3579" s="112"/>
      <c r="V3579" s="37"/>
    </row>
    <row r="3580" spans="1:22" s="7" customFormat="1" ht="37.5" x14ac:dyDescent="0.3">
      <c r="A3580" s="16">
        <v>3575</v>
      </c>
      <c r="B3580" s="21" t="s">
        <v>8127</v>
      </c>
      <c r="C3580" s="16" t="s">
        <v>1182</v>
      </c>
      <c r="D3580" s="16" t="s">
        <v>264</v>
      </c>
      <c r="E3580" s="16" t="s">
        <v>7468</v>
      </c>
      <c r="F3580" s="16"/>
      <c r="G3580" s="16" t="s">
        <v>33</v>
      </c>
      <c r="H3580" s="251">
        <v>4579500</v>
      </c>
      <c r="I3580" s="251">
        <v>2</v>
      </c>
      <c r="J3580" s="16">
        <v>0</v>
      </c>
      <c r="K3580" s="16">
        <v>0</v>
      </c>
      <c r="L3580" s="16">
        <v>0</v>
      </c>
      <c r="M3580" s="16">
        <v>0</v>
      </c>
      <c r="N3580" s="16">
        <v>0</v>
      </c>
      <c r="O3580" s="16">
        <v>0</v>
      </c>
      <c r="P3580" s="16">
        <v>0</v>
      </c>
      <c r="Q3580" s="16">
        <v>0</v>
      </c>
      <c r="R3580" s="16">
        <v>4579500</v>
      </c>
      <c r="S3580" s="16">
        <v>2</v>
      </c>
      <c r="T3580" s="16" t="s">
        <v>213</v>
      </c>
      <c r="U3580" s="16" t="s">
        <v>7048</v>
      </c>
      <c r="V3580" s="16" t="s">
        <v>7048</v>
      </c>
    </row>
    <row r="3581" spans="1:22" s="7" customFormat="1" ht="112.5" x14ac:dyDescent="0.3">
      <c r="A3581" s="16">
        <v>3576</v>
      </c>
      <c r="B3581" s="21" t="s">
        <v>326</v>
      </c>
      <c r="C3581" s="16" t="s">
        <v>6094</v>
      </c>
      <c r="D3581" s="16" t="s">
        <v>6095</v>
      </c>
      <c r="E3581" s="16" t="s">
        <v>6096</v>
      </c>
      <c r="F3581" s="16"/>
      <c r="G3581" s="16" t="s">
        <v>24</v>
      </c>
      <c r="H3581" s="251">
        <v>4578120</v>
      </c>
      <c r="I3581" s="251">
        <v>3391.2</v>
      </c>
      <c r="J3581" s="16">
        <v>0</v>
      </c>
      <c r="K3581" s="16">
        <v>0</v>
      </c>
      <c r="L3581" s="16">
        <v>0</v>
      </c>
      <c r="M3581" s="16">
        <v>0</v>
      </c>
      <c r="N3581" s="16">
        <v>0</v>
      </c>
      <c r="O3581" s="16">
        <v>0</v>
      </c>
      <c r="P3581" s="16">
        <v>0</v>
      </c>
      <c r="Q3581" s="16">
        <v>0</v>
      </c>
      <c r="R3581" s="16">
        <v>4578120</v>
      </c>
      <c r="S3581" s="16">
        <v>3391.2</v>
      </c>
      <c r="T3581" s="16" t="s">
        <v>76</v>
      </c>
      <c r="U3581" s="16"/>
      <c r="V3581" s="16"/>
    </row>
    <row r="3582" spans="1:22" s="7" customFormat="1" ht="56.25" x14ac:dyDescent="0.3">
      <c r="A3582" s="16">
        <v>3577</v>
      </c>
      <c r="B3582" s="21" t="s">
        <v>8128</v>
      </c>
      <c r="C3582" s="16" t="s">
        <v>7935</v>
      </c>
      <c r="D3582" s="16" t="s">
        <v>264</v>
      </c>
      <c r="E3582" s="16" t="s">
        <v>7936</v>
      </c>
      <c r="F3582" s="16"/>
      <c r="G3582" s="16" t="s">
        <v>33</v>
      </c>
      <c r="H3582" s="251">
        <v>934933.99999999988</v>
      </c>
      <c r="I3582" s="251">
        <v>4</v>
      </c>
      <c r="J3582" s="16">
        <v>910500</v>
      </c>
      <c r="K3582" s="16">
        <v>3</v>
      </c>
      <c r="L3582" s="16">
        <v>910500</v>
      </c>
      <c r="M3582" s="16">
        <v>3</v>
      </c>
      <c r="N3582" s="16">
        <v>910500</v>
      </c>
      <c r="O3582" s="16">
        <v>3</v>
      </c>
      <c r="P3582" s="16">
        <v>910500</v>
      </c>
      <c r="Q3582" s="16">
        <v>3</v>
      </c>
      <c r="R3582" s="16">
        <v>4576934</v>
      </c>
      <c r="S3582" s="16">
        <v>16</v>
      </c>
      <c r="T3582" s="16" t="s">
        <v>213</v>
      </c>
      <c r="U3582" s="16" t="s">
        <v>294</v>
      </c>
      <c r="V3582" s="16" t="s">
        <v>7937</v>
      </c>
    </row>
    <row r="3583" spans="1:22" s="7" customFormat="1" ht="131.25" x14ac:dyDescent="0.3">
      <c r="A3583" s="16">
        <v>3578</v>
      </c>
      <c r="B3583" s="21" t="s">
        <v>9246</v>
      </c>
      <c r="C3583" s="16" t="s">
        <v>9247</v>
      </c>
      <c r="D3583" s="16" t="s">
        <v>9248</v>
      </c>
      <c r="E3583" s="16" t="s">
        <v>9249</v>
      </c>
      <c r="F3583" s="16"/>
      <c r="G3583" s="16" t="s">
        <v>9115</v>
      </c>
      <c r="H3583" s="251">
        <v>4576759.04</v>
      </c>
      <c r="I3583" s="251" t="s">
        <v>9113</v>
      </c>
      <c r="J3583" s="16"/>
      <c r="K3583" s="16"/>
      <c r="L3583" s="16"/>
      <c r="M3583" s="16"/>
      <c r="N3583" s="16"/>
      <c r="O3583" s="16"/>
      <c r="P3583" s="16"/>
      <c r="Q3583" s="16"/>
      <c r="R3583" s="16">
        <v>4576759.04</v>
      </c>
      <c r="S3583" s="16">
        <v>1</v>
      </c>
      <c r="T3583" s="16" t="s">
        <v>1326</v>
      </c>
      <c r="U3583" s="16"/>
      <c r="V3583" s="16"/>
    </row>
    <row r="3584" spans="1:22" s="7" customFormat="1" ht="409.5" x14ac:dyDescent="0.3">
      <c r="A3584" s="16">
        <v>3579</v>
      </c>
      <c r="B3584" s="21" t="s">
        <v>4266</v>
      </c>
      <c r="C3584" s="16" t="s">
        <v>4267</v>
      </c>
      <c r="D3584" s="16" t="s">
        <v>4268</v>
      </c>
      <c r="E3584" s="16" t="s">
        <v>4269</v>
      </c>
      <c r="F3584" s="16"/>
      <c r="G3584" s="16" t="s">
        <v>33</v>
      </c>
      <c r="H3584" s="251">
        <v>333095</v>
      </c>
      <c r="I3584" s="251">
        <v>31</v>
      </c>
      <c r="J3584" s="16">
        <v>1058681</v>
      </c>
      <c r="K3584" s="16">
        <v>74</v>
      </c>
      <c r="L3584" s="16">
        <v>1058681</v>
      </c>
      <c r="M3584" s="16">
        <v>74</v>
      </c>
      <c r="N3584" s="16">
        <v>1058681</v>
      </c>
      <c r="O3584" s="16">
        <v>74</v>
      </c>
      <c r="P3584" s="16">
        <v>1058681</v>
      </c>
      <c r="Q3584" s="16">
        <v>74</v>
      </c>
      <c r="R3584" s="16">
        <v>4567819</v>
      </c>
      <c r="S3584" s="16">
        <v>327</v>
      </c>
      <c r="T3584" s="16" t="s">
        <v>25</v>
      </c>
      <c r="U3584" s="16" t="s">
        <v>2567</v>
      </c>
      <c r="V3584" s="16" t="s">
        <v>1202</v>
      </c>
    </row>
    <row r="3585" spans="1:22" s="7" customFormat="1" ht="243.75" x14ac:dyDescent="0.3">
      <c r="A3585" s="16">
        <v>3580</v>
      </c>
      <c r="B3585" s="21" t="s">
        <v>985</v>
      </c>
      <c r="C3585" s="16" t="s">
        <v>986</v>
      </c>
      <c r="D3585" s="16" t="s">
        <v>987</v>
      </c>
      <c r="E3585" s="16" t="s">
        <v>10338</v>
      </c>
      <c r="F3585" s="16"/>
      <c r="G3585" s="16" t="s">
        <v>1664</v>
      </c>
      <c r="H3585" s="251">
        <v>4566673.58</v>
      </c>
      <c r="I3585" s="251">
        <v>3736</v>
      </c>
      <c r="J3585" s="16">
        <v>0</v>
      </c>
      <c r="K3585" s="16">
        <v>0</v>
      </c>
      <c r="L3585" s="16">
        <v>0</v>
      </c>
      <c r="M3585" s="16">
        <v>0</v>
      </c>
      <c r="N3585" s="16">
        <v>0</v>
      </c>
      <c r="O3585" s="16">
        <v>0</v>
      </c>
      <c r="P3585" s="16">
        <v>0</v>
      </c>
      <c r="Q3585" s="16">
        <v>0</v>
      </c>
      <c r="R3585" s="16">
        <v>4566673.58</v>
      </c>
      <c r="S3585" s="16">
        <v>3736</v>
      </c>
      <c r="T3585" s="16" t="s">
        <v>76</v>
      </c>
      <c r="U3585" s="16" t="s">
        <v>2567</v>
      </c>
      <c r="V3585" s="16" t="s">
        <v>10339</v>
      </c>
    </row>
    <row r="3586" spans="1:22" s="7" customFormat="1" ht="56.25" x14ac:dyDescent="0.3">
      <c r="A3586" s="16">
        <v>3581</v>
      </c>
      <c r="B3586" s="21" t="s">
        <v>8129</v>
      </c>
      <c r="C3586" s="16" t="s">
        <v>8130</v>
      </c>
      <c r="D3586" s="16" t="s">
        <v>8030</v>
      </c>
      <c r="E3586" s="16" t="s">
        <v>8131</v>
      </c>
      <c r="F3586" s="16"/>
      <c r="G3586" s="16" t="s">
        <v>33</v>
      </c>
      <c r="H3586" s="251">
        <v>530887.5</v>
      </c>
      <c r="I3586" s="251">
        <v>45</v>
      </c>
      <c r="J3586" s="16">
        <v>1008150</v>
      </c>
      <c r="K3586" s="16">
        <v>47</v>
      </c>
      <c r="L3586" s="16">
        <v>1008150</v>
      </c>
      <c r="M3586" s="16">
        <v>47</v>
      </c>
      <c r="N3586" s="16">
        <v>1008150</v>
      </c>
      <c r="O3586" s="16">
        <v>47</v>
      </c>
      <c r="P3586" s="16">
        <v>1008150</v>
      </c>
      <c r="Q3586" s="16">
        <v>47</v>
      </c>
      <c r="R3586" s="16">
        <v>4563487.5</v>
      </c>
      <c r="S3586" s="16">
        <v>233</v>
      </c>
      <c r="T3586" s="16" t="s">
        <v>213</v>
      </c>
      <c r="U3586" s="16" t="s">
        <v>294</v>
      </c>
      <c r="V3586" s="16" t="s">
        <v>8113</v>
      </c>
    </row>
    <row r="3587" spans="1:22" s="7" customFormat="1" ht="75" x14ac:dyDescent="0.3">
      <c r="A3587" s="16">
        <v>3582</v>
      </c>
      <c r="B3587" s="16" t="s">
        <v>12579</v>
      </c>
      <c r="C3587" s="16" t="s">
        <v>12580</v>
      </c>
      <c r="D3587" s="16" t="s">
        <v>5479</v>
      </c>
      <c r="E3587" s="16" t="s">
        <v>12581</v>
      </c>
      <c r="F3587" s="16" t="s">
        <v>12582</v>
      </c>
      <c r="G3587" s="151" t="s">
        <v>33</v>
      </c>
      <c r="H3587" s="275">
        <v>0</v>
      </c>
      <c r="I3587" s="275">
        <v>0</v>
      </c>
      <c r="J3587" s="275">
        <v>0</v>
      </c>
      <c r="K3587" s="275">
        <v>0</v>
      </c>
      <c r="L3587" s="275">
        <v>4562660.32</v>
      </c>
      <c r="M3587" s="275">
        <v>2</v>
      </c>
      <c r="N3587" s="275">
        <v>0</v>
      </c>
      <c r="O3587" s="275">
        <v>0</v>
      </c>
      <c r="P3587" s="275">
        <v>0</v>
      </c>
      <c r="Q3587" s="275">
        <v>0</v>
      </c>
      <c r="R3587" s="16">
        <v>4562660.32</v>
      </c>
      <c r="S3587" s="275">
        <v>2</v>
      </c>
      <c r="T3587" s="243" t="s">
        <v>11752</v>
      </c>
      <c r="U3587" s="279" t="s">
        <v>35</v>
      </c>
      <c r="V3587" s="279" t="s">
        <v>11919</v>
      </c>
    </row>
    <row r="3588" spans="1:22" s="6" customFormat="1" ht="150" x14ac:dyDescent="0.2">
      <c r="A3588" s="16">
        <v>3583</v>
      </c>
      <c r="B3588" s="21" t="s">
        <v>899</v>
      </c>
      <c r="C3588" s="16" t="s">
        <v>900</v>
      </c>
      <c r="D3588" s="16" t="s">
        <v>901</v>
      </c>
      <c r="E3588" s="16" t="s">
        <v>10800</v>
      </c>
      <c r="F3588" s="16"/>
      <c r="G3588" s="16" t="s">
        <v>7084</v>
      </c>
      <c r="H3588" s="251">
        <v>4561603.2</v>
      </c>
      <c r="I3588" s="251" t="s">
        <v>10808</v>
      </c>
      <c r="J3588" s="16"/>
      <c r="K3588" s="16"/>
      <c r="L3588" s="16"/>
      <c r="M3588" s="16"/>
      <c r="N3588" s="16"/>
      <c r="O3588" s="16"/>
      <c r="P3588" s="16"/>
      <c r="Q3588" s="16"/>
      <c r="R3588" s="16">
        <v>4561603.2</v>
      </c>
      <c r="S3588" s="16">
        <v>1870</v>
      </c>
      <c r="T3588" s="16" t="s">
        <v>76</v>
      </c>
      <c r="U3588" s="16" t="s">
        <v>2567</v>
      </c>
      <c r="V3588" s="16" t="s">
        <v>10806</v>
      </c>
    </row>
    <row r="3589" spans="1:22" s="7" customFormat="1" ht="206.25" x14ac:dyDescent="0.3">
      <c r="A3589" s="16">
        <v>3584</v>
      </c>
      <c r="B3589" s="21" t="s">
        <v>8132</v>
      </c>
      <c r="C3589" s="16" t="s">
        <v>211</v>
      </c>
      <c r="D3589" s="16" t="s">
        <v>486</v>
      </c>
      <c r="E3589" s="16" t="s">
        <v>212</v>
      </c>
      <c r="F3589" s="16"/>
      <c r="G3589" s="16" t="s">
        <v>444</v>
      </c>
      <c r="H3589" s="251">
        <v>863194</v>
      </c>
      <c r="I3589" s="251">
        <v>64</v>
      </c>
      <c r="J3589" s="16">
        <v>572622.6</v>
      </c>
      <c r="K3589" s="16">
        <v>22</v>
      </c>
      <c r="L3589" s="16">
        <v>1041132</v>
      </c>
      <c r="M3589" s="16">
        <v>40</v>
      </c>
      <c r="N3589" s="16">
        <v>1041132</v>
      </c>
      <c r="O3589" s="16">
        <v>40</v>
      </c>
      <c r="P3589" s="16">
        <v>1041132</v>
      </c>
      <c r="Q3589" s="16">
        <v>40</v>
      </c>
      <c r="R3589" s="16">
        <v>4559212.5999999996</v>
      </c>
      <c r="S3589" s="16">
        <v>206</v>
      </c>
      <c r="T3589" s="16" t="s">
        <v>213</v>
      </c>
      <c r="U3589" s="16" t="s">
        <v>83</v>
      </c>
      <c r="V3589" s="16" t="s">
        <v>575</v>
      </c>
    </row>
    <row r="3590" spans="1:22" s="5" customFormat="1" ht="37.5" x14ac:dyDescent="0.2">
      <c r="A3590" s="16">
        <v>3585</v>
      </c>
      <c r="B3590" s="21" t="s">
        <v>8133</v>
      </c>
      <c r="C3590" s="16" t="s">
        <v>1842</v>
      </c>
      <c r="D3590" s="16" t="s">
        <v>1841</v>
      </c>
      <c r="E3590" s="16" t="s">
        <v>1843</v>
      </c>
      <c r="F3590" s="16"/>
      <c r="G3590" s="16" t="s">
        <v>33</v>
      </c>
      <c r="H3590" s="251">
        <v>832759.99999999988</v>
      </c>
      <c r="I3590" s="251">
        <v>382</v>
      </c>
      <c r="J3590" s="16">
        <v>931296</v>
      </c>
      <c r="K3590" s="16">
        <v>356</v>
      </c>
      <c r="L3590" s="16">
        <v>931296</v>
      </c>
      <c r="M3590" s="16">
        <v>356</v>
      </c>
      <c r="N3590" s="16">
        <v>931296</v>
      </c>
      <c r="O3590" s="16">
        <v>356</v>
      </c>
      <c r="P3590" s="16">
        <v>931296</v>
      </c>
      <c r="Q3590" s="16">
        <v>356</v>
      </c>
      <c r="R3590" s="16">
        <v>4557944</v>
      </c>
      <c r="S3590" s="16">
        <v>1806</v>
      </c>
      <c r="T3590" s="16" t="s">
        <v>213</v>
      </c>
      <c r="U3590" s="16" t="s">
        <v>7048</v>
      </c>
      <c r="V3590" s="16" t="s">
        <v>7048</v>
      </c>
    </row>
    <row r="3591" spans="1:22" s="8" customFormat="1" ht="75" x14ac:dyDescent="0.3">
      <c r="A3591" s="16">
        <v>3586</v>
      </c>
      <c r="B3591" s="21" t="s">
        <v>8134</v>
      </c>
      <c r="C3591" s="16" t="s">
        <v>8135</v>
      </c>
      <c r="D3591" s="16" t="s">
        <v>8136</v>
      </c>
      <c r="E3591" s="16" t="s">
        <v>8137</v>
      </c>
      <c r="F3591" s="16"/>
      <c r="G3591" s="16" t="s">
        <v>33</v>
      </c>
      <c r="H3591" s="251">
        <v>785817</v>
      </c>
      <c r="I3591" s="251">
        <v>1</v>
      </c>
      <c r="J3591" s="16">
        <v>942980.4</v>
      </c>
      <c r="K3591" s="16">
        <v>1</v>
      </c>
      <c r="L3591" s="16">
        <v>942980.4</v>
      </c>
      <c r="M3591" s="16">
        <v>1</v>
      </c>
      <c r="N3591" s="16">
        <v>942980.4</v>
      </c>
      <c r="O3591" s="16">
        <v>1</v>
      </c>
      <c r="P3591" s="16">
        <v>942980.4</v>
      </c>
      <c r="Q3591" s="16">
        <v>1</v>
      </c>
      <c r="R3591" s="16">
        <v>4557738.5999999996</v>
      </c>
      <c r="S3591" s="16">
        <v>5</v>
      </c>
      <c r="T3591" s="16" t="s">
        <v>213</v>
      </c>
      <c r="U3591" s="16" t="s">
        <v>294</v>
      </c>
      <c r="V3591" s="16" t="s">
        <v>8138</v>
      </c>
    </row>
    <row r="3592" spans="1:22" s="8" customFormat="1" ht="75" x14ac:dyDescent="0.3">
      <c r="A3592" s="16">
        <v>3587</v>
      </c>
      <c r="B3592" s="16" t="s">
        <v>4287</v>
      </c>
      <c r="C3592" s="16" t="s">
        <v>4286</v>
      </c>
      <c r="D3592" s="16" t="s">
        <v>160</v>
      </c>
      <c r="E3592" s="16" t="s">
        <v>13338</v>
      </c>
      <c r="F3592" s="16"/>
      <c r="G3592" s="151" t="s">
        <v>9115</v>
      </c>
      <c r="H3592" s="168">
        <v>4554666.67</v>
      </c>
      <c r="I3592" s="166" t="s">
        <v>9113</v>
      </c>
      <c r="J3592" s="166">
        <v>0</v>
      </c>
      <c r="K3592" s="166">
        <v>0</v>
      </c>
      <c r="L3592" s="166">
        <v>0</v>
      </c>
      <c r="M3592" s="166">
        <v>0</v>
      </c>
      <c r="N3592" s="166">
        <v>0</v>
      </c>
      <c r="O3592" s="166">
        <v>0</v>
      </c>
      <c r="P3592" s="166">
        <v>0</v>
      </c>
      <c r="Q3592" s="166">
        <v>0</v>
      </c>
      <c r="R3592" s="16">
        <v>4554666.67</v>
      </c>
      <c r="S3592" s="275">
        <v>1</v>
      </c>
      <c r="T3592" s="20" t="s">
        <v>13227</v>
      </c>
      <c r="U3592" s="118" t="s">
        <v>61</v>
      </c>
      <c r="V3592" s="118" t="s">
        <v>1613</v>
      </c>
    </row>
    <row r="3593" spans="1:22" s="8" customFormat="1" ht="409.5" x14ac:dyDescent="0.3">
      <c r="A3593" s="16">
        <v>3588</v>
      </c>
      <c r="B3593" s="21" t="s">
        <v>4273</v>
      </c>
      <c r="C3593" s="16" t="s">
        <v>4274</v>
      </c>
      <c r="D3593" s="16" t="s">
        <v>4275</v>
      </c>
      <c r="E3593" s="16" t="s">
        <v>4276</v>
      </c>
      <c r="F3593" s="16"/>
      <c r="G3593" s="16" t="s">
        <v>33</v>
      </c>
      <c r="H3593" s="251">
        <v>700000</v>
      </c>
      <c r="I3593" s="251">
        <v>50</v>
      </c>
      <c r="J3593" s="16">
        <v>963480</v>
      </c>
      <c r="K3593" s="16">
        <v>40</v>
      </c>
      <c r="L3593" s="16">
        <v>963480</v>
      </c>
      <c r="M3593" s="16">
        <v>40</v>
      </c>
      <c r="N3593" s="16">
        <v>963480</v>
      </c>
      <c r="O3593" s="16">
        <v>40</v>
      </c>
      <c r="P3593" s="16">
        <v>963480</v>
      </c>
      <c r="Q3593" s="16">
        <v>40</v>
      </c>
      <c r="R3593" s="16">
        <v>4553920</v>
      </c>
      <c r="S3593" s="16">
        <v>210</v>
      </c>
      <c r="T3593" s="16" t="s">
        <v>25</v>
      </c>
      <c r="U3593" s="16" t="s">
        <v>2567</v>
      </c>
      <c r="V3593" s="16" t="s">
        <v>199</v>
      </c>
    </row>
    <row r="3594" spans="1:22" s="8" customFormat="1" ht="243.75" x14ac:dyDescent="0.3">
      <c r="A3594" s="16">
        <v>3589</v>
      </c>
      <c r="B3594" s="21" t="s">
        <v>6312</v>
      </c>
      <c r="C3594" s="16" t="s">
        <v>6526</v>
      </c>
      <c r="D3594" s="16" t="s">
        <v>6527</v>
      </c>
      <c r="E3594" s="16" t="s">
        <v>6528</v>
      </c>
      <c r="F3594" s="16"/>
      <c r="G3594" s="16" t="s">
        <v>1493</v>
      </c>
      <c r="H3594" s="251">
        <v>4550000</v>
      </c>
      <c r="I3594" s="251">
        <v>7</v>
      </c>
      <c r="J3594" s="16">
        <v>0</v>
      </c>
      <c r="K3594" s="16">
        <v>0</v>
      </c>
      <c r="L3594" s="16">
        <v>0</v>
      </c>
      <c r="M3594" s="16">
        <v>0</v>
      </c>
      <c r="N3594" s="16">
        <v>0</v>
      </c>
      <c r="O3594" s="16">
        <v>0</v>
      </c>
      <c r="P3594" s="16">
        <v>0</v>
      </c>
      <c r="Q3594" s="16">
        <v>0</v>
      </c>
      <c r="R3594" s="16">
        <v>4550000</v>
      </c>
      <c r="S3594" s="16">
        <v>7</v>
      </c>
      <c r="T3594" s="16" t="s">
        <v>76</v>
      </c>
      <c r="U3594" s="16"/>
      <c r="V3594" s="16"/>
    </row>
    <row r="3595" spans="1:22" s="8" customFormat="1" ht="409.5" x14ac:dyDescent="0.3">
      <c r="A3595" s="16">
        <v>3590</v>
      </c>
      <c r="B3595" s="21" t="s">
        <v>3818</v>
      </c>
      <c r="C3595" s="16" t="s">
        <v>5430</v>
      </c>
      <c r="D3595" s="16" t="s">
        <v>5431</v>
      </c>
      <c r="E3595" s="16" t="s">
        <v>5432</v>
      </c>
      <c r="F3595" s="16"/>
      <c r="G3595" s="16" t="s">
        <v>1493</v>
      </c>
      <c r="H3595" s="251">
        <v>4547820</v>
      </c>
      <c r="I3595" s="251">
        <v>15</v>
      </c>
      <c r="J3595" s="16">
        <v>0</v>
      </c>
      <c r="K3595" s="16">
        <v>0</v>
      </c>
      <c r="L3595" s="16">
        <v>0</v>
      </c>
      <c r="M3595" s="16">
        <v>0</v>
      </c>
      <c r="N3595" s="16">
        <v>0</v>
      </c>
      <c r="O3595" s="16">
        <v>0</v>
      </c>
      <c r="P3595" s="16">
        <v>0</v>
      </c>
      <c r="Q3595" s="16">
        <v>0</v>
      </c>
      <c r="R3595" s="16">
        <v>4547820</v>
      </c>
      <c r="S3595" s="16">
        <v>15</v>
      </c>
      <c r="T3595" s="16" t="s">
        <v>76</v>
      </c>
      <c r="U3595" s="16" t="s">
        <v>2567</v>
      </c>
      <c r="V3595" s="16" t="s">
        <v>2922</v>
      </c>
    </row>
    <row r="3596" spans="1:22" s="8" customFormat="1" x14ac:dyDescent="0.3">
      <c r="A3596" s="16">
        <v>3591</v>
      </c>
      <c r="B3596" s="21" t="s">
        <v>2062</v>
      </c>
      <c r="C3596" s="16" t="s">
        <v>4434</v>
      </c>
      <c r="D3596" s="16" t="s">
        <v>1954</v>
      </c>
      <c r="E3596" s="16" t="s">
        <v>7176</v>
      </c>
      <c r="F3596" s="16"/>
      <c r="G3596" s="16" t="s">
        <v>7084</v>
      </c>
      <c r="H3596" s="251">
        <v>4542720</v>
      </c>
      <c r="I3596" s="251" t="s">
        <v>10774</v>
      </c>
      <c r="J3596" s="16"/>
      <c r="K3596" s="16"/>
      <c r="L3596" s="16"/>
      <c r="M3596" s="16"/>
      <c r="N3596" s="16"/>
      <c r="O3596" s="16"/>
      <c r="P3596" s="16"/>
      <c r="Q3596" s="16"/>
      <c r="R3596" s="16">
        <v>4542720</v>
      </c>
      <c r="S3596" s="16">
        <v>624</v>
      </c>
      <c r="T3596" s="16" t="s">
        <v>76</v>
      </c>
      <c r="U3596" s="16" t="s">
        <v>2567</v>
      </c>
      <c r="V3596" s="16" t="s">
        <v>10761</v>
      </c>
    </row>
    <row r="3597" spans="1:22" s="8" customFormat="1" x14ac:dyDescent="0.3">
      <c r="A3597" s="16">
        <v>3592</v>
      </c>
      <c r="B3597" s="118" t="s">
        <v>66</v>
      </c>
      <c r="C3597" s="118" t="s">
        <v>15540</v>
      </c>
      <c r="D3597" s="118" t="s">
        <v>3043</v>
      </c>
      <c r="E3597" s="118"/>
      <c r="F3597" s="118" t="s">
        <v>14449</v>
      </c>
      <c r="G3597" s="118" t="s">
        <v>33</v>
      </c>
      <c r="H3597" s="166">
        <v>648900</v>
      </c>
      <c r="I3597" s="166">
        <v>1</v>
      </c>
      <c r="J3597" s="118"/>
      <c r="K3597" s="118"/>
      <c r="L3597" s="118">
        <v>1946700</v>
      </c>
      <c r="M3597" s="118">
        <v>3</v>
      </c>
      <c r="N3597" s="118"/>
      <c r="O3597" s="118"/>
      <c r="P3597" s="118">
        <v>1946700</v>
      </c>
      <c r="Q3597" s="118">
        <v>3</v>
      </c>
      <c r="R3597" s="16">
        <v>4542300</v>
      </c>
      <c r="S3597" s="211">
        <v>7</v>
      </c>
      <c r="T3597" s="20" t="s">
        <v>15403</v>
      </c>
      <c r="U3597" s="118"/>
      <c r="V3597" s="118"/>
    </row>
    <row r="3598" spans="1:22" s="8" customFormat="1" x14ac:dyDescent="0.3">
      <c r="A3598" s="16">
        <v>3593</v>
      </c>
      <c r="B3598" s="21" t="s">
        <v>239</v>
      </c>
      <c r="C3598" s="16" t="s">
        <v>240</v>
      </c>
      <c r="D3598" s="16" t="s">
        <v>241</v>
      </c>
      <c r="E3598" s="16" t="s">
        <v>10669</v>
      </c>
      <c r="F3598" s="16"/>
      <c r="G3598" s="16" t="s">
        <v>9115</v>
      </c>
      <c r="H3598" s="251">
        <v>4539360</v>
      </c>
      <c r="I3598" s="251" t="s">
        <v>9120</v>
      </c>
      <c r="J3598" s="16"/>
      <c r="K3598" s="16"/>
      <c r="L3598" s="16"/>
      <c r="M3598" s="16"/>
      <c r="N3598" s="16"/>
      <c r="O3598" s="16"/>
      <c r="P3598" s="16"/>
      <c r="Q3598" s="16"/>
      <c r="R3598" s="16">
        <v>4539360</v>
      </c>
      <c r="S3598" s="16">
        <v>2</v>
      </c>
      <c r="T3598" s="16" t="s">
        <v>76</v>
      </c>
      <c r="U3598" s="16" t="s">
        <v>294</v>
      </c>
      <c r="V3598" s="16" t="s">
        <v>10654</v>
      </c>
    </row>
    <row r="3599" spans="1:22" s="8" customFormat="1" x14ac:dyDescent="0.3">
      <c r="A3599" s="16">
        <v>3594</v>
      </c>
      <c r="B3599" s="21" t="s">
        <v>239</v>
      </c>
      <c r="C3599" s="16" t="s">
        <v>240</v>
      </c>
      <c r="D3599" s="16" t="s">
        <v>241</v>
      </c>
      <c r="E3599" s="16" t="s">
        <v>10669</v>
      </c>
      <c r="F3599" s="16"/>
      <c r="G3599" s="16" t="s">
        <v>9115</v>
      </c>
      <c r="H3599" s="251">
        <v>4539360</v>
      </c>
      <c r="I3599" s="251" t="s">
        <v>9120</v>
      </c>
      <c r="J3599" s="16"/>
      <c r="K3599" s="16"/>
      <c r="L3599" s="16"/>
      <c r="M3599" s="16"/>
      <c r="N3599" s="16"/>
      <c r="O3599" s="16"/>
      <c r="P3599" s="16"/>
      <c r="Q3599" s="16"/>
      <c r="R3599" s="16">
        <v>4539360</v>
      </c>
      <c r="S3599" s="16">
        <v>2</v>
      </c>
      <c r="T3599" s="16" t="s">
        <v>76</v>
      </c>
      <c r="U3599" s="16" t="s">
        <v>294</v>
      </c>
      <c r="V3599" s="16" t="s">
        <v>10654</v>
      </c>
    </row>
    <row r="3600" spans="1:22" s="8" customFormat="1" ht="56.25" x14ac:dyDescent="0.3">
      <c r="A3600" s="16">
        <v>3595</v>
      </c>
      <c r="B3600" s="51" t="s">
        <v>14835</v>
      </c>
      <c r="C3600" s="51" t="s">
        <v>14836</v>
      </c>
      <c r="D3600" s="51" t="s">
        <v>14837</v>
      </c>
      <c r="E3600" s="17" t="s">
        <v>14838</v>
      </c>
      <c r="F3600" s="17"/>
      <c r="G3600" s="16" t="s">
        <v>33</v>
      </c>
      <c r="H3600" s="251">
        <v>420000</v>
      </c>
      <c r="I3600" s="251">
        <v>150</v>
      </c>
      <c r="J3600" s="252">
        <v>0</v>
      </c>
      <c r="K3600" s="17">
        <v>0</v>
      </c>
      <c r="L3600" s="251">
        <v>2058000</v>
      </c>
      <c r="M3600" s="17">
        <v>420</v>
      </c>
      <c r="N3600" s="251">
        <v>0</v>
      </c>
      <c r="O3600" s="17">
        <v>0</v>
      </c>
      <c r="P3600" s="251">
        <v>2058000</v>
      </c>
      <c r="Q3600" s="17">
        <v>420</v>
      </c>
      <c r="R3600" s="16">
        <v>4536000</v>
      </c>
      <c r="S3600" s="16">
        <v>1260</v>
      </c>
      <c r="T3600" s="16" t="s">
        <v>14724</v>
      </c>
      <c r="U3600" s="211" t="s">
        <v>14839</v>
      </c>
      <c r="V3600" s="211" t="s">
        <v>14840</v>
      </c>
    </row>
    <row r="3601" spans="1:22" s="8" customFormat="1" ht="409.5" x14ac:dyDescent="0.3">
      <c r="A3601" s="16">
        <v>3596</v>
      </c>
      <c r="B3601" s="21" t="s">
        <v>4279</v>
      </c>
      <c r="C3601" s="16" t="s">
        <v>691</v>
      </c>
      <c r="D3601" s="16" t="s">
        <v>692</v>
      </c>
      <c r="E3601" s="16" t="s">
        <v>4280</v>
      </c>
      <c r="F3601" s="16"/>
      <c r="G3601" s="16" t="s">
        <v>33</v>
      </c>
      <c r="H3601" s="251">
        <v>538779.99999999988</v>
      </c>
      <c r="I3601" s="251">
        <v>20</v>
      </c>
      <c r="J3601" s="16">
        <v>998003.97</v>
      </c>
      <c r="K3601" s="16">
        <v>29</v>
      </c>
      <c r="L3601" s="16">
        <v>998003.97</v>
      </c>
      <c r="M3601" s="16">
        <v>29</v>
      </c>
      <c r="N3601" s="16">
        <v>998003.97</v>
      </c>
      <c r="O3601" s="16">
        <v>29</v>
      </c>
      <c r="P3601" s="16">
        <v>998003.97</v>
      </c>
      <c r="Q3601" s="16">
        <v>29</v>
      </c>
      <c r="R3601" s="16">
        <v>4530795.879999999</v>
      </c>
      <c r="S3601" s="16">
        <v>136</v>
      </c>
      <c r="T3601" s="16" t="s">
        <v>25</v>
      </c>
      <c r="U3601" s="16" t="s">
        <v>2567</v>
      </c>
      <c r="V3601" s="16" t="s">
        <v>199</v>
      </c>
    </row>
    <row r="3602" spans="1:22" s="8" customFormat="1" x14ac:dyDescent="0.3">
      <c r="A3602" s="16">
        <v>3597</v>
      </c>
      <c r="B3602" s="21" t="s">
        <v>2626</v>
      </c>
      <c r="C3602" s="16" t="s">
        <v>7958</v>
      </c>
      <c r="D3602" s="16" t="s">
        <v>7959</v>
      </c>
      <c r="E3602" s="16" t="s">
        <v>10532</v>
      </c>
      <c r="F3602" s="16"/>
      <c r="G3602" s="16" t="s">
        <v>9114</v>
      </c>
      <c r="H3602" s="251">
        <v>4529246.4000000004</v>
      </c>
      <c r="I3602" s="251" t="s">
        <v>9266</v>
      </c>
      <c r="J3602" s="16"/>
      <c r="K3602" s="16"/>
      <c r="L3602" s="16"/>
      <c r="M3602" s="16"/>
      <c r="N3602" s="16"/>
      <c r="O3602" s="16"/>
      <c r="P3602" s="16"/>
      <c r="Q3602" s="16"/>
      <c r="R3602" s="16">
        <v>4529246.4000000004</v>
      </c>
      <c r="S3602" s="16">
        <v>4</v>
      </c>
      <c r="T3602" s="16" t="s">
        <v>76</v>
      </c>
      <c r="U3602" s="16" t="s">
        <v>1702</v>
      </c>
      <c r="V3602" s="16" t="s">
        <v>10531</v>
      </c>
    </row>
    <row r="3603" spans="1:22" s="8" customFormat="1" ht="56.25" x14ac:dyDescent="0.3">
      <c r="A3603" s="16">
        <v>3598</v>
      </c>
      <c r="B3603" s="16" t="s">
        <v>417</v>
      </c>
      <c r="C3603" s="16" t="s">
        <v>726</v>
      </c>
      <c r="D3603" s="16" t="s">
        <v>727</v>
      </c>
      <c r="E3603" s="16" t="s">
        <v>12583</v>
      </c>
      <c r="F3603" s="16"/>
      <c r="G3603" s="151" t="s">
        <v>9115</v>
      </c>
      <c r="H3603" s="275">
        <v>904405</v>
      </c>
      <c r="I3603" s="275" t="s">
        <v>9201</v>
      </c>
      <c r="J3603" s="275">
        <v>904405</v>
      </c>
      <c r="K3603" s="275" t="s">
        <v>9201</v>
      </c>
      <c r="L3603" s="275">
        <v>904405</v>
      </c>
      <c r="M3603" s="275" t="s">
        <v>9201</v>
      </c>
      <c r="N3603" s="275">
        <v>904405</v>
      </c>
      <c r="O3603" s="275" t="s">
        <v>9201</v>
      </c>
      <c r="P3603" s="275">
        <v>904405</v>
      </c>
      <c r="Q3603" s="275" t="s">
        <v>9201</v>
      </c>
      <c r="R3603" s="16">
        <v>4522025</v>
      </c>
      <c r="S3603" s="275">
        <v>25</v>
      </c>
      <c r="T3603" s="38" t="s">
        <v>11752</v>
      </c>
      <c r="U3603" s="279"/>
      <c r="V3603" s="279"/>
    </row>
    <row r="3604" spans="1:22" s="8" customFormat="1" ht="168.75" x14ac:dyDescent="0.3">
      <c r="A3604" s="16">
        <v>3599</v>
      </c>
      <c r="B3604" s="21" t="s">
        <v>8139</v>
      </c>
      <c r="C3604" s="16" t="s">
        <v>8140</v>
      </c>
      <c r="D3604" s="16" t="s">
        <v>1270</v>
      </c>
      <c r="E3604" s="16" t="s">
        <v>8141</v>
      </c>
      <c r="F3604" s="16"/>
      <c r="G3604" s="16" t="s">
        <v>33</v>
      </c>
      <c r="H3604" s="251">
        <v>858899</v>
      </c>
      <c r="I3604" s="251">
        <v>1</v>
      </c>
      <c r="J3604" s="16">
        <v>912689.4</v>
      </c>
      <c r="K3604" s="16">
        <v>1</v>
      </c>
      <c r="L3604" s="16">
        <v>912689.4</v>
      </c>
      <c r="M3604" s="16">
        <v>1</v>
      </c>
      <c r="N3604" s="16">
        <v>912689.4</v>
      </c>
      <c r="O3604" s="16">
        <v>1</v>
      </c>
      <c r="P3604" s="16">
        <v>912689.4</v>
      </c>
      <c r="Q3604" s="16">
        <v>1</v>
      </c>
      <c r="R3604" s="16">
        <v>4509656.5999999996</v>
      </c>
      <c r="S3604" s="16">
        <v>5</v>
      </c>
      <c r="T3604" s="16" t="s">
        <v>213</v>
      </c>
      <c r="U3604" s="16" t="s">
        <v>83</v>
      </c>
      <c r="V3604" s="16" t="s">
        <v>7504</v>
      </c>
    </row>
    <row r="3605" spans="1:22" s="8" customFormat="1" ht="150" x14ac:dyDescent="0.3">
      <c r="A3605" s="16">
        <v>3600</v>
      </c>
      <c r="B3605" s="21" t="s">
        <v>8142</v>
      </c>
      <c r="C3605" s="16" t="s">
        <v>3333</v>
      </c>
      <c r="D3605" s="16" t="s">
        <v>1841</v>
      </c>
      <c r="E3605" s="16" t="s">
        <v>3334</v>
      </c>
      <c r="F3605" s="16"/>
      <c r="G3605" s="16" t="s">
        <v>33</v>
      </c>
      <c r="H3605" s="251">
        <v>863939.3</v>
      </c>
      <c r="I3605" s="251">
        <v>70</v>
      </c>
      <c r="J3605" s="16">
        <v>977485.74</v>
      </c>
      <c r="K3605" s="16">
        <v>66</v>
      </c>
      <c r="L3605" s="16">
        <v>888623.39999999991</v>
      </c>
      <c r="M3605" s="16">
        <v>60</v>
      </c>
      <c r="N3605" s="16">
        <v>888623.39999999991</v>
      </c>
      <c r="O3605" s="16">
        <v>60</v>
      </c>
      <c r="P3605" s="16">
        <v>888623.39999999991</v>
      </c>
      <c r="Q3605" s="16">
        <v>60</v>
      </c>
      <c r="R3605" s="16">
        <v>4507295.24</v>
      </c>
      <c r="S3605" s="16">
        <v>316</v>
      </c>
      <c r="T3605" s="16" t="s">
        <v>213</v>
      </c>
      <c r="U3605" s="16" t="s">
        <v>35</v>
      </c>
      <c r="V3605" s="16" t="s">
        <v>8143</v>
      </c>
    </row>
    <row r="3606" spans="1:22" s="8" customFormat="1" ht="187.5" x14ac:dyDescent="0.3">
      <c r="A3606" s="16">
        <v>3601</v>
      </c>
      <c r="B3606" s="21" t="s">
        <v>8144</v>
      </c>
      <c r="C3606" s="16" t="s">
        <v>3331</v>
      </c>
      <c r="D3606" s="16" t="s">
        <v>842</v>
      </c>
      <c r="E3606" s="16" t="s">
        <v>3332</v>
      </c>
      <c r="F3606" s="16"/>
      <c r="G3606" s="16" t="s">
        <v>33</v>
      </c>
      <c r="H3606" s="251">
        <v>909449.99999999988</v>
      </c>
      <c r="I3606" s="251">
        <v>45</v>
      </c>
      <c r="J3606" s="16">
        <v>869030</v>
      </c>
      <c r="K3606" s="16">
        <v>43</v>
      </c>
      <c r="L3606" s="16">
        <v>909450</v>
      </c>
      <c r="M3606" s="16">
        <v>45</v>
      </c>
      <c r="N3606" s="16">
        <v>909450</v>
      </c>
      <c r="O3606" s="16">
        <v>45</v>
      </c>
      <c r="P3606" s="16">
        <v>909450</v>
      </c>
      <c r="Q3606" s="16">
        <v>45</v>
      </c>
      <c r="R3606" s="16">
        <v>4506830</v>
      </c>
      <c r="S3606" s="16">
        <v>223</v>
      </c>
      <c r="T3606" s="16" t="s">
        <v>213</v>
      </c>
      <c r="U3606" s="16" t="s">
        <v>35</v>
      </c>
      <c r="V3606" s="16" t="s">
        <v>7653</v>
      </c>
    </row>
    <row r="3607" spans="1:22" s="8" customFormat="1" ht="150" x14ac:dyDescent="0.3">
      <c r="A3607" s="16">
        <v>3602</v>
      </c>
      <c r="B3607" s="21" t="s">
        <v>8145</v>
      </c>
      <c r="C3607" s="16" t="s">
        <v>6231</v>
      </c>
      <c r="D3607" s="16" t="s">
        <v>6230</v>
      </c>
      <c r="E3607" s="16" t="s">
        <v>6232</v>
      </c>
      <c r="F3607" s="16"/>
      <c r="G3607" s="16" t="s">
        <v>33</v>
      </c>
      <c r="H3607" s="251">
        <v>1274175</v>
      </c>
      <c r="I3607" s="251">
        <v>9</v>
      </c>
      <c r="J3607" s="16">
        <v>3227910</v>
      </c>
      <c r="K3607" s="16">
        <v>19</v>
      </c>
      <c r="L3607" s="16">
        <v>0</v>
      </c>
      <c r="M3607" s="16">
        <v>0</v>
      </c>
      <c r="N3607" s="16">
        <v>0</v>
      </c>
      <c r="O3607" s="16">
        <v>0</v>
      </c>
      <c r="P3607" s="16">
        <v>0</v>
      </c>
      <c r="Q3607" s="16">
        <v>0</v>
      </c>
      <c r="R3607" s="16">
        <v>4502085</v>
      </c>
      <c r="S3607" s="16">
        <v>28</v>
      </c>
      <c r="T3607" s="16" t="s">
        <v>213</v>
      </c>
      <c r="U3607" s="16" t="s">
        <v>35</v>
      </c>
      <c r="V3607" s="16" t="s">
        <v>35</v>
      </c>
    </row>
    <row r="3608" spans="1:22" s="8" customFormat="1" ht="409.5" x14ac:dyDescent="0.3">
      <c r="A3608" s="16">
        <v>3603</v>
      </c>
      <c r="B3608" s="21" t="s">
        <v>5416</v>
      </c>
      <c r="C3608" s="16" t="s">
        <v>5417</v>
      </c>
      <c r="D3608" s="16" t="s">
        <v>5418</v>
      </c>
      <c r="E3608" s="16" t="s">
        <v>5419</v>
      </c>
      <c r="F3608" s="16"/>
      <c r="G3608" s="16" t="s">
        <v>49</v>
      </c>
      <c r="H3608" s="251">
        <v>4500000</v>
      </c>
      <c r="I3608" s="251">
        <v>1</v>
      </c>
      <c r="J3608" s="16">
        <v>0</v>
      </c>
      <c r="K3608" s="16">
        <v>0</v>
      </c>
      <c r="L3608" s="16">
        <v>0</v>
      </c>
      <c r="M3608" s="16">
        <v>0</v>
      </c>
      <c r="N3608" s="16">
        <v>0</v>
      </c>
      <c r="O3608" s="16">
        <v>0</v>
      </c>
      <c r="P3608" s="16">
        <v>0</v>
      </c>
      <c r="Q3608" s="16">
        <v>0</v>
      </c>
      <c r="R3608" s="16">
        <v>4500000</v>
      </c>
      <c r="S3608" s="16">
        <v>1</v>
      </c>
      <c r="T3608" s="16" t="s">
        <v>76</v>
      </c>
      <c r="U3608" s="16" t="s">
        <v>2567</v>
      </c>
      <c r="V3608" s="16" t="s">
        <v>5420</v>
      </c>
    </row>
    <row r="3609" spans="1:22" s="8" customFormat="1" ht="409.5" x14ac:dyDescent="0.3">
      <c r="A3609" s="16">
        <v>3604</v>
      </c>
      <c r="B3609" s="21" t="s">
        <v>3170</v>
      </c>
      <c r="C3609" s="16" t="s">
        <v>5448</v>
      </c>
      <c r="D3609" s="16" t="s">
        <v>5449</v>
      </c>
      <c r="E3609" s="16" t="s">
        <v>5450</v>
      </c>
      <c r="F3609" s="16"/>
      <c r="G3609" s="16" t="s">
        <v>410</v>
      </c>
      <c r="H3609" s="251">
        <v>4500000</v>
      </c>
      <c r="I3609" s="251">
        <v>10</v>
      </c>
      <c r="J3609" s="16">
        <v>0</v>
      </c>
      <c r="K3609" s="16">
        <v>0</v>
      </c>
      <c r="L3609" s="16">
        <v>0</v>
      </c>
      <c r="M3609" s="16">
        <v>0</v>
      </c>
      <c r="N3609" s="16">
        <v>0</v>
      </c>
      <c r="O3609" s="16">
        <v>0</v>
      </c>
      <c r="P3609" s="16">
        <v>0</v>
      </c>
      <c r="Q3609" s="16">
        <v>0</v>
      </c>
      <c r="R3609" s="16">
        <v>4500000</v>
      </c>
      <c r="S3609" s="16">
        <v>10</v>
      </c>
      <c r="T3609" s="16" t="s">
        <v>76</v>
      </c>
      <c r="U3609" s="16" t="s">
        <v>204</v>
      </c>
      <c r="V3609" s="16" t="s">
        <v>428</v>
      </c>
    </row>
    <row r="3610" spans="1:22" s="8" customFormat="1" ht="337.5" x14ac:dyDescent="0.3">
      <c r="A3610" s="16">
        <v>3605</v>
      </c>
      <c r="B3610" s="21" t="s">
        <v>2387</v>
      </c>
      <c r="C3610" s="16" t="s">
        <v>5930</v>
      </c>
      <c r="D3610" s="16" t="s">
        <v>5931</v>
      </c>
      <c r="E3610" s="16" t="s">
        <v>5932</v>
      </c>
      <c r="F3610" s="16"/>
      <c r="G3610" s="16" t="s">
        <v>1493</v>
      </c>
      <c r="H3610" s="251">
        <v>4500000</v>
      </c>
      <c r="I3610" s="251">
        <v>1</v>
      </c>
      <c r="J3610" s="16">
        <v>0</v>
      </c>
      <c r="K3610" s="16">
        <v>0</v>
      </c>
      <c r="L3610" s="16">
        <v>0</v>
      </c>
      <c r="M3610" s="16">
        <v>0</v>
      </c>
      <c r="N3610" s="16">
        <v>0</v>
      </c>
      <c r="O3610" s="16">
        <v>0</v>
      </c>
      <c r="P3610" s="16">
        <v>0</v>
      </c>
      <c r="Q3610" s="16">
        <v>0</v>
      </c>
      <c r="R3610" s="16">
        <v>4500000</v>
      </c>
      <c r="S3610" s="16">
        <v>1</v>
      </c>
      <c r="T3610" s="16" t="s">
        <v>76</v>
      </c>
      <c r="U3610" s="16"/>
      <c r="V3610" s="16" t="s">
        <v>4523</v>
      </c>
    </row>
    <row r="3611" spans="1:22" s="8" customFormat="1" ht="409.5" x14ac:dyDescent="0.3">
      <c r="A3611" s="16">
        <v>3606</v>
      </c>
      <c r="B3611" s="21" t="s">
        <v>6179</v>
      </c>
      <c r="C3611" s="16" t="s">
        <v>6180</v>
      </c>
      <c r="D3611" s="16" t="s">
        <v>6181</v>
      </c>
      <c r="E3611" s="16" t="s">
        <v>6417</v>
      </c>
      <c r="F3611" s="16"/>
      <c r="G3611" s="16" t="s">
        <v>1493</v>
      </c>
      <c r="H3611" s="251">
        <v>4500000</v>
      </c>
      <c r="I3611" s="251">
        <v>1</v>
      </c>
      <c r="J3611" s="16">
        <v>0</v>
      </c>
      <c r="K3611" s="16">
        <v>0</v>
      </c>
      <c r="L3611" s="16">
        <v>0</v>
      </c>
      <c r="M3611" s="16">
        <v>0</v>
      </c>
      <c r="N3611" s="16">
        <v>0</v>
      </c>
      <c r="O3611" s="16">
        <v>0</v>
      </c>
      <c r="P3611" s="16">
        <v>0</v>
      </c>
      <c r="Q3611" s="16">
        <v>0</v>
      </c>
      <c r="R3611" s="16">
        <v>4500000</v>
      </c>
      <c r="S3611" s="16">
        <v>1</v>
      </c>
      <c r="T3611" s="16" t="s">
        <v>76</v>
      </c>
      <c r="U3611" s="16"/>
      <c r="V3611" s="16"/>
    </row>
    <row r="3612" spans="1:22" s="8" customFormat="1" ht="75" x14ac:dyDescent="0.3">
      <c r="A3612" s="16">
        <v>3607</v>
      </c>
      <c r="B3612" s="113" t="s">
        <v>264</v>
      </c>
      <c r="C3612" s="113" t="s">
        <v>14486</v>
      </c>
      <c r="D3612" s="113" t="s">
        <v>14487</v>
      </c>
      <c r="E3612" s="113" t="s">
        <v>14488</v>
      </c>
      <c r="F3612" s="20" t="s">
        <v>14449</v>
      </c>
      <c r="G3612" s="113" t="s">
        <v>9115</v>
      </c>
      <c r="H3612" s="189">
        <v>4500000</v>
      </c>
      <c r="I3612" s="172" t="s">
        <v>9385</v>
      </c>
      <c r="J3612" s="20"/>
      <c r="K3612" s="20"/>
      <c r="L3612" s="20"/>
      <c r="M3612" s="20"/>
      <c r="N3612" s="20"/>
      <c r="O3612" s="20"/>
      <c r="P3612" s="20"/>
      <c r="Q3612" s="20"/>
      <c r="R3612" s="16">
        <v>4500000</v>
      </c>
      <c r="S3612" s="21">
        <v>50</v>
      </c>
      <c r="T3612" s="113" t="s">
        <v>14450</v>
      </c>
      <c r="U3612" s="16"/>
      <c r="V3612" s="112"/>
    </row>
    <row r="3613" spans="1:22" s="8" customFormat="1" ht="168.75" x14ac:dyDescent="0.3">
      <c r="A3613" s="16">
        <v>3608</v>
      </c>
      <c r="B3613" s="16" t="s">
        <v>12177</v>
      </c>
      <c r="C3613" s="16" t="s">
        <v>12178</v>
      </c>
      <c r="D3613" s="16" t="s">
        <v>1501</v>
      </c>
      <c r="E3613" s="16" t="s">
        <v>12584</v>
      </c>
      <c r="F3613" s="16" t="s">
        <v>12585</v>
      </c>
      <c r="G3613" s="151" t="s">
        <v>33</v>
      </c>
      <c r="H3613" s="275">
        <v>0</v>
      </c>
      <c r="I3613" s="275">
        <v>0</v>
      </c>
      <c r="J3613" s="275">
        <v>1499135.4000000001</v>
      </c>
      <c r="K3613" s="275">
        <v>1</v>
      </c>
      <c r="L3613" s="275">
        <v>1499135.4000000001</v>
      </c>
      <c r="M3613" s="275">
        <v>1</v>
      </c>
      <c r="N3613" s="275">
        <v>1499135.4000000001</v>
      </c>
      <c r="O3613" s="275">
        <v>1</v>
      </c>
      <c r="P3613" s="275">
        <v>0</v>
      </c>
      <c r="Q3613" s="275">
        <v>0</v>
      </c>
      <c r="R3613" s="16">
        <v>4497406.2</v>
      </c>
      <c r="S3613" s="275">
        <v>3</v>
      </c>
      <c r="T3613" s="243" t="s">
        <v>11752</v>
      </c>
      <c r="U3613" s="279" t="s">
        <v>274</v>
      </c>
      <c r="V3613" s="279" t="s">
        <v>12105</v>
      </c>
    </row>
    <row r="3614" spans="1:22" s="8" customFormat="1" ht="75" x14ac:dyDescent="0.3">
      <c r="A3614" s="16">
        <v>3609</v>
      </c>
      <c r="B3614" s="21" t="s">
        <v>138</v>
      </c>
      <c r="C3614" s="16" t="s">
        <v>3863</v>
      </c>
      <c r="D3614" s="16" t="s">
        <v>3864</v>
      </c>
      <c r="E3614" s="16" t="s">
        <v>10410</v>
      </c>
      <c r="F3614" s="16"/>
      <c r="G3614" s="16" t="s">
        <v>9114</v>
      </c>
      <c r="H3614" s="251">
        <v>4497292.8</v>
      </c>
      <c r="I3614" s="251" t="s">
        <v>9421</v>
      </c>
      <c r="J3614" s="16"/>
      <c r="K3614" s="16"/>
      <c r="L3614" s="16"/>
      <c r="M3614" s="16"/>
      <c r="N3614" s="16"/>
      <c r="O3614" s="16"/>
      <c r="P3614" s="16"/>
      <c r="Q3614" s="16"/>
      <c r="R3614" s="16">
        <v>4497292.8</v>
      </c>
      <c r="S3614" s="16">
        <v>8</v>
      </c>
      <c r="T3614" s="16" t="s">
        <v>76</v>
      </c>
      <c r="U3614" s="16" t="s">
        <v>2567</v>
      </c>
      <c r="V3614" s="16" t="s">
        <v>10411</v>
      </c>
    </row>
    <row r="3615" spans="1:22" s="8" customFormat="1" ht="75" x14ac:dyDescent="0.3">
      <c r="A3615" s="16">
        <v>3610</v>
      </c>
      <c r="B3615" s="21" t="s">
        <v>668</v>
      </c>
      <c r="C3615" s="16" t="s">
        <v>254</v>
      </c>
      <c r="D3615" s="16" t="s">
        <v>255</v>
      </c>
      <c r="E3615" s="16" t="s">
        <v>669</v>
      </c>
      <c r="F3615" s="40" t="s">
        <v>670</v>
      </c>
      <c r="G3615" s="16" t="s">
        <v>33</v>
      </c>
      <c r="H3615" s="251">
        <v>1123845.03</v>
      </c>
      <c r="I3615" s="251">
        <v>9</v>
      </c>
      <c r="J3615" s="16">
        <v>1123845.03</v>
      </c>
      <c r="K3615" s="16">
        <v>9</v>
      </c>
      <c r="L3615" s="16">
        <v>1123845.03</v>
      </c>
      <c r="M3615" s="16">
        <v>9</v>
      </c>
      <c r="N3615" s="16">
        <v>1123845.03</v>
      </c>
      <c r="O3615" s="16">
        <v>9</v>
      </c>
      <c r="P3615" s="16">
        <v>0</v>
      </c>
      <c r="Q3615" s="16">
        <v>0</v>
      </c>
      <c r="R3615" s="16">
        <v>4495380.12</v>
      </c>
      <c r="S3615" s="16">
        <v>36</v>
      </c>
      <c r="T3615" s="16" t="s">
        <v>25</v>
      </c>
      <c r="U3615" s="16" t="s">
        <v>83</v>
      </c>
      <c r="V3615" s="16" t="s">
        <v>671</v>
      </c>
    </row>
    <row r="3616" spans="1:22" s="8" customFormat="1" ht="37.5" x14ac:dyDescent="0.3">
      <c r="A3616" s="16">
        <v>3611</v>
      </c>
      <c r="B3616" s="16" t="s">
        <v>5218</v>
      </c>
      <c r="C3616" s="16" t="s">
        <v>12586</v>
      </c>
      <c r="D3616" s="16" t="s">
        <v>12587</v>
      </c>
      <c r="E3616" s="16" t="s">
        <v>12588</v>
      </c>
      <c r="F3616" s="16"/>
      <c r="G3616" s="151" t="s">
        <v>9115</v>
      </c>
      <c r="H3616" s="275">
        <v>0</v>
      </c>
      <c r="I3616" s="275">
        <v>0</v>
      </c>
      <c r="J3616" s="275">
        <v>1120600</v>
      </c>
      <c r="K3616" s="275" t="s">
        <v>12589</v>
      </c>
      <c r="L3616" s="275">
        <v>1120600</v>
      </c>
      <c r="M3616" s="275" t="s">
        <v>12589</v>
      </c>
      <c r="N3616" s="275">
        <v>1120600</v>
      </c>
      <c r="O3616" s="275" t="s">
        <v>12589</v>
      </c>
      <c r="P3616" s="275">
        <v>1120600</v>
      </c>
      <c r="Q3616" s="275" t="s">
        <v>12589</v>
      </c>
      <c r="R3616" s="16">
        <v>4482400</v>
      </c>
      <c r="S3616" s="275">
        <v>520</v>
      </c>
      <c r="T3616" s="38" t="s">
        <v>11752</v>
      </c>
      <c r="U3616" s="279"/>
      <c r="V3616" s="279"/>
    </row>
    <row r="3617" spans="1:22" s="8" customFormat="1" ht="56.25" x14ac:dyDescent="0.3">
      <c r="A3617" s="16">
        <v>3612</v>
      </c>
      <c r="B3617" s="21" t="s">
        <v>7007</v>
      </c>
      <c r="C3617" s="16" t="s">
        <v>9234</v>
      </c>
      <c r="D3617" s="16" t="s">
        <v>9235</v>
      </c>
      <c r="E3617" s="16" t="s">
        <v>9236</v>
      </c>
      <c r="F3617" s="16"/>
      <c r="G3617" s="16" t="s">
        <v>9115</v>
      </c>
      <c r="H3617" s="251">
        <v>4480000</v>
      </c>
      <c r="I3617" s="251" t="s">
        <v>9201</v>
      </c>
      <c r="J3617" s="16"/>
      <c r="K3617" s="16"/>
      <c r="L3617" s="16"/>
      <c r="M3617" s="16"/>
      <c r="N3617" s="16"/>
      <c r="O3617" s="16"/>
      <c r="P3617" s="16"/>
      <c r="Q3617" s="16"/>
      <c r="R3617" s="16">
        <v>4480000</v>
      </c>
      <c r="S3617" s="16">
        <v>5</v>
      </c>
      <c r="T3617" s="16" t="s">
        <v>1326</v>
      </c>
      <c r="U3617" s="16"/>
      <c r="V3617" s="16"/>
    </row>
    <row r="3618" spans="1:22" s="8" customFormat="1" ht="37.5" x14ac:dyDescent="0.3">
      <c r="A3618" s="16">
        <v>3613</v>
      </c>
      <c r="B3618" s="21" t="s">
        <v>4372</v>
      </c>
      <c r="C3618" s="16" t="s">
        <v>9457</v>
      </c>
      <c r="D3618" s="16" t="s">
        <v>9458</v>
      </c>
      <c r="E3618" s="16" t="s">
        <v>9459</v>
      </c>
      <c r="F3618" s="16"/>
      <c r="G3618" s="16" t="s">
        <v>9115</v>
      </c>
      <c r="H3618" s="251">
        <v>4480000</v>
      </c>
      <c r="I3618" s="251" t="s">
        <v>9120</v>
      </c>
      <c r="J3618" s="16"/>
      <c r="K3618" s="16"/>
      <c r="L3618" s="16"/>
      <c r="M3618" s="16"/>
      <c r="N3618" s="16"/>
      <c r="O3618" s="16"/>
      <c r="P3618" s="16"/>
      <c r="Q3618" s="16"/>
      <c r="R3618" s="16">
        <v>4480000</v>
      </c>
      <c r="S3618" s="16">
        <v>2</v>
      </c>
      <c r="T3618" s="16" t="s">
        <v>1326</v>
      </c>
      <c r="U3618" s="16"/>
      <c r="V3618" s="16"/>
    </row>
    <row r="3619" spans="1:22" s="8" customFormat="1" ht="37.5" x14ac:dyDescent="0.3">
      <c r="A3619" s="16">
        <v>3614</v>
      </c>
      <c r="B3619" s="21" t="s">
        <v>544</v>
      </c>
      <c r="C3619" s="16" t="s">
        <v>545</v>
      </c>
      <c r="D3619" s="16" t="s">
        <v>546</v>
      </c>
      <c r="E3619" s="16" t="s">
        <v>10616</v>
      </c>
      <c r="F3619" s="16"/>
      <c r="G3619" s="16" t="s">
        <v>9115</v>
      </c>
      <c r="H3619" s="251">
        <v>4480000</v>
      </c>
      <c r="I3619" s="251" t="s">
        <v>9113</v>
      </c>
      <c r="J3619" s="16"/>
      <c r="K3619" s="16"/>
      <c r="L3619" s="16"/>
      <c r="M3619" s="16"/>
      <c r="N3619" s="16"/>
      <c r="O3619" s="16"/>
      <c r="P3619" s="16"/>
      <c r="Q3619" s="16"/>
      <c r="R3619" s="16">
        <v>4480000</v>
      </c>
      <c r="S3619" s="16">
        <v>1</v>
      </c>
      <c r="T3619" s="16" t="s">
        <v>76</v>
      </c>
      <c r="U3619" s="16" t="s">
        <v>294</v>
      </c>
      <c r="V3619" s="16" t="s">
        <v>10615</v>
      </c>
    </row>
    <row r="3620" spans="1:22" s="8" customFormat="1" ht="56.25" x14ac:dyDescent="0.3">
      <c r="A3620" s="16">
        <v>3615</v>
      </c>
      <c r="B3620" s="21" t="s">
        <v>4556</v>
      </c>
      <c r="C3620" s="16" t="s">
        <v>11154</v>
      </c>
      <c r="D3620" s="16" t="s">
        <v>11155</v>
      </c>
      <c r="E3620" s="16" t="s">
        <v>11156</v>
      </c>
      <c r="F3620" s="16"/>
      <c r="G3620" s="16" t="s">
        <v>1493</v>
      </c>
      <c r="H3620" s="251">
        <v>896000</v>
      </c>
      <c r="I3620" s="251">
        <v>20</v>
      </c>
      <c r="J3620" s="16">
        <v>896000</v>
      </c>
      <c r="K3620" s="16">
        <v>20</v>
      </c>
      <c r="L3620" s="16">
        <v>896000</v>
      </c>
      <c r="M3620" s="16">
        <v>20</v>
      </c>
      <c r="N3620" s="16">
        <v>896000</v>
      </c>
      <c r="O3620" s="16">
        <v>20</v>
      </c>
      <c r="P3620" s="16">
        <v>896000</v>
      </c>
      <c r="Q3620" s="16">
        <v>20</v>
      </c>
      <c r="R3620" s="16">
        <v>4480000</v>
      </c>
      <c r="S3620" s="16">
        <v>100</v>
      </c>
      <c r="T3620" s="16" t="s">
        <v>1113</v>
      </c>
      <c r="U3620" s="16" t="s">
        <v>1097</v>
      </c>
      <c r="V3620" s="35" t="s">
        <v>199</v>
      </c>
    </row>
    <row r="3621" spans="1:22" s="8" customFormat="1" ht="56.25" x14ac:dyDescent="0.3">
      <c r="A3621" s="16">
        <v>3616</v>
      </c>
      <c r="B3621" s="51" t="s">
        <v>3366</v>
      </c>
      <c r="C3621" s="51" t="s">
        <v>7002</v>
      </c>
      <c r="D3621" s="51" t="s">
        <v>7004</v>
      </c>
      <c r="E3621" s="51" t="s">
        <v>14901</v>
      </c>
      <c r="F3621" s="51"/>
      <c r="G3621" s="51" t="s">
        <v>9115</v>
      </c>
      <c r="H3621" s="437">
        <v>4480000</v>
      </c>
      <c r="I3621" s="251" t="s">
        <v>9126</v>
      </c>
      <c r="J3621" s="17"/>
      <c r="K3621" s="17"/>
      <c r="L3621" s="17"/>
      <c r="M3621" s="17"/>
      <c r="N3621" s="17"/>
      <c r="O3621" s="17"/>
      <c r="P3621" s="17"/>
      <c r="Q3621" s="17"/>
      <c r="R3621" s="16">
        <v>4480000</v>
      </c>
      <c r="S3621" s="16">
        <v>10</v>
      </c>
      <c r="T3621" s="51" t="s">
        <v>14655</v>
      </c>
      <c r="U3621" s="51"/>
      <c r="V3621" s="17"/>
    </row>
    <row r="3622" spans="1:22" s="8" customFormat="1" ht="56.25" x14ac:dyDescent="0.3">
      <c r="A3622" s="16">
        <v>3617</v>
      </c>
      <c r="B3622" s="51" t="s">
        <v>6988</v>
      </c>
      <c r="C3622" s="51" t="s">
        <v>11854</v>
      </c>
      <c r="D3622" s="51" t="s">
        <v>11855</v>
      </c>
      <c r="E3622" s="51" t="s">
        <v>14903</v>
      </c>
      <c r="F3622" s="40" t="s">
        <v>14449</v>
      </c>
      <c r="G3622" s="51" t="s">
        <v>9115</v>
      </c>
      <c r="H3622" s="437">
        <v>4480000</v>
      </c>
      <c r="I3622" s="251" t="s">
        <v>9126</v>
      </c>
      <c r="J3622" s="17"/>
      <c r="K3622" s="17"/>
      <c r="L3622" s="17"/>
      <c r="M3622" s="17"/>
      <c r="N3622" s="17"/>
      <c r="O3622" s="17"/>
      <c r="P3622" s="17"/>
      <c r="Q3622" s="17"/>
      <c r="R3622" s="16">
        <v>4480000</v>
      </c>
      <c r="S3622" s="16">
        <v>10</v>
      </c>
      <c r="T3622" s="51" t="s">
        <v>14655</v>
      </c>
      <c r="U3622" s="51"/>
      <c r="V3622" s="17"/>
    </row>
    <row r="3623" spans="1:22" s="8" customFormat="1" ht="187.5" x14ac:dyDescent="0.3">
      <c r="A3623" s="16">
        <v>3618</v>
      </c>
      <c r="B3623" s="21" t="s">
        <v>645</v>
      </c>
      <c r="C3623" s="16" t="s">
        <v>86</v>
      </c>
      <c r="D3623" s="16" t="s">
        <v>87</v>
      </c>
      <c r="E3623" s="16" t="s">
        <v>1438</v>
      </c>
      <c r="F3623" s="16"/>
      <c r="G3623" s="16" t="s">
        <v>33</v>
      </c>
      <c r="H3623" s="251">
        <v>1054321.4099999999</v>
      </c>
      <c r="I3623" s="251">
        <v>6</v>
      </c>
      <c r="J3623" s="16">
        <v>1096494.2663999998</v>
      </c>
      <c r="K3623" s="16">
        <v>6</v>
      </c>
      <c r="L3623" s="16">
        <v>1140354.037056</v>
      </c>
      <c r="M3623" s="16">
        <v>6</v>
      </c>
      <c r="N3623" s="16">
        <v>1185968.19853824</v>
      </c>
      <c r="O3623" s="16">
        <v>6</v>
      </c>
      <c r="P3623" s="16">
        <v>0</v>
      </c>
      <c r="Q3623" s="16">
        <v>0</v>
      </c>
      <c r="R3623" s="16">
        <v>4477137.9119942393</v>
      </c>
      <c r="S3623" s="16">
        <v>24</v>
      </c>
      <c r="T3623" s="16" t="s">
        <v>1421</v>
      </c>
      <c r="U3623" s="16" t="s">
        <v>35</v>
      </c>
      <c r="V3623" s="16" t="s">
        <v>1439</v>
      </c>
    </row>
    <row r="3624" spans="1:22" s="8" customFormat="1" ht="75" x14ac:dyDescent="0.3">
      <c r="A3624" s="16">
        <v>3619</v>
      </c>
      <c r="B3624" s="125" t="s">
        <v>55</v>
      </c>
      <c r="C3624" s="125" t="s">
        <v>15903</v>
      </c>
      <c r="D3624" s="125" t="s">
        <v>15243</v>
      </c>
      <c r="E3624" s="125" t="s">
        <v>1051</v>
      </c>
      <c r="F3624" s="125" t="s">
        <v>14449</v>
      </c>
      <c r="G3624" s="125" t="s">
        <v>9114</v>
      </c>
      <c r="H3624" s="180">
        <v>4475000</v>
      </c>
      <c r="I3624" s="180" t="s">
        <v>9201</v>
      </c>
      <c r="J3624" s="198"/>
      <c r="K3624" s="198"/>
      <c r="L3624" s="198"/>
      <c r="M3624" s="198"/>
      <c r="N3624" s="198"/>
      <c r="O3624" s="198"/>
      <c r="P3624" s="198"/>
      <c r="Q3624" s="198"/>
      <c r="R3624" s="16">
        <v>4475000</v>
      </c>
      <c r="S3624" s="210">
        <v>5</v>
      </c>
      <c r="T3624" s="214" t="s">
        <v>15902</v>
      </c>
      <c r="U3624" s="226"/>
      <c r="V3624" s="226"/>
    </row>
    <row r="3625" spans="1:22" s="8" customFormat="1" ht="409.5" x14ac:dyDescent="0.3">
      <c r="A3625" s="16">
        <v>3620</v>
      </c>
      <c r="B3625" s="21" t="s">
        <v>8146</v>
      </c>
      <c r="C3625" s="16" t="s">
        <v>7219</v>
      </c>
      <c r="D3625" s="16" t="s">
        <v>435</v>
      </c>
      <c r="E3625" s="16" t="s">
        <v>7224</v>
      </c>
      <c r="F3625" s="16"/>
      <c r="G3625" s="16" t="s">
        <v>49</v>
      </c>
      <c r="H3625" s="251">
        <v>643820</v>
      </c>
      <c r="I3625" s="251">
        <v>180</v>
      </c>
      <c r="J3625" s="16">
        <v>957312</v>
      </c>
      <c r="K3625" s="16">
        <v>277</v>
      </c>
      <c r="L3625" s="16">
        <v>957312</v>
      </c>
      <c r="M3625" s="16">
        <v>277</v>
      </c>
      <c r="N3625" s="16">
        <v>957312</v>
      </c>
      <c r="O3625" s="16">
        <v>277</v>
      </c>
      <c r="P3625" s="16">
        <v>957312</v>
      </c>
      <c r="Q3625" s="16">
        <v>277</v>
      </c>
      <c r="R3625" s="16">
        <v>4473068</v>
      </c>
      <c r="S3625" s="16">
        <v>1288</v>
      </c>
      <c r="T3625" s="16" t="s">
        <v>213</v>
      </c>
      <c r="U3625" s="16" t="s">
        <v>35</v>
      </c>
      <c r="V3625" s="16" t="s">
        <v>7705</v>
      </c>
    </row>
    <row r="3626" spans="1:22" s="8" customFormat="1" ht="409.5" x14ac:dyDescent="0.3">
      <c r="A3626" s="16">
        <v>3621</v>
      </c>
      <c r="B3626" s="21" t="s">
        <v>8147</v>
      </c>
      <c r="C3626" s="16" t="s">
        <v>5005</v>
      </c>
      <c r="D3626" s="16" t="s">
        <v>5006</v>
      </c>
      <c r="E3626" s="16" t="s">
        <v>5007</v>
      </c>
      <c r="F3626" s="16"/>
      <c r="G3626" s="16" t="s">
        <v>33</v>
      </c>
      <c r="H3626" s="251">
        <v>638000</v>
      </c>
      <c r="I3626" s="251">
        <v>1</v>
      </c>
      <c r="J3626" s="16">
        <v>1534000</v>
      </c>
      <c r="K3626" s="16">
        <v>2</v>
      </c>
      <c r="L3626" s="16">
        <v>767000</v>
      </c>
      <c r="M3626" s="16">
        <v>1</v>
      </c>
      <c r="N3626" s="16">
        <v>767000</v>
      </c>
      <c r="O3626" s="16">
        <v>1</v>
      </c>
      <c r="P3626" s="16">
        <v>767000</v>
      </c>
      <c r="Q3626" s="16">
        <v>1</v>
      </c>
      <c r="R3626" s="16">
        <v>4473000</v>
      </c>
      <c r="S3626" s="16">
        <v>6</v>
      </c>
      <c r="T3626" s="16" t="s">
        <v>213</v>
      </c>
      <c r="U3626" s="16" t="s">
        <v>7048</v>
      </c>
      <c r="V3626" s="16" t="s">
        <v>7048</v>
      </c>
    </row>
    <row r="3627" spans="1:22" s="8" customFormat="1" ht="75" x14ac:dyDescent="0.3">
      <c r="A3627" s="16">
        <v>3622</v>
      </c>
      <c r="B3627" s="16" t="s">
        <v>779</v>
      </c>
      <c r="C3627" s="16" t="s">
        <v>13420</v>
      </c>
      <c r="D3627" s="16" t="s">
        <v>13421</v>
      </c>
      <c r="E3627" s="16" t="s">
        <v>13422</v>
      </c>
      <c r="F3627" s="16"/>
      <c r="G3627" s="151" t="s">
        <v>9115</v>
      </c>
      <c r="H3627" s="168">
        <v>2235517.2000000002</v>
      </c>
      <c r="I3627" s="166" t="s">
        <v>9127</v>
      </c>
      <c r="J3627" s="168">
        <v>2235517.2000000002</v>
      </c>
      <c r="K3627" s="166" t="s">
        <v>9127</v>
      </c>
      <c r="L3627" s="166">
        <v>0</v>
      </c>
      <c r="M3627" s="166">
        <v>0</v>
      </c>
      <c r="N3627" s="166">
        <v>0</v>
      </c>
      <c r="O3627" s="166">
        <v>0</v>
      </c>
      <c r="P3627" s="166">
        <v>0</v>
      </c>
      <c r="Q3627" s="166">
        <v>0</v>
      </c>
      <c r="R3627" s="16">
        <v>4471034.4000000004</v>
      </c>
      <c r="S3627" s="275">
        <v>30</v>
      </c>
      <c r="T3627" s="20" t="s">
        <v>13227</v>
      </c>
      <c r="U3627" s="118"/>
      <c r="V3627" s="118"/>
    </row>
    <row r="3628" spans="1:22" s="8" customFormat="1" ht="112.5" x14ac:dyDescent="0.3">
      <c r="A3628" s="16">
        <v>3623</v>
      </c>
      <c r="B3628" s="21" t="s">
        <v>645</v>
      </c>
      <c r="C3628" s="16" t="s">
        <v>1837</v>
      </c>
      <c r="D3628" s="16" t="s">
        <v>1838</v>
      </c>
      <c r="E3628" s="16" t="s">
        <v>11046</v>
      </c>
      <c r="F3628" s="16"/>
      <c r="G3628" s="16" t="s">
        <v>1493</v>
      </c>
      <c r="H3628" s="251">
        <v>893795.83999999997</v>
      </c>
      <c r="I3628" s="251">
        <v>20</v>
      </c>
      <c r="J3628" s="16">
        <v>893795.83999999997</v>
      </c>
      <c r="K3628" s="16">
        <v>20</v>
      </c>
      <c r="L3628" s="16">
        <v>893795.83999999997</v>
      </c>
      <c r="M3628" s="16">
        <v>20</v>
      </c>
      <c r="N3628" s="16">
        <v>893795.83999999997</v>
      </c>
      <c r="O3628" s="16">
        <v>20</v>
      </c>
      <c r="P3628" s="16">
        <v>893795.83999999997</v>
      </c>
      <c r="Q3628" s="16">
        <v>20</v>
      </c>
      <c r="R3628" s="16">
        <v>4468979.2</v>
      </c>
      <c r="S3628" s="16">
        <v>100</v>
      </c>
      <c r="T3628" s="16" t="s">
        <v>1113</v>
      </c>
      <c r="U3628" s="16" t="s">
        <v>1210</v>
      </c>
      <c r="V3628" s="35" t="s">
        <v>199</v>
      </c>
    </row>
    <row r="3629" spans="1:22" s="8" customFormat="1" ht="409.5" x14ac:dyDescent="0.3">
      <c r="A3629" s="16">
        <v>3624</v>
      </c>
      <c r="B3629" s="21" t="s">
        <v>5109</v>
      </c>
      <c r="C3629" s="16" t="s">
        <v>355</v>
      </c>
      <c r="D3629" s="16" t="s">
        <v>356</v>
      </c>
      <c r="E3629" s="16" t="s">
        <v>5110</v>
      </c>
      <c r="F3629" s="16"/>
      <c r="G3629" s="16" t="s">
        <v>33</v>
      </c>
      <c r="H3629" s="251">
        <v>394999.99999999994</v>
      </c>
      <c r="I3629" s="251">
        <v>79</v>
      </c>
      <c r="J3629" s="16">
        <v>1017980.04</v>
      </c>
      <c r="K3629" s="16">
        <v>87</v>
      </c>
      <c r="L3629" s="16">
        <v>1017980.04</v>
      </c>
      <c r="M3629" s="16">
        <v>87</v>
      </c>
      <c r="N3629" s="16">
        <v>1017980.04</v>
      </c>
      <c r="O3629" s="16">
        <v>87</v>
      </c>
      <c r="P3629" s="16">
        <v>1017980.04</v>
      </c>
      <c r="Q3629" s="16">
        <v>87</v>
      </c>
      <c r="R3629" s="16">
        <v>4466920.16</v>
      </c>
      <c r="S3629" s="16">
        <v>427</v>
      </c>
      <c r="T3629" s="16" t="s">
        <v>25</v>
      </c>
      <c r="U3629" s="16" t="s">
        <v>3517</v>
      </c>
      <c r="V3629" s="16" t="s">
        <v>3017</v>
      </c>
    </row>
    <row r="3630" spans="1:22" s="8" customFormat="1" ht="56.25" x14ac:dyDescent="0.3">
      <c r="A3630" s="16">
        <v>3625</v>
      </c>
      <c r="B3630" s="243" t="s">
        <v>11471</v>
      </c>
      <c r="C3630" s="134" t="s">
        <v>11472</v>
      </c>
      <c r="D3630" s="134" t="s">
        <v>11473</v>
      </c>
      <c r="E3630" s="134" t="s">
        <v>11474</v>
      </c>
      <c r="F3630" s="134"/>
      <c r="G3630" s="134" t="s">
        <v>11424</v>
      </c>
      <c r="H3630" s="308">
        <v>0</v>
      </c>
      <c r="I3630" s="308">
        <v>0</v>
      </c>
      <c r="J3630" s="284">
        <v>1392262.5</v>
      </c>
      <c r="K3630" s="284">
        <v>6</v>
      </c>
      <c r="L3630" s="285">
        <v>974583.75</v>
      </c>
      <c r="M3630" s="284">
        <v>4</v>
      </c>
      <c r="N3630" s="285">
        <v>1023312.93</v>
      </c>
      <c r="O3630" s="285">
        <v>2</v>
      </c>
      <c r="P3630" s="285">
        <v>1074478.58</v>
      </c>
      <c r="Q3630" s="285">
        <v>2</v>
      </c>
      <c r="R3630" s="16">
        <v>4464637.76</v>
      </c>
      <c r="S3630" s="16">
        <v>14</v>
      </c>
      <c r="T3630" s="134" t="s">
        <v>966</v>
      </c>
      <c r="U3630" s="36" t="s">
        <v>35</v>
      </c>
      <c r="V3630" s="134" t="s">
        <v>11475</v>
      </c>
    </row>
    <row r="3631" spans="1:22" s="8" customFormat="1" ht="112.5" x14ac:dyDescent="0.3">
      <c r="A3631" s="16">
        <v>3626</v>
      </c>
      <c r="B3631" s="21" t="s">
        <v>1930</v>
      </c>
      <c r="C3631" s="16" t="s">
        <v>6212</v>
      </c>
      <c r="D3631" s="16" t="s">
        <v>6213</v>
      </c>
      <c r="E3631" s="16" t="s">
        <v>6378</v>
      </c>
      <c r="F3631" s="16"/>
      <c r="G3631" s="16" t="s">
        <v>1493</v>
      </c>
      <c r="H3631" s="251">
        <v>4462710</v>
      </c>
      <c r="I3631" s="251">
        <v>3</v>
      </c>
      <c r="J3631" s="16">
        <v>0</v>
      </c>
      <c r="K3631" s="16">
        <v>0</v>
      </c>
      <c r="L3631" s="16">
        <v>0</v>
      </c>
      <c r="M3631" s="16">
        <v>0</v>
      </c>
      <c r="N3631" s="16">
        <v>0</v>
      </c>
      <c r="O3631" s="16">
        <v>0</v>
      </c>
      <c r="P3631" s="16">
        <v>0</v>
      </c>
      <c r="Q3631" s="16">
        <v>0</v>
      </c>
      <c r="R3631" s="16">
        <v>4462710</v>
      </c>
      <c r="S3631" s="16">
        <v>3</v>
      </c>
      <c r="T3631" s="16" t="s">
        <v>76</v>
      </c>
      <c r="U3631" s="16"/>
      <c r="V3631" s="16"/>
    </row>
    <row r="3632" spans="1:22" s="8" customFormat="1" ht="409.5" x14ac:dyDescent="0.3">
      <c r="A3632" s="16">
        <v>3627</v>
      </c>
      <c r="B3632" s="21" t="s">
        <v>2343</v>
      </c>
      <c r="C3632" s="16" t="s">
        <v>5379</v>
      </c>
      <c r="D3632" s="16" t="s">
        <v>5380</v>
      </c>
      <c r="E3632" s="16" t="s">
        <v>5381</v>
      </c>
      <c r="F3632" s="16"/>
      <c r="G3632" s="16" t="s">
        <v>1493</v>
      </c>
      <c r="H3632" s="251">
        <v>4462500</v>
      </c>
      <c r="I3632" s="251">
        <v>17</v>
      </c>
      <c r="J3632" s="16">
        <v>0</v>
      </c>
      <c r="K3632" s="16">
        <v>0</v>
      </c>
      <c r="L3632" s="16">
        <v>0</v>
      </c>
      <c r="M3632" s="16">
        <v>0</v>
      </c>
      <c r="N3632" s="16">
        <v>0</v>
      </c>
      <c r="O3632" s="16">
        <v>0</v>
      </c>
      <c r="P3632" s="16">
        <v>0</v>
      </c>
      <c r="Q3632" s="16">
        <v>0</v>
      </c>
      <c r="R3632" s="16">
        <v>4462500</v>
      </c>
      <c r="S3632" s="16">
        <v>17</v>
      </c>
      <c r="T3632" s="16" t="s">
        <v>76</v>
      </c>
      <c r="U3632" s="16" t="s">
        <v>2567</v>
      </c>
      <c r="V3632" s="16" t="s">
        <v>199</v>
      </c>
    </row>
    <row r="3633" spans="1:22" s="8" customFormat="1" ht="206.25" x14ac:dyDescent="0.3">
      <c r="A3633" s="16">
        <v>3628</v>
      </c>
      <c r="B3633" s="21" t="s">
        <v>899</v>
      </c>
      <c r="C3633" s="16" t="s">
        <v>900</v>
      </c>
      <c r="D3633" s="16" t="s">
        <v>901</v>
      </c>
      <c r="E3633" s="16" t="s">
        <v>902</v>
      </c>
      <c r="F3633" s="16"/>
      <c r="G3633" s="16" t="s">
        <v>24</v>
      </c>
      <c r="H3633" s="251">
        <v>4460232</v>
      </c>
      <c r="I3633" s="251">
        <v>1112</v>
      </c>
      <c r="J3633" s="16">
        <v>0</v>
      </c>
      <c r="K3633" s="16">
        <v>0</v>
      </c>
      <c r="L3633" s="16">
        <v>0</v>
      </c>
      <c r="M3633" s="16">
        <v>0</v>
      </c>
      <c r="N3633" s="16">
        <v>0</v>
      </c>
      <c r="O3633" s="16">
        <v>0</v>
      </c>
      <c r="P3633" s="16">
        <v>0</v>
      </c>
      <c r="Q3633" s="16">
        <v>0</v>
      </c>
      <c r="R3633" s="16">
        <v>4460232</v>
      </c>
      <c r="S3633" s="16">
        <v>1112</v>
      </c>
      <c r="T3633" s="16" t="s">
        <v>9133</v>
      </c>
      <c r="U3633" s="16" t="s">
        <v>26</v>
      </c>
      <c r="V3633" s="16" t="s">
        <v>903</v>
      </c>
    </row>
    <row r="3634" spans="1:22" s="8" customFormat="1" ht="56.25" x14ac:dyDescent="0.3">
      <c r="A3634" s="16">
        <v>3629</v>
      </c>
      <c r="B3634" s="16" t="s">
        <v>4085</v>
      </c>
      <c r="C3634" s="16" t="s">
        <v>8244</v>
      </c>
      <c r="D3634" s="16" t="s">
        <v>8245</v>
      </c>
      <c r="E3634" s="16" t="s">
        <v>12590</v>
      </c>
      <c r="F3634" s="16"/>
      <c r="G3634" s="151" t="s">
        <v>7084</v>
      </c>
      <c r="H3634" s="275">
        <v>0</v>
      </c>
      <c r="I3634" s="275">
        <v>0</v>
      </c>
      <c r="J3634" s="275">
        <v>0</v>
      </c>
      <c r="K3634" s="275">
        <v>0</v>
      </c>
      <c r="L3634" s="275">
        <v>2228571.0699999998</v>
      </c>
      <c r="M3634" s="275">
        <v>124.8</v>
      </c>
      <c r="N3634" s="275">
        <v>0</v>
      </c>
      <c r="O3634" s="275">
        <v>0</v>
      </c>
      <c r="P3634" s="275">
        <v>2228571.0699999998</v>
      </c>
      <c r="Q3634" s="275">
        <v>124.8</v>
      </c>
      <c r="R3634" s="16">
        <v>4457142.1399999997</v>
      </c>
      <c r="S3634" s="275">
        <v>249.6</v>
      </c>
      <c r="T3634" s="38" t="s">
        <v>11752</v>
      </c>
      <c r="U3634" s="279"/>
      <c r="V3634" s="279"/>
    </row>
    <row r="3635" spans="1:22" s="8" customFormat="1" ht="93.75" x14ac:dyDescent="0.3">
      <c r="A3635" s="16">
        <v>3630</v>
      </c>
      <c r="B3635" s="21" t="s">
        <v>856</v>
      </c>
      <c r="C3635" s="16" t="s">
        <v>2709</v>
      </c>
      <c r="D3635" s="16" t="s">
        <v>2710</v>
      </c>
      <c r="E3635" s="16" t="s">
        <v>2711</v>
      </c>
      <c r="F3635" s="16"/>
      <c r="G3635" s="16" t="s">
        <v>49</v>
      </c>
      <c r="H3635" s="251">
        <v>0</v>
      </c>
      <c r="I3635" s="251">
        <v>0</v>
      </c>
      <c r="J3635" s="16">
        <v>1398465</v>
      </c>
      <c r="K3635" s="16">
        <v>15</v>
      </c>
      <c r="L3635" s="16">
        <v>1476157.5</v>
      </c>
      <c r="M3635" s="16">
        <v>15</v>
      </c>
      <c r="N3635" s="16">
        <v>1579747.5</v>
      </c>
      <c r="O3635" s="16">
        <v>15</v>
      </c>
      <c r="P3635" s="16">
        <v>0</v>
      </c>
      <c r="Q3635" s="16">
        <v>0</v>
      </c>
      <c r="R3635" s="16">
        <v>4454370</v>
      </c>
      <c r="S3635" s="16">
        <v>45</v>
      </c>
      <c r="T3635" s="16" t="s">
        <v>1522</v>
      </c>
      <c r="U3635" s="16" t="s">
        <v>2567</v>
      </c>
      <c r="V3635" s="16" t="s">
        <v>2712</v>
      </c>
    </row>
    <row r="3636" spans="1:22" s="8" customFormat="1" x14ac:dyDescent="0.3">
      <c r="A3636" s="16">
        <v>3631</v>
      </c>
      <c r="B3636" s="21" t="s">
        <v>4626</v>
      </c>
      <c r="C3636" s="16" t="s">
        <v>6057</v>
      </c>
      <c r="D3636" s="16" t="s">
        <v>6058</v>
      </c>
      <c r="E3636" s="16" t="s">
        <v>10374</v>
      </c>
      <c r="F3636" s="16"/>
      <c r="G3636" s="16" t="s">
        <v>9115</v>
      </c>
      <c r="H3636" s="251">
        <v>4452618.2400000002</v>
      </c>
      <c r="I3636" s="251" t="s">
        <v>9266</v>
      </c>
      <c r="J3636" s="16"/>
      <c r="K3636" s="16"/>
      <c r="L3636" s="16"/>
      <c r="M3636" s="16"/>
      <c r="N3636" s="16"/>
      <c r="O3636" s="16"/>
      <c r="P3636" s="16"/>
      <c r="Q3636" s="16"/>
      <c r="R3636" s="16">
        <v>4452618.2400000002</v>
      </c>
      <c r="S3636" s="16">
        <v>4</v>
      </c>
      <c r="T3636" s="16" t="s">
        <v>76</v>
      </c>
      <c r="U3636" s="16" t="s">
        <v>2567</v>
      </c>
      <c r="V3636" s="16" t="s">
        <v>10488</v>
      </c>
    </row>
    <row r="3637" spans="1:22" s="8" customFormat="1" ht="300" x14ac:dyDescent="0.3">
      <c r="A3637" s="16">
        <v>3632</v>
      </c>
      <c r="B3637" s="21" t="s">
        <v>4251</v>
      </c>
      <c r="C3637" s="16" t="s">
        <v>4136</v>
      </c>
      <c r="D3637" s="16" t="s">
        <v>4137</v>
      </c>
      <c r="E3637" s="16" t="s">
        <v>4252</v>
      </c>
      <c r="F3637" s="16"/>
      <c r="G3637" s="16" t="s">
        <v>33</v>
      </c>
      <c r="H3637" s="251">
        <v>843000</v>
      </c>
      <c r="I3637" s="251">
        <v>6</v>
      </c>
      <c r="J3637" s="16">
        <v>900864</v>
      </c>
      <c r="K3637" s="16">
        <v>6</v>
      </c>
      <c r="L3637" s="16">
        <v>900864</v>
      </c>
      <c r="M3637" s="16">
        <v>6</v>
      </c>
      <c r="N3637" s="16">
        <v>900864</v>
      </c>
      <c r="O3637" s="16">
        <v>6</v>
      </c>
      <c r="P3637" s="16">
        <v>900864</v>
      </c>
      <c r="Q3637" s="16">
        <v>6</v>
      </c>
      <c r="R3637" s="16">
        <v>4446456</v>
      </c>
      <c r="S3637" s="16">
        <v>30</v>
      </c>
      <c r="T3637" s="16" t="s">
        <v>25</v>
      </c>
      <c r="U3637" s="16" t="s">
        <v>2567</v>
      </c>
      <c r="V3637" s="16" t="s">
        <v>199</v>
      </c>
    </row>
    <row r="3638" spans="1:22" s="8" customFormat="1" ht="409.5" x14ac:dyDescent="0.3">
      <c r="A3638" s="16">
        <v>3633</v>
      </c>
      <c r="B3638" s="21" t="s">
        <v>6502</v>
      </c>
      <c r="C3638" s="16" t="s">
        <v>6503</v>
      </c>
      <c r="D3638" s="16" t="s">
        <v>6504</v>
      </c>
      <c r="E3638" s="16" t="s">
        <v>6505</v>
      </c>
      <c r="F3638" s="16"/>
      <c r="G3638" s="16" t="s">
        <v>49</v>
      </c>
      <c r="H3638" s="251">
        <v>4440000</v>
      </c>
      <c r="I3638" s="251">
        <v>1</v>
      </c>
      <c r="J3638" s="16">
        <v>0</v>
      </c>
      <c r="K3638" s="16">
        <v>0</v>
      </c>
      <c r="L3638" s="16">
        <v>0</v>
      </c>
      <c r="M3638" s="16">
        <v>0</v>
      </c>
      <c r="N3638" s="16">
        <v>0</v>
      </c>
      <c r="O3638" s="16">
        <v>0</v>
      </c>
      <c r="P3638" s="16">
        <v>0</v>
      </c>
      <c r="Q3638" s="16">
        <v>0</v>
      </c>
      <c r="R3638" s="16">
        <v>4440000</v>
      </c>
      <c r="S3638" s="16">
        <v>1</v>
      </c>
      <c r="T3638" s="16" t="s">
        <v>76</v>
      </c>
      <c r="U3638" s="16"/>
      <c r="V3638" s="16"/>
    </row>
    <row r="3639" spans="1:22" s="8" customFormat="1" ht="409.5" x14ac:dyDescent="0.3">
      <c r="A3639" s="16">
        <v>3634</v>
      </c>
      <c r="B3639" s="21" t="s">
        <v>897</v>
      </c>
      <c r="C3639" s="16" t="s">
        <v>5842</v>
      </c>
      <c r="D3639" s="16" t="s">
        <v>5843</v>
      </c>
      <c r="E3639" s="16" t="s">
        <v>5844</v>
      </c>
      <c r="F3639" s="16"/>
      <c r="G3639" s="16" t="s">
        <v>1493</v>
      </c>
      <c r="H3639" s="251">
        <v>4439690</v>
      </c>
      <c r="I3639" s="251">
        <v>398</v>
      </c>
      <c r="J3639" s="16">
        <v>0</v>
      </c>
      <c r="K3639" s="16">
        <v>0</v>
      </c>
      <c r="L3639" s="16">
        <v>0</v>
      </c>
      <c r="M3639" s="16">
        <v>0</v>
      </c>
      <c r="N3639" s="16">
        <v>0</v>
      </c>
      <c r="O3639" s="16">
        <v>0</v>
      </c>
      <c r="P3639" s="16">
        <v>0</v>
      </c>
      <c r="Q3639" s="16">
        <v>0</v>
      </c>
      <c r="R3639" s="16">
        <v>4439690</v>
      </c>
      <c r="S3639" s="16">
        <v>398</v>
      </c>
      <c r="T3639" s="16" t="s">
        <v>76</v>
      </c>
      <c r="U3639" s="16" t="s">
        <v>4731</v>
      </c>
      <c r="V3639" s="16" t="s">
        <v>5845</v>
      </c>
    </row>
    <row r="3640" spans="1:22" s="8" customFormat="1" ht="56.25" x14ac:dyDescent="0.3">
      <c r="A3640" s="16">
        <v>3635</v>
      </c>
      <c r="B3640" s="21" t="s">
        <v>8148</v>
      </c>
      <c r="C3640" s="16" t="s">
        <v>8149</v>
      </c>
      <c r="D3640" s="16" t="s">
        <v>8150</v>
      </c>
      <c r="E3640" s="16" t="s">
        <v>8151</v>
      </c>
      <c r="F3640" s="16"/>
      <c r="G3640" s="16" t="s">
        <v>33</v>
      </c>
      <c r="H3640" s="251">
        <v>534000</v>
      </c>
      <c r="I3640" s="251">
        <v>6</v>
      </c>
      <c r="J3640" s="16">
        <v>975200</v>
      </c>
      <c r="K3640" s="16">
        <v>10</v>
      </c>
      <c r="L3640" s="16">
        <v>975200</v>
      </c>
      <c r="M3640" s="16">
        <v>10</v>
      </c>
      <c r="N3640" s="16">
        <v>975200</v>
      </c>
      <c r="O3640" s="16">
        <v>10</v>
      </c>
      <c r="P3640" s="16">
        <v>975200</v>
      </c>
      <c r="Q3640" s="16">
        <v>10</v>
      </c>
      <c r="R3640" s="16">
        <v>4434800</v>
      </c>
      <c r="S3640" s="16">
        <v>46</v>
      </c>
      <c r="T3640" s="16" t="s">
        <v>213</v>
      </c>
      <c r="U3640" s="16" t="s">
        <v>7048</v>
      </c>
      <c r="V3640" s="16" t="s">
        <v>7048</v>
      </c>
    </row>
    <row r="3641" spans="1:22" s="8" customFormat="1" ht="112.5" x14ac:dyDescent="0.3">
      <c r="A3641" s="16">
        <v>3636</v>
      </c>
      <c r="B3641" s="16" t="s">
        <v>4958</v>
      </c>
      <c r="C3641" s="16" t="s">
        <v>11299</v>
      </c>
      <c r="D3641" s="16" t="s">
        <v>11300</v>
      </c>
      <c r="E3641" s="16" t="s">
        <v>12591</v>
      </c>
      <c r="F3641" s="16"/>
      <c r="G3641" s="151" t="s">
        <v>9122</v>
      </c>
      <c r="H3641" s="275">
        <v>0</v>
      </c>
      <c r="I3641" s="275">
        <v>0</v>
      </c>
      <c r="J3641" s="275">
        <v>1108000</v>
      </c>
      <c r="K3641" s="275" t="s">
        <v>9323</v>
      </c>
      <c r="L3641" s="275">
        <v>1108000</v>
      </c>
      <c r="M3641" s="275" t="s">
        <v>9323</v>
      </c>
      <c r="N3641" s="275">
        <v>1108000</v>
      </c>
      <c r="O3641" s="275" t="s">
        <v>9323</v>
      </c>
      <c r="P3641" s="275">
        <v>1108000</v>
      </c>
      <c r="Q3641" s="275" t="s">
        <v>9323</v>
      </c>
      <c r="R3641" s="16">
        <v>4432000</v>
      </c>
      <c r="S3641" s="275">
        <v>1600</v>
      </c>
      <c r="T3641" s="38" t="s">
        <v>11752</v>
      </c>
      <c r="U3641" s="279"/>
      <c r="V3641" s="279"/>
    </row>
    <row r="3642" spans="1:22" s="8" customFormat="1" ht="187.5" x14ac:dyDescent="0.3">
      <c r="A3642" s="16">
        <v>3637</v>
      </c>
      <c r="B3642" s="21" t="s">
        <v>55</v>
      </c>
      <c r="C3642" s="16" t="s">
        <v>1312</v>
      </c>
      <c r="D3642" s="16" t="s">
        <v>1313</v>
      </c>
      <c r="E3642" s="16" t="s">
        <v>1314</v>
      </c>
      <c r="F3642" s="16"/>
      <c r="G3642" s="16" t="s">
        <v>49</v>
      </c>
      <c r="H3642" s="251">
        <v>0</v>
      </c>
      <c r="I3642" s="251">
        <v>0</v>
      </c>
      <c r="J3642" s="16">
        <v>0</v>
      </c>
      <c r="K3642" s="16">
        <v>0</v>
      </c>
      <c r="L3642" s="16">
        <v>4422880</v>
      </c>
      <c r="M3642" s="16">
        <v>1</v>
      </c>
      <c r="N3642" s="16">
        <v>0</v>
      </c>
      <c r="O3642" s="16">
        <v>0</v>
      </c>
      <c r="P3642" s="16">
        <v>0</v>
      </c>
      <c r="Q3642" s="16">
        <v>0</v>
      </c>
      <c r="R3642" s="16">
        <v>4422880</v>
      </c>
      <c r="S3642" s="16">
        <v>1</v>
      </c>
      <c r="T3642" s="16" t="s">
        <v>9759</v>
      </c>
      <c r="U3642" s="16" t="s">
        <v>35</v>
      </c>
      <c r="V3642" s="16" t="s">
        <v>1315</v>
      </c>
    </row>
    <row r="3643" spans="1:22" s="1" customFormat="1" ht="56.25" x14ac:dyDescent="0.3">
      <c r="A3643" s="16">
        <v>3638</v>
      </c>
      <c r="B3643" s="21" t="s">
        <v>417</v>
      </c>
      <c r="C3643" s="16" t="s">
        <v>1577</v>
      </c>
      <c r="D3643" s="16" t="s">
        <v>1578</v>
      </c>
      <c r="E3643" s="16" t="s">
        <v>11143</v>
      </c>
      <c r="F3643" s="16"/>
      <c r="G3643" s="16" t="s">
        <v>1493</v>
      </c>
      <c r="H3643" s="251">
        <v>884553.04</v>
      </c>
      <c r="I3643" s="251">
        <v>50</v>
      </c>
      <c r="J3643" s="16">
        <v>884553.04</v>
      </c>
      <c r="K3643" s="16">
        <v>50</v>
      </c>
      <c r="L3643" s="16">
        <v>884553.04</v>
      </c>
      <c r="M3643" s="16">
        <v>50</v>
      </c>
      <c r="N3643" s="16">
        <v>884553.04</v>
      </c>
      <c r="O3643" s="16">
        <v>50</v>
      </c>
      <c r="P3643" s="16">
        <v>884553.04</v>
      </c>
      <c r="Q3643" s="16">
        <v>50</v>
      </c>
      <c r="R3643" s="16">
        <v>4422765.2</v>
      </c>
      <c r="S3643" s="16">
        <v>250</v>
      </c>
      <c r="T3643" s="16" t="s">
        <v>1113</v>
      </c>
      <c r="U3643" s="16" t="s">
        <v>1210</v>
      </c>
      <c r="V3643" s="35" t="s">
        <v>199</v>
      </c>
    </row>
    <row r="3644" spans="1:22" s="1" customFormat="1" ht="37.5" x14ac:dyDescent="0.3">
      <c r="A3644" s="16">
        <v>3639</v>
      </c>
      <c r="B3644" s="21" t="s">
        <v>486</v>
      </c>
      <c r="C3644" s="16" t="s">
        <v>211</v>
      </c>
      <c r="D3644" s="16" t="s">
        <v>212</v>
      </c>
      <c r="E3644" s="16" t="s">
        <v>10731</v>
      </c>
      <c r="F3644" s="16"/>
      <c r="G3644" s="16" t="s">
        <v>9114</v>
      </c>
      <c r="H3644" s="251">
        <v>4420584</v>
      </c>
      <c r="I3644" s="251" t="s">
        <v>9130</v>
      </c>
      <c r="J3644" s="16"/>
      <c r="K3644" s="16"/>
      <c r="L3644" s="16"/>
      <c r="M3644" s="16"/>
      <c r="N3644" s="16"/>
      <c r="O3644" s="16"/>
      <c r="P3644" s="16"/>
      <c r="Q3644" s="16"/>
      <c r="R3644" s="16">
        <v>4420584</v>
      </c>
      <c r="S3644" s="16">
        <v>3</v>
      </c>
      <c r="T3644" s="16" t="s">
        <v>76</v>
      </c>
      <c r="U3644" s="16" t="s">
        <v>2567</v>
      </c>
      <c r="V3644" s="16" t="s">
        <v>10923</v>
      </c>
    </row>
    <row r="3645" spans="1:22" s="1" customFormat="1" ht="206.25" x14ac:dyDescent="0.3">
      <c r="A3645" s="16">
        <v>3640</v>
      </c>
      <c r="B3645" s="21" t="s">
        <v>8152</v>
      </c>
      <c r="C3645" s="16" t="s">
        <v>5098</v>
      </c>
      <c r="D3645" s="16" t="s">
        <v>5099</v>
      </c>
      <c r="E3645" s="16" t="s">
        <v>5100</v>
      </c>
      <c r="F3645" s="16"/>
      <c r="G3645" s="16" t="s">
        <v>49</v>
      </c>
      <c r="H3645" s="251">
        <v>980535</v>
      </c>
      <c r="I3645" s="251">
        <v>125</v>
      </c>
      <c r="J3645" s="16">
        <v>751800</v>
      </c>
      <c r="K3645" s="16">
        <v>84</v>
      </c>
      <c r="L3645" s="16">
        <v>895000</v>
      </c>
      <c r="M3645" s="16">
        <v>100</v>
      </c>
      <c r="N3645" s="16">
        <v>895000</v>
      </c>
      <c r="O3645" s="16">
        <v>100</v>
      </c>
      <c r="P3645" s="16">
        <v>895000</v>
      </c>
      <c r="Q3645" s="16">
        <v>100</v>
      </c>
      <c r="R3645" s="16">
        <v>4417335</v>
      </c>
      <c r="S3645" s="16">
        <v>509</v>
      </c>
      <c r="T3645" s="16" t="s">
        <v>213</v>
      </c>
      <c r="U3645" s="16" t="s">
        <v>35</v>
      </c>
      <c r="V3645" s="16" t="s">
        <v>8153</v>
      </c>
    </row>
    <row r="3646" spans="1:22" s="1" customFormat="1" ht="409.5" x14ac:dyDescent="0.3">
      <c r="A3646" s="16">
        <v>3641</v>
      </c>
      <c r="B3646" s="21" t="s">
        <v>3494</v>
      </c>
      <c r="C3646" s="16" t="s">
        <v>5189</v>
      </c>
      <c r="D3646" s="16" t="s">
        <v>160</v>
      </c>
      <c r="E3646" s="16" t="s">
        <v>5988</v>
      </c>
      <c r="F3646" s="16"/>
      <c r="G3646" s="16" t="s">
        <v>1493</v>
      </c>
      <c r="H3646" s="251">
        <v>4410000</v>
      </c>
      <c r="I3646" s="251">
        <v>1</v>
      </c>
      <c r="J3646" s="16">
        <v>0</v>
      </c>
      <c r="K3646" s="16">
        <v>0</v>
      </c>
      <c r="L3646" s="16">
        <v>0</v>
      </c>
      <c r="M3646" s="16">
        <v>0</v>
      </c>
      <c r="N3646" s="16">
        <v>0</v>
      </c>
      <c r="O3646" s="16">
        <v>0</v>
      </c>
      <c r="P3646" s="16">
        <v>0</v>
      </c>
      <c r="Q3646" s="16">
        <v>0</v>
      </c>
      <c r="R3646" s="16">
        <v>4410000</v>
      </c>
      <c r="S3646" s="16">
        <v>1</v>
      </c>
      <c r="T3646" s="16" t="s">
        <v>76</v>
      </c>
      <c r="U3646" s="16"/>
      <c r="V3646" s="16" t="s">
        <v>4571</v>
      </c>
    </row>
    <row r="3647" spans="1:22" s="1" customFormat="1" ht="75" x14ac:dyDescent="0.3">
      <c r="A3647" s="16">
        <v>3642</v>
      </c>
      <c r="B3647" s="21" t="s">
        <v>831</v>
      </c>
      <c r="C3647" s="16" t="s">
        <v>853</v>
      </c>
      <c r="D3647" s="16" t="s">
        <v>854</v>
      </c>
      <c r="E3647" s="16" t="s">
        <v>10445</v>
      </c>
      <c r="F3647" s="16"/>
      <c r="G3647" s="16" t="s">
        <v>9115</v>
      </c>
      <c r="H3647" s="251">
        <v>4410000</v>
      </c>
      <c r="I3647" s="251" t="s">
        <v>9127</v>
      </c>
      <c r="J3647" s="16"/>
      <c r="K3647" s="16"/>
      <c r="L3647" s="16"/>
      <c r="M3647" s="16"/>
      <c r="N3647" s="16"/>
      <c r="O3647" s="16"/>
      <c r="P3647" s="16"/>
      <c r="Q3647" s="16"/>
      <c r="R3647" s="16">
        <v>4410000</v>
      </c>
      <c r="S3647" s="16">
        <v>15</v>
      </c>
      <c r="T3647" s="16" t="s">
        <v>76</v>
      </c>
      <c r="U3647" s="16" t="s">
        <v>2567</v>
      </c>
      <c r="V3647" s="16" t="s">
        <v>4532</v>
      </c>
    </row>
    <row r="3648" spans="1:22" s="1" customFormat="1" ht="409.5" x14ac:dyDescent="0.3">
      <c r="A3648" s="16">
        <v>3643</v>
      </c>
      <c r="B3648" s="21" t="s">
        <v>3249</v>
      </c>
      <c r="C3648" s="16" t="s">
        <v>3250</v>
      </c>
      <c r="D3648" s="16" t="s">
        <v>3251</v>
      </c>
      <c r="E3648" s="16" t="s">
        <v>3252</v>
      </c>
      <c r="F3648" s="16"/>
      <c r="G3648" s="16" t="s">
        <v>33</v>
      </c>
      <c r="H3648" s="251">
        <v>1675482</v>
      </c>
      <c r="I3648" s="251">
        <v>3</v>
      </c>
      <c r="J3648" s="16">
        <v>683402.72</v>
      </c>
      <c r="K3648" s="16">
        <v>1</v>
      </c>
      <c r="L3648" s="16">
        <v>683402.72</v>
      </c>
      <c r="M3648" s="16">
        <v>1</v>
      </c>
      <c r="N3648" s="16">
        <v>683402.72</v>
      </c>
      <c r="O3648" s="16">
        <v>1</v>
      </c>
      <c r="P3648" s="16">
        <v>683402.72</v>
      </c>
      <c r="Q3648" s="16">
        <v>1</v>
      </c>
      <c r="R3648" s="16">
        <v>4409092.879999999</v>
      </c>
      <c r="S3648" s="16">
        <v>7</v>
      </c>
      <c r="T3648" s="16" t="s">
        <v>25</v>
      </c>
      <c r="U3648" s="16" t="s">
        <v>2567</v>
      </c>
      <c r="V3648" s="16" t="s">
        <v>3253</v>
      </c>
    </row>
    <row r="3649" spans="1:22" s="1" customFormat="1" ht="356.25" x14ac:dyDescent="0.3">
      <c r="A3649" s="16">
        <v>3644</v>
      </c>
      <c r="B3649" s="21" t="s">
        <v>1466</v>
      </c>
      <c r="C3649" s="16" t="s">
        <v>1467</v>
      </c>
      <c r="D3649" s="16" t="s">
        <v>1468</v>
      </c>
      <c r="E3649" s="16" t="s">
        <v>1469</v>
      </c>
      <c r="F3649" s="16"/>
      <c r="G3649" s="16" t="s">
        <v>33</v>
      </c>
      <c r="H3649" s="251">
        <v>4408861</v>
      </c>
      <c r="I3649" s="251">
        <v>1</v>
      </c>
      <c r="J3649" s="16">
        <v>0</v>
      </c>
      <c r="K3649" s="16">
        <v>2</v>
      </c>
      <c r="L3649" s="16">
        <v>0</v>
      </c>
      <c r="M3649" s="16">
        <v>2</v>
      </c>
      <c r="N3649" s="16">
        <v>0</v>
      </c>
      <c r="O3649" s="16">
        <v>2</v>
      </c>
      <c r="P3649" s="16">
        <v>0</v>
      </c>
      <c r="Q3649" s="16">
        <v>0</v>
      </c>
      <c r="R3649" s="16">
        <v>4408861</v>
      </c>
      <c r="S3649" s="16">
        <v>7</v>
      </c>
      <c r="T3649" s="16" t="s">
        <v>1000</v>
      </c>
      <c r="U3649" s="16"/>
      <c r="V3649" s="16"/>
    </row>
    <row r="3650" spans="1:22" s="1" customFormat="1" ht="409.5" x14ac:dyDescent="0.3">
      <c r="A3650" s="16">
        <v>3645</v>
      </c>
      <c r="B3650" s="21" t="s">
        <v>2506</v>
      </c>
      <c r="C3650" s="16" t="s">
        <v>2507</v>
      </c>
      <c r="D3650" s="16" t="s">
        <v>2508</v>
      </c>
      <c r="E3650" s="16" t="s">
        <v>2509</v>
      </c>
      <c r="F3650" s="16"/>
      <c r="G3650" s="16" t="s">
        <v>1493</v>
      </c>
      <c r="H3650" s="251">
        <v>2002475</v>
      </c>
      <c r="I3650" s="251">
        <v>50</v>
      </c>
      <c r="J3650" s="16">
        <v>565856.67896249995</v>
      </c>
      <c r="K3650" s="16">
        <v>50</v>
      </c>
      <c r="L3650" s="16">
        <v>588490.94612099999</v>
      </c>
      <c r="M3650" s="16">
        <v>50</v>
      </c>
      <c r="N3650" s="16">
        <v>612030.58396584005</v>
      </c>
      <c r="O3650" s="16">
        <v>50</v>
      </c>
      <c r="P3650" s="16">
        <v>636511.80732447363</v>
      </c>
      <c r="Q3650" s="16">
        <v>50</v>
      </c>
      <c r="R3650" s="16">
        <v>4405365.0163738132</v>
      </c>
      <c r="S3650" s="16">
        <v>250</v>
      </c>
      <c r="T3650" s="16" t="s">
        <v>966</v>
      </c>
      <c r="U3650" s="16" t="s">
        <v>35</v>
      </c>
      <c r="V3650" s="16" t="s">
        <v>199</v>
      </c>
    </row>
    <row r="3651" spans="1:22" s="1" customFormat="1" ht="37.5" x14ac:dyDescent="0.3">
      <c r="A3651" s="16">
        <v>3646</v>
      </c>
      <c r="B3651" s="21" t="s">
        <v>8154</v>
      </c>
      <c r="C3651" s="16" t="s">
        <v>7045</v>
      </c>
      <c r="D3651" s="16" t="s">
        <v>7044</v>
      </c>
      <c r="E3651" s="16" t="s">
        <v>7046</v>
      </c>
      <c r="F3651" s="16"/>
      <c r="G3651" s="16" t="s">
        <v>33</v>
      </c>
      <c r="H3651" s="251">
        <v>4402142.8571428563</v>
      </c>
      <c r="I3651" s="251">
        <v>1</v>
      </c>
      <c r="J3651" s="16">
        <v>0</v>
      </c>
      <c r="K3651" s="16">
        <v>0</v>
      </c>
      <c r="L3651" s="16">
        <v>0</v>
      </c>
      <c r="M3651" s="16">
        <v>0</v>
      </c>
      <c r="N3651" s="16">
        <v>0</v>
      </c>
      <c r="O3651" s="16">
        <v>0</v>
      </c>
      <c r="P3651" s="16">
        <v>0</v>
      </c>
      <c r="Q3651" s="16">
        <v>0</v>
      </c>
      <c r="R3651" s="16">
        <v>4402142.8571428563</v>
      </c>
      <c r="S3651" s="16">
        <v>1</v>
      </c>
      <c r="T3651" s="16" t="s">
        <v>213</v>
      </c>
      <c r="U3651" s="16" t="s">
        <v>294</v>
      </c>
      <c r="V3651" s="16" t="s">
        <v>7048</v>
      </c>
    </row>
    <row r="3652" spans="1:22" s="1" customFormat="1" ht="112.5" x14ac:dyDescent="0.3">
      <c r="A3652" s="16">
        <v>3647</v>
      </c>
      <c r="B3652" s="20" t="s">
        <v>1402</v>
      </c>
      <c r="C3652" s="44" t="s">
        <v>1403</v>
      </c>
      <c r="D3652" s="44" t="s">
        <v>448</v>
      </c>
      <c r="E3652" s="45" t="s">
        <v>3348</v>
      </c>
      <c r="F3652" s="16"/>
      <c r="G3652" s="16" t="s">
        <v>33</v>
      </c>
      <c r="H3652" s="251">
        <v>4400000</v>
      </c>
      <c r="I3652" s="251">
        <v>8</v>
      </c>
      <c r="J3652" s="16">
        <v>0</v>
      </c>
      <c r="K3652" s="16">
        <v>0</v>
      </c>
      <c r="L3652" s="16">
        <v>0</v>
      </c>
      <c r="M3652" s="16">
        <v>0</v>
      </c>
      <c r="N3652" s="16">
        <v>0</v>
      </c>
      <c r="O3652" s="16">
        <v>0</v>
      </c>
      <c r="P3652" s="16">
        <v>0</v>
      </c>
      <c r="Q3652" s="16">
        <v>0</v>
      </c>
      <c r="R3652" s="16">
        <v>4400000</v>
      </c>
      <c r="S3652" s="16">
        <v>8</v>
      </c>
      <c r="T3652" s="16" t="s">
        <v>1516</v>
      </c>
      <c r="U3652" s="16" t="s">
        <v>2567</v>
      </c>
      <c r="V3652" s="16" t="s">
        <v>199</v>
      </c>
    </row>
    <row r="3653" spans="1:22" s="1" customFormat="1" ht="409.5" x14ac:dyDescent="0.3">
      <c r="A3653" s="16">
        <v>3648</v>
      </c>
      <c r="B3653" s="21" t="s">
        <v>417</v>
      </c>
      <c r="C3653" s="16" t="s">
        <v>1577</v>
      </c>
      <c r="D3653" s="16" t="s">
        <v>1578</v>
      </c>
      <c r="E3653" s="16" t="s">
        <v>5440</v>
      </c>
      <c r="F3653" s="16"/>
      <c r="G3653" s="16" t="s">
        <v>1493</v>
      </c>
      <c r="H3653" s="251">
        <v>4398975</v>
      </c>
      <c r="I3653" s="251">
        <v>57</v>
      </c>
      <c r="J3653" s="16">
        <v>0</v>
      </c>
      <c r="K3653" s="16">
        <v>0</v>
      </c>
      <c r="L3653" s="16">
        <v>0</v>
      </c>
      <c r="M3653" s="16">
        <v>0</v>
      </c>
      <c r="N3653" s="16">
        <v>0</v>
      </c>
      <c r="O3653" s="16">
        <v>0</v>
      </c>
      <c r="P3653" s="16">
        <v>0</v>
      </c>
      <c r="Q3653" s="16">
        <v>0</v>
      </c>
      <c r="R3653" s="16">
        <v>4398975</v>
      </c>
      <c r="S3653" s="16">
        <v>57</v>
      </c>
      <c r="T3653" s="16" t="s">
        <v>76</v>
      </c>
      <c r="U3653" s="16" t="s">
        <v>1157</v>
      </c>
      <c r="V3653" s="16" t="s">
        <v>5441</v>
      </c>
    </row>
    <row r="3654" spans="1:22" s="1" customFormat="1" ht="206.25" x14ac:dyDescent="0.3">
      <c r="A3654" s="16">
        <v>3649</v>
      </c>
      <c r="B3654" s="218" t="s">
        <v>1600</v>
      </c>
      <c r="C3654" s="17" t="s">
        <v>1596</v>
      </c>
      <c r="D3654" s="218" t="s">
        <v>1601</v>
      </c>
      <c r="E3654" s="218" t="s">
        <v>14122</v>
      </c>
      <c r="F3654" s="218"/>
      <c r="G3654" s="16" t="s">
        <v>49</v>
      </c>
      <c r="H3654" s="321">
        <v>1352480</v>
      </c>
      <c r="I3654" s="184">
        <v>32</v>
      </c>
      <c r="J3654" s="102"/>
      <c r="K3654" s="102"/>
      <c r="L3654" s="102">
        <v>1469807.64</v>
      </c>
      <c r="M3654" s="102">
        <v>32</v>
      </c>
      <c r="N3654" s="102"/>
      <c r="O3654" s="102"/>
      <c r="P3654" s="102">
        <v>1574494.68</v>
      </c>
      <c r="Q3654" s="102">
        <v>32</v>
      </c>
      <c r="R3654" s="16">
        <v>4396782.3199999994</v>
      </c>
      <c r="S3654" s="215">
        <v>96</v>
      </c>
      <c r="T3654" s="102" t="s">
        <v>14443</v>
      </c>
      <c r="U3654" s="215" t="s">
        <v>35</v>
      </c>
      <c r="V3654" s="322" t="s">
        <v>16415</v>
      </c>
    </row>
    <row r="3655" spans="1:22" s="1" customFormat="1" x14ac:dyDescent="0.3">
      <c r="A3655" s="16">
        <v>3650</v>
      </c>
      <c r="B3655" s="118" t="s">
        <v>14529</v>
      </c>
      <c r="C3655" s="118" t="s">
        <v>14530</v>
      </c>
      <c r="D3655" s="118" t="s">
        <v>14531</v>
      </c>
      <c r="E3655" s="118" t="s">
        <v>14532</v>
      </c>
      <c r="F3655" s="118" t="s">
        <v>14449</v>
      </c>
      <c r="G3655" s="118" t="s">
        <v>9115</v>
      </c>
      <c r="H3655" s="166">
        <v>4391066</v>
      </c>
      <c r="I3655" s="166">
        <v>1</v>
      </c>
      <c r="J3655" s="118">
        <v>0</v>
      </c>
      <c r="K3655" s="118">
        <v>0</v>
      </c>
      <c r="L3655" s="118">
        <v>0</v>
      </c>
      <c r="M3655" s="118">
        <v>0</v>
      </c>
      <c r="N3655" s="118">
        <v>0</v>
      </c>
      <c r="O3655" s="118">
        <v>0</v>
      </c>
      <c r="P3655" s="118">
        <v>0</v>
      </c>
      <c r="Q3655" s="118">
        <v>0</v>
      </c>
      <c r="R3655" s="16">
        <v>4391066</v>
      </c>
      <c r="S3655" s="118">
        <v>1</v>
      </c>
      <c r="T3655" s="20" t="s">
        <v>15403</v>
      </c>
      <c r="U3655" s="118"/>
      <c r="V3655" s="118"/>
    </row>
    <row r="3656" spans="1:22" s="1" customFormat="1" ht="75" x14ac:dyDescent="0.3">
      <c r="A3656" s="16">
        <v>3651</v>
      </c>
      <c r="B3656" s="21" t="s">
        <v>8155</v>
      </c>
      <c r="C3656" s="16" t="s">
        <v>327</v>
      </c>
      <c r="D3656" s="16" t="s">
        <v>326</v>
      </c>
      <c r="E3656" s="16" t="s">
        <v>328</v>
      </c>
      <c r="F3656" s="16"/>
      <c r="G3656" s="16" t="s">
        <v>24</v>
      </c>
      <c r="H3656" s="251">
        <v>876599.99999999988</v>
      </c>
      <c r="I3656" s="251">
        <v>1800</v>
      </c>
      <c r="J3656" s="16">
        <v>877500</v>
      </c>
      <c r="K3656" s="16">
        <v>1800</v>
      </c>
      <c r="L3656" s="16">
        <v>877500</v>
      </c>
      <c r="M3656" s="16">
        <v>1800</v>
      </c>
      <c r="N3656" s="16">
        <v>877500</v>
      </c>
      <c r="O3656" s="16">
        <v>1800</v>
      </c>
      <c r="P3656" s="16">
        <v>877500</v>
      </c>
      <c r="Q3656" s="16">
        <v>1800</v>
      </c>
      <c r="R3656" s="16">
        <v>4386600</v>
      </c>
      <c r="S3656" s="16">
        <v>9000</v>
      </c>
      <c r="T3656" s="16" t="s">
        <v>213</v>
      </c>
      <c r="U3656" s="16" t="s">
        <v>7048</v>
      </c>
      <c r="V3656" s="16" t="s">
        <v>7048</v>
      </c>
    </row>
    <row r="3657" spans="1:22" s="1" customFormat="1" ht="150" x14ac:dyDescent="0.3">
      <c r="A3657" s="16">
        <v>3652</v>
      </c>
      <c r="B3657" s="21" t="s">
        <v>679</v>
      </c>
      <c r="C3657" s="16" t="s">
        <v>680</v>
      </c>
      <c r="D3657" s="16" t="s">
        <v>681</v>
      </c>
      <c r="E3657" s="16" t="s">
        <v>682</v>
      </c>
      <c r="F3657" s="40" t="s">
        <v>683</v>
      </c>
      <c r="G3657" s="16" t="s">
        <v>33</v>
      </c>
      <c r="H3657" s="251">
        <v>1040514.8831999999</v>
      </c>
      <c r="I3657" s="251">
        <v>30</v>
      </c>
      <c r="J3657" s="16">
        <v>1076932.9041119998</v>
      </c>
      <c r="K3657" s="16">
        <v>30</v>
      </c>
      <c r="L3657" s="16">
        <v>1114625.5557559195</v>
      </c>
      <c r="M3657" s="16">
        <v>30</v>
      </c>
      <c r="N3657" s="16">
        <v>1153637.4502073766</v>
      </c>
      <c r="O3657" s="16">
        <v>30</v>
      </c>
      <c r="P3657" s="16">
        <v>0</v>
      </c>
      <c r="Q3657" s="16">
        <v>0</v>
      </c>
      <c r="R3657" s="16">
        <v>4385710.7932752958</v>
      </c>
      <c r="S3657" s="16">
        <v>120</v>
      </c>
      <c r="T3657" s="16" t="s">
        <v>25</v>
      </c>
      <c r="U3657" s="16" t="s">
        <v>35</v>
      </c>
      <c r="V3657" s="16" t="s">
        <v>684</v>
      </c>
    </row>
    <row r="3658" spans="1:22" s="1" customFormat="1" ht="75" x14ac:dyDescent="0.3">
      <c r="A3658" s="16">
        <v>3653</v>
      </c>
      <c r="B3658" s="113" t="s">
        <v>1841</v>
      </c>
      <c r="C3658" s="113" t="s">
        <v>16166</v>
      </c>
      <c r="D3658" s="113" t="s">
        <v>16167</v>
      </c>
      <c r="E3658" s="113" t="s">
        <v>16195</v>
      </c>
      <c r="F3658" s="17">
        <v>3954</v>
      </c>
      <c r="G3658" s="21" t="s">
        <v>33</v>
      </c>
      <c r="H3658" s="115">
        <v>4385366.25</v>
      </c>
      <c r="I3658" s="115">
        <v>305</v>
      </c>
      <c r="J3658" s="171"/>
      <c r="K3658" s="171"/>
      <c r="L3658" s="171"/>
      <c r="M3658" s="171"/>
      <c r="N3658" s="171"/>
      <c r="O3658" s="171"/>
      <c r="P3658" s="174"/>
      <c r="Q3658" s="174"/>
      <c r="R3658" s="16">
        <v>4385366.25</v>
      </c>
      <c r="S3658" s="171">
        <v>305</v>
      </c>
      <c r="T3658" s="21" t="s">
        <v>15928</v>
      </c>
      <c r="U3658" s="112" t="s">
        <v>199</v>
      </c>
      <c r="V3658" s="112" t="s">
        <v>199</v>
      </c>
    </row>
    <row r="3659" spans="1:22" s="1" customFormat="1" ht="75" x14ac:dyDescent="0.3">
      <c r="A3659" s="16">
        <v>3654</v>
      </c>
      <c r="B3659" s="119" t="s">
        <v>11647</v>
      </c>
      <c r="C3659" s="119" t="s">
        <v>6080</v>
      </c>
      <c r="D3659" s="119" t="s">
        <v>6081</v>
      </c>
      <c r="E3659" s="151" t="s">
        <v>22</v>
      </c>
      <c r="F3659" s="156" t="s">
        <v>11648</v>
      </c>
      <c r="G3659" s="151" t="s">
        <v>33</v>
      </c>
      <c r="H3659" s="474">
        <v>1459281.5677440001</v>
      </c>
      <c r="I3659" s="474">
        <v>12</v>
      </c>
      <c r="J3659" s="169"/>
      <c r="K3659" s="169"/>
      <c r="L3659" s="169">
        <v>1463000</v>
      </c>
      <c r="M3659" s="169">
        <v>1</v>
      </c>
      <c r="N3659" s="203">
        <v>1463001</v>
      </c>
      <c r="O3659" s="169">
        <v>1</v>
      </c>
      <c r="P3659" s="131"/>
      <c r="Q3659" s="131"/>
      <c r="R3659" s="16">
        <v>4385282.5677439999</v>
      </c>
      <c r="S3659" s="151">
        <v>26</v>
      </c>
      <c r="T3659" s="151" t="s">
        <v>11563</v>
      </c>
      <c r="U3659" s="217" t="s">
        <v>26</v>
      </c>
      <c r="V3659" s="217" t="s">
        <v>11649</v>
      </c>
    </row>
    <row r="3660" spans="1:22" s="1" customFormat="1" ht="168.75" x14ac:dyDescent="0.3">
      <c r="A3660" s="16">
        <v>3655</v>
      </c>
      <c r="B3660" s="21" t="s">
        <v>8156</v>
      </c>
      <c r="C3660" s="16" t="s">
        <v>481</v>
      </c>
      <c r="D3660" s="16" t="s">
        <v>480</v>
      </c>
      <c r="E3660" s="16" t="s">
        <v>482</v>
      </c>
      <c r="F3660" s="16"/>
      <c r="G3660" s="16" t="s">
        <v>33</v>
      </c>
      <c r="H3660" s="251">
        <v>579557</v>
      </c>
      <c r="I3660" s="251">
        <v>47</v>
      </c>
      <c r="J3660" s="16">
        <v>1139384.4000000001</v>
      </c>
      <c r="K3660" s="16">
        <v>77</v>
      </c>
      <c r="L3660" s="16">
        <v>887832.00000000012</v>
      </c>
      <c r="M3660" s="16">
        <v>60</v>
      </c>
      <c r="N3660" s="16">
        <v>887832.00000000012</v>
      </c>
      <c r="O3660" s="16">
        <v>60</v>
      </c>
      <c r="P3660" s="16">
        <v>887832.00000000012</v>
      </c>
      <c r="Q3660" s="16">
        <v>60</v>
      </c>
      <c r="R3660" s="16">
        <v>4382437.4000000004</v>
      </c>
      <c r="S3660" s="16">
        <v>304</v>
      </c>
      <c r="T3660" s="16" t="s">
        <v>213</v>
      </c>
      <c r="U3660" s="16" t="s">
        <v>7048</v>
      </c>
      <c r="V3660" s="16" t="s">
        <v>7048</v>
      </c>
    </row>
    <row r="3661" spans="1:22" s="1" customFormat="1" ht="243.75" x14ac:dyDescent="0.3">
      <c r="A3661" s="16">
        <v>3656</v>
      </c>
      <c r="B3661" s="21" t="s">
        <v>8157</v>
      </c>
      <c r="C3661" s="16" t="s">
        <v>8158</v>
      </c>
      <c r="D3661" s="16" t="s">
        <v>787</v>
      </c>
      <c r="E3661" s="16" t="s">
        <v>8159</v>
      </c>
      <c r="F3661" s="16"/>
      <c r="G3661" s="16" t="s">
        <v>33</v>
      </c>
      <c r="H3661" s="251">
        <v>2760000</v>
      </c>
      <c r="I3661" s="251">
        <v>60</v>
      </c>
      <c r="J3661" s="16">
        <v>405000</v>
      </c>
      <c r="K3661" s="16">
        <v>5</v>
      </c>
      <c r="L3661" s="16">
        <v>405000</v>
      </c>
      <c r="M3661" s="16">
        <v>5</v>
      </c>
      <c r="N3661" s="16">
        <v>405000</v>
      </c>
      <c r="O3661" s="16">
        <v>5</v>
      </c>
      <c r="P3661" s="16">
        <v>405000</v>
      </c>
      <c r="Q3661" s="16">
        <v>5</v>
      </c>
      <c r="R3661" s="16">
        <v>4380000</v>
      </c>
      <c r="S3661" s="16">
        <v>80</v>
      </c>
      <c r="T3661" s="16" t="s">
        <v>213</v>
      </c>
      <c r="U3661" s="16" t="s">
        <v>35</v>
      </c>
      <c r="V3661" s="16" t="s">
        <v>8160</v>
      </c>
    </row>
    <row r="3662" spans="1:22" s="1" customFormat="1" ht="56.25" x14ac:dyDescent="0.3">
      <c r="A3662" s="16">
        <v>3657</v>
      </c>
      <c r="B3662" s="21" t="s">
        <v>417</v>
      </c>
      <c r="C3662" s="16" t="s">
        <v>685</v>
      </c>
      <c r="D3662" s="16" t="s">
        <v>686</v>
      </c>
      <c r="E3662" s="16" t="s">
        <v>10509</v>
      </c>
      <c r="F3662" s="16"/>
      <c r="G3662" s="16" t="s">
        <v>9115</v>
      </c>
      <c r="H3662" s="251">
        <v>4379793.26</v>
      </c>
      <c r="I3662" s="251" t="s">
        <v>9123</v>
      </c>
      <c r="J3662" s="16"/>
      <c r="K3662" s="16"/>
      <c r="L3662" s="16"/>
      <c r="M3662" s="16"/>
      <c r="N3662" s="16"/>
      <c r="O3662" s="16"/>
      <c r="P3662" s="16"/>
      <c r="Q3662" s="16"/>
      <c r="R3662" s="16">
        <v>4379793.26</v>
      </c>
      <c r="S3662" s="16">
        <v>6</v>
      </c>
      <c r="T3662" s="16" t="s">
        <v>76</v>
      </c>
      <c r="U3662" s="16" t="s">
        <v>350</v>
      </c>
      <c r="V3662" s="16" t="s">
        <v>10437</v>
      </c>
    </row>
    <row r="3663" spans="1:22" s="1" customFormat="1" ht="56.25" x14ac:dyDescent="0.3">
      <c r="A3663" s="16">
        <v>3658</v>
      </c>
      <c r="B3663" s="21" t="s">
        <v>417</v>
      </c>
      <c r="C3663" s="16" t="s">
        <v>685</v>
      </c>
      <c r="D3663" s="16" t="s">
        <v>686</v>
      </c>
      <c r="E3663" s="16" t="s">
        <v>10509</v>
      </c>
      <c r="F3663" s="16"/>
      <c r="G3663" s="16" t="s">
        <v>9115</v>
      </c>
      <c r="H3663" s="251">
        <v>4379793.26</v>
      </c>
      <c r="I3663" s="251" t="s">
        <v>9123</v>
      </c>
      <c r="J3663" s="16"/>
      <c r="K3663" s="16"/>
      <c r="L3663" s="16"/>
      <c r="M3663" s="16"/>
      <c r="N3663" s="16"/>
      <c r="O3663" s="16"/>
      <c r="P3663" s="16"/>
      <c r="Q3663" s="16"/>
      <c r="R3663" s="16">
        <v>4379793.26</v>
      </c>
      <c r="S3663" s="16">
        <v>6</v>
      </c>
      <c r="T3663" s="16" t="s">
        <v>76</v>
      </c>
      <c r="U3663" s="16" t="s">
        <v>350</v>
      </c>
      <c r="V3663" s="16" t="s">
        <v>10437</v>
      </c>
    </row>
    <row r="3664" spans="1:22" s="1" customFormat="1" ht="409.5" x14ac:dyDescent="0.3">
      <c r="A3664" s="16">
        <v>3659</v>
      </c>
      <c r="B3664" s="21" t="s">
        <v>2506</v>
      </c>
      <c r="C3664" s="16" t="s">
        <v>2507</v>
      </c>
      <c r="D3664" s="16" t="s">
        <v>2508</v>
      </c>
      <c r="E3664" s="16" t="s">
        <v>2530</v>
      </c>
      <c r="F3664" s="16"/>
      <c r="G3664" s="16" t="s">
        <v>1493</v>
      </c>
      <c r="H3664" s="251">
        <v>1205424.25</v>
      </c>
      <c r="I3664" s="251">
        <v>50</v>
      </c>
      <c r="J3664" s="16">
        <v>746259.66379499994</v>
      </c>
      <c r="K3664" s="16">
        <v>50</v>
      </c>
      <c r="L3664" s="16">
        <v>776110.05034680001</v>
      </c>
      <c r="M3664" s="16">
        <v>50</v>
      </c>
      <c r="N3664" s="16">
        <v>807154.45236067206</v>
      </c>
      <c r="O3664" s="16">
        <v>50</v>
      </c>
      <c r="P3664" s="16">
        <v>839440.63045509893</v>
      </c>
      <c r="Q3664" s="16">
        <v>50</v>
      </c>
      <c r="R3664" s="16">
        <v>4374389.0469575711</v>
      </c>
      <c r="S3664" s="16">
        <v>250</v>
      </c>
      <c r="T3664" s="16" t="s">
        <v>966</v>
      </c>
      <c r="U3664" s="16" t="s">
        <v>83</v>
      </c>
      <c r="V3664" s="16" t="s">
        <v>199</v>
      </c>
    </row>
    <row r="3665" spans="1:22" s="1" customFormat="1" ht="75" x14ac:dyDescent="0.3">
      <c r="A3665" s="16">
        <v>3660</v>
      </c>
      <c r="B3665" s="16" t="s">
        <v>4470</v>
      </c>
      <c r="C3665" s="16" t="s">
        <v>7022</v>
      </c>
      <c r="D3665" s="16" t="s">
        <v>1601</v>
      </c>
      <c r="E3665" s="16" t="s">
        <v>13084</v>
      </c>
      <c r="F3665" s="16"/>
      <c r="G3665" s="151" t="s">
        <v>9115</v>
      </c>
      <c r="H3665" s="166">
        <v>4373600</v>
      </c>
      <c r="I3665" s="166" t="s">
        <v>13085</v>
      </c>
      <c r="J3665" s="166">
        <v>0</v>
      </c>
      <c r="K3665" s="166">
        <v>0</v>
      </c>
      <c r="L3665" s="166">
        <v>0</v>
      </c>
      <c r="M3665" s="166">
        <v>0</v>
      </c>
      <c r="N3665" s="166">
        <v>0</v>
      </c>
      <c r="O3665" s="166">
        <v>0</v>
      </c>
      <c r="P3665" s="166">
        <v>0</v>
      </c>
      <c r="Q3665" s="166">
        <v>0</v>
      </c>
      <c r="R3665" s="16">
        <v>4373600</v>
      </c>
      <c r="S3665" s="275">
        <v>110</v>
      </c>
      <c r="T3665" s="20" t="s">
        <v>12910</v>
      </c>
      <c r="U3665" s="118" t="s">
        <v>2567</v>
      </c>
      <c r="V3665" s="118"/>
    </row>
    <row r="3666" spans="1:22" s="1" customFormat="1" ht="56.25" x14ac:dyDescent="0.3">
      <c r="A3666" s="16">
        <v>3661</v>
      </c>
      <c r="B3666" s="21" t="s">
        <v>9428</v>
      </c>
      <c r="C3666" s="16" t="s">
        <v>9429</v>
      </c>
      <c r="D3666" s="16" t="s">
        <v>9430</v>
      </c>
      <c r="E3666" s="16" t="s">
        <v>9431</v>
      </c>
      <c r="F3666" s="16"/>
      <c r="G3666" s="16" t="s">
        <v>9115</v>
      </c>
      <c r="H3666" s="251">
        <v>4368000</v>
      </c>
      <c r="I3666" s="251" t="s">
        <v>9130</v>
      </c>
      <c r="J3666" s="16"/>
      <c r="K3666" s="16"/>
      <c r="L3666" s="16"/>
      <c r="M3666" s="16"/>
      <c r="N3666" s="16"/>
      <c r="O3666" s="16"/>
      <c r="P3666" s="16"/>
      <c r="Q3666" s="16"/>
      <c r="R3666" s="16">
        <v>4368000</v>
      </c>
      <c r="S3666" s="16">
        <v>3</v>
      </c>
      <c r="T3666" s="16" t="s">
        <v>1326</v>
      </c>
      <c r="U3666" s="16"/>
      <c r="V3666" s="16"/>
    </row>
    <row r="3667" spans="1:22" s="1" customFormat="1" ht="150" x14ac:dyDescent="0.3">
      <c r="A3667" s="16">
        <v>3662</v>
      </c>
      <c r="B3667" s="21" t="s">
        <v>1270</v>
      </c>
      <c r="C3667" s="16" t="s">
        <v>1271</v>
      </c>
      <c r="D3667" s="16" t="s">
        <v>1272</v>
      </c>
      <c r="E3667" s="16" t="s">
        <v>1276</v>
      </c>
      <c r="F3667" s="16"/>
      <c r="G3667" s="16" t="s">
        <v>33</v>
      </c>
      <c r="H3667" s="251">
        <v>0</v>
      </c>
      <c r="I3667" s="251">
        <v>0</v>
      </c>
      <c r="J3667" s="16">
        <v>0</v>
      </c>
      <c r="K3667" s="16">
        <v>0</v>
      </c>
      <c r="L3667" s="16">
        <v>0</v>
      </c>
      <c r="M3667" s="16">
        <v>0</v>
      </c>
      <c r="N3667" s="16">
        <v>4360000</v>
      </c>
      <c r="O3667" s="16">
        <v>1</v>
      </c>
      <c r="P3667" s="16">
        <v>0</v>
      </c>
      <c r="Q3667" s="16">
        <v>0</v>
      </c>
      <c r="R3667" s="16">
        <v>4360000</v>
      </c>
      <c r="S3667" s="16">
        <v>1</v>
      </c>
      <c r="T3667" s="16" t="s">
        <v>9759</v>
      </c>
      <c r="U3667" s="16" t="s">
        <v>1274</v>
      </c>
      <c r="V3667" s="16" t="s">
        <v>1275</v>
      </c>
    </row>
    <row r="3668" spans="1:22" s="1" customFormat="1" ht="93.75" x14ac:dyDescent="0.3">
      <c r="A3668" s="16">
        <v>3663</v>
      </c>
      <c r="B3668" s="21" t="s">
        <v>384</v>
      </c>
      <c r="C3668" s="16" t="s">
        <v>3964</v>
      </c>
      <c r="D3668" s="16" t="s">
        <v>3965</v>
      </c>
      <c r="E3668" s="16" t="s">
        <v>9383</v>
      </c>
      <c r="F3668" s="16"/>
      <c r="G3668" s="16" t="s">
        <v>9115</v>
      </c>
      <c r="H3668" s="251">
        <v>4354704.45</v>
      </c>
      <c r="I3668" s="251" t="s">
        <v>9113</v>
      </c>
      <c r="J3668" s="16"/>
      <c r="K3668" s="16"/>
      <c r="L3668" s="16"/>
      <c r="M3668" s="16"/>
      <c r="N3668" s="16"/>
      <c r="O3668" s="16"/>
      <c r="P3668" s="16"/>
      <c r="Q3668" s="16"/>
      <c r="R3668" s="16">
        <v>4354704.45</v>
      </c>
      <c r="S3668" s="16">
        <v>1</v>
      </c>
      <c r="T3668" s="16" t="s">
        <v>1326</v>
      </c>
      <c r="U3668" s="16"/>
      <c r="V3668" s="16"/>
    </row>
    <row r="3669" spans="1:22" s="1" customFormat="1" ht="75" x14ac:dyDescent="0.3">
      <c r="A3669" s="16">
        <v>3664</v>
      </c>
      <c r="B3669" s="113" t="s">
        <v>264</v>
      </c>
      <c r="C3669" s="113" t="s">
        <v>14486</v>
      </c>
      <c r="D3669" s="113" t="s">
        <v>14487</v>
      </c>
      <c r="E3669" s="113" t="s">
        <v>14489</v>
      </c>
      <c r="F3669" s="20" t="s">
        <v>14449</v>
      </c>
      <c r="G3669" s="113" t="s">
        <v>9115</v>
      </c>
      <c r="H3669" s="189">
        <v>4350000</v>
      </c>
      <c r="I3669" s="172" t="s">
        <v>9385</v>
      </c>
      <c r="J3669" s="20"/>
      <c r="K3669" s="20"/>
      <c r="L3669" s="20"/>
      <c r="M3669" s="20"/>
      <c r="N3669" s="20"/>
      <c r="O3669" s="20"/>
      <c r="P3669" s="20"/>
      <c r="Q3669" s="20"/>
      <c r="R3669" s="16">
        <v>4350000</v>
      </c>
      <c r="S3669" s="21">
        <v>50</v>
      </c>
      <c r="T3669" s="113" t="s">
        <v>14450</v>
      </c>
      <c r="U3669" s="16"/>
      <c r="V3669" s="112"/>
    </row>
    <row r="3670" spans="1:22" s="1" customFormat="1" ht="93.75" x14ac:dyDescent="0.3">
      <c r="A3670" s="16">
        <v>3665</v>
      </c>
      <c r="B3670" s="113" t="s">
        <v>194</v>
      </c>
      <c r="C3670" s="113" t="s">
        <v>16153</v>
      </c>
      <c r="D3670" s="113" t="s">
        <v>16154</v>
      </c>
      <c r="E3670" s="114" t="s">
        <v>16156</v>
      </c>
      <c r="F3670" s="17">
        <v>4383</v>
      </c>
      <c r="G3670" s="164" t="s">
        <v>24</v>
      </c>
      <c r="H3670" s="115">
        <v>4344776.9000000004</v>
      </c>
      <c r="I3670" s="115">
        <v>1370</v>
      </c>
      <c r="J3670" s="171"/>
      <c r="K3670" s="171"/>
      <c r="L3670" s="171"/>
      <c r="M3670" s="171"/>
      <c r="N3670" s="171"/>
      <c r="O3670" s="171"/>
      <c r="P3670" s="174"/>
      <c r="Q3670" s="174"/>
      <c r="R3670" s="16">
        <v>4344776.9000000004</v>
      </c>
      <c r="S3670" s="171">
        <v>1370</v>
      </c>
      <c r="T3670" s="21" t="s">
        <v>15928</v>
      </c>
      <c r="U3670" s="112" t="s">
        <v>199</v>
      </c>
      <c r="V3670" s="112" t="s">
        <v>199</v>
      </c>
    </row>
    <row r="3671" spans="1:22" s="1" customFormat="1" ht="56.25" x14ac:dyDescent="0.3">
      <c r="A3671" s="16">
        <v>3666</v>
      </c>
      <c r="B3671" s="16" t="s">
        <v>739</v>
      </c>
      <c r="C3671" s="16" t="s">
        <v>13298</v>
      </c>
      <c r="D3671" s="16" t="s">
        <v>12905</v>
      </c>
      <c r="E3671" s="16" t="s">
        <v>13339</v>
      </c>
      <c r="F3671" s="16"/>
      <c r="G3671" s="151" t="s">
        <v>9115</v>
      </c>
      <c r="H3671" s="168">
        <v>4339955.07</v>
      </c>
      <c r="I3671" s="166" t="s">
        <v>9927</v>
      </c>
      <c r="J3671" s="166">
        <v>0</v>
      </c>
      <c r="K3671" s="166">
        <v>20</v>
      </c>
      <c r="L3671" s="166">
        <v>0</v>
      </c>
      <c r="M3671" s="166">
        <v>0</v>
      </c>
      <c r="N3671" s="166">
        <v>0</v>
      </c>
      <c r="O3671" s="166">
        <v>0</v>
      </c>
      <c r="P3671" s="166">
        <v>0</v>
      </c>
      <c r="Q3671" s="166">
        <v>0</v>
      </c>
      <c r="R3671" s="16">
        <v>4339955.07</v>
      </c>
      <c r="S3671" s="275">
        <v>64</v>
      </c>
      <c r="T3671" s="20" t="s">
        <v>13227</v>
      </c>
      <c r="U3671" s="118" t="s">
        <v>35</v>
      </c>
      <c r="V3671" s="118" t="s">
        <v>13270</v>
      </c>
    </row>
    <row r="3672" spans="1:22" s="12" customFormat="1" ht="56.25" x14ac:dyDescent="0.2">
      <c r="A3672" s="16">
        <v>3667</v>
      </c>
      <c r="B3672" s="16" t="s">
        <v>5365</v>
      </c>
      <c r="C3672" s="16" t="s">
        <v>12592</v>
      </c>
      <c r="D3672" s="16" t="s">
        <v>12593</v>
      </c>
      <c r="E3672" s="16" t="s">
        <v>12594</v>
      </c>
      <c r="F3672" s="16"/>
      <c r="G3672" s="151" t="s">
        <v>9115</v>
      </c>
      <c r="H3672" s="275">
        <v>0</v>
      </c>
      <c r="I3672" s="275">
        <v>0</v>
      </c>
      <c r="J3672" s="275">
        <v>0</v>
      </c>
      <c r="K3672" s="275">
        <v>0</v>
      </c>
      <c r="L3672" s="275">
        <v>0</v>
      </c>
      <c r="M3672" s="275">
        <v>0</v>
      </c>
      <c r="N3672" s="275">
        <v>4338000</v>
      </c>
      <c r="O3672" s="275" t="s">
        <v>10613</v>
      </c>
      <c r="P3672" s="275">
        <v>0</v>
      </c>
      <c r="Q3672" s="275">
        <v>0</v>
      </c>
      <c r="R3672" s="16">
        <v>4338000</v>
      </c>
      <c r="S3672" s="275">
        <v>18</v>
      </c>
      <c r="T3672" s="38" t="s">
        <v>11752</v>
      </c>
      <c r="U3672" s="279"/>
      <c r="V3672" s="279"/>
    </row>
    <row r="3673" spans="1:22" s="1" customFormat="1" ht="56.25" x14ac:dyDescent="0.3">
      <c r="A3673" s="16">
        <v>3668</v>
      </c>
      <c r="B3673" s="21" t="s">
        <v>9304</v>
      </c>
      <c r="C3673" s="16" t="s">
        <v>9305</v>
      </c>
      <c r="D3673" s="16" t="s">
        <v>9306</v>
      </c>
      <c r="E3673" s="16" t="s">
        <v>9537</v>
      </c>
      <c r="F3673" s="16"/>
      <c r="G3673" s="16" t="s">
        <v>1493</v>
      </c>
      <c r="H3673" s="251">
        <v>1443720</v>
      </c>
      <c r="I3673" s="251">
        <v>15</v>
      </c>
      <c r="J3673" s="16"/>
      <c r="K3673" s="16"/>
      <c r="L3673" s="16">
        <v>1443720</v>
      </c>
      <c r="M3673" s="16">
        <v>15</v>
      </c>
      <c r="N3673" s="16"/>
      <c r="O3673" s="16"/>
      <c r="P3673" s="16">
        <v>1443720</v>
      </c>
      <c r="Q3673" s="16">
        <v>15</v>
      </c>
      <c r="R3673" s="16">
        <v>4331160</v>
      </c>
      <c r="S3673" s="16">
        <v>45</v>
      </c>
      <c r="T3673" s="16" t="s">
        <v>1326</v>
      </c>
      <c r="U3673" s="16" t="s">
        <v>294</v>
      </c>
      <c r="V3673" s="16" t="s">
        <v>9538</v>
      </c>
    </row>
    <row r="3674" spans="1:22" s="1" customFormat="1" ht="409.5" x14ac:dyDescent="0.3">
      <c r="A3674" s="16">
        <v>3669</v>
      </c>
      <c r="B3674" s="22" t="s">
        <v>1585</v>
      </c>
      <c r="C3674" s="48" t="s">
        <v>1586</v>
      </c>
      <c r="D3674" s="48" t="s">
        <v>1587</v>
      </c>
      <c r="E3674" s="49" t="s">
        <v>1588</v>
      </c>
      <c r="F3674" s="16"/>
      <c r="G3674" s="16" t="s">
        <v>33</v>
      </c>
      <c r="H3674" s="251">
        <v>4328729.46</v>
      </c>
      <c r="I3674" s="251">
        <v>1</v>
      </c>
      <c r="J3674" s="16">
        <v>0</v>
      </c>
      <c r="K3674" s="16">
        <v>0</v>
      </c>
      <c r="L3674" s="16">
        <v>0</v>
      </c>
      <c r="M3674" s="16">
        <v>0</v>
      </c>
      <c r="N3674" s="16">
        <v>0</v>
      </c>
      <c r="O3674" s="16">
        <v>0</v>
      </c>
      <c r="P3674" s="16">
        <v>0</v>
      </c>
      <c r="Q3674" s="16">
        <v>0</v>
      </c>
      <c r="R3674" s="16">
        <v>4328729.46</v>
      </c>
      <c r="S3674" s="16">
        <v>1</v>
      </c>
      <c r="T3674" s="16" t="s">
        <v>1516</v>
      </c>
      <c r="U3674" s="16" t="s">
        <v>1097</v>
      </c>
      <c r="V3674" s="16" t="s">
        <v>1589</v>
      </c>
    </row>
    <row r="3675" spans="1:22" s="1" customFormat="1" ht="37.5" x14ac:dyDescent="0.3">
      <c r="A3675" s="16">
        <v>3670</v>
      </c>
      <c r="B3675" s="119" t="s">
        <v>11650</v>
      </c>
      <c r="C3675" s="119" t="s">
        <v>11651</v>
      </c>
      <c r="D3675" s="119" t="s">
        <v>6975</v>
      </c>
      <c r="E3675" s="119" t="s">
        <v>11652</v>
      </c>
      <c r="F3675" s="156"/>
      <c r="G3675" s="151" t="s">
        <v>33</v>
      </c>
      <c r="H3675" s="474">
        <v>1003603.3304000002</v>
      </c>
      <c r="I3675" s="474">
        <v>1</v>
      </c>
      <c r="J3675" s="169">
        <v>1103963.6634400003</v>
      </c>
      <c r="K3675" s="169">
        <v>1</v>
      </c>
      <c r="L3675" s="169">
        <v>1108000</v>
      </c>
      <c r="M3675" s="169">
        <v>1</v>
      </c>
      <c r="N3675" s="203">
        <v>1108001</v>
      </c>
      <c r="O3675" s="169">
        <v>1</v>
      </c>
      <c r="P3675" s="131"/>
      <c r="Q3675" s="131"/>
      <c r="R3675" s="16">
        <v>4323567.9938400006</v>
      </c>
      <c r="S3675" s="151">
        <v>5</v>
      </c>
      <c r="T3675" s="151" t="s">
        <v>11563</v>
      </c>
      <c r="U3675" s="217" t="s">
        <v>26</v>
      </c>
      <c r="V3675" s="217" t="s">
        <v>11586</v>
      </c>
    </row>
    <row r="3676" spans="1:22" s="1" customFormat="1" ht="150" x14ac:dyDescent="0.3">
      <c r="A3676" s="16">
        <v>3671</v>
      </c>
      <c r="B3676" s="114" t="s">
        <v>6020</v>
      </c>
      <c r="C3676" s="114" t="s">
        <v>6021</v>
      </c>
      <c r="D3676" s="114" t="s">
        <v>6022</v>
      </c>
      <c r="E3676" s="114" t="s">
        <v>15865</v>
      </c>
      <c r="F3676" s="114" t="s">
        <v>14449</v>
      </c>
      <c r="G3676" s="114" t="s">
        <v>33</v>
      </c>
      <c r="H3676" s="172">
        <v>4320000</v>
      </c>
      <c r="I3676" s="172">
        <v>3</v>
      </c>
      <c r="J3676" s="114"/>
      <c r="K3676" s="114"/>
      <c r="L3676" s="114"/>
      <c r="M3676" s="114"/>
      <c r="N3676" s="114"/>
      <c r="O3676" s="114"/>
      <c r="P3676" s="114"/>
      <c r="Q3676" s="114"/>
      <c r="R3676" s="16">
        <v>4320000</v>
      </c>
      <c r="S3676" s="114">
        <v>3</v>
      </c>
      <c r="T3676" s="20" t="s">
        <v>15828</v>
      </c>
      <c r="U3676" s="112" t="s">
        <v>35</v>
      </c>
      <c r="V3676" s="37"/>
    </row>
    <row r="3677" spans="1:22" s="1" customFormat="1" ht="150" x14ac:dyDescent="0.3">
      <c r="A3677" s="16">
        <v>3672</v>
      </c>
      <c r="B3677" s="16" t="s">
        <v>695</v>
      </c>
      <c r="C3677" s="16" t="s">
        <v>13086</v>
      </c>
      <c r="D3677" s="16" t="s">
        <v>13087</v>
      </c>
      <c r="E3677" s="16" t="s">
        <v>13088</v>
      </c>
      <c r="F3677" s="16"/>
      <c r="G3677" s="151" t="s">
        <v>33</v>
      </c>
      <c r="H3677" s="166">
        <v>0</v>
      </c>
      <c r="I3677" s="166">
        <v>0</v>
      </c>
      <c r="J3677" s="166">
        <v>4318020</v>
      </c>
      <c r="K3677" s="166">
        <v>1</v>
      </c>
      <c r="L3677" s="166">
        <v>0</v>
      </c>
      <c r="M3677" s="166">
        <v>0</v>
      </c>
      <c r="N3677" s="166">
        <v>0</v>
      </c>
      <c r="O3677" s="166">
        <v>0</v>
      </c>
      <c r="P3677" s="166">
        <v>0</v>
      </c>
      <c r="Q3677" s="166">
        <v>0</v>
      </c>
      <c r="R3677" s="16">
        <v>4318020</v>
      </c>
      <c r="S3677" s="275">
        <v>1</v>
      </c>
      <c r="T3677" s="20" t="s">
        <v>12910</v>
      </c>
      <c r="U3677" s="166" t="s">
        <v>2567</v>
      </c>
      <c r="V3677" s="166" t="s">
        <v>13089</v>
      </c>
    </row>
    <row r="3678" spans="1:22" s="1" customFormat="1" ht="75" x14ac:dyDescent="0.3">
      <c r="A3678" s="16">
        <v>3673</v>
      </c>
      <c r="B3678" s="16" t="s">
        <v>2548</v>
      </c>
      <c r="C3678" s="16" t="s">
        <v>12970</v>
      </c>
      <c r="D3678" s="16" t="s">
        <v>4363</v>
      </c>
      <c r="E3678" s="16" t="s">
        <v>13090</v>
      </c>
      <c r="F3678" s="16"/>
      <c r="G3678" s="151" t="s">
        <v>33</v>
      </c>
      <c r="H3678" s="166">
        <v>2158120</v>
      </c>
      <c r="I3678" s="166">
        <v>800</v>
      </c>
      <c r="J3678" s="166">
        <v>0</v>
      </c>
      <c r="K3678" s="166">
        <v>0</v>
      </c>
      <c r="L3678" s="166">
        <v>2158120</v>
      </c>
      <c r="M3678" s="166">
        <v>0</v>
      </c>
      <c r="N3678" s="166">
        <v>0</v>
      </c>
      <c r="O3678" s="166">
        <v>0</v>
      </c>
      <c r="P3678" s="166">
        <v>0</v>
      </c>
      <c r="Q3678" s="166">
        <v>0</v>
      </c>
      <c r="R3678" s="16">
        <v>4316240</v>
      </c>
      <c r="S3678" s="275">
        <v>800</v>
      </c>
      <c r="T3678" s="123" t="s">
        <v>12910</v>
      </c>
      <c r="U3678" s="166" t="s">
        <v>2567</v>
      </c>
      <c r="V3678" s="166"/>
    </row>
    <row r="3679" spans="1:22" s="1" customFormat="1" ht="131.25" x14ac:dyDescent="0.3">
      <c r="A3679" s="16">
        <v>3674</v>
      </c>
      <c r="B3679" s="16" t="s">
        <v>1114</v>
      </c>
      <c r="C3679" s="16" t="s">
        <v>12669</v>
      </c>
      <c r="D3679" s="16" t="s">
        <v>12670</v>
      </c>
      <c r="E3679" s="16" t="s">
        <v>13603</v>
      </c>
      <c r="F3679" s="16"/>
      <c r="G3679" s="151" t="s">
        <v>9115</v>
      </c>
      <c r="H3679" s="166">
        <v>4314170.49</v>
      </c>
      <c r="I3679" s="166" t="s">
        <v>9120</v>
      </c>
      <c r="J3679" s="166"/>
      <c r="K3679" s="166"/>
      <c r="L3679" s="166"/>
      <c r="M3679" s="166"/>
      <c r="N3679" s="166"/>
      <c r="O3679" s="166"/>
      <c r="P3679" s="166"/>
      <c r="Q3679" s="166"/>
      <c r="R3679" s="16">
        <v>4314170.49</v>
      </c>
      <c r="S3679" s="275">
        <v>2</v>
      </c>
      <c r="T3679" s="123" t="s">
        <v>13573</v>
      </c>
      <c r="U3679" s="118"/>
      <c r="V3679" s="118" t="s">
        <v>13604</v>
      </c>
    </row>
    <row r="3680" spans="1:22" s="1" customFormat="1" ht="168.75" x14ac:dyDescent="0.3">
      <c r="A3680" s="16">
        <v>3675</v>
      </c>
      <c r="B3680" s="21" t="s">
        <v>8334</v>
      </c>
      <c r="C3680" s="16" t="s">
        <v>9749</v>
      </c>
      <c r="D3680" s="16" t="s">
        <v>9750</v>
      </c>
      <c r="E3680" s="16" t="s">
        <v>9751</v>
      </c>
      <c r="F3680" s="16"/>
      <c r="G3680" s="16" t="s">
        <v>9680</v>
      </c>
      <c r="H3680" s="251">
        <v>719040</v>
      </c>
      <c r="I3680" s="251">
        <v>107</v>
      </c>
      <c r="J3680" s="16">
        <v>833333.5</v>
      </c>
      <c r="K3680" s="16">
        <v>100</v>
      </c>
      <c r="L3680" s="16">
        <v>883333.51</v>
      </c>
      <c r="M3680" s="16">
        <v>100</v>
      </c>
      <c r="N3680" s="16">
        <v>918666.8504</v>
      </c>
      <c r="O3680" s="16">
        <v>100</v>
      </c>
      <c r="P3680" s="16">
        <v>955413.524416</v>
      </c>
      <c r="Q3680" s="16">
        <v>100</v>
      </c>
      <c r="R3680" s="16">
        <v>4309787.3848159993</v>
      </c>
      <c r="S3680" s="16">
        <v>507</v>
      </c>
      <c r="T3680" s="16" t="s">
        <v>198</v>
      </c>
      <c r="U3680" s="16" t="s">
        <v>1320</v>
      </c>
      <c r="V3680" s="16" t="s">
        <v>9740</v>
      </c>
    </row>
    <row r="3681" spans="1:22" s="1" customFormat="1" ht="75" x14ac:dyDescent="0.3">
      <c r="A3681" s="16">
        <v>3676</v>
      </c>
      <c r="B3681" s="120" t="s">
        <v>14208</v>
      </c>
      <c r="C3681" s="113" t="s">
        <v>14209</v>
      </c>
      <c r="D3681" s="120" t="s">
        <v>5479</v>
      </c>
      <c r="E3681" s="120" t="s">
        <v>14210</v>
      </c>
      <c r="F3681" s="20"/>
      <c r="G3681" s="21" t="s">
        <v>33</v>
      </c>
      <c r="H3681" s="115">
        <v>0</v>
      </c>
      <c r="I3681" s="470"/>
      <c r="J3681" s="170">
        <v>2153910</v>
      </c>
      <c r="K3681" s="170">
        <v>10</v>
      </c>
      <c r="L3681" s="170"/>
      <c r="M3681" s="170"/>
      <c r="N3681" s="170">
        <v>2153910</v>
      </c>
      <c r="O3681" s="170">
        <v>10</v>
      </c>
      <c r="P3681" s="170"/>
      <c r="Q3681" s="170"/>
      <c r="R3681" s="16">
        <v>4307820</v>
      </c>
      <c r="S3681" s="21">
        <v>20</v>
      </c>
      <c r="T3681" s="148" t="s">
        <v>13891</v>
      </c>
      <c r="U3681" s="218"/>
      <c r="V3681" s="218"/>
    </row>
    <row r="3682" spans="1:22" s="1" customFormat="1" ht="56.25" x14ac:dyDescent="0.3">
      <c r="A3682" s="16">
        <v>3677</v>
      </c>
      <c r="B3682" s="21" t="s">
        <v>2010</v>
      </c>
      <c r="C3682" s="16" t="s">
        <v>2011</v>
      </c>
      <c r="D3682" s="16" t="s">
        <v>2012</v>
      </c>
      <c r="E3682" s="16" t="s">
        <v>3473</v>
      </c>
      <c r="F3682" s="16" t="s">
        <v>3473</v>
      </c>
      <c r="G3682" s="16" t="s">
        <v>1493</v>
      </c>
      <c r="H3682" s="251">
        <v>4307314.2857142854</v>
      </c>
      <c r="I3682" s="251">
        <v>1360</v>
      </c>
      <c r="J3682" s="16">
        <v>0</v>
      </c>
      <c r="K3682" s="16">
        <v>0</v>
      </c>
      <c r="L3682" s="16">
        <v>0</v>
      </c>
      <c r="M3682" s="16">
        <v>0</v>
      </c>
      <c r="N3682" s="16">
        <v>0</v>
      </c>
      <c r="O3682" s="16">
        <v>0</v>
      </c>
      <c r="P3682" s="16">
        <v>0</v>
      </c>
      <c r="Q3682" s="16">
        <v>0</v>
      </c>
      <c r="R3682" s="16">
        <v>4307314.2857142854</v>
      </c>
      <c r="S3682" s="16">
        <v>1360</v>
      </c>
      <c r="T3682" s="16" t="s">
        <v>1326</v>
      </c>
      <c r="U3682" s="16" t="s">
        <v>2567</v>
      </c>
      <c r="V3682" s="16" t="s">
        <v>3474</v>
      </c>
    </row>
    <row r="3683" spans="1:22" s="1" customFormat="1" ht="93.75" x14ac:dyDescent="0.3">
      <c r="A3683" s="16">
        <v>3678</v>
      </c>
      <c r="B3683" s="16" t="s">
        <v>4053</v>
      </c>
      <c r="C3683" s="16" t="s">
        <v>12595</v>
      </c>
      <c r="D3683" s="16" t="s">
        <v>12596</v>
      </c>
      <c r="E3683" s="16" t="s">
        <v>12597</v>
      </c>
      <c r="F3683" s="16"/>
      <c r="G3683" s="151" t="s">
        <v>9115</v>
      </c>
      <c r="H3683" s="291">
        <v>4305100.7999999998</v>
      </c>
      <c r="I3683" s="275" t="s">
        <v>9196</v>
      </c>
      <c r="J3683" s="275"/>
      <c r="K3683" s="275"/>
      <c r="L3683" s="275"/>
      <c r="M3683" s="275"/>
      <c r="N3683" s="275"/>
      <c r="O3683" s="275"/>
      <c r="P3683" s="275"/>
      <c r="Q3683" s="275"/>
      <c r="R3683" s="16">
        <v>4305100.7999999998</v>
      </c>
      <c r="S3683" s="275">
        <v>12</v>
      </c>
      <c r="T3683" s="38" t="s">
        <v>12010</v>
      </c>
      <c r="U3683" s="279"/>
      <c r="V3683" s="279"/>
    </row>
    <row r="3684" spans="1:22" s="1" customFormat="1" ht="56.25" x14ac:dyDescent="0.3">
      <c r="A3684" s="16">
        <v>3679</v>
      </c>
      <c r="B3684" s="16" t="s">
        <v>8443</v>
      </c>
      <c r="C3684" s="16" t="s">
        <v>8442</v>
      </c>
      <c r="D3684" s="16" t="s">
        <v>8444</v>
      </c>
      <c r="E3684" s="16" t="s">
        <v>13500</v>
      </c>
      <c r="F3684" s="16"/>
      <c r="G3684" s="151" t="s">
        <v>7079</v>
      </c>
      <c r="H3684" s="168">
        <v>316255.75</v>
      </c>
      <c r="I3684" s="299">
        <v>4.2</v>
      </c>
      <c r="J3684" s="168">
        <v>2491251.9666666668</v>
      </c>
      <c r="K3684" s="166">
        <v>4.5999999999999996</v>
      </c>
      <c r="L3684" s="168">
        <v>1494751.18</v>
      </c>
      <c r="M3684" s="166">
        <v>5</v>
      </c>
      <c r="N3684" s="168">
        <v>0</v>
      </c>
      <c r="O3684" s="166">
        <v>4</v>
      </c>
      <c r="P3684" s="168">
        <v>0</v>
      </c>
      <c r="Q3684" s="166">
        <v>4</v>
      </c>
      <c r="R3684" s="16">
        <v>4302258.8966666665</v>
      </c>
      <c r="S3684" s="275">
        <v>21.8</v>
      </c>
      <c r="T3684" s="20" t="s">
        <v>13227</v>
      </c>
      <c r="U3684" s="118"/>
      <c r="V3684" s="118"/>
    </row>
    <row r="3685" spans="1:22" s="1" customFormat="1" ht="150" x14ac:dyDescent="0.3">
      <c r="A3685" s="16">
        <v>3680</v>
      </c>
      <c r="B3685" s="21" t="s">
        <v>5296</v>
      </c>
      <c r="C3685" s="16" t="s">
        <v>5297</v>
      </c>
      <c r="D3685" s="16" t="s">
        <v>852</v>
      </c>
      <c r="E3685" s="16" t="s">
        <v>5298</v>
      </c>
      <c r="F3685" s="16"/>
      <c r="G3685" s="16" t="s">
        <v>128</v>
      </c>
      <c r="H3685" s="251">
        <v>4301000</v>
      </c>
      <c r="I3685" s="251">
        <v>23</v>
      </c>
      <c r="J3685" s="16">
        <v>0</v>
      </c>
      <c r="K3685" s="16">
        <v>0</v>
      </c>
      <c r="L3685" s="16">
        <v>0</v>
      </c>
      <c r="M3685" s="16">
        <v>0</v>
      </c>
      <c r="N3685" s="16">
        <v>0</v>
      </c>
      <c r="O3685" s="16">
        <v>0</v>
      </c>
      <c r="P3685" s="16">
        <v>0</v>
      </c>
      <c r="Q3685" s="16">
        <v>0</v>
      </c>
      <c r="R3685" s="16">
        <v>4301000</v>
      </c>
      <c r="S3685" s="16">
        <v>23</v>
      </c>
      <c r="T3685" s="16" t="s">
        <v>76</v>
      </c>
      <c r="U3685" s="16" t="s">
        <v>2567</v>
      </c>
      <c r="V3685" s="16" t="s">
        <v>199</v>
      </c>
    </row>
    <row r="3686" spans="1:22" s="13" customFormat="1" ht="37.5" x14ac:dyDescent="0.2">
      <c r="A3686" s="16">
        <v>3681</v>
      </c>
      <c r="B3686" s="21" t="s">
        <v>8162</v>
      </c>
      <c r="C3686" s="16" t="s">
        <v>8163</v>
      </c>
      <c r="D3686" s="16" t="s">
        <v>6154</v>
      </c>
      <c r="E3686" s="16" t="s">
        <v>8164</v>
      </c>
      <c r="F3686" s="16"/>
      <c r="G3686" s="16" t="s">
        <v>1664</v>
      </c>
      <c r="H3686" s="251">
        <v>570000</v>
      </c>
      <c r="I3686" s="251">
        <v>125</v>
      </c>
      <c r="J3686" s="16">
        <v>932587.99999999988</v>
      </c>
      <c r="K3686" s="16">
        <v>200</v>
      </c>
      <c r="L3686" s="16">
        <v>932587.99999999988</v>
      </c>
      <c r="M3686" s="16">
        <v>200</v>
      </c>
      <c r="N3686" s="16">
        <v>932587.99999999988</v>
      </c>
      <c r="O3686" s="16">
        <v>200</v>
      </c>
      <c r="P3686" s="16">
        <v>932587.99999999988</v>
      </c>
      <c r="Q3686" s="16">
        <v>200</v>
      </c>
      <c r="R3686" s="16">
        <v>4300352</v>
      </c>
      <c r="S3686" s="16">
        <v>925</v>
      </c>
      <c r="T3686" s="16" t="s">
        <v>213</v>
      </c>
      <c r="U3686" s="16" t="s">
        <v>35</v>
      </c>
      <c r="V3686" s="16" t="s">
        <v>7048</v>
      </c>
    </row>
    <row r="3687" spans="1:22" s="1" customFormat="1" ht="56.25" x14ac:dyDescent="0.3">
      <c r="A3687" s="16">
        <v>3682</v>
      </c>
      <c r="B3687" s="113" t="s">
        <v>14490</v>
      </c>
      <c r="C3687" s="113" t="s">
        <v>14491</v>
      </c>
      <c r="D3687" s="113" t="s">
        <v>14492</v>
      </c>
      <c r="E3687" s="113" t="s">
        <v>14493</v>
      </c>
      <c r="F3687" s="20" t="s">
        <v>14449</v>
      </c>
      <c r="G3687" s="113" t="s">
        <v>9115</v>
      </c>
      <c r="H3687" s="189">
        <v>4300000</v>
      </c>
      <c r="I3687" s="172" t="s">
        <v>9113</v>
      </c>
      <c r="J3687" s="20"/>
      <c r="K3687" s="20"/>
      <c r="L3687" s="20"/>
      <c r="M3687" s="20"/>
      <c r="N3687" s="20"/>
      <c r="O3687" s="20"/>
      <c r="P3687" s="20"/>
      <c r="Q3687" s="20"/>
      <c r="R3687" s="16">
        <v>4300000</v>
      </c>
      <c r="S3687" s="21">
        <v>1</v>
      </c>
      <c r="T3687" s="113" t="s">
        <v>14450</v>
      </c>
      <c r="U3687" s="16"/>
      <c r="V3687" s="112"/>
    </row>
    <row r="3688" spans="1:22" s="1" customFormat="1" ht="225" x14ac:dyDescent="0.3">
      <c r="A3688" s="16">
        <v>3683</v>
      </c>
      <c r="B3688" s="21" t="s">
        <v>8165</v>
      </c>
      <c r="C3688" s="16" t="s">
        <v>515</v>
      </c>
      <c r="D3688" s="16" t="s">
        <v>514</v>
      </c>
      <c r="E3688" s="16" t="s">
        <v>516</v>
      </c>
      <c r="F3688" s="16"/>
      <c r="G3688" s="16" t="s">
        <v>33</v>
      </c>
      <c r="H3688" s="251">
        <v>2550002</v>
      </c>
      <c r="I3688" s="251">
        <v>14</v>
      </c>
      <c r="J3688" s="16">
        <v>437143.2</v>
      </c>
      <c r="K3688" s="16">
        <v>2</v>
      </c>
      <c r="L3688" s="16">
        <v>437143.2</v>
      </c>
      <c r="M3688" s="16">
        <v>2</v>
      </c>
      <c r="N3688" s="16">
        <v>437143.2</v>
      </c>
      <c r="O3688" s="16">
        <v>2</v>
      </c>
      <c r="P3688" s="16">
        <v>437143.2</v>
      </c>
      <c r="Q3688" s="16">
        <v>2</v>
      </c>
      <c r="R3688" s="16">
        <v>4298574.8000000007</v>
      </c>
      <c r="S3688" s="16">
        <v>22</v>
      </c>
      <c r="T3688" s="16" t="s">
        <v>213</v>
      </c>
      <c r="U3688" s="16" t="s">
        <v>35</v>
      </c>
      <c r="V3688" s="16" t="s">
        <v>7048</v>
      </c>
    </row>
    <row r="3689" spans="1:22" s="1" customFormat="1" x14ac:dyDescent="0.3">
      <c r="A3689" s="16">
        <v>3684</v>
      </c>
      <c r="B3689" s="21" t="s">
        <v>486</v>
      </c>
      <c r="C3689" s="16" t="s">
        <v>211</v>
      </c>
      <c r="D3689" s="16" t="s">
        <v>212</v>
      </c>
      <c r="E3689" s="16" t="s">
        <v>10714</v>
      </c>
      <c r="F3689" s="16"/>
      <c r="G3689" s="16" t="s">
        <v>9115</v>
      </c>
      <c r="H3689" s="251">
        <v>4298515.2</v>
      </c>
      <c r="I3689" s="251" t="s">
        <v>9266</v>
      </c>
      <c r="J3689" s="16"/>
      <c r="K3689" s="16"/>
      <c r="L3689" s="16"/>
      <c r="M3689" s="16"/>
      <c r="N3689" s="16"/>
      <c r="O3689" s="16"/>
      <c r="P3689" s="16"/>
      <c r="Q3689" s="16"/>
      <c r="R3689" s="16">
        <v>4298515.2</v>
      </c>
      <c r="S3689" s="16">
        <v>4</v>
      </c>
      <c r="T3689" s="16" t="s">
        <v>76</v>
      </c>
      <c r="U3689" s="16" t="s">
        <v>2567</v>
      </c>
      <c r="V3689" s="16" t="s">
        <v>10715</v>
      </c>
    </row>
    <row r="3690" spans="1:22" s="1" customFormat="1" ht="187.5" x14ac:dyDescent="0.3">
      <c r="A3690" s="16">
        <v>3685</v>
      </c>
      <c r="B3690" s="21" t="s">
        <v>8166</v>
      </c>
      <c r="C3690" s="16" t="s">
        <v>515</v>
      </c>
      <c r="D3690" s="16" t="s">
        <v>514</v>
      </c>
      <c r="E3690" s="16" t="s">
        <v>516</v>
      </c>
      <c r="F3690" s="16"/>
      <c r="G3690" s="16" t="s">
        <v>33</v>
      </c>
      <c r="H3690" s="251">
        <v>1023554.2410714285</v>
      </c>
      <c r="I3690" s="251">
        <v>8</v>
      </c>
      <c r="J3690" s="16">
        <v>816908.39999999991</v>
      </c>
      <c r="K3690" s="16">
        <v>5</v>
      </c>
      <c r="L3690" s="16">
        <v>816908.39999999991</v>
      </c>
      <c r="M3690" s="16">
        <v>5</v>
      </c>
      <c r="N3690" s="16">
        <v>816908.39999999991</v>
      </c>
      <c r="O3690" s="16">
        <v>5</v>
      </c>
      <c r="P3690" s="16">
        <v>816908.39999999991</v>
      </c>
      <c r="Q3690" s="16">
        <v>5</v>
      </c>
      <c r="R3690" s="16">
        <v>4291187.8410714287</v>
      </c>
      <c r="S3690" s="16">
        <v>28</v>
      </c>
      <c r="T3690" s="16" t="s">
        <v>213</v>
      </c>
      <c r="U3690" s="16" t="s">
        <v>1210</v>
      </c>
      <c r="V3690" s="16" t="s">
        <v>7551</v>
      </c>
    </row>
    <row r="3691" spans="1:22" s="1" customFormat="1" ht="375" x14ac:dyDescent="0.3">
      <c r="A3691" s="16">
        <v>3686</v>
      </c>
      <c r="B3691" s="21" t="s">
        <v>8167</v>
      </c>
      <c r="C3691" s="16" t="s">
        <v>3019</v>
      </c>
      <c r="D3691" s="16" t="s">
        <v>3020</v>
      </c>
      <c r="E3691" s="16" t="s">
        <v>4640</v>
      </c>
      <c r="F3691" s="16"/>
      <c r="G3691" s="16" t="s">
        <v>33</v>
      </c>
      <c r="H3691" s="251">
        <v>550900</v>
      </c>
      <c r="I3691" s="251">
        <v>4</v>
      </c>
      <c r="J3691" s="16">
        <v>534055.92000000004</v>
      </c>
      <c r="K3691" s="16">
        <v>4</v>
      </c>
      <c r="L3691" s="16">
        <v>1335139.8</v>
      </c>
      <c r="M3691" s="16">
        <v>10</v>
      </c>
      <c r="N3691" s="16">
        <v>1335139.8</v>
      </c>
      <c r="O3691" s="16">
        <v>4</v>
      </c>
      <c r="P3691" s="16">
        <v>534055.92000000004</v>
      </c>
      <c r="Q3691" s="16">
        <v>4</v>
      </c>
      <c r="R3691" s="16">
        <v>4289291.4399999995</v>
      </c>
      <c r="S3691" s="16">
        <v>26</v>
      </c>
      <c r="T3691" s="16" t="s">
        <v>213</v>
      </c>
      <c r="U3691" s="16" t="s">
        <v>1097</v>
      </c>
      <c r="V3691" s="16" t="s">
        <v>8168</v>
      </c>
    </row>
    <row r="3692" spans="1:22" s="1" customFormat="1" ht="409.5" x14ac:dyDescent="0.3">
      <c r="A3692" s="16">
        <v>3687</v>
      </c>
      <c r="B3692" s="21" t="s">
        <v>2506</v>
      </c>
      <c r="C3692" s="16" t="s">
        <v>2507</v>
      </c>
      <c r="D3692" s="16" t="s">
        <v>2508</v>
      </c>
      <c r="E3692" s="16" t="s">
        <v>2559</v>
      </c>
      <c r="F3692" s="16"/>
      <c r="G3692" s="16" t="s">
        <v>1493</v>
      </c>
      <c r="H3692" s="251">
        <v>1344133.8</v>
      </c>
      <c r="I3692" s="251">
        <v>30</v>
      </c>
      <c r="J3692" s="16">
        <v>693165.429</v>
      </c>
      <c r="K3692" s="16">
        <v>30</v>
      </c>
      <c r="L3692" s="16">
        <v>720892.04616000003</v>
      </c>
      <c r="M3692" s="16">
        <v>30</v>
      </c>
      <c r="N3692" s="16">
        <v>749727.72800640005</v>
      </c>
      <c r="O3692" s="16">
        <v>30</v>
      </c>
      <c r="P3692" s="16">
        <v>779716.83712665609</v>
      </c>
      <c r="Q3692" s="16">
        <v>30</v>
      </c>
      <c r="R3692" s="16">
        <v>4287635.8402930563</v>
      </c>
      <c r="S3692" s="16">
        <v>150</v>
      </c>
      <c r="T3692" s="16" t="s">
        <v>966</v>
      </c>
      <c r="U3692" s="16" t="s">
        <v>1523</v>
      </c>
      <c r="V3692" s="16" t="s">
        <v>199</v>
      </c>
    </row>
    <row r="3693" spans="1:22" s="1" customFormat="1" ht="56.25" x14ac:dyDescent="0.3">
      <c r="A3693" s="16">
        <v>3688</v>
      </c>
      <c r="B3693" s="21" t="s">
        <v>2456</v>
      </c>
      <c r="C3693" s="16" t="s">
        <v>2457</v>
      </c>
      <c r="D3693" s="16" t="s">
        <v>2458</v>
      </c>
      <c r="E3693" s="16" t="s">
        <v>10291</v>
      </c>
      <c r="F3693" s="16"/>
      <c r="G3693" s="16" t="s">
        <v>9115</v>
      </c>
      <c r="H3693" s="251">
        <v>1503051.2</v>
      </c>
      <c r="I3693" s="251" t="s">
        <v>9113</v>
      </c>
      <c r="J3693" s="16">
        <v>1361040</v>
      </c>
      <c r="K3693" s="16">
        <v>1</v>
      </c>
      <c r="L3693" s="16"/>
      <c r="M3693" s="16"/>
      <c r="N3693" s="16"/>
      <c r="O3693" s="16"/>
      <c r="P3693" s="16">
        <v>1423000</v>
      </c>
      <c r="Q3693" s="16">
        <v>1</v>
      </c>
      <c r="R3693" s="16">
        <v>4287091.2</v>
      </c>
      <c r="S3693" s="16">
        <v>3</v>
      </c>
      <c r="T3693" s="16" t="s">
        <v>867</v>
      </c>
      <c r="U3693" s="16" t="s">
        <v>35</v>
      </c>
      <c r="V3693" s="16"/>
    </row>
    <row r="3694" spans="1:22" s="1" customFormat="1" ht="150" x14ac:dyDescent="0.3">
      <c r="A3694" s="16">
        <v>3689</v>
      </c>
      <c r="B3694" s="21" t="s">
        <v>8169</v>
      </c>
      <c r="C3694" s="16" t="s">
        <v>7059</v>
      </c>
      <c r="D3694" s="16" t="s">
        <v>3899</v>
      </c>
      <c r="E3694" s="16" t="s">
        <v>7060</v>
      </c>
      <c r="F3694" s="16"/>
      <c r="G3694" s="16" t="s">
        <v>49</v>
      </c>
      <c r="H3694" s="251">
        <v>755999.99999999988</v>
      </c>
      <c r="I3694" s="251">
        <v>4</v>
      </c>
      <c r="J3694" s="16">
        <v>882400</v>
      </c>
      <c r="K3694" s="16">
        <v>4</v>
      </c>
      <c r="L3694" s="16">
        <v>882400</v>
      </c>
      <c r="M3694" s="16">
        <v>4</v>
      </c>
      <c r="N3694" s="16">
        <v>882400</v>
      </c>
      <c r="O3694" s="16">
        <v>4</v>
      </c>
      <c r="P3694" s="16">
        <v>882400</v>
      </c>
      <c r="Q3694" s="16">
        <v>4</v>
      </c>
      <c r="R3694" s="16">
        <v>4285600</v>
      </c>
      <c r="S3694" s="16">
        <v>20</v>
      </c>
      <c r="T3694" s="16" t="s">
        <v>213</v>
      </c>
      <c r="U3694" s="16" t="s">
        <v>35</v>
      </c>
      <c r="V3694" s="16" t="s">
        <v>506</v>
      </c>
    </row>
    <row r="3695" spans="1:22" s="1" customFormat="1" x14ac:dyDescent="0.3">
      <c r="A3695" s="16">
        <v>3690</v>
      </c>
      <c r="B3695" s="21" t="s">
        <v>3545</v>
      </c>
      <c r="C3695" s="16" t="s">
        <v>4714</v>
      </c>
      <c r="D3695" s="16" t="s">
        <v>4715</v>
      </c>
      <c r="E3695" s="16" t="s">
        <v>10881</v>
      </c>
      <c r="F3695" s="16"/>
      <c r="G3695" s="16" t="s">
        <v>9115</v>
      </c>
      <c r="H3695" s="251">
        <v>4284000</v>
      </c>
      <c r="I3695" s="251" t="s">
        <v>10882</v>
      </c>
      <c r="J3695" s="16"/>
      <c r="K3695" s="16"/>
      <c r="L3695" s="16"/>
      <c r="M3695" s="16"/>
      <c r="N3695" s="16"/>
      <c r="O3695" s="16"/>
      <c r="P3695" s="16"/>
      <c r="Q3695" s="16"/>
      <c r="R3695" s="16">
        <v>4284000</v>
      </c>
      <c r="S3695" s="16">
        <v>45000</v>
      </c>
      <c r="T3695" s="16" t="s">
        <v>76</v>
      </c>
      <c r="U3695" s="16" t="s">
        <v>2567</v>
      </c>
      <c r="V3695" s="16" t="s">
        <v>2879</v>
      </c>
    </row>
    <row r="3696" spans="1:22" s="1" customFormat="1" ht="262.5" customHeight="1" x14ac:dyDescent="0.3">
      <c r="A3696" s="16">
        <v>3691</v>
      </c>
      <c r="B3696" s="113" t="s">
        <v>7624</v>
      </c>
      <c r="C3696" s="113" t="s">
        <v>15634</v>
      </c>
      <c r="D3696" s="113" t="s">
        <v>15635</v>
      </c>
      <c r="E3696" s="113" t="s">
        <v>15636</v>
      </c>
      <c r="F3696" s="113" t="s">
        <v>14449</v>
      </c>
      <c r="G3696" s="113" t="s">
        <v>9115</v>
      </c>
      <c r="H3696" s="189">
        <v>4277481.5999999996</v>
      </c>
      <c r="I3696" s="189" t="s">
        <v>9201</v>
      </c>
      <c r="J3696" s="20"/>
      <c r="K3696" s="20"/>
      <c r="L3696" s="20"/>
      <c r="M3696" s="20"/>
      <c r="N3696" s="20"/>
      <c r="O3696" s="20"/>
      <c r="P3696" s="20"/>
      <c r="Q3696" s="20"/>
      <c r="R3696" s="16">
        <v>4277481.5999999996</v>
      </c>
      <c r="S3696" s="21">
        <v>5</v>
      </c>
      <c r="T3696" s="113" t="s">
        <v>15626</v>
      </c>
      <c r="U3696" s="238"/>
      <c r="V3696" s="112"/>
    </row>
    <row r="3697" spans="1:22" s="1" customFormat="1" ht="75" x14ac:dyDescent="0.3">
      <c r="A3697" s="16">
        <v>3692</v>
      </c>
      <c r="B3697" s="21" t="s">
        <v>5773</v>
      </c>
      <c r="C3697" s="16" t="s">
        <v>5774</v>
      </c>
      <c r="D3697" s="16" t="s">
        <v>5775</v>
      </c>
      <c r="E3697" s="16" t="s">
        <v>5776</v>
      </c>
      <c r="F3697" s="16"/>
      <c r="G3697" s="16" t="s">
        <v>49</v>
      </c>
      <c r="H3697" s="251">
        <v>4276800</v>
      </c>
      <c r="I3697" s="251">
        <v>4</v>
      </c>
      <c r="J3697" s="16">
        <v>0</v>
      </c>
      <c r="K3697" s="16">
        <v>0</v>
      </c>
      <c r="L3697" s="16">
        <v>0</v>
      </c>
      <c r="M3697" s="16">
        <v>0</v>
      </c>
      <c r="N3697" s="16">
        <v>0</v>
      </c>
      <c r="O3697" s="16">
        <v>0</v>
      </c>
      <c r="P3697" s="16">
        <v>0</v>
      </c>
      <c r="Q3697" s="16">
        <v>0</v>
      </c>
      <c r="R3697" s="16">
        <v>4276800</v>
      </c>
      <c r="S3697" s="16">
        <v>4</v>
      </c>
      <c r="T3697" s="16" t="s">
        <v>76</v>
      </c>
      <c r="U3697" s="16" t="s">
        <v>204</v>
      </c>
      <c r="V3697" s="16" t="s">
        <v>5777</v>
      </c>
    </row>
    <row r="3698" spans="1:22" s="1" customFormat="1" ht="56.25" x14ac:dyDescent="0.3">
      <c r="A3698" s="16">
        <v>3693</v>
      </c>
      <c r="B3698" s="21" t="s">
        <v>320</v>
      </c>
      <c r="C3698" s="16" t="s">
        <v>807</v>
      </c>
      <c r="D3698" s="16" t="s">
        <v>808</v>
      </c>
      <c r="E3698" s="16" t="s">
        <v>10290</v>
      </c>
      <c r="F3698" s="16"/>
      <c r="G3698" s="16" t="s">
        <v>9115</v>
      </c>
      <c r="H3698" s="251">
        <v>1487781.12</v>
      </c>
      <c r="I3698" s="251" t="s">
        <v>9421</v>
      </c>
      <c r="J3698" s="16">
        <v>1361040</v>
      </c>
      <c r="K3698" s="16">
        <v>1</v>
      </c>
      <c r="L3698" s="16"/>
      <c r="M3698" s="16"/>
      <c r="N3698" s="16"/>
      <c r="O3698" s="16"/>
      <c r="P3698" s="16">
        <v>1423000</v>
      </c>
      <c r="Q3698" s="16">
        <v>1</v>
      </c>
      <c r="R3698" s="16">
        <v>4271821.12</v>
      </c>
      <c r="S3698" s="16">
        <v>10</v>
      </c>
      <c r="T3698" s="16" t="s">
        <v>867</v>
      </c>
      <c r="U3698" s="16" t="s">
        <v>35</v>
      </c>
      <c r="V3698" s="16"/>
    </row>
    <row r="3699" spans="1:22" s="1" customFormat="1" ht="409.5" x14ac:dyDescent="0.3">
      <c r="A3699" s="16">
        <v>3694</v>
      </c>
      <c r="B3699" s="22" t="s">
        <v>1512</v>
      </c>
      <c r="C3699" s="48" t="s">
        <v>1513</v>
      </c>
      <c r="D3699" s="48" t="s">
        <v>1514</v>
      </c>
      <c r="E3699" s="50" t="s">
        <v>1515</v>
      </c>
      <c r="F3699" s="16"/>
      <c r="G3699" s="16" t="s">
        <v>33</v>
      </c>
      <c r="H3699" s="251">
        <v>4271232</v>
      </c>
      <c r="I3699" s="251">
        <v>2</v>
      </c>
      <c r="J3699" s="16">
        <v>0</v>
      </c>
      <c r="K3699" s="16">
        <v>0</v>
      </c>
      <c r="L3699" s="16">
        <v>0</v>
      </c>
      <c r="M3699" s="16">
        <v>0</v>
      </c>
      <c r="N3699" s="16">
        <v>0</v>
      </c>
      <c r="O3699" s="16">
        <v>0</v>
      </c>
      <c r="P3699" s="16">
        <v>0</v>
      </c>
      <c r="Q3699" s="16">
        <v>0</v>
      </c>
      <c r="R3699" s="16">
        <v>4271232</v>
      </c>
      <c r="S3699" s="16">
        <v>2</v>
      </c>
      <c r="T3699" s="16" t="s">
        <v>1516</v>
      </c>
      <c r="U3699" s="16" t="s">
        <v>1517</v>
      </c>
      <c r="V3699" s="16" t="s">
        <v>954</v>
      </c>
    </row>
    <row r="3700" spans="1:22" s="1" customFormat="1" ht="75" x14ac:dyDescent="0.3">
      <c r="A3700" s="16">
        <v>3695</v>
      </c>
      <c r="B3700" s="21" t="s">
        <v>5202</v>
      </c>
      <c r="C3700" s="16" t="s">
        <v>5203</v>
      </c>
      <c r="D3700" s="16" t="s">
        <v>5204</v>
      </c>
      <c r="E3700" s="16" t="s">
        <v>10800</v>
      </c>
      <c r="F3700" s="16"/>
      <c r="G3700" s="16" t="s">
        <v>7084</v>
      </c>
      <c r="H3700" s="251">
        <v>4268880</v>
      </c>
      <c r="I3700" s="251" t="s">
        <v>10801</v>
      </c>
      <c r="J3700" s="16"/>
      <c r="K3700" s="16"/>
      <c r="L3700" s="16"/>
      <c r="M3700" s="16"/>
      <c r="N3700" s="16"/>
      <c r="O3700" s="16"/>
      <c r="P3700" s="16"/>
      <c r="Q3700" s="16"/>
      <c r="R3700" s="16">
        <v>4268880</v>
      </c>
      <c r="S3700" s="16">
        <v>1100</v>
      </c>
      <c r="T3700" s="16" t="s">
        <v>76</v>
      </c>
      <c r="U3700" s="16" t="s">
        <v>2567</v>
      </c>
      <c r="V3700" s="16" t="s">
        <v>10797</v>
      </c>
    </row>
    <row r="3701" spans="1:22" s="1" customFormat="1" ht="318.75" x14ac:dyDescent="0.3">
      <c r="A3701" s="16">
        <v>3696</v>
      </c>
      <c r="B3701" s="21" t="s">
        <v>55</v>
      </c>
      <c r="C3701" s="16" t="s">
        <v>6054</v>
      </c>
      <c r="D3701" s="16" t="s">
        <v>6055</v>
      </c>
      <c r="E3701" s="16" t="s">
        <v>6076</v>
      </c>
      <c r="F3701" s="16"/>
      <c r="G3701" s="16" t="s">
        <v>1493</v>
      </c>
      <c r="H3701" s="251">
        <v>4268800</v>
      </c>
      <c r="I3701" s="251">
        <v>4</v>
      </c>
      <c r="J3701" s="16">
        <v>0</v>
      </c>
      <c r="K3701" s="16">
        <v>0</v>
      </c>
      <c r="L3701" s="16">
        <v>0</v>
      </c>
      <c r="M3701" s="16">
        <v>0</v>
      </c>
      <c r="N3701" s="16">
        <v>0</v>
      </c>
      <c r="O3701" s="16">
        <v>0</v>
      </c>
      <c r="P3701" s="16">
        <v>0</v>
      </c>
      <c r="Q3701" s="16">
        <v>0</v>
      </c>
      <c r="R3701" s="16">
        <v>4268800</v>
      </c>
      <c r="S3701" s="16">
        <v>4</v>
      </c>
      <c r="T3701" s="16" t="s">
        <v>76</v>
      </c>
      <c r="U3701" s="16"/>
      <c r="V3701" s="16"/>
    </row>
    <row r="3702" spans="1:22" s="1" customFormat="1" ht="409.5" x14ac:dyDescent="0.3">
      <c r="A3702" s="16">
        <v>3697</v>
      </c>
      <c r="B3702" s="21" t="s">
        <v>8170</v>
      </c>
      <c r="C3702" s="16" t="s">
        <v>1551</v>
      </c>
      <c r="D3702" s="16" t="s">
        <v>1550</v>
      </c>
      <c r="E3702" s="16" t="s">
        <v>1552</v>
      </c>
      <c r="F3702" s="16"/>
      <c r="G3702" s="16" t="s">
        <v>33</v>
      </c>
      <c r="H3702" s="251">
        <v>4268000</v>
      </c>
      <c r="I3702" s="251">
        <v>11</v>
      </c>
      <c r="J3702" s="16">
        <v>0</v>
      </c>
      <c r="K3702" s="16">
        <v>0</v>
      </c>
      <c r="L3702" s="16">
        <v>0</v>
      </c>
      <c r="M3702" s="16">
        <v>0</v>
      </c>
      <c r="N3702" s="16">
        <v>0</v>
      </c>
      <c r="O3702" s="16">
        <v>0</v>
      </c>
      <c r="P3702" s="16">
        <v>0</v>
      </c>
      <c r="Q3702" s="16">
        <v>0</v>
      </c>
      <c r="R3702" s="16">
        <v>4268000</v>
      </c>
      <c r="S3702" s="16">
        <v>11</v>
      </c>
      <c r="T3702" s="16" t="s">
        <v>213</v>
      </c>
      <c r="U3702" s="16" t="s">
        <v>294</v>
      </c>
      <c r="V3702" s="16" t="s">
        <v>294</v>
      </c>
    </row>
    <row r="3703" spans="1:22" s="1" customFormat="1" ht="75" x14ac:dyDescent="0.3">
      <c r="A3703" s="16">
        <v>3698</v>
      </c>
      <c r="B3703" s="21" t="s">
        <v>2371</v>
      </c>
      <c r="C3703" s="16" t="s">
        <v>5328</v>
      </c>
      <c r="D3703" s="16" t="s">
        <v>5329</v>
      </c>
      <c r="E3703" s="16" t="s">
        <v>2371</v>
      </c>
      <c r="F3703" s="16"/>
      <c r="G3703" s="16" t="s">
        <v>9115</v>
      </c>
      <c r="H3703" s="251">
        <v>4265352</v>
      </c>
      <c r="I3703" s="251" t="s">
        <v>9127</v>
      </c>
      <c r="J3703" s="16"/>
      <c r="K3703" s="16"/>
      <c r="L3703" s="16"/>
      <c r="M3703" s="16"/>
      <c r="N3703" s="16"/>
      <c r="O3703" s="16"/>
      <c r="P3703" s="16"/>
      <c r="Q3703" s="16"/>
      <c r="R3703" s="16">
        <v>4265352</v>
      </c>
      <c r="S3703" s="16">
        <v>15</v>
      </c>
      <c r="T3703" s="16" t="s">
        <v>76</v>
      </c>
      <c r="U3703" s="16" t="s">
        <v>83</v>
      </c>
      <c r="V3703" s="16" t="s">
        <v>2900</v>
      </c>
    </row>
    <row r="3704" spans="1:22" s="13" customFormat="1" ht="75" x14ac:dyDescent="0.2">
      <c r="A3704" s="16">
        <v>3699</v>
      </c>
      <c r="B3704" s="16" t="s">
        <v>5555</v>
      </c>
      <c r="C3704" s="16" t="s">
        <v>5556</v>
      </c>
      <c r="D3704" s="16" t="s">
        <v>5557</v>
      </c>
      <c r="E3704" s="16" t="s">
        <v>12516</v>
      </c>
      <c r="F3704" s="16"/>
      <c r="G3704" s="151" t="s">
        <v>9122</v>
      </c>
      <c r="H3704" s="275">
        <v>0</v>
      </c>
      <c r="I3704" s="275">
        <v>0</v>
      </c>
      <c r="J3704" s="275">
        <v>1066074</v>
      </c>
      <c r="K3704" s="275" t="s">
        <v>9412</v>
      </c>
      <c r="L3704" s="275">
        <v>1066074</v>
      </c>
      <c r="M3704" s="275" t="s">
        <v>9412</v>
      </c>
      <c r="N3704" s="275">
        <v>1066074</v>
      </c>
      <c r="O3704" s="275" t="s">
        <v>9412</v>
      </c>
      <c r="P3704" s="275">
        <v>1066074</v>
      </c>
      <c r="Q3704" s="275" t="s">
        <v>9412</v>
      </c>
      <c r="R3704" s="16">
        <v>4264296</v>
      </c>
      <c r="S3704" s="275">
        <v>2400</v>
      </c>
      <c r="T3704" s="38" t="s">
        <v>11752</v>
      </c>
      <c r="U3704" s="279"/>
      <c r="V3704" s="279"/>
    </row>
    <row r="3705" spans="1:22" s="13" customFormat="1" ht="75" x14ac:dyDescent="0.2">
      <c r="A3705" s="16">
        <v>3700</v>
      </c>
      <c r="B3705" s="16" t="s">
        <v>955</v>
      </c>
      <c r="C3705" s="16" t="s">
        <v>12598</v>
      </c>
      <c r="D3705" s="16" t="s">
        <v>12599</v>
      </c>
      <c r="E3705" s="16" t="s">
        <v>12600</v>
      </c>
      <c r="F3705" s="16" t="s">
        <v>12601</v>
      </c>
      <c r="G3705" s="151" t="s">
        <v>82</v>
      </c>
      <c r="H3705" s="275">
        <v>0</v>
      </c>
      <c r="I3705" s="275">
        <v>0</v>
      </c>
      <c r="J3705" s="275">
        <v>1420312.4999999998</v>
      </c>
      <c r="K3705" s="275">
        <v>3</v>
      </c>
      <c r="L3705" s="275">
        <v>1420312.4999999998</v>
      </c>
      <c r="M3705" s="275">
        <v>3</v>
      </c>
      <c r="N3705" s="275">
        <v>1420312.4999999998</v>
      </c>
      <c r="O3705" s="275">
        <v>3</v>
      </c>
      <c r="P3705" s="275">
        <v>0</v>
      </c>
      <c r="Q3705" s="275">
        <v>0</v>
      </c>
      <c r="R3705" s="16">
        <v>4260937.4999999991</v>
      </c>
      <c r="S3705" s="275">
        <v>9</v>
      </c>
      <c r="T3705" s="243" t="s">
        <v>11752</v>
      </c>
      <c r="U3705" s="279" t="s">
        <v>35</v>
      </c>
      <c r="V3705" s="279" t="s">
        <v>12602</v>
      </c>
    </row>
    <row r="3706" spans="1:22" s="13" customFormat="1" ht="93.75" customHeight="1" x14ac:dyDescent="0.3">
      <c r="A3706" s="16">
        <v>3701</v>
      </c>
      <c r="B3706" s="113" t="s">
        <v>1109</v>
      </c>
      <c r="C3706" s="113" t="s">
        <v>1110</v>
      </c>
      <c r="D3706" s="113" t="s">
        <v>1414</v>
      </c>
      <c r="E3706" s="113" t="s">
        <v>14458</v>
      </c>
      <c r="F3706" s="20" t="s">
        <v>14449</v>
      </c>
      <c r="G3706" s="113" t="s">
        <v>9115</v>
      </c>
      <c r="H3706" s="437">
        <v>4254910</v>
      </c>
      <c r="I3706" s="172">
        <v>2</v>
      </c>
      <c r="J3706" s="20"/>
      <c r="K3706" s="20"/>
      <c r="L3706" s="20"/>
      <c r="M3706" s="20"/>
      <c r="N3706" s="20"/>
      <c r="O3706" s="20"/>
      <c r="P3706" s="20"/>
      <c r="Q3706" s="20"/>
      <c r="R3706" s="16">
        <v>4254910</v>
      </c>
      <c r="S3706" s="21">
        <v>2</v>
      </c>
      <c r="T3706" s="113" t="s">
        <v>14450</v>
      </c>
      <c r="U3706" s="16"/>
      <c r="V3706" s="112"/>
    </row>
    <row r="3707" spans="1:22" s="13" customFormat="1" ht="37.5" x14ac:dyDescent="0.2">
      <c r="A3707" s="16">
        <v>3702</v>
      </c>
      <c r="B3707" s="21" t="s">
        <v>8171</v>
      </c>
      <c r="C3707" s="16" t="s">
        <v>2437</v>
      </c>
      <c r="D3707" s="16" t="s">
        <v>2436</v>
      </c>
      <c r="E3707" s="16" t="s">
        <v>2438</v>
      </c>
      <c r="F3707" s="16"/>
      <c r="G3707" s="16" t="s">
        <v>33</v>
      </c>
      <c r="H3707" s="251">
        <v>4250000</v>
      </c>
      <c r="I3707" s="251">
        <v>5</v>
      </c>
      <c r="J3707" s="16">
        <v>0</v>
      </c>
      <c r="K3707" s="16">
        <v>0</v>
      </c>
      <c r="L3707" s="16">
        <v>0</v>
      </c>
      <c r="M3707" s="16">
        <v>0</v>
      </c>
      <c r="N3707" s="16">
        <v>0</v>
      </c>
      <c r="O3707" s="16">
        <v>0</v>
      </c>
      <c r="P3707" s="16">
        <v>0</v>
      </c>
      <c r="Q3707" s="16">
        <v>0</v>
      </c>
      <c r="R3707" s="16">
        <v>4250000</v>
      </c>
      <c r="S3707" s="16">
        <v>5</v>
      </c>
      <c r="T3707" s="16" t="s">
        <v>213</v>
      </c>
      <c r="U3707" s="16" t="s">
        <v>7048</v>
      </c>
      <c r="V3707" s="16" t="s">
        <v>7048</v>
      </c>
    </row>
    <row r="3708" spans="1:22" s="13" customFormat="1" ht="37.5" x14ac:dyDescent="0.2">
      <c r="A3708" s="16">
        <v>3703</v>
      </c>
      <c r="B3708" s="21" t="s">
        <v>6261</v>
      </c>
      <c r="C3708" s="16" t="s">
        <v>6262</v>
      </c>
      <c r="D3708" s="16" t="s">
        <v>5472</v>
      </c>
      <c r="E3708" s="16" t="s">
        <v>11112</v>
      </c>
      <c r="F3708" s="16"/>
      <c r="G3708" s="16" t="s">
        <v>1493</v>
      </c>
      <c r="H3708" s="251">
        <v>850000</v>
      </c>
      <c r="I3708" s="251">
        <v>17</v>
      </c>
      <c r="J3708" s="16">
        <v>850000</v>
      </c>
      <c r="K3708" s="16">
        <v>17</v>
      </c>
      <c r="L3708" s="16">
        <v>850000</v>
      </c>
      <c r="M3708" s="16">
        <v>17</v>
      </c>
      <c r="N3708" s="16">
        <v>850000</v>
      </c>
      <c r="O3708" s="16">
        <v>17</v>
      </c>
      <c r="P3708" s="16">
        <v>850000</v>
      </c>
      <c r="Q3708" s="16">
        <v>17</v>
      </c>
      <c r="R3708" s="16">
        <v>4250000</v>
      </c>
      <c r="S3708" s="16">
        <v>85</v>
      </c>
      <c r="T3708" s="16" t="s">
        <v>1113</v>
      </c>
      <c r="U3708" s="16" t="s">
        <v>1210</v>
      </c>
      <c r="V3708" s="35" t="s">
        <v>199</v>
      </c>
    </row>
    <row r="3709" spans="1:22" s="13" customFormat="1" ht="56.25" x14ac:dyDescent="0.2">
      <c r="A3709" s="16">
        <v>3704</v>
      </c>
      <c r="B3709" s="21" t="s">
        <v>787</v>
      </c>
      <c r="C3709" s="16" t="s">
        <v>788</v>
      </c>
      <c r="D3709" s="16" t="s">
        <v>789</v>
      </c>
      <c r="E3709" s="16" t="s">
        <v>10581</v>
      </c>
      <c r="F3709" s="16"/>
      <c r="G3709" s="16" t="s">
        <v>9115</v>
      </c>
      <c r="H3709" s="251">
        <v>4249280</v>
      </c>
      <c r="I3709" s="251" t="s">
        <v>7128</v>
      </c>
      <c r="J3709" s="16"/>
      <c r="K3709" s="16"/>
      <c r="L3709" s="16"/>
      <c r="M3709" s="16"/>
      <c r="N3709" s="16"/>
      <c r="O3709" s="16"/>
      <c r="P3709" s="16"/>
      <c r="Q3709" s="16"/>
      <c r="R3709" s="16">
        <v>4249280</v>
      </c>
      <c r="S3709" s="16">
        <v>20</v>
      </c>
      <c r="T3709" s="16" t="s">
        <v>76</v>
      </c>
      <c r="U3709" s="16" t="s">
        <v>5737</v>
      </c>
      <c r="V3709" s="16" t="s">
        <v>10580</v>
      </c>
    </row>
    <row r="3710" spans="1:22" s="13" customFormat="1" ht="409.5" x14ac:dyDescent="0.2">
      <c r="A3710" s="16">
        <v>3705</v>
      </c>
      <c r="B3710" s="21" t="s">
        <v>1195</v>
      </c>
      <c r="C3710" s="16" t="s">
        <v>1877</v>
      </c>
      <c r="D3710" s="16" t="s">
        <v>1878</v>
      </c>
      <c r="E3710" s="16" t="s">
        <v>1879</v>
      </c>
      <c r="F3710" s="16"/>
      <c r="G3710" s="16" t="s">
        <v>33</v>
      </c>
      <c r="H3710" s="251">
        <v>4248160.0140000004</v>
      </c>
      <c r="I3710" s="251">
        <v>4</v>
      </c>
      <c r="J3710" s="16">
        <v>0</v>
      </c>
      <c r="K3710" s="16">
        <v>0</v>
      </c>
      <c r="L3710" s="16">
        <v>0</v>
      </c>
      <c r="M3710" s="16">
        <v>0</v>
      </c>
      <c r="N3710" s="16">
        <v>0</v>
      </c>
      <c r="O3710" s="16">
        <v>0</v>
      </c>
      <c r="P3710" s="16">
        <v>0</v>
      </c>
      <c r="Q3710" s="16">
        <v>0</v>
      </c>
      <c r="R3710" s="16">
        <v>4248160.0140000004</v>
      </c>
      <c r="S3710" s="16">
        <v>4</v>
      </c>
      <c r="T3710" s="16" t="s">
        <v>9133</v>
      </c>
      <c r="U3710" s="16" t="s">
        <v>35</v>
      </c>
      <c r="V3710" s="16" t="s">
        <v>199</v>
      </c>
    </row>
    <row r="3711" spans="1:22" s="13" customFormat="1" ht="56.25" x14ac:dyDescent="0.2">
      <c r="A3711" s="16">
        <v>3706</v>
      </c>
      <c r="B3711" s="16" t="s">
        <v>6987</v>
      </c>
      <c r="C3711" s="16" t="s">
        <v>13340</v>
      </c>
      <c r="D3711" s="16" t="s">
        <v>13341</v>
      </c>
      <c r="E3711" s="16" t="s">
        <v>13342</v>
      </c>
      <c r="F3711" s="16"/>
      <c r="G3711" s="151" t="s">
        <v>9115</v>
      </c>
      <c r="H3711" s="168">
        <v>4244889.5999999996</v>
      </c>
      <c r="I3711" s="166" t="s">
        <v>9123</v>
      </c>
      <c r="J3711" s="166">
        <v>0</v>
      </c>
      <c r="K3711" s="166">
        <v>0</v>
      </c>
      <c r="L3711" s="166">
        <v>0</v>
      </c>
      <c r="M3711" s="166">
        <v>0</v>
      </c>
      <c r="N3711" s="166">
        <v>0</v>
      </c>
      <c r="O3711" s="166">
        <v>0</v>
      </c>
      <c r="P3711" s="166">
        <v>0</v>
      </c>
      <c r="Q3711" s="166">
        <v>0</v>
      </c>
      <c r="R3711" s="16">
        <v>4244889.5999999996</v>
      </c>
      <c r="S3711" s="275">
        <v>6</v>
      </c>
      <c r="T3711" s="20" t="s">
        <v>13227</v>
      </c>
      <c r="U3711" s="118"/>
      <c r="V3711" s="118"/>
    </row>
    <row r="3712" spans="1:22" s="13" customFormat="1" ht="131.25" x14ac:dyDescent="0.2">
      <c r="A3712" s="16">
        <v>3707</v>
      </c>
      <c r="B3712" s="21" t="s">
        <v>8172</v>
      </c>
      <c r="C3712" s="16" t="s">
        <v>405</v>
      </c>
      <c r="D3712" s="16" t="s">
        <v>404</v>
      </c>
      <c r="E3712" s="16" t="s">
        <v>406</v>
      </c>
      <c r="F3712" s="16"/>
      <c r="G3712" s="16" t="s">
        <v>33</v>
      </c>
      <c r="H3712" s="251">
        <v>279986</v>
      </c>
      <c r="I3712" s="251">
        <v>14</v>
      </c>
      <c r="J3712" s="16">
        <v>990040.24</v>
      </c>
      <c r="K3712" s="16">
        <v>28</v>
      </c>
      <c r="L3712" s="16">
        <v>990040.24</v>
      </c>
      <c r="M3712" s="16">
        <v>28</v>
      </c>
      <c r="N3712" s="16">
        <v>990040.24</v>
      </c>
      <c r="O3712" s="16">
        <v>28</v>
      </c>
      <c r="P3712" s="16">
        <v>990040.24</v>
      </c>
      <c r="Q3712" s="16">
        <v>28</v>
      </c>
      <c r="R3712" s="16">
        <v>4240146.96</v>
      </c>
      <c r="S3712" s="16">
        <v>126</v>
      </c>
      <c r="T3712" s="16" t="s">
        <v>213</v>
      </c>
      <c r="U3712" s="16" t="s">
        <v>7048</v>
      </c>
      <c r="V3712" s="16" t="s">
        <v>7048</v>
      </c>
    </row>
    <row r="3713" spans="1:22" s="13" customFormat="1" ht="56.25" x14ac:dyDescent="0.2">
      <c r="A3713" s="16">
        <v>3708</v>
      </c>
      <c r="B3713" s="21" t="s">
        <v>8173</v>
      </c>
      <c r="C3713" s="16" t="s">
        <v>231</v>
      </c>
      <c r="D3713" s="16" t="s">
        <v>645</v>
      </c>
      <c r="E3713" s="16" t="s">
        <v>232</v>
      </c>
      <c r="F3713" s="16"/>
      <c r="G3713" s="16" t="s">
        <v>33</v>
      </c>
      <c r="H3713" s="251">
        <v>2119800</v>
      </c>
      <c r="I3713" s="251">
        <v>12</v>
      </c>
      <c r="J3713" s="16">
        <v>0</v>
      </c>
      <c r="K3713" s="16">
        <v>0</v>
      </c>
      <c r="L3713" s="16">
        <v>2119800</v>
      </c>
      <c r="M3713" s="16">
        <v>0</v>
      </c>
      <c r="N3713" s="16">
        <v>0</v>
      </c>
      <c r="O3713" s="16">
        <v>0</v>
      </c>
      <c r="P3713" s="16">
        <v>0</v>
      </c>
      <c r="Q3713" s="16">
        <v>0</v>
      </c>
      <c r="R3713" s="16">
        <v>4239600</v>
      </c>
      <c r="S3713" s="16">
        <v>12</v>
      </c>
      <c r="T3713" s="16" t="s">
        <v>213</v>
      </c>
      <c r="U3713" s="16" t="s">
        <v>7048</v>
      </c>
      <c r="V3713" s="16" t="s">
        <v>7048</v>
      </c>
    </row>
    <row r="3714" spans="1:22" s="13" customFormat="1" ht="75" x14ac:dyDescent="0.2">
      <c r="A3714" s="16">
        <v>3709</v>
      </c>
      <c r="B3714" s="21" t="s">
        <v>1930</v>
      </c>
      <c r="C3714" s="16" t="s">
        <v>2666</v>
      </c>
      <c r="D3714" s="16" t="s">
        <v>2667</v>
      </c>
      <c r="E3714" s="16" t="s">
        <v>9279</v>
      </c>
      <c r="F3714" s="16"/>
      <c r="G3714" s="16" t="s">
        <v>9115</v>
      </c>
      <c r="H3714" s="251">
        <v>2119040.67</v>
      </c>
      <c r="I3714" s="251" t="s">
        <v>9280</v>
      </c>
      <c r="J3714" s="16"/>
      <c r="K3714" s="16"/>
      <c r="L3714" s="16">
        <v>2119040.67</v>
      </c>
      <c r="M3714" s="16" t="s">
        <v>9280</v>
      </c>
      <c r="N3714" s="16"/>
      <c r="O3714" s="16"/>
      <c r="P3714" s="16"/>
      <c r="Q3714" s="16"/>
      <c r="R3714" s="16">
        <v>4238081.34</v>
      </c>
      <c r="S3714" s="16">
        <v>280</v>
      </c>
      <c r="T3714" s="16" t="s">
        <v>1326</v>
      </c>
      <c r="U3714" s="16" t="s">
        <v>294</v>
      </c>
      <c r="V3714" s="16" t="s">
        <v>9185</v>
      </c>
    </row>
    <row r="3715" spans="1:22" s="13" customFormat="1" ht="375" x14ac:dyDescent="0.2">
      <c r="A3715" s="16">
        <v>3710</v>
      </c>
      <c r="B3715" s="21" t="s">
        <v>2569</v>
      </c>
      <c r="C3715" s="16" t="s">
        <v>472</v>
      </c>
      <c r="D3715" s="16" t="s">
        <v>473</v>
      </c>
      <c r="E3715" s="16" t="s">
        <v>2570</v>
      </c>
      <c r="F3715" s="16"/>
      <c r="G3715" s="16" t="s">
        <v>2320</v>
      </c>
      <c r="H3715" s="251">
        <v>1095000</v>
      </c>
      <c r="I3715" s="251">
        <v>1.5</v>
      </c>
      <c r="J3715" s="16">
        <v>785000</v>
      </c>
      <c r="K3715" s="16">
        <v>1</v>
      </c>
      <c r="L3715" s="16">
        <v>785000</v>
      </c>
      <c r="M3715" s="16">
        <v>1</v>
      </c>
      <c r="N3715" s="16">
        <v>785000</v>
      </c>
      <c r="O3715" s="16">
        <v>1</v>
      </c>
      <c r="P3715" s="16">
        <v>785000</v>
      </c>
      <c r="Q3715" s="16">
        <v>1</v>
      </c>
      <c r="R3715" s="16">
        <v>4235000</v>
      </c>
      <c r="S3715" s="16">
        <v>5.5</v>
      </c>
      <c r="T3715" s="16" t="s">
        <v>25</v>
      </c>
      <c r="U3715" s="16" t="s">
        <v>35</v>
      </c>
      <c r="V3715" s="16" t="s">
        <v>11238</v>
      </c>
    </row>
    <row r="3716" spans="1:22" s="13" customFormat="1" ht="75" x14ac:dyDescent="0.2">
      <c r="A3716" s="16">
        <v>3711</v>
      </c>
      <c r="B3716" s="21" t="s">
        <v>5202</v>
      </c>
      <c r="C3716" s="16" t="s">
        <v>5203</v>
      </c>
      <c r="D3716" s="16" t="s">
        <v>5204</v>
      </c>
      <c r="E3716" s="16" t="s">
        <v>10800</v>
      </c>
      <c r="F3716" s="16"/>
      <c r="G3716" s="16" t="s">
        <v>7084</v>
      </c>
      <c r="H3716" s="251">
        <v>4230072</v>
      </c>
      <c r="I3716" s="251" t="s">
        <v>10804</v>
      </c>
      <c r="J3716" s="16"/>
      <c r="K3716" s="16"/>
      <c r="L3716" s="16"/>
      <c r="M3716" s="16"/>
      <c r="N3716" s="16"/>
      <c r="O3716" s="16"/>
      <c r="P3716" s="16"/>
      <c r="Q3716" s="16"/>
      <c r="R3716" s="16">
        <v>4230072</v>
      </c>
      <c r="S3716" s="16">
        <v>1090</v>
      </c>
      <c r="T3716" s="16" t="s">
        <v>76</v>
      </c>
      <c r="U3716" s="16" t="s">
        <v>2567</v>
      </c>
      <c r="V3716" s="16" t="s">
        <v>10797</v>
      </c>
    </row>
    <row r="3717" spans="1:22" s="13" customFormat="1" ht="75" x14ac:dyDescent="0.2">
      <c r="A3717" s="16">
        <v>3712</v>
      </c>
      <c r="B3717" s="21" t="s">
        <v>302</v>
      </c>
      <c r="C3717" s="16" t="s">
        <v>303</v>
      </c>
      <c r="D3717" s="16" t="s">
        <v>304</v>
      </c>
      <c r="E3717" s="16" t="s">
        <v>305</v>
      </c>
      <c r="F3717" s="40" t="s">
        <v>306</v>
      </c>
      <c r="G3717" s="16" t="s">
        <v>33</v>
      </c>
      <c r="H3717" s="251">
        <v>1408000</v>
      </c>
      <c r="I3717" s="251">
        <v>24</v>
      </c>
      <c r="J3717" s="29">
        <v>1408000</v>
      </c>
      <c r="K3717" s="16">
        <v>22</v>
      </c>
      <c r="L3717" s="29">
        <v>1408000</v>
      </c>
      <c r="M3717" s="16">
        <v>22</v>
      </c>
      <c r="N3717" s="16">
        <v>0</v>
      </c>
      <c r="O3717" s="16">
        <v>22</v>
      </c>
      <c r="P3717" s="16">
        <v>0</v>
      </c>
      <c r="Q3717" s="16">
        <v>0</v>
      </c>
      <c r="R3717" s="16">
        <v>4224000</v>
      </c>
      <c r="S3717" s="16">
        <v>90</v>
      </c>
      <c r="T3717" s="16" t="s">
        <v>213</v>
      </c>
      <c r="U3717" s="16" t="s">
        <v>294</v>
      </c>
      <c r="V3717" s="16" t="s">
        <v>307</v>
      </c>
    </row>
    <row r="3718" spans="1:22" s="13" customFormat="1" ht="393.75" x14ac:dyDescent="0.2">
      <c r="A3718" s="16">
        <v>3713</v>
      </c>
      <c r="B3718" s="21" t="s">
        <v>968</v>
      </c>
      <c r="C3718" s="16" t="s">
        <v>3242</v>
      </c>
      <c r="D3718" s="16" t="s">
        <v>3243</v>
      </c>
      <c r="E3718" s="16" t="s">
        <v>5323</v>
      </c>
      <c r="F3718" s="16"/>
      <c r="G3718" s="16" t="s">
        <v>1493</v>
      </c>
      <c r="H3718" s="251">
        <v>4223127.3600000003</v>
      </c>
      <c r="I3718" s="251">
        <v>32</v>
      </c>
      <c r="J3718" s="16">
        <v>0</v>
      </c>
      <c r="K3718" s="16">
        <v>0</v>
      </c>
      <c r="L3718" s="16">
        <v>0</v>
      </c>
      <c r="M3718" s="16">
        <v>0</v>
      </c>
      <c r="N3718" s="16">
        <v>0</v>
      </c>
      <c r="O3718" s="16">
        <v>0</v>
      </c>
      <c r="P3718" s="16">
        <v>0</v>
      </c>
      <c r="Q3718" s="16">
        <v>0</v>
      </c>
      <c r="R3718" s="16">
        <v>4223127.3600000003</v>
      </c>
      <c r="S3718" s="16">
        <v>32</v>
      </c>
      <c r="T3718" s="16" t="s">
        <v>76</v>
      </c>
      <c r="U3718" s="16" t="s">
        <v>2567</v>
      </c>
      <c r="V3718" s="16" t="s">
        <v>5324</v>
      </c>
    </row>
    <row r="3719" spans="1:22" s="13" customFormat="1" ht="225" customHeight="1" x14ac:dyDescent="0.3">
      <c r="A3719" s="16">
        <v>3714</v>
      </c>
      <c r="B3719" s="123" t="s">
        <v>15781</v>
      </c>
      <c r="C3719" s="113" t="s">
        <v>15782</v>
      </c>
      <c r="D3719" s="123" t="s">
        <v>11356</v>
      </c>
      <c r="E3719" s="20"/>
      <c r="F3719" s="20" t="s">
        <v>14449</v>
      </c>
      <c r="G3719" s="22" t="s">
        <v>24</v>
      </c>
      <c r="H3719" s="479">
        <v>1975104</v>
      </c>
      <c r="I3719" s="115">
        <v>96</v>
      </c>
      <c r="J3719" s="173">
        <v>1050430</v>
      </c>
      <c r="K3719" s="21">
        <v>47</v>
      </c>
      <c r="L3719" s="173"/>
      <c r="M3719" s="21">
        <v>0</v>
      </c>
      <c r="N3719" s="173">
        <v>1197491</v>
      </c>
      <c r="O3719" s="21">
        <v>47</v>
      </c>
      <c r="P3719" s="114"/>
      <c r="Q3719" s="114"/>
      <c r="R3719" s="16">
        <v>4223025</v>
      </c>
      <c r="S3719" s="21">
        <v>190</v>
      </c>
      <c r="T3719" s="20" t="s">
        <v>15751</v>
      </c>
      <c r="U3719" s="211" t="s">
        <v>35</v>
      </c>
      <c r="V3719" s="211"/>
    </row>
    <row r="3720" spans="1:22" s="13" customFormat="1" ht="37.5" x14ac:dyDescent="0.2">
      <c r="A3720" s="16">
        <v>3715</v>
      </c>
      <c r="B3720" s="16" t="s">
        <v>568</v>
      </c>
      <c r="C3720" s="16" t="s">
        <v>12603</v>
      </c>
      <c r="D3720" s="16" t="s">
        <v>266</v>
      </c>
      <c r="E3720" s="16" t="s">
        <v>12604</v>
      </c>
      <c r="F3720" s="16"/>
      <c r="G3720" s="151" t="s">
        <v>9115</v>
      </c>
      <c r="H3720" s="275">
        <v>0</v>
      </c>
      <c r="I3720" s="275">
        <v>0</v>
      </c>
      <c r="J3720" s="275">
        <v>0</v>
      </c>
      <c r="K3720" s="275">
        <v>0</v>
      </c>
      <c r="L3720" s="275">
        <v>2108000</v>
      </c>
      <c r="M3720" s="275" t="s">
        <v>9366</v>
      </c>
      <c r="N3720" s="275">
        <v>0</v>
      </c>
      <c r="O3720" s="275">
        <v>0</v>
      </c>
      <c r="P3720" s="275">
        <v>2108000</v>
      </c>
      <c r="Q3720" s="275" t="s">
        <v>9366</v>
      </c>
      <c r="R3720" s="16">
        <v>4216000</v>
      </c>
      <c r="S3720" s="275">
        <v>68</v>
      </c>
      <c r="T3720" s="38" t="s">
        <v>11752</v>
      </c>
      <c r="U3720" s="279"/>
      <c r="V3720" s="279"/>
    </row>
    <row r="3721" spans="1:22" s="13" customFormat="1" ht="75" x14ac:dyDescent="0.2">
      <c r="A3721" s="16">
        <v>3716</v>
      </c>
      <c r="B3721" s="21" t="s">
        <v>1930</v>
      </c>
      <c r="C3721" s="16" t="s">
        <v>2642</v>
      </c>
      <c r="D3721" s="16" t="s">
        <v>2643</v>
      </c>
      <c r="E3721" s="16" t="s">
        <v>9195</v>
      </c>
      <c r="F3721" s="16"/>
      <c r="G3721" s="16" t="s">
        <v>9115</v>
      </c>
      <c r="H3721" s="251">
        <v>1404115.24</v>
      </c>
      <c r="I3721" s="251" t="s">
        <v>9196</v>
      </c>
      <c r="J3721" s="16"/>
      <c r="K3721" s="16"/>
      <c r="L3721" s="16">
        <v>1404115.24</v>
      </c>
      <c r="M3721" s="16" t="s">
        <v>9196</v>
      </c>
      <c r="N3721" s="16"/>
      <c r="O3721" s="16"/>
      <c r="P3721" s="16">
        <v>1404115.24</v>
      </c>
      <c r="Q3721" s="16" t="s">
        <v>9196</v>
      </c>
      <c r="R3721" s="16">
        <v>4212345.72</v>
      </c>
      <c r="S3721" s="16">
        <v>36</v>
      </c>
      <c r="T3721" s="16" t="s">
        <v>1326</v>
      </c>
      <c r="U3721" s="16" t="s">
        <v>294</v>
      </c>
      <c r="V3721" s="16" t="s">
        <v>9185</v>
      </c>
    </row>
    <row r="3722" spans="1:22" s="13" customFormat="1" ht="93.75" x14ac:dyDescent="0.2">
      <c r="A3722" s="16">
        <v>3717</v>
      </c>
      <c r="B3722" s="21" t="s">
        <v>8174</v>
      </c>
      <c r="C3722" s="16" t="s">
        <v>201</v>
      </c>
      <c r="D3722" s="16" t="s">
        <v>200</v>
      </c>
      <c r="E3722" s="16" t="s">
        <v>202</v>
      </c>
      <c r="F3722" s="16"/>
      <c r="G3722" s="16" t="s">
        <v>33</v>
      </c>
      <c r="H3722" s="251">
        <v>707816</v>
      </c>
      <c r="I3722" s="251">
        <v>8</v>
      </c>
      <c r="J3722" s="16">
        <v>955551.6</v>
      </c>
      <c r="K3722" s="16">
        <v>9</v>
      </c>
      <c r="L3722" s="16">
        <v>849379.2</v>
      </c>
      <c r="M3722" s="16">
        <v>8</v>
      </c>
      <c r="N3722" s="16">
        <v>849379.2</v>
      </c>
      <c r="O3722" s="16">
        <v>8</v>
      </c>
      <c r="P3722" s="16">
        <v>849379.2</v>
      </c>
      <c r="Q3722" s="16">
        <v>8</v>
      </c>
      <c r="R3722" s="16">
        <v>4211505.2</v>
      </c>
      <c r="S3722" s="16">
        <v>41</v>
      </c>
      <c r="T3722" s="16" t="s">
        <v>213</v>
      </c>
      <c r="U3722" s="16" t="s">
        <v>35</v>
      </c>
      <c r="V3722" s="16" t="s">
        <v>8175</v>
      </c>
    </row>
    <row r="3723" spans="1:22" s="13" customFormat="1" ht="75" x14ac:dyDescent="0.2">
      <c r="A3723" s="16">
        <v>3718</v>
      </c>
      <c r="B3723" s="21" t="s">
        <v>733</v>
      </c>
      <c r="C3723" s="16" t="s">
        <v>734</v>
      </c>
      <c r="D3723" s="16" t="s">
        <v>735</v>
      </c>
      <c r="E3723" s="16" t="s">
        <v>736</v>
      </c>
      <c r="F3723" s="40" t="s">
        <v>737</v>
      </c>
      <c r="G3723" s="16" t="s">
        <v>33</v>
      </c>
      <c r="H3723" s="251">
        <v>1052803.53</v>
      </c>
      <c r="I3723" s="251">
        <v>29</v>
      </c>
      <c r="J3723" s="16">
        <v>1052803.53</v>
      </c>
      <c r="K3723" s="16">
        <v>29</v>
      </c>
      <c r="L3723" s="16">
        <v>1052803.53</v>
      </c>
      <c r="M3723" s="16">
        <v>29</v>
      </c>
      <c r="N3723" s="16">
        <v>1052803.53</v>
      </c>
      <c r="O3723" s="16">
        <v>29</v>
      </c>
      <c r="P3723" s="16">
        <v>0</v>
      </c>
      <c r="Q3723" s="16">
        <v>0</v>
      </c>
      <c r="R3723" s="16">
        <v>4211214.12</v>
      </c>
      <c r="S3723" s="16">
        <v>116</v>
      </c>
      <c r="T3723" s="16" t="s">
        <v>25</v>
      </c>
      <c r="U3723" s="16" t="s">
        <v>35</v>
      </c>
      <c r="V3723" s="16" t="s">
        <v>738</v>
      </c>
    </row>
    <row r="3724" spans="1:22" s="13" customFormat="1" ht="409.5" x14ac:dyDescent="0.2">
      <c r="A3724" s="16">
        <v>3719</v>
      </c>
      <c r="B3724" s="21" t="s">
        <v>2596</v>
      </c>
      <c r="C3724" s="16" t="s">
        <v>2597</v>
      </c>
      <c r="D3724" s="16" t="s">
        <v>2598</v>
      </c>
      <c r="E3724" s="16" t="s">
        <v>2599</v>
      </c>
      <c r="F3724" s="16"/>
      <c r="G3724" s="16" t="s">
        <v>2320</v>
      </c>
      <c r="H3724" s="251">
        <v>438000</v>
      </c>
      <c r="I3724" s="251">
        <v>0.6</v>
      </c>
      <c r="J3724" s="16">
        <v>942000</v>
      </c>
      <c r="K3724" s="16">
        <v>1.2</v>
      </c>
      <c r="L3724" s="16">
        <v>942000</v>
      </c>
      <c r="M3724" s="16">
        <v>1.2</v>
      </c>
      <c r="N3724" s="16">
        <v>942000</v>
      </c>
      <c r="O3724" s="16">
        <v>1.2</v>
      </c>
      <c r="P3724" s="16">
        <v>942000</v>
      </c>
      <c r="Q3724" s="16">
        <v>1.2</v>
      </c>
      <c r="R3724" s="16">
        <v>4206000</v>
      </c>
      <c r="S3724" s="16">
        <v>5.4</v>
      </c>
      <c r="T3724" s="16" t="s">
        <v>25</v>
      </c>
      <c r="U3724" s="16" t="s">
        <v>2567</v>
      </c>
      <c r="V3724" s="16" t="s">
        <v>2600</v>
      </c>
    </row>
    <row r="3725" spans="1:22" s="13" customFormat="1" ht="75" x14ac:dyDescent="0.2">
      <c r="A3725" s="16">
        <v>3720</v>
      </c>
      <c r="B3725" s="21" t="s">
        <v>8176</v>
      </c>
      <c r="C3725" s="16" t="s">
        <v>7682</v>
      </c>
      <c r="D3725" s="16" t="s">
        <v>3340</v>
      </c>
      <c r="E3725" s="16" t="s">
        <v>7683</v>
      </c>
      <c r="F3725" s="16"/>
      <c r="G3725" s="16" t="s">
        <v>33</v>
      </c>
      <c r="H3725" s="251">
        <v>930000</v>
      </c>
      <c r="I3725" s="251">
        <v>15</v>
      </c>
      <c r="J3725" s="16">
        <v>1041600</v>
      </c>
      <c r="K3725" s="16">
        <v>14</v>
      </c>
      <c r="L3725" s="16">
        <v>744000</v>
      </c>
      <c r="M3725" s="16">
        <v>10</v>
      </c>
      <c r="N3725" s="16">
        <v>744000</v>
      </c>
      <c r="O3725" s="16">
        <v>10</v>
      </c>
      <c r="P3725" s="16">
        <v>744000</v>
      </c>
      <c r="Q3725" s="16">
        <v>10</v>
      </c>
      <c r="R3725" s="16">
        <v>4203600</v>
      </c>
      <c r="S3725" s="16">
        <v>59</v>
      </c>
      <c r="T3725" s="16" t="s">
        <v>213</v>
      </c>
      <c r="U3725" s="16" t="s">
        <v>35</v>
      </c>
      <c r="V3725" s="16" t="s">
        <v>7773</v>
      </c>
    </row>
    <row r="3726" spans="1:22" s="13" customFormat="1" ht="409.5" x14ac:dyDescent="0.2">
      <c r="A3726" s="16">
        <v>3721</v>
      </c>
      <c r="B3726" s="21" t="s">
        <v>6198</v>
      </c>
      <c r="C3726" s="16" t="s">
        <v>6199</v>
      </c>
      <c r="D3726" s="16" t="s">
        <v>6200</v>
      </c>
      <c r="E3726" s="16" t="s">
        <v>6201</v>
      </c>
      <c r="F3726" s="16"/>
      <c r="G3726" s="16" t="s">
        <v>1493</v>
      </c>
      <c r="H3726" s="251">
        <v>4200000</v>
      </c>
      <c r="I3726" s="251">
        <v>1</v>
      </c>
      <c r="J3726" s="16">
        <v>0</v>
      </c>
      <c r="K3726" s="16">
        <v>0</v>
      </c>
      <c r="L3726" s="16">
        <v>0</v>
      </c>
      <c r="M3726" s="16">
        <v>0</v>
      </c>
      <c r="N3726" s="16">
        <v>0</v>
      </c>
      <c r="O3726" s="16">
        <v>0</v>
      </c>
      <c r="P3726" s="16">
        <v>0</v>
      </c>
      <c r="Q3726" s="16">
        <v>0</v>
      </c>
      <c r="R3726" s="16">
        <v>4200000</v>
      </c>
      <c r="S3726" s="16">
        <v>1</v>
      </c>
      <c r="T3726" s="16" t="s">
        <v>76</v>
      </c>
      <c r="U3726" s="16"/>
      <c r="V3726" s="16"/>
    </row>
    <row r="3727" spans="1:22" s="13" customFormat="1" ht="300" x14ac:dyDescent="0.2">
      <c r="A3727" s="16">
        <v>3722</v>
      </c>
      <c r="B3727" s="21" t="s">
        <v>4595</v>
      </c>
      <c r="C3727" s="16" t="s">
        <v>6728</v>
      </c>
      <c r="D3727" s="16" t="s">
        <v>6729</v>
      </c>
      <c r="E3727" s="16" t="s">
        <v>6730</v>
      </c>
      <c r="F3727" s="16"/>
      <c r="G3727" s="16" t="s">
        <v>49</v>
      </c>
      <c r="H3727" s="251">
        <v>4200000</v>
      </c>
      <c r="I3727" s="251">
        <v>2</v>
      </c>
      <c r="J3727" s="16">
        <v>0</v>
      </c>
      <c r="K3727" s="16">
        <v>0</v>
      </c>
      <c r="L3727" s="16">
        <v>0</v>
      </c>
      <c r="M3727" s="16">
        <v>0</v>
      </c>
      <c r="N3727" s="16">
        <v>0</v>
      </c>
      <c r="O3727" s="16">
        <v>0</v>
      </c>
      <c r="P3727" s="16">
        <v>0</v>
      </c>
      <c r="Q3727" s="16">
        <v>0</v>
      </c>
      <c r="R3727" s="16">
        <v>4200000</v>
      </c>
      <c r="S3727" s="16">
        <v>2</v>
      </c>
      <c r="T3727" s="16" t="s">
        <v>76</v>
      </c>
      <c r="U3727" s="16"/>
      <c r="V3727" s="16" t="s">
        <v>6731</v>
      </c>
    </row>
    <row r="3728" spans="1:22" s="13" customFormat="1" ht="37.5" x14ac:dyDescent="0.2">
      <c r="A3728" s="16">
        <v>3723</v>
      </c>
      <c r="B3728" s="21" t="s">
        <v>6389</v>
      </c>
      <c r="C3728" s="16" t="s">
        <v>7028</v>
      </c>
      <c r="D3728" s="16" t="s">
        <v>970</v>
      </c>
      <c r="E3728" s="16" t="s">
        <v>9427</v>
      </c>
      <c r="F3728" s="16"/>
      <c r="G3728" s="16" t="s">
        <v>9115</v>
      </c>
      <c r="H3728" s="251">
        <v>4200000</v>
      </c>
      <c r="I3728" s="251" t="s">
        <v>9130</v>
      </c>
      <c r="J3728" s="16"/>
      <c r="K3728" s="16"/>
      <c r="L3728" s="16"/>
      <c r="M3728" s="16"/>
      <c r="N3728" s="16"/>
      <c r="O3728" s="16"/>
      <c r="P3728" s="16"/>
      <c r="Q3728" s="16"/>
      <c r="R3728" s="16">
        <v>4200000</v>
      </c>
      <c r="S3728" s="16">
        <v>3</v>
      </c>
      <c r="T3728" s="16" t="s">
        <v>1326</v>
      </c>
      <c r="U3728" s="16"/>
      <c r="V3728" s="16"/>
    </row>
    <row r="3729" spans="1:22" s="13" customFormat="1" ht="37.5" x14ac:dyDescent="0.2">
      <c r="A3729" s="16">
        <v>3724</v>
      </c>
      <c r="B3729" s="16" t="s">
        <v>5207</v>
      </c>
      <c r="C3729" s="16" t="s">
        <v>12471</v>
      </c>
      <c r="D3729" s="16" t="s">
        <v>12472</v>
      </c>
      <c r="E3729" s="16" t="s">
        <v>12605</v>
      </c>
      <c r="F3729" s="16"/>
      <c r="G3729" s="151" t="s">
        <v>9115</v>
      </c>
      <c r="H3729" s="275">
        <v>0</v>
      </c>
      <c r="I3729" s="275">
        <v>0</v>
      </c>
      <c r="J3729" s="275">
        <v>1050000</v>
      </c>
      <c r="K3729" s="275" t="s">
        <v>7128</v>
      </c>
      <c r="L3729" s="275">
        <v>1050000</v>
      </c>
      <c r="M3729" s="275" t="s">
        <v>7128</v>
      </c>
      <c r="N3729" s="275">
        <v>1050000</v>
      </c>
      <c r="O3729" s="275" t="s">
        <v>7128</v>
      </c>
      <c r="P3729" s="275">
        <v>1050000</v>
      </c>
      <c r="Q3729" s="275" t="s">
        <v>7128</v>
      </c>
      <c r="R3729" s="16">
        <v>4200000</v>
      </c>
      <c r="S3729" s="275">
        <v>80</v>
      </c>
      <c r="T3729" s="38" t="s">
        <v>11752</v>
      </c>
      <c r="U3729" s="279"/>
      <c r="V3729" s="279"/>
    </row>
    <row r="3730" spans="1:22" s="13" customFormat="1" ht="56.25" x14ac:dyDescent="0.2">
      <c r="A3730" s="16">
        <v>3725</v>
      </c>
      <c r="B3730" s="51" t="s">
        <v>14909</v>
      </c>
      <c r="C3730" s="51" t="s">
        <v>14910</v>
      </c>
      <c r="D3730" s="51" t="s">
        <v>14911</v>
      </c>
      <c r="E3730" s="51" t="s">
        <v>14912</v>
      </c>
      <c r="F3730" s="51"/>
      <c r="G3730" s="51" t="s">
        <v>7084</v>
      </c>
      <c r="H3730" s="437">
        <v>4200000</v>
      </c>
      <c r="I3730" s="251" t="s">
        <v>10204</v>
      </c>
      <c r="J3730" s="17"/>
      <c r="K3730" s="17"/>
      <c r="L3730" s="17"/>
      <c r="M3730" s="17"/>
      <c r="N3730" s="17"/>
      <c r="O3730" s="17"/>
      <c r="P3730" s="17"/>
      <c r="Q3730" s="17"/>
      <c r="R3730" s="16">
        <v>4200000</v>
      </c>
      <c r="S3730" s="16">
        <v>2500</v>
      </c>
      <c r="T3730" s="51" t="s">
        <v>14655</v>
      </c>
      <c r="U3730" s="51"/>
      <c r="V3730" s="17"/>
    </row>
    <row r="3731" spans="1:22" s="13" customFormat="1" ht="56.25" x14ac:dyDescent="0.2">
      <c r="A3731" s="16">
        <v>3726</v>
      </c>
      <c r="B3731" s="51" t="s">
        <v>263</v>
      </c>
      <c r="C3731" s="51" t="s">
        <v>7581</v>
      </c>
      <c r="D3731" s="51" t="s">
        <v>7582</v>
      </c>
      <c r="E3731" s="51" t="s">
        <v>14913</v>
      </c>
      <c r="F3731" s="40" t="s">
        <v>14449</v>
      </c>
      <c r="G3731" s="51" t="s">
        <v>9115</v>
      </c>
      <c r="H3731" s="437">
        <v>4200000</v>
      </c>
      <c r="I3731" s="251" t="s">
        <v>10812</v>
      </c>
      <c r="J3731" s="17"/>
      <c r="K3731" s="17"/>
      <c r="L3731" s="17"/>
      <c r="M3731" s="17"/>
      <c r="N3731" s="17"/>
      <c r="O3731" s="17"/>
      <c r="P3731" s="17"/>
      <c r="Q3731" s="17"/>
      <c r="R3731" s="16">
        <v>4200000</v>
      </c>
      <c r="S3731" s="16">
        <v>250</v>
      </c>
      <c r="T3731" s="51" t="s">
        <v>14655</v>
      </c>
      <c r="U3731" s="51"/>
      <c r="V3731" s="17"/>
    </row>
    <row r="3732" spans="1:22" s="13" customFormat="1" ht="168.75" x14ac:dyDescent="0.2">
      <c r="A3732" s="16">
        <v>3727</v>
      </c>
      <c r="B3732" s="21" t="s">
        <v>8334</v>
      </c>
      <c r="C3732" s="16" t="s">
        <v>9749</v>
      </c>
      <c r="D3732" s="16" t="s">
        <v>9750</v>
      </c>
      <c r="E3732" s="16" t="s">
        <v>9751</v>
      </c>
      <c r="F3732" s="16"/>
      <c r="G3732" s="16" t="s">
        <v>9680</v>
      </c>
      <c r="H3732" s="251">
        <v>607669.43999999994</v>
      </c>
      <c r="I3732" s="251">
        <v>93</v>
      </c>
      <c r="J3732" s="16">
        <v>833333.5</v>
      </c>
      <c r="K3732" s="16">
        <v>100</v>
      </c>
      <c r="L3732" s="16">
        <v>883333.51</v>
      </c>
      <c r="M3732" s="16">
        <v>100</v>
      </c>
      <c r="N3732" s="16">
        <v>918666.8504</v>
      </c>
      <c r="O3732" s="16">
        <v>100</v>
      </c>
      <c r="P3732" s="16">
        <v>955413.524416</v>
      </c>
      <c r="Q3732" s="16">
        <v>100</v>
      </c>
      <c r="R3732" s="16">
        <v>4198416.8248159997</v>
      </c>
      <c r="S3732" s="16">
        <v>493</v>
      </c>
      <c r="T3732" s="16" t="s">
        <v>198</v>
      </c>
      <c r="U3732" s="16" t="s">
        <v>1320</v>
      </c>
      <c r="V3732" s="16" t="s">
        <v>9740</v>
      </c>
    </row>
    <row r="3733" spans="1:22" s="13" customFormat="1" x14ac:dyDescent="0.2">
      <c r="A3733" s="16">
        <v>3728</v>
      </c>
      <c r="B3733" s="21" t="s">
        <v>573</v>
      </c>
      <c r="C3733" s="16" t="s">
        <v>4261</v>
      </c>
      <c r="D3733" s="16" t="s">
        <v>4262</v>
      </c>
      <c r="E3733" s="16" t="s">
        <v>10413</v>
      </c>
      <c r="F3733" s="16"/>
      <c r="G3733" s="16" t="s">
        <v>9115</v>
      </c>
      <c r="H3733" s="251">
        <v>4198320</v>
      </c>
      <c r="I3733" s="251" t="s">
        <v>9130</v>
      </c>
      <c r="J3733" s="16"/>
      <c r="K3733" s="16"/>
      <c r="L3733" s="16"/>
      <c r="M3733" s="16"/>
      <c r="N3733" s="16"/>
      <c r="O3733" s="16"/>
      <c r="P3733" s="16"/>
      <c r="Q3733" s="16"/>
      <c r="R3733" s="16">
        <v>4198320</v>
      </c>
      <c r="S3733" s="16">
        <v>3</v>
      </c>
      <c r="T3733" s="16" t="s">
        <v>76</v>
      </c>
      <c r="U3733" s="16" t="s">
        <v>2567</v>
      </c>
      <c r="V3733" s="16" t="s">
        <v>1202</v>
      </c>
    </row>
    <row r="3734" spans="1:22" s="13" customFormat="1" x14ac:dyDescent="0.2">
      <c r="A3734" s="16">
        <v>3729</v>
      </c>
      <c r="B3734" s="21" t="s">
        <v>2062</v>
      </c>
      <c r="C3734" s="16" t="s">
        <v>4434</v>
      </c>
      <c r="D3734" s="16" t="s">
        <v>1954</v>
      </c>
      <c r="E3734" s="16" t="s">
        <v>10571</v>
      </c>
      <c r="F3734" s="16"/>
      <c r="G3734" s="16" t="s">
        <v>7084</v>
      </c>
      <c r="H3734" s="251">
        <v>4197401.5999999996</v>
      </c>
      <c r="I3734" s="251" t="s">
        <v>10776</v>
      </c>
      <c r="J3734" s="16"/>
      <c r="K3734" s="16"/>
      <c r="L3734" s="16"/>
      <c r="M3734" s="16"/>
      <c r="N3734" s="16"/>
      <c r="O3734" s="16"/>
      <c r="P3734" s="16"/>
      <c r="Q3734" s="16"/>
      <c r="R3734" s="16">
        <v>4197401.5999999996</v>
      </c>
      <c r="S3734" s="16">
        <v>472</v>
      </c>
      <c r="T3734" s="16" t="s">
        <v>76</v>
      </c>
      <c r="U3734" s="16" t="s">
        <v>2567</v>
      </c>
      <c r="V3734" s="16" t="s">
        <v>10761</v>
      </c>
    </row>
    <row r="3735" spans="1:22" s="13" customFormat="1" ht="131.25" x14ac:dyDescent="0.2">
      <c r="A3735" s="16">
        <v>3730</v>
      </c>
      <c r="B3735" s="21" t="s">
        <v>5397</v>
      </c>
      <c r="C3735" s="16" t="s">
        <v>5398</v>
      </c>
      <c r="D3735" s="16" t="s">
        <v>5399</v>
      </c>
      <c r="E3735" s="16" t="s">
        <v>5400</v>
      </c>
      <c r="F3735" s="16"/>
      <c r="G3735" s="16" t="s">
        <v>1493</v>
      </c>
      <c r="H3735" s="251">
        <v>4197375</v>
      </c>
      <c r="I3735" s="251">
        <v>15</v>
      </c>
      <c r="J3735" s="16">
        <v>0</v>
      </c>
      <c r="K3735" s="16">
        <v>0</v>
      </c>
      <c r="L3735" s="16">
        <v>0</v>
      </c>
      <c r="M3735" s="16">
        <v>0</v>
      </c>
      <c r="N3735" s="16">
        <v>0</v>
      </c>
      <c r="O3735" s="16">
        <v>0</v>
      </c>
      <c r="P3735" s="16">
        <v>0</v>
      </c>
      <c r="Q3735" s="16">
        <v>0</v>
      </c>
      <c r="R3735" s="16">
        <v>4197375</v>
      </c>
      <c r="S3735" s="16">
        <v>15</v>
      </c>
      <c r="T3735" s="16" t="s">
        <v>76</v>
      </c>
      <c r="U3735" s="16" t="s">
        <v>83</v>
      </c>
      <c r="V3735" s="16" t="s">
        <v>199</v>
      </c>
    </row>
    <row r="3736" spans="1:22" s="13" customFormat="1" ht="112.5" x14ac:dyDescent="0.2">
      <c r="A3736" s="16">
        <v>3731</v>
      </c>
      <c r="B3736" s="21" t="s">
        <v>9463</v>
      </c>
      <c r="C3736" s="16" t="s">
        <v>9464</v>
      </c>
      <c r="D3736" s="16" t="s">
        <v>9465</v>
      </c>
      <c r="E3736" s="16" t="s">
        <v>9466</v>
      </c>
      <c r="F3736" s="16"/>
      <c r="G3736" s="16" t="s">
        <v>9112</v>
      </c>
      <c r="H3736" s="251">
        <v>4193280</v>
      </c>
      <c r="I3736" s="251" t="s">
        <v>9333</v>
      </c>
      <c r="J3736" s="16"/>
      <c r="K3736" s="16"/>
      <c r="L3736" s="16"/>
      <c r="M3736" s="16"/>
      <c r="N3736" s="16"/>
      <c r="O3736" s="16"/>
      <c r="P3736" s="16"/>
      <c r="Q3736" s="16"/>
      <c r="R3736" s="16">
        <v>4193280</v>
      </c>
      <c r="S3736" s="16">
        <v>24</v>
      </c>
      <c r="T3736" s="16" t="s">
        <v>1326</v>
      </c>
      <c r="U3736" s="16"/>
      <c r="V3736" s="16"/>
    </row>
    <row r="3737" spans="1:22" s="13" customFormat="1" ht="243.75" customHeight="1" x14ac:dyDescent="0.3">
      <c r="A3737" s="16">
        <v>3732</v>
      </c>
      <c r="B3737" s="114" t="s">
        <v>13024</v>
      </c>
      <c r="C3737" s="114" t="s">
        <v>13025</v>
      </c>
      <c r="D3737" s="114" t="s">
        <v>160</v>
      </c>
      <c r="E3737" s="114" t="s">
        <v>1051</v>
      </c>
      <c r="F3737" s="114" t="s">
        <v>14449</v>
      </c>
      <c r="G3737" s="114" t="s">
        <v>9115</v>
      </c>
      <c r="H3737" s="189">
        <v>4193280</v>
      </c>
      <c r="I3737" s="172" t="s">
        <v>9123</v>
      </c>
      <c r="J3737" s="20"/>
      <c r="K3737" s="20"/>
      <c r="L3737" s="20"/>
      <c r="M3737" s="20"/>
      <c r="N3737" s="20"/>
      <c r="O3737" s="20"/>
      <c r="P3737" s="20"/>
      <c r="Q3737" s="20"/>
      <c r="R3737" s="16">
        <v>4193280</v>
      </c>
      <c r="S3737" s="21">
        <v>6</v>
      </c>
      <c r="T3737" s="20" t="s">
        <v>15828</v>
      </c>
      <c r="U3737" s="112"/>
      <c r="V3737" s="37"/>
    </row>
    <row r="3738" spans="1:22" s="13" customFormat="1" ht="56.25" x14ac:dyDescent="0.2">
      <c r="A3738" s="16">
        <v>3733</v>
      </c>
      <c r="B3738" s="16" t="s">
        <v>13605</v>
      </c>
      <c r="C3738" s="16" t="s">
        <v>13606</v>
      </c>
      <c r="D3738" s="16" t="s">
        <v>13607</v>
      </c>
      <c r="E3738" s="16" t="s">
        <v>13608</v>
      </c>
      <c r="F3738" s="16"/>
      <c r="G3738" s="151" t="s">
        <v>9115</v>
      </c>
      <c r="H3738" s="166">
        <v>4188800</v>
      </c>
      <c r="I3738" s="166" t="s">
        <v>13609</v>
      </c>
      <c r="J3738" s="166"/>
      <c r="K3738" s="166"/>
      <c r="L3738" s="166"/>
      <c r="M3738" s="166"/>
      <c r="N3738" s="166"/>
      <c r="O3738" s="166"/>
      <c r="P3738" s="166"/>
      <c r="Q3738" s="166"/>
      <c r="R3738" s="16">
        <v>4188800</v>
      </c>
      <c r="S3738" s="275">
        <v>85</v>
      </c>
      <c r="T3738" s="123" t="s">
        <v>13573</v>
      </c>
      <c r="U3738" s="118"/>
      <c r="V3738" s="118" t="s">
        <v>13610</v>
      </c>
    </row>
    <row r="3739" spans="1:22" s="13" customFormat="1" ht="409.5" x14ac:dyDescent="0.2">
      <c r="A3739" s="16">
        <v>3734</v>
      </c>
      <c r="B3739" s="21" t="s">
        <v>1808</v>
      </c>
      <c r="C3739" s="16" t="s">
        <v>1766</v>
      </c>
      <c r="D3739" s="16" t="s">
        <v>1767</v>
      </c>
      <c r="E3739" s="16" t="s">
        <v>2624</v>
      </c>
      <c r="F3739" s="16"/>
      <c r="G3739" s="16" t="s">
        <v>33</v>
      </c>
      <c r="H3739" s="251">
        <v>825785.62</v>
      </c>
      <c r="I3739" s="251">
        <v>22</v>
      </c>
      <c r="J3739" s="16">
        <v>840042</v>
      </c>
      <c r="K3739" s="16">
        <v>21</v>
      </c>
      <c r="L3739" s="16">
        <v>840042</v>
      </c>
      <c r="M3739" s="16">
        <v>21</v>
      </c>
      <c r="N3739" s="16">
        <v>840042</v>
      </c>
      <c r="O3739" s="16">
        <v>21</v>
      </c>
      <c r="P3739" s="16">
        <v>840042</v>
      </c>
      <c r="Q3739" s="16">
        <v>21</v>
      </c>
      <c r="R3739" s="16">
        <v>4185953.62</v>
      </c>
      <c r="S3739" s="16">
        <v>106</v>
      </c>
      <c r="T3739" s="16" t="s">
        <v>25</v>
      </c>
      <c r="U3739" s="16" t="s">
        <v>2567</v>
      </c>
      <c r="V3739" s="16" t="s">
        <v>199</v>
      </c>
    </row>
    <row r="3740" spans="1:22" s="13" customFormat="1" ht="37.5" x14ac:dyDescent="0.2">
      <c r="A3740" s="16">
        <v>3735</v>
      </c>
      <c r="B3740" s="21" t="s">
        <v>8177</v>
      </c>
      <c r="C3740" s="16" t="s">
        <v>8178</v>
      </c>
      <c r="D3740" s="16" t="s">
        <v>320</v>
      </c>
      <c r="E3740" s="16" t="s">
        <v>8179</v>
      </c>
      <c r="F3740" s="16"/>
      <c r="G3740" s="16" t="s">
        <v>33</v>
      </c>
      <c r="H3740" s="251">
        <v>758999.99999999988</v>
      </c>
      <c r="I3740" s="251">
        <v>2</v>
      </c>
      <c r="J3740" s="16">
        <v>856000</v>
      </c>
      <c r="K3740" s="16">
        <v>1</v>
      </c>
      <c r="L3740" s="16">
        <v>856000</v>
      </c>
      <c r="M3740" s="16">
        <v>1</v>
      </c>
      <c r="N3740" s="16">
        <v>856000</v>
      </c>
      <c r="O3740" s="16">
        <v>1</v>
      </c>
      <c r="P3740" s="16">
        <v>856000</v>
      </c>
      <c r="Q3740" s="16">
        <v>1</v>
      </c>
      <c r="R3740" s="16">
        <v>4183000</v>
      </c>
      <c r="S3740" s="16">
        <v>6</v>
      </c>
      <c r="T3740" s="16" t="s">
        <v>213</v>
      </c>
      <c r="U3740" s="16" t="s">
        <v>7048</v>
      </c>
      <c r="V3740" s="16" t="s">
        <v>7048</v>
      </c>
    </row>
    <row r="3741" spans="1:22" s="13" customFormat="1" ht="56.25" x14ac:dyDescent="0.2">
      <c r="A3741" s="16">
        <v>3736</v>
      </c>
      <c r="B3741" s="21" t="s">
        <v>1676</v>
      </c>
      <c r="C3741" s="16" t="s">
        <v>1677</v>
      </c>
      <c r="D3741" s="16" t="s">
        <v>844</v>
      </c>
      <c r="E3741" s="16" t="s">
        <v>1678</v>
      </c>
      <c r="F3741" s="16" t="s">
        <v>1679</v>
      </c>
      <c r="G3741" s="16" t="s">
        <v>1493</v>
      </c>
      <c r="H3741" s="251">
        <v>1138536</v>
      </c>
      <c r="I3741" s="251">
        <v>18</v>
      </c>
      <c r="J3741" s="16">
        <v>1084476</v>
      </c>
      <c r="K3741" s="16">
        <v>18</v>
      </c>
      <c r="L3741" s="16">
        <v>626586.1333333333</v>
      </c>
      <c r="M3741" s="16">
        <v>10</v>
      </c>
      <c r="N3741" s="16">
        <v>651649.57866666676</v>
      </c>
      <c r="O3741" s="16">
        <v>10</v>
      </c>
      <c r="P3741" s="16">
        <v>677715.5618133333</v>
      </c>
      <c r="Q3741" s="16">
        <v>10</v>
      </c>
      <c r="R3741" s="16">
        <v>4178963.2738133334</v>
      </c>
      <c r="S3741" s="16">
        <v>66</v>
      </c>
      <c r="T3741" s="16" t="s">
        <v>9759</v>
      </c>
      <c r="U3741" s="16" t="s">
        <v>35</v>
      </c>
      <c r="V3741" s="16" t="s">
        <v>199</v>
      </c>
    </row>
    <row r="3742" spans="1:22" s="13" customFormat="1" ht="56.25" x14ac:dyDescent="0.2">
      <c r="A3742" s="16">
        <v>3737</v>
      </c>
      <c r="B3742" s="21" t="s">
        <v>1676</v>
      </c>
      <c r="C3742" s="16" t="s">
        <v>1677</v>
      </c>
      <c r="D3742" s="16" t="s">
        <v>844</v>
      </c>
      <c r="E3742" s="16" t="s">
        <v>1678</v>
      </c>
      <c r="F3742" s="16" t="s">
        <v>1679</v>
      </c>
      <c r="G3742" s="16" t="s">
        <v>1493</v>
      </c>
      <c r="H3742" s="251">
        <v>1138536</v>
      </c>
      <c r="I3742" s="251">
        <v>18</v>
      </c>
      <c r="J3742" s="16">
        <v>1084476</v>
      </c>
      <c r="K3742" s="16">
        <v>18</v>
      </c>
      <c r="L3742" s="16">
        <v>626586.1333333333</v>
      </c>
      <c r="M3742" s="16">
        <v>10</v>
      </c>
      <c r="N3742" s="16">
        <v>651649.57866666676</v>
      </c>
      <c r="O3742" s="16">
        <v>10</v>
      </c>
      <c r="P3742" s="16">
        <v>677715.5618133333</v>
      </c>
      <c r="Q3742" s="16">
        <v>10</v>
      </c>
      <c r="R3742" s="16">
        <v>4178963.2738133334</v>
      </c>
      <c r="S3742" s="16">
        <v>66</v>
      </c>
      <c r="T3742" s="16" t="s">
        <v>9759</v>
      </c>
      <c r="U3742" s="16" t="s">
        <v>35</v>
      </c>
      <c r="V3742" s="16" t="s">
        <v>199</v>
      </c>
    </row>
    <row r="3743" spans="1:22" s="13" customFormat="1" ht="409.5" customHeight="1" x14ac:dyDescent="0.3">
      <c r="A3743" s="16">
        <v>3738</v>
      </c>
      <c r="B3743" s="113" t="s">
        <v>2062</v>
      </c>
      <c r="C3743" s="113" t="s">
        <v>4434</v>
      </c>
      <c r="D3743" s="113" t="s">
        <v>1954</v>
      </c>
      <c r="E3743" s="113" t="s">
        <v>15524</v>
      </c>
      <c r="F3743" s="113" t="s">
        <v>14449</v>
      </c>
      <c r="G3743" s="113" t="s">
        <v>7084</v>
      </c>
      <c r="H3743" s="189">
        <v>4176480</v>
      </c>
      <c r="I3743" s="189" t="s">
        <v>15637</v>
      </c>
      <c r="J3743" s="20"/>
      <c r="K3743" s="20"/>
      <c r="L3743" s="20"/>
      <c r="M3743" s="20"/>
      <c r="N3743" s="20"/>
      <c r="O3743" s="20"/>
      <c r="P3743" s="20"/>
      <c r="Q3743" s="20"/>
      <c r="R3743" s="16">
        <v>4176480</v>
      </c>
      <c r="S3743" s="21">
        <v>3300</v>
      </c>
      <c r="T3743" s="113" t="s">
        <v>15626</v>
      </c>
      <c r="U3743" s="238"/>
      <c r="V3743" s="112"/>
    </row>
    <row r="3744" spans="1:22" s="13" customFormat="1" ht="187.5" x14ac:dyDescent="0.2">
      <c r="A3744" s="16">
        <v>3739</v>
      </c>
      <c r="B3744" s="21" t="s">
        <v>6598</v>
      </c>
      <c r="C3744" s="16" t="s">
        <v>6599</v>
      </c>
      <c r="D3744" s="16" t="s">
        <v>6600</v>
      </c>
      <c r="E3744" s="16" t="s">
        <v>6601</v>
      </c>
      <c r="F3744" s="16"/>
      <c r="G3744" s="16" t="s">
        <v>1493</v>
      </c>
      <c r="H3744" s="251">
        <v>4176000</v>
      </c>
      <c r="I3744" s="251">
        <v>12</v>
      </c>
      <c r="J3744" s="16">
        <v>0</v>
      </c>
      <c r="K3744" s="16">
        <v>0</v>
      </c>
      <c r="L3744" s="16">
        <v>0</v>
      </c>
      <c r="M3744" s="16">
        <v>0</v>
      </c>
      <c r="N3744" s="16">
        <v>0</v>
      </c>
      <c r="O3744" s="16">
        <v>0</v>
      </c>
      <c r="P3744" s="16">
        <v>0</v>
      </c>
      <c r="Q3744" s="16">
        <v>0</v>
      </c>
      <c r="R3744" s="16">
        <v>4176000</v>
      </c>
      <c r="S3744" s="16">
        <v>12</v>
      </c>
      <c r="T3744" s="16" t="s">
        <v>76</v>
      </c>
      <c r="U3744" s="16"/>
      <c r="V3744" s="16"/>
    </row>
    <row r="3745" spans="1:22" s="13" customFormat="1" ht="375" customHeight="1" x14ac:dyDescent="0.3">
      <c r="A3745" s="16">
        <v>3740</v>
      </c>
      <c r="B3745" s="113" t="s">
        <v>16196</v>
      </c>
      <c r="C3745" s="113" t="s">
        <v>16197</v>
      </c>
      <c r="D3745" s="113" t="s">
        <v>16198</v>
      </c>
      <c r="E3745" s="113" t="s">
        <v>16199</v>
      </c>
      <c r="F3745" s="17">
        <v>4051</v>
      </c>
      <c r="G3745" s="21" t="s">
        <v>33</v>
      </c>
      <c r="H3745" s="172">
        <v>4174809.8</v>
      </c>
      <c r="I3745" s="172">
        <v>301</v>
      </c>
      <c r="J3745" s="174"/>
      <c r="K3745" s="174"/>
      <c r="L3745" s="174"/>
      <c r="M3745" s="174"/>
      <c r="N3745" s="174"/>
      <c r="O3745" s="174"/>
      <c r="P3745" s="174"/>
      <c r="Q3745" s="174"/>
      <c r="R3745" s="16">
        <v>4174809.8</v>
      </c>
      <c r="S3745" s="171">
        <v>301</v>
      </c>
      <c r="T3745" s="21" t="s">
        <v>15928</v>
      </c>
      <c r="U3745" s="112" t="s">
        <v>199</v>
      </c>
      <c r="V3745" s="112" t="s">
        <v>199</v>
      </c>
    </row>
    <row r="3746" spans="1:22" s="13" customFormat="1" ht="150" x14ac:dyDescent="0.2">
      <c r="A3746" s="16">
        <v>3741</v>
      </c>
      <c r="B3746" s="16" t="s">
        <v>4148</v>
      </c>
      <c r="C3746" s="16" t="s">
        <v>2959</v>
      </c>
      <c r="D3746" s="16" t="s">
        <v>2984</v>
      </c>
      <c r="E3746" s="16" t="s">
        <v>13445</v>
      </c>
      <c r="F3746" s="16"/>
      <c r="G3746" s="151" t="s">
        <v>9115</v>
      </c>
      <c r="H3746" s="168">
        <v>2087232</v>
      </c>
      <c r="I3746" s="166" t="s">
        <v>9404</v>
      </c>
      <c r="J3746" s="166">
        <v>2087232</v>
      </c>
      <c r="K3746" s="166">
        <v>30</v>
      </c>
      <c r="L3746" s="166">
        <v>0</v>
      </c>
      <c r="M3746" s="166">
        <v>0</v>
      </c>
      <c r="N3746" s="166">
        <v>0</v>
      </c>
      <c r="O3746" s="166">
        <v>0</v>
      </c>
      <c r="P3746" s="166">
        <v>0</v>
      </c>
      <c r="Q3746" s="166">
        <v>0</v>
      </c>
      <c r="R3746" s="16">
        <v>4174464</v>
      </c>
      <c r="S3746" s="275">
        <v>60</v>
      </c>
      <c r="T3746" s="20" t="s">
        <v>13227</v>
      </c>
      <c r="U3746" s="118"/>
      <c r="V3746" s="118"/>
    </row>
    <row r="3747" spans="1:22" s="13" customFormat="1" ht="56.25" x14ac:dyDescent="0.2">
      <c r="A3747" s="16">
        <v>3742</v>
      </c>
      <c r="B3747" s="21" t="s">
        <v>8180</v>
      </c>
      <c r="C3747" s="16" t="s">
        <v>2042</v>
      </c>
      <c r="D3747" s="16" t="s">
        <v>514</v>
      </c>
      <c r="E3747" s="16" t="s">
        <v>2043</v>
      </c>
      <c r="F3747" s="16"/>
      <c r="G3747" s="16" t="s">
        <v>33</v>
      </c>
      <c r="H3747" s="251">
        <v>556500</v>
      </c>
      <c r="I3747" s="251">
        <v>7</v>
      </c>
      <c r="J3747" s="16">
        <v>1151095.1200000001</v>
      </c>
      <c r="K3747" s="16">
        <v>14</v>
      </c>
      <c r="L3747" s="16">
        <v>822210.8</v>
      </c>
      <c r="M3747" s="16">
        <v>10</v>
      </c>
      <c r="N3747" s="16">
        <v>822210.8</v>
      </c>
      <c r="O3747" s="16">
        <v>10</v>
      </c>
      <c r="P3747" s="16">
        <v>822210.8</v>
      </c>
      <c r="Q3747" s="16">
        <v>10</v>
      </c>
      <c r="R3747" s="16">
        <v>4174227.5199999996</v>
      </c>
      <c r="S3747" s="16">
        <v>51</v>
      </c>
      <c r="T3747" s="16" t="s">
        <v>213</v>
      </c>
      <c r="U3747" s="16" t="s">
        <v>1210</v>
      </c>
      <c r="V3747" s="16" t="s">
        <v>7551</v>
      </c>
    </row>
    <row r="3748" spans="1:22" s="13" customFormat="1" ht="37.5" x14ac:dyDescent="0.2">
      <c r="A3748" s="16">
        <v>3743</v>
      </c>
      <c r="B3748" s="21" t="s">
        <v>6733</v>
      </c>
      <c r="C3748" s="16" t="s">
        <v>6738</v>
      </c>
      <c r="D3748" s="16" t="s">
        <v>6739</v>
      </c>
      <c r="E3748" s="16" t="s">
        <v>10919</v>
      </c>
      <c r="F3748" s="16"/>
      <c r="G3748" s="16" t="s">
        <v>9115</v>
      </c>
      <c r="H3748" s="251">
        <v>4170432</v>
      </c>
      <c r="I3748" s="251" t="s">
        <v>9123</v>
      </c>
      <c r="J3748" s="16"/>
      <c r="K3748" s="16"/>
      <c r="L3748" s="16"/>
      <c r="M3748" s="16"/>
      <c r="N3748" s="16"/>
      <c r="O3748" s="16"/>
      <c r="P3748" s="16"/>
      <c r="Q3748" s="16"/>
      <c r="R3748" s="16">
        <v>4170432</v>
      </c>
      <c r="S3748" s="16">
        <v>6</v>
      </c>
      <c r="T3748" s="16" t="s">
        <v>76</v>
      </c>
      <c r="U3748" s="16" t="s">
        <v>61</v>
      </c>
      <c r="V3748" s="16" t="s">
        <v>10920</v>
      </c>
    </row>
    <row r="3749" spans="1:22" s="13" customFormat="1" ht="187.5" x14ac:dyDescent="0.2">
      <c r="A3749" s="16">
        <v>3744</v>
      </c>
      <c r="B3749" s="21" t="s">
        <v>8181</v>
      </c>
      <c r="C3749" s="16" t="s">
        <v>8182</v>
      </c>
      <c r="D3749" s="16" t="s">
        <v>8183</v>
      </c>
      <c r="E3749" s="16" t="s">
        <v>8184</v>
      </c>
      <c r="F3749" s="16"/>
      <c r="G3749" s="16" t="s">
        <v>33</v>
      </c>
      <c r="H3749" s="251">
        <v>285000</v>
      </c>
      <c r="I3749" s="251">
        <v>15</v>
      </c>
      <c r="J3749" s="16">
        <v>971278</v>
      </c>
      <c r="K3749" s="16">
        <v>49</v>
      </c>
      <c r="L3749" s="16">
        <v>971278</v>
      </c>
      <c r="M3749" s="16">
        <v>49</v>
      </c>
      <c r="N3749" s="16">
        <v>971278</v>
      </c>
      <c r="O3749" s="16">
        <v>49</v>
      </c>
      <c r="P3749" s="16">
        <v>971278</v>
      </c>
      <c r="Q3749" s="16">
        <v>49</v>
      </c>
      <c r="R3749" s="16">
        <v>4170112</v>
      </c>
      <c r="S3749" s="16">
        <v>211</v>
      </c>
      <c r="T3749" s="16" t="s">
        <v>213</v>
      </c>
      <c r="U3749" s="16" t="s">
        <v>35</v>
      </c>
      <c r="V3749" s="16" t="s">
        <v>8185</v>
      </c>
    </row>
    <row r="3750" spans="1:22" s="13" customFormat="1" ht="187.5" customHeight="1" x14ac:dyDescent="0.3">
      <c r="A3750" s="16">
        <v>3745</v>
      </c>
      <c r="B3750" s="113" t="s">
        <v>3819</v>
      </c>
      <c r="C3750" s="113" t="s">
        <v>3820</v>
      </c>
      <c r="D3750" s="113" t="s">
        <v>3821</v>
      </c>
      <c r="E3750" s="113" t="s">
        <v>15705</v>
      </c>
      <c r="F3750" s="123" t="s">
        <v>14449</v>
      </c>
      <c r="G3750" s="113" t="s">
        <v>9115</v>
      </c>
      <c r="H3750" s="189">
        <v>4169760</v>
      </c>
      <c r="I3750" s="172" t="s">
        <v>7128</v>
      </c>
      <c r="J3750" s="20"/>
      <c r="K3750" s="20"/>
      <c r="L3750" s="20"/>
      <c r="M3750" s="20"/>
      <c r="N3750" s="20"/>
      <c r="O3750" s="20"/>
      <c r="P3750" s="20"/>
      <c r="Q3750" s="20"/>
      <c r="R3750" s="16">
        <v>4169760</v>
      </c>
      <c r="S3750" s="21">
        <v>20</v>
      </c>
      <c r="T3750" s="113" t="s">
        <v>15681</v>
      </c>
      <c r="U3750" s="16" t="s">
        <v>15682</v>
      </c>
      <c r="V3750" s="16" t="s">
        <v>15683</v>
      </c>
    </row>
    <row r="3751" spans="1:22" s="13" customFormat="1" ht="168.75" x14ac:dyDescent="0.2">
      <c r="A3751" s="16">
        <v>3746</v>
      </c>
      <c r="B3751" s="16" t="s">
        <v>12606</v>
      </c>
      <c r="C3751" s="16" t="s">
        <v>12607</v>
      </c>
      <c r="D3751" s="16" t="s">
        <v>798</v>
      </c>
      <c r="E3751" s="16" t="s">
        <v>12608</v>
      </c>
      <c r="F3751" s="16" t="s">
        <v>12609</v>
      </c>
      <c r="G3751" s="151" t="s">
        <v>33</v>
      </c>
      <c r="H3751" s="275">
        <v>0</v>
      </c>
      <c r="I3751" s="275">
        <v>0</v>
      </c>
      <c r="J3751" s="275">
        <v>1389679.2000000002</v>
      </c>
      <c r="K3751" s="275">
        <v>35</v>
      </c>
      <c r="L3751" s="275">
        <v>1389679.2000000002</v>
      </c>
      <c r="M3751" s="275">
        <v>35</v>
      </c>
      <c r="N3751" s="275">
        <v>1389679.2000000002</v>
      </c>
      <c r="O3751" s="275">
        <v>35</v>
      </c>
      <c r="P3751" s="275">
        <v>0</v>
      </c>
      <c r="Q3751" s="275">
        <v>0</v>
      </c>
      <c r="R3751" s="16">
        <v>4169037.6000000006</v>
      </c>
      <c r="S3751" s="275">
        <v>105</v>
      </c>
      <c r="T3751" s="243" t="s">
        <v>11752</v>
      </c>
      <c r="U3751" s="279" t="s">
        <v>274</v>
      </c>
      <c r="V3751" s="279" t="s">
        <v>11753</v>
      </c>
    </row>
    <row r="3752" spans="1:22" s="13" customFormat="1" ht="37.5" x14ac:dyDescent="0.2">
      <c r="A3752" s="16">
        <v>3747</v>
      </c>
      <c r="B3752" s="21" t="s">
        <v>2414</v>
      </c>
      <c r="C3752" s="16" t="s">
        <v>2415</v>
      </c>
      <c r="D3752" s="16" t="s">
        <v>2416</v>
      </c>
      <c r="E3752" s="16" t="s">
        <v>9284</v>
      </c>
      <c r="F3752" s="16"/>
      <c r="G3752" s="16" t="s">
        <v>9115</v>
      </c>
      <c r="H3752" s="251">
        <v>4168067.41</v>
      </c>
      <c r="I3752" s="251" t="s">
        <v>9120</v>
      </c>
      <c r="J3752" s="16"/>
      <c r="K3752" s="16"/>
      <c r="L3752" s="16"/>
      <c r="M3752" s="16"/>
      <c r="N3752" s="16"/>
      <c r="O3752" s="16"/>
      <c r="P3752" s="16"/>
      <c r="Q3752" s="16"/>
      <c r="R3752" s="16">
        <v>4168067.41</v>
      </c>
      <c r="S3752" s="16">
        <v>2</v>
      </c>
      <c r="T3752" s="16" t="s">
        <v>1326</v>
      </c>
      <c r="U3752" s="16"/>
      <c r="V3752" s="16"/>
    </row>
    <row r="3753" spans="1:22" s="13" customFormat="1" ht="409.5" x14ac:dyDescent="0.2">
      <c r="A3753" s="16">
        <v>3748</v>
      </c>
      <c r="B3753" s="21" t="s">
        <v>4192</v>
      </c>
      <c r="C3753" s="16" t="s">
        <v>6172</v>
      </c>
      <c r="D3753" s="16" t="s">
        <v>6173</v>
      </c>
      <c r="E3753" s="16" t="s">
        <v>6174</v>
      </c>
      <c r="F3753" s="16"/>
      <c r="G3753" s="16" t="s">
        <v>1493</v>
      </c>
      <c r="H3753" s="251">
        <v>4165980</v>
      </c>
      <c r="I3753" s="251">
        <v>7</v>
      </c>
      <c r="J3753" s="16">
        <v>0</v>
      </c>
      <c r="K3753" s="16">
        <v>0</v>
      </c>
      <c r="L3753" s="16">
        <v>0</v>
      </c>
      <c r="M3753" s="16">
        <v>0</v>
      </c>
      <c r="N3753" s="16">
        <v>0</v>
      </c>
      <c r="O3753" s="16">
        <v>0</v>
      </c>
      <c r="P3753" s="16">
        <v>0</v>
      </c>
      <c r="Q3753" s="16">
        <v>0</v>
      </c>
      <c r="R3753" s="16">
        <v>4165980</v>
      </c>
      <c r="S3753" s="16">
        <v>7</v>
      </c>
      <c r="T3753" s="16" t="s">
        <v>76</v>
      </c>
      <c r="U3753" s="16"/>
      <c r="V3753" s="16"/>
    </row>
    <row r="3754" spans="1:22" s="13" customFormat="1" ht="56.25" x14ac:dyDescent="0.2">
      <c r="A3754" s="16">
        <v>3749</v>
      </c>
      <c r="B3754" s="21" t="s">
        <v>263</v>
      </c>
      <c r="C3754" s="16" t="s">
        <v>9261</v>
      </c>
      <c r="D3754" s="16" t="s">
        <v>9262</v>
      </c>
      <c r="E3754" s="16" t="s">
        <v>9263</v>
      </c>
      <c r="F3754" s="16"/>
      <c r="G3754" s="16" t="s">
        <v>9115</v>
      </c>
      <c r="H3754" s="251">
        <v>4165417.8</v>
      </c>
      <c r="I3754" s="251" t="s">
        <v>9252</v>
      </c>
      <c r="J3754" s="16"/>
      <c r="K3754" s="16"/>
      <c r="L3754" s="16"/>
      <c r="M3754" s="16"/>
      <c r="N3754" s="16"/>
      <c r="O3754" s="16"/>
      <c r="P3754" s="16"/>
      <c r="Q3754" s="16"/>
      <c r="R3754" s="16">
        <v>4165417.8</v>
      </c>
      <c r="S3754" s="16">
        <v>16</v>
      </c>
      <c r="T3754" s="16" t="s">
        <v>1326</v>
      </c>
      <c r="U3754" s="16"/>
      <c r="V3754" s="16"/>
    </row>
    <row r="3755" spans="1:22" s="13" customFormat="1" ht="409.5" customHeight="1" x14ac:dyDescent="0.3">
      <c r="A3755" s="16">
        <v>3750</v>
      </c>
      <c r="B3755" s="113" t="s">
        <v>9318</v>
      </c>
      <c r="C3755" s="113" t="s">
        <v>16367</v>
      </c>
      <c r="D3755" s="113" t="s">
        <v>16368</v>
      </c>
      <c r="E3755" s="113" t="s">
        <v>16369</v>
      </c>
      <c r="F3755" s="113" t="s">
        <v>16370</v>
      </c>
      <c r="G3755" s="113" t="s">
        <v>7084</v>
      </c>
      <c r="H3755" s="172">
        <v>4164312.6</v>
      </c>
      <c r="I3755" s="172">
        <v>2460</v>
      </c>
      <c r="J3755" s="174"/>
      <c r="K3755" s="174"/>
      <c r="L3755" s="174"/>
      <c r="M3755" s="174"/>
      <c r="N3755" s="174"/>
      <c r="O3755" s="174"/>
      <c r="P3755" s="174"/>
      <c r="Q3755" s="174"/>
      <c r="R3755" s="16">
        <v>4164312.6</v>
      </c>
      <c r="S3755" s="171">
        <v>2460</v>
      </c>
      <c r="T3755" s="113" t="s">
        <v>15928</v>
      </c>
      <c r="U3755" s="219">
        <v>398</v>
      </c>
      <c r="V3755" s="112" t="s">
        <v>199</v>
      </c>
    </row>
    <row r="3756" spans="1:22" s="13" customFormat="1" ht="409.5" x14ac:dyDescent="0.2">
      <c r="A3756" s="16">
        <v>3751</v>
      </c>
      <c r="B3756" s="21" t="s">
        <v>668</v>
      </c>
      <c r="C3756" s="16" t="s">
        <v>254</v>
      </c>
      <c r="D3756" s="16" t="s">
        <v>255</v>
      </c>
      <c r="E3756" s="16" t="s">
        <v>1453</v>
      </c>
      <c r="F3756" s="16"/>
      <c r="G3756" s="16" t="s">
        <v>49</v>
      </c>
      <c r="H3756" s="251">
        <v>980650</v>
      </c>
      <c r="I3756" s="251">
        <v>11</v>
      </c>
      <c r="J3756" s="16">
        <v>1019876</v>
      </c>
      <c r="K3756" s="16">
        <v>11</v>
      </c>
      <c r="L3756" s="16">
        <v>1060671.04</v>
      </c>
      <c r="M3756" s="16">
        <v>11</v>
      </c>
      <c r="N3756" s="16">
        <v>1103097.8816</v>
      </c>
      <c r="O3756" s="16">
        <v>11</v>
      </c>
      <c r="P3756" s="16">
        <v>0</v>
      </c>
      <c r="Q3756" s="16">
        <v>0</v>
      </c>
      <c r="R3756" s="16">
        <v>4164294.9216</v>
      </c>
      <c r="S3756" s="16">
        <v>44</v>
      </c>
      <c r="T3756" s="16" t="s">
        <v>1421</v>
      </c>
      <c r="U3756" s="16" t="s">
        <v>83</v>
      </c>
      <c r="V3756" s="16" t="s">
        <v>1454</v>
      </c>
    </row>
    <row r="3757" spans="1:22" s="13" customFormat="1" ht="409.5" x14ac:dyDescent="0.2">
      <c r="A3757" s="16">
        <v>3752</v>
      </c>
      <c r="B3757" s="21" t="s">
        <v>8186</v>
      </c>
      <c r="C3757" s="16" t="s">
        <v>8187</v>
      </c>
      <c r="D3757" s="16" t="s">
        <v>488</v>
      </c>
      <c r="E3757" s="16" t="s">
        <v>8188</v>
      </c>
      <c r="F3757" s="16"/>
      <c r="G3757" s="16" t="s">
        <v>24</v>
      </c>
      <c r="H3757" s="251">
        <v>540000</v>
      </c>
      <c r="I3757" s="251">
        <v>100</v>
      </c>
      <c r="J3757" s="16">
        <v>905355</v>
      </c>
      <c r="K3757" s="16">
        <v>165</v>
      </c>
      <c r="L3757" s="16">
        <v>905355</v>
      </c>
      <c r="M3757" s="16">
        <v>165</v>
      </c>
      <c r="N3757" s="16">
        <v>905355</v>
      </c>
      <c r="O3757" s="16">
        <v>165</v>
      </c>
      <c r="P3757" s="16">
        <v>905355</v>
      </c>
      <c r="Q3757" s="16">
        <v>165</v>
      </c>
      <c r="R3757" s="16">
        <v>4161420</v>
      </c>
      <c r="S3757" s="16">
        <v>760</v>
      </c>
      <c r="T3757" s="16" t="s">
        <v>213</v>
      </c>
      <c r="U3757" s="16" t="s">
        <v>7048</v>
      </c>
      <c r="V3757" s="16" t="s">
        <v>7048</v>
      </c>
    </row>
    <row r="3758" spans="1:22" s="13" customFormat="1" ht="393.75" x14ac:dyDescent="0.2">
      <c r="A3758" s="16">
        <v>3753</v>
      </c>
      <c r="B3758" s="21" t="s">
        <v>8189</v>
      </c>
      <c r="C3758" s="16" t="s">
        <v>1244</v>
      </c>
      <c r="D3758" s="16" t="s">
        <v>1243</v>
      </c>
      <c r="E3758" s="16" t="s">
        <v>1245</v>
      </c>
      <c r="F3758" s="16"/>
      <c r="G3758" s="16" t="s">
        <v>33</v>
      </c>
      <c r="H3758" s="251">
        <v>1020000</v>
      </c>
      <c r="I3758" s="251">
        <v>2</v>
      </c>
      <c r="J3758" s="16">
        <v>1256000</v>
      </c>
      <c r="K3758" s="16">
        <v>2</v>
      </c>
      <c r="L3758" s="16">
        <v>628000</v>
      </c>
      <c r="M3758" s="16">
        <v>1</v>
      </c>
      <c r="N3758" s="16">
        <v>628000</v>
      </c>
      <c r="O3758" s="16">
        <v>1</v>
      </c>
      <c r="P3758" s="16">
        <v>628000</v>
      </c>
      <c r="Q3758" s="16">
        <v>1</v>
      </c>
      <c r="R3758" s="16">
        <v>4160000</v>
      </c>
      <c r="S3758" s="16">
        <v>7</v>
      </c>
      <c r="T3758" s="16" t="s">
        <v>213</v>
      </c>
      <c r="U3758" s="16" t="s">
        <v>7048</v>
      </c>
      <c r="V3758" s="16" t="s">
        <v>7048</v>
      </c>
    </row>
    <row r="3759" spans="1:22" s="13" customFormat="1" ht="56.25" x14ac:dyDescent="0.2">
      <c r="A3759" s="16">
        <v>3754</v>
      </c>
      <c r="B3759" s="20" t="s">
        <v>14211</v>
      </c>
      <c r="C3759" s="20" t="s">
        <v>14212</v>
      </c>
      <c r="D3759" s="20" t="s">
        <v>14213</v>
      </c>
      <c r="E3759" s="20" t="s">
        <v>14214</v>
      </c>
      <c r="F3759" s="20"/>
      <c r="G3759" s="21" t="s">
        <v>33</v>
      </c>
      <c r="H3759" s="115">
        <v>4158000</v>
      </c>
      <c r="I3759" s="115">
        <v>2</v>
      </c>
      <c r="J3759" s="115"/>
      <c r="K3759" s="115"/>
      <c r="L3759" s="115"/>
      <c r="M3759" s="115"/>
      <c r="N3759" s="115"/>
      <c r="O3759" s="115"/>
      <c r="P3759" s="115"/>
      <c r="Q3759" s="115"/>
      <c r="R3759" s="16">
        <v>4158000</v>
      </c>
      <c r="S3759" s="21">
        <v>2</v>
      </c>
      <c r="T3759" s="20" t="s">
        <v>14072</v>
      </c>
      <c r="U3759" s="17" t="s">
        <v>14073</v>
      </c>
      <c r="V3759" s="17" t="s">
        <v>14074</v>
      </c>
    </row>
    <row r="3760" spans="1:22" s="13" customFormat="1" ht="56.25" x14ac:dyDescent="0.2">
      <c r="A3760" s="16">
        <v>3755</v>
      </c>
      <c r="B3760" s="21" t="s">
        <v>8190</v>
      </c>
      <c r="C3760" s="16" t="s">
        <v>515</v>
      </c>
      <c r="D3760" s="16" t="s">
        <v>514</v>
      </c>
      <c r="E3760" s="16" t="s">
        <v>516</v>
      </c>
      <c r="F3760" s="16"/>
      <c r="G3760" s="16" t="s">
        <v>33</v>
      </c>
      <c r="H3760" s="251">
        <v>276000</v>
      </c>
      <c r="I3760" s="251">
        <v>1</v>
      </c>
      <c r="J3760" s="16">
        <v>1193571.44</v>
      </c>
      <c r="K3760" s="16">
        <v>4</v>
      </c>
      <c r="L3760" s="16">
        <v>895178.58</v>
      </c>
      <c r="M3760" s="16">
        <v>3</v>
      </c>
      <c r="N3760" s="16">
        <v>895178.58</v>
      </c>
      <c r="O3760" s="16">
        <v>3</v>
      </c>
      <c r="P3760" s="16">
        <v>895178.58</v>
      </c>
      <c r="Q3760" s="16">
        <v>3</v>
      </c>
      <c r="R3760" s="16">
        <v>4155107.18</v>
      </c>
      <c r="S3760" s="16">
        <v>14</v>
      </c>
      <c r="T3760" s="16" t="s">
        <v>213</v>
      </c>
      <c r="U3760" s="16" t="s">
        <v>35</v>
      </c>
      <c r="V3760" s="16" t="s">
        <v>8191</v>
      </c>
    </row>
    <row r="3761" spans="1:22" s="13" customFormat="1" ht="409.5" x14ac:dyDescent="0.2">
      <c r="A3761" s="16">
        <v>3756</v>
      </c>
      <c r="B3761" s="243" t="s">
        <v>2962</v>
      </c>
      <c r="C3761" s="134" t="s">
        <v>2963</v>
      </c>
      <c r="D3761" s="134" t="s">
        <v>2964</v>
      </c>
      <c r="E3761" s="134" t="s">
        <v>11374</v>
      </c>
      <c r="F3761" s="16"/>
      <c r="G3761" s="134" t="s">
        <v>1493</v>
      </c>
      <c r="H3761" s="308">
        <v>830537.35</v>
      </c>
      <c r="I3761" s="308">
        <v>1</v>
      </c>
      <c r="J3761" s="308">
        <v>830537.35</v>
      </c>
      <c r="K3761" s="308">
        <v>1</v>
      </c>
      <c r="L3761" s="308">
        <v>830537.35</v>
      </c>
      <c r="M3761" s="308">
        <v>1</v>
      </c>
      <c r="N3761" s="308">
        <v>830537.35</v>
      </c>
      <c r="O3761" s="308">
        <v>1</v>
      </c>
      <c r="P3761" s="308">
        <v>830537.35</v>
      </c>
      <c r="Q3761" s="308">
        <v>1</v>
      </c>
      <c r="R3761" s="16">
        <v>4152686.75</v>
      </c>
      <c r="S3761" s="99">
        <v>5</v>
      </c>
      <c r="T3761" s="16" t="s">
        <v>9133</v>
      </c>
      <c r="U3761" s="99" t="s">
        <v>11267</v>
      </c>
      <c r="V3761" s="35" t="s">
        <v>199</v>
      </c>
    </row>
    <row r="3762" spans="1:22" s="13" customFormat="1" ht="37.5" x14ac:dyDescent="0.2">
      <c r="A3762" s="16">
        <v>3757</v>
      </c>
      <c r="B3762" s="21" t="s">
        <v>2620</v>
      </c>
      <c r="C3762" s="16" t="s">
        <v>2621</v>
      </c>
      <c r="D3762" s="16" t="s">
        <v>2622</v>
      </c>
      <c r="E3762" s="16" t="s">
        <v>2623</v>
      </c>
      <c r="F3762" s="16"/>
      <c r="G3762" s="16" t="s">
        <v>33</v>
      </c>
      <c r="H3762" s="251">
        <v>1238720</v>
      </c>
      <c r="I3762" s="251">
        <v>79</v>
      </c>
      <c r="J3762" s="16">
        <v>728000</v>
      </c>
      <c r="K3762" s="16">
        <v>52</v>
      </c>
      <c r="L3762" s="16">
        <v>728000</v>
      </c>
      <c r="M3762" s="16">
        <v>52</v>
      </c>
      <c r="N3762" s="16">
        <v>728000</v>
      </c>
      <c r="O3762" s="16">
        <v>52</v>
      </c>
      <c r="P3762" s="16">
        <v>728000</v>
      </c>
      <c r="Q3762" s="16">
        <v>52</v>
      </c>
      <c r="R3762" s="16">
        <v>4150720</v>
      </c>
      <c r="S3762" s="16">
        <v>287</v>
      </c>
      <c r="T3762" s="16" t="s">
        <v>1113</v>
      </c>
      <c r="U3762" s="16" t="s">
        <v>1210</v>
      </c>
      <c r="V3762" s="16"/>
    </row>
    <row r="3763" spans="1:22" s="13" customFormat="1" ht="300" x14ac:dyDescent="0.2">
      <c r="A3763" s="16">
        <v>3758</v>
      </c>
      <c r="B3763" s="21" t="s">
        <v>1187</v>
      </c>
      <c r="C3763" s="16" t="s">
        <v>4836</v>
      </c>
      <c r="D3763" s="16" t="s">
        <v>4837</v>
      </c>
      <c r="E3763" s="16" t="s">
        <v>4838</v>
      </c>
      <c r="F3763" s="16"/>
      <c r="G3763" s="16" t="s">
        <v>1493</v>
      </c>
      <c r="H3763" s="251">
        <v>4150000</v>
      </c>
      <c r="I3763" s="251">
        <v>100</v>
      </c>
      <c r="J3763" s="16">
        <v>0</v>
      </c>
      <c r="K3763" s="16">
        <v>0</v>
      </c>
      <c r="L3763" s="16">
        <v>0</v>
      </c>
      <c r="M3763" s="16">
        <v>0</v>
      </c>
      <c r="N3763" s="16">
        <v>0</v>
      </c>
      <c r="O3763" s="16">
        <v>0</v>
      </c>
      <c r="P3763" s="16">
        <v>0</v>
      </c>
      <c r="Q3763" s="16">
        <v>0</v>
      </c>
      <c r="R3763" s="16">
        <v>4150000</v>
      </c>
      <c r="S3763" s="16">
        <v>100</v>
      </c>
      <c r="T3763" s="16" t="s">
        <v>76</v>
      </c>
      <c r="U3763" s="16"/>
      <c r="V3763" s="16"/>
    </row>
    <row r="3764" spans="1:22" s="13" customFormat="1" ht="168.75" x14ac:dyDescent="0.2">
      <c r="A3764" s="16">
        <v>3759</v>
      </c>
      <c r="B3764" s="21" t="s">
        <v>138</v>
      </c>
      <c r="C3764" s="16" t="s">
        <v>1010</v>
      </c>
      <c r="D3764" s="16" t="s">
        <v>1011</v>
      </c>
      <c r="E3764" s="16" t="s">
        <v>1012</v>
      </c>
      <c r="F3764" s="40" t="s">
        <v>1013</v>
      </c>
      <c r="G3764" s="16" t="s">
        <v>33</v>
      </c>
      <c r="H3764" s="251">
        <v>2072208</v>
      </c>
      <c r="I3764" s="251">
        <v>25</v>
      </c>
      <c r="J3764" s="16">
        <v>2072208</v>
      </c>
      <c r="K3764" s="16">
        <v>25</v>
      </c>
      <c r="L3764" s="16">
        <v>0</v>
      </c>
      <c r="M3764" s="16">
        <v>0</v>
      </c>
      <c r="N3764" s="16">
        <v>0</v>
      </c>
      <c r="O3764" s="16">
        <v>0</v>
      </c>
      <c r="P3764" s="16">
        <v>0</v>
      </c>
      <c r="Q3764" s="16">
        <v>0</v>
      </c>
      <c r="R3764" s="16">
        <v>4144416</v>
      </c>
      <c r="S3764" s="16">
        <v>50</v>
      </c>
      <c r="T3764" s="16" t="s">
        <v>1000</v>
      </c>
      <c r="U3764" s="16" t="s">
        <v>35</v>
      </c>
      <c r="V3764" s="16" t="s">
        <v>252</v>
      </c>
    </row>
    <row r="3765" spans="1:22" s="13" customFormat="1" ht="131.25" customHeight="1" x14ac:dyDescent="0.3">
      <c r="A3765" s="16">
        <v>3760</v>
      </c>
      <c r="B3765" s="113" t="s">
        <v>263</v>
      </c>
      <c r="C3765" s="113" t="s">
        <v>5727</v>
      </c>
      <c r="D3765" s="113" t="s">
        <v>5728</v>
      </c>
      <c r="E3765" s="113" t="s">
        <v>14579</v>
      </c>
      <c r="F3765" s="20" t="s">
        <v>14449</v>
      </c>
      <c r="G3765" s="113" t="s">
        <v>9115</v>
      </c>
      <c r="H3765" s="189">
        <v>4144000</v>
      </c>
      <c r="I3765" s="172" t="s">
        <v>9113</v>
      </c>
      <c r="J3765" s="20"/>
      <c r="K3765" s="20"/>
      <c r="L3765" s="20"/>
      <c r="M3765" s="20"/>
      <c r="N3765" s="20"/>
      <c r="O3765" s="20"/>
      <c r="P3765" s="20"/>
      <c r="Q3765" s="20"/>
      <c r="R3765" s="16">
        <v>4144000</v>
      </c>
      <c r="S3765" s="21">
        <v>1</v>
      </c>
      <c r="T3765" s="21" t="s">
        <v>14570</v>
      </c>
      <c r="U3765" s="16"/>
      <c r="V3765" s="112"/>
    </row>
    <row r="3766" spans="1:22" s="13" customFormat="1" ht="93.75" x14ac:dyDescent="0.2">
      <c r="A3766" s="16">
        <v>3761</v>
      </c>
      <c r="B3766" s="51" t="s">
        <v>14914</v>
      </c>
      <c r="C3766" s="51" t="s">
        <v>14915</v>
      </c>
      <c r="D3766" s="51" t="s">
        <v>304</v>
      </c>
      <c r="E3766" s="51" t="s">
        <v>14916</v>
      </c>
      <c r="F3766" s="40" t="s">
        <v>14449</v>
      </c>
      <c r="G3766" s="51" t="s">
        <v>9115</v>
      </c>
      <c r="H3766" s="437">
        <v>4135040</v>
      </c>
      <c r="I3766" s="251" t="s">
        <v>9120</v>
      </c>
      <c r="J3766" s="17"/>
      <c r="K3766" s="17"/>
      <c r="L3766" s="17"/>
      <c r="M3766" s="17"/>
      <c r="N3766" s="17"/>
      <c r="O3766" s="17"/>
      <c r="P3766" s="17"/>
      <c r="Q3766" s="17"/>
      <c r="R3766" s="16">
        <v>4135040</v>
      </c>
      <c r="S3766" s="16">
        <v>2</v>
      </c>
      <c r="T3766" s="51" t="s">
        <v>14655</v>
      </c>
      <c r="U3766" s="51"/>
      <c r="V3766" s="17"/>
    </row>
    <row r="3767" spans="1:22" s="13" customFormat="1" ht="206.25" x14ac:dyDescent="0.2">
      <c r="A3767" s="16">
        <v>3762</v>
      </c>
      <c r="B3767" s="21" t="s">
        <v>8192</v>
      </c>
      <c r="C3767" s="16" t="s">
        <v>8193</v>
      </c>
      <c r="D3767" s="16" t="s">
        <v>1880</v>
      </c>
      <c r="E3767" s="16" t="s">
        <v>8194</v>
      </c>
      <c r="F3767" s="16"/>
      <c r="G3767" s="16" t="s">
        <v>33</v>
      </c>
      <c r="H3767" s="251">
        <v>188234.19642857139</v>
      </c>
      <c r="I3767" s="251">
        <v>68</v>
      </c>
      <c r="J3767" s="16">
        <v>1013527.2299999999</v>
      </c>
      <c r="K3767" s="16">
        <v>311</v>
      </c>
      <c r="L3767" s="16">
        <v>977678.99999999977</v>
      </c>
      <c r="M3767" s="16">
        <v>300</v>
      </c>
      <c r="N3767" s="16">
        <v>977678.99999999977</v>
      </c>
      <c r="O3767" s="16">
        <v>300</v>
      </c>
      <c r="P3767" s="16">
        <v>977678.99999999977</v>
      </c>
      <c r="Q3767" s="16">
        <v>300</v>
      </c>
      <c r="R3767" s="16">
        <v>4134798.4264285713</v>
      </c>
      <c r="S3767" s="16">
        <v>1279</v>
      </c>
      <c r="T3767" s="16" t="s">
        <v>213</v>
      </c>
      <c r="U3767" s="16" t="s">
        <v>35</v>
      </c>
      <c r="V3767" s="16" t="s">
        <v>8195</v>
      </c>
    </row>
    <row r="3768" spans="1:22" s="13" customFormat="1" ht="262.5" x14ac:dyDescent="0.2">
      <c r="A3768" s="16">
        <v>3763</v>
      </c>
      <c r="B3768" s="21" t="s">
        <v>8196</v>
      </c>
      <c r="C3768" s="16" t="s">
        <v>405</v>
      </c>
      <c r="D3768" s="16" t="s">
        <v>404</v>
      </c>
      <c r="E3768" s="16" t="s">
        <v>406</v>
      </c>
      <c r="F3768" s="16"/>
      <c r="G3768" s="16" t="s">
        <v>33</v>
      </c>
      <c r="H3768" s="251">
        <v>936394.99999999988</v>
      </c>
      <c r="I3768" s="251">
        <v>129</v>
      </c>
      <c r="J3768" s="16">
        <v>781432</v>
      </c>
      <c r="K3768" s="16">
        <v>97</v>
      </c>
      <c r="L3768" s="16">
        <v>805600</v>
      </c>
      <c r="M3768" s="16">
        <v>100</v>
      </c>
      <c r="N3768" s="16">
        <v>805600</v>
      </c>
      <c r="O3768" s="16">
        <v>100</v>
      </c>
      <c r="P3768" s="16">
        <v>805600</v>
      </c>
      <c r="Q3768" s="16">
        <v>100</v>
      </c>
      <c r="R3768" s="16">
        <v>4134627</v>
      </c>
      <c r="S3768" s="16">
        <v>526</v>
      </c>
      <c r="T3768" s="16" t="s">
        <v>213</v>
      </c>
      <c r="U3768" s="16" t="s">
        <v>35</v>
      </c>
      <c r="V3768" s="16" t="s">
        <v>8197</v>
      </c>
    </row>
    <row r="3769" spans="1:22" s="13" customFormat="1" ht="337.5" x14ac:dyDescent="0.2">
      <c r="A3769" s="16">
        <v>3764</v>
      </c>
      <c r="B3769" s="21" t="s">
        <v>8198</v>
      </c>
      <c r="C3769" s="16" t="s">
        <v>8199</v>
      </c>
      <c r="D3769" s="16" t="s">
        <v>5676</v>
      </c>
      <c r="E3769" s="16" t="s">
        <v>8200</v>
      </c>
      <c r="F3769" s="16"/>
      <c r="G3769" s="16" t="s">
        <v>33</v>
      </c>
      <c r="H3769" s="251">
        <v>797073.28571428568</v>
      </c>
      <c r="I3769" s="251">
        <v>1760</v>
      </c>
      <c r="J3769" s="16">
        <v>833292</v>
      </c>
      <c r="K3769" s="16">
        <v>1185</v>
      </c>
      <c r="L3769" s="16">
        <v>833292</v>
      </c>
      <c r="M3769" s="16">
        <v>1185</v>
      </c>
      <c r="N3769" s="16">
        <v>833292</v>
      </c>
      <c r="O3769" s="16">
        <v>1185</v>
      </c>
      <c r="P3769" s="16">
        <v>833292</v>
      </c>
      <c r="Q3769" s="16">
        <v>1185</v>
      </c>
      <c r="R3769" s="16">
        <v>4130241.2857142854</v>
      </c>
      <c r="S3769" s="16">
        <v>6500</v>
      </c>
      <c r="T3769" s="16" t="s">
        <v>213</v>
      </c>
      <c r="U3769" s="16" t="s">
        <v>83</v>
      </c>
      <c r="V3769" s="16" t="s">
        <v>3838</v>
      </c>
    </row>
    <row r="3770" spans="1:22" s="13" customFormat="1" ht="75" x14ac:dyDescent="0.2">
      <c r="A3770" s="16">
        <v>3765</v>
      </c>
      <c r="B3770" s="21" t="s">
        <v>153</v>
      </c>
      <c r="C3770" s="16" t="s">
        <v>154</v>
      </c>
      <c r="D3770" s="16" t="s">
        <v>4081</v>
      </c>
      <c r="E3770" s="16" t="s">
        <v>9468</v>
      </c>
      <c r="F3770" s="16"/>
      <c r="G3770" s="16" t="s">
        <v>9115</v>
      </c>
      <c r="H3770" s="251">
        <v>4130135.76</v>
      </c>
      <c r="I3770" s="251" t="s">
        <v>9113</v>
      </c>
      <c r="J3770" s="16"/>
      <c r="K3770" s="16"/>
      <c r="L3770" s="16"/>
      <c r="M3770" s="16"/>
      <c r="N3770" s="16"/>
      <c r="O3770" s="16"/>
      <c r="P3770" s="16"/>
      <c r="Q3770" s="16"/>
      <c r="R3770" s="16">
        <v>4130135.76</v>
      </c>
      <c r="S3770" s="16">
        <v>1</v>
      </c>
      <c r="T3770" s="16" t="s">
        <v>1326</v>
      </c>
      <c r="U3770" s="16"/>
      <c r="V3770" s="16"/>
    </row>
    <row r="3771" spans="1:22" s="13" customFormat="1" ht="375" x14ac:dyDescent="0.2">
      <c r="A3771" s="16">
        <v>3766</v>
      </c>
      <c r="B3771" s="21" t="s">
        <v>2753</v>
      </c>
      <c r="C3771" s="16" t="s">
        <v>1981</v>
      </c>
      <c r="D3771" s="16" t="s">
        <v>1982</v>
      </c>
      <c r="E3771" s="16" t="s">
        <v>2754</v>
      </c>
      <c r="F3771" s="16"/>
      <c r="G3771" s="16" t="s">
        <v>2320</v>
      </c>
      <c r="H3771" s="251">
        <v>1220700</v>
      </c>
      <c r="I3771" s="251">
        <v>1.95</v>
      </c>
      <c r="J3771" s="16">
        <v>726250</v>
      </c>
      <c r="K3771" s="16">
        <v>1.75</v>
      </c>
      <c r="L3771" s="16">
        <v>726250</v>
      </c>
      <c r="M3771" s="16">
        <v>1.75</v>
      </c>
      <c r="N3771" s="16">
        <v>726250</v>
      </c>
      <c r="O3771" s="16">
        <v>1.75</v>
      </c>
      <c r="P3771" s="16">
        <v>726250</v>
      </c>
      <c r="Q3771" s="16">
        <v>1.75</v>
      </c>
      <c r="R3771" s="16">
        <v>4125700</v>
      </c>
      <c r="S3771" s="16">
        <v>8.9499999999999993</v>
      </c>
      <c r="T3771" s="16" t="s">
        <v>25</v>
      </c>
      <c r="U3771" s="16" t="s">
        <v>2567</v>
      </c>
      <c r="V3771" s="16" t="s">
        <v>199</v>
      </c>
    </row>
    <row r="3772" spans="1:22" s="13" customFormat="1" ht="150" x14ac:dyDescent="0.2">
      <c r="A3772" s="16">
        <v>3767</v>
      </c>
      <c r="B3772" s="16" t="s">
        <v>11294</v>
      </c>
      <c r="C3772" s="16" t="s">
        <v>13081</v>
      </c>
      <c r="D3772" s="16" t="s">
        <v>13082</v>
      </c>
      <c r="E3772" s="16" t="s">
        <v>13343</v>
      </c>
      <c r="F3772" s="16"/>
      <c r="G3772" s="151" t="s">
        <v>9114</v>
      </c>
      <c r="H3772" s="168">
        <v>4122448.06</v>
      </c>
      <c r="I3772" s="166" t="s">
        <v>9338</v>
      </c>
      <c r="J3772" s="166">
        <v>0</v>
      </c>
      <c r="K3772" s="166">
        <v>0</v>
      </c>
      <c r="L3772" s="166">
        <v>0</v>
      </c>
      <c r="M3772" s="166">
        <v>0</v>
      </c>
      <c r="N3772" s="166">
        <v>0</v>
      </c>
      <c r="O3772" s="166">
        <v>0</v>
      </c>
      <c r="P3772" s="166">
        <v>0</v>
      </c>
      <c r="Q3772" s="166">
        <v>0</v>
      </c>
      <c r="R3772" s="16">
        <v>4122448.06</v>
      </c>
      <c r="S3772" s="275">
        <v>40</v>
      </c>
      <c r="T3772" s="20" t="s">
        <v>13227</v>
      </c>
      <c r="U3772" s="118"/>
      <c r="V3772" s="118"/>
    </row>
    <row r="3773" spans="1:22" s="13" customFormat="1" ht="112.5" x14ac:dyDescent="0.2">
      <c r="A3773" s="16">
        <v>3768</v>
      </c>
      <c r="B3773" s="51" t="s">
        <v>5197</v>
      </c>
      <c r="C3773" s="51" t="s">
        <v>6024</v>
      </c>
      <c r="D3773" s="51" t="s">
        <v>6025</v>
      </c>
      <c r="E3773" s="51" t="s">
        <v>1051</v>
      </c>
      <c r="F3773" s="40" t="s">
        <v>14449</v>
      </c>
      <c r="G3773" s="51" t="s">
        <v>9115</v>
      </c>
      <c r="H3773" s="437">
        <v>4121600</v>
      </c>
      <c r="I3773" s="251" t="s">
        <v>10446</v>
      </c>
      <c r="J3773" s="17"/>
      <c r="K3773" s="17"/>
      <c r="L3773" s="17"/>
      <c r="M3773" s="17"/>
      <c r="N3773" s="17"/>
      <c r="O3773" s="17"/>
      <c r="P3773" s="17"/>
      <c r="Q3773" s="17"/>
      <c r="R3773" s="16">
        <v>4121600</v>
      </c>
      <c r="S3773" s="16">
        <v>23</v>
      </c>
      <c r="T3773" s="51" t="s">
        <v>14655</v>
      </c>
      <c r="U3773" s="51"/>
      <c r="V3773" s="17"/>
    </row>
    <row r="3774" spans="1:22" s="13" customFormat="1" ht="37.5" customHeight="1" x14ac:dyDescent="0.3">
      <c r="A3774" s="16">
        <v>3769</v>
      </c>
      <c r="B3774" s="120" t="s">
        <v>14056</v>
      </c>
      <c r="C3774" s="113" t="s">
        <v>14057</v>
      </c>
      <c r="D3774" s="120" t="s">
        <v>5479</v>
      </c>
      <c r="E3774" s="120" t="s">
        <v>14215</v>
      </c>
      <c r="F3774" s="20"/>
      <c r="G3774" s="21" t="s">
        <v>33</v>
      </c>
      <c r="H3774" s="115">
        <v>0</v>
      </c>
      <c r="I3774" s="470"/>
      <c r="J3774" s="170">
        <v>2058924</v>
      </c>
      <c r="K3774" s="170">
        <v>7</v>
      </c>
      <c r="L3774" s="170"/>
      <c r="M3774" s="170"/>
      <c r="N3774" s="170">
        <v>2058924</v>
      </c>
      <c r="O3774" s="170">
        <v>7</v>
      </c>
      <c r="P3774" s="170"/>
      <c r="Q3774" s="170"/>
      <c r="R3774" s="16">
        <v>4117848</v>
      </c>
      <c r="S3774" s="21">
        <v>14</v>
      </c>
      <c r="T3774" s="148" t="s">
        <v>13891</v>
      </c>
      <c r="U3774" s="218"/>
      <c r="V3774" s="218"/>
    </row>
    <row r="3775" spans="1:22" s="13" customFormat="1" ht="262.5" x14ac:dyDescent="0.2">
      <c r="A3775" s="16">
        <v>3770</v>
      </c>
      <c r="B3775" s="21" t="s">
        <v>4125</v>
      </c>
      <c r="C3775" s="16" t="s">
        <v>4124</v>
      </c>
      <c r="D3775" s="16" t="s">
        <v>4126</v>
      </c>
      <c r="E3775" s="16" t="s">
        <v>5975</v>
      </c>
      <c r="F3775" s="16"/>
      <c r="G3775" s="16" t="s">
        <v>1493</v>
      </c>
      <c r="H3775" s="251">
        <v>4116000</v>
      </c>
      <c r="I3775" s="251">
        <v>7</v>
      </c>
      <c r="J3775" s="16">
        <v>0</v>
      </c>
      <c r="K3775" s="16">
        <v>0</v>
      </c>
      <c r="L3775" s="16">
        <v>0</v>
      </c>
      <c r="M3775" s="16">
        <v>0</v>
      </c>
      <c r="N3775" s="16">
        <v>0</v>
      </c>
      <c r="O3775" s="16">
        <v>0</v>
      </c>
      <c r="P3775" s="16">
        <v>0</v>
      </c>
      <c r="Q3775" s="16">
        <v>0</v>
      </c>
      <c r="R3775" s="16">
        <v>4116000</v>
      </c>
      <c r="S3775" s="16">
        <v>7</v>
      </c>
      <c r="T3775" s="16" t="s">
        <v>76</v>
      </c>
      <c r="U3775" s="16"/>
      <c r="V3775" s="16"/>
    </row>
    <row r="3776" spans="1:22" s="13" customFormat="1" ht="75" x14ac:dyDescent="0.2">
      <c r="A3776" s="16">
        <v>3771</v>
      </c>
      <c r="B3776" s="51" t="s">
        <v>4950</v>
      </c>
      <c r="C3776" s="51" t="s">
        <v>6564</v>
      </c>
      <c r="D3776" s="51" t="s">
        <v>6565</v>
      </c>
      <c r="E3776" s="51" t="s">
        <v>14829</v>
      </c>
      <c r="F3776" s="40" t="s">
        <v>14449</v>
      </c>
      <c r="G3776" s="51" t="s">
        <v>9322</v>
      </c>
      <c r="H3776" s="437">
        <v>4116000</v>
      </c>
      <c r="I3776" s="251">
        <v>4900</v>
      </c>
      <c r="J3776" s="17"/>
      <c r="K3776" s="17"/>
      <c r="L3776" s="17"/>
      <c r="M3776" s="17"/>
      <c r="N3776" s="17"/>
      <c r="O3776" s="17"/>
      <c r="P3776" s="17"/>
      <c r="Q3776" s="17"/>
      <c r="R3776" s="16">
        <v>4116000</v>
      </c>
      <c r="S3776" s="16">
        <v>4900</v>
      </c>
      <c r="T3776" s="51" t="s">
        <v>14655</v>
      </c>
      <c r="U3776" s="51"/>
      <c r="V3776" s="17"/>
    </row>
    <row r="3777" spans="1:22" s="13" customFormat="1" ht="337.5" customHeight="1" x14ac:dyDescent="0.3">
      <c r="A3777" s="16">
        <v>3772</v>
      </c>
      <c r="B3777" s="20" t="s">
        <v>15783</v>
      </c>
      <c r="C3777" s="113" t="s">
        <v>15784</v>
      </c>
      <c r="D3777" s="20" t="s">
        <v>15783</v>
      </c>
      <c r="E3777" s="20" t="s">
        <v>14449</v>
      </c>
      <c r="F3777" s="116" t="s">
        <v>15785</v>
      </c>
      <c r="G3777" s="21" t="s">
        <v>24</v>
      </c>
      <c r="H3777" s="115">
        <v>967700</v>
      </c>
      <c r="I3777" s="115">
        <v>305</v>
      </c>
      <c r="J3777" s="21">
        <v>990000</v>
      </c>
      <c r="K3777" s="21">
        <v>300</v>
      </c>
      <c r="L3777" s="21">
        <v>1023990</v>
      </c>
      <c r="M3777" s="21">
        <v>290</v>
      </c>
      <c r="N3777" s="21">
        <v>1133450</v>
      </c>
      <c r="O3777" s="21">
        <v>300</v>
      </c>
      <c r="P3777" s="114"/>
      <c r="Q3777" s="114"/>
      <c r="R3777" s="16">
        <v>4115140</v>
      </c>
      <c r="S3777" s="21">
        <v>1195</v>
      </c>
      <c r="T3777" s="20" t="s">
        <v>15751</v>
      </c>
      <c r="U3777" s="16" t="s">
        <v>199</v>
      </c>
      <c r="V3777" s="16" t="s">
        <v>199</v>
      </c>
    </row>
    <row r="3778" spans="1:22" s="13" customFormat="1" ht="56.25" x14ac:dyDescent="0.2">
      <c r="A3778" s="16">
        <v>3773</v>
      </c>
      <c r="B3778" s="16" t="s">
        <v>1940</v>
      </c>
      <c r="C3778" s="16" t="s">
        <v>12519</v>
      </c>
      <c r="D3778" s="16" t="s">
        <v>12520</v>
      </c>
      <c r="E3778" s="16" t="s">
        <v>12610</v>
      </c>
      <c r="F3778" s="16"/>
      <c r="G3778" s="151" t="s">
        <v>7079</v>
      </c>
      <c r="H3778" s="275">
        <v>4112490</v>
      </c>
      <c r="I3778" s="275"/>
      <c r="J3778" s="275">
        <v>0</v>
      </c>
      <c r="K3778" s="275">
        <v>0</v>
      </c>
      <c r="L3778" s="275">
        <v>0</v>
      </c>
      <c r="M3778" s="275">
        <v>0</v>
      </c>
      <c r="N3778" s="275">
        <v>0</v>
      </c>
      <c r="O3778" s="275">
        <v>0</v>
      </c>
      <c r="P3778" s="275">
        <v>0</v>
      </c>
      <c r="Q3778" s="275">
        <v>0</v>
      </c>
      <c r="R3778" s="16">
        <v>4112490</v>
      </c>
      <c r="S3778" s="275">
        <v>0</v>
      </c>
      <c r="T3778" s="38" t="s">
        <v>11752</v>
      </c>
      <c r="U3778" s="279"/>
      <c r="V3778" s="279"/>
    </row>
    <row r="3779" spans="1:22" s="13" customFormat="1" ht="409.5" x14ac:dyDescent="0.2">
      <c r="A3779" s="16">
        <v>3774</v>
      </c>
      <c r="B3779" s="21" t="s">
        <v>4638</v>
      </c>
      <c r="C3779" s="16" t="s">
        <v>4628</v>
      </c>
      <c r="D3779" s="16" t="s">
        <v>4629</v>
      </c>
      <c r="E3779" s="16" t="s">
        <v>4639</v>
      </c>
      <c r="F3779" s="16"/>
      <c r="G3779" s="16" t="s">
        <v>33</v>
      </c>
      <c r="H3779" s="251">
        <v>1015546.88</v>
      </c>
      <c r="I3779" s="251">
        <v>128</v>
      </c>
      <c r="J3779" s="16">
        <v>774221.5</v>
      </c>
      <c r="K3779" s="16">
        <v>95</v>
      </c>
      <c r="L3779" s="16">
        <v>774221.5</v>
      </c>
      <c r="M3779" s="16">
        <v>95</v>
      </c>
      <c r="N3779" s="16">
        <v>774221.5</v>
      </c>
      <c r="O3779" s="16">
        <v>95</v>
      </c>
      <c r="P3779" s="16">
        <v>774221.5</v>
      </c>
      <c r="Q3779" s="16">
        <v>95</v>
      </c>
      <c r="R3779" s="16">
        <v>4112432.88</v>
      </c>
      <c r="S3779" s="16">
        <v>508</v>
      </c>
      <c r="T3779" s="16" t="s">
        <v>25</v>
      </c>
      <c r="U3779" s="16" t="s">
        <v>1320</v>
      </c>
      <c r="V3779" s="16" t="s">
        <v>3310</v>
      </c>
    </row>
    <row r="3780" spans="1:22" s="13" customFormat="1" ht="75" x14ac:dyDescent="0.2">
      <c r="A3780" s="16">
        <v>3775</v>
      </c>
      <c r="B3780" s="16" t="s">
        <v>12611</v>
      </c>
      <c r="C3780" s="16" t="s">
        <v>12612</v>
      </c>
      <c r="D3780" s="16" t="s">
        <v>798</v>
      </c>
      <c r="E3780" s="16" t="s">
        <v>12613</v>
      </c>
      <c r="F3780" s="16"/>
      <c r="G3780" s="151" t="s">
        <v>9115</v>
      </c>
      <c r="H3780" s="275">
        <v>1370000</v>
      </c>
      <c r="I3780" s="275" t="s">
        <v>9113</v>
      </c>
      <c r="J3780" s="275">
        <v>0</v>
      </c>
      <c r="K3780" s="275">
        <v>0</v>
      </c>
      <c r="L3780" s="275">
        <v>1370000</v>
      </c>
      <c r="M3780" s="275" t="s">
        <v>9113</v>
      </c>
      <c r="N3780" s="275">
        <v>0</v>
      </c>
      <c r="O3780" s="275">
        <v>0</v>
      </c>
      <c r="P3780" s="275">
        <v>1370000</v>
      </c>
      <c r="Q3780" s="275" t="s">
        <v>9113</v>
      </c>
      <c r="R3780" s="16">
        <v>4110000</v>
      </c>
      <c r="S3780" s="275">
        <v>3</v>
      </c>
      <c r="T3780" s="38" t="s">
        <v>11752</v>
      </c>
      <c r="U3780" s="279"/>
      <c r="V3780" s="279"/>
    </row>
    <row r="3781" spans="1:22" s="13" customFormat="1" ht="37.5" customHeight="1" x14ac:dyDescent="0.3">
      <c r="A3781" s="16">
        <v>3776</v>
      </c>
      <c r="B3781" s="120" t="s">
        <v>7008</v>
      </c>
      <c r="C3781" s="113" t="s">
        <v>7009</v>
      </c>
      <c r="D3781" s="120" t="s">
        <v>5479</v>
      </c>
      <c r="E3781" s="120" t="s">
        <v>14216</v>
      </c>
      <c r="F3781" s="20"/>
      <c r="G3781" s="21" t="s">
        <v>33</v>
      </c>
      <c r="H3781" s="470">
        <v>1026000</v>
      </c>
      <c r="I3781" s="470">
        <v>30</v>
      </c>
      <c r="J3781" s="170">
        <v>1026000</v>
      </c>
      <c r="K3781" s="170">
        <v>30</v>
      </c>
      <c r="L3781" s="170">
        <v>1026000</v>
      </c>
      <c r="M3781" s="170">
        <v>30</v>
      </c>
      <c r="N3781" s="170">
        <v>1026000</v>
      </c>
      <c r="O3781" s="170">
        <v>30</v>
      </c>
      <c r="P3781" s="170"/>
      <c r="Q3781" s="170"/>
      <c r="R3781" s="16">
        <v>4104000</v>
      </c>
      <c r="S3781" s="21">
        <v>120</v>
      </c>
      <c r="T3781" s="148" t="s">
        <v>13891</v>
      </c>
      <c r="U3781" s="218"/>
      <c r="V3781" s="218"/>
    </row>
    <row r="3782" spans="1:22" s="13" customFormat="1" ht="56.25" x14ac:dyDescent="0.2">
      <c r="A3782" s="16">
        <v>3777</v>
      </c>
      <c r="B3782" s="21" t="s">
        <v>55</v>
      </c>
      <c r="C3782" s="16" t="s">
        <v>9422</v>
      </c>
      <c r="D3782" s="16" t="s">
        <v>9423</v>
      </c>
      <c r="E3782" s="16" t="s">
        <v>9439</v>
      </c>
      <c r="F3782" s="16"/>
      <c r="G3782" s="16" t="s">
        <v>9115</v>
      </c>
      <c r="H3782" s="251">
        <v>4103607.24</v>
      </c>
      <c r="I3782" s="251" t="s">
        <v>9252</v>
      </c>
      <c r="J3782" s="16"/>
      <c r="K3782" s="16"/>
      <c r="L3782" s="16"/>
      <c r="M3782" s="16"/>
      <c r="N3782" s="16"/>
      <c r="O3782" s="16"/>
      <c r="P3782" s="16"/>
      <c r="Q3782" s="16"/>
      <c r="R3782" s="16">
        <v>4103607.24</v>
      </c>
      <c r="S3782" s="16">
        <v>16</v>
      </c>
      <c r="T3782" s="16" t="s">
        <v>1326</v>
      </c>
      <c r="U3782" s="16"/>
      <c r="V3782" s="16"/>
    </row>
    <row r="3783" spans="1:22" s="13" customFormat="1" ht="409.5" x14ac:dyDescent="0.2">
      <c r="A3783" s="16">
        <v>3778</v>
      </c>
      <c r="B3783" s="21" t="s">
        <v>5945</v>
      </c>
      <c r="C3783" s="16" t="s">
        <v>5954</v>
      </c>
      <c r="D3783" s="16" t="s">
        <v>5955</v>
      </c>
      <c r="E3783" s="16" t="s">
        <v>5956</v>
      </c>
      <c r="F3783" s="16"/>
      <c r="G3783" s="16" t="s">
        <v>1493</v>
      </c>
      <c r="H3783" s="251">
        <v>4100000</v>
      </c>
      <c r="I3783" s="251">
        <v>2</v>
      </c>
      <c r="J3783" s="16">
        <v>0</v>
      </c>
      <c r="K3783" s="16">
        <v>0</v>
      </c>
      <c r="L3783" s="16">
        <v>0</v>
      </c>
      <c r="M3783" s="16">
        <v>0</v>
      </c>
      <c r="N3783" s="16">
        <v>0</v>
      </c>
      <c r="O3783" s="16">
        <v>0</v>
      </c>
      <c r="P3783" s="16">
        <v>0</v>
      </c>
      <c r="Q3783" s="16">
        <v>0</v>
      </c>
      <c r="R3783" s="16">
        <v>4100000</v>
      </c>
      <c r="S3783" s="16">
        <v>2</v>
      </c>
      <c r="T3783" s="16" t="s">
        <v>76</v>
      </c>
      <c r="U3783" s="16"/>
      <c r="V3783" s="16" t="s">
        <v>5957</v>
      </c>
    </row>
    <row r="3784" spans="1:22" s="13" customFormat="1" ht="409.5" x14ac:dyDescent="0.2">
      <c r="A3784" s="16">
        <v>3779</v>
      </c>
      <c r="B3784" s="21" t="s">
        <v>1402</v>
      </c>
      <c r="C3784" s="16" t="s">
        <v>1405</v>
      </c>
      <c r="D3784" s="16" t="s">
        <v>2349</v>
      </c>
      <c r="E3784" s="16" t="s">
        <v>2350</v>
      </c>
      <c r="F3784" s="16"/>
      <c r="G3784" s="16" t="s">
        <v>1493</v>
      </c>
      <c r="H3784" s="251">
        <v>649887.5</v>
      </c>
      <c r="I3784" s="251">
        <v>500</v>
      </c>
      <c r="J3784" s="16">
        <v>810855.28125</v>
      </c>
      <c r="K3784" s="16">
        <v>500</v>
      </c>
      <c r="L3784" s="16">
        <v>843289.49250000005</v>
      </c>
      <c r="M3784" s="16">
        <v>500</v>
      </c>
      <c r="N3784" s="16">
        <v>877021.07220000005</v>
      </c>
      <c r="O3784" s="16">
        <v>500</v>
      </c>
      <c r="P3784" s="16">
        <v>912101.91508800013</v>
      </c>
      <c r="Q3784" s="16">
        <v>500</v>
      </c>
      <c r="R3784" s="16">
        <v>4093155.2610380002</v>
      </c>
      <c r="S3784" s="16">
        <v>2500</v>
      </c>
      <c r="T3784" s="16" t="s">
        <v>966</v>
      </c>
      <c r="U3784" s="16" t="s">
        <v>35</v>
      </c>
      <c r="V3784" s="16" t="s">
        <v>199</v>
      </c>
    </row>
    <row r="3785" spans="1:22" s="13" customFormat="1" x14ac:dyDescent="0.2">
      <c r="A3785" s="16">
        <v>3780</v>
      </c>
      <c r="B3785" s="21" t="s">
        <v>2062</v>
      </c>
      <c r="C3785" s="16" t="s">
        <v>4434</v>
      </c>
      <c r="D3785" s="16" t="s">
        <v>1954</v>
      </c>
      <c r="E3785" s="16" t="s">
        <v>10573</v>
      </c>
      <c r="F3785" s="16"/>
      <c r="G3785" s="16" t="s">
        <v>7084</v>
      </c>
      <c r="H3785" s="251">
        <v>4091360</v>
      </c>
      <c r="I3785" s="251" t="s">
        <v>10768</v>
      </c>
      <c r="J3785" s="16"/>
      <c r="K3785" s="16"/>
      <c r="L3785" s="16"/>
      <c r="M3785" s="16"/>
      <c r="N3785" s="16"/>
      <c r="O3785" s="16"/>
      <c r="P3785" s="16"/>
      <c r="Q3785" s="16"/>
      <c r="R3785" s="16">
        <v>4091360</v>
      </c>
      <c r="S3785" s="16">
        <v>562</v>
      </c>
      <c r="T3785" s="16" t="s">
        <v>76</v>
      </c>
      <c r="U3785" s="16" t="s">
        <v>2567</v>
      </c>
      <c r="V3785" s="16" t="s">
        <v>10761</v>
      </c>
    </row>
    <row r="3786" spans="1:22" s="13" customFormat="1" ht="75" x14ac:dyDescent="0.2">
      <c r="A3786" s="16">
        <v>3781</v>
      </c>
      <c r="B3786" s="21" t="s">
        <v>8201</v>
      </c>
      <c r="C3786" s="16" t="s">
        <v>8202</v>
      </c>
      <c r="D3786" s="16" t="s">
        <v>8203</v>
      </c>
      <c r="E3786" s="16" t="s">
        <v>8204</v>
      </c>
      <c r="F3786" s="16"/>
      <c r="G3786" s="16" t="s">
        <v>33</v>
      </c>
      <c r="H3786" s="251">
        <v>685999.99999999988</v>
      </c>
      <c r="I3786" s="251">
        <v>700</v>
      </c>
      <c r="J3786" s="16">
        <v>850380</v>
      </c>
      <c r="K3786" s="16">
        <v>500</v>
      </c>
      <c r="L3786" s="16">
        <v>850380</v>
      </c>
      <c r="M3786" s="16">
        <v>500</v>
      </c>
      <c r="N3786" s="16">
        <v>850380</v>
      </c>
      <c r="O3786" s="16">
        <v>500</v>
      </c>
      <c r="P3786" s="16">
        <v>850380</v>
      </c>
      <c r="Q3786" s="16">
        <v>500</v>
      </c>
      <c r="R3786" s="16">
        <v>4087520</v>
      </c>
      <c r="S3786" s="16">
        <v>2700</v>
      </c>
      <c r="T3786" s="16" t="s">
        <v>213</v>
      </c>
      <c r="U3786" s="16" t="s">
        <v>7048</v>
      </c>
      <c r="V3786" s="16" t="s">
        <v>7048</v>
      </c>
    </row>
    <row r="3787" spans="1:22" s="13" customFormat="1" ht="93.75" x14ac:dyDescent="0.2">
      <c r="A3787" s="16">
        <v>3782</v>
      </c>
      <c r="B3787" s="16" t="s">
        <v>13066</v>
      </c>
      <c r="C3787" s="16" t="s">
        <v>13067</v>
      </c>
      <c r="D3787" s="16" t="s">
        <v>5479</v>
      </c>
      <c r="E3787" s="16" t="s">
        <v>13068</v>
      </c>
      <c r="F3787" s="16"/>
      <c r="G3787" s="151" t="s">
        <v>33</v>
      </c>
      <c r="H3787" s="166">
        <v>0</v>
      </c>
      <c r="I3787" s="166">
        <v>0</v>
      </c>
      <c r="J3787" s="166">
        <v>1360800</v>
      </c>
      <c r="K3787" s="166">
        <v>1</v>
      </c>
      <c r="L3787" s="166">
        <v>1360800</v>
      </c>
      <c r="M3787" s="166">
        <v>0</v>
      </c>
      <c r="N3787" s="166">
        <v>1360800</v>
      </c>
      <c r="O3787" s="166">
        <v>1</v>
      </c>
      <c r="P3787" s="166">
        <v>0</v>
      </c>
      <c r="Q3787" s="166">
        <v>0</v>
      </c>
      <c r="R3787" s="16">
        <v>4082400</v>
      </c>
      <c r="S3787" s="275">
        <v>2</v>
      </c>
      <c r="T3787" s="20" t="s">
        <v>12910</v>
      </c>
      <c r="U3787" s="166" t="s">
        <v>2567</v>
      </c>
      <c r="V3787" s="166"/>
    </row>
    <row r="3788" spans="1:22" s="13" customFormat="1" ht="37.5" x14ac:dyDescent="0.2">
      <c r="A3788" s="16">
        <v>3783</v>
      </c>
      <c r="B3788" s="21" t="s">
        <v>8205</v>
      </c>
      <c r="C3788" s="16" t="s">
        <v>8178</v>
      </c>
      <c r="D3788" s="16" t="s">
        <v>320</v>
      </c>
      <c r="E3788" s="16" t="s">
        <v>8179</v>
      </c>
      <c r="F3788" s="16"/>
      <c r="G3788" s="16" t="s">
        <v>33</v>
      </c>
      <c r="H3788" s="251">
        <v>653199.99999999988</v>
      </c>
      <c r="I3788" s="251">
        <v>2</v>
      </c>
      <c r="J3788" s="16">
        <v>856000</v>
      </c>
      <c r="K3788" s="16">
        <v>1</v>
      </c>
      <c r="L3788" s="16">
        <v>856000</v>
      </c>
      <c r="M3788" s="16">
        <v>1</v>
      </c>
      <c r="N3788" s="16">
        <v>856000</v>
      </c>
      <c r="O3788" s="16">
        <v>1</v>
      </c>
      <c r="P3788" s="16">
        <v>856000</v>
      </c>
      <c r="Q3788" s="16">
        <v>1</v>
      </c>
      <c r="R3788" s="16">
        <v>4077200</v>
      </c>
      <c r="S3788" s="16">
        <v>6</v>
      </c>
      <c r="T3788" s="16" t="s">
        <v>213</v>
      </c>
      <c r="U3788" s="16" t="s">
        <v>7048</v>
      </c>
      <c r="V3788" s="16" t="s">
        <v>7048</v>
      </c>
    </row>
    <row r="3789" spans="1:22" s="13" customFormat="1" ht="56.25" x14ac:dyDescent="0.2">
      <c r="A3789" s="16">
        <v>3784</v>
      </c>
      <c r="B3789" s="21" t="s">
        <v>264</v>
      </c>
      <c r="C3789" s="16" t="s">
        <v>1132</v>
      </c>
      <c r="D3789" s="16" t="s">
        <v>373</v>
      </c>
      <c r="E3789" s="16" t="s">
        <v>9403</v>
      </c>
      <c r="F3789" s="16"/>
      <c r="G3789" s="16" t="s">
        <v>9115</v>
      </c>
      <c r="H3789" s="251">
        <v>4076504.88</v>
      </c>
      <c r="I3789" s="251" t="s">
        <v>9404</v>
      </c>
      <c r="J3789" s="16"/>
      <c r="K3789" s="16"/>
      <c r="L3789" s="16"/>
      <c r="M3789" s="16"/>
      <c r="N3789" s="16"/>
      <c r="O3789" s="16"/>
      <c r="P3789" s="16"/>
      <c r="Q3789" s="16"/>
      <c r="R3789" s="16">
        <v>4076504.88</v>
      </c>
      <c r="S3789" s="16">
        <v>30</v>
      </c>
      <c r="T3789" s="16" t="s">
        <v>1326</v>
      </c>
      <c r="U3789" s="16"/>
      <c r="V3789" s="16"/>
    </row>
    <row r="3790" spans="1:22" s="13" customFormat="1" ht="409.5" x14ac:dyDescent="0.2">
      <c r="A3790" s="16">
        <v>3785</v>
      </c>
      <c r="B3790" s="21" t="s">
        <v>4645</v>
      </c>
      <c r="C3790" s="16" t="s">
        <v>4646</v>
      </c>
      <c r="D3790" s="16" t="s">
        <v>4647</v>
      </c>
      <c r="E3790" s="16" t="s">
        <v>4648</v>
      </c>
      <c r="F3790" s="16"/>
      <c r="G3790" s="16" t="s">
        <v>33</v>
      </c>
      <c r="H3790" s="251">
        <v>468660</v>
      </c>
      <c r="I3790" s="251">
        <v>40</v>
      </c>
      <c r="J3790" s="16">
        <v>901606.8</v>
      </c>
      <c r="K3790" s="16">
        <v>40</v>
      </c>
      <c r="L3790" s="16">
        <v>901606.8</v>
      </c>
      <c r="M3790" s="16">
        <v>40</v>
      </c>
      <c r="N3790" s="16">
        <v>901606.8</v>
      </c>
      <c r="O3790" s="16">
        <v>40</v>
      </c>
      <c r="P3790" s="16">
        <v>901606.8</v>
      </c>
      <c r="Q3790" s="16">
        <v>40</v>
      </c>
      <c r="R3790" s="16">
        <v>4075087.2</v>
      </c>
      <c r="S3790" s="16">
        <v>200</v>
      </c>
      <c r="T3790" s="16" t="s">
        <v>25</v>
      </c>
      <c r="U3790" s="16" t="s">
        <v>2567</v>
      </c>
      <c r="V3790" s="16" t="s">
        <v>199</v>
      </c>
    </row>
    <row r="3791" spans="1:22" s="13" customFormat="1" ht="75" x14ac:dyDescent="0.2">
      <c r="A3791" s="16">
        <v>3786</v>
      </c>
      <c r="B3791" s="21" t="s">
        <v>5202</v>
      </c>
      <c r="C3791" s="16" t="s">
        <v>5203</v>
      </c>
      <c r="D3791" s="16" t="s">
        <v>5204</v>
      </c>
      <c r="E3791" s="16" t="s">
        <v>10800</v>
      </c>
      <c r="F3791" s="16"/>
      <c r="G3791" s="16" t="s">
        <v>7084</v>
      </c>
      <c r="H3791" s="251">
        <v>4074840</v>
      </c>
      <c r="I3791" s="251" t="s">
        <v>10798</v>
      </c>
      <c r="J3791" s="16"/>
      <c r="K3791" s="16"/>
      <c r="L3791" s="16"/>
      <c r="M3791" s="16"/>
      <c r="N3791" s="16"/>
      <c r="O3791" s="16"/>
      <c r="P3791" s="16"/>
      <c r="Q3791" s="16"/>
      <c r="R3791" s="16">
        <v>4074840</v>
      </c>
      <c r="S3791" s="16">
        <v>1050</v>
      </c>
      <c r="T3791" s="16" t="s">
        <v>76</v>
      </c>
      <c r="U3791" s="16" t="s">
        <v>2567</v>
      </c>
      <c r="V3791" s="16" t="s">
        <v>10797</v>
      </c>
    </row>
    <row r="3792" spans="1:22" s="13" customFormat="1" ht="262.5" customHeight="1" x14ac:dyDescent="0.3">
      <c r="A3792" s="16">
        <v>3787</v>
      </c>
      <c r="B3792" s="120" t="s">
        <v>5773</v>
      </c>
      <c r="C3792" s="113" t="s">
        <v>14195</v>
      </c>
      <c r="D3792" s="120" t="s">
        <v>798</v>
      </c>
      <c r="E3792" s="120" t="s">
        <v>14217</v>
      </c>
      <c r="F3792" s="20"/>
      <c r="G3792" s="21" t="s">
        <v>33</v>
      </c>
      <c r="H3792" s="470">
        <v>1018710</v>
      </c>
      <c r="I3792" s="470">
        <v>3</v>
      </c>
      <c r="J3792" s="170">
        <v>1018710</v>
      </c>
      <c r="K3792" s="170">
        <v>3</v>
      </c>
      <c r="L3792" s="170">
        <v>1018710</v>
      </c>
      <c r="M3792" s="170">
        <v>3</v>
      </c>
      <c r="N3792" s="170">
        <v>1018710</v>
      </c>
      <c r="O3792" s="170">
        <v>3</v>
      </c>
      <c r="P3792" s="170"/>
      <c r="Q3792" s="170"/>
      <c r="R3792" s="16">
        <v>4074840</v>
      </c>
      <c r="S3792" s="21">
        <v>12</v>
      </c>
      <c r="T3792" s="148" t="s">
        <v>13891</v>
      </c>
      <c r="U3792" s="218"/>
      <c r="V3792" s="218"/>
    </row>
    <row r="3793" spans="1:22" s="13" customFormat="1" ht="75" customHeight="1" x14ac:dyDescent="0.3">
      <c r="A3793" s="16">
        <v>3788</v>
      </c>
      <c r="B3793" s="120" t="s">
        <v>14198</v>
      </c>
      <c r="C3793" s="113" t="s">
        <v>14199</v>
      </c>
      <c r="D3793" s="120" t="s">
        <v>5479</v>
      </c>
      <c r="E3793" s="120" t="s">
        <v>14218</v>
      </c>
      <c r="F3793" s="20"/>
      <c r="G3793" s="21" t="s">
        <v>33</v>
      </c>
      <c r="H3793" s="470">
        <v>1018710</v>
      </c>
      <c r="I3793" s="470">
        <v>3</v>
      </c>
      <c r="J3793" s="170">
        <v>1018710</v>
      </c>
      <c r="K3793" s="170">
        <v>3</v>
      </c>
      <c r="L3793" s="170">
        <v>1018710</v>
      </c>
      <c r="M3793" s="170">
        <v>3</v>
      </c>
      <c r="N3793" s="170">
        <v>1018710</v>
      </c>
      <c r="O3793" s="170">
        <v>3</v>
      </c>
      <c r="P3793" s="170"/>
      <c r="Q3793" s="170"/>
      <c r="R3793" s="16">
        <v>4074840</v>
      </c>
      <c r="S3793" s="21">
        <v>12</v>
      </c>
      <c r="T3793" s="148" t="s">
        <v>13891</v>
      </c>
      <c r="U3793" s="218"/>
      <c r="V3793" s="218"/>
    </row>
    <row r="3794" spans="1:22" s="13" customFormat="1" ht="56.25" customHeight="1" x14ac:dyDescent="0.3">
      <c r="A3794" s="16">
        <v>3789</v>
      </c>
      <c r="B3794" s="120" t="s">
        <v>14198</v>
      </c>
      <c r="C3794" s="113" t="s">
        <v>14199</v>
      </c>
      <c r="D3794" s="120" t="s">
        <v>5479</v>
      </c>
      <c r="E3794" s="120" t="s">
        <v>14218</v>
      </c>
      <c r="F3794" s="20"/>
      <c r="G3794" s="21" t="s">
        <v>33</v>
      </c>
      <c r="H3794" s="470">
        <v>1018710</v>
      </c>
      <c r="I3794" s="470">
        <v>3</v>
      </c>
      <c r="J3794" s="170">
        <v>1018710</v>
      </c>
      <c r="K3794" s="170">
        <v>3</v>
      </c>
      <c r="L3794" s="170">
        <v>1018710</v>
      </c>
      <c r="M3794" s="170">
        <v>3</v>
      </c>
      <c r="N3794" s="170">
        <v>1018710</v>
      </c>
      <c r="O3794" s="170">
        <v>3</v>
      </c>
      <c r="P3794" s="170"/>
      <c r="Q3794" s="170"/>
      <c r="R3794" s="16">
        <v>4074840</v>
      </c>
      <c r="S3794" s="21">
        <v>12</v>
      </c>
      <c r="T3794" s="148" t="s">
        <v>13891</v>
      </c>
      <c r="U3794" s="218"/>
      <c r="V3794" s="218"/>
    </row>
    <row r="3795" spans="1:22" s="13" customFormat="1" ht="37.5" x14ac:dyDescent="0.2">
      <c r="A3795" s="16">
        <v>3790</v>
      </c>
      <c r="B3795" s="16" t="s">
        <v>12614</v>
      </c>
      <c r="C3795" s="16" t="s">
        <v>12615</v>
      </c>
      <c r="D3795" s="16" t="s">
        <v>1501</v>
      </c>
      <c r="E3795" s="16" t="s">
        <v>12616</v>
      </c>
      <c r="F3795" s="16"/>
      <c r="G3795" s="151" t="s">
        <v>9115</v>
      </c>
      <c r="H3795" s="275">
        <v>2035000</v>
      </c>
      <c r="I3795" s="275" t="s">
        <v>9113</v>
      </c>
      <c r="J3795" s="275">
        <v>0</v>
      </c>
      <c r="K3795" s="275">
        <v>0</v>
      </c>
      <c r="L3795" s="275">
        <v>0</v>
      </c>
      <c r="M3795" s="275">
        <v>0</v>
      </c>
      <c r="N3795" s="275">
        <v>2035000</v>
      </c>
      <c r="O3795" s="275" t="s">
        <v>9113</v>
      </c>
      <c r="P3795" s="275">
        <v>0</v>
      </c>
      <c r="Q3795" s="275">
        <v>0</v>
      </c>
      <c r="R3795" s="16">
        <v>4070000</v>
      </c>
      <c r="S3795" s="275">
        <v>2</v>
      </c>
      <c r="T3795" s="38" t="s">
        <v>11752</v>
      </c>
      <c r="U3795" s="279"/>
      <c r="V3795" s="279"/>
    </row>
    <row r="3796" spans="1:22" s="13" customFormat="1" ht="37.5" x14ac:dyDescent="0.2">
      <c r="A3796" s="16">
        <v>3791</v>
      </c>
      <c r="B3796" s="21" t="s">
        <v>2862</v>
      </c>
      <c r="C3796" s="16" t="s">
        <v>5768</v>
      </c>
      <c r="D3796" s="16" t="s">
        <v>5769</v>
      </c>
      <c r="E3796" s="16" t="s">
        <v>10653</v>
      </c>
      <c r="F3796" s="16"/>
      <c r="G3796" s="16" t="s">
        <v>9115</v>
      </c>
      <c r="H3796" s="251">
        <v>4064972.7999999998</v>
      </c>
      <c r="I3796" s="251" t="s">
        <v>9421</v>
      </c>
      <c r="J3796" s="16"/>
      <c r="K3796" s="16"/>
      <c r="L3796" s="16"/>
      <c r="M3796" s="16"/>
      <c r="N3796" s="16"/>
      <c r="O3796" s="16"/>
      <c r="P3796" s="16"/>
      <c r="Q3796" s="16"/>
      <c r="R3796" s="16">
        <v>4064972.7999999998</v>
      </c>
      <c r="S3796" s="16">
        <v>8</v>
      </c>
      <c r="T3796" s="16" t="s">
        <v>76</v>
      </c>
      <c r="U3796" s="16" t="s">
        <v>294</v>
      </c>
      <c r="V3796" s="16" t="s">
        <v>10654</v>
      </c>
    </row>
    <row r="3797" spans="1:22" s="13" customFormat="1" ht="243.75" x14ac:dyDescent="0.2">
      <c r="A3797" s="16">
        <v>3792</v>
      </c>
      <c r="B3797" s="21" t="s">
        <v>3176</v>
      </c>
      <c r="C3797" s="16" t="s">
        <v>5834</v>
      </c>
      <c r="D3797" s="16" t="s">
        <v>5835</v>
      </c>
      <c r="E3797" s="16" t="s">
        <v>5836</v>
      </c>
      <c r="F3797" s="16"/>
      <c r="G3797" s="16" t="s">
        <v>1493</v>
      </c>
      <c r="H3797" s="251">
        <v>4064865.9699999997</v>
      </c>
      <c r="I3797" s="251">
        <v>47</v>
      </c>
      <c r="J3797" s="16">
        <v>0</v>
      </c>
      <c r="K3797" s="16">
        <v>0</v>
      </c>
      <c r="L3797" s="16">
        <v>0</v>
      </c>
      <c r="M3797" s="16">
        <v>0</v>
      </c>
      <c r="N3797" s="16">
        <v>0</v>
      </c>
      <c r="O3797" s="16">
        <v>0</v>
      </c>
      <c r="P3797" s="16">
        <v>0</v>
      </c>
      <c r="Q3797" s="16">
        <v>0</v>
      </c>
      <c r="R3797" s="16">
        <v>4064865.9699999997</v>
      </c>
      <c r="S3797" s="16">
        <v>47</v>
      </c>
      <c r="T3797" s="16" t="s">
        <v>76</v>
      </c>
      <c r="U3797" s="16" t="s">
        <v>1702</v>
      </c>
      <c r="V3797" s="16" t="s">
        <v>5837</v>
      </c>
    </row>
    <row r="3798" spans="1:22" s="13" customFormat="1" ht="75" customHeight="1" x14ac:dyDescent="0.3">
      <c r="A3798" s="16">
        <v>3793</v>
      </c>
      <c r="B3798" s="20" t="s">
        <v>14183</v>
      </c>
      <c r="C3798" s="20" t="s">
        <v>1471</v>
      </c>
      <c r="D3798" s="20" t="s">
        <v>14184</v>
      </c>
      <c r="E3798" s="20" t="s">
        <v>14185</v>
      </c>
      <c r="F3798" s="114"/>
      <c r="G3798" s="21" t="s">
        <v>33</v>
      </c>
      <c r="H3798" s="479">
        <v>1250000</v>
      </c>
      <c r="I3798" s="479">
        <v>4</v>
      </c>
      <c r="J3798" s="185">
        <v>937500</v>
      </c>
      <c r="K3798" s="185">
        <v>3</v>
      </c>
      <c r="L3798" s="185">
        <v>937500</v>
      </c>
      <c r="M3798" s="185">
        <v>3</v>
      </c>
      <c r="N3798" s="185">
        <v>937500</v>
      </c>
      <c r="O3798" s="185">
        <v>3</v>
      </c>
      <c r="P3798" s="185"/>
      <c r="Q3798" s="185"/>
      <c r="R3798" s="16">
        <v>4062500</v>
      </c>
      <c r="S3798" s="21">
        <v>13</v>
      </c>
      <c r="T3798" s="20" t="s">
        <v>14166</v>
      </c>
      <c r="U3798" s="211"/>
      <c r="V3798" s="211"/>
    </row>
    <row r="3799" spans="1:22" s="13" customFormat="1" ht="75" x14ac:dyDescent="0.2">
      <c r="A3799" s="16">
        <v>3794</v>
      </c>
      <c r="B3799" s="21" t="s">
        <v>417</v>
      </c>
      <c r="C3799" s="16" t="s">
        <v>726</v>
      </c>
      <c r="D3799" s="16" t="s">
        <v>727</v>
      </c>
      <c r="E3799" s="16" t="s">
        <v>728</v>
      </c>
      <c r="F3799" s="40" t="s">
        <v>756</v>
      </c>
      <c r="G3799" s="16" t="s">
        <v>33</v>
      </c>
      <c r="H3799" s="251">
        <v>963297.50400000007</v>
      </c>
      <c r="I3799" s="251">
        <v>11</v>
      </c>
      <c r="J3799" s="16">
        <v>997012.91664000007</v>
      </c>
      <c r="K3799" s="16">
        <v>11</v>
      </c>
      <c r="L3799" s="16">
        <v>1031908.3687224</v>
      </c>
      <c r="M3799" s="16">
        <v>11</v>
      </c>
      <c r="N3799" s="16">
        <v>1068025.161627684</v>
      </c>
      <c r="O3799" s="16">
        <v>11</v>
      </c>
      <c r="P3799" s="16">
        <v>0</v>
      </c>
      <c r="Q3799" s="16">
        <v>0</v>
      </c>
      <c r="R3799" s="16">
        <v>4060243.9509900846</v>
      </c>
      <c r="S3799" s="16">
        <v>44</v>
      </c>
      <c r="T3799" s="16" t="s">
        <v>25</v>
      </c>
      <c r="U3799" s="16" t="s">
        <v>722</v>
      </c>
      <c r="V3799" s="16" t="s">
        <v>723</v>
      </c>
    </row>
    <row r="3800" spans="1:22" s="13" customFormat="1" ht="37.5" customHeight="1" x14ac:dyDescent="0.3">
      <c r="A3800" s="16">
        <v>3795</v>
      </c>
      <c r="B3800" s="20" t="s">
        <v>16200</v>
      </c>
      <c r="C3800" s="20" t="s">
        <v>16201</v>
      </c>
      <c r="D3800" s="20" t="s">
        <v>16202</v>
      </c>
      <c r="E3800" s="20" t="s">
        <v>16203</v>
      </c>
      <c r="F3800" s="116" t="s">
        <v>16204</v>
      </c>
      <c r="G3800" s="21" t="s">
        <v>33</v>
      </c>
      <c r="H3800" s="115">
        <v>4057920</v>
      </c>
      <c r="I3800" s="115">
        <v>4000</v>
      </c>
      <c r="J3800" s="171"/>
      <c r="K3800" s="171"/>
      <c r="L3800" s="171"/>
      <c r="M3800" s="171"/>
      <c r="N3800" s="174"/>
      <c r="O3800" s="174"/>
      <c r="P3800" s="174"/>
      <c r="Q3800" s="174"/>
      <c r="R3800" s="16">
        <v>4057920</v>
      </c>
      <c r="S3800" s="171">
        <v>4000</v>
      </c>
      <c r="T3800" s="21" t="s">
        <v>15928</v>
      </c>
      <c r="U3800" s="16" t="s">
        <v>1379</v>
      </c>
      <c r="V3800" s="16" t="s">
        <v>199</v>
      </c>
    </row>
    <row r="3801" spans="1:22" s="13" customFormat="1" ht="75" x14ac:dyDescent="0.2">
      <c r="A3801" s="16">
        <v>3796</v>
      </c>
      <c r="B3801" s="51" t="s">
        <v>955</v>
      </c>
      <c r="C3801" s="51" t="s">
        <v>1901</v>
      </c>
      <c r="D3801" s="51" t="s">
        <v>1902</v>
      </c>
      <c r="E3801" s="51" t="s">
        <v>14918</v>
      </c>
      <c r="F3801" s="51"/>
      <c r="G3801" s="51" t="s">
        <v>7079</v>
      </c>
      <c r="H3801" s="437">
        <v>4055520</v>
      </c>
      <c r="I3801" s="251" t="s">
        <v>14919</v>
      </c>
      <c r="J3801" s="17"/>
      <c r="K3801" s="17"/>
      <c r="L3801" s="17"/>
      <c r="M3801" s="17"/>
      <c r="N3801" s="17"/>
      <c r="O3801" s="17"/>
      <c r="P3801" s="17"/>
      <c r="Q3801" s="17"/>
      <c r="R3801" s="16">
        <v>4055520</v>
      </c>
      <c r="S3801" s="16">
        <v>45298</v>
      </c>
      <c r="T3801" s="51" t="s">
        <v>14655</v>
      </c>
      <c r="U3801" s="51"/>
      <c r="V3801" s="17"/>
    </row>
    <row r="3802" spans="1:22" s="13" customFormat="1" ht="300" x14ac:dyDescent="0.2">
      <c r="A3802" s="16">
        <v>3797</v>
      </c>
      <c r="B3802" s="21" t="s">
        <v>3170</v>
      </c>
      <c r="C3802" s="16" t="s">
        <v>5451</v>
      </c>
      <c r="D3802" s="16" t="s">
        <v>5452</v>
      </c>
      <c r="E3802" s="16" t="s">
        <v>6072</v>
      </c>
      <c r="F3802" s="16"/>
      <c r="G3802" s="16" t="s">
        <v>410</v>
      </c>
      <c r="H3802" s="251">
        <v>4050000</v>
      </c>
      <c r="I3802" s="251">
        <v>9</v>
      </c>
      <c r="J3802" s="16">
        <v>0</v>
      </c>
      <c r="K3802" s="16">
        <v>0</v>
      </c>
      <c r="L3802" s="16">
        <v>0</v>
      </c>
      <c r="M3802" s="16">
        <v>0</v>
      </c>
      <c r="N3802" s="16">
        <v>0</v>
      </c>
      <c r="O3802" s="16">
        <v>0</v>
      </c>
      <c r="P3802" s="16">
        <v>0</v>
      </c>
      <c r="Q3802" s="16">
        <v>0</v>
      </c>
      <c r="R3802" s="16">
        <v>4050000</v>
      </c>
      <c r="S3802" s="16">
        <v>9</v>
      </c>
      <c r="T3802" s="16" t="s">
        <v>76</v>
      </c>
      <c r="U3802" s="16"/>
      <c r="V3802" s="16"/>
    </row>
    <row r="3803" spans="1:22" s="13" customFormat="1" ht="37.5" x14ac:dyDescent="0.2">
      <c r="A3803" s="16">
        <v>3798</v>
      </c>
      <c r="B3803" s="21" t="s">
        <v>532</v>
      </c>
      <c r="C3803" s="16" t="s">
        <v>533</v>
      </c>
      <c r="D3803" s="16" t="s">
        <v>517</v>
      </c>
      <c r="E3803" s="16" t="s">
        <v>10883</v>
      </c>
      <c r="F3803" s="16"/>
      <c r="G3803" s="16" t="s">
        <v>9114</v>
      </c>
      <c r="H3803" s="251">
        <v>4047295.67</v>
      </c>
      <c r="I3803" s="251" t="s">
        <v>10205</v>
      </c>
      <c r="J3803" s="16"/>
      <c r="K3803" s="16"/>
      <c r="L3803" s="16"/>
      <c r="M3803" s="16"/>
      <c r="N3803" s="16"/>
      <c r="O3803" s="16"/>
      <c r="P3803" s="16"/>
      <c r="Q3803" s="16"/>
      <c r="R3803" s="16">
        <v>4047295.67</v>
      </c>
      <c r="S3803" s="16">
        <v>17</v>
      </c>
      <c r="T3803" s="16" t="s">
        <v>76</v>
      </c>
      <c r="U3803" s="16" t="s">
        <v>61</v>
      </c>
      <c r="V3803" s="16" t="s">
        <v>1960</v>
      </c>
    </row>
    <row r="3804" spans="1:22" s="13" customFormat="1" ht="37.5" x14ac:dyDescent="0.2">
      <c r="A3804" s="16">
        <v>3799</v>
      </c>
      <c r="B3804" s="16" t="s">
        <v>404</v>
      </c>
      <c r="C3804" s="16" t="s">
        <v>7815</v>
      </c>
      <c r="D3804" s="16" t="s">
        <v>7816</v>
      </c>
      <c r="E3804" s="16" t="s">
        <v>12617</v>
      </c>
      <c r="F3804" s="16"/>
      <c r="G3804" s="151" t="s">
        <v>9115</v>
      </c>
      <c r="H3804" s="275">
        <v>0</v>
      </c>
      <c r="I3804" s="275">
        <v>0</v>
      </c>
      <c r="J3804" s="275">
        <v>0</v>
      </c>
      <c r="K3804" s="275">
        <v>0</v>
      </c>
      <c r="L3804" s="275">
        <v>2018016</v>
      </c>
      <c r="M3804" s="275" t="s">
        <v>12618</v>
      </c>
      <c r="N3804" s="275">
        <v>0</v>
      </c>
      <c r="O3804" s="275">
        <v>0</v>
      </c>
      <c r="P3804" s="275">
        <v>2018016</v>
      </c>
      <c r="Q3804" s="275" t="s">
        <v>12618</v>
      </c>
      <c r="R3804" s="16">
        <v>4036032</v>
      </c>
      <c r="S3804" s="275">
        <v>294</v>
      </c>
      <c r="T3804" s="38" t="s">
        <v>11752</v>
      </c>
      <c r="U3804" s="279"/>
      <c r="V3804" s="279"/>
    </row>
    <row r="3805" spans="1:22" s="13" customFormat="1" ht="409.5" x14ac:dyDescent="0.2">
      <c r="A3805" s="16">
        <v>3800</v>
      </c>
      <c r="B3805" s="16" t="s">
        <v>6579</v>
      </c>
      <c r="C3805" s="16" t="s">
        <v>12619</v>
      </c>
      <c r="D3805" s="16" t="s">
        <v>12620</v>
      </c>
      <c r="E3805" s="16" t="s">
        <v>12621</v>
      </c>
      <c r="F3805" s="16" t="s">
        <v>12622</v>
      </c>
      <c r="G3805" s="151" t="s">
        <v>33</v>
      </c>
      <c r="H3805" s="275">
        <v>0</v>
      </c>
      <c r="I3805" s="275">
        <v>0</v>
      </c>
      <c r="J3805" s="275">
        <v>1344789.6</v>
      </c>
      <c r="K3805" s="275">
        <v>4</v>
      </c>
      <c r="L3805" s="275">
        <v>1344789.6</v>
      </c>
      <c r="M3805" s="275">
        <v>4</v>
      </c>
      <c r="N3805" s="275">
        <v>1344789.6</v>
      </c>
      <c r="O3805" s="275">
        <v>4</v>
      </c>
      <c r="P3805" s="275">
        <v>0</v>
      </c>
      <c r="Q3805" s="275">
        <v>0</v>
      </c>
      <c r="R3805" s="16">
        <v>4034368.8000000003</v>
      </c>
      <c r="S3805" s="275">
        <v>12</v>
      </c>
      <c r="T3805" s="243" t="s">
        <v>11752</v>
      </c>
      <c r="U3805" s="279" t="s">
        <v>35</v>
      </c>
      <c r="V3805" s="279" t="s">
        <v>11989</v>
      </c>
    </row>
    <row r="3806" spans="1:22" s="13" customFormat="1" ht="409.5" x14ac:dyDescent="0.2">
      <c r="A3806" s="16">
        <v>3801</v>
      </c>
      <c r="B3806" s="21" t="s">
        <v>1195</v>
      </c>
      <c r="C3806" s="16" t="s">
        <v>6234</v>
      </c>
      <c r="D3806" s="16" t="s">
        <v>6235</v>
      </c>
      <c r="E3806" s="16" t="s">
        <v>6236</v>
      </c>
      <c r="F3806" s="16"/>
      <c r="G3806" s="16" t="s">
        <v>1493</v>
      </c>
      <c r="H3806" s="251">
        <v>4032000</v>
      </c>
      <c r="I3806" s="251">
        <v>10</v>
      </c>
      <c r="J3806" s="16">
        <v>0</v>
      </c>
      <c r="K3806" s="16">
        <v>0</v>
      </c>
      <c r="L3806" s="16">
        <v>0</v>
      </c>
      <c r="M3806" s="16">
        <v>0</v>
      </c>
      <c r="N3806" s="16">
        <v>0</v>
      </c>
      <c r="O3806" s="16">
        <v>0</v>
      </c>
      <c r="P3806" s="16">
        <v>0</v>
      </c>
      <c r="Q3806" s="16">
        <v>0</v>
      </c>
      <c r="R3806" s="16">
        <v>4032000</v>
      </c>
      <c r="S3806" s="16">
        <v>10</v>
      </c>
      <c r="T3806" s="16" t="s">
        <v>76</v>
      </c>
      <c r="U3806" s="16"/>
      <c r="V3806" s="16"/>
    </row>
    <row r="3807" spans="1:22" s="13" customFormat="1" ht="56.25" x14ac:dyDescent="0.2">
      <c r="A3807" s="16">
        <v>3802</v>
      </c>
      <c r="B3807" s="51" t="s">
        <v>11748</v>
      </c>
      <c r="C3807" s="51" t="s">
        <v>11749</v>
      </c>
      <c r="D3807" s="51" t="s">
        <v>1501</v>
      </c>
      <c r="E3807" s="51" t="s">
        <v>14920</v>
      </c>
      <c r="F3807" s="40" t="s">
        <v>14449</v>
      </c>
      <c r="G3807" s="51" t="s">
        <v>9115</v>
      </c>
      <c r="H3807" s="437">
        <v>4032000</v>
      </c>
      <c r="I3807" s="251" t="s">
        <v>9120</v>
      </c>
      <c r="J3807" s="17"/>
      <c r="K3807" s="17"/>
      <c r="L3807" s="17"/>
      <c r="M3807" s="17"/>
      <c r="N3807" s="17"/>
      <c r="O3807" s="17"/>
      <c r="P3807" s="17"/>
      <c r="Q3807" s="17"/>
      <c r="R3807" s="16">
        <v>4032000</v>
      </c>
      <c r="S3807" s="16">
        <v>2</v>
      </c>
      <c r="T3807" s="51" t="s">
        <v>14655</v>
      </c>
      <c r="U3807" s="51"/>
      <c r="V3807" s="17"/>
    </row>
    <row r="3808" spans="1:22" s="13" customFormat="1" ht="56.25" x14ac:dyDescent="0.2">
      <c r="A3808" s="16">
        <v>3803</v>
      </c>
      <c r="B3808" s="51" t="s">
        <v>11748</v>
      </c>
      <c r="C3808" s="51" t="s">
        <v>11749</v>
      </c>
      <c r="D3808" s="51" t="s">
        <v>1501</v>
      </c>
      <c r="E3808" s="51" t="s">
        <v>14920</v>
      </c>
      <c r="F3808" s="40" t="s">
        <v>14449</v>
      </c>
      <c r="G3808" s="51" t="s">
        <v>9115</v>
      </c>
      <c r="H3808" s="437">
        <v>4032000</v>
      </c>
      <c r="I3808" s="251" t="s">
        <v>9120</v>
      </c>
      <c r="J3808" s="17"/>
      <c r="K3808" s="17"/>
      <c r="L3808" s="17"/>
      <c r="M3808" s="17"/>
      <c r="N3808" s="17"/>
      <c r="O3808" s="17"/>
      <c r="P3808" s="17"/>
      <c r="Q3808" s="17"/>
      <c r="R3808" s="16">
        <v>4032000</v>
      </c>
      <c r="S3808" s="16">
        <v>2</v>
      </c>
      <c r="T3808" s="51" t="s">
        <v>14655</v>
      </c>
      <c r="U3808" s="51"/>
      <c r="V3808" s="17"/>
    </row>
    <row r="3809" spans="1:22" s="13" customFormat="1" ht="56.25" x14ac:dyDescent="0.2">
      <c r="A3809" s="16">
        <v>3804</v>
      </c>
      <c r="B3809" s="51" t="s">
        <v>2100</v>
      </c>
      <c r="C3809" s="51" t="s">
        <v>14922</v>
      </c>
      <c r="D3809" s="51" t="s">
        <v>11841</v>
      </c>
      <c r="E3809" s="51" t="s">
        <v>14923</v>
      </c>
      <c r="F3809" s="40" t="s">
        <v>14449</v>
      </c>
      <c r="G3809" s="51" t="s">
        <v>9115</v>
      </c>
      <c r="H3809" s="437">
        <v>4032000</v>
      </c>
      <c r="I3809" s="251" t="s">
        <v>9120</v>
      </c>
      <c r="J3809" s="17"/>
      <c r="K3809" s="17"/>
      <c r="L3809" s="17"/>
      <c r="M3809" s="17"/>
      <c r="N3809" s="17"/>
      <c r="O3809" s="17"/>
      <c r="P3809" s="17"/>
      <c r="Q3809" s="17"/>
      <c r="R3809" s="16">
        <v>4032000</v>
      </c>
      <c r="S3809" s="16">
        <v>2</v>
      </c>
      <c r="T3809" s="51" t="s">
        <v>14655</v>
      </c>
      <c r="U3809" s="51"/>
      <c r="V3809" s="17"/>
    </row>
    <row r="3810" spans="1:22" s="13" customFormat="1" ht="37.5" x14ac:dyDescent="0.2">
      <c r="A3810" s="16">
        <v>3805</v>
      </c>
      <c r="B3810" s="237" t="s">
        <v>645</v>
      </c>
      <c r="C3810" s="237" t="s">
        <v>15382</v>
      </c>
      <c r="D3810" s="237" t="s">
        <v>15383</v>
      </c>
      <c r="E3810" s="237" t="s">
        <v>1051</v>
      </c>
      <c r="F3810" s="211"/>
      <c r="G3810" s="237" t="s">
        <v>9115</v>
      </c>
      <c r="H3810" s="299">
        <v>4032000</v>
      </c>
      <c r="I3810" s="299">
        <v>2</v>
      </c>
      <c r="J3810" s="211"/>
      <c r="K3810" s="211"/>
      <c r="L3810" s="211"/>
      <c r="M3810" s="211"/>
      <c r="N3810" s="211"/>
      <c r="O3810" s="211"/>
      <c r="P3810" s="211"/>
      <c r="Q3810" s="211"/>
      <c r="R3810" s="16">
        <v>4032000</v>
      </c>
      <c r="S3810" s="211"/>
      <c r="T3810" s="207" t="s">
        <v>14724</v>
      </c>
      <c r="U3810" s="248">
        <v>398</v>
      </c>
      <c r="V3810" s="249" t="s">
        <v>15384</v>
      </c>
    </row>
    <row r="3811" spans="1:22" s="13" customFormat="1" ht="75" customHeight="1" x14ac:dyDescent="0.3">
      <c r="A3811" s="16">
        <v>3806</v>
      </c>
      <c r="B3811" s="120" t="s">
        <v>14104</v>
      </c>
      <c r="C3811" s="113" t="s">
        <v>14105</v>
      </c>
      <c r="D3811" s="120" t="s">
        <v>14106</v>
      </c>
      <c r="E3811" s="120" t="s">
        <v>14219</v>
      </c>
      <c r="F3811" s="20"/>
      <c r="G3811" s="21" t="s">
        <v>33</v>
      </c>
      <c r="H3811" s="115">
        <v>0</v>
      </c>
      <c r="I3811" s="470"/>
      <c r="J3811" s="170">
        <v>2012292</v>
      </c>
      <c r="K3811" s="170">
        <v>6</v>
      </c>
      <c r="L3811" s="170"/>
      <c r="M3811" s="170"/>
      <c r="N3811" s="170">
        <v>2012292</v>
      </c>
      <c r="O3811" s="170">
        <v>6</v>
      </c>
      <c r="P3811" s="170"/>
      <c r="Q3811" s="170"/>
      <c r="R3811" s="16">
        <v>4024584</v>
      </c>
      <c r="S3811" s="21">
        <v>12</v>
      </c>
      <c r="T3811" s="148" t="s">
        <v>13891</v>
      </c>
      <c r="U3811" s="218"/>
      <c r="V3811" s="218"/>
    </row>
    <row r="3812" spans="1:22" s="13" customFormat="1" ht="409.5" x14ac:dyDescent="0.2">
      <c r="A3812" s="16">
        <v>3807</v>
      </c>
      <c r="B3812" s="21" t="s">
        <v>4656</v>
      </c>
      <c r="C3812" s="16" t="s">
        <v>4657</v>
      </c>
      <c r="D3812" s="16" t="s">
        <v>4658</v>
      </c>
      <c r="E3812" s="16" t="s">
        <v>4659</v>
      </c>
      <c r="F3812" s="16"/>
      <c r="G3812" s="16" t="s">
        <v>49</v>
      </c>
      <c r="H3812" s="251">
        <v>582400</v>
      </c>
      <c r="I3812" s="251">
        <v>100</v>
      </c>
      <c r="J3812" s="16">
        <v>860405</v>
      </c>
      <c r="K3812" s="16">
        <v>130</v>
      </c>
      <c r="L3812" s="16">
        <v>860405</v>
      </c>
      <c r="M3812" s="16">
        <v>130</v>
      </c>
      <c r="N3812" s="16">
        <v>860405</v>
      </c>
      <c r="O3812" s="16">
        <v>130</v>
      </c>
      <c r="P3812" s="16">
        <v>860405</v>
      </c>
      <c r="Q3812" s="16">
        <v>130</v>
      </c>
      <c r="R3812" s="16">
        <v>4024020</v>
      </c>
      <c r="S3812" s="16">
        <v>620</v>
      </c>
      <c r="T3812" s="16" t="s">
        <v>25</v>
      </c>
      <c r="U3812" s="16" t="s">
        <v>2567</v>
      </c>
      <c r="V3812" s="16" t="s">
        <v>4641</v>
      </c>
    </row>
    <row r="3813" spans="1:22" s="13" customFormat="1" ht="93.75" x14ac:dyDescent="0.2">
      <c r="A3813" s="16">
        <v>3808</v>
      </c>
      <c r="B3813" s="21" t="s">
        <v>1109</v>
      </c>
      <c r="C3813" s="16" t="s">
        <v>1110</v>
      </c>
      <c r="D3813" s="16" t="s">
        <v>1414</v>
      </c>
      <c r="E3813" s="16" t="s">
        <v>10943</v>
      </c>
      <c r="F3813" s="16"/>
      <c r="G3813" s="16" t="s">
        <v>9115</v>
      </c>
      <c r="H3813" s="251">
        <v>4021920</v>
      </c>
      <c r="I3813" s="251" t="s">
        <v>9120</v>
      </c>
      <c r="J3813" s="16"/>
      <c r="K3813" s="16"/>
      <c r="L3813" s="16"/>
      <c r="M3813" s="16"/>
      <c r="N3813" s="16"/>
      <c r="O3813" s="16"/>
      <c r="P3813" s="16"/>
      <c r="Q3813" s="16"/>
      <c r="R3813" s="16">
        <v>4021920</v>
      </c>
      <c r="S3813" s="16">
        <v>2</v>
      </c>
      <c r="T3813" s="16" t="s">
        <v>76</v>
      </c>
      <c r="U3813" s="16" t="s">
        <v>2567</v>
      </c>
      <c r="V3813" s="16" t="s">
        <v>10944</v>
      </c>
    </row>
    <row r="3814" spans="1:22" s="13" customFormat="1" ht="56.25" x14ac:dyDescent="0.2">
      <c r="A3814" s="16">
        <v>3809</v>
      </c>
      <c r="B3814" s="16" t="s">
        <v>4019</v>
      </c>
      <c r="C3814" s="16" t="s">
        <v>12623</v>
      </c>
      <c r="D3814" s="16" t="s">
        <v>12624</v>
      </c>
      <c r="E3814" s="16" t="s">
        <v>12625</v>
      </c>
      <c r="F3814" s="16"/>
      <c r="G3814" s="151" t="s">
        <v>9115</v>
      </c>
      <c r="H3814" s="275">
        <v>0</v>
      </c>
      <c r="I3814" s="275">
        <v>0</v>
      </c>
      <c r="J3814" s="275">
        <v>1004800</v>
      </c>
      <c r="K3814" s="275" t="s">
        <v>9283</v>
      </c>
      <c r="L3814" s="275">
        <v>1004800</v>
      </c>
      <c r="M3814" s="275" t="s">
        <v>9283</v>
      </c>
      <c r="N3814" s="275">
        <v>1004800</v>
      </c>
      <c r="O3814" s="275" t="s">
        <v>9283</v>
      </c>
      <c r="P3814" s="275">
        <v>1004800</v>
      </c>
      <c r="Q3814" s="275" t="s">
        <v>9283</v>
      </c>
      <c r="R3814" s="16">
        <v>4019200</v>
      </c>
      <c r="S3814" s="275">
        <v>128</v>
      </c>
      <c r="T3814" s="38" t="s">
        <v>11752</v>
      </c>
      <c r="U3814" s="279"/>
      <c r="V3814" s="279"/>
    </row>
    <row r="3815" spans="1:22" s="13" customFormat="1" ht="37.5" x14ac:dyDescent="0.2">
      <c r="A3815" s="16">
        <v>3810</v>
      </c>
      <c r="B3815" s="16" t="s">
        <v>12626</v>
      </c>
      <c r="C3815" s="16" t="s">
        <v>12627</v>
      </c>
      <c r="D3815" s="16" t="s">
        <v>12628</v>
      </c>
      <c r="E3815" s="16" t="s">
        <v>12629</v>
      </c>
      <c r="F3815" s="16"/>
      <c r="G3815" s="151" t="s">
        <v>12630</v>
      </c>
      <c r="H3815" s="275">
        <v>0</v>
      </c>
      <c r="I3815" s="275">
        <v>0</v>
      </c>
      <c r="J3815" s="275">
        <v>1004475</v>
      </c>
      <c r="K3815" s="275" t="s">
        <v>10204</v>
      </c>
      <c r="L3815" s="275">
        <v>1004475</v>
      </c>
      <c r="M3815" s="275" t="s">
        <v>10204</v>
      </c>
      <c r="N3815" s="275">
        <v>1004475</v>
      </c>
      <c r="O3815" s="275" t="s">
        <v>10204</v>
      </c>
      <c r="P3815" s="275">
        <v>1004475</v>
      </c>
      <c r="Q3815" s="275" t="s">
        <v>10204</v>
      </c>
      <c r="R3815" s="16">
        <v>4017900</v>
      </c>
      <c r="S3815" s="275">
        <v>10000</v>
      </c>
      <c r="T3815" s="38" t="s">
        <v>11752</v>
      </c>
      <c r="U3815" s="279"/>
      <c r="V3815" s="279"/>
    </row>
    <row r="3816" spans="1:22" s="13" customFormat="1" ht="112.5" x14ac:dyDescent="0.2">
      <c r="A3816" s="16">
        <v>3811</v>
      </c>
      <c r="B3816" s="21" t="s">
        <v>10286</v>
      </c>
      <c r="C3816" s="16" t="s">
        <v>10287</v>
      </c>
      <c r="D3816" s="16" t="s">
        <v>10288</v>
      </c>
      <c r="E3816" s="16" t="s">
        <v>10289</v>
      </c>
      <c r="F3816" s="16"/>
      <c r="G3816" s="16" t="s">
        <v>9122</v>
      </c>
      <c r="H3816" s="251">
        <v>1331319.3600000001</v>
      </c>
      <c r="I3816" s="251" t="s">
        <v>9117</v>
      </c>
      <c r="J3816" s="16">
        <v>630480</v>
      </c>
      <c r="K3816" s="16">
        <v>101</v>
      </c>
      <c r="L3816" s="16">
        <v>655690</v>
      </c>
      <c r="M3816" s="16">
        <v>105</v>
      </c>
      <c r="N3816" s="16">
        <v>681920</v>
      </c>
      <c r="O3816" s="16">
        <v>109</v>
      </c>
      <c r="P3816" s="16">
        <v>709200</v>
      </c>
      <c r="Q3816" s="16">
        <v>113</v>
      </c>
      <c r="R3816" s="16">
        <v>4008609.3600000003</v>
      </c>
      <c r="S3816" s="16">
        <v>628</v>
      </c>
      <c r="T3816" s="16" t="s">
        <v>867</v>
      </c>
      <c r="U3816" s="16" t="s">
        <v>83</v>
      </c>
      <c r="V3816" s="16"/>
    </row>
    <row r="3817" spans="1:22" s="13" customFormat="1" ht="93.75" x14ac:dyDescent="0.2">
      <c r="A3817" s="16">
        <v>3812</v>
      </c>
      <c r="B3817" s="21" t="s">
        <v>695</v>
      </c>
      <c r="C3817" s="16" t="s">
        <v>6349</v>
      </c>
      <c r="D3817" s="16" t="s">
        <v>6350</v>
      </c>
      <c r="E3817" s="16" t="s">
        <v>10540</v>
      </c>
      <c r="F3817" s="16"/>
      <c r="G3817" s="16" t="s">
        <v>9115</v>
      </c>
      <c r="H3817" s="251">
        <v>4008256</v>
      </c>
      <c r="I3817" s="251" t="s">
        <v>9113</v>
      </c>
      <c r="J3817" s="16"/>
      <c r="K3817" s="16"/>
      <c r="L3817" s="16"/>
      <c r="M3817" s="16"/>
      <c r="N3817" s="16"/>
      <c r="O3817" s="16"/>
      <c r="P3817" s="16"/>
      <c r="Q3817" s="16"/>
      <c r="R3817" s="16">
        <v>4008256</v>
      </c>
      <c r="S3817" s="16">
        <v>1</v>
      </c>
      <c r="T3817" s="16" t="s">
        <v>76</v>
      </c>
      <c r="U3817" s="16" t="s">
        <v>2567</v>
      </c>
      <c r="V3817" s="16" t="s">
        <v>10541</v>
      </c>
    </row>
    <row r="3818" spans="1:22" s="13" customFormat="1" ht="409.5" x14ac:dyDescent="0.2">
      <c r="A3818" s="16">
        <v>3813</v>
      </c>
      <c r="B3818" s="21" t="s">
        <v>4762</v>
      </c>
      <c r="C3818" s="16" t="s">
        <v>6316</v>
      </c>
      <c r="D3818" s="16" t="s">
        <v>6317</v>
      </c>
      <c r="E3818" s="16" t="s">
        <v>6529</v>
      </c>
      <c r="F3818" s="16"/>
      <c r="G3818" s="16" t="s">
        <v>1493</v>
      </c>
      <c r="H3818" s="251">
        <v>4003080</v>
      </c>
      <c r="I3818" s="251">
        <v>3</v>
      </c>
      <c r="J3818" s="16">
        <v>0</v>
      </c>
      <c r="K3818" s="16">
        <v>0</v>
      </c>
      <c r="L3818" s="16">
        <v>0</v>
      </c>
      <c r="M3818" s="16">
        <v>0</v>
      </c>
      <c r="N3818" s="16">
        <v>0</v>
      </c>
      <c r="O3818" s="16">
        <v>0</v>
      </c>
      <c r="P3818" s="16">
        <v>0</v>
      </c>
      <c r="Q3818" s="16">
        <v>0</v>
      </c>
      <c r="R3818" s="16">
        <v>4003080</v>
      </c>
      <c r="S3818" s="16">
        <v>3</v>
      </c>
      <c r="T3818" s="16" t="s">
        <v>76</v>
      </c>
      <c r="U3818" s="16"/>
      <c r="V3818" s="16"/>
    </row>
    <row r="3819" spans="1:22" s="13" customFormat="1" ht="409.5" x14ac:dyDescent="0.2">
      <c r="A3819" s="16">
        <v>3814</v>
      </c>
      <c r="B3819" s="21" t="s">
        <v>4356</v>
      </c>
      <c r="C3819" s="16" t="s">
        <v>6370</v>
      </c>
      <c r="D3819" s="16" t="s">
        <v>2002</v>
      </c>
      <c r="E3819" s="16" t="s">
        <v>6371</v>
      </c>
      <c r="F3819" s="16"/>
      <c r="G3819" s="16" t="s">
        <v>1493</v>
      </c>
      <c r="H3819" s="251">
        <v>4000000</v>
      </c>
      <c r="I3819" s="251">
        <v>1</v>
      </c>
      <c r="J3819" s="16">
        <v>0</v>
      </c>
      <c r="K3819" s="16">
        <v>0</v>
      </c>
      <c r="L3819" s="16">
        <v>0</v>
      </c>
      <c r="M3819" s="16">
        <v>0</v>
      </c>
      <c r="N3819" s="16">
        <v>0</v>
      </c>
      <c r="O3819" s="16">
        <v>0</v>
      </c>
      <c r="P3819" s="16">
        <v>0</v>
      </c>
      <c r="Q3819" s="16">
        <v>0</v>
      </c>
      <c r="R3819" s="16">
        <v>4000000</v>
      </c>
      <c r="S3819" s="16">
        <v>1</v>
      </c>
      <c r="T3819" s="16" t="s">
        <v>76</v>
      </c>
      <c r="U3819" s="16"/>
      <c r="V3819" s="16"/>
    </row>
    <row r="3820" spans="1:22" s="13" customFormat="1" ht="75" x14ac:dyDescent="0.2">
      <c r="A3820" s="16">
        <v>3815</v>
      </c>
      <c r="B3820" s="21" t="s">
        <v>8206</v>
      </c>
      <c r="C3820" s="16" t="s">
        <v>8207</v>
      </c>
      <c r="D3820" s="16" t="s">
        <v>2626</v>
      </c>
      <c r="E3820" s="16" t="s">
        <v>8208</v>
      </c>
      <c r="F3820" s="16"/>
      <c r="G3820" s="16" t="s">
        <v>33</v>
      </c>
      <c r="H3820" s="251">
        <v>3999960</v>
      </c>
      <c r="I3820" s="251">
        <v>24</v>
      </c>
      <c r="J3820" s="16">
        <v>0</v>
      </c>
      <c r="K3820" s="16">
        <v>0</v>
      </c>
      <c r="L3820" s="16">
        <v>0</v>
      </c>
      <c r="M3820" s="16">
        <v>0</v>
      </c>
      <c r="N3820" s="16">
        <v>0</v>
      </c>
      <c r="O3820" s="16">
        <v>0</v>
      </c>
      <c r="P3820" s="16">
        <v>0</v>
      </c>
      <c r="Q3820" s="16">
        <v>0</v>
      </c>
      <c r="R3820" s="16">
        <v>3999960</v>
      </c>
      <c r="S3820" s="16">
        <v>24</v>
      </c>
      <c r="T3820" s="16" t="s">
        <v>213</v>
      </c>
      <c r="U3820" s="16" t="s">
        <v>83</v>
      </c>
      <c r="V3820" s="16" t="s">
        <v>83</v>
      </c>
    </row>
    <row r="3821" spans="1:22" s="13" customFormat="1" x14ac:dyDescent="0.2">
      <c r="A3821" s="16">
        <v>3816</v>
      </c>
      <c r="B3821" s="21" t="s">
        <v>573</v>
      </c>
      <c r="C3821" s="16" t="s">
        <v>4261</v>
      </c>
      <c r="D3821" s="16" t="s">
        <v>4262</v>
      </c>
      <c r="E3821" s="16" t="s">
        <v>10413</v>
      </c>
      <c r="F3821" s="16"/>
      <c r="G3821" s="16" t="s">
        <v>9115</v>
      </c>
      <c r="H3821" s="251">
        <v>3998400</v>
      </c>
      <c r="I3821" s="251" t="s">
        <v>9120</v>
      </c>
      <c r="J3821" s="16"/>
      <c r="K3821" s="16"/>
      <c r="L3821" s="16"/>
      <c r="M3821" s="16"/>
      <c r="N3821" s="16"/>
      <c r="O3821" s="16"/>
      <c r="P3821" s="16"/>
      <c r="Q3821" s="16"/>
      <c r="R3821" s="16">
        <v>3998400</v>
      </c>
      <c r="S3821" s="16">
        <v>2</v>
      </c>
      <c r="T3821" s="16" t="s">
        <v>76</v>
      </c>
      <c r="U3821" s="16" t="s">
        <v>2567</v>
      </c>
      <c r="V3821" s="16" t="s">
        <v>1202</v>
      </c>
    </row>
    <row r="3822" spans="1:22" s="13" customFormat="1" x14ac:dyDescent="0.2">
      <c r="A3822" s="16">
        <v>3817</v>
      </c>
      <c r="B3822" s="21" t="s">
        <v>573</v>
      </c>
      <c r="C3822" s="16" t="s">
        <v>4261</v>
      </c>
      <c r="D3822" s="16" t="s">
        <v>4262</v>
      </c>
      <c r="E3822" s="16" t="s">
        <v>10413</v>
      </c>
      <c r="F3822" s="16"/>
      <c r="G3822" s="16" t="s">
        <v>9115</v>
      </c>
      <c r="H3822" s="251">
        <v>3998400</v>
      </c>
      <c r="I3822" s="251" t="s">
        <v>9120</v>
      </c>
      <c r="J3822" s="16"/>
      <c r="K3822" s="16"/>
      <c r="L3822" s="16"/>
      <c r="M3822" s="16"/>
      <c r="N3822" s="16"/>
      <c r="O3822" s="16"/>
      <c r="P3822" s="16"/>
      <c r="Q3822" s="16"/>
      <c r="R3822" s="16">
        <v>3998400</v>
      </c>
      <c r="S3822" s="16">
        <v>2</v>
      </c>
      <c r="T3822" s="16" t="s">
        <v>76</v>
      </c>
      <c r="U3822" s="16" t="s">
        <v>2567</v>
      </c>
      <c r="V3822" s="16" t="s">
        <v>1202</v>
      </c>
    </row>
    <row r="3823" spans="1:22" s="13" customFormat="1" ht="37.5" x14ac:dyDescent="0.2">
      <c r="A3823" s="16">
        <v>3818</v>
      </c>
      <c r="B3823" s="21" t="s">
        <v>320</v>
      </c>
      <c r="C3823" s="16" t="s">
        <v>4628</v>
      </c>
      <c r="D3823" s="16" t="s">
        <v>4629</v>
      </c>
      <c r="E3823" s="16" t="s">
        <v>11002</v>
      </c>
      <c r="F3823" s="16"/>
      <c r="G3823" s="16" t="s">
        <v>1493</v>
      </c>
      <c r="H3823" s="251">
        <v>798984.58</v>
      </c>
      <c r="I3823" s="251">
        <v>38</v>
      </c>
      <c r="J3823" s="16">
        <v>798984.58</v>
      </c>
      <c r="K3823" s="16">
        <v>38</v>
      </c>
      <c r="L3823" s="16">
        <v>798984.58</v>
      </c>
      <c r="M3823" s="16">
        <v>38</v>
      </c>
      <c r="N3823" s="16">
        <v>798984.58</v>
      </c>
      <c r="O3823" s="16">
        <v>38</v>
      </c>
      <c r="P3823" s="16">
        <v>798984.58</v>
      </c>
      <c r="Q3823" s="16">
        <v>38</v>
      </c>
      <c r="R3823" s="16">
        <v>3994922.9</v>
      </c>
      <c r="S3823" s="16">
        <v>190</v>
      </c>
      <c r="T3823" s="16" t="s">
        <v>1113</v>
      </c>
      <c r="U3823" s="16" t="s">
        <v>1210</v>
      </c>
      <c r="V3823" s="35" t="s">
        <v>199</v>
      </c>
    </row>
    <row r="3824" spans="1:22" s="13" customFormat="1" ht="75" x14ac:dyDescent="0.2">
      <c r="A3824" s="16">
        <v>3819</v>
      </c>
      <c r="B3824" s="21" t="s">
        <v>8209</v>
      </c>
      <c r="C3824" s="16" t="s">
        <v>8210</v>
      </c>
      <c r="D3824" s="16" t="s">
        <v>8211</v>
      </c>
      <c r="E3824" s="16" t="s">
        <v>7258</v>
      </c>
      <c r="F3824" s="16"/>
      <c r="G3824" s="16" t="s">
        <v>33</v>
      </c>
      <c r="H3824" s="251">
        <v>784999.99999999988</v>
      </c>
      <c r="I3824" s="251">
        <v>10</v>
      </c>
      <c r="J3824" s="16">
        <v>800000</v>
      </c>
      <c r="K3824" s="16">
        <v>10</v>
      </c>
      <c r="L3824" s="16">
        <v>800000</v>
      </c>
      <c r="M3824" s="16">
        <v>10</v>
      </c>
      <c r="N3824" s="16">
        <v>800000</v>
      </c>
      <c r="O3824" s="16">
        <v>10</v>
      </c>
      <c r="P3824" s="16">
        <v>800000</v>
      </c>
      <c r="Q3824" s="16">
        <v>10</v>
      </c>
      <c r="R3824" s="16">
        <v>3985000</v>
      </c>
      <c r="S3824" s="16">
        <v>50</v>
      </c>
      <c r="T3824" s="16" t="s">
        <v>213</v>
      </c>
      <c r="U3824" s="16" t="s">
        <v>7048</v>
      </c>
      <c r="V3824" s="16" t="s">
        <v>7048</v>
      </c>
    </row>
    <row r="3825" spans="1:22" s="13" customFormat="1" ht="56.25" x14ac:dyDescent="0.2">
      <c r="A3825" s="16">
        <v>3820</v>
      </c>
      <c r="B3825" s="21" t="s">
        <v>8212</v>
      </c>
      <c r="C3825" s="16" t="s">
        <v>8213</v>
      </c>
      <c r="D3825" s="16" t="s">
        <v>8214</v>
      </c>
      <c r="E3825" s="16" t="s">
        <v>8215</v>
      </c>
      <c r="F3825" s="16"/>
      <c r="G3825" s="16" t="s">
        <v>33</v>
      </c>
      <c r="H3825" s="251">
        <v>3984005</v>
      </c>
      <c r="I3825" s="251">
        <v>1</v>
      </c>
      <c r="J3825" s="16">
        <v>0</v>
      </c>
      <c r="K3825" s="16">
        <v>0</v>
      </c>
      <c r="L3825" s="16">
        <v>0</v>
      </c>
      <c r="M3825" s="16">
        <v>0</v>
      </c>
      <c r="N3825" s="16">
        <v>0</v>
      </c>
      <c r="O3825" s="16">
        <v>1</v>
      </c>
      <c r="P3825" s="16">
        <v>0</v>
      </c>
      <c r="Q3825" s="16">
        <v>0</v>
      </c>
      <c r="R3825" s="16">
        <v>3984005</v>
      </c>
      <c r="S3825" s="16">
        <v>2</v>
      </c>
      <c r="T3825" s="16" t="s">
        <v>213</v>
      </c>
      <c r="U3825" s="16" t="s">
        <v>7048</v>
      </c>
      <c r="V3825" s="16" t="s">
        <v>7048</v>
      </c>
    </row>
    <row r="3826" spans="1:22" s="13" customFormat="1" ht="262.5" x14ac:dyDescent="0.2">
      <c r="A3826" s="16">
        <v>3821</v>
      </c>
      <c r="B3826" s="21" t="s">
        <v>8216</v>
      </c>
      <c r="C3826" s="16" t="s">
        <v>916</v>
      </c>
      <c r="D3826" s="16" t="s">
        <v>915</v>
      </c>
      <c r="E3826" s="16" t="s">
        <v>917</v>
      </c>
      <c r="F3826" s="16"/>
      <c r="G3826" s="16" t="s">
        <v>33</v>
      </c>
      <c r="H3826" s="251">
        <v>875699.99999999988</v>
      </c>
      <c r="I3826" s="251">
        <v>63</v>
      </c>
      <c r="J3826" s="16">
        <v>888000</v>
      </c>
      <c r="K3826" s="16">
        <v>60</v>
      </c>
      <c r="L3826" s="16">
        <v>740000</v>
      </c>
      <c r="M3826" s="16">
        <v>50</v>
      </c>
      <c r="N3826" s="16">
        <v>740000</v>
      </c>
      <c r="O3826" s="16">
        <v>50</v>
      </c>
      <c r="P3826" s="16">
        <v>740000</v>
      </c>
      <c r="Q3826" s="16">
        <v>50</v>
      </c>
      <c r="R3826" s="16">
        <v>3983700</v>
      </c>
      <c r="S3826" s="16">
        <v>273</v>
      </c>
      <c r="T3826" s="16" t="s">
        <v>213</v>
      </c>
      <c r="U3826" s="16" t="s">
        <v>35</v>
      </c>
      <c r="V3826" s="16" t="s">
        <v>8217</v>
      </c>
    </row>
    <row r="3827" spans="1:22" s="13" customFormat="1" ht="56.25" x14ac:dyDescent="0.2">
      <c r="A3827" s="16">
        <v>3822</v>
      </c>
      <c r="B3827" s="16" t="s">
        <v>13344</v>
      </c>
      <c r="C3827" s="16" t="s">
        <v>13345</v>
      </c>
      <c r="D3827" s="16" t="s">
        <v>13346</v>
      </c>
      <c r="E3827" s="16" t="s">
        <v>13347</v>
      </c>
      <c r="F3827" s="16"/>
      <c r="G3827" s="151" t="s">
        <v>9122</v>
      </c>
      <c r="H3827" s="168">
        <v>3983127.68</v>
      </c>
      <c r="I3827" s="166" t="s">
        <v>10570</v>
      </c>
      <c r="J3827" s="166">
        <v>0</v>
      </c>
      <c r="K3827" s="166">
        <v>280</v>
      </c>
      <c r="L3827" s="166">
        <v>0</v>
      </c>
      <c r="M3827" s="166">
        <v>280</v>
      </c>
      <c r="N3827" s="166">
        <v>0</v>
      </c>
      <c r="O3827" s="166">
        <v>140</v>
      </c>
      <c r="P3827" s="166">
        <v>0</v>
      </c>
      <c r="Q3827" s="166">
        <v>0</v>
      </c>
      <c r="R3827" s="16">
        <v>3983127.68</v>
      </c>
      <c r="S3827" s="275">
        <v>980</v>
      </c>
      <c r="T3827" s="20" t="s">
        <v>13227</v>
      </c>
      <c r="U3827" s="118"/>
      <c r="V3827" s="118"/>
    </row>
    <row r="3828" spans="1:22" s="13" customFormat="1" ht="187.5" x14ac:dyDescent="0.2">
      <c r="A3828" s="16">
        <v>3823</v>
      </c>
      <c r="B3828" s="21" t="s">
        <v>8218</v>
      </c>
      <c r="C3828" s="16" t="s">
        <v>916</v>
      </c>
      <c r="D3828" s="16" t="s">
        <v>915</v>
      </c>
      <c r="E3828" s="16" t="s">
        <v>917</v>
      </c>
      <c r="F3828" s="16"/>
      <c r="G3828" s="16" t="s">
        <v>33</v>
      </c>
      <c r="H3828" s="251">
        <v>109143</v>
      </c>
      <c r="I3828" s="251">
        <v>3</v>
      </c>
      <c r="J3828" s="16">
        <v>1451779.2</v>
      </c>
      <c r="K3828" s="16">
        <v>9</v>
      </c>
      <c r="L3828" s="16">
        <v>806544</v>
      </c>
      <c r="M3828" s="16">
        <v>5</v>
      </c>
      <c r="N3828" s="16">
        <v>806544</v>
      </c>
      <c r="O3828" s="16">
        <v>5</v>
      </c>
      <c r="P3828" s="16">
        <v>806544</v>
      </c>
      <c r="Q3828" s="16">
        <v>5</v>
      </c>
      <c r="R3828" s="16">
        <v>3980554.2</v>
      </c>
      <c r="S3828" s="16">
        <v>27</v>
      </c>
      <c r="T3828" s="16" t="s">
        <v>213</v>
      </c>
      <c r="U3828" s="16" t="s">
        <v>7048</v>
      </c>
      <c r="V3828" s="16" t="s">
        <v>7048</v>
      </c>
    </row>
    <row r="3829" spans="1:22" s="13" customFormat="1" ht="409.5" x14ac:dyDescent="0.2">
      <c r="A3829" s="16">
        <v>3824</v>
      </c>
      <c r="B3829" s="21" t="s">
        <v>4665</v>
      </c>
      <c r="C3829" s="16" t="s">
        <v>4666</v>
      </c>
      <c r="D3829" s="16" t="s">
        <v>4667</v>
      </c>
      <c r="E3829" s="16" t="s">
        <v>4668</v>
      </c>
      <c r="F3829" s="16"/>
      <c r="G3829" s="16" t="s">
        <v>33</v>
      </c>
      <c r="H3829" s="251">
        <v>215013.96</v>
      </c>
      <c r="I3829" s="251">
        <v>18</v>
      </c>
      <c r="J3829" s="16">
        <v>940700</v>
      </c>
      <c r="K3829" s="16">
        <v>46</v>
      </c>
      <c r="L3829" s="16">
        <v>940700</v>
      </c>
      <c r="M3829" s="16">
        <v>46</v>
      </c>
      <c r="N3829" s="16">
        <v>940700</v>
      </c>
      <c r="O3829" s="16">
        <v>46</v>
      </c>
      <c r="P3829" s="16">
        <v>940700</v>
      </c>
      <c r="Q3829" s="16">
        <v>46</v>
      </c>
      <c r="R3829" s="16">
        <v>3977813.96</v>
      </c>
      <c r="S3829" s="16">
        <v>202</v>
      </c>
      <c r="T3829" s="16" t="s">
        <v>25</v>
      </c>
      <c r="U3829" s="16" t="s">
        <v>2567</v>
      </c>
      <c r="V3829" s="16" t="s">
        <v>199</v>
      </c>
    </row>
    <row r="3830" spans="1:22" s="13" customFormat="1" ht="131.25" x14ac:dyDescent="0.2">
      <c r="A3830" s="16">
        <v>3825</v>
      </c>
      <c r="B3830" s="21" t="s">
        <v>4626</v>
      </c>
      <c r="C3830" s="16" t="s">
        <v>6057</v>
      </c>
      <c r="D3830" s="16" t="s">
        <v>6058</v>
      </c>
      <c r="E3830" s="16" t="s">
        <v>6059</v>
      </c>
      <c r="F3830" s="16"/>
      <c r="G3830" s="16" t="s">
        <v>1493</v>
      </c>
      <c r="H3830" s="251">
        <v>3975552</v>
      </c>
      <c r="I3830" s="251">
        <v>4</v>
      </c>
      <c r="J3830" s="16">
        <v>0</v>
      </c>
      <c r="K3830" s="16">
        <v>0</v>
      </c>
      <c r="L3830" s="16">
        <v>0</v>
      </c>
      <c r="M3830" s="16">
        <v>0</v>
      </c>
      <c r="N3830" s="16">
        <v>0</v>
      </c>
      <c r="O3830" s="16">
        <v>0</v>
      </c>
      <c r="P3830" s="16">
        <v>0</v>
      </c>
      <c r="Q3830" s="16">
        <v>0</v>
      </c>
      <c r="R3830" s="16">
        <v>3975552</v>
      </c>
      <c r="S3830" s="16">
        <v>4</v>
      </c>
      <c r="T3830" s="16" t="s">
        <v>76</v>
      </c>
      <c r="U3830" s="16"/>
      <c r="V3830" s="16"/>
    </row>
    <row r="3831" spans="1:22" s="13" customFormat="1" ht="93.75" x14ac:dyDescent="0.2">
      <c r="A3831" s="16">
        <v>3826</v>
      </c>
      <c r="B3831" s="21" t="s">
        <v>915</v>
      </c>
      <c r="C3831" s="16" t="s">
        <v>916</v>
      </c>
      <c r="D3831" s="16" t="s">
        <v>9893</v>
      </c>
      <c r="E3831" s="35" t="s">
        <v>9894</v>
      </c>
      <c r="F3831" s="16"/>
      <c r="G3831" s="16"/>
      <c r="H3831" s="251">
        <v>794682</v>
      </c>
      <c r="I3831" s="251">
        <v>36</v>
      </c>
      <c r="J3831" s="16">
        <v>794682</v>
      </c>
      <c r="K3831" s="16">
        <v>36</v>
      </c>
      <c r="L3831" s="16">
        <v>794682</v>
      </c>
      <c r="M3831" s="16">
        <v>36</v>
      </c>
      <c r="N3831" s="16">
        <v>794682</v>
      </c>
      <c r="O3831" s="16">
        <v>36</v>
      </c>
      <c r="P3831" s="16">
        <v>794682</v>
      </c>
      <c r="Q3831" s="16">
        <v>36</v>
      </c>
      <c r="R3831" s="16">
        <v>3973410</v>
      </c>
      <c r="S3831" s="16">
        <v>180</v>
      </c>
      <c r="T3831" s="16" t="s">
        <v>1113</v>
      </c>
      <c r="U3831" s="16" t="s">
        <v>83</v>
      </c>
      <c r="V3831" s="16"/>
    </row>
    <row r="3832" spans="1:22" s="13" customFormat="1" ht="56.25" x14ac:dyDescent="0.2">
      <c r="A3832" s="16">
        <v>3827</v>
      </c>
      <c r="B3832" s="16" t="s">
        <v>11912</v>
      </c>
      <c r="C3832" s="16" t="s">
        <v>13348</v>
      </c>
      <c r="D3832" s="16" t="s">
        <v>6982</v>
      </c>
      <c r="E3832" s="16" t="s">
        <v>13349</v>
      </c>
      <c r="F3832" s="16"/>
      <c r="G3832" s="151" t="s">
        <v>9115</v>
      </c>
      <c r="H3832" s="168">
        <v>3965472</v>
      </c>
      <c r="I3832" s="166" t="s">
        <v>9201</v>
      </c>
      <c r="J3832" s="166">
        <v>0</v>
      </c>
      <c r="K3832" s="166">
        <v>0</v>
      </c>
      <c r="L3832" s="166">
        <v>0</v>
      </c>
      <c r="M3832" s="166">
        <v>0</v>
      </c>
      <c r="N3832" s="166">
        <v>0</v>
      </c>
      <c r="O3832" s="166">
        <v>0</v>
      </c>
      <c r="P3832" s="166">
        <v>0</v>
      </c>
      <c r="Q3832" s="166">
        <v>0</v>
      </c>
      <c r="R3832" s="16">
        <v>3965472</v>
      </c>
      <c r="S3832" s="275">
        <v>5</v>
      </c>
      <c r="T3832" s="20" t="s">
        <v>13227</v>
      </c>
      <c r="U3832" s="118"/>
      <c r="V3832" s="118"/>
    </row>
    <row r="3833" spans="1:22" s="13" customFormat="1" ht="56.25" x14ac:dyDescent="0.2">
      <c r="A3833" s="16">
        <v>3828</v>
      </c>
      <c r="B3833" s="16" t="s">
        <v>12636</v>
      </c>
      <c r="C3833" s="16" t="s">
        <v>13246</v>
      </c>
      <c r="D3833" s="16" t="s">
        <v>13247</v>
      </c>
      <c r="E3833" s="16" t="s">
        <v>13408</v>
      </c>
      <c r="F3833" s="16"/>
      <c r="G3833" s="151" t="s">
        <v>9115</v>
      </c>
      <c r="H3833" s="168">
        <v>895160</v>
      </c>
      <c r="I3833" s="166">
        <v>14</v>
      </c>
      <c r="J3833" s="166">
        <v>895160</v>
      </c>
      <c r="K3833" s="166">
        <v>14</v>
      </c>
      <c r="L3833" s="166">
        <v>895160</v>
      </c>
      <c r="M3833" s="166">
        <v>14</v>
      </c>
      <c r="N3833" s="166">
        <v>639400</v>
      </c>
      <c r="O3833" s="166">
        <v>10</v>
      </c>
      <c r="P3833" s="166">
        <v>639400</v>
      </c>
      <c r="Q3833" s="166">
        <v>10</v>
      </c>
      <c r="R3833" s="16">
        <v>3964280</v>
      </c>
      <c r="S3833" s="275">
        <v>62</v>
      </c>
      <c r="T3833" s="20" t="s">
        <v>13227</v>
      </c>
      <c r="U3833" s="118" t="s">
        <v>35</v>
      </c>
      <c r="V3833" s="118" t="s">
        <v>13270</v>
      </c>
    </row>
    <row r="3834" spans="1:22" s="13" customFormat="1" ht="75" x14ac:dyDescent="0.2">
      <c r="A3834" s="16">
        <v>3829</v>
      </c>
      <c r="B3834" s="20" t="s">
        <v>3827</v>
      </c>
      <c r="C3834" s="20" t="s">
        <v>14220</v>
      </c>
      <c r="D3834" s="20" t="s">
        <v>14221</v>
      </c>
      <c r="E3834" s="20" t="s">
        <v>14221</v>
      </c>
      <c r="F3834" s="159"/>
      <c r="G3834" s="20" t="s">
        <v>14222</v>
      </c>
      <c r="H3834" s="144">
        <v>792456</v>
      </c>
      <c r="I3834" s="144">
        <v>5</v>
      </c>
      <c r="J3834" s="142">
        <v>792456</v>
      </c>
      <c r="K3834" s="142">
        <v>5</v>
      </c>
      <c r="L3834" s="142">
        <v>792456</v>
      </c>
      <c r="M3834" s="142">
        <v>5</v>
      </c>
      <c r="N3834" s="204">
        <v>792456</v>
      </c>
      <c r="O3834" s="204">
        <v>5</v>
      </c>
      <c r="P3834" s="142">
        <v>792456</v>
      </c>
      <c r="Q3834" s="142">
        <v>5</v>
      </c>
      <c r="R3834" s="16">
        <v>3962280</v>
      </c>
      <c r="S3834" s="142">
        <v>25</v>
      </c>
      <c r="T3834" s="142" t="s">
        <v>14223</v>
      </c>
      <c r="U3834" s="223"/>
      <c r="V3834" s="223"/>
    </row>
    <row r="3835" spans="1:22" s="13" customFormat="1" ht="56.25" x14ac:dyDescent="0.2">
      <c r="A3835" s="16">
        <v>3830</v>
      </c>
      <c r="B3835" s="16" t="s">
        <v>1930</v>
      </c>
      <c r="C3835" s="16" t="s">
        <v>12494</v>
      </c>
      <c r="D3835" s="16" t="s">
        <v>12495</v>
      </c>
      <c r="E3835" s="16" t="s">
        <v>12633</v>
      </c>
      <c r="F3835" s="16" t="s">
        <v>12634</v>
      </c>
      <c r="G3835" s="151" t="s">
        <v>33</v>
      </c>
      <c r="H3835" s="275">
        <v>0</v>
      </c>
      <c r="I3835" s="275">
        <v>0</v>
      </c>
      <c r="J3835" s="275">
        <v>990000</v>
      </c>
      <c r="K3835" s="275">
        <v>66</v>
      </c>
      <c r="L3835" s="275">
        <v>990000</v>
      </c>
      <c r="M3835" s="275">
        <v>66</v>
      </c>
      <c r="N3835" s="275">
        <v>990000</v>
      </c>
      <c r="O3835" s="275">
        <v>66</v>
      </c>
      <c r="P3835" s="275">
        <v>990000</v>
      </c>
      <c r="Q3835" s="275">
        <v>66</v>
      </c>
      <c r="R3835" s="16">
        <v>3960000</v>
      </c>
      <c r="S3835" s="275">
        <v>264</v>
      </c>
      <c r="T3835" s="243" t="s">
        <v>11752</v>
      </c>
      <c r="U3835" s="279" t="s">
        <v>35</v>
      </c>
      <c r="V3835" s="279" t="s">
        <v>12635</v>
      </c>
    </row>
    <row r="3836" spans="1:22" s="13" customFormat="1" ht="56.25" x14ac:dyDescent="0.2">
      <c r="A3836" s="16">
        <v>3831</v>
      </c>
      <c r="B3836" s="16" t="s">
        <v>219</v>
      </c>
      <c r="C3836" s="16" t="s">
        <v>13472</v>
      </c>
      <c r="D3836" s="16" t="s">
        <v>13473</v>
      </c>
      <c r="E3836" s="16" t="s">
        <v>13474</v>
      </c>
      <c r="F3836" s="16"/>
      <c r="G3836" s="151" t="s">
        <v>9115</v>
      </c>
      <c r="H3836" s="168">
        <v>1525000</v>
      </c>
      <c r="I3836" s="299">
        <v>278</v>
      </c>
      <c r="J3836" s="168">
        <v>622944</v>
      </c>
      <c r="K3836" s="166">
        <v>96</v>
      </c>
      <c r="L3836" s="168">
        <v>603477</v>
      </c>
      <c r="M3836" s="166">
        <v>93</v>
      </c>
      <c r="N3836" s="168">
        <v>584010</v>
      </c>
      <c r="O3836" s="166">
        <v>90</v>
      </c>
      <c r="P3836" s="168">
        <v>622944</v>
      </c>
      <c r="Q3836" s="166">
        <v>96</v>
      </c>
      <c r="R3836" s="16">
        <v>3958375</v>
      </c>
      <c r="S3836" s="275">
        <v>653</v>
      </c>
      <c r="T3836" s="20" t="s">
        <v>13227</v>
      </c>
      <c r="U3836" s="279"/>
      <c r="V3836" s="279"/>
    </row>
    <row r="3837" spans="1:22" s="13" customFormat="1" ht="112.5" x14ac:dyDescent="0.2">
      <c r="A3837" s="16">
        <v>3832</v>
      </c>
      <c r="B3837" s="21" t="s">
        <v>8219</v>
      </c>
      <c r="C3837" s="16" t="s">
        <v>6620</v>
      </c>
      <c r="D3837" s="16" t="s">
        <v>8220</v>
      </c>
      <c r="E3837" s="16" t="s">
        <v>6621</v>
      </c>
      <c r="F3837" s="16"/>
      <c r="G3837" s="16" t="s">
        <v>33</v>
      </c>
      <c r="H3837" s="251">
        <v>450004</v>
      </c>
      <c r="I3837" s="251">
        <v>166</v>
      </c>
      <c r="J3837" s="16">
        <v>875692.8</v>
      </c>
      <c r="K3837" s="16">
        <v>276</v>
      </c>
      <c r="L3837" s="16">
        <v>875692.8</v>
      </c>
      <c r="M3837" s="16">
        <v>276</v>
      </c>
      <c r="N3837" s="16">
        <v>875692.8</v>
      </c>
      <c r="O3837" s="16">
        <v>276</v>
      </c>
      <c r="P3837" s="16">
        <v>875692.8</v>
      </c>
      <c r="Q3837" s="16">
        <v>276</v>
      </c>
      <c r="R3837" s="16">
        <v>3952775.2</v>
      </c>
      <c r="S3837" s="16">
        <v>1270</v>
      </c>
      <c r="T3837" s="16" t="s">
        <v>213</v>
      </c>
      <c r="U3837" s="16" t="s">
        <v>7048</v>
      </c>
      <c r="V3837" s="16" t="s">
        <v>7048</v>
      </c>
    </row>
    <row r="3838" spans="1:22" s="13" customFormat="1" ht="93.75" x14ac:dyDescent="0.2">
      <c r="A3838" s="16">
        <v>3833</v>
      </c>
      <c r="B3838" s="21" t="s">
        <v>3650</v>
      </c>
      <c r="C3838" s="16" t="s">
        <v>3679</v>
      </c>
      <c r="D3838" s="16" t="s">
        <v>3680</v>
      </c>
      <c r="E3838" s="16" t="s">
        <v>3681</v>
      </c>
      <c r="F3838" s="16"/>
      <c r="G3838" s="16" t="s">
        <v>1493</v>
      </c>
      <c r="H3838" s="251">
        <v>729100</v>
      </c>
      <c r="I3838" s="251">
        <v>2</v>
      </c>
      <c r="J3838" s="16">
        <v>758264</v>
      </c>
      <c r="K3838" s="16">
        <v>2</v>
      </c>
      <c r="L3838" s="16">
        <v>788594.56</v>
      </c>
      <c r="M3838" s="16">
        <v>2</v>
      </c>
      <c r="N3838" s="16">
        <v>820138.34240000008</v>
      </c>
      <c r="O3838" s="16">
        <v>2</v>
      </c>
      <c r="P3838" s="16">
        <v>852943.87609600008</v>
      </c>
      <c r="Q3838" s="16">
        <v>2</v>
      </c>
      <c r="R3838" s="16">
        <v>3949040.778496</v>
      </c>
      <c r="S3838" s="16">
        <v>10</v>
      </c>
      <c r="T3838" s="16" t="s">
        <v>50</v>
      </c>
      <c r="U3838" s="16" t="s">
        <v>294</v>
      </c>
      <c r="V3838" s="16" t="s">
        <v>3629</v>
      </c>
    </row>
    <row r="3839" spans="1:22" s="13" customFormat="1" ht="93.75" x14ac:dyDescent="0.2">
      <c r="A3839" s="16">
        <v>3834</v>
      </c>
      <c r="B3839" s="51" t="s">
        <v>514</v>
      </c>
      <c r="C3839" s="51" t="s">
        <v>515</v>
      </c>
      <c r="D3839" s="51" t="s">
        <v>516</v>
      </c>
      <c r="E3839" s="51" t="s">
        <v>14784</v>
      </c>
      <c r="F3839" s="51"/>
      <c r="G3839" s="51" t="s">
        <v>9115</v>
      </c>
      <c r="H3839" s="437">
        <v>3948000</v>
      </c>
      <c r="I3839" s="251" t="s">
        <v>9385</v>
      </c>
      <c r="J3839" s="17"/>
      <c r="K3839" s="17"/>
      <c r="L3839" s="17"/>
      <c r="M3839" s="17"/>
      <c r="N3839" s="17"/>
      <c r="O3839" s="17"/>
      <c r="P3839" s="17"/>
      <c r="Q3839" s="17"/>
      <c r="R3839" s="16">
        <v>3948000</v>
      </c>
      <c r="S3839" s="16">
        <v>50</v>
      </c>
      <c r="T3839" s="51" t="s">
        <v>14655</v>
      </c>
      <c r="U3839" s="51"/>
      <c r="V3839" s="17"/>
    </row>
    <row r="3840" spans="1:22" s="13" customFormat="1" ht="93.75" x14ac:dyDescent="0.2">
      <c r="A3840" s="16">
        <v>3835</v>
      </c>
      <c r="B3840" s="21" t="s">
        <v>2632</v>
      </c>
      <c r="C3840" s="16" t="s">
        <v>2660</v>
      </c>
      <c r="D3840" s="16" t="s">
        <v>2661</v>
      </c>
      <c r="E3840" s="16" t="s">
        <v>2662</v>
      </c>
      <c r="F3840" s="16"/>
      <c r="G3840" s="16" t="s">
        <v>33</v>
      </c>
      <c r="H3840" s="251">
        <v>1068498</v>
      </c>
      <c r="I3840" s="251">
        <v>540</v>
      </c>
      <c r="J3840" s="16">
        <v>1068498</v>
      </c>
      <c r="K3840" s="16">
        <v>540</v>
      </c>
      <c r="L3840" s="16">
        <v>603503.5</v>
      </c>
      <c r="M3840" s="16">
        <v>305</v>
      </c>
      <c r="N3840" s="16">
        <v>603503.5</v>
      </c>
      <c r="O3840" s="16">
        <v>305</v>
      </c>
      <c r="P3840" s="16">
        <v>603503.5</v>
      </c>
      <c r="Q3840" s="16">
        <v>305</v>
      </c>
      <c r="R3840" s="16">
        <v>3947506.5</v>
      </c>
      <c r="S3840" s="16">
        <v>1995</v>
      </c>
      <c r="T3840" s="16" t="s">
        <v>1457</v>
      </c>
      <c r="U3840" s="16" t="s">
        <v>2567</v>
      </c>
      <c r="V3840" s="16" t="s">
        <v>199</v>
      </c>
    </row>
    <row r="3841" spans="1:22" s="13" customFormat="1" ht="187.5" x14ac:dyDescent="0.2">
      <c r="A3841" s="16">
        <v>3836</v>
      </c>
      <c r="B3841" s="21" t="s">
        <v>332</v>
      </c>
      <c r="C3841" s="16" t="s">
        <v>1343</v>
      </c>
      <c r="D3841" s="16" t="s">
        <v>3594</v>
      </c>
      <c r="E3841" s="16" t="s">
        <v>3662</v>
      </c>
      <c r="F3841" s="16" t="s">
        <v>3663</v>
      </c>
      <c r="G3841" s="16" t="s">
        <v>33</v>
      </c>
      <c r="H3841" s="251">
        <v>1799948.2142857143</v>
      </c>
      <c r="I3841" s="251">
        <v>1</v>
      </c>
      <c r="J3841" s="16">
        <v>0</v>
      </c>
      <c r="K3841" s="16">
        <v>0</v>
      </c>
      <c r="L3841" s="16">
        <v>0</v>
      </c>
      <c r="M3841" s="16">
        <v>0</v>
      </c>
      <c r="N3841" s="16">
        <v>0</v>
      </c>
      <c r="O3841" s="16">
        <v>0</v>
      </c>
      <c r="P3841" s="16">
        <v>2146178.7650011433</v>
      </c>
      <c r="Q3841" s="16">
        <v>1</v>
      </c>
      <c r="R3841" s="16">
        <v>3946126.9792868579</v>
      </c>
      <c r="S3841" s="16">
        <v>2</v>
      </c>
      <c r="T3841" s="16" t="s">
        <v>9759</v>
      </c>
      <c r="U3841" s="16" t="s">
        <v>2567</v>
      </c>
      <c r="V3841" s="16" t="s">
        <v>199</v>
      </c>
    </row>
    <row r="3842" spans="1:22" s="13" customFormat="1" ht="56.25" x14ac:dyDescent="0.2">
      <c r="A3842" s="16">
        <v>3837</v>
      </c>
      <c r="B3842" s="16" t="s">
        <v>12899</v>
      </c>
      <c r="C3842" s="16" t="s">
        <v>13252</v>
      </c>
      <c r="D3842" s="16" t="s">
        <v>13253</v>
      </c>
      <c r="E3842" s="16" t="s">
        <v>13350</v>
      </c>
      <c r="F3842" s="16"/>
      <c r="G3842" s="151" t="s">
        <v>9115</v>
      </c>
      <c r="H3842" s="168">
        <v>3945476.08</v>
      </c>
      <c r="I3842" s="166" t="s">
        <v>9126</v>
      </c>
      <c r="J3842" s="166">
        <v>0</v>
      </c>
      <c r="K3842" s="166">
        <v>0</v>
      </c>
      <c r="L3842" s="166">
        <v>0</v>
      </c>
      <c r="M3842" s="166">
        <v>0</v>
      </c>
      <c r="N3842" s="166">
        <v>0</v>
      </c>
      <c r="O3842" s="166">
        <v>0</v>
      </c>
      <c r="P3842" s="166">
        <v>0</v>
      </c>
      <c r="Q3842" s="166">
        <v>0</v>
      </c>
      <c r="R3842" s="16">
        <v>3945476.08</v>
      </c>
      <c r="S3842" s="275">
        <v>10</v>
      </c>
      <c r="T3842" s="20" t="s">
        <v>13227</v>
      </c>
      <c r="U3842" s="118" t="s">
        <v>35</v>
      </c>
      <c r="V3842" s="118" t="s">
        <v>13270</v>
      </c>
    </row>
    <row r="3843" spans="1:22" s="13" customFormat="1" ht="168.75" x14ac:dyDescent="0.2">
      <c r="A3843" s="16">
        <v>3838</v>
      </c>
      <c r="B3843" s="51" t="s">
        <v>14874</v>
      </c>
      <c r="C3843" s="51" t="s">
        <v>14875</v>
      </c>
      <c r="D3843" s="51" t="s">
        <v>14876</v>
      </c>
      <c r="E3843" s="51" t="s">
        <v>14917</v>
      </c>
      <c r="F3843" s="40" t="s">
        <v>14449</v>
      </c>
      <c r="G3843" s="51" t="s">
        <v>9115</v>
      </c>
      <c r="H3843" s="437">
        <v>3942892.8</v>
      </c>
      <c r="I3843" s="251">
        <v>9</v>
      </c>
      <c r="J3843" s="17"/>
      <c r="K3843" s="17"/>
      <c r="L3843" s="17"/>
      <c r="M3843" s="17"/>
      <c r="N3843" s="17"/>
      <c r="O3843" s="17"/>
      <c r="P3843" s="17"/>
      <c r="Q3843" s="17"/>
      <c r="R3843" s="16">
        <v>3942892.8</v>
      </c>
      <c r="S3843" s="16">
        <v>9</v>
      </c>
      <c r="T3843" s="51" t="s">
        <v>14655</v>
      </c>
      <c r="U3843" s="51"/>
      <c r="V3843" s="17"/>
    </row>
    <row r="3844" spans="1:22" s="13" customFormat="1" ht="409.5" x14ac:dyDescent="0.2">
      <c r="A3844" s="16">
        <v>3839</v>
      </c>
      <c r="B3844" s="21" t="s">
        <v>4682</v>
      </c>
      <c r="C3844" s="16" t="s">
        <v>4683</v>
      </c>
      <c r="D3844" s="16" t="s">
        <v>4684</v>
      </c>
      <c r="E3844" s="16" t="s">
        <v>4685</v>
      </c>
      <c r="F3844" s="16"/>
      <c r="G3844" s="16" t="s">
        <v>33</v>
      </c>
      <c r="H3844" s="251">
        <v>246400</v>
      </c>
      <c r="I3844" s="251">
        <v>200</v>
      </c>
      <c r="J3844" s="16">
        <v>924000</v>
      </c>
      <c r="K3844" s="16">
        <v>300</v>
      </c>
      <c r="L3844" s="16">
        <v>924000</v>
      </c>
      <c r="M3844" s="16">
        <v>300</v>
      </c>
      <c r="N3844" s="16">
        <v>924000</v>
      </c>
      <c r="O3844" s="16">
        <v>300</v>
      </c>
      <c r="P3844" s="16">
        <v>924000</v>
      </c>
      <c r="Q3844" s="16">
        <v>300</v>
      </c>
      <c r="R3844" s="16">
        <v>3942400</v>
      </c>
      <c r="S3844" s="16">
        <v>1400</v>
      </c>
      <c r="T3844" s="16" t="s">
        <v>25</v>
      </c>
      <c r="U3844" s="16" t="s">
        <v>89</v>
      </c>
      <c r="V3844" s="16" t="s">
        <v>11239</v>
      </c>
    </row>
    <row r="3845" spans="1:22" s="13" customFormat="1" ht="37.5" x14ac:dyDescent="0.2">
      <c r="A3845" s="16">
        <v>3840</v>
      </c>
      <c r="B3845" s="16" t="s">
        <v>12636</v>
      </c>
      <c r="C3845" s="16" t="s">
        <v>12637</v>
      </c>
      <c r="D3845" s="16" t="s">
        <v>12636</v>
      </c>
      <c r="E3845" s="16" t="s">
        <v>12638</v>
      </c>
      <c r="F3845" s="16"/>
      <c r="G3845" s="151" t="s">
        <v>9115</v>
      </c>
      <c r="H3845" s="275">
        <v>1313775</v>
      </c>
      <c r="I3845" s="275" t="s">
        <v>9266</v>
      </c>
      <c r="J3845" s="275">
        <v>0</v>
      </c>
      <c r="K3845" s="275">
        <v>0</v>
      </c>
      <c r="L3845" s="275">
        <v>1313775</v>
      </c>
      <c r="M3845" s="275" t="s">
        <v>9266</v>
      </c>
      <c r="N3845" s="275">
        <v>0</v>
      </c>
      <c r="O3845" s="275">
        <v>0</v>
      </c>
      <c r="P3845" s="275">
        <v>1313775</v>
      </c>
      <c r="Q3845" s="275" t="s">
        <v>9266</v>
      </c>
      <c r="R3845" s="16">
        <v>3941325</v>
      </c>
      <c r="S3845" s="275">
        <v>12</v>
      </c>
      <c r="T3845" s="38" t="s">
        <v>11752</v>
      </c>
      <c r="U3845" s="279"/>
      <c r="V3845" s="279"/>
    </row>
    <row r="3846" spans="1:22" s="13" customFormat="1" ht="375" x14ac:dyDescent="0.2">
      <c r="A3846" s="16">
        <v>3841</v>
      </c>
      <c r="B3846" s="21" t="s">
        <v>332</v>
      </c>
      <c r="C3846" s="16" t="s">
        <v>1661</v>
      </c>
      <c r="D3846" s="16" t="s">
        <v>1662</v>
      </c>
      <c r="E3846" s="16" t="s">
        <v>1663</v>
      </c>
      <c r="F3846" s="16"/>
      <c r="G3846" s="16" t="s">
        <v>1664</v>
      </c>
      <c r="H3846" s="251">
        <v>3932500</v>
      </c>
      <c r="I3846" s="251">
        <v>600</v>
      </c>
      <c r="J3846" s="16">
        <v>0</v>
      </c>
      <c r="K3846" s="16">
        <v>0</v>
      </c>
      <c r="L3846" s="16">
        <v>0</v>
      </c>
      <c r="M3846" s="16">
        <v>0</v>
      </c>
      <c r="N3846" s="16">
        <v>0</v>
      </c>
      <c r="O3846" s="16">
        <v>0</v>
      </c>
      <c r="P3846" s="16">
        <v>0</v>
      </c>
      <c r="Q3846" s="16">
        <v>0</v>
      </c>
      <c r="R3846" s="16">
        <v>3932500</v>
      </c>
      <c r="S3846" s="16">
        <v>600</v>
      </c>
      <c r="T3846" s="16" t="s">
        <v>76</v>
      </c>
      <c r="U3846" s="16" t="s">
        <v>35</v>
      </c>
      <c r="V3846" s="16" t="s">
        <v>199</v>
      </c>
    </row>
    <row r="3847" spans="1:22" s="13" customFormat="1" ht="168.75" x14ac:dyDescent="0.2">
      <c r="A3847" s="16">
        <v>3842</v>
      </c>
      <c r="B3847" s="21" t="s">
        <v>3650</v>
      </c>
      <c r="C3847" s="16" t="s">
        <v>3679</v>
      </c>
      <c r="D3847" s="16" t="s">
        <v>3680</v>
      </c>
      <c r="E3847" s="16" t="s">
        <v>5502</v>
      </c>
      <c r="F3847" s="16"/>
      <c r="G3847" s="16" t="s">
        <v>1493</v>
      </c>
      <c r="H3847" s="251">
        <v>3930424</v>
      </c>
      <c r="I3847" s="251">
        <v>23</v>
      </c>
      <c r="J3847" s="16">
        <v>0</v>
      </c>
      <c r="K3847" s="16">
        <v>0</v>
      </c>
      <c r="L3847" s="16">
        <v>0</v>
      </c>
      <c r="M3847" s="16">
        <v>0</v>
      </c>
      <c r="N3847" s="16">
        <v>0</v>
      </c>
      <c r="O3847" s="16">
        <v>0</v>
      </c>
      <c r="P3847" s="16">
        <v>0</v>
      </c>
      <c r="Q3847" s="16">
        <v>0</v>
      </c>
      <c r="R3847" s="16">
        <v>3930424</v>
      </c>
      <c r="S3847" s="16">
        <v>23</v>
      </c>
      <c r="T3847" s="16" t="s">
        <v>76</v>
      </c>
      <c r="U3847" s="16"/>
      <c r="V3847" s="16" t="s">
        <v>5503</v>
      </c>
    </row>
    <row r="3848" spans="1:22" s="13" customFormat="1" ht="187.5" x14ac:dyDescent="0.2">
      <c r="A3848" s="16">
        <v>3843</v>
      </c>
      <c r="B3848" s="21" t="s">
        <v>8221</v>
      </c>
      <c r="C3848" s="16" t="s">
        <v>8222</v>
      </c>
      <c r="D3848" s="16" t="s">
        <v>8223</v>
      </c>
      <c r="E3848" s="16" t="s">
        <v>8224</v>
      </c>
      <c r="F3848" s="16"/>
      <c r="G3848" s="16" t="s">
        <v>33</v>
      </c>
      <c r="H3848" s="251">
        <v>738149.99999999988</v>
      </c>
      <c r="I3848" s="251">
        <v>10</v>
      </c>
      <c r="J3848" s="16">
        <v>797202</v>
      </c>
      <c r="K3848" s="16">
        <v>9</v>
      </c>
      <c r="L3848" s="16">
        <v>797202</v>
      </c>
      <c r="M3848" s="16">
        <v>9</v>
      </c>
      <c r="N3848" s="16">
        <v>797202</v>
      </c>
      <c r="O3848" s="16">
        <v>9</v>
      </c>
      <c r="P3848" s="16">
        <v>797202</v>
      </c>
      <c r="Q3848" s="16">
        <v>9</v>
      </c>
      <c r="R3848" s="16">
        <v>3926958</v>
      </c>
      <c r="S3848" s="16">
        <v>46</v>
      </c>
      <c r="T3848" s="16" t="s">
        <v>213</v>
      </c>
      <c r="U3848" s="16" t="s">
        <v>83</v>
      </c>
      <c r="V3848" s="16" t="s">
        <v>83</v>
      </c>
    </row>
    <row r="3849" spans="1:22" s="13" customFormat="1" ht="131.25" x14ac:dyDescent="0.2">
      <c r="A3849" s="16">
        <v>3844</v>
      </c>
      <c r="B3849" s="16" t="s">
        <v>12639</v>
      </c>
      <c r="C3849" s="16" t="s">
        <v>12640</v>
      </c>
      <c r="D3849" s="16" t="s">
        <v>12641</v>
      </c>
      <c r="E3849" s="16" t="s">
        <v>12642</v>
      </c>
      <c r="F3849" s="16" t="s">
        <v>12643</v>
      </c>
      <c r="G3849" s="151" t="s">
        <v>33</v>
      </c>
      <c r="H3849" s="275">
        <v>0</v>
      </c>
      <c r="I3849" s="275">
        <v>0</v>
      </c>
      <c r="J3849" s="275">
        <v>0</v>
      </c>
      <c r="K3849" s="275">
        <v>0</v>
      </c>
      <c r="L3849" s="275">
        <v>3923550.5</v>
      </c>
      <c r="M3849" s="275">
        <v>1</v>
      </c>
      <c r="N3849" s="275">
        <v>0</v>
      </c>
      <c r="O3849" s="275">
        <v>0</v>
      </c>
      <c r="P3849" s="275">
        <v>0</v>
      </c>
      <c r="Q3849" s="275">
        <v>0</v>
      </c>
      <c r="R3849" s="16">
        <v>3923550.5</v>
      </c>
      <c r="S3849" s="275">
        <v>1</v>
      </c>
      <c r="T3849" s="243" t="s">
        <v>11752</v>
      </c>
      <c r="U3849" s="279" t="s">
        <v>35</v>
      </c>
      <c r="V3849" s="279" t="s">
        <v>12644</v>
      </c>
    </row>
    <row r="3850" spans="1:22" s="13" customFormat="1" ht="409.5" x14ac:dyDescent="0.2">
      <c r="A3850" s="16">
        <v>3845</v>
      </c>
      <c r="B3850" s="21" t="s">
        <v>6166</v>
      </c>
      <c r="C3850" s="16" t="s">
        <v>6167</v>
      </c>
      <c r="D3850" s="16" t="s">
        <v>6168</v>
      </c>
      <c r="E3850" s="16" t="s">
        <v>6169</v>
      </c>
      <c r="F3850" s="16"/>
      <c r="G3850" s="16" t="s">
        <v>1493</v>
      </c>
      <c r="H3850" s="251">
        <v>3922991.0999999996</v>
      </c>
      <c r="I3850" s="251">
        <v>3</v>
      </c>
      <c r="J3850" s="16">
        <v>0</v>
      </c>
      <c r="K3850" s="16">
        <v>0</v>
      </c>
      <c r="L3850" s="16">
        <v>0</v>
      </c>
      <c r="M3850" s="16">
        <v>0</v>
      </c>
      <c r="N3850" s="16">
        <v>0</v>
      </c>
      <c r="O3850" s="16">
        <v>0</v>
      </c>
      <c r="P3850" s="16">
        <v>0</v>
      </c>
      <c r="Q3850" s="16">
        <v>0</v>
      </c>
      <c r="R3850" s="16">
        <v>3922991.0999999996</v>
      </c>
      <c r="S3850" s="16">
        <v>3</v>
      </c>
      <c r="T3850" s="16" t="s">
        <v>76</v>
      </c>
      <c r="U3850" s="16"/>
      <c r="V3850" s="16"/>
    </row>
    <row r="3851" spans="1:22" s="13" customFormat="1" ht="75" x14ac:dyDescent="0.2">
      <c r="A3851" s="16">
        <v>3846</v>
      </c>
      <c r="B3851" s="21" t="s">
        <v>8225</v>
      </c>
      <c r="C3851" s="16" t="s">
        <v>1163</v>
      </c>
      <c r="D3851" s="16" t="s">
        <v>1162</v>
      </c>
      <c r="E3851" s="16" t="s">
        <v>4542</v>
      </c>
      <c r="F3851" s="16"/>
      <c r="G3851" s="16" t="s">
        <v>33</v>
      </c>
      <c r="H3851" s="251">
        <v>605996</v>
      </c>
      <c r="I3851" s="251">
        <v>4</v>
      </c>
      <c r="J3851" s="16">
        <v>947633.64</v>
      </c>
      <c r="K3851" s="16">
        <v>6</v>
      </c>
      <c r="L3851" s="16">
        <v>789694.7</v>
      </c>
      <c r="M3851" s="16">
        <v>5</v>
      </c>
      <c r="N3851" s="16">
        <v>789694.7</v>
      </c>
      <c r="O3851" s="16">
        <v>5</v>
      </c>
      <c r="P3851" s="16">
        <v>789694.7</v>
      </c>
      <c r="Q3851" s="16">
        <v>5</v>
      </c>
      <c r="R3851" s="16">
        <v>3922713.74</v>
      </c>
      <c r="S3851" s="16">
        <v>25</v>
      </c>
      <c r="T3851" s="16" t="s">
        <v>213</v>
      </c>
      <c r="U3851" s="16" t="s">
        <v>7048</v>
      </c>
      <c r="V3851" s="16" t="s">
        <v>7048</v>
      </c>
    </row>
    <row r="3852" spans="1:22" s="13" customFormat="1" ht="93.75" x14ac:dyDescent="0.2">
      <c r="A3852" s="16">
        <v>3847</v>
      </c>
      <c r="B3852" s="51" t="s">
        <v>14924</v>
      </c>
      <c r="C3852" s="51" t="s">
        <v>14925</v>
      </c>
      <c r="D3852" s="51" t="s">
        <v>14926</v>
      </c>
      <c r="E3852" s="51" t="s">
        <v>14927</v>
      </c>
      <c r="F3852" s="51"/>
      <c r="G3852" s="51" t="s">
        <v>9115</v>
      </c>
      <c r="H3852" s="437">
        <v>3920000</v>
      </c>
      <c r="I3852" s="251" t="s">
        <v>9969</v>
      </c>
      <c r="J3852" s="17"/>
      <c r="K3852" s="17"/>
      <c r="L3852" s="17"/>
      <c r="M3852" s="17"/>
      <c r="N3852" s="17"/>
      <c r="O3852" s="17"/>
      <c r="P3852" s="17"/>
      <c r="Q3852" s="17"/>
      <c r="R3852" s="16">
        <v>3920000</v>
      </c>
      <c r="S3852" s="16">
        <v>7</v>
      </c>
      <c r="T3852" s="51" t="s">
        <v>14655</v>
      </c>
      <c r="U3852" s="51"/>
      <c r="V3852" s="17"/>
    </row>
    <row r="3853" spans="1:22" s="13" customFormat="1" ht="56.25" x14ac:dyDescent="0.2">
      <c r="A3853" s="16">
        <v>3848</v>
      </c>
      <c r="B3853" s="51" t="s">
        <v>1519</v>
      </c>
      <c r="C3853" s="51" t="s">
        <v>1520</v>
      </c>
      <c r="D3853" s="51" t="s">
        <v>1521</v>
      </c>
      <c r="E3853" s="51" t="s">
        <v>14930</v>
      </c>
      <c r="F3853" s="40" t="s">
        <v>14449</v>
      </c>
      <c r="G3853" s="51" t="s">
        <v>9115</v>
      </c>
      <c r="H3853" s="437">
        <v>3920000</v>
      </c>
      <c r="I3853" s="251" t="s">
        <v>9113</v>
      </c>
      <c r="J3853" s="17"/>
      <c r="K3853" s="17"/>
      <c r="L3853" s="17"/>
      <c r="M3853" s="17"/>
      <c r="N3853" s="17"/>
      <c r="O3853" s="17"/>
      <c r="P3853" s="17"/>
      <c r="Q3853" s="17"/>
      <c r="R3853" s="16">
        <v>3920000</v>
      </c>
      <c r="S3853" s="16">
        <v>1</v>
      </c>
      <c r="T3853" s="51" t="s">
        <v>14655</v>
      </c>
      <c r="U3853" s="51"/>
      <c r="V3853" s="17"/>
    </row>
    <row r="3854" spans="1:22" s="13" customFormat="1" ht="318.75" x14ac:dyDescent="0.2">
      <c r="A3854" s="16">
        <v>3849</v>
      </c>
      <c r="B3854" s="21" t="s">
        <v>4062</v>
      </c>
      <c r="C3854" s="16" t="s">
        <v>4063</v>
      </c>
      <c r="D3854" s="16" t="s">
        <v>4064</v>
      </c>
      <c r="E3854" s="16" t="s">
        <v>4065</v>
      </c>
      <c r="F3854" s="16"/>
      <c r="G3854" s="16" t="s">
        <v>33</v>
      </c>
      <c r="H3854" s="251">
        <v>1199277</v>
      </c>
      <c r="I3854" s="251">
        <v>18</v>
      </c>
      <c r="J3854" s="16">
        <v>680000</v>
      </c>
      <c r="K3854" s="16">
        <v>16</v>
      </c>
      <c r="L3854" s="16">
        <v>680000</v>
      </c>
      <c r="M3854" s="16">
        <v>16</v>
      </c>
      <c r="N3854" s="16">
        <v>680000</v>
      </c>
      <c r="O3854" s="16">
        <v>16</v>
      </c>
      <c r="P3854" s="16">
        <v>680000</v>
      </c>
      <c r="Q3854" s="16">
        <v>16</v>
      </c>
      <c r="R3854" s="16">
        <v>3919277</v>
      </c>
      <c r="S3854" s="16">
        <v>82</v>
      </c>
      <c r="T3854" s="16" t="s">
        <v>25</v>
      </c>
      <c r="U3854" s="16" t="s">
        <v>2567</v>
      </c>
      <c r="V3854" s="16" t="s">
        <v>4066</v>
      </c>
    </row>
    <row r="3855" spans="1:22" s="13" customFormat="1" ht="93.75" x14ac:dyDescent="0.2">
      <c r="A3855" s="16">
        <v>3850</v>
      </c>
      <c r="B3855" s="21" t="s">
        <v>1590</v>
      </c>
      <c r="C3855" s="16" t="s">
        <v>2778</v>
      </c>
      <c r="D3855" s="16" t="s">
        <v>2779</v>
      </c>
      <c r="E3855" s="16" t="s">
        <v>10939</v>
      </c>
      <c r="F3855" s="16"/>
      <c r="G3855" s="16" t="s">
        <v>9115</v>
      </c>
      <c r="H3855" s="251">
        <v>3916080</v>
      </c>
      <c r="I3855" s="251" t="s">
        <v>10769</v>
      </c>
      <c r="J3855" s="16"/>
      <c r="K3855" s="16"/>
      <c r="L3855" s="16"/>
      <c r="M3855" s="16"/>
      <c r="N3855" s="16"/>
      <c r="O3855" s="16"/>
      <c r="P3855" s="16"/>
      <c r="Q3855" s="16"/>
      <c r="R3855" s="16">
        <v>3916080</v>
      </c>
      <c r="S3855" s="16">
        <v>185</v>
      </c>
      <c r="T3855" s="16" t="s">
        <v>76</v>
      </c>
      <c r="U3855" s="16" t="s">
        <v>83</v>
      </c>
      <c r="V3855" s="16" t="s">
        <v>10826</v>
      </c>
    </row>
    <row r="3856" spans="1:22" s="13" customFormat="1" ht="206.25" x14ac:dyDescent="0.2">
      <c r="A3856" s="16">
        <v>3851</v>
      </c>
      <c r="B3856" s="21" t="s">
        <v>1844</v>
      </c>
      <c r="C3856" s="16" t="s">
        <v>1845</v>
      </c>
      <c r="D3856" s="16" t="s">
        <v>1846</v>
      </c>
      <c r="E3856" s="16" t="s">
        <v>1847</v>
      </c>
      <c r="F3856" s="16"/>
      <c r="G3856" s="16" t="s">
        <v>1493</v>
      </c>
      <c r="H3856" s="251">
        <v>711742.95</v>
      </c>
      <c r="I3856" s="251">
        <v>30</v>
      </c>
      <c r="J3856" s="16">
        <v>754447.527</v>
      </c>
      <c r="K3856" s="16">
        <v>30</v>
      </c>
      <c r="L3856" s="16">
        <v>784625.42807999998</v>
      </c>
      <c r="M3856" s="16">
        <v>30</v>
      </c>
      <c r="N3856" s="16">
        <v>816010.44520319998</v>
      </c>
      <c r="O3856" s="16">
        <v>30</v>
      </c>
      <c r="P3856" s="16">
        <v>848650.86301132804</v>
      </c>
      <c r="Q3856" s="16">
        <v>30</v>
      </c>
      <c r="R3856" s="16">
        <v>3915477.213294528</v>
      </c>
      <c r="S3856" s="16">
        <v>150</v>
      </c>
      <c r="T3856" s="16" t="s">
        <v>966</v>
      </c>
      <c r="U3856" s="16" t="s">
        <v>35</v>
      </c>
      <c r="V3856" s="16" t="s">
        <v>199</v>
      </c>
    </row>
    <row r="3857" spans="1:22" s="13" customFormat="1" ht="409.5" x14ac:dyDescent="0.2">
      <c r="A3857" s="16">
        <v>3852</v>
      </c>
      <c r="B3857" s="21" t="s">
        <v>9700</v>
      </c>
      <c r="C3857" s="16" t="s">
        <v>1845</v>
      </c>
      <c r="D3857" s="16" t="s">
        <v>1844</v>
      </c>
      <c r="E3857" s="16" t="s">
        <v>1846</v>
      </c>
      <c r="F3857" s="16" t="s">
        <v>1847</v>
      </c>
      <c r="G3857" s="16" t="s">
        <v>9680</v>
      </c>
      <c r="H3857" s="251">
        <v>711742.95</v>
      </c>
      <c r="I3857" s="251">
        <v>30</v>
      </c>
      <c r="J3857" s="16">
        <v>754447.527</v>
      </c>
      <c r="K3857" s="16">
        <v>30</v>
      </c>
      <c r="L3857" s="16">
        <v>784625.42807999998</v>
      </c>
      <c r="M3857" s="16">
        <v>30</v>
      </c>
      <c r="N3857" s="16">
        <v>816010.44520319998</v>
      </c>
      <c r="O3857" s="16">
        <v>30</v>
      </c>
      <c r="P3857" s="16">
        <v>848650.86301132804</v>
      </c>
      <c r="Q3857" s="16">
        <v>30</v>
      </c>
      <c r="R3857" s="16">
        <v>3915477.213294528</v>
      </c>
      <c r="S3857" s="16">
        <v>150</v>
      </c>
      <c r="T3857" s="16" t="s">
        <v>966</v>
      </c>
      <c r="U3857" s="16" t="s">
        <v>6976</v>
      </c>
      <c r="V3857" s="16" t="s">
        <v>9701</v>
      </c>
    </row>
    <row r="3858" spans="1:22" s="13" customFormat="1" ht="225" x14ac:dyDescent="0.2">
      <c r="A3858" s="16">
        <v>3853</v>
      </c>
      <c r="B3858" s="22" t="s">
        <v>1973</v>
      </c>
      <c r="C3858" s="16" t="s">
        <v>1974</v>
      </c>
      <c r="D3858" s="16" t="s">
        <v>1975</v>
      </c>
      <c r="E3858" s="46" t="s">
        <v>1976</v>
      </c>
      <c r="F3858" s="16"/>
      <c r="G3858" s="16" t="s">
        <v>33</v>
      </c>
      <c r="H3858" s="251">
        <v>3912300</v>
      </c>
      <c r="I3858" s="482">
        <v>60</v>
      </c>
      <c r="J3858" s="16">
        <v>0</v>
      </c>
      <c r="K3858" s="16">
        <v>0</v>
      </c>
      <c r="L3858" s="16">
        <v>0</v>
      </c>
      <c r="M3858" s="16">
        <v>0</v>
      </c>
      <c r="N3858" s="16">
        <v>0</v>
      </c>
      <c r="O3858" s="16">
        <v>0</v>
      </c>
      <c r="P3858" s="16">
        <v>0</v>
      </c>
      <c r="Q3858" s="16">
        <v>0</v>
      </c>
      <c r="R3858" s="16">
        <v>3912300</v>
      </c>
      <c r="S3858" s="16">
        <v>60</v>
      </c>
      <c r="T3858" s="16" t="s">
        <v>1516</v>
      </c>
      <c r="U3858" s="16" t="s">
        <v>83</v>
      </c>
      <c r="V3858" s="16" t="s">
        <v>199</v>
      </c>
    </row>
    <row r="3859" spans="1:22" s="13" customFormat="1" ht="93.75" x14ac:dyDescent="0.2">
      <c r="A3859" s="16">
        <v>3854</v>
      </c>
      <c r="B3859" s="21" t="s">
        <v>8226</v>
      </c>
      <c r="C3859" s="16" t="s">
        <v>8227</v>
      </c>
      <c r="D3859" s="16" t="s">
        <v>264</v>
      </c>
      <c r="E3859" s="16" t="s">
        <v>8228</v>
      </c>
      <c r="F3859" s="16"/>
      <c r="G3859" s="16" t="s">
        <v>33</v>
      </c>
      <c r="H3859" s="251">
        <v>769999.99999999988</v>
      </c>
      <c r="I3859" s="251">
        <v>7</v>
      </c>
      <c r="J3859" s="16">
        <v>784684.6</v>
      </c>
      <c r="K3859" s="16">
        <v>7</v>
      </c>
      <c r="L3859" s="16">
        <v>784684.6</v>
      </c>
      <c r="M3859" s="16">
        <v>7</v>
      </c>
      <c r="N3859" s="16">
        <v>784684.6</v>
      </c>
      <c r="O3859" s="16">
        <v>7</v>
      </c>
      <c r="P3859" s="16">
        <v>784684.6</v>
      </c>
      <c r="Q3859" s="16">
        <v>7</v>
      </c>
      <c r="R3859" s="16">
        <v>3908738.4</v>
      </c>
      <c r="S3859" s="16">
        <v>35</v>
      </c>
      <c r="T3859" s="16" t="s">
        <v>213</v>
      </c>
      <c r="U3859" s="16" t="s">
        <v>7048</v>
      </c>
      <c r="V3859" s="16" t="s">
        <v>7048</v>
      </c>
    </row>
    <row r="3860" spans="1:22" s="13" customFormat="1" ht="93.75" x14ac:dyDescent="0.2">
      <c r="A3860" s="16">
        <v>3855</v>
      </c>
      <c r="B3860" s="21" t="s">
        <v>645</v>
      </c>
      <c r="C3860" s="16" t="s">
        <v>1371</v>
      </c>
      <c r="D3860" s="16" t="s">
        <v>1372</v>
      </c>
      <c r="E3860" s="16" t="s">
        <v>1385</v>
      </c>
      <c r="F3860" s="16"/>
      <c r="G3860" s="16" t="s">
        <v>33</v>
      </c>
      <c r="H3860" s="462">
        <v>906562.48199999996</v>
      </c>
      <c r="I3860" s="462">
        <v>776</v>
      </c>
      <c r="J3860" s="16">
        <v>951890.60609999998</v>
      </c>
      <c r="K3860" s="29">
        <v>776</v>
      </c>
      <c r="L3860" s="29">
        <v>999485.136405</v>
      </c>
      <c r="M3860" s="29">
        <v>776</v>
      </c>
      <c r="N3860" s="29">
        <v>1049459.3932252501</v>
      </c>
      <c r="O3860" s="29">
        <v>776</v>
      </c>
      <c r="P3860" s="16">
        <v>0</v>
      </c>
      <c r="Q3860" s="16">
        <v>0</v>
      </c>
      <c r="R3860" s="16">
        <v>3907397.6177302497</v>
      </c>
      <c r="S3860" s="16">
        <v>3104</v>
      </c>
      <c r="T3860" s="16" t="s">
        <v>243</v>
      </c>
      <c r="U3860" s="16" t="s">
        <v>1379</v>
      </c>
      <c r="V3860" s="16" t="s">
        <v>1380</v>
      </c>
    </row>
    <row r="3861" spans="1:22" s="13" customFormat="1" ht="409.5" x14ac:dyDescent="0.2">
      <c r="A3861" s="16">
        <v>3856</v>
      </c>
      <c r="B3861" s="21" t="s">
        <v>3489</v>
      </c>
      <c r="C3861" s="16" t="s">
        <v>3766</v>
      </c>
      <c r="D3861" s="16" t="s">
        <v>3767</v>
      </c>
      <c r="E3861" s="16" t="s">
        <v>3792</v>
      </c>
      <c r="F3861" s="16"/>
      <c r="G3861" s="16" t="s">
        <v>1493</v>
      </c>
      <c r="H3861" s="251">
        <v>3906000</v>
      </c>
      <c r="I3861" s="251">
        <v>60</v>
      </c>
      <c r="J3861" s="16">
        <v>0</v>
      </c>
      <c r="K3861" s="16">
        <v>0</v>
      </c>
      <c r="L3861" s="16">
        <v>0</v>
      </c>
      <c r="M3861" s="16">
        <v>0</v>
      </c>
      <c r="N3861" s="16">
        <v>0</v>
      </c>
      <c r="O3861" s="16">
        <v>0</v>
      </c>
      <c r="P3861" s="16">
        <v>0</v>
      </c>
      <c r="Q3861" s="16">
        <v>0</v>
      </c>
      <c r="R3861" s="16">
        <v>3906000</v>
      </c>
      <c r="S3861" s="16">
        <v>60</v>
      </c>
      <c r="T3861" s="16" t="s">
        <v>76</v>
      </c>
      <c r="U3861" s="16" t="s">
        <v>2567</v>
      </c>
      <c r="V3861" s="16" t="s">
        <v>199</v>
      </c>
    </row>
    <row r="3862" spans="1:22" s="13" customFormat="1" ht="393.75" x14ac:dyDescent="0.2">
      <c r="A3862" s="16">
        <v>3857</v>
      </c>
      <c r="B3862" s="21" t="s">
        <v>417</v>
      </c>
      <c r="C3862" s="16" t="s">
        <v>1577</v>
      </c>
      <c r="D3862" s="16" t="s">
        <v>1578</v>
      </c>
      <c r="E3862" s="16" t="s">
        <v>5439</v>
      </c>
      <c r="F3862" s="16"/>
      <c r="G3862" s="16" t="s">
        <v>1493</v>
      </c>
      <c r="H3862" s="251">
        <v>3904372.5</v>
      </c>
      <c r="I3862" s="251">
        <v>10</v>
      </c>
      <c r="J3862" s="16">
        <v>0</v>
      </c>
      <c r="K3862" s="16">
        <v>0</v>
      </c>
      <c r="L3862" s="16">
        <v>0</v>
      </c>
      <c r="M3862" s="16">
        <v>0</v>
      </c>
      <c r="N3862" s="16">
        <v>0</v>
      </c>
      <c r="O3862" s="16">
        <v>0</v>
      </c>
      <c r="P3862" s="16">
        <v>0</v>
      </c>
      <c r="Q3862" s="16">
        <v>0</v>
      </c>
      <c r="R3862" s="16">
        <v>3904372.5</v>
      </c>
      <c r="S3862" s="16">
        <v>10</v>
      </c>
      <c r="T3862" s="16" t="s">
        <v>76</v>
      </c>
      <c r="U3862" s="16"/>
      <c r="V3862" s="16"/>
    </row>
    <row r="3863" spans="1:22" s="13" customFormat="1" ht="337.5" x14ac:dyDescent="0.2">
      <c r="A3863" s="16">
        <v>3858</v>
      </c>
      <c r="B3863" s="21" t="s">
        <v>5773</v>
      </c>
      <c r="C3863" s="16" t="s">
        <v>6214</v>
      </c>
      <c r="D3863" s="16" t="s">
        <v>6215</v>
      </c>
      <c r="E3863" s="16" t="s">
        <v>6538</v>
      </c>
      <c r="F3863" s="16"/>
      <c r="G3863" s="16" t="s">
        <v>49</v>
      </c>
      <c r="H3863" s="251">
        <v>3900000</v>
      </c>
      <c r="I3863" s="251">
        <v>2</v>
      </c>
      <c r="J3863" s="16">
        <v>0</v>
      </c>
      <c r="K3863" s="16">
        <v>0</v>
      </c>
      <c r="L3863" s="16">
        <v>0</v>
      </c>
      <c r="M3863" s="16">
        <v>0</v>
      </c>
      <c r="N3863" s="16">
        <v>0</v>
      </c>
      <c r="O3863" s="16">
        <v>0</v>
      </c>
      <c r="P3863" s="16">
        <v>0</v>
      </c>
      <c r="Q3863" s="16">
        <v>0</v>
      </c>
      <c r="R3863" s="16">
        <v>3900000</v>
      </c>
      <c r="S3863" s="16">
        <v>2</v>
      </c>
      <c r="T3863" s="16" t="s">
        <v>76</v>
      </c>
      <c r="U3863" s="16"/>
      <c r="V3863" s="16"/>
    </row>
    <row r="3864" spans="1:22" s="13" customFormat="1" ht="409.5" x14ac:dyDescent="0.2">
      <c r="A3864" s="16">
        <v>3859</v>
      </c>
      <c r="B3864" s="21" t="s">
        <v>4702</v>
      </c>
      <c r="C3864" s="16" t="s">
        <v>4703</v>
      </c>
      <c r="D3864" s="16" t="s">
        <v>4704</v>
      </c>
      <c r="E3864" s="16" t="s">
        <v>4712</v>
      </c>
      <c r="F3864" s="16"/>
      <c r="G3864" s="16" t="s">
        <v>1493</v>
      </c>
      <c r="H3864" s="251">
        <v>3898728</v>
      </c>
      <c r="I3864" s="251">
        <v>1557</v>
      </c>
      <c r="J3864" s="16">
        <v>0</v>
      </c>
      <c r="K3864" s="16">
        <v>0</v>
      </c>
      <c r="L3864" s="16">
        <v>0</v>
      </c>
      <c r="M3864" s="16">
        <v>0</v>
      </c>
      <c r="N3864" s="16">
        <v>0</v>
      </c>
      <c r="O3864" s="16">
        <v>0</v>
      </c>
      <c r="P3864" s="16">
        <v>0</v>
      </c>
      <c r="Q3864" s="16">
        <v>0</v>
      </c>
      <c r="R3864" s="16">
        <v>3898728</v>
      </c>
      <c r="S3864" s="16">
        <v>1557</v>
      </c>
      <c r="T3864" s="16" t="s">
        <v>76</v>
      </c>
      <c r="U3864" s="16" t="s">
        <v>2567</v>
      </c>
      <c r="V3864" s="16" t="s">
        <v>3425</v>
      </c>
    </row>
    <row r="3865" spans="1:22" s="13" customFormat="1" ht="56.25" x14ac:dyDescent="0.2">
      <c r="A3865" s="16">
        <v>3860</v>
      </c>
      <c r="B3865" s="21" t="s">
        <v>8229</v>
      </c>
      <c r="C3865" s="16" t="s">
        <v>8130</v>
      </c>
      <c r="D3865" s="16" t="s">
        <v>8030</v>
      </c>
      <c r="E3865" s="16" t="s">
        <v>8131</v>
      </c>
      <c r="F3865" s="16"/>
      <c r="G3865" s="16" t="s">
        <v>33</v>
      </c>
      <c r="H3865" s="251">
        <v>453543.75</v>
      </c>
      <c r="I3865" s="251">
        <v>45</v>
      </c>
      <c r="J3865" s="16">
        <v>861275</v>
      </c>
      <c r="K3865" s="16">
        <v>47</v>
      </c>
      <c r="L3865" s="16">
        <v>861275</v>
      </c>
      <c r="M3865" s="16">
        <v>47</v>
      </c>
      <c r="N3865" s="16">
        <v>861275</v>
      </c>
      <c r="O3865" s="16">
        <v>47</v>
      </c>
      <c r="P3865" s="16">
        <v>861275</v>
      </c>
      <c r="Q3865" s="16">
        <v>47</v>
      </c>
      <c r="R3865" s="16">
        <v>3898643.75</v>
      </c>
      <c r="S3865" s="16">
        <v>233</v>
      </c>
      <c r="T3865" s="16" t="s">
        <v>213</v>
      </c>
      <c r="U3865" s="16" t="s">
        <v>294</v>
      </c>
      <c r="V3865" s="16" t="s">
        <v>8113</v>
      </c>
    </row>
    <row r="3866" spans="1:22" s="13" customFormat="1" ht="56.25" x14ac:dyDescent="0.2">
      <c r="A3866" s="16">
        <v>3861</v>
      </c>
      <c r="B3866" s="51" t="s">
        <v>417</v>
      </c>
      <c r="C3866" s="51" t="s">
        <v>726</v>
      </c>
      <c r="D3866" s="51" t="s">
        <v>727</v>
      </c>
      <c r="E3866" s="51" t="s">
        <v>14931</v>
      </c>
      <c r="F3866" s="51"/>
      <c r="G3866" s="51" t="s">
        <v>9115</v>
      </c>
      <c r="H3866" s="437">
        <v>3898608</v>
      </c>
      <c r="I3866" s="251" t="s">
        <v>9207</v>
      </c>
      <c r="J3866" s="17"/>
      <c r="K3866" s="17"/>
      <c r="L3866" s="17"/>
      <c r="M3866" s="17"/>
      <c r="N3866" s="17"/>
      <c r="O3866" s="17"/>
      <c r="P3866" s="17"/>
      <c r="Q3866" s="17"/>
      <c r="R3866" s="16">
        <v>3898608</v>
      </c>
      <c r="S3866" s="16">
        <v>60</v>
      </c>
      <c r="T3866" s="51" t="s">
        <v>14655</v>
      </c>
      <c r="U3866" s="51"/>
      <c r="V3866" s="17"/>
    </row>
    <row r="3867" spans="1:22" s="13" customFormat="1" ht="37.5" x14ac:dyDescent="0.2">
      <c r="A3867" s="16">
        <v>3862</v>
      </c>
      <c r="B3867" s="21" t="s">
        <v>6598</v>
      </c>
      <c r="C3867" s="16" t="s">
        <v>6599</v>
      </c>
      <c r="D3867" s="16" t="s">
        <v>6600</v>
      </c>
      <c r="E3867" s="16" t="s">
        <v>10957</v>
      </c>
      <c r="F3867" s="16"/>
      <c r="G3867" s="16" t="s">
        <v>9115</v>
      </c>
      <c r="H3867" s="251">
        <v>3897600</v>
      </c>
      <c r="I3867" s="251" t="s">
        <v>9126</v>
      </c>
      <c r="J3867" s="16"/>
      <c r="K3867" s="16"/>
      <c r="L3867" s="16"/>
      <c r="M3867" s="16"/>
      <c r="N3867" s="16"/>
      <c r="O3867" s="16"/>
      <c r="P3867" s="16"/>
      <c r="Q3867" s="16"/>
      <c r="R3867" s="16">
        <v>3897600</v>
      </c>
      <c r="S3867" s="16">
        <v>10</v>
      </c>
      <c r="T3867" s="16" t="s">
        <v>76</v>
      </c>
      <c r="U3867" s="16" t="s">
        <v>2567</v>
      </c>
      <c r="V3867" s="16" t="s">
        <v>10958</v>
      </c>
    </row>
    <row r="3868" spans="1:22" s="13" customFormat="1" ht="56.25" x14ac:dyDescent="0.2">
      <c r="A3868" s="16">
        <v>3863</v>
      </c>
      <c r="B3868" s="51" t="s">
        <v>4053</v>
      </c>
      <c r="C3868" s="51" t="s">
        <v>14932</v>
      </c>
      <c r="D3868" s="51" t="s">
        <v>8531</v>
      </c>
      <c r="E3868" s="51" t="s">
        <v>14933</v>
      </c>
      <c r="F3868" s="40" t="s">
        <v>14449</v>
      </c>
      <c r="G3868" s="51" t="s">
        <v>9115</v>
      </c>
      <c r="H3868" s="437">
        <v>3897600</v>
      </c>
      <c r="I3868" s="251" t="s">
        <v>9333</v>
      </c>
      <c r="J3868" s="17"/>
      <c r="K3868" s="17"/>
      <c r="L3868" s="17"/>
      <c r="M3868" s="17"/>
      <c r="N3868" s="17"/>
      <c r="O3868" s="17"/>
      <c r="P3868" s="17"/>
      <c r="Q3868" s="17"/>
      <c r="R3868" s="16">
        <v>3897600</v>
      </c>
      <c r="S3868" s="16">
        <v>24</v>
      </c>
      <c r="T3868" s="51" t="s">
        <v>14655</v>
      </c>
      <c r="U3868" s="51"/>
      <c r="V3868" s="17"/>
    </row>
    <row r="3869" spans="1:22" s="13" customFormat="1" ht="56.25" x14ac:dyDescent="0.2">
      <c r="A3869" s="16">
        <v>3864</v>
      </c>
      <c r="B3869" s="21" t="s">
        <v>239</v>
      </c>
      <c r="C3869" s="16" t="s">
        <v>240</v>
      </c>
      <c r="D3869" s="16" t="s">
        <v>241</v>
      </c>
      <c r="E3869" s="16" t="s">
        <v>3254</v>
      </c>
      <c r="F3869" s="16"/>
      <c r="G3869" s="16" t="s">
        <v>33</v>
      </c>
      <c r="H3869" s="251">
        <v>1182737.9047619039</v>
      </c>
      <c r="I3869" s="251">
        <v>4</v>
      </c>
      <c r="J3869" s="16">
        <v>0</v>
      </c>
      <c r="K3869" s="16">
        <v>0</v>
      </c>
      <c r="L3869" s="16">
        <v>1303850.2662095199</v>
      </c>
      <c r="M3869" s="16">
        <v>4</v>
      </c>
      <c r="N3869" s="16">
        <v>0</v>
      </c>
      <c r="O3869" s="16">
        <v>0</v>
      </c>
      <c r="P3869" s="16">
        <v>1410244.4479322201</v>
      </c>
      <c r="Q3869" s="16">
        <v>4</v>
      </c>
      <c r="R3869" s="16">
        <v>3896832.6189036439</v>
      </c>
      <c r="S3869" s="16">
        <v>12</v>
      </c>
      <c r="T3869" s="16" t="s">
        <v>198</v>
      </c>
      <c r="U3869" s="16" t="s">
        <v>2567</v>
      </c>
      <c r="V3869" s="16" t="s">
        <v>199</v>
      </c>
    </row>
    <row r="3870" spans="1:22" s="13" customFormat="1" ht="409.5" x14ac:dyDescent="0.2">
      <c r="A3870" s="16">
        <v>3865</v>
      </c>
      <c r="B3870" s="21" t="s">
        <v>4649</v>
      </c>
      <c r="C3870" s="16" t="s">
        <v>4628</v>
      </c>
      <c r="D3870" s="16" t="s">
        <v>4629</v>
      </c>
      <c r="E3870" s="16" t="s">
        <v>4650</v>
      </c>
      <c r="F3870" s="16"/>
      <c r="G3870" s="16" t="s">
        <v>33</v>
      </c>
      <c r="H3870" s="251">
        <v>311745.27</v>
      </c>
      <c r="I3870" s="251">
        <v>43</v>
      </c>
      <c r="J3870" s="16">
        <v>896266.8</v>
      </c>
      <c r="K3870" s="16">
        <v>36</v>
      </c>
      <c r="L3870" s="16">
        <v>896266.8</v>
      </c>
      <c r="M3870" s="16">
        <v>36</v>
      </c>
      <c r="N3870" s="16">
        <v>896266.8</v>
      </c>
      <c r="O3870" s="16">
        <v>36</v>
      </c>
      <c r="P3870" s="16">
        <v>896266.8</v>
      </c>
      <c r="Q3870" s="16">
        <v>36</v>
      </c>
      <c r="R3870" s="16">
        <v>3896812.4699999997</v>
      </c>
      <c r="S3870" s="16">
        <v>187</v>
      </c>
      <c r="T3870" s="16" t="s">
        <v>25</v>
      </c>
      <c r="U3870" s="16" t="s">
        <v>1320</v>
      </c>
      <c r="V3870" s="16" t="s">
        <v>3310</v>
      </c>
    </row>
    <row r="3871" spans="1:22" s="13" customFormat="1" ht="131.25" x14ac:dyDescent="0.2">
      <c r="A3871" s="16">
        <v>3866</v>
      </c>
      <c r="B3871" s="51" t="s">
        <v>2848</v>
      </c>
      <c r="C3871" s="51" t="s">
        <v>14934</v>
      </c>
      <c r="D3871" s="51" t="s">
        <v>14935</v>
      </c>
      <c r="E3871" s="51" t="s">
        <v>14936</v>
      </c>
      <c r="F3871" s="51"/>
      <c r="G3871" s="51" t="s">
        <v>7079</v>
      </c>
      <c r="H3871" s="437">
        <v>3894240</v>
      </c>
      <c r="I3871" s="251" t="s">
        <v>14937</v>
      </c>
      <c r="J3871" s="17"/>
      <c r="K3871" s="17"/>
      <c r="L3871" s="17"/>
      <c r="M3871" s="17"/>
      <c r="N3871" s="17"/>
      <c r="O3871" s="17"/>
      <c r="P3871" s="17"/>
      <c r="Q3871" s="17"/>
      <c r="R3871" s="16">
        <v>3894240</v>
      </c>
      <c r="S3871" s="16">
        <v>45478</v>
      </c>
      <c r="T3871" s="51" t="s">
        <v>14655</v>
      </c>
      <c r="U3871" s="51"/>
      <c r="V3871" s="17"/>
    </row>
    <row r="3872" spans="1:22" s="13" customFormat="1" ht="75" x14ac:dyDescent="0.2">
      <c r="A3872" s="16">
        <v>3867</v>
      </c>
      <c r="B3872" s="16" t="s">
        <v>955</v>
      </c>
      <c r="C3872" s="16" t="s">
        <v>956</v>
      </c>
      <c r="D3872" s="16" t="s">
        <v>957</v>
      </c>
      <c r="E3872" s="16" t="s">
        <v>13611</v>
      </c>
      <c r="F3872" s="16"/>
      <c r="G3872" s="151" t="s">
        <v>7079</v>
      </c>
      <c r="H3872" s="166">
        <v>3893290.12</v>
      </c>
      <c r="I3872" s="166">
        <v>8.3379999999999992</v>
      </c>
      <c r="J3872" s="166"/>
      <c r="K3872" s="166"/>
      <c r="L3872" s="166"/>
      <c r="M3872" s="166"/>
      <c r="N3872" s="166"/>
      <c r="O3872" s="166"/>
      <c r="P3872" s="166"/>
      <c r="Q3872" s="166"/>
      <c r="R3872" s="16">
        <v>3893290.12</v>
      </c>
      <c r="S3872" s="275">
        <v>8.3379999999999992</v>
      </c>
      <c r="T3872" s="123" t="s">
        <v>13573</v>
      </c>
      <c r="U3872" s="118"/>
      <c r="V3872" s="118" t="s">
        <v>13592</v>
      </c>
    </row>
    <row r="3873" spans="1:22" s="13" customFormat="1" ht="56.25" x14ac:dyDescent="0.2">
      <c r="A3873" s="16">
        <v>3868</v>
      </c>
      <c r="B3873" s="21" t="s">
        <v>8230</v>
      </c>
      <c r="C3873" s="16" t="s">
        <v>8130</v>
      </c>
      <c r="D3873" s="16" t="s">
        <v>8030</v>
      </c>
      <c r="E3873" s="16" t="s">
        <v>8131</v>
      </c>
      <c r="F3873" s="16"/>
      <c r="G3873" s="16" t="s">
        <v>33</v>
      </c>
      <c r="H3873" s="251">
        <v>437399.99999999994</v>
      </c>
      <c r="I3873" s="251">
        <v>45</v>
      </c>
      <c r="J3873" s="16">
        <v>862450</v>
      </c>
      <c r="K3873" s="16">
        <v>47</v>
      </c>
      <c r="L3873" s="16">
        <v>862450</v>
      </c>
      <c r="M3873" s="16">
        <v>47</v>
      </c>
      <c r="N3873" s="16">
        <v>862450</v>
      </c>
      <c r="O3873" s="16">
        <v>47</v>
      </c>
      <c r="P3873" s="16">
        <v>862450</v>
      </c>
      <c r="Q3873" s="16">
        <v>47</v>
      </c>
      <c r="R3873" s="16">
        <v>3887200</v>
      </c>
      <c r="S3873" s="16">
        <v>233</v>
      </c>
      <c r="T3873" s="16" t="s">
        <v>213</v>
      </c>
      <c r="U3873" s="16" t="s">
        <v>294</v>
      </c>
      <c r="V3873" s="16" t="s">
        <v>8113</v>
      </c>
    </row>
    <row r="3874" spans="1:22" s="13" customFormat="1" ht="56.25" x14ac:dyDescent="0.2">
      <c r="A3874" s="16">
        <v>3869</v>
      </c>
      <c r="B3874" s="21" t="s">
        <v>417</v>
      </c>
      <c r="C3874" s="16" t="s">
        <v>685</v>
      </c>
      <c r="D3874" s="16" t="s">
        <v>686</v>
      </c>
      <c r="E3874" s="16" t="s">
        <v>11209</v>
      </c>
      <c r="F3874" s="16"/>
      <c r="G3874" s="16" t="s">
        <v>1493</v>
      </c>
      <c r="H3874" s="251">
        <v>777437.92</v>
      </c>
      <c r="I3874" s="251">
        <v>371</v>
      </c>
      <c r="J3874" s="16">
        <v>777437.92</v>
      </c>
      <c r="K3874" s="16">
        <v>371</v>
      </c>
      <c r="L3874" s="16">
        <v>777437.92</v>
      </c>
      <c r="M3874" s="16">
        <v>371</v>
      </c>
      <c r="N3874" s="16">
        <v>777437.92</v>
      </c>
      <c r="O3874" s="16">
        <v>371</v>
      </c>
      <c r="P3874" s="16">
        <v>777437.92</v>
      </c>
      <c r="Q3874" s="16">
        <v>371</v>
      </c>
      <c r="R3874" s="16">
        <v>3887189.6</v>
      </c>
      <c r="S3874" s="16">
        <v>1855</v>
      </c>
      <c r="T3874" s="16" t="s">
        <v>1113</v>
      </c>
      <c r="U3874" s="16" t="s">
        <v>11210</v>
      </c>
      <c r="V3874" s="35" t="s">
        <v>199</v>
      </c>
    </row>
    <row r="3875" spans="1:22" s="13" customFormat="1" ht="56.25" x14ac:dyDescent="0.2">
      <c r="A3875" s="16">
        <v>3870</v>
      </c>
      <c r="B3875" s="16" t="s">
        <v>12645</v>
      </c>
      <c r="C3875" s="16" t="s">
        <v>12646</v>
      </c>
      <c r="D3875" s="16" t="s">
        <v>5479</v>
      </c>
      <c r="E3875" s="16" t="s">
        <v>12647</v>
      </c>
      <c r="F3875" s="16" t="s">
        <v>12648</v>
      </c>
      <c r="G3875" s="151" t="s">
        <v>33</v>
      </c>
      <c r="H3875" s="275">
        <v>0</v>
      </c>
      <c r="I3875" s="275">
        <v>0</v>
      </c>
      <c r="J3875" s="275">
        <v>1294800</v>
      </c>
      <c r="K3875" s="275">
        <v>249</v>
      </c>
      <c r="L3875" s="275">
        <v>1294800</v>
      </c>
      <c r="M3875" s="275">
        <v>249</v>
      </c>
      <c r="N3875" s="275">
        <v>1294800</v>
      </c>
      <c r="O3875" s="275">
        <v>249</v>
      </c>
      <c r="P3875" s="275">
        <v>0</v>
      </c>
      <c r="Q3875" s="275">
        <v>0</v>
      </c>
      <c r="R3875" s="16">
        <v>3884400</v>
      </c>
      <c r="S3875" s="275">
        <v>747</v>
      </c>
      <c r="T3875" s="243" t="s">
        <v>11752</v>
      </c>
      <c r="U3875" s="279" t="s">
        <v>35</v>
      </c>
      <c r="V3875" s="279" t="s">
        <v>12649</v>
      </c>
    </row>
    <row r="3876" spans="1:22" s="13" customFormat="1" ht="56.25" customHeight="1" x14ac:dyDescent="0.3">
      <c r="A3876" s="16">
        <v>3871</v>
      </c>
      <c r="B3876" s="114" t="s">
        <v>1109</v>
      </c>
      <c r="C3876" s="114" t="s">
        <v>1110</v>
      </c>
      <c r="D3876" s="114" t="s">
        <v>14224</v>
      </c>
      <c r="E3876" s="114" t="s">
        <v>14225</v>
      </c>
      <c r="F3876" s="114"/>
      <c r="G3876" s="21" t="s">
        <v>33</v>
      </c>
      <c r="H3876" s="115">
        <v>970714.28</v>
      </c>
      <c r="I3876" s="172">
        <v>1</v>
      </c>
      <c r="J3876" s="114">
        <v>970714.28</v>
      </c>
      <c r="K3876" s="114">
        <v>1</v>
      </c>
      <c r="L3876" s="114"/>
      <c r="M3876" s="114"/>
      <c r="N3876" s="114">
        <v>970714.28</v>
      </c>
      <c r="O3876" s="114">
        <v>1</v>
      </c>
      <c r="P3876" s="114">
        <v>970714.28</v>
      </c>
      <c r="Q3876" s="114">
        <v>1</v>
      </c>
      <c r="R3876" s="16">
        <v>3882857.12</v>
      </c>
      <c r="S3876" s="114">
        <v>4</v>
      </c>
      <c r="T3876" s="114" t="s">
        <v>14226</v>
      </c>
      <c r="U3876" s="221"/>
      <c r="V3876" s="221"/>
    </row>
    <row r="3877" spans="1:22" s="13" customFormat="1" ht="56.25" x14ac:dyDescent="0.2">
      <c r="A3877" s="16">
        <v>3872</v>
      </c>
      <c r="B3877" s="20" t="s">
        <v>1109</v>
      </c>
      <c r="C3877" s="20" t="s">
        <v>1110</v>
      </c>
      <c r="D3877" s="140" t="s">
        <v>14224</v>
      </c>
      <c r="E3877" s="20" t="s">
        <v>14225</v>
      </c>
      <c r="F3877" s="159"/>
      <c r="G3877" s="20" t="s">
        <v>11424</v>
      </c>
      <c r="H3877" s="144">
        <v>970714.28</v>
      </c>
      <c r="I3877" s="144">
        <v>1</v>
      </c>
      <c r="J3877" s="142">
        <v>970714.28</v>
      </c>
      <c r="K3877" s="142">
        <v>1</v>
      </c>
      <c r="L3877" s="142"/>
      <c r="M3877" s="142"/>
      <c r="N3877" s="142">
        <v>970714.28</v>
      </c>
      <c r="O3877" s="142">
        <v>1</v>
      </c>
      <c r="P3877" s="142">
        <v>970714.28</v>
      </c>
      <c r="Q3877" s="142">
        <v>1</v>
      </c>
      <c r="R3877" s="16">
        <v>3882857.12</v>
      </c>
      <c r="S3877" s="142">
        <v>4</v>
      </c>
      <c r="T3877" s="142" t="s">
        <v>14226</v>
      </c>
      <c r="U3877" s="223"/>
      <c r="V3877" s="223"/>
    </row>
    <row r="3878" spans="1:22" s="13" customFormat="1" ht="37.5" x14ac:dyDescent="0.2">
      <c r="A3878" s="16">
        <v>3873</v>
      </c>
      <c r="B3878" s="21" t="s">
        <v>8231</v>
      </c>
      <c r="C3878" s="16" t="s">
        <v>2683</v>
      </c>
      <c r="D3878" s="16" t="s">
        <v>219</v>
      </c>
      <c r="E3878" s="16" t="s">
        <v>2684</v>
      </c>
      <c r="F3878" s="16"/>
      <c r="G3878" s="16" t="s">
        <v>1664</v>
      </c>
      <c r="H3878" s="251">
        <v>969999.99999999988</v>
      </c>
      <c r="I3878" s="251">
        <v>1000</v>
      </c>
      <c r="J3878" s="16">
        <v>0</v>
      </c>
      <c r="K3878" s="16">
        <v>0</v>
      </c>
      <c r="L3878" s="16">
        <v>969999.99999999988</v>
      </c>
      <c r="M3878" s="16">
        <v>1000</v>
      </c>
      <c r="N3878" s="16">
        <v>969999.99999999988</v>
      </c>
      <c r="O3878" s="16">
        <v>1000</v>
      </c>
      <c r="P3878" s="55">
        <v>969999.99999999988</v>
      </c>
      <c r="Q3878" s="55">
        <v>1000</v>
      </c>
      <c r="R3878" s="16">
        <v>3879999.9999999995</v>
      </c>
      <c r="S3878" s="16">
        <v>4000</v>
      </c>
      <c r="T3878" s="16" t="s">
        <v>213</v>
      </c>
      <c r="U3878" s="16" t="s">
        <v>7048</v>
      </c>
      <c r="V3878" s="16" t="s">
        <v>7048</v>
      </c>
    </row>
    <row r="3879" spans="1:22" s="13" customFormat="1" ht="56.25" x14ac:dyDescent="0.2">
      <c r="A3879" s="16">
        <v>3874</v>
      </c>
      <c r="B3879" s="16" t="s">
        <v>12650</v>
      </c>
      <c r="C3879" s="16" t="s">
        <v>12651</v>
      </c>
      <c r="D3879" s="16" t="s">
        <v>12652</v>
      </c>
      <c r="E3879" s="16" t="s">
        <v>12653</v>
      </c>
      <c r="F3879" s="16"/>
      <c r="G3879" s="151" t="s">
        <v>9115</v>
      </c>
      <c r="H3879" s="275">
        <v>1291824.56</v>
      </c>
      <c r="I3879" s="275" t="s">
        <v>9266</v>
      </c>
      <c r="J3879" s="275">
        <v>0</v>
      </c>
      <c r="K3879" s="275">
        <v>0</v>
      </c>
      <c r="L3879" s="275">
        <v>1291824.56</v>
      </c>
      <c r="M3879" s="275" t="s">
        <v>9266</v>
      </c>
      <c r="N3879" s="275">
        <v>0</v>
      </c>
      <c r="O3879" s="275">
        <v>0</v>
      </c>
      <c r="P3879" s="275">
        <v>1291824.56</v>
      </c>
      <c r="Q3879" s="275" t="s">
        <v>9266</v>
      </c>
      <c r="R3879" s="16">
        <v>3875473.68</v>
      </c>
      <c r="S3879" s="275">
        <v>12</v>
      </c>
      <c r="T3879" s="38" t="s">
        <v>11752</v>
      </c>
      <c r="U3879" s="279"/>
      <c r="V3879" s="279"/>
    </row>
    <row r="3880" spans="1:22" s="13" customFormat="1" ht="409.5" x14ac:dyDescent="0.2">
      <c r="A3880" s="16">
        <v>3875</v>
      </c>
      <c r="B3880" s="21" t="s">
        <v>8423</v>
      </c>
      <c r="C3880" s="16" t="s">
        <v>3585</v>
      </c>
      <c r="D3880" s="16" t="s">
        <v>3586</v>
      </c>
      <c r="E3880" s="16" t="s">
        <v>9134</v>
      </c>
      <c r="F3880" s="16"/>
      <c r="G3880" s="16" t="s">
        <v>9135</v>
      </c>
      <c r="H3880" s="251">
        <v>2821104</v>
      </c>
      <c r="I3880" s="251">
        <v>41.1</v>
      </c>
      <c r="J3880" s="16">
        <v>1053336.585</v>
      </c>
      <c r="K3880" s="16">
        <v>12.83</v>
      </c>
      <c r="L3880" s="16">
        <v>0</v>
      </c>
      <c r="M3880" s="16">
        <v>0</v>
      </c>
      <c r="N3880" s="16">
        <v>0</v>
      </c>
      <c r="O3880" s="16">
        <v>0</v>
      </c>
      <c r="P3880" s="16">
        <v>0</v>
      </c>
      <c r="Q3880" s="16">
        <v>0</v>
      </c>
      <c r="R3880" s="16">
        <v>3874440.585</v>
      </c>
      <c r="S3880" s="16">
        <v>53.93</v>
      </c>
      <c r="T3880" s="16" t="s">
        <v>9133</v>
      </c>
      <c r="U3880" s="16" t="s">
        <v>35</v>
      </c>
      <c r="V3880" s="16"/>
    </row>
    <row r="3881" spans="1:22" s="13" customFormat="1" ht="37.5" x14ac:dyDescent="0.2">
      <c r="A3881" s="16">
        <v>3876</v>
      </c>
      <c r="B3881" s="21" t="s">
        <v>1402</v>
      </c>
      <c r="C3881" s="16" t="s">
        <v>1404</v>
      </c>
      <c r="D3881" s="16" t="s">
        <v>2402</v>
      </c>
      <c r="E3881" s="16" t="s">
        <v>3980</v>
      </c>
      <c r="F3881" s="16"/>
      <c r="G3881" s="16" t="s">
        <v>1493</v>
      </c>
      <c r="H3881" s="251">
        <v>967500</v>
      </c>
      <c r="I3881" s="251">
        <v>30</v>
      </c>
      <c r="J3881" s="16">
        <v>967500</v>
      </c>
      <c r="K3881" s="16">
        <v>30</v>
      </c>
      <c r="L3881" s="16">
        <v>967500</v>
      </c>
      <c r="M3881" s="16">
        <v>30</v>
      </c>
      <c r="N3881" s="16">
        <v>967500</v>
      </c>
      <c r="O3881" s="16">
        <v>30</v>
      </c>
      <c r="P3881" s="16">
        <v>0</v>
      </c>
      <c r="Q3881" s="16">
        <v>0</v>
      </c>
      <c r="R3881" s="16">
        <v>3870000</v>
      </c>
      <c r="S3881" s="16">
        <v>120</v>
      </c>
      <c r="T3881" s="16" t="s">
        <v>50</v>
      </c>
      <c r="U3881" s="16" t="s">
        <v>2567</v>
      </c>
      <c r="V3881" s="16" t="s">
        <v>199</v>
      </c>
    </row>
    <row r="3882" spans="1:22" s="13" customFormat="1" ht="56.25" x14ac:dyDescent="0.2">
      <c r="A3882" s="16">
        <v>3877</v>
      </c>
      <c r="B3882" s="21" t="s">
        <v>3489</v>
      </c>
      <c r="C3882" s="16" t="s">
        <v>3766</v>
      </c>
      <c r="D3882" s="16" t="s">
        <v>3767</v>
      </c>
      <c r="E3882" s="16" t="s">
        <v>10469</v>
      </c>
      <c r="F3882" s="16"/>
      <c r="G3882" s="16" t="s">
        <v>9115</v>
      </c>
      <c r="H3882" s="251">
        <v>3864336</v>
      </c>
      <c r="I3882" s="251" t="s">
        <v>10544</v>
      </c>
      <c r="J3882" s="16"/>
      <c r="K3882" s="16"/>
      <c r="L3882" s="16"/>
      <c r="M3882" s="16"/>
      <c r="N3882" s="16"/>
      <c r="O3882" s="16"/>
      <c r="P3882" s="16"/>
      <c r="Q3882" s="16"/>
      <c r="R3882" s="16">
        <v>3864336</v>
      </c>
      <c r="S3882" s="16">
        <v>53</v>
      </c>
      <c r="T3882" s="16" t="s">
        <v>76</v>
      </c>
      <c r="U3882" s="16" t="s">
        <v>2567</v>
      </c>
      <c r="V3882" s="16" t="s">
        <v>10471</v>
      </c>
    </row>
    <row r="3883" spans="1:22" s="13" customFormat="1" ht="37.5" x14ac:dyDescent="0.2">
      <c r="A3883" s="16">
        <v>3878</v>
      </c>
      <c r="B3883" s="21" t="s">
        <v>8232</v>
      </c>
      <c r="C3883" s="16" t="s">
        <v>8233</v>
      </c>
      <c r="D3883" s="16" t="s">
        <v>8234</v>
      </c>
      <c r="E3883" s="16" t="s">
        <v>8235</v>
      </c>
      <c r="F3883" s="16"/>
      <c r="G3883" s="16" t="s">
        <v>33</v>
      </c>
      <c r="H3883" s="251">
        <v>965999.99999999988</v>
      </c>
      <c r="I3883" s="251">
        <v>2</v>
      </c>
      <c r="J3883" s="16">
        <v>0</v>
      </c>
      <c r="K3883" s="16">
        <v>0</v>
      </c>
      <c r="L3883" s="16">
        <v>965999.99999999988</v>
      </c>
      <c r="M3883" s="16">
        <v>2</v>
      </c>
      <c r="N3883" s="16">
        <v>965999.99999999988</v>
      </c>
      <c r="O3883" s="16">
        <v>2</v>
      </c>
      <c r="P3883" s="16">
        <v>965999.99999999988</v>
      </c>
      <c r="Q3883" s="16">
        <v>2</v>
      </c>
      <c r="R3883" s="16">
        <v>3863999.9999999995</v>
      </c>
      <c r="S3883" s="16">
        <v>8</v>
      </c>
      <c r="T3883" s="16" t="s">
        <v>213</v>
      </c>
      <c r="U3883" s="16" t="s">
        <v>35</v>
      </c>
      <c r="V3883" s="16" t="s">
        <v>35</v>
      </c>
    </row>
    <row r="3884" spans="1:22" s="13" customFormat="1" ht="262.5" x14ac:dyDescent="0.2">
      <c r="A3884" s="16">
        <v>3879</v>
      </c>
      <c r="B3884" s="21" t="s">
        <v>8236</v>
      </c>
      <c r="C3884" s="16" t="s">
        <v>8237</v>
      </c>
      <c r="D3884" s="16" t="s">
        <v>7891</v>
      </c>
      <c r="E3884" s="16" t="s">
        <v>8238</v>
      </c>
      <c r="F3884" s="16"/>
      <c r="G3884" s="16" t="s">
        <v>33</v>
      </c>
      <c r="H3884" s="251">
        <v>696847</v>
      </c>
      <c r="I3884" s="251">
        <v>44</v>
      </c>
      <c r="J3884" s="16">
        <v>791450</v>
      </c>
      <c r="K3884" s="16">
        <v>50</v>
      </c>
      <c r="L3884" s="16">
        <v>791450</v>
      </c>
      <c r="M3884" s="16">
        <v>50</v>
      </c>
      <c r="N3884" s="16">
        <v>791450</v>
      </c>
      <c r="O3884" s="16">
        <v>50</v>
      </c>
      <c r="P3884" s="16">
        <v>791450</v>
      </c>
      <c r="Q3884" s="16">
        <v>50</v>
      </c>
      <c r="R3884" s="16">
        <v>3862647</v>
      </c>
      <c r="S3884" s="16">
        <v>244</v>
      </c>
      <c r="T3884" s="16" t="s">
        <v>213</v>
      </c>
      <c r="U3884" s="16" t="s">
        <v>7048</v>
      </c>
      <c r="V3884" s="16" t="s">
        <v>7048</v>
      </c>
    </row>
    <row r="3885" spans="1:22" s="13" customFormat="1" ht="112.5" x14ac:dyDescent="0.2">
      <c r="A3885" s="16">
        <v>3880</v>
      </c>
      <c r="B3885" s="51" t="s">
        <v>1912</v>
      </c>
      <c r="C3885" s="51" t="s">
        <v>1913</v>
      </c>
      <c r="D3885" s="51" t="s">
        <v>1914</v>
      </c>
      <c r="E3885" s="51" t="s">
        <v>14908</v>
      </c>
      <c r="F3885" s="40" t="s">
        <v>14449</v>
      </c>
      <c r="G3885" s="51" t="s">
        <v>9115</v>
      </c>
      <c r="H3885" s="437">
        <v>3861665.11</v>
      </c>
      <c r="I3885" s="251">
        <v>8</v>
      </c>
      <c r="J3885" s="17"/>
      <c r="K3885" s="17"/>
      <c r="L3885" s="17"/>
      <c r="M3885" s="17"/>
      <c r="N3885" s="17"/>
      <c r="O3885" s="17"/>
      <c r="P3885" s="17"/>
      <c r="Q3885" s="17"/>
      <c r="R3885" s="16">
        <v>3861665.11</v>
      </c>
      <c r="S3885" s="16">
        <v>8</v>
      </c>
      <c r="T3885" s="51" t="s">
        <v>14655</v>
      </c>
      <c r="U3885" s="51"/>
      <c r="V3885" s="17"/>
    </row>
    <row r="3886" spans="1:22" s="13" customFormat="1" ht="37.5" x14ac:dyDescent="0.2">
      <c r="A3886" s="16">
        <v>3881</v>
      </c>
      <c r="B3886" s="21" t="s">
        <v>8239</v>
      </c>
      <c r="C3886" s="16" t="s">
        <v>8240</v>
      </c>
      <c r="D3886" s="16" t="s">
        <v>471</v>
      </c>
      <c r="E3886" s="16" t="s">
        <v>8241</v>
      </c>
      <c r="F3886" s="16"/>
      <c r="G3886" s="16" t="s">
        <v>1664</v>
      </c>
      <c r="H3886" s="251">
        <v>364870</v>
      </c>
      <c r="I3886" s="251">
        <v>62</v>
      </c>
      <c r="J3886" s="16">
        <v>1028150</v>
      </c>
      <c r="K3886" s="16">
        <v>100</v>
      </c>
      <c r="L3886" s="16">
        <v>822520</v>
      </c>
      <c r="M3886" s="16">
        <v>80</v>
      </c>
      <c r="N3886" s="16">
        <v>822520</v>
      </c>
      <c r="O3886" s="16">
        <v>80</v>
      </c>
      <c r="P3886" s="16">
        <v>822520</v>
      </c>
      <c r="Q3886" s="16">
        <v>80</v>
      </c>
      <c r="R3886" s="16">
        <v>3860580</v>
      </c>
      <c r="S3886" s="16">
        <v>402</v>
      </c>
      <c r="T3886" s="16" t="s">
        <v>213</v>
      </c>
      <c r="U3886" s="16" t="s">
        <v>7048</v>
      </c>
      <c r="V3886" s="16" t="s">
        <v>7048</v>
      </c>
    </row>
    <row r="3887" spans="1:22" s="13" customFormat="1" ht="150" customHeight="1" x14ac:dyDescent="0.3">
      <c r="A3887" s="16">
        <v>3882</v>
      </c>
      <c r="B3887" s="20" t="s">
        <v>15786</v>
      </c>
      <c r="C3887" s="113" t="s">
        <v>15787</v>
      </c>
      <c r="D3887" s="20" t="s">
        <v>15786</v>
      </c>
      <c r="E3887" s="20" t="s">
        <v>14449</v>
      </c>
      <c r="F3887" s="116" t="s">
        <v>15788</v>
      </c>
      <c r="G3887" s="20" t="s">
        <v>281</v>
      </c>
      <c r="H3887" s="115">
        <v>870000</v>
      </c>
      <c r="I3887" s="115">
        <v>90</v>
      </c>
      <c r="J3887" s="21">
        <v>930000</v>
      </c>
      <c r="K3887" s="21">
        <v>90</v>
      </c>
      <c r="L3887" s="21">
        <v>995000</v>
      </c>
      <c r="M3887" s="21">
        <v>90</v>
      </c>
      <c r="N3887" s="21">
        <v>1064750</v>
      </c>
      <c r="O3887" s="21">
        <v>90</v>
      </c>
      <c r="P3887" s="114"/>
      <c r="Q3887" s="114"/>
      <c r="R3887" s="16">
        <v>3859750</v>
      </c>
      <c r="S3887" s="21">
        <v>360</v>
      </c>
      <c r="T3887" s="20" t="s">
        <v>15751</v>
      </c>
      <c r="U3887" s="16" t="s">
        <v>199</v>
      </c>
      <c r="V3887" s="16" t="s">
        <v>199</v>
      </c>
    </row>
    <row r="3888" spans="1:22" s="13" customFormat="1" ht="356.25" x14ac:dyDescent="0.2">
      <c r="A3888" s="16">
        <v>3883</v>
      </c>
      <c r="B3888" s="21" t="s">
        <v>2062</v>
      </c>
      <c r="C3888" s="16" t="s">
        <v>2063</v>
      </c>
      <c r="D3888" s="16" t="s">
        <v>2064</v>
      </c>
      <c r="E3888" s="16" t="s">
        <v>5814</v>
      </c>
      <c r="F3888" s="16"/>
      <c r="G3888" s="16" t="s">
        <v>7035</v>
      </c>
      <c r="H3888" s="251">
        <v>3858900</v>
      </c>
      <c r="I3888" s="251">
        <v>677</v>
      </c>
      <c r="J3888" s="16">
        <v>0</v>
      </c>
      <c r="K3888" s="16">
        <v>0</v>
      </c>
      <c r="L3888" s="16">
        <v>0</v>
      </c>
      <c r="M3888" s="16">
        <v>0</v>
      </c>
      <c r="N3888" s="16">
        <v>0</v>
      </c>
      <c r="O3888" s="16">
        <v>0</v>
      </c>
      <c r="P3888" s="16">
        <v>0</v>
      </c>
      <c r="Q3888" s="16">
        <v>0</v>
      </c>
      <c r="R3888" s="16">
        <v>3858900</v>
      </c>
      <c r="S3888" s="16">
        <v>677</v>
      </c>
      <c r="T3888" s="16" t="s">
        <v>76</v>
      </c>
      <c r="U3888" s="16"/>
      <c r="V3888" s="16"/>
    </row>
    <row r="3889" spans="1:22" s="13" customFormat="1" ht="56.25" x14ac:dyDescent="0.2">
      <c r="A3889" s="16">
        <v>3884</v>
      </c>
      <c r="B3889" s="16" t="s">
        <v>13352</v>
      </c>
      <c r="C3889" s="16" t="s">
        <v>13353</v>
      </c>
      <c r="D3889" s="16" t="s">
        <v>13253</v>
      </c>
      <c r="E3889" s="16" t="s">
        <v>13354</v>
      </c>
      <c r="F3889" s="16"/>
      <c r="G3889" s="151" t="s">
        <v>9115</v>
      </c>
      <c r="H3889" s="168">
        <v>3857776.65</v>
      </c>
      <c r="I3889" s="166" t="s">
        <v>9266</v>
      </c>
      <c r="J3889" s="166">
        <v>0</v>
      </c>
      <c r="K3889" s="166">
        <v>0</v>
      </c>
      <c r="L3889" s="166">
        <v>0</v>
      </c>
      <c r="M3889" s="166">
        <v>0</v>
      </c>
      <c r="N3889" s="166">
        <v>0</v>
      </c>
      <c r="O3889" s="166">
        <v>0</v>
      </c>
      <c r="P3889" s="166">
        <v>0</v>
      </c>
      <c r="Q3889" s="166">
        <v>0</v>
      </c>
      <c r="R3889" s="16">
        <v>3857776.65</v>
      </c>
      <c r="S3889" s="275">
        <v>4</v>
      </c>
      <c r="T3889" s="20" t="s">
        <v>13227</v>
      </c>
      <c r="U3889" s="118" t="s">
        <v>35</v>
      </c>
      <c r="V3889" s="118" t="s">
        <v>13270</v>
      </c>
    </row>
    <row r="3890" spans="1:22" s="13" customFormat="1" ht="75" x14ac:dyDescent="0.2">
      <c r="A3890" s="16">
        <v>3885</v>
      </c>
      <c r="B3890" s="21" t="s">
        <v>55</v>
      </c>
      <c r="C3890" s="16" t="s">
        <v>1718</v>
      </c>
      <c r="D3890" s="16" t="s">
        <v>1719</v>
      </c>
      <c r="E3890" s="16" t="s">
        <v>1720</v>
      </c>
      <c r="F3890" s="16"/>
      <c r="G3890" s="16" t="s">
        <v>33</v>
      </c>
      <c r="H3890" s="251">
        <v>1928640</v>
      </c>
      <c r="I3890" s="251">
        <v>4</v>
      </c>
      <c r="J3890" s="16">
        <v>1928640</v>
      </c>
      <c r="K3890" s="16">
        <v>4</v>
      </c>
      <c r="L3890" s="16">
        <v>0</v>
      </c>
      <c r="M3890" s="16">
        <v>0</v>
      </c>
      <c r="N3890" s="16">
        <v>0</v>
      </c>
      <c r="O3890" s="16">
        <v>0</v>
      </c>
      <c r="P3890" s="16">
        <v>0</v>
      </c>
      <c r="Q3890" s="16">
        <v>0</v>
      </c>
      <c r="R3890" s="16">
        <v>3857280</v>
      </c>
      <c r="S3890" s="16">
        <v>8</v>
      </c>
      <c r="T3890" s="16" t="s">
        <v>1000</v>
      </c>
      <c r="U3890" s="16" t="s">
        <v>35</v>
      </c>
      <c r="V3890" s="16" t="s">
        <v>199</v>
      </c>
    </row>
    <row r="3891" spans="1:22" s="13" customFormat="1" ht="75" x14ac:dyDescent="0.2">
      <c r="A3891" s="16">
        <v>3886</v>
      </c>
      <c r="B3891" s="51" t="s">
        <v>14810</v>
      </c>
      <c r="C3891" s="51" t="s">
        <v>14811</v>
      </c>
      <c r="D3891" s="51" t="s">
        <v>14812</v>
      </c>
      <c r="E3891" s="51" t="s">
        <v>14892</v>
      </c>
      <c r="F3891" s="51"/>
      <c r="G3891" s="51" t="s">
        <v>9115</v>
      </c>
      <c r="H3891" s="308">
        <v>3852800</v>
      </c>
      <c r="I3891" s="251">
        <v>8</v>
      </c>
      <c r="J3891" s="17"/>
      <c r="K3891" s="17"/>
      <c r="L3891" s="17"/>
      <c r="M3891" s="17"/>
      <c r="N3891" s="17"/>
      <c r="O3891" s="17"/>
      <c r="P3891" s="17"/>
      <c r="Q3891" s="17"/>
      <c r="R3891" s="16">
        <v>3852800</v>
      </c>
      <c r="S3891" s="16">
        <v>8</v>
      </c>
      <c r="T3891" s="51" t="s">
        <v>14655</v>
      </c>
      <c r="U3891" s="51"/>
      <c r="V3891" s="17"/>
    </row>
    <row r="3892" spans="1:22" s="13" customFormat="1" ht="75" x14ac:dyDescent="0.2">
      <c r="A3892" s="16">
        <v>3887</v>
      </c>
      <c r="B3892" s="51" t="s">
        <v>14810</v>
      </c>
      <c r="C3892" s="51" t="s">
        <v>14811</v>
      </c>
      <c r="D3892" s="51" t="s">
        <v>14812</v>
      </c>
      <c r="E3892" s="51" t="s">
        <v>14892</v>
      </c>
      <c r="F3892" s="51"/>
      <c r="G3892" s="51" t="s">
        <v>9115</v>
      </c>
      <c r="H3892" s="308">
        <v>3852800</v>
      </c>
      <c r="I3892" s="251">
        <v>8</v>
      </c>
      <c r="J3892" s="17"/>
      <c r="K3892" s="17"/>
      <c r="L3892" s="17"/>
      <c r="M3892" s="17"/>
      <c r="N3892" s="17"/>
      <c r="O3892" s="17"/>
      <c r="P3892" s="17"/>
      <c r="Q3892" s="17"/>
      <c r="R3892" s="16">
        <v>3852800</v>
      </c>
      <c r="S3892" s="16">
        <v>8</v>
      </c>
      <c r="T3892" s="51" t="s">
        <v>14655</v>
      </c>
      <c r="U3892" s="51"/>
      <c r="V3892" s="17"/>
    </row>
    <row r="3893" spans="1:22" s="13" customFormat="1" ht="93.75" x14ac:dyDescent="0.2">
      <c r="A3893" s="16">
        <v>3888</v>
      </c>
      <c r="B3893" s="21" t="s">
        <v>66</v>
      </c>
      <c r="C3893" s="16" t="s">
        <v>67</v>
      </c>
      <c r="D3893" s="16" t="s">
        <v>91</v>
      </c>
      <c r="E3893" s="16" t="s">
        <v>22</v>
      </c>
      <c r="F3893" s="40" t="s">
        <v>92</v>
      </c>
      <c r="G3893" s="16" t="s">
        <v>49</v>
      </c>
      <c r="H3893" s="251">
        <v>3850000</v>
      </c>
      <c r="I3893" s="251">
        <v>1</v>
      </c>
      <c r="J3893" s="16">
        <v>0</v>
      </c>
      <c r="K3893" s="16">
        <v>0</v>
      </c>
      <c r="L3893" s="16">
        <v>0</v>
      </c>
      <c r="M3893" s="16">
        <v>0</v>
      </c>
      <c r="N3893" s="16">
        <v>0</v>
      </c>
      <c r="O3893" s="16">
        <v>0</v>
      </c>
      <c r="P3893" s="16">
        <v>0</v>
      </c>
      <c r="Q3893" s="16">
        <v>0</v>
      </c>
      <c r="R3893" s="16">
        <v>3850000</v>
      </c>
      <c r="S3893" s="16">
        <v>1</v>
      </c>
      <c r="T3893" s="16" t="s">
        <v>50</v>
      </c>
      <c r="U3893" s="16" t="s">
        <v>61</v>
      </c>
      <c r="V3893" s="16" t="s">
        <v>70</v>
      </c>
    </row>
    <row r="3894" spans="1:22" s="13" customFormat="1" ht="56.25" x14ac:dyDescent="0.2">
      <c r="A3894" s="16">
        <v>3889</v>
      </c>
      <c r="B3894" s="21" t="s">
        <v>2117</v>
      </c>
      <c r="C3894" s="16" t="s">
        <v>2822</v>
      </c>
      <c r="D3894" s="16" t="s">
        <v>2823</v>
      </c>
      <c r="E3894" s="16" t="s">
        <v>4271</v>
      </c>
      <c r="F3894" s="16"/>
      <c r="G3894" s="16" t="s">
        <v>1493</v>
      </c>
      <c r="H3894" s="251">
        <v>0</v>
      </c>
      <c r="I3894" s="251">
        <v>0</v>
      </c>
      <c r="J3894" s="16">
        <v>3848197.5</v>
      </c>
      <c r="K3894" s="16">
        <v>1</v>
      </c>
      <c r="L3894" s="16">
        <v>0</v>
      </c>
      <c r="M3894" s="16">
        <v>0</v>
      </c>
      <c r="N3894" s="16">
        <v>0</v>
      </c>
      <c r="O3894" s="16">
        <v>0</v>
      </c>
      <c r="P3894" s="16">
        <v>0</v>
      </c>
      <c r="Q3894" s="16">
        <v>0</v>
      </c>
      <c r="R3894" s="16">
        <v>3848197.5</v>
      </c>
      <c r="S3894" s="16">
        <v>1</v>
      </c>
      <c r="T3894" s="16" t="s">
        <v>50</v>
      </c>
      <c r="U3894" s="16" t="s">
        <v>2567</v>
      </c>
      <c r="V3894" s="16" t="s">
        <v>199</v>
      </c>
    </row>
    <row r="3895" spans="1:22" s="13" customFormat="1" ht="56.25" x14ac:dyDescent="0.2">
      <c r="A3895" s="16">
        <v>3890</v>
      </c>
      <c r="B3895" s="16" t="s">
        <v>12654</v>
      </c>
      <c r="C3895" s="16" t="s">
        <v>12655</v>
      </c>
      <c r="D3895" s="16" t="s">
        <v>5479</v>
      </c>
      <c r="E3895" s="16" t="s">
        <v>12656</v>
      </c>
      <c r="F3895" s="16" t="s">
        <v>12657</v>
      </c>
      <c r="G3895" s="151" t="s">
        <v>33</v>
      </c>
      <c r="H3895" s="275">
        <v>0</v>
      </c>
      <c r="I3895" s="275">
        <v>0</v>
      </c>
      <c r="J3895" s="275">
        <v>1282160</v>
      </c>
      <c r="K3895" s="275">
        <v>20</v>
      </c>
      <c r="L3895" s="275">
        <v>1282160</v>
      </c>
      <c r="M3895" s="275">
        <v>20</v>
      </c>
      <c r="N3895" s="275">
        <v>1282160</v>
      </c>
      <c r="O3895" s="275">
        <v>20</v>
      </c>
      <c r="P3895" s="275">
        <v>0</v>
      </c>
      <c r="Q3895" s="275">
        <v>0</v>
      </c>
      <c r="R3895" s="16">
        <v>3846480</v>
      </c>
      <c r="S3895" s="275">
        <v>60</v>
      </c>
      <c r="T3895" s="243" t="s">
        <v>11752</v>
      </c>
      <c r="U3895" s="279" t="s">
        <v>35</v>
      </c>
      <c r="V3895" s="279" t="s">
        <v>12550</v>
      </c>
    </row>
    <row r="3896" spans="1:22" s="13" customFormat="1" ht="131.25" x14ac:dyDescent="0.2">
      <c r="A3896" s="16">
        <v>3891</v>
      </c>
      <c r="B3896" s="51" t="s">
        <v>1993</v>
      </c>
      <c r="C3896" s="51" t="s">
        <v>14939</v>
      </c>
      <c r="D3896" s="51" t="s">
        <v>14940</v>
      </c>
      <c r="E3896" s="51" t="s">
        <v>14941</v>
      </c>
      <c r="F3896" s="51"/>
      <c r="G3896" s="51" t="s">
        <v>9115</v>
      </c>
      <c r="H3896" s="437">
        <v>3841600</v>
      </c>
      <c r="I3896" s="251" t="s">
        <v>9126</v>
      </c>
      <c r="J3896" s="17"/>
      <c r="K3896" s="17"/>
      <c r="L3896" s="17"/>
      <c r="M3896" s="17"/>
      <c r="N3896" s="17"/>
      <c r="O3896" s="17"/>
      <c r="P3896" s="17"/>
      <c r="Q3896" s="17"/>
      <c r="R3896" s="16">
        <v>3841600</v>
      </c>
      <c r="S3896" s="16">
        <v>10</v>
      </c>
      <c r="T3896" s="51" t="s">
        <v>14655</v>
      </c>
      <c r="U3896" s="51"/>
      <c r="V3896" s="17"/>
    </row>
    <row r="3897" spans="1:22" s="13" customFormat="1" ht="56.25" x14ac:dyDescent="0.2">
      <c r="A3897" s="16">
        <v>3892</v>
      </c>
      <c r="B3897" s="21" t="s">
        <v>8242</v>
      </c>
      <c r="C3897" s="16" t="s">
        <v>472</v>
      </c>
      <c r="D3897" s="16" t="s">
        <v>471</v>
      </c>
      <c r="E3897" s="16" t="s">
        <v>473</v>
      </c>
      <c r="F3897" s="16"/>
      <c r="G3897" s="16" t="s">
        <v>1664</v>
      </c>
      <c r="H3897" s="251">
        <v>347520</v>
      </c>
      <c r="I3897" s="251">
        <v>128</v>
      </c>
      <c r="J3897" s="16">
        <v>925262.75</v>
      </c>
      <c r="K3897" s="16">
        <v>140.5</v>
      </c>
      <c r="L3897" s="16">
        <v>856115</v>
      </c>
      <c r="M3897" s="16">
        <v>130</v>
      </c>
      <c r="N3897" s="16">
        <v>856115</v>
      </c>
      <c r="O3897" s="16">
        <v>130</v>
      </c>
      <c r="P3897" s="16">
        <v>856115</v>
      </c>
      <c r="Q3897" s="16">
        <v>130</v>
      </c>
      <c r="R3897" s="16">
        <v>3841127.75</v>
      </c>
      <c r="S3897" s="16">
        <v>658.5</v>
      </c>
      <c r="T3897" s="16" t="s">
        <v>213</v>
      </c>
      <c r="U3897" s="16" t="s">
        <v>7048</v>
      </c>
      <c r="V3897" s="16" t="s">
        <v>7048</v>
      </c>
    </row>
    <row r="3898" spans="1:22" s="13" customFormat="1" ht="56.25" x14ac:dyDescent="0.2">
      <c r="A3898" s="16">
        <v>3893</v>
      </c>
      <c r="B3898" s="16" t="s">
        <v>12658</v>
      </c>
      <c r="C3898" s="16" t="s">
        <v>12659</v>
      </c>
      <c r="D3898" s="16" t="s">
        <v>6982</v>
      </c>
      <c r="E3898" s="16" t="s">
        <v>12660</v>
      </c>
      <c r="F3898" s="16" t="s">
        <v>12661</v>
      </c>
      <c r="G3898" s="151" t="s">
        <v>33</v>
      </c>
      <c r="H3898" s="275">
        <v>0</v>
      </c>
      <c r="I3898" s="275">
        <v>0</v>
      </c>
      <c r="J3898" s="275">
        <v>1278750</v>
      </c>
      <c r="K3898" s="275">
        <v>93</v>
      </c>
      <c r="L3898" s="275">
        <v>1278750</v>
      </c>
      <c r="M3898" s="275">
        <v>93</v>
      </c>
      <c r="N3898" s="275">
        <v>1278750</v>
      </c>
      <c r="O3898" s="275">
        <v>93</v>
      </c>
      <c r="P3898" s="275">
        <v>0</v>
      </c>
      <c r="Q3898" s="275">
        <v>0</v>
      </c>
      <c r="R3898" s="16">
        <v>3836250</v>
      </c>
      <c r="S3898" s="275">
        <v>279</v>
      </c>
      <c r="T3898" s="243" t="s">
        <v>11752</v>
      </c>
      <c r="U3898" s="279" t="s">
        <v>35</v>
      </c>
      <c r="V3898" s="279" t="s">
        <v>12271</v>
      </c>
    </row>
    <row r="3899" spans="1:22" s="13" customFormat="1" ht="168.75" x14ac:dyDescent="0.2">
      <c r="A3899" s="16">
        <v>3894</v>
      </c>
      <c r="B3899" s="16" t="s">
        <v>2848</v>
      </c>
      <c r="C3899" s="16" t="s">
        <v>2519</v>
      </c>
      <c r="D3899" s="16" t="s">
        <v>2520</v>
      </c>
      <c r="E3899" s="16" t="s">
        <v>12662</v>
      </c>
      <c r="F3899" s="16" t="s">
        <v>12663</v>
      </c>
      <c r="G3899" s="151" t="s">
        <v>82</v>
      </c>
      <c r="H3899" s="275">
        <v>0</v>
      </c>
      <c r="I3899" s="275">
        <v>0</v>
      </c>
      <c r="J3899" s="275">
        <v>1278387.269770642</v>
      </c>
      <c r="K3899" s="275">
        <v>2.67625</v>
      </c>
      <c r="L3899" s="275">
        <v>1278387.269770642</v>
      </c>
      <c r="M3899" s="275">
        <v>2.67625</v>
      </c>
      <c r="N3899" s="275">
        <v>1278387.269770642</v>
      </c>
      <c r="O3899" s="275">
        <v>2.67625</v>
      </c>
      <c r="P3899" s="275">
        <v>0</v>
      </c>
      <c r="Q3899" s="275">
        <v>0</v>
      </c>
      <c r="R3899" s="16">
        <v>3835161.8093119264</v>
      </c>
      <c r="S3899" s="275">
        <v>8.0287500000000005</v>
      </c>
      <c r="T3899" s="243" t="s">
        <v>11752</v>
      </c>
      <c r="U3899" s="279" t="s">
        <v>35</v>
      </c>
      <c r="V3899" s="279" t="s">
        <v>12161</v>
      </c>
    </row>
    <row r="3900" spans="1:22" s="13" customFormat="1" ht="409.5" x14ac:dyDescent="0.2">
      <c r="A3900" s="16">
        <v>3895</v>
      </c>
      <c r="B3900" s="21" t="s">
        <v>4902</v>
      </c>
      <c r="C3900" s="16" t="s">
        <v>475</v>
      </c>
      <c r="D3900" s="16" t="s">
        <v>476</v>
      </c>
      <c r="E3900" s="16" t="s">
        <v>4903</v>
      </c>
      <c r="F3900" s="16"/>
      <c r="G3900" s="16" t="s">
        <v>33</v>
      </c>
      <c r="H3900" s="251">
        <v>379039.99999999994</v>
      </c>
      <c r="I3900" s="251">
        <v>46</v>
      </c>
      <c r="J3900" s="16">
        <v>864000</v>
      </c>
      <c r="K3900" s="16">
        <v>32</v>
      </c>
      <c r="L3900" s="16">
        <v>864000</v>
      </c>
      <c r="M3900" s="16">
        <v>32</v>
      </c>
      <c r="N3900" s="16">
        <v>864000</v>
      </c>
      <c r="O3900" s="16">
        <v>32</v>
      </c>
      <c r="P3900" s="16">
        <v>864000</v>
      </c>
      <c r="Q3900" s="16">
        <v>32</v>
      </c>
      <c r="R3900" s="16">
        <v>3835040</v>
      </c>
      <c r="S3900" s="16">
        <v>174</v>
      </c>
      <c r="T3900" s="16" t="s">
        <v>25</v>
      </c>
      <c r="U3900" s="16" t="s">
        <v>2567</v>
      </c>
      <c r="V3900" s="16" t="s">
        <v>199</v>
      </c>
    </row>
    <row r="3901" spans="1:22" s="13" customFormat="1" ht="56.25" x14ac:dyDescent="0.2">
      <c r="A3901" s="16">
        <v>3896</v>
      </c>
      <c r="B3901" s="16" t="s">
        <v>3917</v>
      </c>
      <c r="C3901" s="16" t="s">
        <v>13355</v>
      </c>
      <c r="D3901" s="16" t="s">
        <v>13210</v>
      </c>
      <c r="E3901" s="16" t="s">
        <v>13356</v>
      </c>
      <c r="F3901" s="16"/>
      <c r="G3901" s="151" t="s">
        <v>9115</v>
      </c>
      <c r="H3901" s="168">
        <v>3834880</v>
      </c>
      <c r="I3901" s="166" t="s">
        <v>9113</v>
      </c>
      <c r="J3901" s="166">
        <v>0</v>
      </c>
      <c r="K3901" s="166">
        <v>0</v>
      </c>
      <c r="L3901" s="166">
        <v>0</v>
      </c>
      <c r="M3901" s="166">
        <v>0</v>
      </c>
      <c r="N3901" s="166">
        <v>0</v>
      </c>
      <c r="O3901" s="166">
        <v>0</v>
      </c>
      <c r="P3901" s="166">
        <v>0</v>
      </c>
      <c r="Q3901" s="166">
        <v>0</v>
      </c>
      <c r="R3901" s="16">
        <v>3834880</v>
      </c>
      <c r="S3901" s="275">
        <v>1</v>
      </c>
      <c r="T3901" s="20" t="s">
        <v>13227</v>
      </c>
      <c r="U3901" s="118"/>
      <c r="V3901" s="118"/>
    </row>
    <row r="3902" spans="1:22" s="13" customFormat="1" ht="93.75" x14ac:dyDescent="0.2">
      <c r="A3902" s="16">
        <v>3897</v>
      </c>
      <c r="B3902" s="21" t="s">
        <v>417</v>
      </c>
      <c r="C3902" s="16" t="s">
        <v>1766</v>
      </c>
      <c r="D3902" s="16" t="s">
        <v>1767</v>
      </c>
      <c r="E3902" s="16" t="s">
        <v>2256</v>
      </c>
      <c r="F3902" s="16"/>
      <c r="G3902" s="16" t="s">
        <v>33</v>
      </c>
      <c r="H3902" s="251">
        <v>1192920</v>
      </c>
      <c r="I3902" s="251">
        <v>20</v>
      </c>
      <c r="J3902" s="16">
        <v>658401.82799999998</v>
      </c>
      <c r="K3902" s="16">
        <v>10</v>
      </c>
      <c r="L3902" s="16">
        <v>658401.82799999998</v>
      </c>
      <c r="M3902" s="16">
        <v>10</v>
      </c>
      <c r="N3902" s="16">
        <v>658401.82799999998</v>
      </c>
      <c r="O3902" s="16">
        <v>10</v>
      </c>
      <c r="P3902" s="16">
        <v>658401.82799999998</v>
      </c>
      <c r="Q3902" s="16">
        <v>10</v>
      </c>
      <c r="R3902" s="16">
        <v>3826527.3119999999</v>
      </c>
      <c r="S3902" s="16">
        <v>60</v>
      </c>
      <c r="T3902" s="16" t="s">
        <v>1113</v>
      </c>
      <c r="U3902" s="16" t="s">
        <v>1210</v>
      </c>
      <c r="V3902" s="16"/>
    </row>
    <row r="3903" spans="1:22" s="13" customFormat="1" ht="93.75" x14ac:dyDescent="0.2">
      <c r="A3903" s="16">
        <v>3898</v>
      </c>
      <c r="B3903" s="21" t="s">
        <v>339</v>
      </c>
      <c r="C3903" s="16" t="s">
        <v>1155</v>
      </c>
      <c r="D3903" s="16" t="s">
        <v>1156</v>
      </c>
      <c r="E3903" s="16" t="s">
        <v>1156</v>
      </c>
      <c r="F3903" s="16"/>
      <c r="G3903" s="16" t="s">
        <v>33</v>
      </c>
      <c r="H3903" s="251">
        <v>1274606.44</v>
      </c>
      <c r="I3903" s="251">
        <v>2</v>
      </c>
      <c r="J3903" s="29">
        <v>1274606.44</v>
      </c>
      <c r="K3903" s="16">
        <v>2</v>
      </c>
      <c r="L3903" s="29">
        <v>1274606.44</v>
      </c>
      <c r="M3903" s="16">
        <v>2</v>
      </c>
      <c r="N3903" s="16">
        <v>0</v>
      </c>
      <c r="O3903" s="16">
        <v>0</v>
      </c>
      <c r="P3903" s="16">
        <v>0</v>
      </c>
      <c r="Q3903" s="16">
        <v>0</v>
      </c>
      <c r="R3903" s="16">
        <v>3823819.32</v>
      </c>
      <c r="S3903" s="16">
        <v>6</v>
      </c>
      <c r="T3903" s="16" t="s">
        <v>213</v>
      </c>
      <c r="U3903" s="55" t="s">
        <v>1157</v>
      </c>
      <c r="V3903" s="55" t="s">
        <v>1158</v>
      </c>
    </row>
    <row r="3904" spans="1:22" s="13" customFormat="1" ht="37.5" x14ac:dyDescent="0.2">
      <c r="A3904" s="16">
        <v>3899</v>
      </c>
      <c r="B3904" s="21" t="s">
        <v>1825</v>
      </c>
      <c r="C3904" s="16" t="s">
        <v>1826</v>
      </c>
      <c r="D3904" s="16" t="s">
        <v>970</v>
      </c>
      <c r="E3904" s="16" t="s">
        <v>11218</v>
      </c>
      <c r="F3904" s="16"/>
      <c r="G3904" s="16" t="s">
        <v>1493</v>
      </c>
      <c r="H3904" s="251">
        <v>764026</v>
      </c>
      <c r="I3904" s="251">
        <v>31</v>
      </c>
      <c r="J3904" s="16">
        <v>764026</v>
      </c>
      <c r="K3904" s="16">
        <v>31</v>
      </c>
      <c r="L3904" s="16">
        <v>764026</v>
      </c>
      <c r="M3904" s="16">
        <v>31</v>
      </c>
      <c r="N3904" s="16">
        <v>764026</v>
      </c>
      <c r="O3904" s="16">
        <v>31</v>
      </c>
      <c r="P3904" s="16">
        <v>764026</v>
      </c>
      <c r="Q3904" s="16">
        <v>31</v>
      </c>
      <c r="R3904" s="16">
        <v>3820130</v>
      </c>
      <c r="S3904" s="16">
        <v>155</v>
      </c>
      <c r="T3904" s="16" t="s">
        <v>1113</v>
      </c>
      <c r="U3904" s="16" t="s">
        <v>1210</v>
      </c>
      <c r="V3904" s="35" t="s">
        <v>199</v>
      </c>
    </row>
    <row r="3905" spans="1:22" s="13" customFormat="1" ht="56.25" x14ac:dyDescent="0.2">
      <c r="A3905" s="16">
        <v>3900</v>
      </c>
      <c r="B3905" s="21" t="s">
        <v>598</v>
      </c>
      <c r="C3905" s="16" t="s">
        <v>599</v>
      </c>
      <c r="D3905" s="16" t="s">
        <v>600</v>
      </c>
      <c r="E3905" s="16" t="s">
        <v>10727</v>
      </c>
      <c r="F3905" s="16"/>
      <c r="G3905" s="16" t="s">
        <v>9115</v>
      </c>
      <c r="H3905" s="251">
        <v>3819648</v>
      </c>
      <c r="I3905" s="251" t="s">
        <v>9266</v>
      </c>
      <c r="J3905" s="16"/>
      <c r="K3905" s="16"/>
      <c r="L3905" s="16"/>
      <c r="M3905" s="16"/>
      <c r="N3905" s="16"/>
      <c r="O3905" s="16"/>
      <c r="P3905" s="16"/>
      <c r="Q3905" s="16"/>
      <c r="R3905" s="16">
        <v>3819648</v>
      </c>
      <c r="S3905" s="16">
        <v>4</v>
      </c>
      <c r="T3905" s="16" t="s">
        <v>76</v>
      </c>
      <c r="U3905" s="16" t="s">
        <v>61</v>
      </c>
      <c r="V3905" s="16" t="s">
        <v>10725</v>
      </c>
    </row>
    <row r="3906" spans="1:22" s="13" customFormat="1" ht="187.5" x14ac:dyDescent="0.2">
      <c r="A3906" s="16">
        <v>3901</v>
      </c>
      <c r="B3906" s="21" t="s">
        <v>332</v>
      </c>
      <c r="C3906" s="16" t="s">
        <v>1351</v>
      </c>
      <c r="D3906" s="16" t="s">
        <v>1352</v>
      </c>
      <c r="E3906" s="16" t="s">
        <v>3606</v>
      </c>
      <c r="F3906" s="16" t="s">
        <v>3607</v>
      </c>
      <c r="G3906" s="16" t="s">
        <v>33</v>
      </c>
      <c r="H3906" s="251">
        <v>1777139.0571428568</v>
      </c>
      <c r="I3906" s="251">
        <v>1</v>
      </c>
      <c r="J3906" s="16">
        <v>0</v>
      </c>
      <c r="K3906" s="16">
        <v>0</v>
      </c>
      <c r="L3906" s="16">
        <v>0</v>
      </c>
      <c r="M3906" s="16">
        <v>0</v>
      </c>
      <c r="N3906" s="16">
        <v>2037482.8204580569</v>
      </c>
      <c r="O3906" s="16">
        <v>1</v>
      </c>
      <c r="P3906" s="16">
        <v>0</v>
      </c>
      <c r="Q3906" s="16">
        <v>0</v>
      </c>
      <c r="R3906" s="16">
        <v>3814621.8776009139</v>
      </c>
      <c r="S3906" s="16">
        <v>2</v>
      </c>
      <c r="T3906" s="16" t="s">
        <v>9759</v>
      </c>
      <c r="U3906" s="16"/>
      <c r="V3906" s="16"/>
    </row>
    <row r="3907" spans="1:22" s="13" customFormat="1" ht="75" x14ac:dyDescent="0.2">
      <c r="A3907" s="16">
        <v>3902</v>
      </c>
      <c r="B3907" s="21" t="s">
        <v>326</v>
      </c>
      <c r="C3907" s="16" t="s">
        <v>2785</v>
      </c>
      <c r="D3907" s="16" t="s">
        <v>2786</v>
      </c>
      <c r="E3907" s="16" t="s">
        <v>2805</v>
      </c>
      <c r="F3907" s="16"/>
      <c r="G3907" s="16" t="s">
        <v>281</v>
      </c>
      <c r="H3907" s="251">
        <v>649750</v>
      </c>
      <c r="I3907" s="251">
        <v>25</v>
      </c>
      <c r="J3907" s="16">
        <v>652300</v>
      </c>
      <c r="K3907" s="16">
        <v>25</v>
      </c>
      <c r="L3907" s="16">
        <v>678400</v>
      </c>
      <c r="M3907" s="16">
        <v>30</v>
      </c>
      <c r="N3907" s="16">
        <v>680650</v>
      </c>
      <c r="O3907" s="16">
        <v>30</v>
      </c>
      <c r="P3907" s="16">
        <v>1152400</v>
      </c>
      <c r="Q3907" s="16">
        <v>45</v>
      </c>
      <c r="R3907" s="16">
        <v>3813500</v>
      </c>
      <c r="S3907" s="16">
        <v>155</v>
      </c>
      <c r="T3907" s="16" t="s">
        <v>50</v>
      </c>
      <c r="U3907" s="16" t="s">
        <v>2567</v>
      </c>
      <c r="V3907" s="16" t="s">
        <v>2678</v>
      </c>
    </row>
    <row r="3908" spans="1:22" s="13" customFormat="1" x14ac:dyDescent="0.2">
      <c r="A3908" s="16">
        <v>3903</v>
      </c>
      <c r="B3908" s="118" t="s">
        <v>5526</v>
      </c>
      <c r="C3908" s="118" t="s">
        <v>15454</v>
      </c>
      <c r="D3908" s="118" t="s">
        <v>15455</v>
      </c>
      <c r="E3908" s="118" t="s">
        <v>15523</v>
      </c>
      <c r="F3908" s="118" t="s">
        <v>14449</v>
      </c>
      <c r="G3908" s="118" t="s">
        <v>9115</v>
      </c>
      <c r="H3908" s="166">
        <v>3813000</v>
      </c>
      <c r="I3908" s="166">
        <v>41</v>
      </c>
      <c r="J3908" s="118"/>
      <c r="K3908" s="118"/>
      <c r="L3908" s="118"/>
      <c r="M3908" s="118"/>
      <c r="N3908" s="118"/>
      <c r="O3908" s="118"/>
      <c r="P3908" s="118"/>
      <c r="Q3908" s="118"/>
      <c r="R3908" s="16">
        <v>3813000</v>
      </c>
      <c r="S3908" s="118"/>
      <c r="T3908" s="20" t="s">
        <v>15403</v>
      </c>
      <c r="U3908" s="118" t="s">
        <v>1210</v>
      </c>
      <c r="V3908" s="118" t="s">
        <v>15457</v>
      </c>
    </row>
    <row r="3909" spans="1:22" s="13" customFormat="1" ht="56.25" x14ac:dyDescent="0.2">
      <c r="A3909" s="16">
        <v>3904</v>
      </c>
      <c r="B3909" s="21" t="s">
        <v>2010</v>
      </c>
      <c r="C3909" s="16" t="s">
        <v>2011</v>
      </c>
      <c r="D3909" s="16" t="s">
        <v>2012</v>
      </c>
      <c r="E3909" s="16" t="s">
        <v>9352</v>
      </c>
      <c r="F3909" s="16"/>
      <c r="G3909" s="16" t="s">
        <v>9115</v>
      </c>
      <c r="H3909" s="251">
        <v>3811712.24</v>
      </c>
      <c r="I3909" s="251" t="s">
        <v>9354</v>
      </c>
      <c r="J3909" s="16"/>
      <c r="K3909" s="16"/>
      <c r="L3909" s="16"/>
      <c r="M3909" s="16"/>
      <c r="N3909" s="16"/>
      <c r="O3909" s="16"/>
      <c r="P3909" s="16"/>
      <c r="Q3909" s="16"/>
      <c r="R3909" s="16">
        <v>3811712.24</v>
      </c>
      <c r="S3909" s="16">
        <v>1310</v>
      </c>
      <c r="T3909" s="16" t="s">
        <v>1326</v>
      </c>
      <c r="U3909" s="16"/>
      <c r="V3909" s="16"/>
    </row>
    <row r="3910" spans="1:22" s="13" customFormat="1" ht="75" x14ac:dyDescent="0.2">
      <c r="A3910" s="16">
        <v>3905</v>
      </c>
      <c r="B3910" s="21" t="s">
        <v>5487</v>
      </c>
      <c r="C3910" s="16" t="s">
        <v>5488</v>
      </c>
      <c r="D3910" s="16" t="s">
        <v>5489</v>
      </c>
      <c r="E3910" s="16" t="s">
        <v>5490</v>
      </c>
      <c r="F3910" s="16"/>
      <c r="G3910" s="16" t="s">
        <v>1493</v>
      </c>
      <c r="H3910" s="251">
        <v>3809520</v>
      </c>
      <c r="I3910" s="251">
        <v>20</v>
      </c>
      <c r="J3910" s="16">
        <v>0</v>
      </c>
      <c r="K3910" s="16">
        <v>0</v>
      </c>
      <c r="L3910" s="16">
        <v>0</v>
      </c>
      <c r="M3910" s="16">
        <v>0</v>
      </c>
      <c r="N3910" s="16">
        <v>0</v>
      </c>
      <c r="O3910" s="16">
        <v>0</v>
      </c>
      <c r="P3910" s="16">
        <v>0</v>
      </c>
      <c r="Q3910" s="16">
        <v>0</v>
      </c>
      <c r="R3910" s="16">
        <v>3809520</v>
      </c>
      <c r="S3910" s="16">
        <v>20</v>
      </c>
      <c r="T3910" s="16" t="s">
        <v>76</v>
      </c>
      <c r="U3910" s="16" t="s">
        <v>2567</v>
      </c>
      <c r="V3910" s="16" t="s">
        <v>199</v>
      </c>
    </row>
    <row r="3911" spans="1:22" s="13" customFormat="1" x14ac:dyDescent="0.2">
      <c r="A3911" s="16">
        <v>3906</v>
      </c>
      <c r="B3911" s="21" t="s">
        <v>2548</v>
      </c>
      <c r="C3911" s="16" t="s">
        <v>5254</v>
      </c>
      <c r="D3911" s="16" t="s">
        <v>5255</v>
      </c>
      <c r="E3911" s="16" t="s">
        <v>10964</v>
      </c>
      <c r="F3911" s="16"/>
      <c r="G3911" s="16" t="s">
        <v>9115</v>
      </c>
      <c r="H3911" s="251">
        <v>3803184</v>
      </c>
      <c r="I3911" s="251" t="s">
        <v>9950</v>
      </c>
      <c r="J3911" s="16"/>
      <c r="K3911" s="16"/>
      <c r="L3911" s="16"/>
      <c r="M3911" s="16"/>
      <c r="N3911" s="16"/>
      <c r="O3911" s="16"/>
      <c r="P3911" s="16"/>
      <c r="Q3911" s="16"/>
      <c r="R3911" s="16">
        <v>3803184</v>
      </c>
      <c r="S3911" s="16">
        <v>70</v>
      </c>
      <c r="T3911" s="16" t="s">
        <v>76</v>
      </c>
      <c r="U3911" s="16" t="s">
        <v>10965</v>
      </c>
      <c r="V3911" s="16" t="s">
        <v>10966</v>
      </c>
    </row>
    <row r="3912" spans="1:22" s="13" customFormat="1" ht="75" x14ac:dyDescent="0.2">
      <c r="A3912" s="16">
        <v>3907</v>
      </c>
      <c r="B3912" s="24" t="s">
        <v>3509</v>
      </c>
      <c r="C3912" s="44" t="s">
        <v>3510</v>
      </c>
      <c r="D3912" s="44" t="s">
        <v>3511</v>
      </c>
      <c r="E3912" s="45" t="s">
        <v>3524</v>
      </c>
      <c r="F3912" s="16"/>
      <c r="G3912" s="16" t="s">
        <v>33</v>
      </c>
      <c r="H3912" s="251">
        <v>3800000</v>
      </c>
      <c r="I3912" s="251">
        <v>19</v>
      </c>
      <c r="J3912" s="16">
        <v>0</v>
      </c>
      <c r="K3912" s="16">
        <v>0</v>
      </c>
      <c r="L3912" s="16">
        <v>0</v>
      </c>
      <c r="M3912" s="16">
        <v>0</v>
      </c>
      <c r="N3912" s="16">
        <v>0</v>
      </c>
      <c r="O3912" s="16">
        <v>0</v>
      </c>
      <c r="P3912" s="16">
        <v>0</v>
      </c>
      <c r="Q3912" s="16">
        <v>0</v>
      </c>
      <c r="R3912" s="16">
        <v>3800000</v>
      </c>
      <c r="S3912" s="16">
        <v>19</v>
      </c>
      <c r="T3912" s="16" t="s">
        <v>1516</v>
      </c>
      <c r="U3912" s="16" t="s">
        <v>1458</v>
      </c>
      <c r="V3912" s="16" t="s">
        <v>3525</v>
      </c>
    </row>
    <row r="3913" spans="1:22" s="13" customFormat="1" ht="37.5" x14ac:dyDescent="0.2">
      <c r="A3913" s="16">
        <v>3908</v>
      </c>
      <c r="B3913" s="21" t="s">
        <v>8243</v>
      </c>
      <c r="C3913" s="16" t="s">
        <v>8244</v>
      </c>
      <c r="D3913" s="16" t="s">
        <v>4085</v>
      </c>
      <c r="E3913" s="16" t="s">
        <v>8245</v>
      </c>
      <c r="F3913" s="16"/>
      <c r="G3913" s="16" t="s">
        <v>24</v>
      </c>
      <c r="H3913" s="251">
        <v>1520000</v>
      </c>
      <c r="I3913" s="251">
        <v>40</v>
      </c>
      <c r="J3913" s="16">
        <v>0</v>
      </c>
      <c r="K3913" s="16">
        <v>0</v>
      </c>
      <c r="L3913" s="16">
        <v>760000</v>
      </c>
      <c r="M3913" s="16">
        <v>20</v>
      </c>
      <c r="N3913" s="16">
        <v>760000</v>
      </c>
      <c r="O3913" s="16">
        <v>20</v>
      </c>
      <c r="P3913" s="16">
        <v>760000</v>
      </c>
      <c r="Q3913" s="16">
        <v>20</v>
      </c>
      <c r="R3913" s="16">
        <v>3800000</v>
      </c>
      <c r="S3913" s="16">
        <v>100</v>
      </c>
      <c r="T3913" s="16" t="s">
        <v>213</v>
      </c>
      <c r="U3913" s="16" t="s">
        <v>7048</v>
      </c>
      <c r="V3913" s="16" t="s">
        <v>7048</v>
      </c>
    </row>
    <row r="3914" spans="1:22" s="13" customFormat="1" ht="225" customHeight="1" x14ac:dyDescent="0.3">
      <c r="A3914" s="16">
        <v>3909</v>
      </c>
      <c r="B3914" s="120" t="s">
        <v>14198</v>
      </c>
      <c r="C3914" s="113" t="s">
        <v>14199</v>
      </c>
      <c r="D3914" s="120" t="s">
        <v>5479</v>
      </c>
      <c r="E3914" s="120" t="s">
        <v>14227</v>
      </c>
      <c r="F3914" s="20"/>
      <c r="G3914" s="21" t="s">
        <v>33</v>
      </c>
      <c r="H3914" s="470">
        <v>947478.70350000006</v>
      </c>
      <c r="I3914" s="470">
        <v>3</v>
      </c>
      <c r="J3914" s="170">
        <v>947478.70350000006</v>
      </c>
      <c r="K3914" s="170">
        <v>3</v>
      </c>
      <c r="L3914" s="170">
        <v>947478.70350000006</v>
      </c>
      <c r="M3914" s="170">
        <v>3</v>
      </c>
      <c r="N3914" s="170">
        <v>947478.70350000006</v>
      </c>
      <c r="O3914" s="170">
        <v>3</v>
      </c>
      <c r="P3914" s="170"/>
      <c r="Q3914" s="170"/>
      <c r="R3914" s="16">
        <v>3789914.8140000002</v>
      </c>
      <c r="S3914" s="21">
        <v>12</v>
      </c>
      <c r="T3914" s="148" t="s">
        <v>13891</v>
      </c>
      <c r="U3914" s="218"/>
      <c r="V3914" s="218"/>
    </row>
    <row r="3915" spans="1:22" s="13" customFormat="1" ht="131.25" customHeight="1" x14ac:dyDescent="0.3">
      <c r="A3915" s="16">
        <v>3910</v>
      </c>
      <c r="B3915" s="120" t="s">
        <v>14198</v>
      </c>
      <c r="C3915" s="113" t="s">
        <v>14199</v>
      </c>
      <c r="D3915" s="120" t="s">
        <v>5479</v>
      </c>
      <c r="E3915" s="120" t="s">
        <v>14227</v>
      </c>
      <c r="F3915" s="20"/>
      <c r="G3915" s="21" t="s">
        <v>33</v>
      </c>
      <c r="H3915" s="470">
        <v>947478.70350000006</v>
      </c>
      <c r="I3915" s="470">
        <v>3</v>
      </c>
      <c r="J3915" s="170">
        <v>947478.70350000006</v>
      </c>
      <c r="K3915" s="170">
        <v>3</v>
      </c>
      <c r="L3915" s="170">
        <v>947478.70350000006</v>
      </c>
      <c r="M3915" s="170">
        <v>3</v>
      </c>
      <c r="N3915" s="170">
        <v>947478.70350000006</v>
      </c>
      <c r="O3915" s="170">
        <v>3</v>
      </c>
      <c r="P3915" s="170"/>
      <c r="Q3915" s="170"/>
      <c r="R3915" s="16">
        <v>3789914.8140000002</v>
      </c>
      <c r="S3915" s="21">
        <v>12</v>
      </c>
      <c r="T3915" s="148" t="s">
        <v>13891</v>
      </c>
      <c r="U3915" s="218"/>
      <c r="V3915" s="218"/>
    </row>
    <row r="3916" spans="1:22" s="13" customFormat="1" ht="37.5" x14ac:dyDescent="0.2">
      <c r="A3916" s="16">
        <v>3911</v>
      </c>
      <c r="B3916" s="21" t="s">
        <v>8246</v>
      </c>
      <c r="C3916" s="16" t="s">
        <v>5712</v>
      </c>
      <c r="D3916" s="16" t="e">
        <v>#N/A</v>
      </c>
      <c r="E3916" s="16" t="e">
        <v>#N/A</v>
      </c>
      <c r="F3916" s="16"/>
      <c r="G3916" s="16" t="s">
        <v>24</v>
      </c>
      <c r="H3916" s="251">
        <v>600000</v>
      </c>
      <c r="I3916" s="251">
        <v>50</v>
      </c>
      <c r="J3916" s="16">
        <v>797071.60000000009</v>
      </c>
      <c r="K3916" s="16">
        <v>40</v>
      </c>
      <c r="L3916" s="16">
        <v>797071.60000000009</v>
      </c>
      <c r="M3916" s="16">
        <v>40</v>
      </c>
      <c r="N3916" s="16">
        <v>797071.60000000009</v>
      </c>
      <c r="O3916" s="16">
        <v>40</v>
      </c>
      <c r="P3916" s="16">
        <v>797071.60000000009</v>
      </c>
      <c r="Q3916" s="16">
        <v>40</v>
      </c>
      <c r="R3916" s="16">
        <v>3788286.4000000004</v>
      </c>
      <c r="S3916" s="16">
        <v>210</v>
      </c>
      <c r="T3916" s="16" t="s">
        <v>213</v>
      </c>
      <c r="U3916" s="16" t="s">
        <v>7048</v>
      </c>
      <c r="V3916" s="16" t="s">
        <v>7048</v>
      </c>
    </row>
    <row r="3917" spans="1:22" s="13" customFormat="1" ht="56.25" x14ac:dyDescent="0.2">
      <c r="A3917" s="16">
        <v>3912</v>
      </c>
      <c r="B3917" s="21" t="s">
        <v>8247</v>
      </c>
      <c r="C3917" s="16" t="s">
        <v>2281</v>
      </c>
      <c r="D3917" s="16" t="s">
        <v>514</v>
      </c>
      <c r="E3917" s="16" t="s">
        <v>2282</v>
      </c>
      <c r="F3917" s="16"/>
      <c r="G3917" s="16" t="s">
        <v>33</v>
      </c>
      <c r="H3917" s="251">
        <v>337506.8392857142</v>
      </c>
      <c r="I3917" s="251">
        <v>1</v>
      </c>
      <c r="J3917" s="16">
        <v>1377582.84</v>
      </c>
      <c r="K3917" s="16">
        <v>4</v>
      </c>
      <c r="L3917" s="16">
        <v>688791.42</v>
      </c>
      <c r="M3917" s="16">
        <v>2</v>
      </c>
      <c r="N3917" s="16">
        <v>688791.42</v>
      </c>
      <c r="O3917" s="16">
        <v>2</v>
      </c>
      <c r="P3917" s="16">
        <v>688791.42</v>
      </c>
      <c r="Q3917" s="16">
        <v>2</v>
      </c>
      <c r="R3917" s="16">
        <v>3781463.9392857142</v>
      </c>
      <c r="S3917" s="16">
        <v>11</v>
      </c>
      <c r="T3917" s="16" t="s">
        <v>213</v>
      </c>
      <c r="U3917" s="16" t="s">
        <v>1210</v>
      </c>
      <c r="V3917" s="16" t="s">
        <v>7551</v>
      </c>
    </row>
    <row r="3918" spans="1:22" s="13" customFormat="1" ht="409.5" x14ac:dyDescent="0.2">
      <c r="A3918" s="16">
        <v>3913</v>
      </c>
      <c r="B3918" s="21" t="s">
        <v>2962</v>
      </c>
      <c r="C3918" s="16" t="s">
        <v>6205</v>
      </c>
      <c r="D3918" s="16" t="s">
        <v>6206</v>
      </c>
      <c r="E3918" s="16" t="s">
        <v>6418</v>
      </c>
      <c r="F3918" s="16"/>
      <c r="G3918" s="16" t="s">
        <v>1493</v>
      </c>
      <c r="H3918" s="251">
        <v>3780071</v>
      </c>
      <c r="I3918" s="251">
        <v>1</v>
      </c>
      <c r="J3918" s="16">
        <v>0</v>
      </c>
      <c r="K3918" s="16">
        <v>0</v>
      </c>
      <c r="L3918" s="16">
        <v>0</v>
      </c>
      <c r="M3918" s="16">
        <v>0</v>
      </c>
      <c r="N3918" s="16">
        <v>0</v>
      </c>
      <c r="O3918" s="16">
        <v>0</v>
      </c>
      <c r="P3918" s="16">
        <v>0</v>
      </c>
      <c r="Q3918" s="16">
        <v>0</v>
      </c>
      <c r="R3918" s="16">
        <v>3780071</v>
      </c>
      <c r="S3918" s="16">
        <v>1</v>
      </c>
      <c r="T3918" s="16" t="s">
        <v>76</v>
      </c>
      <c r="U3918" s="16"/>
      <c r="V3918" s="16"/>
    </row>
    <row r="3919" spans="1:22" s="13" customFormat="1" ht="409.5" x14ac:dyDescent="0.2">
      <c r="A3919" s="16">
        <v>3914</v>
      </c>
      <c r="B3919" s="21" t="s">
        <v>3002</v>
      </c>
      <c r="C3919" s="16" t="s">
        <v>5238</v>
      </c>
      <c r="D3919" s="16" t="s">
        <v>5239</v>
      </c>
      <c r="E3919" s="16" t="s">
        <v>5240</v>
      </c>
      <c r="F3919" s="16"/>
      <c r="G3919" s="16" t="s">
        <v>1493</v>
      </c>
      <c r="H3919" s="251">
        <v>3780000</v>
      </c>
      <c r="I3919" s="251">
        <v>9</v>
      </c>
      <c r="J3919" s="16">
        <v>0</v>
      </c>
      <c r="K3919" s="16">
        <v>0</v>
      </c>
      <c r="L3919" s="16">
        <v>0</v>
      </c>
      <c r="M3919" s="16">
        <v>0</v>
      </c>
      <c r="N3919" s="16">
        <v>0</v>
      </c>
      <c r="O3919" s="16">
        <v>0</v>
      </c>
      <c r="P3919" s="16">
        <v>0</v>
      </c>
      <c r="Q3919" s="16">
        <v>0</v>
      </c>
      <c r="R3919" s="16">
        <v>3780000</v>
      </c>
      <c r="S3919" s="16">
        <v>9</v>
      </c>
      <c r="T3919" s="16" t="s">
        <v>76</v>
      </c>
      <c r="U3919" s="16" t="s">
        <v>2567</v>
      </c>
      <c r="V3919" s="16" t="s">
        <v>199</v>
      </c>
    </row>
    <row r="3920" spans="1:22" s="13" customFormat="1" ht="75" x14ac:dyDescent="0.2">
      <c r="A3920" s="16">
        <v>3915</v>
      </c>
      <c r="B3920" s="21" t="s">
        <v>371</v>
      </c>
      <c r="C3920" s="16" t="s">
        <v>372</v>
      </c>
      <c r="D3920" s="16" t="s">
        <v>373</v>
      </c>
      <c r="E3920" s="16" t="s">
        <v>374</v>
      </c>
      <c r="F3920" s="40" t="s">
        <v>375</v>
      </c>
      <c r="G3920" s="16" t="s">
        <v>33</v>
      </c>
      <c r="H3920" s="251">
        <v>1258883.58</v>
      </c>
      <c r="I3920" s="251">
        <v>2</v>
      </c>
      <c r="J3920" s="29">
        <v>1258883.58</v>
      </c>
      <c r="K3920" s="16">
        <v>2</v>
      </c>
      <c r="L3920" s="29">
        <v>1258883.58</v>
      </c>
      <c r="M3920" s="16">
        <v>2</v>
      </c>
      <c r="N3920" s="16">
        <v>0</v>
      </c>
      <c r="O3920" s="16">
        <v>0</v>
      </c>
      <c r="P3920" s="16">
        <v>0</v>
      </c>
      <c r="Q3920" s="16">
        <v>0</v>
      </c>
      <c r="R3920" s="16">
        <v>3776650.74</v>
      </c>
      <c r="S3920" s="16">
        <v>6</v>
      </c>
      <c r="T3920" s="16" t="s">
        <v>213</v>
      </c>
      <c r="U3920" s="16" t="s">
        <v>294</v>
      </c>
      <c r="V3920" s="16" t="s">
        <v>376</v>
      </c>
    </row>
    <row r="3921" spans="1:22" s="13" customFormat="1" ht="131.25" customHeight="1" x14ac:dyDescent="0.3">
      <c r="A3921" s="16">
        <v>3916</v>
      </c>
      <c r="B3921" s="20" t="s">
        <v>15789</v>
      </c>
      <c r="C3921" s="113" t="s">
        <v>11311</v>
      </c>
      <c r="D3921" s="20" t="s">
        <v>15789</v>
      </c>
      <c r="E3921" s="20" t="s">
        <v>14449</v>
      </c>
      <c r="F3921" s="116" t="s">
        <v>15790</v>
      </c>
      <c r="G3921" s="21" t="s">
        <v>33</v>
      </c>
      <c r="H3921" s="115">
        <v>850000</v>
      </c>
      <c r="I3921" s="115">
        <v>13</v>
      </c>
      <c r="J3921" s="21">
        <v>910000</v>
      </c>
      <c r="K3921" s="21">
        <v>13</v>
      </c>
      <c r="L3921" s="21">
        <v>973700</v>
      </c>
      <c r="M3921" s="21">
        <v>13</v>
      </c>
      <c r="N3921" s="21">
        <v>1041850</v>
      </c>
      <c r="O3921" s="21">
        <v>13</v>
      </c>
      <c r="P3921" s="114"/>
      <c r="Q3921" s="114"/>
      <c r="R3921" s="16">
        <v>3775550</v>
      </c>
      <c r="S3921" s="21">
        <v>52</v>
      </c>
      <c r="T3921" s="20" t="s">
        <v>15751</v>
      </c>
      <c r="U3921" s="16" t="s">
        <v>35</v>
      </c>
      <c r="V3921" s="16" t="s">
        <v>15791</v>
      </c>
    </row>
    <row r="3922" spans="1:22" s="13" customFormat="1" ht="409.5" x14ac:dyDescent="0.2">
      <c r="A3922" s="16">
        <v>3917</v>
      </c>
      <c r="B3922" s="21" t="s">
        <v>4914</v>
      </c>
      <c r="C3922" s="16" t="s">
        <v>4915</v>
      </c>
      <c r="D3922" s="16" t="s">
        <v>4570</v>
      </c>
      <c r="E3922" s="16" t="s">
        <v>4916</v>
      </c>
      <c r="F3922" s="16"/>
      <c r="G3922" s="16" t="s">
        <v>33</v>
      </c>
      <c r="H3922" s="251">
        <v>1017664</v>
      </c>
      <c r="I3922" s="251">
        <v>16</v>
      </c>
      <c r="J3922" s="16">
        <v>689125</v>
      </c>
      <c r="K3922" s="16">
        <v>5</v>
      </c>
      <c r="L3922" s="16">
        <v>689125</v>
      </c>
      <c r="M3922" s="16">
        <v>5</v>
      </c>
      <c r="N3922" s="16">
        <v>689125</v>
      </c>
      <c r="O3922" s="16">
        <v>5</v>
      </c>
      <c r="P3922" s="16">
        <v>689125</v>
      </c>
      <c r="Q3922" s="16">
        <v>5</v>
      </c>
      <c r="R3922" s="16">
        <v>3774164</v>
      </c>
      <c r="S3922" s="16">
        <v>36</v>
      </c>
      <c r="T3922" s="16" t="s">
        <v>25</v>
      </c>
      <c r="U3922" s="16" t="s">
        <v>2567</v>
      </c>
      <c r="V3922" s="16" t="s">
        <v>4917</v>
      </c>
    </row>
    <row r="3923" spans="1:22" s="13" customFormat="1" ht="37.5" x14ac:dyDescent="0.2">
      <c r="A3923" s="16">
        <v>3918</v>
      </c>
      <c r="B3923" s="21" t="s">
        <v>8248</v>
      </c>
      <c r="C3923" s="16" t="s">
        <v>7287</v>
      </c>
      <c r="D3923" s="16" t="s">
        <v>5207</v>
      </c>
      <c r="E3923" s="16" t="s">
        <v>7323</v>
      </c>
      <c r="F3923" s="16"/>
      <c r="G3923" s="16" t="s">
        <v>33</v>
      </c>
      <c r="H3923" s="251">
        <v>718249.99999999988</v>
      </c>
      <c r="I3923" s="251">
        <v>168</v>
      </c>
      <c r="J3923" s="16">
        <v>763620</v>
      </c>
      <c r="K3923" s="16">
        <v>110</v>
      </c>
      <c r="L3923" s="16">
        <v>763620</v>
      </c>
      <c r="M3923" s="16">
        <v>110</v>
      </c>
      <c r="N3923" s="16">
        <v>763620</v>
      </c>
      <c r="O3923" s="16">
        <v>110</v>
      </c>
      <c r="P3923" s="16">
        <v>763620</v>
      </c>
      <c r="Q3923" s="16">
        <v>110</v>
      </c>
      <c r="R3923" s="16">
        <v>3772730</v>
      </c>
      <c r="S3923" s="16">
        <v>608</v>
      </c>
      <c r="T3923" s="16" t="s">
        <v>213</v>
      </c>
      <c r="U3923" s="16" t="s">
        <v>7048</v>
      </c>
      <c r="V3923" s="16" t="s">
        <v>7048</v>
      </c>
    </row>
    <row r="3924" spans="1:22" s="13" customFormat="1" ht="75" x14ac:dyDescent="0.2">
      <c r="A3924" s="16">
        <v>3919</v>
      </c>
      <c r="B3924" s="21" t="s">
        <v>326</v>
      </c>
      <c r="C3924" s="16" t="s">
        <v>2785</v>
      </c>
      <c r="D3924" s="16" t="s">
        <v>2786</v>
      </c>
      <c r="E3924" s="16" t="s">
        <v>2827</v>
      </c>
      <c r="F3924" s="16"/>
      <c r="G3924" s="16" t="s">
        <v>281</v>
      </c>
      <c r="H3924" s="251">
        <v>706000</v>
      </c>
      <c r="I3924" s="251">
        <v>20</v>
      </c>
      <c r="J3924" s="16">
        <v>735400</v>
      </c>
      <c r="K3924" s="16">
        <v>25</v>
      </c>
      <c r="L3924" s="16">
        <v>745900</v>
      </c>
      <c r="M3924" s="16">
        <v>25</v>
      </c>
      <c r="N3924" s="16">
        <v>759650</v>
      </c>
      <c r="O3924" s="16">
        <v>20</v>
      </c>
      <c r="P3924" s="16">
        <v>824500</v>
      </c>
      <c r="Q3924" s="16">
        <v>30</v>
      </c>
      <c r="R3924" s="16">
        <v>3771450</v>
      </c>
      <c r="S3924" s="16">
        <v>120</v>
      </c>
      <c r="T3924" s="16" t="s">
        <v>50</v>
      </c>
      <c r="U3924" s="16" t="s">
        <v>204</v>
      </c>
      <c r="V3924" s="16" t="s">
        <v>2828</v>
      </c>
    </row>
    <row r="3925" spans="1:22" s="13" customFormat="1" ht="187.5" x14ac:dyDescent="0.2">
      <c r="A3925" s="16">
        <v>3920</v>
      </c>
      <c r="B3925" s="21" t="s">
        <v>8249</v>
      </c>
      <c r="C3925" s="16" t="s">
        <v>8250</v>
      </c>
      <c r="D3925" s="16" t="s">
        <v>3231</v>
      </c>
      <c r="E3925" s="16" t="s">
        <v>8251</v>
      </c>
      <c r="F3925" s="16"/>
      <c r="G3925" s="16" t="s">
        <v>1664</v>
      </c>
      <c r="H3925" s="251">
        <v>464939.99999999994</v>
      </c>
      <c r="I3925" s="251">
        <v>135</v>
      </c>
      <c r="J3925" s="16">
        <v>736375</v>
      </c>
      <c r="K3925" s="16">
        <v>86</v>
      </c>
      <c r="L3925" s="16">
        <v>856250</v>
      </c>
      <c r="M3925" s="16">
        <v>100</v>
      </c>
      <c r="N3925" s="16">
        <v>856250</v>
      </c>
      <c r="O3925" s="16">
        <v>100</v>
      </c>
      <c r="P3925" s="16">
        <v>856250</v>
      </c>
      <c r="Q3925" s="16">
        <v>100</v>
      </c>
      <c r="R3925" s="16">
        <v>3770065</v>
      </c>
      <c r="S3925" s="16">
        <v>521</v>
      </c>
      <c r="T3925" s="16" t="s">
        <v>213</v>
      </c>
      <c r="U3925" s="16" t="s">
        <v>35</v>
      </c>
      <c r="V3925" s="16" t="s">
        <v>8252</v>
      </c>
    </row>
    <row r="3926" spans="1:22" s="13" customFormat="1" ht="93.75" x14ac:dyDescent="0.2">
      <c r="A3926" s="16">
        <v>3921</v>
      </c>
      <c r="B3926" s="21" t="s">
        <v>423</v>
      </c>
      <c r="C3926" s="16" t="s">
        <v>3642</v>
      </c>
      <c r="D3926" s="16" t="s">
        <v>3643</v>
      </c>
      <c r="E3926" s="16" t="s">
        <v>3644</v>
      </c>
      <c r="F3926" s="16"/>
      <c r="G3926" s="16" t="s">
        <v>1493</v>
      </c>
      <c r="H3926" s="251">
        <v>3770000</v>
      </c>
      <c r="I3926" s="251">
        <v>26</v>
      </c>
      <c r="J3926" s="16">
        <v>0</v>
      </c>
      <c r="K3926" s="16">
        <v>0</v>
      </c>
      <c r="L3926" s="16">
        <v>0</v>
      </c>
      <c r="M3926" s="16">
        <v>0</v>
      </c>
      <c r="N3926" s="16">
        <v>0</v>
      </c>
      <c r="O3926" s="16">
        <v>0</v>
      </c>
      <c r="P3926" s="16">
        <v>0</v>
      </c>
      <c r="Q3926" s="16">
        <v>0</v>
      </c>
      <c r="R3926" s="16">
        <v>3770000</v>
      </c>
      <c r="S3926" s="16">
        <v>26</v>
      </c>
      <c r="T3926" s="16" t="s">
        <v>50</v>
      </c>
      <c r="U3926" s="16" t="s">
        <v>2567</v>
      </c>
      <c r="V3926" s="16" t="s">
        <v>199</v>
      </c>
    </row>
    <row r="3927" spans="1:22" s="13" customFormat="1" ht="56.25" x14ac:dyDescent="0.2">
      <c r="A3927" s="16">
        <v>3922</v>
      </c>
      <c r="B3927" s="21" t="s">
        <v>4702</v>
      </c>
      <c r="C3927" s="16" t="s">
        <v>4703</v>
      </c>
      <c r="D3927" s="16" t="s">
        <v>4704</v>
      </c>
      <c r="E3927" s="16" t="s">
        <v>10493</v>
      </c>
      <c r="F3927" s="16"/>
      <c r="G3927" s="16" t="s">
        <v>9115</v>
      </c>
      <c r="H3927" s="251">
        <v>3769221.1200000001</v>
      </c>
      <c r="I3927" s="251" t="s">
        <v>10494</v>
      </c>
      <c r="J3927" s="16"/>
      <c r="K3927" s="16"/>
      <c r="L3927" s="16"/>
      <c r="M3927" s="16"/>
      <c r="N3927" s="16"/>
      <c r="O3927" s="16"/>
      <c r="P3927" s="16"/>
      <c r="Q3927" s="16"/>
      <c r="R3927" s="16">
        <v>3769221.1200000001</v>
      </c>
      <c r="S3927" s="16">
        <v>1344</v>
      </c>
      <c r="T3927" s="16" t="s">
        <v>76</v>
      </c>
      <c r="U3927" s="16" t="s">
        <v>2567</v>
      </c>
      <c r="V3927" s="16" t="s">
        <v>10492</v>
      </c>
    </row>
    <row r="3928" spans="1:22" s="13" customFormat="1" ht="112.5" x14ac:dyDescent="0.2">
      <c r="A3928" s="16">
        <v>3923</v>
      </c>
      <c r="B3928" s="21" t="s">
        <v>8253</v>
      </c>
      <c r="C3928" s="16" t="s">
        <v>8254</v>
      </c>
      <c r="D3928" s="16" t="s">
        <v>8255</v>
      </c>
      <c r="E3928" s="16" t="s">
        <v>8256</v>
      </c>
      <c r="F3928" s="16"/>
      <c r="G3928" s="16" t="s">
        <v>33</v>
      </c>
      <c r="H3928" s="251">
        <v>540000</v>
      </c>
      <c r="I3928" s="251">
        <v>9</v>
      </c>
      <c r="J3928" s="16">
        <v>807223.5</v>
      </c>
      <c r="K3928" s="16">
        <v>9</v>
      </c>
      <c r="L3928" s="16">
        <v>807223.5</v>
      </c>
      <c r="M3928" s="16">
        <v>9</v>
      </c>
      <c r="N3928" s="16">
        <v>807223.5</v>
      </c>
      <c r="O3928" s="16">
        <v>9</v>
      </c>
      <c r="P3928" s="16">
        <v>807223.5</v>
      </c>
      <c r="Q3928" s="16">
        <v>9</v>
      </c>
      <c r="R3928" s="16">
        <v>3768894</v>
      </c>
      <c r="S3928" s="16">
        <v>45</v>
      </c>
      <c r="T3928" s="16" t="s">
        <v>213</v>
      </c>
      <c r="U3928" s="16" t="s">
        <v>83</v>
      </c>
      <c r="V3928" s="16" t="s">
        <v>83</v>
      </c>
    </row>
    <row r="3929" spans="1:22" s="13" customFormat="1" ht="409.5" x14ac:dyDescent="0.2">
      <c r="A3929" s="16">
        <v>3924</v>
      </c>
      <c r="B3929" s="21" t="s">
        <v>417</v>
      </c>
      <c r="C3929" s="16" t="s">
        <v>1577</v>
      </c>
      <c r="D3929" s="16" t="s">
        <v>1578</v>
      </c>
      <c r="E3929" s="16" t="s">
        <v>6038</v>
      </c>
      <c r="F3929" s="16"/>
      <c r="G3929" s="16" t="s">
        <v>1493</v>
      </c>
      <c r="H3929" s="251">
        <v>3767400</v>
      </c>
      <c r="I3929" s="251">
        <v>20</v>
      </c>
      <c r="J3929" s="16">
        <v>0</v>
      </c>
      <c r="K3929" s="16">
        <v>0</v>
      </c>
      <c r="L3929" s="16">
        <v>0</v>
      </c>
      <c r="M3929" s="16">
        <v>0</v>
      </c>
      <c r="N3929" s="16">
        <v>0</v>
      </c>
      <c r="O3929" s="16">
        <v>0</v>
      </c>
      <c r="P3929" s="16">
        <v>0</v>
      </c>
      <c r="Q3929" s="16">
        <v>0</v>
      </c>
      <c r="R3929" s="16">
        <v>3767400</v>
      </c>
      <c r="S3929" s="16">
        <v>20</v>
      </c>
      <c r="T3929" s="16" t="s">
        <v>76</v>
      </c>
      <c r="U3929" s="16"/>
      <c r="V3929" s="16"/>
    </row>
    <row r="3930" spans="1:22" s="13" customFormat="1" ht="93.75" x14ac:dyDescent="0.2">
      <c r="A3930" s="16">
        <v>3925</v>
      </c>
      <c r="B3930" s="21" t="s">
        <v>645</v>
      </c>
      <c r="C3930" s="16" t="s">
        <v>2069</v>
      </c>
      <c r="D3930" s="16" t="s">
        <v>2070</v>
      </c>
      <c r="E3930" s="16" t="s">
        <v>11142</v>
      </c>
      <c r="F3930" s="16"/>
      <c r="G3930" s="16" t="s">
        <v>1493</v>
      </c>
      <c r="H3930" s="251">
        <v>752640</v>
      </c>
      <c r="I3930" s="251">
        <v>8</v>
      </c>
      <c r="J3930" s="16">
        <v>752640</v>
      </c>
      <c r="K3930" s="16">
        <v>8</v>
      </c>
      <c r="L3930" s="16">
        <v>752640</v>
      </c>
      <c r="M3930" s="16">
        <v>8</v>
      </c>
      <c r="N3930" s="16">
        <v>752640</v>
      </c>
      <c r="O3930" s="16">
        <v>8</v>
      </c>
      <c r="P3930" s="16">
        <v>752640</v>
      </c>
      <c r="Q3930" s="16">
        <v>8</v>
      </c>
      <c r="R3930" s="16">
        <v>3763200</v>
      </c>
      <c r="S3930" s="16">
        <v>40</v>
      </c>
      <c r="T3930" s="16" t="s">
        <v>1113</v>
      </c>
      <c r="U3930" s="16" t="s">
        <v>1210</v>
      </c>
      <c r="V3930" s="35" t="s">
        <v>199</v>
      </c>
    </row>
    <row r="3931" spans="1:22" s="13" customFormat="1" ht="93.75" x14ac:dyDescent="0.2">
      <c r="A3931" s="16">
        <v>3926</v>
      </c>
      <c r="B3931" s="21" t="s">
        <v>813</v>
      </c>
      <c r="C3931" s="16" t="s">
        <v>814</v>
      </c>
      <c r="D3931" s="16" t="s">
        <v>9721</v>
      </c>
      <c r="E3931" s="16" t="s">
        <v>815</v>
      </c>
      <c r="F3931" s="16" t="s">
        <v>815</v>
      </c>
      <c r="G3931" s="16" t="s">
        <v>9680</v>
      </c>
      <c r="H3931" s="251">
        <v>684060</v>
      </c>
      <c r="I3931" s="251">
        <v>20</v>
      </c>
      <c r="J3931" s="16">
        <v>725100</v>
      </c>
      <c r="K3931" s="16">
        <v>20</v>
      </c>
      <c r="L3931" s="16">
        <v>754100</v>
      </c>
      <c r="M3931" s="16">
        <v>20</v>
      </c>
      <c r="N3931" s="16">
        <v>784280</v>
      </c>
      <c r="O3931" s="16">
        <v>20</v>
      </c>
      <c r="P3931" s="16">
        <v>815640</v>
      </c>
      <c r="Q3931" s="16">
        <v>20</v>
      </c>
      <c r="R3931" s="16">
        <v>3763180</v>
      </c>
      <c r="S3931" s="16">
        <v>100</v>
      </c>
      <c r="T3931" s="16" t="s">
        <v>966</v>
      </c>
      <c r="U3931" s="16" t="s">
        <v>9704</v>
      </c>
      <c r="V3931" s="16" t="s">
        <v>3423</v>
      </c>
    </row>
    <row r="3932" spans="1:22" s="13" customFormat="1" ht="375" customHeight="1" x14ac:dyDescent="0.3">
      <c r="A3932" s="16">
        <v>3927</v>
      </c>
      <c r="B3932" s="114" t="s">
        <v>3819</v>
      </c>
      <c r="C3932" s="114" t="s">
        <v>3820</v>
      </c>
      <c r="D3932" s="114" t="s">
        <v>14228</v>
      </c>
      <c r="E3932" s="114" t="s">
        <v>14229</v>
      </c>
      <c r="F3932" s="114"/>
      <c r="G3932" s="20" t="s">
        <v>33</v>
      </c>
      <c r="H3932" s="115">
        <v>1403000</v>
      </c>
      <c r="I3932" s="172">
        <v>132</v>
      </c>
      <c r="J3932" s="114">
        <v>531439.39393939392</v>
      </c>
      <c r="K3932" s="114">
        <v>50</v>
      </c>
      <c r="L3932" s="114">
        <v>568640.15151515149</v>
      </c>
      <c r="M3932" s="114">
        <v>50</v>
      </c>
      <c r="N3932" s="114">
        <v>608444.96212121216</v>
      </c>
      <c r="O3932" s="114">
        <v>50</v>
      </c>
      <c r="P3932" s="114">
        <v>651036.109469697</v>
      </c>
      <c r="Q3932" s="114">
        <v>50</v>
      </c>
      <c r="R3932" s="16">
        <v>3762560.6170454547</v>
      </c>
      <c r="S3932" s="114">
        <v>332</v>
      </c>
      <c r="T3932" s="114" t="s">
        <v>13999</v>
      </c>
      <c r="U3932" s="221" t="s">
        <v>83</v>
      </c>
      <c r="V3932" s="221"/>
    </row>
    <row r="3933" spans="1:22" s="13" customFormat="1" ht="56.25" x14ac:dyDescent="0.2">
      <c r="A3933" s="16">
        <v>3928</v>
      </c>
      <c r="B3933" s="21" t="s">
        <v>8257</v>
      </c>
      <c r="C3933" s="16" t="s">
        <v>2519</v>
      </c>
      <c r="D3933" s="16" t="s">
        <v>2848</v>
      </c>
      <c r="E3933" s="16" t="s">
        <v>2520</v>
      </c>
      <c r="F3933" s="16"/>
      <c r="G3933" s="16" t="s">
        <v>1664</v>
      </c>
      <c r="H3933" s="251">
        <v>643064</v>
      </c>
      <c r="I3933" s="251">
        <v>124</v>
      </c>
      <c r="J3933" s="16">
        <v>796821.62</v>
      </c>
      <c r="K3933" s="16">
        <v>134</v>
      </c>
      <c r="L3933" s="16">
        <v>773035.9</v>
      </c>
      <c r="M3933" s="16">
        <v>130</v>
      </c>
      <c r="N3933" s="16">
        <v>773035.9</v>
      </c>
      <c r="O3933" s="16">
        <v>130</v>
      </c>
      <c r="P3933" s="16">
        <v>773035.9</v>
      </c>
      <c r="Q3933" s="16">
        <v>130</v>
      </c>
      <c r="R3933" s="16">
        <v>3758993.32</v>
      </c>
      <c r="S3933" s="16">
        <v>648</v>
      </c>
      <c r="T3933" s="16" t="s">
        <v>213</v>
      </c>
      <c r="U3933" s="16" t="s">
        <v>7048</v>
      </c>
      <c r="V3933" s="16" t="s">
        <v>7048</v>
      </c>
    </row>
    <row r="3934" spans="1:22" s="13" customFormat="1" ht="150" x14ac:dyDescent="0.2">
      <c r="A3934" s="16">
        <v>3929</v>
      </c>
      <c r="B3934" s="16" t="s">
        <v>695</v>
      </c>
      <c r="C3934" s="16" t="s">
        <v>13086</v>
      </c>
      <c r="D3934" s="16" t="s">
        <v>13087</v>
      </c>
      <c r="E3934" s="16" t="s">
        <v>13095</v>
      </c>
      <c r="F3934" s="16"/>
      <c r="G3934" s="151" t="s">
        <v>33</v>
      </c>
      <c r="H3934" s="166">
        <v>0</v>
      </c>
      <c r="I3934" s="166">
        <v>0</v>
      </c>
      <c r="J3934" s="166">
        <v>3754800</v>
      </c>
      <c r="K3934" s="166">
        <v>1</v>
      </c>
      <c r="L3934" s="166">
        <v>0</v>
      </c>
      <c r="M3934" s="166">
        <v>0</v>
      </c>
      <c r="N3934" s="166">
        <v>0</v>
      </c>
      <c r="O3934" s="166">
        <v>0</v>
      </c>
      <c r="P3934" s="166">
        <v>0</v>
      </c>
      <c r="Q3934" s="166">
        <v>0</v>
      </c>
      <c r="R3934" s="16">
        <v>3754800</v>
      </c>
      <c r="S3934" s="275">
        <v>1</v>
      </c>
      <c r="T3934" s="20" t="s">
        <v>12910</v>
      </c>
      <c r="U3934" s="166" t="s">
        <v>2567</v>
      </c>
      <c r="V3934" s="166" t="s">
        <v>13089</v>
      </c>
    </row>
    <row r="3935" spans="1:22" s="13" customFormat="1" ht="56.25" x14ac:dyDescent="0.2">
      <c r="A3935" s="16">
        <v>3930</v>
      </c>
      <c r="B3935" s="16" t="s">
        <v>739</v>
      </c>
      <c r="C3935" s="16" t="s">
        <v>13298</v>
      </c>
      <c r="D3935" s="16" t="s">
        <v>12905</v>
      </c>
      <c r="E3935" s="16" t="s">
        <v>13357</v>
      </c>
      <c r="F3935" s="16"/>
      <c r="G3935" s="151" t="s">
        <v>9115</v>
      </c>
      <c r="H3935" s="168">
        <v>3751522.79</v>
      </c>
      <c r="I3935" s="166" t="s">
        <v>13358</v>
      </c>
      <c r="J3935" s="166">
        <v>0</v>
      </c>
      <c r="K3935" s="166">
        <v>0</v>
      </c>
      <c r="L3935" s="166">
        <v>0</v>
      </c>
      <c r="M3935" s="166">
        <v>0</v>
      </c>
      <c r="N3935" s="166">
        <v>0</v>
      </c>
      <c r="O3935" s="166">
        <v>0</v>
      </c>
      <c r="P3935" s="166">
        <v>0</v>
      </c>
      <c r="Q3935" s="166">
        <v>0</v>
      </c>
      <c r="R3935" s="16">
        <v>3751522.79</v>
      </c>
      <c r="S3935" s="275">
        <v>528</v>
      </c>
      <c r="T3935" s="20" t="s">
        <v>13227</v>
      </c>
      <c r="U3935" s="118" t="s">
        <v>35</v>
      </c>
      <c r="V3935" s="118" t="s">
        <v>13270</v>
      </c>
    </row>
    <row r="3936" spans="1:22" s="13" customFormat="1" ht="168.75" x14ac:dyDescent="0.2">
      <c r="A3936" s="16">
        <v>3931</v>
      </c>
      <c r="B3936" s="21" t="s">
        <v>2896</v>
      </c>
      <c r="C3936" s="16" t="s">
        <v>6753</v>
      </c>
      <c r="D3936" s="16" t="s">
        <v>6754</v>
      </c>
      <c r="E3936" s="16" t="s">
        <v>6755</v>
      </c>
      <c r="F3936" s="16"/>
      <c r="G3936" s="16" t="s">
        <v>49</v>
      </c>
      <c r="H3936" s="251">
        <v>3750000</v>
      </c>
      <c r="I3936" s="251">
        <v>5</v>
      </c>
      <c r="J3936" s="16">
        <v>0</v>
      </c>
      <c r="K3936" s="16">
        <v>0</v>
      </c>
      <c r="L3936" s="16">
        <v>0</v>
      </c>
      <c r="M3936" s="16">
        <v>0</v>
      </c>
      <c r="N3936" s="16">
        <v>0</v>
      </c>
      <c r="O3936" s="16">
        <v>0</v>
      </c>
      <c r="P3936" s="16">
        <v>0</v>
      </c>
      <c r="Q3936" s="16">
        <v>0</v>
      </c>
      <c r="R3936" s="16">
        <v>3750000</v>
      </c>
      <c r="S3936" s="16">
        <v>5</v>
      </c>
      <c r="T3936" s="16" t="s">
        <v>76</v>
      </c>
      <c r="U3936" s="16"/>
      <c r="V3936" s="16" t="s">
        <v>6756</v>
      </c>
    </row>
    <row r="3937" spans="1:22" s="13" customFormat="1" ht="37.5" x14ac:dyDescent="0.2">
      <c r="A3937" s="16">
        <v>3932</v>
      </c>
      <c r="B3937" s="21" t="s">
        <v>8258</v>
      </c>
      <c r="C3937" s="16" t="s">
        <v>7845</v>
      </c>
      <c r="D3937" s="16" t="s">
        <v>7846</v>
      </c>
      <c r="E3937" s="16" t="s">
        <v>798</v>
      </c>
      <c r="F3937" s="16"/>
      <c r="G3937" s="16" t="s">
        <v>33</v>
      </c>
      <c r="H3937" s="251">
        <v>937499.99999999988</v>
      </c>
      <c r="I3937" s="251">
        <v>6</v>
      </c>
      <c r="J3937" s="16">
        <v>0</v>
      </c>
      <c r="K3937" s="16">
        <v>0</v>
      </c>
      <c r="L3937" s="16">
        <v>937499.99999999977</v>
      </c>
      <c r="M3937" s="16">
        <v>6</v>
      </c>
      <c r="N3937" s="16">
        <v>937499.99999999977</v>
      </c>
      <c r="O3937" s="16">
        <v>6</v>
      </c>
      <c r="P3937" s="16">
        <v>937499.99999999977</v>
      </c>
      <c r="Q3937" s="16">
        <v>6</v>
      </c>
      <c r="R3937" s="16">
        <v>3749999.9999999991</v>
      </c>
      <c r="S3937" s="16">
        <v>24</v>
      </c>
      <c r="T3937" s="16" t="s">
        <v>213</v>
      </c>
      <c r="U3937" s="16" t="s">
        <v>294</v>
      </c>
      <c r="V3937" s="16" t="s">
        <v>8259</v>
      </c>
    </row>
    <row r="3938" spans="1:22" s="13" customFormat="1" ht="409.5" x14ac:dyDescent="0.2">
      <c r="A3938" s="16">
        <v>3933</v>
      </c>
      <c r="B3938" s="21" t="s">
        <v>1298</v>
      </c>
      <c r="C3938" s="16" t="s">
        <v>5517</v>
      </c>
      <c r="D3938" s="16" t="s">
        <v>5518</v>
      </c>
      <c r="E3938" s="16" t="s">
        <v>5519</v>
      </c>
      <c r="F3938" s="16"/>
      <c r="G3938" s="16" t="s">
        <v>1493</v>
      </c>
      <c r="H3938" s="251">
        <v>3748500</v>
      </c>
      <c r="I3938" s="251">
        <v>102</v>
      </c>
      <c r="J3938" s="16">
        <v>0</v>
      </c>
      <c r="K3938" s="16">
        <v>0</v>
      </c>
      <c r="L3938" s="16">
        <v>0</v>
      </c>
      <c r="M3938" s="16">
        <v>0</v>
      </c>
      <c r="N3938" s="16">
        <v>0</v>
      </c>
      <c r="O3938" s="16">
        <v>0</v>
      </c>
      <c r="P3938" s="16">
        <v>0</v>
      </c>
      <c r="Q3938" s="16">
        <v>0</v>
      </c>
      <c r="R3938" s="16">
        <v>3748500</v>
      </c>
      <c r="S3938" s="16">
        <v>102</v>
      </c>
      <c r="T3938" s="16" t="s">
        <v>76</v>
      </c>
      <c r="U3938" s="16" t="s">
        <v>2567</v>
      </c>
      <c r="V3938" s="16" t="s">
        <v>199</v>
      </c>
    </row>
    <row r="3939" spans="1:22" s="13" customFormat="1" ht="409.5" x14ac:dyDescent="0.2">
      <c r="A3939" s="16">
        <v>3934</v>
      </c>
      <c r="B3939" s="21" t="s">
        <v>5864</v>
      </c>
      <c r="C3939" s="16" t="s">
        <v>5865</v>
      </c>
      <c r="D3939" s="16" t="s">
        <v>5866</v>
      </c>
      <c r="E3939" s="16" t="s">
        <v>6144</v>
      </c>
      <c r="F3939" s="16"/>
      <c r="G3939" s="16" t="s">
        <v>1493</v>
      </c>
      <c r="H3939" s="251">
        <v>3748500</v>
      </c>
      <c r="I3939" s="251">
        <v>17</v>
      </c>
      <c r="J3939" s="16">
        <v>0</v>
      </c>
      <c r="K3939" s="16">
        <v>0</v>
      </c>
      <c r="L3939" s="16">
        <v>0</v>
      </c>
      <c r="M3939" s="16">
        <v>0</v>
      </c>
      <c r="N3939" s="16">
        <v>0</v>
      </c>
      <c r="O3939" s="16">
        <v>0</v>
      </c>
      <c r="P3939" s="16">
        <v>0</v>
      </c>
      <c r="Q3939" s="16">
        <v>0</v>
      </c>
      <c r="R3939" s="16">
        <v>3748500</v>
      </c>
      <c r="S3939" s="16">
        <v>17</v>
      </c>
      <c r="T3939" s="16" t="s">
        <v>76</v>
      </c>
      <c r="U3939" s="16"/>
      <c r="V3939" s="16"/>
    </row>
    <row r="3940" spans="1:22" s="13" customFormat="1" ht="409.5" x14ac:dyDescent="0.2">
      <c r="A3940" s="16">
        <v>3935</v>
      </c>
      <c r="B3940" s="21" t="s">
        <v>6121</v>
      </c>
      <c r="C3940" s="16" t="s">
        <v>6122</v>
      </c>
      <c r="D3940" s="16" t="s">
        <v>798</v>
      </c>
      <c r="E3940" s="16" t="s">
        <v>6123</v>
      </c>
      <c r="F3940" s="16"/>
      <c r="G3940" s="16" t="s">
        <v>1493</v>
      </c>
      <c r="H3940" s="251">
        <v>3744720</v>
      </c>
      <c r="I3940" s="251">
        <v>2</v>
      </c>
      <c r="J3940" s="16">
        <v>0</v>
      </c>
      <c r="K3940" s="16">
        <v>0</v>
      </c>
      <c r="L3940" s="16">
        <v>0</v>
      </c>
      <c r="M3940" s="16">
        <v>0</v>
      </c>
      <c r="N3940" s="16">
        <v>0</v>
      </c>
      <c r="O3940" s="16">
        <v>0</v>
      </c>
      <c r="P3940" s="16">
        <v>0</v>
      </c>
      <c r="Q3940" s="16">
        <v>0</v>
      </c>
      <c r="R3940" s="16">
        <v>3744720</v>
      </c>
      <c r="S3940" s="16">
        <v>2</v>
      </c>
      <c r="T3940" s="16" t="s">
        <v>76</v>
      </c>
      <c r="U3940" s="16"/>
      <c r="V3940" s="16"/>
    </row>
    <row r="3941" spans="1:22" s="13" customFormat="1" ht="409.5" x14ac:dyDescent="0.2">
      <c r="A3941" s="16">
        <v>3936</v>
      </c>
      <c r="B3941" s="21" t="s">
        <v>1402</v>
      </c>
      <c r="C3941" s="16" t="s">
        <v>1403</v>
      </c>
      <c r="D3941" s="16" t="s">
        <v>448</v>
      </c>
      <c r="E3941" s="16" t="s">
        <v>2312</v>
      </c>
      <c r="F3941" s="16"/>
      <c r="G3941" s="16" t="s">
        <v>1493</v>
      </c>
      <c r="H3941" s="251">
        <v>691291.3</v>
      </c>
      <c r="I3941" s="251">
        <v>70</v>
      </c>
      <c r="J3941" s="16">
        <v>718942.95200000005</v>
      </c>
      <c r="K3941" s="16">
        <v>70</v>
      </c>
      <c r="L3941" s="16">
        <v>747700.67008000007</v>
      </c>
      <c r="M3941" s="16">
        <v>70</v>
      </c>
      <c r="N3941" s="16">
        <v>777608.69688320009</v>
      </c>
      <c r="O3941" s="16">
        <v>70</v>
      </c>
      <c r="P3941" s="16">
        <v>808713.04475852812</v>
      </c>
      <c r="Q3941" s="16">
        <v>70</v>
      </c>
      <c r="R3941" s="16">
        <v>3744256.6637217281</v>
      </c>
      <c r="S3941" s="16">
        <v>350</v>
      </c>
      <c r="T3941" s="16" t="s">
        <v>966</v>
      </c>
      <c r="U3941" s="16" t="s">
        <v>35</v>
      </c>
      <c r="V3941" s="16" t="s">
        <v>199</v>
      </c>
    </row>
    <row r="3942" spans="1:22" s="13" customFormat="1" ht="56.25" x14ac:dyDescent="0.2">
      <c r="A3942" s="16">
        <v>3937</v>
      </c>
      <c r="B3942" s="21" t="s">
        <v>8260</v>
      </c>
      <c r="C3942" s="16" t="s">
        <v>321</v>
      </c>
      <c r="D3942" s="16" t="s">
        <v>320</v>
      </c>
      <c r="E3942" s="16" t="s">
        <v>322</v>
      </c>
      <c r="F3942" s="16"/>
      <c r="G3942" s="16" t="s">
        <v>33</v>
      </c>
      <c r="H3942" s="251">
        <v>667000</v>
      </c>
      <c r="I3942" s="251">
        <v>2</v>
      </c>
      <c r="J3942" s="16">
        <v>1025658</v>
      </c>
      <c r="K3942" s="16">
        <v>3</v>
      </c>
      <c r="L3942" s="16">
        <v>683772</v>
      </c>
      <c r="M3942" s="16">
        <v>2</v>
      </c>
      <c r="N3942" s="16">
        <v>683772</v>
      </c>
      <c r="O3942" s="16">
        <v>2</v>
      </c>
      <c r="P3942" s="16">
        <v>683772</v>
      </c>
      <c r="Q3942" s="16">
        <v>2</v>
      </c>
      <c r="R3942" s="16">
        <v>3743974</v>
      </c>
      <c r="S3942" s="16">
        <v>11</v>
      </c>
      <c r="T3942" s="16" t="s">
        <v>213</v>
      </c>
      <c r="U3942" s="16" t="s">
        <v>7048</v>
      </c>
      <c r="V3942" s="16" t="s">
        <v>7048</v>
      </c>
    </row>
    <row r="3943" spans="1:22" s="13" customFormat="1" ht="409.5" x14ac:dyDescent="0.2">
      <c r="A3943" s="16">
        <v>3938</v>
      </c>
      <c r="B3943" s="21" t="s">
        <v>4925</v>
      </c>
      <c r="C3943" s="16" t="s">
        <v>1766</v>
      </c>
      <c r="D3943" s="16" t="s">
        <v>1767</v>
      </c>
      <c r="E3943" s="16" t="s">
        <v>4926</v>
      </c>
      <c r="F3943" s="16"/>
      <c r="G3943" s="16" t="s">
        <v>33</v>
      </c>
      <c r="H3943" s="251">
        <v>327582.40000000002</v>
      </c>
      <c r="I3943" s="251">
        <v>32</v>
      </c>
      <c r="J3943" s="16">
        <v>854080</v>
      </c>
      <c r="K3943" s="16">
        <v>34</v>
      </c>
      <c r="L3943" s="16">
        <v>854080</v>
      </c>
      <c r="M3943" s="16">
        <v>34</v>
      </c>
      <c r="N3943" s="16">
        <v>854080</v>
      </c>
      <c r="O3943" s="16">
        <v>34</v>
      </c>
      <c r="P3943" s="16">
        <v>854080</v>
      </c>
      <c r="Q3943" s="16">
        <v>34</v>
      </c>
      <c r="R3943" s="16">
        <v>3743902.4</v>
      </c>
      <c r="S3943" s="16">
        <v>168</v>
      </c>
      <c r="T3943" s="16" t="s">
        <v>25</v>
      </c>
      <c r="U3943" s="16" t="s">
        <v>2567</v>
      </c>
      <c r="V3943" s="16" t="s">
        <v>199</v>
      </c>
    </row>
    <row r="3944" spans="1:22" s="13" customFormat="1" ht="75" x14ac:dyDescent="0.2">
      <c r="A3944" s="16">
        <v>3939</v>
      </c>
      <c r="B3944" s="21" t="s">
        <v>8261</v>
      </c>
      <c r="C3944" s="16" t="s">
        <v>1785</v>
      </c>
      <c r="D3944" s="16" t="s">
        <v>1784</v>
      </c>
      <c r="E3944" s="16" t="s">
        <v>8262</v>
      </c>
      <c r="F3944" s="16"/>
      <c r="G3944" s="16" t="s">
        <v>33</v>
      </c>
      <c r="H3944" s="251">
        <v>533354.99999999988</v>
      </c>
      <c r="I3944" s="251">
        <v>961</v>
      </c>
      <c r="J3944" s="16">
        <v>630093.75</v>
      </c>
      <c r="K3944" s="16">
        <v>705</v>
      </c>
      <c r="L3944" s="16">
        <v>858893.75</v>
      </c>
      <c r="M3944" s="16">
        <v>961</v>
      </c>
      <c r="N3944" s="16">
        <v>858893.75</v>
      </c>
      <c r="O3944" s="16">
        <v>961</v>
      </c>
      <c r="P3944" s="16">
        <v>858893.75</v>
      </c>
      <c r="Q3944" s="16">
        <v>961</v>
      </c>
      <c r="R3944" s="16">
        <v>3740130</v>
      </c>
      <c r="S3944" s="16">
        <v>4549</v>
      </c>
      <c r="T3944" s="16" t="s">
        <v>213</v>
      </c>
      <c r="U3944" s="16" t="s">
        <v>7048</v>
      </c>
      <c r="V3944" s="16" t="s">
        <v>7048</v>
      </c>
    </row>
    <row r="3945" spans="1:22" s="13" customFormat="1" ht="56.25" x14ac:dyDescent="0.2">
      <c r="A3945" s="16">
        <v>3940</v>
      </c>
      <c r="B3945" s="21" t="s">
        <v>417</v>
      </c>
      <c r="C3945" s="16" t="s">
        <v>685</v>
      </c>
      <c r="D3945" s="16" t="s">
        <v>686</v>
      </c>
      <c r="E3945" s="16" t="s">
        <v>11211</v>
      </c>
      <c r="F3945" s="16"/>
      <c r="G3945" s="16" t="s">
        <v>1493</v>
      </c>
      <c r="H3945" s="251">
        <v>747479.04000000004</v>
      </c>
      <c r="I3945" s="251">
        <v>316</v>
      </c>
      <c r="J3945" s="16">
        <v>747479.04000000004</v>
      </c>
      <c r="K3945" s="16">
        <v>316</v>
      </c>
      <c r="L3945" s="16">
        <v>747479.04000000004</v>
      </c>
      <c r="M3945" s="16">
        <v>316</v>
      </c>
      <c r="N3945" s="16">
        <v>747479.04000000004</v>
      </c>
      <c r="O3945" s="16">
        <v>316</v>
      </c>
      <c r="P3945" s="16">
        <v>747479.04000000004</v>
      </c>
      <c r="Q3945" s="16">
        <v>316</v>
      </c>
      <c r="R3945" s="16">
        <v>3737395.2000000002</v>
      </c>
      <c r="S3945" s="16">
        <v>1580</v>
      </c>
      <c r="T3945" s="16" t="s">
        <v>1113</v>
      </c>
      <c r="U3945" s="16" t="s">
        <v>11210</v>
      </c>
      <c r="V3945" s="35" t="s">
        <v>199</v>
      </c>
    </row>
    <row r="3946" spans="1:22" s="13" customFormat="1" ht="131.25" x14ac:dyDescent="0.2">
      <c r="A3946" s="16">
        <v>3941</v>
      </c>
      <c r="B3946" s="21" t="s">
        <v>308</v>
      </c>
      <c r="C3946" s="16" t="s">
        <v>309</v>
      </c>
      <c r="D3946" s="16" t="s">
        <v>310</v>
      </c>
      <c r="E3946" s="16" t="s">
        <v>311</v>
      </c>
      <c r="F3946" s="40" t="s">
        <v>312</v>
      </c>
      <c r="G3946" s="16" t="s">
        <v>49</v>
      </c>
      <c r="H3946" s="251">
        <v>0</v>
      </c>
      <c r="I3946" s="251">
        <v>0</v>
      </c>
      <c r="J3946" s="29">
        <v>0</v>
      </c>
      <c r="K3946" s="16">
        <v>0</v>
      </c>
      <c r="L3946" s="16">
        <v>3736000</v>
      </c>
      <c r="M3946" s="16">
        <v>2000</v>
      </c>
      <c r="N3946" s="16">
        <v>0</v>
      </c>
      <c r="O3946" s="16">
        <v>0</v>
      </c>
      <c r="P3946" s="16">
        <v>0</v>
      </c>
      <c r="Q3946" s="16">
        <v>0</v>
      </c>
      <c r="R3946" s="16">
        <v>3736000</v>
      </c>
      <c r="S3946" s="16">
        <v>2000</v>
      </c>
      <c r="T3946" s="16" t="s">
        <v>213</v>
      </c>
      <c r="U3946" s="16" t="s">
        <v>83</v>
      </c>
      <c r="V3946" s="16" t="s">
        <v>313</v>
      </c>
    </row>
    <row r="3947" spans="1:22" s="13" customFormat="1" ht="93.75" x14ac:dyDescent="0.2">
      <c r="A3947" s="16">
        <v>3942</v>
      </c>
      <c r="B3947" s="21" t="s">
        <v>1088</v>
      </c>
      <c r="C3947" s="16" t="s">
        <v>9181</v>
      </c>
      <c r="D3947" s="16" t="s">
        <v>9182</v>
      </c>
      <c r="E3947" s="16" t="s">
        <v>9471</v>
      </c>
      <c r="F3947" s="16"/>
      <c r="G3947" s="16" t="s">
        <v>7084</v>
      </c>
      <c r="H3947" s="251">
        <v>3734497.54</v>
      </c>
      <c r="I3947" s="251" t="s">
        <v>9472</v>
      </c>
      <c r="J3947" s="16"/>
      <c r="K3947" s="16"/>
      <c r="L3947" s="16"/>
      <c r="M3947" s="16"/>
      <c r="N3947" s="16"/>
      <c r="O3947" s="16"/>
      <c r="P3947" s="16"/>
      <c r="Q3947" s="16"/>
      <c r="R3947" s="16">
        <v>3734497.54</v>
      </c>
      <c r="S3947" s="16">
        <v>880</v>
      </c>
      <c r="T3947" s="16" t="s">
        <v>1326</v>
      </c>
      <c r="U3947" s="16"/>
      <c r="V3947" s="16"/>
    </row>
    <row r="3948" spans="1:22" s="13" customFormat="1" ht="56.25" customHeight="1" x14ac:dyDescent="0.3">
      <c r="A3948" s="16">
        <v>3943</v>
      </c>
      <c r="B3948" s="113" t="s">
        <v>15732</v>
      </c>
      <c r="C3948" s="113" t="s">
        <v>15733</v>
      </c>
      <c r="D3948" s="113" t="s">
        <v>15734</v>
      </c>
      <c r="E3948" s="113" t="s">
        <v>15735</v>
      </c>
      <c r="F3948" s="114" t="s">
        <v>14449</v>
      </c>
      <c r="G3948" s="113" t="s">
        <v>33</v>
      </c>
      <c r="H3948" s="172">
        <v>3732714.92</v>
      </c>
      <c r="I3948" s="172">
        <v>11</v>
      </c>
      <c r="J3948" s="114"/>
      <c r="K3948" s="114"/>
      <c r="L3948" s="114"/>
      <c r="M3948" s="114"/>
      <c r="N3948" s="114"/>
      <c r="O3948" s="114"/>
      <c r="P3948" s="114"/>
      <c r="Q3948" s="114"/>
      <c r="R3948" s="16">
        <v>3732714.92</v>
      </c>
      <c r="S3948" s="114"/>
      <c r="T3948" s="113" t="s">
        <v>15722</v>
      </c>
      <c r="U3948" s="112"/>
      <c r="V3948" s="112"/>
    </row>
    <row r="3949" spans="1:22" s="13" customFormat="1" ht="187.5" customHeight="1" x14ac:dyDescent="0.3">
      <c r="A3949" s="16">
        <v>3944</v>
      </c>
      <c r="B3949" s="38" t="s">
        <v>10973</v>
      </c>
      <c r="C3949" s="39" t="s">
        <v>10974</v>
      </c>
      <c r="D3949" s="39" t="s">
        <v>10975</v>
      </c>
      <c r="E3949" s="39" t="s">
        <v>10976</v>
      </c>
      <c r="F3949" s="36"/>
      <c r="G3949" s="102" t="s">
        <v>9680</v>
      </c>
      <c r="H3949" s="184">
        <v>0</v>
      </c>
      <c r="I3949" s="184">
        <v>0</v>
      </c>
      <c r="J3949" s="99">
        <v>932400</v>
      </c>
      <c r="K3949" s="99">
        <v>74</v>
      </c>
      <c r="L3949" s="99">
        <v>932400</v>
      </c>
      <c r="M3949" s="99">
        <v>74</v>
      </c>
      <c r="N3949" s="99">
        <v>932400</v>
      </c>
      <c r="O3949" s="99">
        <v>74</v>
      </c>
      <c r="P3949" s="99">
        <v>932400</v>
      </c>
      <c r="Q3949" s="99">
        <v>74</v>
      </c>
      <c r="R3949" s="16">
        <v>3729600</v>
      </c>
      <c r="S3949" s="103">
        <v>296</v>
      </c>
      <c r="T3949" s="16" t="s">
        <v>9160</v>
      </c>
      <c r="U3949" s="99" t="s">
        <v>83</v>
      </c>
      <c r="V3949" s="37"/>
    </row>
    <row r="3950" spans="1:22" s="13" customFormat="1" ht="187.5" customHeight="1" x14ac:dyDescent="0.3">
      <c r="A3950" s="16">
        <v>3945</v>
      </c>
      <c r="B3950" s="123" t="s">
        <v>3819</v>
      </c>
      <c r="C3950" s="123" t="s">
        <v>3820</v>
      </c>
      <c r="D3950" s="123" t="s">
        <v>3821</v>
      </c>
      <c r="E3950" s="123" t="s">
        <v>15706</v>
      </c>
      <c r="F3950" s="123" t="s">
        <v>14449</v>
      </c>
      <c r="G3950" s="21" t="s">
        <v>33</v>
      </c>
      <c r="H3950" s="189">
        <v>3723000</v>
      </c>
      <c r="I3950" s="115">
        <v>20</v>
      </c>
      <c r="J3950" s="114"/>
      <c r="K3950" s="114"/>
      <c r="L3950" s="114"/>
      <c r="M3950" s="114"/>
      <c r="N3950" s="114"/>
      <c r="O3950" s="114"/>
      <c r="P3950" s="114"/>
      <c r="Q3950" s="114"/>
      <c r="R3950" s="16">
        <v>3723000</v>
      </c>
      <c r="S3950" s="114"/>
      <c r="T3950" s="21" t="s">
        <v>15693</v>
      </c>
      <c r="U3950" s="16" t="s">
        <v>15682</v>
      </c>
      <c r="V3950" s="16" t="s">
        <v>15683</v>
      </c>
    </row>
    <row r="3951" spans="1:22" s="13" customFormat="1" ht="409.5" x14ac:dyDescent="0.2">
      <c r="A3951" s="16">
        <v>3946</v>
      </c>
      <c r="B3951" s="21" t="s">
        <v>8263</v>
      </c>
      <c r="C3951" s="16" t="s">
        <v>8264</v>
      </c>
      <c r="D3951" s="16" t="s">
        <v>8265</v>
      </c>
      <c r="E3951" s="16" t="s">
        <v>8266</v>
      </c>
      <c r="F3951" s="16"/>
      <c r="G3951" s="16" t="s">
        <v>33</v>
      </c>
      <c r="H3951" s="251">
        <v>734955</v>
      </c>
      <c r="I3951" s="251">
        <v>15</v>
      </c>
      <c r="J3951" s="16">
        <v>746235</v>
      </c>
      <c r="K3951" s="16">
        <v>15</v>
      </c>
      <c r="L3951" s="16">
        <v>746235</v>
      </c>
      <c r="M3951" s="16">
        <v>15</v>
      </c>
      <c r="N3951" s="16">
        <v>746235</v>
      </c>
      <c r="O3951" s="16">
        <v>15</v>
      </c>
      <c r="P3951" s="16">
        <v>746235</v>
      </c>
      <c r="Q3951" s="16">
        <v>15</v>
      </c>
      <c r="R3951" s="16">
        <v>3719895</v>
      </c>
      <c r="S3951" s="16">
        <v>75</v>
      </c>
      <c r="T3951" s="16" t="s">
        <v>213</v>
      </c>
      <c r="U3951" s="16" t="s">
        <v>7048</v>
      </c>
      <c r="V3951" s="16" t="s">
        <v>7048</v>
      </c>
    </row>
    <row r="3952" spans="1:22" s="13" customFormat="1" ht="281.25" x14ac:dyDescent="0.2">
      <c r="A3952" s="16">
        <v>3947</v>
      </c>
      <c r="B3952" s="21" t="s">
        <v>8267</v>
      </c>
      <c r="C3952" s="16" t="s">
        <v>5370</v>
      </c>
      <c r="D3952" s="16" t="s">
        <v>2122</v>
      </c>
      <c r="E3952" s="16" t="s">
        <v>5371</v>
      </c>
      <c r="F3952" s="16"/>
      <c r="G3952" s="16" t="s">
        <v>33</v>
      </c>
      <c r="H3952" s="251">
        <v>531411.99999999988</v>
      </c>
      <c r="I3952" s="251">
        <v>28</v>
      </c>
      <c r="J3952" s="16">
        <v>797118</v>
      </c>
      <c r="K3952" s="16">
        <v>42</v>
      </c>
      <c r="L3952" s="16">
        <v>797118</v>
      </c>
      <c r="M3952" s="16">
        <v>42</v>
      </c>
      <c r="N3952" s="16">
        <v>797118</v>
      </c>
      <c r="O3952" s="16">
        <v>42</v>
      </c>
      <c r="P3952" s="16">
        <v>797118</v>
      </c>
      <c r="Q3952" s="16">
        <v>42</v>
      </c>
      <c r="R3952" s="16">
        <v>3719884</v>
      </c>
      <c r="S3952" s="16">
        <v>196</v>
      </c>
      <c r="T3952" s="16" t="s">
        <v>213</v>
      </c>
      <c r="U3952" s="16" t="s">
        <v>8268</v>
      </c>
      <c r="V3952" s="16" t="s">
        <v>7784</v>
      </c>
    </row>
    <row r="3953" spans="1:22" s="13" customFormat="1" ht="75" x14ac:dyDescent="0.2">
      <c r="A3953" s="16">
        <v>3948</v>
      </c>
      <c r="B3953" s="21" t="s">
        <v>4772</v>
      </c>
      <c r="C3953" s="16" t="s">
        <v>4773</v>
      </c>
      <c r="D3953" s="16" t="s">
        <v>798</v>
      </c>
      <c r="E3953" s="16" t="s">
        <v>4783</v>
      </c>
      <c r="F3953" s="16"/>
      <c r="G3953" s="16" t="s">
        <v>1493</v>
      </c>
      <c r="H3953" s="251">
        <v>0</v>
      </c>
      <c r="I3953" s="251">
        <v>0</v>
      </c>
      <c r="J3953" s="16">
        <v>1785658.8672000002</v>
      </c>
      <c r="K3953" s="16">
        <v>6</v>
      </c>
      <c r="L3953" s="16">
        <v>0</v>
      </c>
      <c r="M3953" s="16">
        <v>0</v>
      </c>
      <c r="N3953" s="16">
        <v>1931368.6307635205</v>
      </c>
      <c r="O3953" s="16">
        <v>6</v>
      </c>
      <c r="P3953" s="16">
        <v>0</v>
      </c>
      <c r="Q3953" s="16">
        <v>0</v>
      </c>
      <c r="R3953" s="16">
        <v>3717027.4979635207</v>
      </c>
      <c r="S3953" s="16">
        <v>12</v>
      </c>
      <c r="T3953" s="16" t="s">
        <v>50</v>
      </c>
      <c r="U3953" s="16"/>
      <c r="V3953" s="16"/>
    </row>
    <row r="3954" spans="1:22" s="13" customFormat="1" ht="75" x14ac:dyDescent="0.2">
      <c r="A3954" s="16">
        <v>3949</v>
      </c>
      <c r="B3954" s="21" t="s">
        <v>326</v>
      </c>
      <c r="C3954" s="16" t="s">
        <v>327</v>
      </c>
      <c r="D3954" s="16" t="s">
        <v>328</v>
      </c>
      <c r="E3954" s="16" t="s">
        <v>329</v>
      </c>
      <c r="F3954" s="40" t="s">
        <v>507</v>
      </c>
      <c r="G3954" s="16" t="s">
        <v>281</v>
      </c>
      <c r="H3954" s="251">
        <v>1239006.5</v>
      </c>
      <c r="I3954" s="251">
        <v>50</v>
      </c>
      <c r="J3954" s="29">
        <v>1239006.5</v>
      </c>
      <c r="K3954" s="16">
        <v>50</v>
      </c>
      <c r="L3954" s="29">
        <v>1239006.5</v>
      </c>
      <c r="M3954" s="16">
        <v>50</v>
      </c>
      <c r="N3954" s="16">
        <v>0</v>
      </c>
      <c r="O3954" s="16">
        <v>0</v>
      </c>
      <c r="P3954" s="16">
        <v>0</v>
      </c>
      <c r="Q3954" s="16">
        <v>0</v>
      </c>
      <c r="R3954" s="16">
        <v>3717019.5</v>
      </c>
      <c r="S3954" s="16">
        <v>150</v>
      </c>
      <c r="T3954" s="16" t="s">
        <v>213</v>
      </c>
      <c r="U3954" s="16" t="s">
        <v>35</v>
      </c>
      <c r="V3954" s="16" t="s">
        <v>331</v>
      </c>
    </row>
    <row r="3955" spans="1:22" s="13" customFormat="1" ht="56.25" x14ac:dyDescent="0.2">
      <c r="A3955" s="16">
        <v>3950</v>
      </c>
      <c r="B3955" s="21" t="s">
        <v>417</v>
      </c>
      <c r="C3955" s="16" t="s">
        <v>1577</v>
      </c>
      <c r="D3955" s="16" t="s">
        <v>1578</v>
      </c>
      <c r="E3955" s="16" t="s">
        <v>10497</v>
      </c>
      <c r="F3955" s="16"/>
      <c r="G3955" s="16" t="s">
        <v>9115</v>
      </c>
      <c r="H3955" s="251">
        <v>3716652.8</v>
      </c>
      <c r="I3955" s="251" t="s">
        <v>9120</v>
      </c>
      <c r="J3955" s="16"/>
      <c r="K3955" s="16"/>
      <c r="L3955" s="16"/>
      <c r="M3955" s="16"/>
      <c r="N3955" s="16"/>
      <c r="O3955" s="16"/>
      <c r="P3955" s="16"/>
      <c r="Q3955" s="16"/>
      <c r="R3955" s="16">
        <v>3716652.8</v>
      </c>
      <c r="S3955" s="16">
        <v>2</v>
      </c>
      <c r="T3955" s="16" t="s">
        <v>76</v>
      </c>
      <c r="U3955" s="16" t="s">
        <v>2567</v>
      </c>
      <c r="V3955" s="16" t="s">
        <v>5437</v>
      </c>
    </row>
    <row r="3956" spans="1:22" s="13" customFormat="1" ht="37.5" x14ac:dyDescent="0.2">
      <c r="A3956" s="16">
        <v>3951</v>
      </c>
      <c r="B3956" s="21" t="s">
        <v>1870</v>
      </c>
      <c r="C3956" s="16" t="s">
        <v>1871</v>
      </c>
      <c r="D3956" s="16" t="s">
        <v>266</v>
      </c>
      <c r="E3956" s="16" t="s">
        <v>9186</v>
      </c>
      <c r="F3956" s="16"/>
      <c r="G3956" s="16" t="s">
        <v>9115</v>
      </c>
      <c r="H3956" s="251">
        <v>1236153.56</v>
      </c>
      <c r="I3956" s="251" t="s">
        <v>9187</v>
      </c>
      <c r="J3956" s="16"/>
      <c r="K3956" s="16"/>
      <c r="L3956" s="16">
        <v>1236153.56</v>
      </c>
      <c r="M3956" s="16" t="s">
        <v>9187</v>
      </c>
      <c r="N3956" s="16"/>
      <c r="O3956" s="16"/>
      <c r="P3956" s="16">
        <v>1236153.56</v>
      </c>
      <c r="Q3956" s="16" t="s">
        <v>9187</v>
      </c>
      <c r="R3956" s="16">
        <v>3708460.68</v>
      </c>
      <c r="S3956" s="16">
        <v>66</v>
      </c>
      <c r="T3956" s="16" t="s">
        <v>1326</v>
      </c>
      <c r="U3956" s="16" t="s">
        <v>294</v>
      </c>
      <c r="V3956" s="16" t="s">
        <v>9188</v>
      </c>
    </row>
    <row r="3957" spans="1:22" s="13" customFormat="1" ht="409.5" x14ac:dyDescent="0.2">
      <c r="A3957" s="16">
        <v>3952</v>
      </c>
      <c r="B3957" s="21" t="s">
        <v>6192</v>
      </c>
      <c r="C3957" s="16" t="s">
        <v>6193</v>
      </c>
      <c r="D3957" s="16" t="s">
        <v>6194</v>
      </c>
      <c r="E3957" s="16" t="s">
        <v>6195</v>
      </c>
      <c r="F3957" s="16"/>
      <c r="G3957" s="16" t="s">
        <v>1493</v>
      </c>
      <c r="H3957" s="251">
        <v>3707550</v>
      </c>
      <c r="I3957" s="251">
        <v>3</v>
      </c>
      <c r="J3957" s="16">
        <v>0</v>
      </c>
      <c r="K3957" s="16">
        <v>0</v>
      </c>
      <c r="L3957" s="16">
        <v>0</v>
      </c>
      <c r="M3957" s="16">
        <v>0</v>
      </c>
      <c r="N3957" s="16">
        <v>0</v>
      </c>
      <c r="O3957" s="16">
        <v>0</v>
      </c>
      <c r="P3957" s="16">
        <v>0</v>
      </c>
      <c r="Q3957" s="16">
        <v>0</v>
      </c>
      <c r="R3957" s="16">
        <v>3707550</v>
      </c>
      <c r="S3957" s="16">
        <v>3</v>
      </c>
      <c r="T3957" s="16" t="s">
        <v>76</v>
      </c>
      <c r="U3957" s="16"/>
      <c r="V3957" s="16"/>
    </row>
    <row r="3958" spans="1:22" s="1" customFormat="1" ht="243.75" x14ac:dyDescent="0.3">
      <c r="A3958" s="16">
        <v>3953</v>
      </c>
      <c r="B3958" s="127" t="s">
        <v>1680</v>
      </c>
      <c r="C3958" s="102" t="s">
        <v>11435</v>
      </c>
      <c r="D3958" s="102" t="s">
        <v>2124</v>
      </c>
      <c r="E3958" s="134" t="s">
        <v>11436</v>
      </c>
      <c r="F3958" s="134"/>
      <c r="G3958" s="134" t="s">
        <v>1664</v>
      </c>
      <c r="H3958" s="308">
        <v>1311840</v>
      </c>
      <c r="I3958" s="308">
        <v>240</v>
      </c>
      <c r="J3958" s="284">
        <v>1390550.4000000001</v>
      </c>
      <c r="K3958" s="284">
        <v>1100</v>
      </c>
      <c r="L3958" s="285">
        <v>318562.45</v>
      </c>
      <c r="M3958" s="285">
        <v>240</v>
      </c>
      <c r="N3958" s="285">
        <v>334490.57</v>
      </c>
      <c r="O3958" s="285">
        <v>240</v>
      </c>
      <c r="P3958" s="285">
        <v>351215.1</v>
      </c>
      <c r="Q3958" s="285">
        <v>240</v>
      </c>
      <c r="R3958" s="16">
        <v>3706658.5200000005</v>
      </c>
      <c r="S3958" s="16">
        <v>2060</v>
      </c>
      <c r="T3958" s="134" t="s">
        <v>966</v>
      </c>
      <c r="U3958" s="36" t="s">
        <v>35</v>
      </c>
      <c r="V3958" s="36" t="s">
        <v>11437</v>
      </c>
    </row>
    <row r="3959" spans="1:22" s="1" customFormat="1" ht="37.5" x14ac:dyDescent="0.3">
      <c r="A3959" s="16">
        <v>3954</v>
      </c>
      <c r="B3959" s="21" t="s">
        <v>6464</v>
      </c>
      <c r="C3959" s="16" t="s">
        <v>6500</v>
      </c>
      <c r="D3959" s="16" t="s">
        <v>310</v>
      </c>
      <c r="E3959" s="16" t="s">
        <v>10642</v>
      </c>
      <c r="F3959" s="16"/>
      <c r="G3959" s="16" t="s">
        <v>9114</v>
      </c>
      <c r="H3959" s="251">
        <v>3704400</v>
      </c>
      <c r="I3959" s="251" t="s">
        <v>9120</v>
      </c>
      <c r="J3959" s="16"/>
      <c r="K3959" s="16"/>
      <c r="L3959" s="16"/>
      <c r="M3959" s="16"/>
      <c r="N3959" s="16"/>
      <c r="O3959" s="16"/>
      <c r="P3959" s="16"/>
      <c r="Q3959" s="16"/>
      <c r="R3959" s="16">
        <v>3704400</v>
      </c>
      <c r="S3959" s="16">
        <v>2</v>
      </c>
      <c r="T3959" s="16" t="s">
        <v>76</v>
      </c>
      <c r="U3959" s="16" t="s">
        <v>2567</v>
      </c>
      <c r="V3959" s="16" t="s">
        <v>10643</v>
      </c>
    </row>
    <row r="3960" spans="1:22" s="1" customFormat="1" ht="37.5" x14ac:dyDescent="0.3">
      <c r="A3960" s="16">
        <v>3955</v>
      </c>
      <c r="B3960" s="21" t="s">
        <v>2862</v>
      </c>
      <c r="C3960" s="16" t="s">
        <v>5768</v>
      </c>
      <c r="D3960" s="16" t="s">
        <v>5769</v>
      </c>
      <c r="E3960" s="16" t="s">
        <v>10653</v>
      </c>
      <c r="F3960" s="16"/>
      <c r="G3960" s="16" t="s">
        <v>9115</v>
      </c>
      <c r="H3960" s="251">
        <v>3704400</v>
      </c>
      <c r="I3960" s="251" t="s">
        <v>9130</v>
      </c>
      <c r="J3960" s="16"/>
      <c r="K3960" s="16"/>
      <c r="L3960" s="16"/>
      <c r="M3960" s="16"/>
      <c r="N3960" s="16"/>
      <c r="O3960" s="16"/>
      <c r="P3960" s="16"/>
      <c r="Q3960" s="16"/>
      <c r="R3960" s="16">
        <v>3704400</v>
      </c>
      <c r="S3960" s="16">
        <v>3</v>
      </c>
      <c r="T3960" s="16" t="s">
        <v>76</v>
      </c>
      <c r="U3960" s="16" t="s">
        <v>294</v>
      </c>
      <c r="V3960" s="16" t="s">
        <v>10654</v>
      </c>
    </row>
    <row r="3961" spans="1:22" s="1" customFormat="1" ht="37.5" x14ac:dyDescent="0.3">
      <c r="A3961" s="16">
        <v>3956</v>
      </c>
      <c r="B3961" s="21" t="s">
        <v>2862</v>
      </c>
      <c r="C3961" s="16" t="s">
        <v>5768</v>
      </c>
      <c r="D3961" s="16" t="s">
        <v>5769</v>
      </c>
      <c r="E3961" s="16" t="s">
        <v>10653</v>
      </c>
      <c r="F3961" s="16"/>
      <c r="G3961" s="16" t="s">
        <v>9115</v>
      </c>
      <c r="H3961" s="251">
        <v>3704400</v>
      </c>
      <c r="I3961" s="251" t="s">
        <v>9130</v>
      </c>
      <c r="J3961" s="16"/>
      <c r="K3961" s="16"/>
      <c r="L3961" s="16"/>
      <c r="M3961" s="16"/>
      <c r="N3961" s="16"/>
      <c r="O3961" s="16"/>
      <c r="P3961" s="16"/>
      <c r="Q3961" s="16"/>
      <c r="R3961" s="16">
        <v>3704400</v>
      </c>
      <c r="S3961" s="16">
        <v>3</v>
      </c>
      <c r="T3961" s="16" t="s">
        <v>76</v>
      </c>
      <c r="U3961" s="16" t="s">
        <v>294</v>
      </c>
      <c r="V3961" s="16" t="s">
        <v>10654</v>
      </c>
    </row>
    <row r="3962" spans="1:22" s="1" customFormat="1" ht="75" x14ac:dyDescent="0.3">
      <c r="A3962" s="16">
        <v>3957</v>
      </c>
      <c r="B3962" s="120" t="s">
        <v>5773</v>
      </c>
      <c r="C3962" s="113" t="s">
        <v>14195</v>
      </c>
      <c r="D3962" s="120" t="s">
        <v>798</v>
      </c>
      <c r="E3962" s="120" t="s">
        <v>14230</v>
      </c>
      <c r="F3962" s="20"/>
      <c r="G3962" s="21" t="s">
        <v>33</v>
      </c>
      <c r="H3962" s="470">
        <v>926100</v>
      </c>
      <c r="I3962" s="470">
        <v>3</v>
      </c>
      <c r="J3962" s="170">
        <v>926100</v>
      </c>
      <c r="K3962" s="170">
        <v>3</v>
      </c>
      <c r="L3962" s="170">
        <v>926100</v>
      </c>
      <c r="M3962" s="170">
        <v>3</v>
      </c>
      <c r="N3962" s="170">
        <v>926100</v>
      </c>
      <c r="O3962" s="170">
        <v>3</v>
      </c>
      <c r="P3962" s="170"/>
      <c r="Q3962" s="170"/>
      <c r="R3962" s="16">
        <v>3704400</v>
      </c>
      <c r="S3962" s="21">
        <v>12</v>
      </c>
      <c r="T3962" s="148" t="s">
        <v>13891</v>
      </c>
      <c r="U3962" s="218"/>
      <c r="V3962" s="218"/>
    </row>
    <row r="3963" spans="1:22" s="1" customFormat="1" ht="75" x14ac:dyDescent="0.3">
      <c r="A3963" s="16">
        <v>3958</v>
      </c>
      <c r="B3963" s="120" t="s">
        <v>14198</v>
      </c>
      <c r="C3963" s="113" t="s">
        <v>14199</v>
      </c>
      <c r="D3963" s="120" t="s">
        <v>5479</v>
      </c>
      <c r="E3963" s="120" t="s">
        <v>14231</v>
      </c>
      <c r="F3963" s="20"/>
      <c r="G3963" s="21" t="s">
        <v>33</v>
      </c>
      <c r="H3963" s="470">
        <v>926100</v>
      </c>
      <c r="I3963" s="470">
        <v>3</v>
      </c>
      <c r="J3963" s="170">
        <v>926100</v>
      </c>
      <c r="K3963" s="170">
        <v>3</v>
      </c>
      <c r="L3963" s="170">
        <v>926100</v>
      </c>
      <c r="M3963" s="170">
        <v>3</v>
      </c>
      <c r="N3963" s="170">
        <v>926100</v>
      </c>
      <c r="O3963" s="170">
        <v>3</v>
      </c>
      <c r="P3963" s="170"/>
      <c r="Q3963" s="170"/>
      <c r="R3963" s="16">
        <v>3704400</v>
      </c>
      <c r="S3963" s="21">
        <v>12</v>
      </c>
      <c r="T3963" s="148" t="s">
        <v>13891</v>
      </c>
      <c r="U3963" s="218"/>
      <c r="V3963" s="218"/>
    </row>
    <row r="3964" spans="1:22" s="1" customFormat="1" ht="75" x14ac:dyDescent="0.3">
      <c r="A3964" s="16">
        <v>3959</v>
      </c>
      <c r="B3964" s="120" t="s">
        <v>14198</v>
      </c>
      <c r="C3964" s="113" t="s">
        <v>14199</v>
      </c>
      <c r="D3964" s="120" t="s">
        <v>5479</v>
      </c>
      <c r="E3964" s="120" t="s">
        <v>14231</v>
      </c>
      <c r="F3964" s="20"/>
      <c r="G3964" s="21" t="s">
        <v>33</v>
      </c>
      <c r="H3964" s="470">
        <v>926100</v>
      </c>
      <c r="I3964" s="470">
        <v>3</v>
      </c>
      <c r="J3964" s="170">
        <v>926100</v>
      </c>
      <c r="K3964" s="170">
        <v>3</v>
      </c>
      <c r="L3964" s="170">
        <v>926100</v>
      </c>
      <c r="M3964" s="170">
        <v>3</v>
      </c>
      <c r="N3964" s="170">
        <v>926100</v>
      </c>
      <c r="O3964" s="170">
        <v>3</v>
      </c>
      <c r="P3964" s="170"/>
      <c r="Q3964" s="170"/>
      <c r="R3964" s="16">
        <v>3704400</v>
      </c>
      <c r="S3964" s="21">
        <v>12</v>
      </c>
      <c r="T3964" s="148" t="s">
        <v>13891</v>
      </c>
      <c r="U3964" s="218"/>
      <c r="V3964" s="218"/>
    </row>
    <row r="3965" spans="1:22" s="1" customFormat="1" ht="243.75" x14ac:dyDescent="0.3">
      <c r="A3965" s="16">
        <v>3960</v>
      </c>
      <c r="B3965" s="16" t="s">
        <v>4958</v>
      </c>
      <c r="C3965" s="16" t="s">
        <v>12664</v>
      </c>
      <c r="D3965" s="16" t="s">
        <v>12665</v>
      </c>
      <c r="E3965" s="16" t="s">
        <v>12666</v>
      </c>
      <c r="F3965" s="16"/>
      <c r="G3965" s="151" t="s">
        <v>281</v>
      </c>
      <c r="H3965" s="323">
        <v>3703650.8</v>
      </c>
      <c r="I3965" s="323">
        <v>2087.7399999999998</v>
      </c>
      <c r="J3965" s="323"/>
      <c r="K3965" s="323"/>
      <c r="L3965" s="323"/>
      <c r="M3965" s="323"/>
      <c r="N3965" s="323"/>
      <c r="O3965" s="323"/>
      <c r="P3965" s="275"/>
      <c r="Q3965" s="275"/>
      <c r="R3965" s="16">
        <v>3703650.8</v>
      </c>
      <c r="S3965" s="275">
        <v>2087.7399999999998</v>
      </c>
      <c r="T3965" s="324" t="s">
        <v>12359</v>
      </c>
      <c r="U3965" s="325" t="s">
        <v>35</v>
      </c>
      <c r="V3965" s="325" t="s">
        <v>12667</v>
      </c>
    </row>
    <row r="3966" spans="1:22" s="1" customFormat="1" ht="75" x14ac:dyDescent="0.3">
      <c r="A3966" s="16">
        <v>3961</v>
      </c>
      <c r="B3966" s="113" t="s">
        <v>6154</v>
      </c>
      <c r="C3966" s="113" t="s">
        <v>15811</v>
      </c>
      <c r="D3966" s="113" t="s">
        <v>15812</v>
      </c>
      <c r="E3966" s="113" t="s">
        <v>15813</v>
      </c>
      <c r="F3966" s="114" t="s">
        <v>14449</v>
      </c>
      <c r="G3966" s="113" t="s">
        <v>33</v>
      </c>
      <c r="H3966" s="172">
        <v>624717</v>
      </c>
      <c r="I3966" s="172">
        <v>3</v>
      </c>
      <c r="J3966" s="178">
        <v>899592.4800000001</v>
      </c>
      <c r="K3966" s="178">
        <v>4</v>
      </c>
      <c r="L3966" s="178">
        <v>662200.02</v>
      </c>
      <c r="M3966" s="178">
        <v>3</v>
      </c>
      <c r="N3966" s="178">
        <v>866274.24</v>
      </c>
      <c r="O3966" s="178">
        <v>4</v>
      </c>
      <c r="P3966" s="178">
        <v>649705.67999999993</v>
      </c>
      <c r="Q3966" s="178">
        <v>3</v>
      </c>
      <c r="R3966" s="16">
        <v>3702489.42</v>
      </c>
      <c r="S3966" s="178">
        <v>17</v>
      </c>
      <c r="T3966" s="20" t="s">
        <v>15751</v>
      </c>
      <c r="U3966" s="288">
        <v>398</v>
      </c>
      <c r="V3966" s="289" t="s">
        <v>15814</v>
      </c>
    </row>
    <row r="3967" spans="1:22" s="1" customFormat="1" ht="75" x14ac:dyDescent="0.3">
      <c r="A3967" s="16">
        <v>3962</v>
      </c>
      <c r="B3967" s="21" t="s">
        <v>163</v>
      </c>
      <c r="C3967" s="16" t="s">
        <v>164</v>
      </c>
      <c r="D3967" s="16" t="s">
        <v>368</v>
      </c>
      <c r="E3967" s="16" t="s">
        <v>369</v>
      </c>
      <c r="F3967" s="40" t="s">
        <v>370</v>
      </c>
      <c r="G3967" s="16" t="s">
        <v>33</v>
      </c>
      <c r="H3967" s="251">
        <v>1234149.18</v>
      </c>
      <c r="I3967" s="251">
        <v>2</v>
      </c>
      <c r="J3967" s="16">
        <v>1234149.18</v>
      </c>
      <c r="K3967" s="16">
        <v>2</v>
      </c>
      <c r="L3967" s="16">
        <v>1234149.18</v>
      </c>
      <c r="M3967" s="16">
        <v>2</v>
      </c>
      <c r="N3967" s="16">
        <v>0</v>
      </c>
      <c r="O3967" s="16">
        <v>0</v>
      </c>
      <c r="P3967" s="16">
        <v>0</v>
      </c>
      <c r="Q3967" s="16">
        <v>0</v>
      </c>
      <c r="R3967" s="16">
        <v>3702447.54</v>
      </c>
      <c r="S3967" s="16">
        <v>6</v>
      </c>
      <c r="T3967" s="16" t="s">
        <v>213</v>
      </c>
      <c r="U3967" s="16" t="s">
        <v>61</v>
      </c>
      <c r="V3967" s="16" t="s">
        <v>166</v>
      </c>
    </row>
    <row r="3968" spans="1:22" s="1" customFormat="1" ht="37.5" x14ac:dyDescent="0.3">
      <c r="A3968" s="16">
        <v>3963</v>
      </c>
      <c r="B3968" s="16" t="s">
        <v>4019</v>
      </c>
      <c r="C3968" s="16" t="s">
        <v>4020</v>
      </c>
      <c r="D3968" s="16" t="s">
        <v>4021</v>
      </c>
      <c r="E3968" s="16" t="s">
        <v>12668</v>
      </c>
      <c r="F3968" s="16"/>
      <c r="G3968" s="151" t="s">
        <v>9115</v>
      </c>
      <c r="H3968" s="275">
        <v>0</v>
      </c>
      <c r="I3968" s="275">
        <v>0</v>
      </c>
      <c r="J3968" s="275">
        <v>925600</v>
      </c>
      <c r="K3968" s="275" t="s">
        <v>7080</v>
      </c>
      <c r="L3968" s="275">
        <v>925600</v>
      </c>
      <c r="M3968" s="275" t="s">
        <v>7080</v>
      </c>
      <c r="N3968" s="275">
        <v>925600</v>
      </c>
      <c r="O3968" s="275" t="s">
        <v>7080</v>
      </c>
      <c r="P3968" s="275">
        <v>925600</v>
      </c>
      <c r="Q3968" s="275" t="s">
        <v>7080</v>
      </c>
      <c r="R3968" s="16">
        <v>3702400</v>
      </c>
      <c r="S3968" s="275">
        <v>52</v>
      </c>
      <c r="T3968" s="38" t="s">
        <v>11752</v>
      </c>
      <c r="U3968" s="326"/>
      <c r="V3968" s="326"/>
    </row>
    <row r="3969" spans="1:22" s="1" customFormat="1" ht="75" x14ac:dyDescent="0.3">
      <c r="A3969" s="16">
        <v>3964</v>
      </c>
      <c r="B3969" s="21" t="s">
        <v>417</v>
      </c>
      <c r="C3969" s="16" t="s">
        <v>1577</v>
      </c>
      <c r="D3969" s="16" t="s">
        <v>1578</v>
      </c>
      <c r="E3969" s="16" t="s">
        <v>6032</v>
      </c>
      <c r="F3969" s="16"/>
      <c r="G3969" s="16" t="s">
        <v>1493</v>
      </c>
      <c r="H3969" s="251">
        <v>3702193.95</v>
      </c>
      <c r="I3969" s="251">
        <v>13</v>
      </c>
      <c r="J3969" s="16">
        <v>0</v>
      </c>
      <c r="K3969" s="16">
        <v>0</v>
      </c>
      <c r="L3969" s="16">
        <v>0</v>
      </c>
      <c r="M3969" s="16">
        <v>0</v>
      </c>
      <c r="N3969" s="16">
        <v>0</v>
      </c>
      <c r="O3969" s="16">
        <v>0</v>
      </c>
      <c r="P3969" s="16">
        <v>0</v>
      </c>
      <c r="Q3969" s="16">
        <v>0</v>
      </c>
      <c r="R3969" s="16">
        <v>3702193.95</v>
      </c>
      <c r="S3969" s="16">
        <v>13</v>
      </c>
      <c r="T3969" s="16" t="s">
        <v>76</v>
      </c>
      <c r="U3969" s="16"/>
      <c r="V3969" s="16"/>
    </row>
    <row r="3970" spans="1:22" s="1" customFormat="1" ht="356.25" x14ac:dyDescent="0.3">
      <c r="A3970" s="16">
        <v>3965</v>
      </c>
      <c r="B3970" s="21" t="s">
        <v>2632</v>
      </c>
      <c r="C3970" s="16" t="s">
        <v>8700</v>
      </c>
      <c r="D3970" s="16" t="s">
        <v>8701</v>
      </c>
      <c r="E3970" s="16" t="s">
        <v>10343</v>
      </c>
      <c r="F3970" s="16"/>
      <c r="G3970" s="16" t="s">
        <v>1493</v>
      </c>
      <c r="H3970" s="251">
        <v>3701985</v>
      </c>
      <c r="I3970" s="251">
        <v>614</v>
      </c>
      <c r="J3970" s="16">
        <v>0</v>
      </c>
      <c r="K3970" s="16">
        <v>0</v>
      </c>
      <c r="L3970" s="16">
        <v>0</v>
      </c>
      <c r="M3970" s="16">
        <v>0</v>
      </c>
      <c r="N3970" s="16">
        <v>0</v>
      </c>
      <c r="O3970" s="16">
        <v>0</v>
      </c>
      <c r="P3970" s="16">
        <v>0</v>
      </c>
      <c r="Q3970" s="16">
        <v>0</v>
      </c>
      <c r="R3970" s="16">
        <v>3701985</v>
      </c>
      <c r="S3970" s="16">
        <v>614</v>
      </c>
      <c r="T3970" s="16" t="s">
        <v>76</v>
      </c>
      <c r="U3970" s="16" t="s">
        <v>603</v>
      </c>
      <c r="V3970" s="16" t="s">
        <v>10344</v>
      </c>
    </row>
    <row r="3971" spans="1:22" s="1" customFormat="1" ht="37.5" x14ac:dyDescent="0.3">
      <c r="A3971" s="16">
        <v>3966</v>
      </c>
      <c r="B3971" s="125" t="s">
        <v>15898</v>
      </c>
      <c r="C3971" s="125" t="s">
        <v>15899</v>
      </c>
      <c r="D3971" s="125" t="s">
        <v>15900</v>
      </c>
      <c r="E3971" s="125" t="s">
        <v>15904</v>
      </c>
      <c r="F3971" s="125" t="s">
        <v>14449</v>
      </c>
      <c r="G3971" s="125" t="s">
        <v>7084</v>
      </c>
      <c r="H3971" s="180">
        <v>3700000</v>
      </c>
      <c r="I3971" s="180" t="s">
        <v>9504</v>
      </c>
      <c r="J3971" s="198"/>
      <c r="K3971" s="198"/>
      <c r="L3971" s="198"/>
      <c r="M3971" s="198"/>
      <c r="N3971" s="198"/>
      <c r="O3971" s="198"/>
      <c r="P3971" s="198"/>
      <c r="Q3971" s="198"/>
      <c r="R3971" s="16">
        <v>3700000</v>
      </c>
      <c r="S3971" s="210">
        <v>37</v>
      </c>
      <c r="T3971" s="214" t="s">
        <v>15902</v>
      </c>
      <c r="U3971" s="226"/>
      <c r="V3971" s="226"/>
    </row>
    <row r="3972" spans="1:22" s="1" customFormat="1" ht="409.5" x14ac:dyDescent="0.3">
      <c r="A3972" s="16">
        <v>3967</v>
      </c>
      <c r="B3972" s="21" t="s">
        <v>4938</v>
      </c>
      <c r="C3972" s="16" t="s">
        <v>4939</v>
      </c>
      <c r="D3972" s="16" t="s">
        <v>4940</v>
      </c>
      <c r="E3972" s="16" t="s">
        <v>4941</v>
      </c>
      <c r="F3972" s="16"/>
      <c r="G3972" s="16" t="s">
        <v>33</v>
      </c>
      <c r="H3972" s="251">
        <v>283856.48</v>
      </c>
      <c r="I3972" s="251">
        <v>4</v>
      </c>
      <c r="J3972" s="16">
        <v>853969.44</v>
      </c>
      <c r="K3972" s="16">
        <v>12</v>
      </c>
      <c r="L3972" s="16">
        <v>853969.44</v>
      </c>
      <c r="M3972" s="16">
        <v>12</v>
      </c>
      <c r="N3972" s="16">
        <v>853969.44</v>
      </c>
      <c r="O3972" s="16">
        <v>12</v>
      </c>
      <c r="P3972" s="16">
        <v>853969.44</v>
      </c>
      <c r="Q3972" s="16">
        <v>12</v>
      </c>
      <c r="R3972" s="16">
        <v>3699734.2399999998</v>
      </c>
      <c r="S3972" s="16">
        <v>52</v>
      </c>
      <c r="T3972" s="16" t="s">
        <v>25</v>
      </c>
      <c r="U3972" s="16" t="s">
        <v>2567</v>
      </c>
      <c r="V3972" s="16" t="s">
        <v>199</v>
      </c>
    </row>
    <row r="3973" spans="1:22" s="1" customFormat="1" ht="75" x14ac:dyDescent="0.3">
      <c r="A3973" s="16">
        <v>3968</v>
      </c>
      <c r="B3973" s="21" t="s">
        <v>3192</v>
      </c>
      <c r="C3973" s="16" t="s">
        <v>9273</v>
      </c>
      <c r="D3973" s="16" t="s">
        <v>798</v>
      </c>
      <c r="E3973" s="16" t="s">
        <v>9274</v>
      </c>
      <c r="F3973" s="16"/>
      <c r="G3973" s="16" t="s">
        <v>9115</v>
      </c>
      <c r="H3973" s="251">
        <v>1848000</v>
      </c>
      <c r="I3973" s="251" t="s">
        <v>9120</v>
      </c>
      <c r="J3973" s="16"/>
      <c r="K3973" s="16"/>
      <c r="L3973" s="16">
        <v>1848000</v>
      </c>
      <c r="M3973" s="16" t="s">
        <v>9120</v>
      </c>
      <c r="N3973" s="16"/>
      <c r="O3973" s="16"/>
      <c r="P3973" s="16"/>
      <c r="Q3973" s="16"/>
      <c r="R3973" s="16">
        <v>3696000</v>
      </c>
      <c r="S3973" s="16">
        <v>4</v>
      </c>
      <c r="T3973" s="16" t="s">
        <v>1326</v>
      </c>
      <c r="U3973" s="16" t="s">
        <v>294</v>
      </c>
      <c r="V3973" s="16" t="s">
        <v>9185</v>
      </c>
    </row>
    <row r="3974" spans="1:22" s="1" customFormat="1" ht="56.25" x14ac:dyDescent="0.3">
      <c r="A3974" s="16">
        <v>3969</v>
      </c>
      <c r="B3974" s="51" t="s">
        <v>6121</v>
      </c>
      <c r="C3974" s="51" t="s">
        <v>13618</v>
      </c>
      <c r="D3974" s="51" t="s">
        <v>3322</v>
      </c>
      <c r="E3974" s="51" t="s">
        <v>14943</v>
      </c>
      <c r="F3974" s="40" t="s">
        <v>14449</v>
      </c>
      <c r="G3974" s="51" t="s">
        <v>9115</v>
      </c>
      <c r="H3974" s="437">
        <v>3696000</v>
      </c>
      <c r="I3974" s="251" t="s">
        <v>9404</v>
      </c>
      <c r="J3974" s="17"/>
      <c r="K3974" s="17"/>
      <c r="L3974" s="17"/>
      <c r="M3974" s="17"/>
      <c r="N3974" s="17"/>
      <c r="O3974" s="17"/>
      <c r="P3974" s="17"/>
      <c r="Q3974" s="17"/>
      <c r="R3974" s="16">
        <v>3696000</v>
      </c>
      <c r="S3974" s="16">
        <v>30</v>
      </c>
      <c r="T3974" s="51" t="s">
        <v>14655</v>
      </c>
      <c r="U3974" s="51"/>
      <c r="V3974" s="17"/>
    </row>
    <row r="3975" spans="1:22" s="1" customFormat="1" ht="56.25" x14ac:dyDescent="0.3">
      <c r="A3975" s="16">
        <v>3970</v>
      </c>
      <c r="B3975" s="51" t="s">
        <v>2705</v>
      </c>
      <c r="C3975" s="51" t="s">
        <v>2706</v>
      </c>
      <c r="D3975" s="51" t="s">
        <v>2707</v>
      </c>
      <c r="E3975" s="51" t="s">
        <v>14944</v>
      </c>
      <c r="F3975" s="40" t="s">
        <v>14449</v>
      </c>
      <c r="G3975" s="51" t="s">
        <v>9112</v>
      </c>
      <c r="H3975" s="437">
        <v>3696000</v>
      </c>
      <c r="I3975" s="251" t="s">
        <v>9117</v>
      </c>
      <c r="J3975" s="17"/>
      <c r="K3975" s="17"/>
      <c r="L3975" s="17"/>
      <c r="M3975" s="17"/>
      <c r="N3975" s="17"/>
      <c r="O3975" s="17"/>
      <c r="P3975" s="17"/>
      <c r="Q3975" s="17"/>
      <c r="R3975" s="16">
        <v>3696000</v>
      </c>
      <c r="S3975" s="16">
        <v>200</v>
      </c>
      <c r="T3975" s="51" t="s">
        <v>14655</v>
      </c>
      <c r="U3975" s="51"/>
      <c r="V3975" s="17"/>
    </row>
    <row r="3976" spans="1:22" s="1" customFormat="1" ht="37.5" x14ac:dyDescent="0.3">
      <c r="A3976" s="16">
        <v>3971</v>
      </c>
      <c r="B3976" s="21" t="s">
        <v>2548</v>
      </c>
      <c r="C3976" s="16" t="s">
        <v>3315</v>
      </c>
      <c r="D3976" s="16" t="s">
        <v>1601</v>
      </c>
      <c r="E3976" s="16" t="s">
        <v>9223</v>
      </c>
      <c r="F3976" s="16"/>
      <c r="G3976" s="16" t="s">
        <v>9115</v>
      </c>
      <c r="H3976" s="251">
        <v>3695210.4</v>
      </c>
      <c r="I3976" s="251" t="s">
        <v>9201</v>
      </c>
      <c r="J3976" s="16"/>
      <c r="K3976" s="16"/>
      <c r="L3976" s="16"/>
      <c r="M3976" s="16"/>
      <c r="N3976" s="16"/>
      <c r="O3976" s="16"/>
      <c r="P3976" s="16"/>
      <c r="Q3976" s="16"/>
      <c r="R3976" s="16">
        <v>3695210.4</v>
      </c>
      <c r="S3976" s="16">
        <v>5</v>
      </c>
      <c r="T3976" s="16" t="s">
        <v>1326</v>
      </c>
      <c r="U3976" s="16"/>
      <c r="V3976" s="16"/>
    </row>
    <row r="3977" spans="1:22" s="1" customFormat="1" x14ac:dyDescent="0.3">
      <c r="A3977" s="16">
        <v>3972</v>
      </c>
      <c r="B3977" s="21" t="s">
        <v>573</v>
      </c>
      <c r="C3977" s="16" t="s">
        <v>4261</v>
      </c>
      <c r="D3977" s="16" t="s">
        <v>4262</v>
      </c>
      <c r="E3977" s="16" t="s">
        <v>10415</v>
      </c>
      <c r="F3977" s="16"/>
      <c r="G3977" s="16" t="s">
        <v>9115</v>
      </c>
      <c r="H3977" s="251">
        <v>3692640</v>
      </c>
      <c r="I3977" s="251" t="s">
        <v>9266</v>
      </c>
      <c r="J3977" s="16"/>
      <c r="K3977" s="16"/>
      <c r="L3977" s="16"/>
      <c r="M3977" s="16"/>
      <c r="N3977" s="16"/>
      <c r="O3977" s="16"/>
      <c r="P3977" s="16"/>
      <c r="Q3977" s="16"/>
      <c r="R3977" s="16">
        <v>3692640</v>
      </c>
      <c r="S3977" s="16">
        <v>4</v>
      </c>
      <c r="T3977" s="16" t="s">
        <v>76</v>
      </c>
      <c r="U3977" s="16" t="s">
        <v>2567</v>
      </c>
      <c r="V3977" s="16" t="s">
        <v>1202</v>
      </c>
    </row>
    <row r="3978" spans="1:22" s="1" customFormat="1" ht="75" x14ac:dyDescent="0.3">
      <c r="A3978" s="16">
        <v>3973</v>
      </c>
      <c r="B3978" s="119" t="s">
        <v>11653</v>
      </c>
      <c r="C3978" s="119" t="s">
        <v>11654</v>
      </c>
      <c r="D3978" s="119" t="s">
        <v>11655</v>
      </c>
      <c r="E3978" s="151" t="s">
        <v>22</v>
      </c>
      <c r="F3978" s="156" t="s">
        <v>11656</v>
      </c>
      <c r="G3978" s="151" t="s">
        <v>33</v>
      </c>
      <c r="H3978" s="474">
        <v>445305</v>
      </c>
      <c r="I3978" s="474">
        <v>20</v>
      </c>
      <c r="J3978" s="169">
        <v>445305</v>
      </c>
      <c r="K3978" s="169">
        <v>20</v>
      </c>
      <c r="L3978" s="169">
        <v>1400000</v>
      </c>
      <c r="M3978" s="169">
        <v>1</v>
      </c>
      <c r="N3978" s="203">
        <v>1400001</v>
      </c>
      <c r="O3978" s="169">
        <v>1</v>
      </c>
      <c r="P3978" s="131"/>
      <c r="Q3978" s="131"/>
      <c r="R3978" s="16">
        <v>3690611</v>
      </c>
      <c r="S3978" s="151">
        <v>62</v>
      </c>
      <c r="T3978" s="151" t="s">
        <v>11563</v>
      </c>
      <c r="U3978" s="217" t="s">
        <v>6976</v>
      </c>
      <c r="V3978" s="217" t="s">
        <v>11657</v>
      </c>
    </row>
    <row r="3979" spans="1:22" s="1" customFormat="1" ht="409.5" x14ac:dyDescent="0.3">
      <c r="A3979" s="16">
        <v>3974</v>
      </c>
      <c r="B3979" s="21" t="s">
        <v>5013</v>
      </c>
      <c r="C3979" s="16" t="s">
        <v>536</v>
      </c>
      <c r="D3979" s="16" t="s">
        <v>537</v>
      </c>
      <c r="E3979" s="16" t="s">
        <v>5014</v>
      </c>
      <c r="F3979" s="16"/>
      <c r="G3979" s="16" t="s">
        <v>49</v>
      </c>
      <c r="H3979" s="251">
        <v>496000</v>
      </c>
      <c r="I3979" s="251">
        <v>80</v>
      </c>
      <c r="J3979" s="16">
        <v>797500</v>
      </c>
      <c r="K3979" s="16">
        <v>55</v>
      </c>
      <c r="L3979" s="16">
        <v>797500</v>
      </c>
      <c r="M3979" s="16">
        <v>55</v>
      </c>
      <c r="N3979" s="16">
        <v>797500</v>
      </c>
      <c r="O3979" s="16">
        <v>55</v>
      </c>
      <c r="P3979" s="16">
        <v>797500</v>
      </c>
      <c r="Q3979" s="16">
        <v>55</v>
      </c>
      <c r="R3979" s="16">
        <v>3686000</v>
      </c>
      <c r="S3979" s="16">
        <v>300</v>
      </c>
      <c r="T3979" s="16" t="s">
        <v>25</v>
      </c>
      <c r="U3979" s="16" t="s">
        <v>61</v>
      </c>
      <c r="V3979" s="16" t="s">
        <v>5015</v>
      </c>
    </row>
    <row r="3980" spans="1:22" s="1" customFormat="1" x14ac:dyDescent="0.3">
      <c r="A3980" s="16">
        <v>3975</v>
      </c>
      <c r="B3980" s="118" t="s">
        <v>961</v>
      </c>
      <c r="C3980" s="118" t="s">
        <v>962</v>
      </c>
      <c r="D3980" s="118" t="s">
        <v>963</v>
      </c>
      <c r="E3980" s="118" t="s">
        <v>15492</v>
      </c>
      <c r="F3980" s="118" t="s">
        <v>14449</v>
      </c>
      <c r="G3980" s="118" t="s">
        <v>9115</v>
      </c>
      <c r="H3980" s="166">
        <v>3678493</v>
      </c>
      <c r="I3980" s="166">
        <v>20</v>
      </c>
      <c r="J3980" s="118"/>
      <c r="K3980" s="118"/>
      <c r="L3980" s="118"/>
      <c r="M3980" s="118"/>
      <c r="N3980" s="118"/>
      <c r="O3980" s="118"/>
      <c r="P3980" s="118"/>
      <c r="Q3980" s="118"/>
      <c r="R3980" s="16">
        <v>3678493</v>
      </c>
      <c r="S3980" s="118">
        <v>20</v>
      </c>
      <c r="T3980" s="20" t="s">
        <v>15403</v>
      </c>
      <c r="U3980" s="118" t="s">
        <v>294</v>
      </c>
      <c r="V3980" s="118" t="s">
        <v>967</v>
      </c>
    </row>
    <row r="3981" spans="1:22" s="1" customFormat="1" ht="131.25" x14ac:dyDescent="0.3">
      <c r="A3981" s="16">
        <v>3976</v>
      </c>
      <c r="B3981" s="16" t="s">
        <v>1114</v>
      </c>
      <c r="C3981" s="16" t="s">
        <v>12669</v>
      </c>
      <c r="D3981" s="16" t="s">
        <v>12670</v>
      </c>
      <c r="E3981" s="16" t="s">
        <v>12671</v>
      </c>
      <c r="F3981" s="16"/>
      <c r="G3981" s="151" t="s">
        <v>9115</v>
      </c>
      <c r="H3981" s="275">
        <v>1225502.46</v>
      </c>
      <c r="I3981" s="275" t="s">
        <v>9113</v>
      </c>
      <c r="J3981" s="275">
        <v>0</v>
      </c>
      <c r="K3981" s="275">
        <v>0</v>
      </c>
      <c r="L3981" s="275">
        <v>1225502.46</v>
      </c>
      <c r="M3981" s="275" t="s">
        <v>9113</v>
      </c>
      <c r="N3981" s="275">
        <v>0</v>
      </c>
      <c r="O3981" s="275">
        <v>0</v>
      </c>
      <c r="P3981" s="275">
        <v>1225502.46</v>
      </c>
      <c r="Q3981" s="275" t="s">
        <v>9113</v>
      </c>
      <c r="R3981" s="16">
        <v>3676507.38</v>
      </c>
      <c r="S3981" s="275">
        <v>3</v>
      </c>
      <c r="T3981" s="38" t="s">
        <v>11752</v>
      </c>
      <c r="U3981" s="279"/>
      <c r="V3981" s="279"/>
    </row>
    <row r="3982" spans="1:22" s="1" customFormat="1" x14ac:dyDescent="0.3">
      <c r="A3982" s="16">
        <v>3977</v>
      </c>
      <c r="B3982" s="21" t="s">
        <v>1676</v>
      </c>
      <c r="C3982" s="16" t="s">
        <v>6217</v>
      </c>
      <c r="D3982" s="16" t="s">
        <v>6218</v>
      </c>
      <c r="E3982" s="16" t="s">
        <v>11151</v>
      </c>
      <c r="F3982" s="16"/>
      <c r="G3982" s="16" t="s">
        <v>1493</v>
      </c>
      <c r="H3982" s="251">
        <v>735163</v>
      </c>
      <c r="I3982" s="251">
        <v>143</v>
      </c>
      <c r="J3982" s="16">
        <v>735163</v>
      </c>
      <c r="K3982" s="16">
        <v>143</v>
      </c>
      <c r="L3982" s="16">
        <v>735163</v>
      </c>
      <c r="M3982" s="16">
        <v>143</v>
      </c>
      <c r="N3982" s="16">
        <v>735163</v>
      </c>
      <c r="O3982" s="16">
        <v>143</v>
      </c>
      <c r="P3982" s="16">
        <v>735163</v>
      </c>
      <c r="Q3982" s="16">
        <v>143</v>
      </c>
      <c r="R3982" s="16">
        <v>3675815</v>
      </c>
      <c r="S3982" s="16">
        <v>715</v>
      </c>
      <c r="T3982" s="16" t="s">
        <v>1113</v>
      </c>
      <c r="U3982" s="16" t="s">
        <v>1210</v>
      </c>
      <c r="V3982" s="35" t="s">
        <v>199</v>
      </c>
    </row>
    <row r="3983" spans="1:22" s="1" customFormat="1" ht="409.5" x14ac:dyDescent="0.3">
      <c r="A3983" s="16">
        <v>3978</v>
      </c>
      <c r="B3983" s="16" t="s">
        <v>417</v>
      </c>
      <c r="C3983" s="16" t="s">
        <v>673</v>
      </c>
      <c r="D3983" s="16" t="s">
        <v>674</v>
      </c>
      <c r="E3983" s="16" t="s">
        <v>12672</v>
      </c>
      <c r="F3983" s="16" t="s">
        <v>12673</v>
      </c>
      <c r="G3983" s="151" t="s">
        <v>33</v>
      </c>
      <c r="H3983" s="275">
        <v>0</v>
      </c>
      <c r="I3983" s="275">
        <v>0</v>
      </c>
      <c r="J3983" s="275">
        <v>1223801.25</v>
      </c>
      <c r="K3983" s="275">
        <v>23</v>
      </c>
      <c r="L3983" s="275">
        <v>1223801.25</v>
      </c>
      <c r="M3983" s="275">
        <v>23</v>
      </c>
      <c r="N3983" s="275">
        <v>1223801.25</v>
      </c>
      <c r="O3983" s="275">
        <v>23</v>
      </c>
      <c r="P3983" s="275">
        <v>0</v>
      </c>
      <c r="Q3983" s="275">
        <v>0</v>
      </c>
      <c r="R3983" s="16">
        <v>3671403.75</v>
      </c>
      <c r="S3983" s="275">
        <v>69</v>
      </c>
      <c r="T3983" s="243" t="s">
        <v>11752</v>
      </c>
      <c r="U3983" s="279" t="s">
        <v>1702</v>
      </c>
      <c r="V3983" s="279" t="s">
        <v>678</v>
      </c>
    </row>
    <row r="3984" spans="1:22" s="1" customFormat="1" ht="318.75" x14ac:dyDescent="0.3">
      <c r="A3984" s="16">
        <v>3979</v>
      </c>
      <c r="B3984" s="21" t="s">
        <v>1844</v>
      </c>
      <c r="C3984" s="16" t="s">
        <v>4968</v>
      </c>
      <c r="D3984" s="16" t="s">
        <v>4969</v>
      </c>
      <c r="E3984" s="16" t="s">
        <v>4970</v>
      </c>
      <c r="F3984" s="16"/>
      <c r="G3984" s="16" t="s">
        <v>1493</v>
      </c>
      <c r="H3984" s="251">
        <v>3663660</v>
      </c>
      <c r="I3984" s="251">
        <v>6006</v>
      </c>
      <c r="J3984" s="16">
        <v>0</v>
      </c>
      <c r="K3984" s="16">
        <v>0</v>
      </c>
      <c r="L3984" s="16">
        <v>0</v>
      </c>
      <c r="M3984" s="16">
        <v>0</v>
      </c>
      <c r="N3984" s="16">
        <v>0</v>
      </c>
      <c r="O3984" s="16">
        <v>0</v>
      </c>
      <c r="P3984" s="16">
        <v>0</v>
      </c>
      <c r="Q3984" s="16">
        <v>0</v>
      </c>
      <c r="R3984" s="16">
        <v>3663660</v>
      </c>
      <c r="S3984" s="16">
        <v>6006</v>
      </c>
      <c r="T3984" s="16" t="s">
        <v>76</v>
      </c>
      <c r="U3984" s="16" t="s">
        <v>2567</v>
      </c>
      <c r="V3984" s="16" t="s">
        <v>4971</v>
      </c>
    </row>
    <row r="3985" spans="1:22" s="1" customFormat="1" ht="37.5" x14ac:dyDescent="0.3">
      <c r="A3985" s="16">
        <v>3980</v>
      </c>
      <c r="B3985" s="21" t="s">
        <v>2414</v>
      </c>
      <c r="C3985" s="16" t="s">
        <v>2415</v>
      </c>
      <c r="D3985" s="16" t="s">
        <v>2416</v>
      </c>
      <c r="E3985" s="16" t="s">
        <v>9284</v>
      </c>
      <c r="F3985" s="16"/>
      <c r="G3985" s="16" t="s">
        <v>9115</v>
      </c>
      <c r="H3985" s="251">
        <v>3661742.4</v>
      </c>
      <c r="I3985" s="251" t="s">
        <v>9120</v>
      </c>
      <c r="J3985" s="16"/>
      <c r="K3985" s="16"/>
      <c r="L3985" s="16"/>
      <c r="M3985" s="16"/>
      <c r="N3985" s="16"/>
      <c r="O3985" s="16"/>
      <c r="P3985" s="16"/>
      <c r="Q3985" s="16"/>
      <c r="R3985" s="16">
        <v>3661742.4</v>
      </c>
      <c r="S3985" s="16">
        <v>2</v>
      </c>
      <c r="T3985" s="16" t="s">
        <v>1326</v>
      </c>
      <c r="U3985" s="16"/>
      <c r="V3985" s="16"/>
    </row>
    <row r="3986" spans="1:22" s="1" customFormat="1" ht="150" x14ac:dyDescent="0.3">
      <c r="A3986" s="16">
        <v>3981</v>
      </c>
      <c r="B3986" s="21" t="s">
        <v>5596</v>
      </c>
      <c r="C3986" s="16" t="s">
        <v>5597</v>
      </c>
      <c r="D3986" s="16" t="s">
        <v>5598</v>
      </c>
      <c r="E3986" s="16" t="s">
        <v>5599</v>
      </c>
      <c r="F3986" s="16"/>
      <c r="G3986" s="16" t="s">
        <v>1493</v>
      </c>
      <c r="H3986" s="251">
        <v>3660300</v>
      </c>
      <c r="I3986" s="251">
        <v>83</v>
      </c>
      <c r="J3986" s="16">
        <v>0</v>
      </c>
      <c r="K3986" s="16">
        <v>0</v>
      </c>
      <c r="L3986" s="16">
        <v>0</v>
      </c>
      <c r="M3986" s="16">
        <v>0</v>
      </c>
      <c r="N3986" s="16">
        <v>0</v>
      </c>
      <c r="O3986" s="16">
        <v>0</v>
      </c>
      <c r="P3986" s="16">
        <v>0</v>
      </c>
      <c r="Q3986" s="16">
        <v>0</v>
      </c>
      <c r="R3986" s="16">
        <v>3660300</v>
      </c>
      <c r="S3986" s="16">
        <v>83</v>
      </c>
      <c r="T3986" s="16" t="s">
        <v>76</v>
      </c>
      <c r="U3986" s="16" t="s">
        <v>268</v>
      </c>
      <c r="V3986" s="16" t="s">
        <v>5600</v>
      </c>
    </row>
    <row r="3987" spans="1:22" s="1" customFormat="1" ht="37.5" x14ac:dyDescent="0.3">
      <c r="A3987" s="16">
        <v>3982</v>
      </c>
      <c r="B3987" s="21" t="s">
        <v>8269</v>
      </c>
      <c r="C3987" s="16" t="s">
        <v>2582</v>
      </c>
      <c r="D3987" s="16" t="s">
        <v>1237</v>
      </c>
      <c r="E3987" s="16" t="s">
        <v>2583</v>
      </c>
      <c r="F3987" s="16"/>
      <c r="G3987" s="16" t="s">
        <v>33</v>
      </c>
      <c r="H3987" s="251">
        <v>914999.99999999988</v>
      </c>
      <c r="I3987" s="251">
        <v>10</v>
      </c>
      <c r="J3987" s="16">
        <v>0</v>
      </c>
      <c r="K3987" s="16">
        <v>0</v>
      </c>
      <c r="L3987" s="16">
        <v>914999.99999999988</v>
      </c>
      <c r="M3987" s="16">
        <v>10</v>
      </c>
      <c r="N3987" s="16">
        <v>914999.99999999988</v>
      </c>
      <c r="O3987" s="16">
        <v>10</v>
      </c>
      <c r="P3987" s="16">
        <v>914999.99999999988</v>
      </c>
      <c r="Q3987" s="16">
        <v>10</v>
      </c>
      <c r="R3987" s="16">
        <v>3659999.9999999995</v>
      </c>
      <c r="S3987" s="16">
        <v>40</v>
      </c>
      <c r="T3987" s="16" t="s">
        <v>213</v>
      </c>
      <c r="U3987" s="16" t="s">
        <v>7048</v>
      </c>
      <c r="V3987" s="16" t="s">
        <v>7048</v>
      </c>
    </row>
    <row r="3988" spans="1:22" s="1" customFormat="1" ht="75" x14ac:dyDescent="0.3">
      <c r="A3988" s="16">
        <v>3983</v>
      </c>
      <c r="B3988" s="21" t="s">
        <v>404</v>
      </c>
      <c r="C3988" s="16" t="s">
        <v>657</v>
      </c>
      <c r="D3988" s="16" t="s">
        <v>658</v>
      </c>
      <c r="E3988" s="16" t="s">
        <v>659</v>
      </c>
      <c r="F3988" s="40" t="s">
        <v>660</v>
      </c>
      <c r="G3988" s="16" t="s">
        <v>33</v>
      </c>
      <c r="H3988" s="251">
        <v>1002059.5</v>
      </c>
      <c r="I3988" s="251">
        <v>155</v>
      </c>
      <c r="J3988" s="16">
        <v>885691.29999999993</v>
      </c>
      <c r="K3988" s="16">
        <v>137</v>
      </c>
      <c r="L3988" s="16">
        <v>885691.29999999993</v>
      </c>
      <c r="M3988" s="16">
        <v>137</v>
      </c>
      <c r="N3988" s="16">
        <v>885691.29999999993</v>
      </c>
      <c r="O3988" s="16">
        <v>137</v>
      </c>
      <c r="P3988" s="16">
        <v>0</v>
      </c>
      <c r="Q3988" s="16">
        <v>0</v>
      </c>
      <c r="R3988" s="16">
        <v>3659133.3999999994</v>
      </c>
      <c r="S3988" s="16">
        <v>566</v>
      </c>
      <c r="T3988" s="16" t="s">
        <v>25</v>
      </c>
      <c r="U3988" s="16" t="s">
        <v>35</v>
      </c>
      <c r="V3988" s="16" t="s">
        <v>661</v>
      </c>
    </row>
    <row r="3989" spans="1:22" s="1" customFormat="1" ht="131.25" x14ac:dyDescent="0.3">
      <c r="A3989" s="16">
        <v>3984</v>
      </c>
      <c r="B3989" s="21" t="s">
        <v>831</v>
      </c>
      <c r="C3989" s="16" t="s">
        <v>5319</v>
      </c>
      <c r="D3989" s="16" t="s">
        <v>5320</v>
      </c>
      <c r="E3989" s="16" t="s">
        <v>5321</v>
      </c>
      <c r="F3989" s="16"/>
      <c r="G3989" s="16" t="s">
        <v>1493</v>
      </c>
      <c r="H3989" s="251">
        <v>3656520</v>
      </c>
      <c r="I3989" s="251">
        <v>6</v>
      </c>
      <c r="J3989" s="16">
        <v>0</v>
      </c>
      <c r="K3989" s="16">
        <v>0</v>
      </c>
      <c r="L3989" s="16">
        <v>0</v>
      </c>
      <c r="M3989" s="16">
        <v>0</v>
      </c>
      <c r="N3989" s="16">
        <v>0</v>
      </c>
      <c r="O3989" s="16">
        <v>0</v>
      </c>
      <c r="P3989" s="16">
        <v>0</v>
      </c>
      <c r="Q3989" s="16">
        <v>0</v>
      </c>
      <c r="R3989" s="16">
        <v>3656520</v>
      </c>
      <c r="S3989" s="16">
        <v>6</v>
      </c>
      <c r="T3989" s="16" t="s">
        <v>76</v>
      </c>
      <c r="U3989" s="16" t="s">
        <v>2567</v>
      </c>
      <c r="V3989" s="16" t="s">
        <v>4532</v>
      </c>
    </row>
    <row r="3990" spans="1:22" s="1" customFormat="1" ht="168.75" x14ac:dyDescent="0.3">
      <c r="A3990" s="16">
        <v>3985</v>
      </c>
      <c r="B3990" s="21" t="s">
        <v>258</v>
      </c>
      <c r="C3990" s="16" t="s">
        <v>259</v>
      </c>
      <c r="D3990" s="16" t="s">
        <v>260</v>
      </c>
      <c r="E3990" s="16" t="s">
        <v>22</v>
      </c>
      <c r="F3990" s="40" t="s">
        <v>261</v>
      </c>
      <c r="G3990" s="16" t="s">
        <v>24</v>
      </c>
      <c r="H3990" s="251">
        <v>867284.53759999992</v>
      </c>
      <c r="I3990" s="251">
        <v>212</v>
      </c>
      <c r="J3990" s="16">
        <v>897639.49641599983</v>
      </c>
      <c r="K3990" s="16">
        <v>212</v>
      </c>
      <c r="L3990" s="16">
        <v>929056.87879055971</v>
      </c>
      <c r="M3990" s="16">
        <v>212</v>
      </c>
      <c r="N3990" s="16">
        <v>961573.86954822927</v>
      </c>
      <c r="O3990" s="16">
        <v>212</v>
      </c>
      <c r="P3990" s="16">
        <v>0</v>
      </c>
      <c r="Q3990" s="16">
        <v>0</v>
      </c>
      <c r="R3990" s="16">
        <v>3655554.7823547889</v>
      </c>
      <c r="S3990" s="16">
        <v>848</v>
      </c>
      <c r="T3990" s="16" t="s">
        <v>25</v>
      </c>
      <c r="U3990" s="16" t="s">
        <v>89</v>
      </c>
      <c r="V3990" s="16" t="s">
        <v>262</v>
      </c>
    </row>
    <row r="3991" spans="1:22" s="1" customFormat="1" ht="56.25" x14ac:dyDescent="0.3">
      <c r="A3991" s="16">
        <v>3986</v>
      </c>
      <c r="B3991" s="51" t="s">
        <v>239</v>
      </c>
      <c r="C3991" s="51" t="s">
        <v>240</v>
      </c>
      <c r="D3991" s="51" t="s">
        <v>241</v>
      </c>
      <c r="E3991" s="51" t="s">
        <v>14945</v>
      </c>
      <c r="F3991" s="51"/>
      <c r="G3991" s="51" t="s">
        <v>9115</v>
      </c>
      <c r="H3991" s="437">
        <v>3653272</v>
      </c>
      <c r="I3991" s="251" t="s">
        <v>9120</v>
      </c>
      <c r="J3991" s="17"/>
      <c r="K3991" s="17"/>
      <c r="L3991" s="17"/>
      <c r="M3991" s="17"/>
      <c r="N3991" s="17"/>
      <c r="O3991" s="17"/>
      <c r="P3991" s="17"/>
      <c r="Q3991" s="17"/>
      <c r="R3991" s="16">
        <v>3653272</v>
      </c>
      <c r="S3991" s="16">
        <v>2</v>
      </c>
      <c r="T3991" s="51" t="s">
        <v>14655</v>
      </c>
      <c r="U3991" s="51"/>
      <c r="V3991" s="17"/>
    </row>
    <row r="3992" spans="1:22" s="1" customFormat="1" ht="56.25" x14ac:dyDescent="0.3">
      <c r="A3992" s="16">
        <v>3987</v>
      </c>
      <c r="B3992" s="16" t="s">
        <v>598</v>
      </c>
      <c r="C3992" s="16" t="s">
        <v>4177</v>
      </c>
      <c r="D3992" s="16" t="s">
        <v>4178</v>
      </c>
      <c r="E3992" s="16" t="s">
        <v>13612</v>
      </c>
      <c r="F3992" s="16"/>
      <c r="G3992" s="151" t="s">
        <v>9115</v>
      </c>
      <c r="H3992" s="166">
        <v>3647576.69</v>
      </c>
      <c r="I3992" s="166" t="s">
        <v>9126</v>
      </c>
      <c r="J3992" s="166"/>
      <c r="K3992" s="166"/>
      <c r="L3992" s="166"/>
      <c r="M3992" s="166"/>
      <c r="N3992" s="166"/>
      <c r="O3992" s="166"/>
      <c r="P3992" s="166"/>
      <c r="Q3992" s="166"/>
      <c r="R3992" s="16">
        <v>3647576.69</v>
      </c>
      <c r="S3992" s="275">
        <v>10</v>
      </c>
      <c r="T3992" s="123" t="s">
        <v>13573</v>
      </c>
      <c r="U3992" s="118"/>
      <c r="V3992" s="118" t="s">
        <v>13613</v>
      </c>
    </row>
    <row r="3993" spans="1:22" s="1" customFormat="1" ht="37.5" x14ac:dyDescent="0.3">
      <c r="A3993" s="16">
        <v>3988</v>
      </c>
      <c r="B3993" s="16" t="s">
        <v>7015</v>
      </c>
      <c r="C3993" s="16" t="s">
        <v>12674</v>
      </c>
      <c r="D3993" s="16" t="s">
        <v>12675</v>
      </c>
      <c r="E3993" s="16" t="s">
        <v>12676</v>
      </c>
      <c r="F3993" s="16"/>
      <c r="G3993" s="151" t="s">
        <v>9115</v>
      </c>
      <c r="H3993" s="275">
        <v>0</v>
      </c>
      <c r="I3993" s="275">
        <v>0</v>
      </c>
      <c r="J3993" s="275">
        <v>0</v>
      </c>
      <c r="K3993" s="275">
        <v>0</v>
      </c>
      <c r="L3993" s="275">
        <v>1822722.5</v>
      </c>
      <c r="M3993" s="275" t="s">
        <v>9201</v>
      </c>
      <c r="N3993" s="275">
        <v>0</v>
      </c>
      <c r="O3993" s="275">
        <v>0</v>
      </c>
      <c r="P3993" s="275">
        <v>1822722.5</v>
      </c>
      <c r="Q3993" s="275" t="s">
        <v>9201</v>
      </c>
      <c r="R3993" s="16">
        <v>3645445</v>
      </c>
      <c r="S3993" s="275">
        <v>10</v>
      </c>
      <c r="T3993" s="38" t="s">
        <v>11752</v>
      </c>
      <c r="U3993" s="279"/>
      <c r="V3993" s="279"/>
    </row>
    <row r="3994" spans="1:22" s="1" customFormat="1" ht="75" x14ac:dyDescent="0.3">
      <c r="A3994" s="16">
        <v>3989</v>
      </c>
      <c r="B3994" s="21" t="s">
        <v>2626</v>
      </c>
      <c r="C3994" s="16" t="s">
        <v>9215</v>
      </c>
      <c r="D3994" s="16" t="s">
        <v>9216</v>
      </c>
      <c r="E3994" s="16" t="s">
        <v>9217</v>
      </c>
      <c r="F3994" s="16"/>
      <c r="G3994" s="16" t="s">
        <v>9115</v>
      </c>
      <c r="H3994" s="251">
        <v>3640000</v>
      </c>
      <c r="I3994" s="251" t="s">
        <v>7080</v>
      </c>
      <c r="J3994" s="16"/>
      <c r="K3994" s="16"/>
      <c r="L3994" s="16"/>
      <c r="M3994" s="16"/>
      <c r="N3994" s="16"/>
      <c r="O3994" s="16"/>
      <c r="P3994" s="16"/>
      <c r="Q3994" s="16"/>
      <c r="R3994" s="16">
        <v>3640000</v>
      </c>
      <c r="S3994" s="16">
        <v>13</v>
      </c>
      <c r="T3994" s="16" t="s">
        <v>1326</v>
      </c>
      <c r="U3994" s="16"/>
      <c r="V3994" s="16"/>
    </row>
    <row r="3995" spans="1:22" s="1" customFormat="1" ht="112.5" x14ac:dyDescent="0.3">
      <c r="A3995" s="16">
        <v>3990</v>
      </c>
      <c r="B3995" s="21" t="s">
        <v>8270</v>
      </c>
      <c r="C3995" s="16" t="s">
        <v>6567</v>
      </c>
      <c r="D3995" s="16" t="s">
        <v>704</v>
      </c>
      <c r="E3995" s="16" t="s">
        <v>5317</v>
      </c>
      <c r="F3995" s="16"/>
      <c r="G3995" s="16" t="s">
        <v>33</v>
      </c>
      <c r="H3995" s="251">
        <v>588000</v>
      </c>
      <c r="I3995" s="251">
        <v>2</v>
      </c>
      <c r="J3995" s="16">
        <v>1089765</v>
      </c>
      <c r="K3995" s="16">
        <v>5</v>
      </c>
      <c r="L3995" s="16">
        <v>653859</v>
      </c>
      <c r="M3995" s="16">
        <v>3</v>
      </c>
      <c r="N3995" s="16">
        <v>653859</v>
      </c>
      <c r="O3995" s="16">
        <v>3</v>
      </c>
      <c r="P3995" s="16">
        <v>653859</v>
      </c>
      <c r="Q3995" s="16">
        <v>3</v>
      </c>
      <c r="R3995" s="16">
        <v>3639342</v>
      </c>
      <c r="S3995" s="16">
        <v>16</v>
      </c>
      <c r="T3995" s="16" t="s">
        <v>213</v>
      </c>
      <c r="U3995" s="16" t="s">
        <v>35</v>
      </c>
      <c r="V3995" s="16" t="s">
        <v>8271</v>
      </c>
    </row>
    <row r="3996" spans="1:22" s="1" customFormat="1" ht="206.25" x14ac:dyDescent="0.3">
      <c r="A3996" s="16">
        <v>3991</v>
      </c>
      <c r="B3996" s="21" t="s">
        <v>2548</v>
      </c>
      <c r="C3996" s="16" t="s">
        <v>5254</v>
      </c>
      <c r="D3996" s="16" t="s">
        <v>5255</v>
      </c>
      <c r="E3996" s="16" t="s">
        <v>6682</v>
      </c>
      <c r="F3996" s="16"/>
      <c r="G3996" s="16" t="s">
        <v>1493</v>
      </c>
      <c r="H3996" s="251">
        <v>3638250</v>
      </c>
      <c r="I3996" s="251">
        <v>75</v>
      </c>
      <c r="J3996" s="16">
        <v>0</v>
      </c>
      <c r="K3996" s="16">
        <v>0</v>
      </c>
      <c r="L3996" s="16">
        <v>0</v>
      </c>
      <c r="M3996" s="16">
        <v>0</v>
      </c>
      <c r="N3996" s="16">
        <v>0</v>
      </c>
      <c r="O3996" s="16">
        <v>0</v>
      </c>
      <c r="P3996" s="16">
        <v>0</v>
      </c>
      <c r="Q3996" s="16">
        <v>0</v>
      </c>
      <c r="R3996" s="16">
        <v>3638250</v>
      </c>
      <c r="S3996" s="16">
        <v>75</v>
      </c>
      <c r="T3996" s="16" t="s">
        <v>76</v>
      </c>
      <c r="U3996" s="16"/>
      <c r="V3996" s="16"/>
    </row>
    <row r="3997" spans="1:22" s="1" customFormat="1" ht="409.5" x14ac:dyDescent="0.3">
      <c r="A3997" s="16">
        <v>3992</v>
      </c>
      <c r="B3997" s="21" t="s">
        <v>2391</v>
      </c>
      <c r="C3997" s="16" t="s">
        <v>2392</v>
      </c>
      <c r="D3997" s="16" t="s">
        <v>2393</v>
      </c>
      <c r="E3997" s="16" t="s">
        <v>5656</v>
      </c>
      <c r="F3997" s="16"/>
      <c r="G3997" s="16" t="s">
        <v>24</v>
      </c>
      <c r="H3997" s="251">
        <v>3630900</v>
      </c>
      <c r="I3997" s="251">
        <v>691.6</v>
      </c>
      <c r="J3997" s="16">
        <v>0</v>
      </c>
      <c r="K3997" s="16">
        <v>0</v>
      </c>
      <c r="L3997" s="16">
        <v>0</v>
      </c>
      <c r="M3997" s="16">
        <v>0</v>
      </c>
      <c r="N3997" s="16">
        <v>0</v>
      </c>
      <c r="O3997" s="16">
        <v>0</v>
      </c>
      <c r="P3997" s="16">
        <v>0</v>
      </c>
      <c r="Q3997" s="16">
        <v>0</v>
      </c>
      <c r="R3997" s="16">
        <v>3630900</v>
      </c>
      <c r="S3997" s="16">
        <v>691.6</v>
      </c>
      <c r="T3997" s="16" t="s">
        <v>76</v>
      </c>
      <c r="U3997" s="16"/>
      <c r="V3997" s="16"/>
    </row>
    <row r="3998" spans="1:22" s="1" customFormat="1" ht="56.25" x14ac:dyDescent="0.3">
      <c r="A3998" s="16">
        <v>3993</v>
      </c>
      <c r="B3998" s="21" t="s">
        <v>6683</v>
      </c>
      <c r="C3998" s="16" t="s">
        <v>6684</v>
      </c>
      <c r="D3998" s="16" t="s">
        <v>6685</v>
      </c>
      <c r="E3998" s="16" t="s">
        <v>10602</v>
      </c>
      <c r="F3998" s="16"/>
      <c r="G3998" s="16" t="s">
        <v>9115</v>
      </c>
      <c r="H3998" s="251">
        <v>3628800</v>
      </c>
      <c r="I3998" s="251" t="s">
        <v>9123</v>
      </c>
      <c r="J3998" s="16"/>
      <c r="K3998" s="16"/>
      <c r="L3998" s="16"/>
      <c r="M3998" s="16"/>
      <c r="N3998" s="16"/>
      <c r="O3998" s="16"/>
      <c r="P3998" s="16"/>
      <c r="Q3998" s="16"/>
      <c r="R3998" s="16">
        <v>3628800</v>
      </c>
      <c r="S3998" s="16">
        <v>6</v>
      </c>
      <c r="T3998" s="16" t="s">
        <v>76</v>
      </c>
      <c r="U3998" s="16" t="s">
        <v>83</v>
      </c>
      <c r="V3998" s="16" t="s">
        <v>10603</v>
      </c>
    </row>
    <row r="3999" spans="1:22" s="1" customFormat="1" ht="75" x14ac:dyDescent="0.3">
      <c r="A3999" s="16">
        <v>3994</v>
      </c>
      <c r="B3999" s="16" t="s">
        <v>5693</v>
      </c>
      <c r="C3999" s="16" t="s">
        <v>5694</v>
      </c>
      <c r="D3999" s="16" t="s">
        <v>5695</v>
      </c>
      <c r="E3999" s="16" t="s">
        <v>13096</v>
      </c>
      <c r="F3999" s="16"/>
      <c r="G3999" s="151" t="s">
        <v>9115</v>
      </c>
      <c r="H3999" s="166">
        <v>3625424.88</v>
      </c>
      <c r="I3999" s="166" t="s">
        <v>10636</v>
      </c>
      <c r="J3999" s="166"/>
      <c r="K3999" s="166"/>
      <c r="L3999" s="166"/>
      <c r="M3999" s="166"/>
      <c r="N3999" s="166"/>
      <c r="O3999" s="166"/>
      <c r="P3999" s="166"/>
      <c r="Q3999" s="166"/>
      <c r="R3999" s="16">
        <v>3625424.88</v>
      </c>
      <c r="S3999" s="275">
        <v>25</v>
      </c>
      <c r="T3999" s="20" t="s">
        <v>12910</v>
      </c>
      <c r="U3999" s="118" t="s">
        <v>2567</v>
      </c>
      <c r="V3999" s="118"/>
    </row>
    <row r="4000" spans="1:22" s="1" customFormat="1" ht="409.5" x14ac:dyDescent="0.3">
      <c r="A4000" s="16">
        <v>3995</v>
      </c>
      <c r="B4000" s="21" t="s">
        <v>5018</v>
      </c>
      <c r="C4000" s="16" t="s">
        <v>5019</v>
      </c>
      <c r="D4000" s="16" t="s">
        <v>5020</v>
      </c>
      <c r="E4000" s="16" t="s">
        <v>5021</v>
      </c>
      <c r="F4000" s="16"/>
      <c r="G4000" s="16" t="s">
        <v>1664</v>
      </c>
      <c r="H4000" s="251">
        <v>1461928.7999999998</v>
      </c>
      <c r="I4000" s="251">
        <v>830</v>
      </c>
      <c r="J4000" s="16">
        <v>540330</v>
      </c>
      <c r="K4000" s="16">
        <v>600</v>
      </c>
      <c r="L4000" s="16">
        <v>540330</v>
      </c>
      <c r="M4000" s="16">
        <v>600</v>
      </c>
      <c r="N4000" s="16">
        <v>540330</v>
      </c>
      <c r="O4000" s="16">
        <v>600</v>
      </c>
      <c r="P4000" s="16">
        <v>540330</v>
      </c>
      <c r="Q4000" s="16">
        <v>600</v>
      </c>
      <c r="R4000" s="16">
        <v>3623248.8</v>
      </c>
      <c r="S4000" s="16">
        <v>3230</v>
      </c>
      <c r="T4000" s="16" t="s">
        <v>25</v>
      </c>
      <c r="U4000" s="16" t="s">
        <v>455</v>
      </c>
      <c r="V4000" s="16" t="s">
        <v>5022</v>
      </c>
    </row>
    <row r="4001" spans="1:22" s="1" customFormat="1" ht="56.25" x14ac:dyDescent="0.3">
      <c r="A4001" s="16">
        <v>3996</v>
      </c>
      <c r="B4001" s="51" t="s">
        <v>14946</v>
      </c>
      <c r="C4001" s="51" t="s">
        <v>14947</v>
      </c>
      <c r="D4001" s="51" t="s">
        <v>14948</v>
      </c>
      <c r="E4001" s="51" t="s">
        <v>14949</v>
      </c>
      <c r="F4001" s="40" t="s">
        <v>14449</v>
      </c>
      <c r="G4001" s="51" t="s">
        <v>9115</v>
      </c>
      <c r="H4001" s="437">
        <v>3622752</v>
      </c>
      <c r="I4001" s="251" t="s">
        <v>14950</v>
      </c>
      <c r="J4001" s="17"/>
      <c r="K4001" s="17"/>
      <c r="L4001" s="17"/>
      <c r="M4001" s="17"/>
      <c r="N4001" s="17"/>
      <c r="O4001" s="17"/>
      <c r="P4001" s="17"/>
      <c r="Q4001" s="17"/>
      <c r="R4001" s="16">
        <v>3622752</v>
      </c>
      <c r="S4001" s="16">
        <v>1198</v>
      </c>
      <c r="T4001" s="51" t="s">
        <v>14655</v>
      </c>
      <c r="U4001" s="51"/>
      <c r="V4001" s="17"/>
    </row>
    <row r="4002" spans="1:22" s="1" customFormat="1" ht="75" x14ac:dyDescent="0.3">
      <c r="A4002" s="16">
        <v>3997</v>
      </c>
      <c r="B4002" s="20" t="s">
        <v>16205</v>
      </c>
      <c r="C4002" s="20" t="s">
        <v>16206</v>
      </c>
      <c r="D4002" s="20" t="s">
        <v>16207</v>
      </c>
      <c r="E4002" s="113" t="s">
        <v>16208</v>
      </c>
      <c r="F4002" s="154" t="s">
        <v>16209</v>
      </c>
      <c r="G4002" s="21" t="s">
        <v>33</v>
      </c>
      <c r="H4002" s="115">
        <v>3617814.44</v>
      </c>
      <c r="I4002" s="115">
        <v>4</v>
      </c>
      <c r="J4002" s="171"/>
      <c r="K4002" s="171"/>
      <c r="L4002" s="171"/>
      <c r="M4002" s="171"/>
      <c r="N4002" s="174"/>
      <c r="O4002" s="174"/>
      <c r="P4002" s="174"/>
      <c r="Q4002" s="174"/>
      <c r="R4002" s="16">
        <v>3617814.44</v>
      </c>
      <c r="S4002" s="171">
        <v>4</v>
      </c>
      <c r="T4002" s="21" t="s">
        <v>15928</v>
      </c>
      <c r="U4002" s="16" t="s">
        <v>199</v>
      </c>
      <c r="V4002" s="16" t="s">
        <v>199</v>
      </c>
    </row>
    <row r="4003" spans="1:22" s="1" customFormat="1" ht="56.25" x14ac:dyDescent="0.3">
      <c r="A4003" s="16">
        <v>3998</v>
      </c>
      <c r="B4003" s="21" t="s">
        <v>8273</v>
      </c>
      <c r="C4003" s="16" t="s">
        <v>4889</v>
      </c>
      <c r="D4003" s="16" t="s">
        <v>326</v>
      </c>
      <c r="E4003" s="16" t="s">
        <v>4890</v>
      </c>
      <c r="F4003" s="16"/>
      <c r="G4003" s="16" t="s">
        <v>281</v>
      </c>
      <c r="H4003" s="251">
        <v>1186992</v>
      </c>
      <c r="I4003" s="251">
        <v>72</v>
      </c>
      <c r="J4003" s="16">
        <v>619958.16</v>
      </c>
      <c r="K4003" s="16">
        <v>72</v>
      </c>
      <c r="L4003" s="16">
        <v>602737.10000000009</v>
      </c>
      <c r="M4003" s="16">
        <v>70</v>
      </c>
      <c r="N4003" s="16">
        <v>602737.10000000009</v>
      </c>
      <c r="O4003" s="16">
        <v>70</v>
      </c>
      <c r="P4003" s="16">
        <v>602737.10000000009</v>
      </c>
      <c r="Q4003" s="16">
        <v>70</v>
      </c>
      <c r="R4003" s="16">
        <v>3615161.4600000004</v>
      </c>
      <c r="S4003" s="16">
        <v>354</v>
      </c>
      <c r="T4003" s="16" t="s">
        <v>213</v>
      </c>
      <c r="U4003" s="16" t="s">
        <v>7048</v>
      </c>
      <c r="V4003" s="16" t="s">
        <v>7048</v>
      </c>
    </row>
    <row r="4004" spans="1:22" s="1" customFormat="1" ht="93.75" x14ac:dyDescent="0.3">
      <c r="A4004" s="16">
        <v>3999</v>
      </c>
      <c r="B4004" s="113" t="s">
        <v>1676</v>
      </c>
      <c r="C4004" s="113" t="s">
        <v>6217</v>
      </c>
      <c r="D4004" s="113" t="s">
        <v>6218</v>
      </c>
      <c r="E4004" s="113" t="s">
        <v>15576</v>
      </c>
      <c r="F4004" s="113" t="s">
        <v>14449</v>
      </c>
      <c r="G4004" s="113" t="s">
        <v>9115</v>
      </c>
      <c r="H4004" s="189">
        <v>1432600</v>
      </c>
      <c r="I4004" s="172" t="s">
        <v>15750</v>
      </c>
      <c r="J4004" s="20">
        <v>0</v>
      </c>
      <c r="K4004" s="20">
        <v>0</v>
      </c>
      <c r="L4004" s="202">
        <v>1430000</v>
      </c>
      <c r="M4004" s="20">
        <v>220</v>
      </c>
      <c r="N4004" s="20">
        <v>0</v>
      </c>
      <c r="O4004" s="20">
        <v>0</v>
      </c>
      <c r="P4004" s="20">
        <v>750000</v>
      </c>
      <c r="Q4004" s="20">
        <v>100</v>
      </c>
      <c r="R4004" s="16">
        <v>3612600</v>
      </c>
      <c r="S4004" s="21">
        <v>567</v>
      </c>
      <c r="T4004" s="113" t="s">
        <v>15746</v>
      </c>
      <c r="U4004" s="238"/>
      <c r="V4004" s="112"/>
    </row>
    <row r="4005" spans="1:22" s="1" customFormat="1" ht="409.5" x14ac:dyDescent="0.3">
      <c r="A4005" s="16">
        <v>4000</v>
      </c>
      <c r="B4005" s="21" t="s">
        <v>4414</v>
      </c>
      <c r="C4005" s="16" t="s">
        <v>4058</v>
      </c>
      <c r="D4005" s="16" t="s">
        <v>4059</v>
      </c>
      <c r="E4005" s="16" t="s">
        <v>4415</v>
      </c>
      <c r="F4005" s="16"/>
      <c r="G4005" s="16" t="s">
        <v>33</v>
      </c>
      <c r="H4005" s="251">
        <v>810487.94</v>
      </c>
      <c r="I4005" s="251">
        <v>58</v>
      </c>
      <c r="J4005" s="16">
        <v>698696.5</v>
      </c>
      <c r="K4005" s="16">
        <v>50</v>
      </c>
      <c r="L4005" s="16">
        <v>698696.5</v>
      </c>
      <c r="M4005" s="16">
        <v>50</v>
      </c>
      <c r="N4005" s="16">
        <v>698696.5</v>
      </c>
      <c r="O4005" s="16">
        <v>50</v>
      </c>
      <c r="P4005" s="16">
        <v>698696.5</v>
      </c>
      <c r="Q4005" s="16">
        <v>50</v>
      </c>
      <c r="R4005" s="16">
        <v>3605273.94</v>
      </c>
      <c r="S4005" s="16">
        <v>258</v>
      </c>
      <c r="T4005" s="16" t="s">
        <v>25</v>
      </c>
      <c r="U4005" s="16" t="s">
        <v>2567</v>
      </c>
      <c r="V4005" s="16" t="s">
        <v>4416</v>
      </c>
    </row>
    <row r="4006" spans="1:22" s="1" customFormat="1" ht="281.25" x14ac:dyDescent="0.3">
      <c r="A4006" s="16">
        <v>4001</v>
      </c>
      <c r="B4006" s="21" t="s">
        <v>1676</v>
      </c>
      <c r="C4006" s="16" t="s">
        <v>1677</v>
      </c>
      <c r="D4006" s="16" t="s">
        <v>844</v>
      </c>
      <c r="E4006" s="16" t="s">
        <v>5446</v>
      </c>
      <c r="F4006" s="16"/>
      <c r="G4006" s="16" t="s">
        <v>1493</v>
      </c>
      <c r="H4006" s="251">
        <v>3604800</v>
      </c>
      <c r="I4006" s="251">
        <v>16</v>
      </c>
      <c r="J4006" s="16">
        <v>0</v>
      </c>
      <c r="K4006" s="16">
        <v>0</v>
      </c>
      <c r="L4006" s="16">
        <v>0</v>
      </c>
      <c r="M4006" s="16">
        <v>0</v>
      </c>
      <c r="N4006" s="16">
        <v>0</v>
      </c>
      <c r="O4006" s="16">
        <v>0</v>
      </c>
      <c r="P4006" s="16">
        <v>0</v>
      </c>
      <c r="Q4006" s="16">
        <v>0</v>
      </c>
      <c r="R4006" s="16">
        <v>3604800</v>
      </c>
      <c r="S4006" s="16">
        <v>16</v>
      </c>
      <c r="T4006" s="16" t="s">
        <v>76</v>
      </c>
      <c r="U4006" s="16" t="s">
        <v>61</v>
      </c>
      <c r="V4006" s="16" t="s">
        <v>5447</v>
      </c>
    </row>
    <row r="4007" spans="1:22" s="1" customFormat="1" ht="409.5" x14ac:dyDescent="0.3">
      <c r="A4007" s="16">
        <v>4002</v>
      </c>
      <c r="B4007" s="21" t="s">
        <v>4950</v>
      </c>
      <c r="C4007" s="16" t="s">
        <v>4951</v>
      </c>
      <c r="D4007" s="16" t="s">
        <v>4952</v>
      </c>
      <c r="E4007" s="16" t="s">
        <v>4953</v>
      </c>
      <c r="F4007" s="16"/>
      <c r="G4007" s="16" t="s">
        <v>7035</v>
      </c>
      <c r="H4007" s="251">
        <v>3603000</v>
      </c>
      <c r="I4007" s="251">
        <v>1500</v>
      </c>
      <c r="J4007" s="16">
        <v>0</v>
      </c>
      <c r="K4007" s="16">
        <v>0</v>
      </c>
      <c r="L4007" s="16">
        <v>0</v>
      </c>
      <c r="M4007" s="16">
        <v>0</v>
      </c>
      <c r="N4007" s="16">
        <v>0</v>
      </c>
      <c r="O4007" s="16">
        <v>0</v>
      </c>
      <c r="P4007" s="16">
        <v>0</v>
      </c>
      <c r="Q4007" s="16">
        <v>0</v>
      </c>
      <c r="R4007" s="16">
        <v>3603000</v>
      </c>
      <c r="S4007" s="16">
        <v>1500</v>
      </c>
      <c r="T4007" s="16" t="s">
        <v>76</v>
      </c>
      <c r="U4007" s="16"/>
      <c r="V4007" s="16"/>
    </row>
    <row r="4008" spans="1:22" s="1" customFormat="1" ht="37.5" x14ac:dyDescent="0.3">
      <c r="A4008" s="16">
        <v>4003</v>
      </c>
      <c r="B4008" s="21" t="s">
        <v>8274</v>
      </c>
      <c r="C4008" s="16" t="s">
        <v>8275</v>
      </c>
      <c r="D4008" s="16" t="s">
        <v>2634</v>
      </c>
      <c r="E4008" s="16" t="s">
        <v>3918</v>
      </c>
      <c r="F4008" s="16"/>
      <c r="G4008" s="16" t="s">
        <v>33</v>
      </c>
      <c r="H4008" s="251">
        <v>767987.99999999988</v>
      </c>
      <c r="I4008" s="251">
        <v>32</v>
      </c>
      <c r="J4008" s="16">
        <v>708240</v>
      </c>
      <c r="K4008" s="16">
        <v>20</v>
      </c>
      <c r="L4008" s="16">
        <v>708240</v>
      </c>
      <c r="M4008" s="16">
        <v>20</v>
      </c>
      <c r="N4008" s="16">
        <v>708240</v>
      </c>
      <c r="O4008" s="16">
        <v>20</v>
      </c>
      <c r="P4008" s="16">
        <v>708240</v>
      </c>
      <c r="Q4008" s="16">
        <v>20</v>
      </c>
      <c r="R4008" s="16">
        <v>3600948</v>
      </c>
      <c r="S4008" s="16">
        <v>112</v>
      </c>
      <c r="T4008" s="16" t="s">
        <v>213</v>
      </c>
      <c r="U4008" s="16" t="s">
        <v>7048</v>
      </c>
      <c r="V4008" s="16" t="s">
        <v>7048</v>
      </c>
    </row>
    <row r="4009" spans="1:22" s="1" customFormat="1" ht="56.25" x14ac:dyDescent="0.3">
      <c r="A4009" s="16">
        <v>4004</v>
      </c>
      <c r="B4009" s="21" t="s">
        <v>270</v>
      </c>
      <c r="C4009" s="16" t="s">
        <v>9671</v>
      </c>
      <c r="D4009" s="16" t="s">
        <v>9672</v>
      </c>
      <c r="E4009" s="16" t="s">
        <v>5</v>
      </c>
      <c r="F4009" s="16" t="s">
        <v>9673</v>
      </c>
      <c r="G4009" s="16" t="s">
        <v>1493</v>
      </c>
      <c r="H4009" s="251">
        <v>720070</v>
      </c>
      <c r="I4009" s="251">
        <v>5</v>
      </c>
      <c r="J4009" s="16">
        <v>720070</v>
      </c>
      <c r="K4009" s="16">
        <v>5</v>
      </c>
      <c r="L4009" s="16">
        <v>720070</v>
      </c>
      <c r="M4009" s="16">
        <v>5</v>
      </c>
      <c r="N4009" s="16">
        <v>720070</v>
      </c>
      <c r="O4009" s="16">
        <v>5</v>
      </c>
      <c r="P4009" s="16">
        <v>720070</v>
      </c>
      <c r="Q4009" s="16">
        <v>5</v>
      </c>
      <c r="R4009" s="16">
        <v>3600350</v>
      </c>
      <c r="S4009" s="16">
        <v>25</v>
      </c>
      <c r="T4009" s="16" t="s">
        <v>1457</v>
      </c>
      <c r="U4009" s="16"/>
      <c r="V4009" s="16"/>
    </row>
    <row r="4010" spans="1:22" s="1" customFormat="1" x14ac:dyDescent="0.3">
      <c r="A4010" s="16">
        <v>4005</v>
      </c>
      <c r="B4010" s="21" t="s">
        <v>4626</v>
      </c>
      <c r="C4010" s="16" t="s">
        <v>6057</v>
      </c>
      <c r="D4010" s="16" t="s">
        <v>6058</v>
      </c>
      <c r="E4010" s="16" t="s">
        <v>10374</v>
      </c>
      <c r="F4010" s="16"/>
      <c r="G4010" s="16" t="s">
        <v>9115</v>
      </c>
      <c r="H4010" s="251">
        <v>3600083.2</v>
      </c>
      <c r="I4010" s="251" t="s">
        <v>9266</v>
      </c>
      <c r="J4010" s="16"/>
      <c r="K4010" s="16"/>
      <c r="L4010" s="16"/>
      <c r="M4010" s="16"/>
      <c r="N4010" s="16"/>
      <c r="O4010" s="16"/>
      <c r="P4010" s="16"/>
      <c r="Q4010" s="16"/>
      <c r="R4010" s="16">
        <v>3600083.2</v>
      </c>
      <c r="S4010" s="16">
        <v>4</v>
      </c>
      <c r="T4010" s="16" t="s">
        <v>76</v>
      </c>
      <c r="U4010" s="16" t="s">
        <v>2567</v>
      </c>
      <c r="V4010" s="16" t="s">
        <v>10488</v>
      </c>
    </row>
    <row r="4011" spans="1:22" s="1" customFormat="1" ht="112.5" x14ac:dyDescent="0.3">
      <c r="A4011" s="16">
        <v>4006</v>
      </c>
      <c r="B4011" s="21" t="s">
        <v>6046</v>
      </c>
      <c r="C4011" s="16" t="s">
        <v>6781</v>
      </c>
      <c r="D4011" s="16" t="s">
        <v>6782</v>
      </c>
      <c r="E4011" s="16" t="s">
        <v>6783</v>
      </c>
      <c r="F4011" s="16"/>
      <c r="G4011" s="16" t="s">
        <v>1493</v>
      </c>
      <c r="H4011" s="251">
        <v>3600000</v>
      </c>
      <c r="I4011" s="251">
        <v>60</v>
      </c>
      <c r="J4011" s="16">
        <v>0</v>
      </c>
      <c r="K4011" s="16">
        <v>0</v>
      </c>
      <c r="L4011" s="16">
        <v>0</v>
      </c>
      <c r="M4011" s="16">
        <v>0</v>
      </c>
      <c r="N4011" s="16">
        <v>0</v>
      </c>
      <c r="O4011" s="16">
        <v>0</v>
      </c>
      <c r="P4011" s="16">
        <v>0</v>
      </c>
      <c r="Q4011" s="16">
        <v>0</v>
      </c>
      <c r="R4011" s="16">
        <v>3600000</v>
      </c>
      <c r="S4011" s="16">
        <v>60</v>
      </c>
      <c r="T4011" s="16" t="s">
        <v>76</v>
      </c>
      <c r="U4011" s="16"/>
      <c r="V4011" s="16" t="s">
        <v>5873</v>
      </c>
    </row>
    <row r="4012" spans="1:22" s="1" customFormat="1" ht="75" x14ac:dyDescent="0.3">
      <c r="A4012" s="16">
        <v>4007</v>
      </c>
      <c r="B4012" s="16" t="s">
        <v>263</v>
      </c>
      <c r="C4012" s="16" t="s">
        <v>11329</v>
      </c>
      <c r="D4012" s="16" t="s">
        <v>11330</v>
      </c>
      <c r="E4012" s="16" t="s">
        <v>12677</v>
      </c>
      <c r="F4012" s="16"/>
      <c r="G4012" s="151" t="s">
        <v>9115</v>
      </c>
      <c r="H4012" s="275">
        <v>0</v>
      </c>
      <c r="I4012" s="275">
        <v>0</v>
      </c>
      <c r="J4012" s="275">
        <v>900000</v>
      </c>
      <c r="K4012" s="275" t="s">
        <v>9329</v>
      </c>
      <c r="L4012" s="275">
        <v>900000</v>
      </c>
      <c r="M4012" s="275" t="s">
        <v>9329</v>
      </c>
      <c r="N4012" s="275">
        <v>900000</v>
      </c>
      <c r="O4012" s="275" t="s">
        <v>9329</v>
      </c>
      <c r="P4012" s="275">
        <v>900000</v>
      </c>
      <c r="Q4012" s="275" t="s">
        <v>9329</v>
      </c>
      <c r="R4012" s="16">
        <v>3600000</v>
      </c>
      <c r="S4012" s="275">
        <v>144</v>
      </c>
      <c r="T4012" s="38" t="s">
        <v>11752</v>
      </c>
      <c r="U4012" s="279"/>
      <c r="V4012" s="279"/>
    </row>
    <row r="4013" spans="1:22" s="1" customFormat="1" ht="56.25" x14ac:dyDescent="0.3">
      <c r="A4013" s="16">
        <v>4008</v>
      </c>
      <c r="B4013" s="20" t="s">
        <v>12611</v>
      </c>
      <c r="C4013" s="20" t="s">
        <v>13856</v>
      </c>
      <c r="D4013" s="20" t="s">
        <v>13857</v>
      </c>
      <c r="E4013" s="20" t="s">
        <v>13858</v>
      </c>
      <c r="F4013" s="20" t="s">
        <v>13781</v>
      </c>
      <c r="G4013" s="20" t="s">
        <v>33</v>
      </c>
      <c r="H4013" s="115">
        <v>1200000</v>
      </c>
      <c r="I4013" s="115">
        <v>2</v>
      </c>
      <c r="J4013" s="21"/>
      <c r="K4013" s="114"/>
      <c r="L4013" s="172">
        <v>1200000</v>
      </c>
      <c r="M4013" s="113">
        <v>2</v>
      </c>
      <c r="N4013" s="114"/>
      <c r="O4013" s="114"/>
      <c r="P4013" s="172">
        <v>1200000</v>
      </c>
      <c r="Q4013" s="113">
        <v>2</v>
      </c>
      <c r="R4013" s="16">
        <v>3600000</v>
      </c>
      <c r="S4013" s="21">
        <v>6</v>
      </c>
      <c r="T4013" s="113" t="s">
        <v>13791</v>
      </c>
      <c r="U4013" s="112" t="s">
        <v>455</v>
      </c>
      <c r="V4013" s="112"/>
    </row>
    <row r="4014" spans="1:22" s="1" customFormat="1" ht="75" x14ac:dyDescent="0.3">
      <c r="A4014" s="16">
        <v>4009</v>
      </c>
      <c r="B4014" s="113" t="s">
        <v>55</v>
      </c>
      <c r="C4014" s="113" t="s">
        <v>12534</v>
      </c>
      <c r="D4014" s="113" t="s">
        <v>12535</v>
      </c>
      <c r="E4014" s="113" t="s">
        <v>14494</v>
      </c>
      <c r="F4014" s="20" t="s">
        <v>14449</v>
      </c>
      <c r="G4014" s="113" t="s">
        <v>9115</v>
      </c>
      <c r="H4014" s="189">
        <v>3600000</v>
      </c>
      <c r="I4014" s="172" t="s">
        <v>9123</v>
      </c>
      <c r="J4014" s="20"/>
      <c r="K4014" s="20"/>
      <c r="L4014" s="20"/>
      <c r="M4014" s="20"/>
      <c r="N4014" s="20"/>
      <c r="O4014" s="20"/>
      <c r="P4014" s="20"/>
      <c r="Q4014" s="20"/>
      <c r="R4014" s="16">
        <v>3600000</v>
      </c>
      <c r="S4014" s="21">
        <v>6</v>
      </c>
      <c r="T4014" s="113" t="s">
        <v>14450</v>
      </c>
      <c r="U4014" s="16"/>
      <c r="V4014" s="112"/>
    </row>
    <row r="4015" spans="1:22" s="1" customFormat="1" ht="131.25" x14ac:dyDescent="0.3">
      <c r="A4015" s="16">
        <v>4010</v>
      </c>
      <c r="B4015" s="21" t="s">
        <v>8276</v>
      </c>
      <c r="C4015" s="16" t="s">
        <v>545</v>
      </c>
      <c r="D4015" s="16" t="s">
        <v>544</v>
      </c>
      <c r="E4015" s="16" t="s">
        <v>546</v>
      </c>
      <c r="F4015" s="16"/>
      <c r="G4015" s="16" t="s">
        <v>33</v>
      </c>
      <c r="H4015" s="251">
        <v>600000</v>
      </c>
      <c r="I4015" s="251">
        <v>2</v>
      </c>
      <c r="J4015" s="16">
        <v>749889.28</v>
      </c>
      <c r="K4015" s="16">
        <v>2</v>
      </c>
      <c r="L4015" s="16">
        <v>749889.28</v>
      </c>
      <c r="M4015" s="16">
        <v>2</v>
      </c>
      <c r="N4015" s="16">
        <v>749889.28</v>
      </c>
      <c r="O4015" s="16">
        <v>2</v>
      </c>
      <c r="P4015" s="16">
        <v>749889.28</v>
      </c>
      <c r="Q4015" s="16">
        <v>2</v>
      </c>
      <c r="R4015" s="16">
        <v>3599557.12</v>
      </c>
      <c r="S4015" s="16">
        <v>10</v>
      </c>
      <c r="T4015" s="16" t="s">
        <v>213</v>
      </c>
      <c r="U4015" s="16" t="s">
        <v>294</v>
      </c>
      <c r="V4015" s="16" t="s">
        <v>549</v>
      </c>
    </row>
    <row r="4016" spans="1:22" s="1" customFormat="1" ht="56.25" x14ac:dyDescent="0.3">
      <c r="A4016" s="16">
        <v>4011</v>
      </c>
      <c r="B4016" s="21" t="s">
        <v>5365</v>
      </c>
      <c r="C4016" s="16" t="s">
        <v>5366</v>
      </c>
      <c r="D4016" s="16" t="s">
        <v>5367</v>
      </c>
      <c r="E4016" s="16" t="s">
        <v>10382</v>
      </c>
      <c r="F4016" s="16"/>
      <c r="G4016" s="16" t="s">
        <v>9115</v>
      </c>
      <c r="H4016" s="251">
        <v>3598560</v>
      </c>
      <c r="I4016" s="251" t="s">
        <v>9123</v>
      </c>
      <c r="J4016" s="16"/>
      <c r="K4016" s="16"/>
      <c r="L4016" s="16"/>
      <c r="M4016" s="16"/>
      <c r="N4016" s="16"/>
      <c r="O4016" s="16"/>
      <c r="P4016" s="16"/>
      <c r="Q4016" s="16"/>
      <c r="R4016" s="16">
        <v>3598560</v>
      </c>
      <c r="S4016" s="16">
        <v>6</v>
      </c>
      <c r="T4016" s="16" t="s">
        <v>76</v>
      </c>
      <c r="U4016" s="16" t="s">
        <v>294</v>
      </c>
      <c r="V4016" s="16" t="s">
        <v>10381</v>
      </c>
    </row>
    <row r="4017" spans="1:22" s="1" customFormat="1" ht="37.5" x14ac:dyDescent="0.3">
      <c r="A4017" s="16">
        <v>4012</v>
      </c>
      <c r="B4017" s="21" t="s">
        <v>486</v>
      </c>
      <c r="C4017" s="16" t="s">
        <v>211</v>
      </c>
      <c r="D4017" s="16" t="s">
        <v>212</v>
      </c>
      <c r="E4017" s="16" t="s">
        <v>10717</v>
      </c>
      <c r="F4017" s="16"/>
      <c r="G4017" s="16" t="s">
        <v>9115</v>
      </c>
      <c r="H4017" s="251">
        <v>3594948</v>
      </c>
      <c r="I4017" s="251" t="s">
        <v>9127</v>
      </c>
      <c r="J4017" s="16"/>
      <c r="K4017" s="16"/>
      <c r="L4017" s="16"/>
      <c r="M4017" s="16"/>
      <c r="N4017" s="16"/>
      <c r="O4017" s="16"/>
      <c r="P4017" s="16"/>
      <c r="Q4017" s="16"/>
      <c r="R4017" s="16">
        <v>3594948</v>
      </c>
      <c r="S4017" s="16">
        <v>15</v>
      </c>
      <c r="T4017" s="16" t="s">
        <v>76</v>
      </c>
      <c r="U4017" s="16" t="s">
        <v>2567</v>
      </c>
      <c r="V4017" s="16" t="s">
        <v>10715</v>
      </c>
    </row>
    <row r="4018" spans="1:22" s="1" customFormat="1" ht="150" x14ac:dyDescent="0.3">
      <c r="A4018" s="16">
        <v>4013</v>
      </c>
      <c r="B4018" s="16" t="s">
        <v>4470</v>
      </c>
      <c r="C4018" s="16" t="s">
        <v>7022</v>
      </c>
      <c r="D4018" s="16" t="s">
        <v>1601</v>
      </c>
      <c r="E4018" s="16" t="s">
        <v>13614</v>
      </c>
      <c r="F4018" s="16"/>
      <c r="G4018" s="151" t="s">
        <v>9115</v>
      </c>
      <c r="H4018" s="166">
        <v>3593721.6</v>
      </c>
      <c r="I4018" s="166" t="s">
        <v>9385</v>
      </c>
      <c r="J4018" s="166"/>
      <c r="K4018" s="166"/>
      <c r="L4018" s="166"/>
      <c r="M4018" s="166"/>
      <c r="N4018" s="166"/>
      <c r="O4018" s="166"/>
      <c r="P4018" s="166"/>
      <c r="Q4018" s="166"/>
      <c r="R4018" s="16">
        <v>3593721.6</v>
      </c>
      <c r="S4018" s="275">
        <v>50</v>
      </c>
      <c r="T4018" s="123" t="s">
        <v>13573</v>
      </c>
      <c r="U4018" s="118"/>
      <c r="V4018" s="118" t="s">
        <v>13615</v>
      </c>
    </row>
    <row r="4019" spans="1:22" s="1" customFormat="1" ht="56.25" x14ac:dyDescent="0.3">
      <c r="A4019" s="16">
        <v>4014</v>
      </c>
      <c r="B4019" s="21" t="s">
        <v>8277</v>
      </c>
      <c r="C4019" s="16" t="s">
        <v>475</v>
      </c>
      <c r="D4019" s="16" t="s">
        <v>474</v>
      </c>
      <c r="E4019" s="16" t="s">
        <v>476</v>
      </c>
      <c r="F4019" s="16"/>
      <c r="G4019" s="16" t="s">
        <v>33</v>
      </c>
      <c r="H4019" s="251">
        <v>979875</v>
      </c>
      <c r="I4019" s="251">
        <v>45</v>
      </c>
      <c r="J4019" s="16">
        <v>0</v>
      </c>
      <c r="K4019" s="16">
        <v>0</v>
      </c>
      <c r="L4019" s="16">
        <v>871000</v>
      </c>
      <c r="M4019" s="16">
        <v>40</v>
      </c>
      <c r="N4019" s="16">
        <v>871000</v>
      </c>
      <c r="O4019" s="16">
        <v>0</v>
      </c>
      <c r="P4019" s="16">
        <v>871000</v>
      </c>
      <c r="Q4019" s="16">
        <v>40</v>
      </c>
      <c r="R4019" s="16">
        <v>3592875</v>
      </c>
      <c r="S4019" s="16">
        <v>125</v>
      </c>
      <c r="T4019" s="16" t="s">
        <v>213</v>
      </c>
      <c r="U4019" s="16" t="s">
        <v>83</v>
      </c>
      <c r="V4019" s="16" t="s">
        <v>83</v>
      </c>
    </row>
    <row r="4020" spans="1:22" s="1" customFormat="1" ht="75" x14ac:dyDescent="0.3">
      <c r="A4020" s="16">
        <v>4015</v>
      </c>
      <c r="B4020" s="16" t="s">
        <v>480</v>
      </c>
      <c r="C4020" s="16" t="s">
        <v>481</v>
      </c>
      <c r="D4020" s="16" t="s">
        <v>482</v>
      </c>
      <c r="E4020" s="16" t="s">
        <v>13097</v>
      </c>
      <c r="F4020" s="16"/>
      <c r="G4020" s="151" t="s">
        <v>33</v>
      </c>
      <c r="H4020" s="166">
        <v>3589016.97</v>
      </c>
      <c r="I4020" s="166">
        <v>77</v>
      </c>
      <c r="J4020" s="166">
        <v>0</v>
      </c>
      <c r="K4020" s="166">
        <v>25</v>
      </c>
      <c r="L4020" s="166">
        <v>0</v>
      </c>
      <c r="M4020" s="166">
        <v>0</v>
      </c>
      <c r="N4020" s="166">
        <v>0</v>
      </c>
      <c r="O4020" s="166">
        <v>18</v>
      </c>
      <c r="P4020" s="166">
        <v>0</v>
      </c>
      <c r="Q4020" s="166">
        <v>14</v>
      </c>
      <c r="R4020" s="16">
        <v>3589016.97</v>
      </c>
      <c r="S4020" s="275">
        <v>134</v>
      </c>
      <c r="T4020" s="123" t="s">
        <v>12910</v>
      </c>
      <c r="U4020" s="166" t="s">
        <v>61</v>
      </c>
      <c r="V4020" s="166" t="s">
        <v>13079</v>
      </c>
    </row>
    <row r="4021" spans="1:22" s="1" customFormat="1" ht="131.25" x14ac:dyDescent="0.3">
      <c r="A4021" s="16">
        <v>4016</v>
      </c>
      <c r="B4021" s="21" t="s">
        <v>8278</v>
      </c>
      <c r="C4021" s="16" t="s">
        <v>8279</v>
      </c>
      <c r="D4021" s="16" t="s">
        <v>114</v>
      </c>
      <c r="E4021" s="16" t="s">
        <v>8280</v>
      </c>
      <c r="F4021" s="16"/>
      <c r="G4021" s="16" t="s">
        <v>7013</v>
      </c>
      <c r="H4021" s="251">
        <v>40725</v>
      </c>
      <c r="I4021" s="251">
        <v>181</v>
      </c>
      <c r="J4021" s="16">
        <v>872100</v>
      </c>
      <c r="K4021" s="16">
        <v>3230</v>
      </c>
      <c r="L4021" s="16">
        <v>891000</v>
      </c>
      <c r="M4021" s="16">
        <v>3300</v>
      </c>
      <c r="N4021" s="16">
        <v>891000</v>
      </c>
      <c r="O4021" s="16">
        <v>3300</v>
      </c>
      <c r="P4021" s="16">
        <v>891000</v>
      </c>
      <c r="Q4021" s="16">
        <v>3300</v>
      </c>
      <c r="R4021" s="16">
        <v>3585825</v>
      </c>
      <c r="S4021" s="16">
        <v>13311</v>
      </c>
      <c r="T4021" s="16" t="s">
        <v>213</v>
      </c>
      <c r="U4021" s="16" t="s">
        <v>83</v>
      </c>
      <c r="V4021" s="16" t="s">
        <v>8281</v>
      </c>
    </row>
    <row r="4022" spans="1:22" s="1" customFormat="1" ht="93.75" x14ac:dyDescent="0.3">
      <c r="A4022" s="16">
        <v>4017</v>
      </c>
      <c r="B4022" s="21" t="s">
        <v>361</v>
      </c>
      <c r="C4022" s="16" t="s">
        <v>362</v>
      </c>
      <c r="D4022" s="16" t="s">
        <v>363</v>
      </c>
      <c r="E4022" s="16" t="s">
        <v>5</v>
      </c>
      <c r="F4022" s="16" t="s">
        <v>9662</v>
      </c>
      <c r="G4022" s="16" t="s">
        <v>1493</v>
      </c>
      <c r="H4022" s="251">
        <v>652650</v>
      </c>
      <c r="I4022" s="251">
        <v>687</v>
      </c>
      <c r="J4022" s="16">
        <v>652650</v>
      </c>
      <c r="K4022" s="16">
        <v>687</v>
      </c>
      <c r="L4022" s="16">
        <v>760000</v>
      </c>
      <c r="M4022" s="16">
        <v>800</v>
      </c>
      <c r="N4022" s="16">
        <v>760000</v>
      </c>
      <c r="O4022" s="16">
        <v>800</v>
      </c>
      <c r="P4022" s="16">
        <v>760000</v>
      </c>
      <c r="Q4022" s="16">
        <v>800</v>
      </c>
      <c r="R4022" s="16">
        <v>3585300</v>
      </c>
      <c r="S4022" s="16">
        <v>3774</v>
      </c>
      <c r="T4022" s="16" t="s">
        <v>1457</v>
      </c>
      <c r="U4022" s="16"/>
      <c r="V4022" s="16"/>
    </row>
    <row r="4023" spans="1:22" s="1" customFormat="1" ht="187.5" x14ac:dyDescent="0.3">
      <c r="A4023" s="16">
        <v>4018</v>
      </c>
      <c r="B4023" s="21" t="s">
        <v>8282</v>
      </c>
      <c r="C4023" s="16" t="s">
        <v>372</v>
      </c>
      <c r="D4023" s="16" t="s">
        <v>371</v>
      </c>
      <c r="E4023" s="16" t="s">
        <v>373</v>
      </c>
      <c r="F4023" s="16"/>
      <c r="G4023" s="16" t="s">
        <v>33</v>
      </c>
      <c r="H4023" s="251">
        <v>526999</v>
      </c>
      <c r="I4023" s="251">
        <v>1</v>
      </c>
      <c r="J4023" s="16">
        <v>1223240</v>
      </c>
      <c r="K4023" s="16">
        <v>2</v>
      </c>
      <c r="L4023" s="16">
        <v>611620</v>
      </c>
      <c r="M4023" s="16">
        <v>1</v>
      </c>
      <c r="N4023" s="16">
        <v>611620</v>
      </c>
      <c r="O4023" s="16">
        <v>1</v>
      </c>
      <c r="P4023" s="16">
        <v>611620</v>
      </c>
      <c r="Q4023" s="16">
        <v>1</v>
      </c>
      <c r="R4023" s="16">
        <v>3585099</v>
      </c>
      <c r="S4023" s="16">
        <v>6</v>
      </c>
      <c r="T4023" s="16" t="s">
        <v>213</v>
      </c>
      <c r="U4023" s="16" t="s">
        <v>294</v>
      </c>
      <c r="V4023" s="16" t="s">
        <v>294</v>
      </c>
    </row>
    <row r="4024" spans="1:22" s="1" customFormat="1" ht="93.75" x14ac:dyDescent="0.3">
      <c r="A4024" s="16">
        <v>4019</v>
      </c>
      <c r="B4024" s="21" t="s">
        <v>1109</v>
      </c>
      <c r="C4024" s="16" t="s">
        <v>1110</v>
      </c>
      <c r="D4024" s="16" t="s">
        <v>1414</v>
      </c>
      <c r="E4024" s="16" t="s">
        <v>9398</v>
      </c>
      <c r="F4024" s="16"/>
      <c r="G4024" s="16" t="s">
        <v>9115</v>
      </c>
      <c r="H4024" s="251">
        <v>3584000</v>
      </c>
      <c r="I4024" s="251" t="s">
        <v>9113</v>
      </c>
      <c r="J4024" s="16"/>
      <c r="K4024" s="16"/>
      <c r="L4024" s="16"/>
      <c r="M4024" s="16"/>
      <c r="N4024" s="16"/>
      <c r="O4024" s="16"/>
      <c r="P4024" s="16"/>
      <c r="Q4024" s="16"/>
      <c r="R4024" s="16">
        <v>3584000</v>
      </c>
      <c r="S4024" s="16">
        <v>1</v>
      </c>
      <c r="T4024" s="16" t="s">
        <v>1326</v>
      </c>
      <c r="U4024" s="16"/>
      <c r="V4024" s="16"/>
    </row>
    <row r="4025" spans="1:22" s="1" customFormat="1" ht="75" x14ac:dyDescent="0.3">
      <c r="A4025" s="16">
        <v>4020</v>
      </c>
      <c r="B4025" s="51" t="s">
        <v>12823</v>
      </c>
      <c r="C4025" s="51" t="s">
        <v>14954</v>
      </c>
      <c r="D4025" s="51" t="s">
        <v>14955</v>
      </c>
      <c r="E4025" s="51" t="s">
        <v>14956</v>
      </c>
      <c r="F4025" s="40" t="s">
        <v>14449</v>
      </c>
      <c r="G4025" s="51" t="s">
        <v>9115</v>
      </c>
      <c r="H4025" s="437">
        <v>3584000</v>
      </c>
      <c r="I4025" s="251" t="s">
        <v>9323</v>
      </c>
      <c r="J4025" s="17"/>
      <c r="K4025" s="17"/>
      <c r="L4025" s="17"/>
      <c r="M4025" s="17"/>
      <c r="N4025" s="17"/>
      <c r="O4025" s="17"/>
      <c r="P4025" s="17"/>
      <c r="Q4025" s="17"/>
      <c r="R4025" s="16">
        <v>3584000</v>
      </c>
      <c r="S4025" s="16">
        <v>400</v>
      </c>
      <c r="T4025" s="51" t="s">
        <v>14655</v>
      </c>
      <c r="U4025" s="51"/>
      <c r="V4025" s="17"/>
    </row>
    <row r="4026" spans="1:22" s="1" customFormat="1" ht="37.5" x14ac:dyDescent="0.3">
      <c r="A4026" s="16">
        <v>4021</v>
      </c>
      <c r="B4026" s="237" t="s">
        <v>5197</v>
      </c>
      <c r="C4026" s="237" t="s">
        <v>15370</v>
      </c>
      <c r="D4026" s="237" t="s">
        <v>15371</v>
      </c>
      <c r="E4026" s="237" t="s">
        <v>1051</v>
      </c>
      <c r="F4026" s="211"/>
      <c r="G4026" s="237" t="s">
        <v>9115</v>
      </c>
      <c r="H4026" s="299">
        <v>3584000</v>
      </c>
      <c r="I4026" s="299">
        <v>20</v>
      </c>
      <c r="J4026" s="211"/>
      <c r="K4026" s="211"/>
      <c r="L4026" s="211"/>
      <c r="M4026" s="211"/>
      <c r="N4026" s="211"/>
      <c r="O4026" s="211"/>
      <c r="P4026" s="211"/>
      <c r="Q4026" s="211"/>
      <c r="R4026" s="16">
        <v>3584000</v>
      </c>
      <c r="S4026" s="211"/>
      <c r="T4026" s="207" t="s">
        <v>14724</v>
      </c>
      <c r="U4026" s="248">
        <v>398</v>
      </c>
      <c r="V4026" s="249" t="s">
        <v>15372</v>
      </c>
    </row>
    <row r="4027" spans="1:22" s="1" customFormat="1" ht="37.5" x14ac:dyDescent="0.3">
      <c r="A4027" s="16">
        <v>4022</v>
      </c>
      <c r="B4027" s="21" t="s">
        <v>8283</v>
      </c>
      <c r="C4027" s="16" t="s">
        <v>8284</v>
      </c>
      <c r="D4027" s="16" t="s">
        <v>7019</v>
      </c>
      <c r="E4027" s="16" t="s">
        <v>8285</v>
      </c>
      <c r="F4027" s="16"/>
      <c r="G4027" s="16" t="s">
        <v>24</v>
      </c>
      <c r="H4027" s="251">
        <v>515121.80357142852</v>
      </c>
      <c r="I4027" s="251">
        <v>113</v>
      </c>
      <c r="J4027" s="16">
        <v>766398.23999999987</v>
      </c>
      <c r="K4027" s="16">
        <v>147.6</v>
      </c>
      <c r="L4027" s="16">
        <v>766398.23999999987</v>
      </c>
      <c r="M4027" s="16">
        <v>147.6</v>
      </c>
      <c r="N4027" s="16">
        <v>766398.23999999987</v>
      </c>
      <c r="O4027" s="16">
        <v>147.6</v>
      </c>
      <c r="P4027" s="16">
        <v>766398.23999999987</v>
      </c>
      <c r="Q4027" s="16">
        <v>147.6</v>
      </c>
      <c r="R4027" s="16">
        <v>3580714.7635714277</v>
      </c>
      <c r="S4027" s="16">
        <v>703.40000000000009</v>
      </c>
      <c r="T4027" s="16" t="s">
        <v>213</v>
      </c>
      <c r="U4027" s="16" t="s">
        <v>8286</v>
      </c>
      <c r="V4027" s="16" t="s">
        <v>8286</v>
      </c>
    </row>
    <row r="4028" spans="1:22" s="1" customFormat="1" ht="56.25" x14ac:dyDescent="0.3">
      <c r="A4028" s="16">
        <v>4023</v>
      </c>
      <c r="B4028" s="21" t="s">
        <v>8287</v>
      </c>
      <c r="C4028" s="16" t="s">
        <v>4625</v>
      </c>
      <c r="D4028" s="16" t="s">
        <v>4626</v>
      </c>
      <c r="E4028" s="16" t="s">
        <v>3918</v>
      </c>
      <c r="F4028" s="16"/>
      <c r="G4028" s="16" t="s">
        <v>33</v>
      </c>
      <c r="H4028" s="251">
        <v>219999.99999999997</v>
      </c>
      <c r="I4028" s="251">
        <v>40</v>
      </c>
      <c r="J4028" s="16">
        <v>840000</v>
      </c>
      <c r="K4028" s="16">
        <v>40</v>
      </c>
      <c r="L4028" s="16">
        <v>840000</v>
      </c>
      <c r="M4028" s="16">
        <v>40</v>
      </c>
      <c r="N4028" s="16">
        <v>840000</v>
      </c>
      <c r="O4028" s="16">
        <v>40</v>
      </c>
      <c r="P4028" s="16">
        <v>840000</v>
      </c>
      <c r="Q4028" s="16">
        <v>40</v>
      </c>
      <c r="R4028" s="16">
        <v>3580000</v>
      </c>
      <c r="S4028" s="16">
        <v>200</v>
      </c>
      <c r="T4028" s="16" t="s">
        <v>213</v>
      </c>
      <c r="U4028" s="16" t="s">
        <v>7048</v>
      </c>
      <c r="V4028" s="16" t="s">
        <v>7048</v>
      </c>
    </row>
    <row r="4029" spans="1:22" s="1" customFormat="1" ht="318.75" x14ac:dyDescent="0.3">
      <c r="A4029" s="16">
        <v>4024</v>
      </c>
      <c r="B4029" s="21" t="s">
        <v>4054</v>
      </c>
      <c r="C4029" s="16" t="s">
        <v>4055</v>
      </c>
      <c r="D4029" s="16" t="s">
        <v>4056</v>
      </c>
      <c r="E4029" s="16" t="s">
        <v>4057</v>
      </c>
      <c r="F4029" s="16"/>
      <c r="G4029" s="16" t="s">
        <v>33</v>
      </c>
      <c r="H4029" s="251">
        <v>633182.5</v>
      </c>
      <c r="I4029" s="251">
        <v>5</v>
      </c>
      <c r="J4029" s="16">
        <v>736500</v>
      </c>
      <c r="K4029" s="16">
        <v>6</v>
      </c>
      <c r="L4029" s="16">
        <v>736500</v>
      </c>
      <c r="M4029" s="16">
        <v>6</v>
      </c>
      <c r="N4029" s="16">
        <v>736500</v>
      </c>
      <c r="O4029" s="16">
        <v>6</v>
      </c>
      <c r="P4029" s="16">
        <v>736500</v>
      </c>
      <c r="Q4029" s="16">
        <v>6</v>
      </c>
      <c r="R4029" s="16">
        <v>3579182.5</v>
      </c>
      <c r="S4029" s="16">
        <v>29</v>
      </c>
      <c r="T4029" s="16" t="s">
        <v>25</v>
      </c>
      <c r="U4029" s="16" t="s">
        <v>1320</v>
      </c>
      <c r="V4029" s="16" t="s">
        <v>3310</v>
      </c>
    </row>
    <row r="4030" spans="1:22" s="1" customFormat="1" ht="75" x14ac:dyDescent="0.3">
      <c r="A4030" s="16">
        <v>4025</v>
      </c>
      <c r="B4030" s="16" t="s">
        <v>3366</v>
      </c>
      <c r="C4030" s="16" t="s">
        <v>7002</v>
      </c>
      <c r="D4030" s="16" t="s">
        <v>7004</v>
      </c>
      <c r="E4030" s="16" t="s">
        <v>13098</v>
      </c>
      <c r="F4030" s="16"/>
      <c r="G4030" s="151" t="s">
        <v>9115</v>
      </c>
      <c r="H4030" s="166">
        <v>3575165.44</v>
      </c>
      <c r="I4030" s="166" t="s">
        <v>9497</v>
      </c>
      <c r="J4030" s="166"/>
      <c r="K4030" s="166"/>
      <c r="L4030" s="166"/>
      <c r="M4030" s="166"/>
      <c r="N4030" s="166"/>
      <c r="O4030" s="166"/>
      <c r="P4030" s="166"/>
      <c r="Q4030" s="166"/>
      <c r="R4030" s="16">
        <v>3575165.44</v>
      </c>
      <c r="S4030" s="275">
        <v>28</v>
      </c>
      <c r="T4030" s="20" t="s">
        <v>12910</v>
      </c>
      <c r="U4030" s="118" t="s">
        <v>2567</v>
      </c>
      <c r="V4030" s="118"/>
    </row>
    <row r="4031" spans="1:22" s="1" customFormat="1" ht="37.5" x14ac:dyDescent="0.3">
      <c r="A4031" s="16">
        <v>4026</v>
      </c>
      <c r="B4031" s="21" t="s">
        <v>5573</v>
      </c>
      <c r="C4031" s="16" t="s">
        <v>5574</v>
      </c>
      <c r="D4031" s="16" t="s">
        <v>5575</v>
      </c>
      <c r="E4031" s="16" t="s">
        <v>10397</v>
      </c>
      <c r="F4031" s="16"/>
      <c r="G4031" s="16" t="s">
        <v>7084</v>
      </c>
      <c r="H4031" s="251">
        <v>3574771.2</v>
      </c>
      <c r="I4031" s="251" t="s">
        <v>10402</v>
      </c>
      <c r="J4031" s="16"/>
      <c r="K4031" s="16"/>
      <c r="L4031" s="16"/>
      <c r="M4031" s="16"/>
      <c r="N4031" s="16"/>
      <c r="O4031" s="16"/>
      <c r="P4031" s="16"/>
      <c r="Q4031" s="16"/>
      <c r="R4031" s="16">
        <v>3574771.2</v>
      </c>
      <c r="S4031" s="16">
        <v>4290</v>
      </c>
      <c r="T4031" s="16" t="s">
        <v>76</v>
      </c>
      <c r="U4031" s="16" t="s">
        <v>2567</v>
      </c>
      <c r="V4031" s="16" t="s">
        <v>10399</v>
      </c>
    </row>
    <row r="4032" spans="1:22" s="1" customFormat="1" ht="75" x14ac:dyDescent="0.3">
      <c r="A4032" s="16">
        <v>4027</v>
      </c>
      <c r="B4032" s="21" t="s">
        <v>8288</v>
      </c>
      <c r="C4032" s="16" t="s">
        <v>6772</v>
      </c>
      <c r="D4032" s="16" t="s">
        <v>5675</v>
      </c>
      <c r="E4032" s="16" t="s">
        <v>6773</v>
      </c>
      <c r="F4032" s="16"/>
      <c r="G4032" s="16" t="s">
        <v>33</v>
      </c>
      <c r="H4032" s="251">
        <v>558000</v>
      </c>
      <c r="I4032" s="251">
        <v>6</v>
      </c>
      <c r="J4032" s="16">
        <v>831600</v>
      </c>
      <c r="K4032" s="16">
        <v>8</v>
      </c>
      <c r="L4032" s="16">
        <v>727650</v>
      </c>
      <c r="M4032" s="16">
        <v>7</v>
      </c>
      <c r="N4032" s="16">
        <v>727650</v>
      </c>
      <c r="O4032" s="16">
        <v>7</v>
      </c>
      <c r="P4032" s="16">
        <v>727650</v>
      </c>
      <c r="Q4032" s="16">
        <v>7</v>
      </c>
      <c r="R4032" s="16">
        <v>3572550</v>
      </c>
      <c r="S4032" s="16">
        <v>35</v>
      </c>
      <c r="T4032" s="16" t="s">
        <v>213</v>
      </c>
      <c r="U4032" s="16" t="s">
        <v>7048</v>
      </c>
      <c r="V4032" s="16" t="s">
        <v>7048</v>
      </c>
    </row>
    <row r="4033" spans="1:22" s="1" customFormat="1" ht="93.75" x14ac:dyDescent="0.3">
      <c r="A4033" s="16">
        <v>4028</v>
      </c>
      <c r="B4033" s="21" t="s">
        <v>955</v>
      </c>
      <c r="C4033" s="16" t="s">
        <v>1228</v>
      </c>
      <c r="D4033" s="16" t="s">
        <v>1229</v>
      </c>
      <c r="E4033" s="16" t="s">
        <v>1230</v>
      </c>
      <c r="F4033" s="16" t="s">
        <v>1231</v>
      </c>
      <c r="G4033" s="16" t="s">
        <v>24</v>
      </c>
      <c r="H4033" s="251">
        <v>1770450</v>
      </c>
      <c r="I4033" s="251">
        <v>3300</v>
      </c>
      <c r="J4033" s="16">
        <v>579197</v>
      </c>
      <c r="K4033" s="16">
        <v>1005</v>
      </c>
      <c r="L4033" s="16">
        <v>599469</v>
      </c>
      <c r="M4033" s="16">
        <v>1005</v>
      </c>
      <c r="N4033" s="16">
        <v>620450</v>
      </c>
      <c r="O4033" s="16">
        <v>1005</v>
      </c>
      <c r="P4033" s="16">
        <v>0</v>
      </c>
      <c r="Q4033" s="16">
        <v>0</v>
      </c>
      <c r="R4033" s="16">
        <v>3569566</v>
      </c>
      <c r="S4033" s="16">
        <v>6315</v>
      </c>
      <c r="T4033" s="16" t="s">
        <v>913</v>
      </c>
      <c r="U4033" s="16" t="s">
        <v>35</v>
      </c>
      <c r="V4033" s="16" t="s">
        <v>1232</v>
      </c>
    </row>
    <row r="4034" spans="1:22" s="1" customFormat="1" ht="56.25" x14ac:dyDescent="0.3">
      <c r="A4034" s="16">
        <v>4029</v>
      </c>
      <c r="B4034" s="51" t="s">
        <v>417</v>
      </c>
      <c r="C4034" s="51" t="s">
        <v>726</v>
      </c>
      <c r="D4034" s="51" t="s">
        <v>727</v>
      </c>
      <c r="E4034" s="51" t="s">
        <v>14958</v>
      </c>
      <c r="F4034" s="51"/>
      <c r="G4034" s="51" t="s">
        <v>9115</v>
      </c>
      <c r="H4034" s="437">
        <v>3567200</v>
      </c>
      <c r="I4034" s="251" t="s">
        <v>9268</v>
      </c>
      <c r="J4034" s="17"/>
      <c r="K4034" s="17"/>
      <c r="L4034" s="17"/>
      <c r="M4034" s="17"/>
      <c r="N4034" s="17"/>
      <c r="O4034" s="17"/>
      <c r="P4034" s="17"/>
      <c r="Q4034" s="17"/>
      <c r="R4034" s="16">
        <v>3567200</v>
      </c>
      <c r="S4034" s="16">
        <v>100</v>
      </c>
      <c r="T4034" s="51" t="s">
        <v>14655</v>
      </c>
      <c r="U4034" s="51"/>
      <c r="V4034" s="17"/>
    </row>
    <row r="4035" spans="1:22" s="1" customFormat="1" ht="75" x14ac:dyDescent="0.3">
      <c r="A4035" s="16">
        <v>4030</v>
      </c>
      <c r="B4035" s="21" t="s">
        <v>2414</v>
      </c>
      <c r="C4035" s="16" t="s">
        <v>2415</v>
      </c>
      <c r="D4035" s="16" t="s">
        <v>2416</v>
      </c>
      <c r="E4035" s="16" t="s">
        <v>2417</v>
      </c>
      <c r="F4035" s="16" t="s">
        <v>2417</v>
      </c>
      <c r="G4035" s="16" t="s">
        <v>1493</v>
      </c>
      <c r="H4035" s="251">
        <v>3563185.7142857141</v>
      </c>
      <c r="I4035" s="251">
        <v>2</v>
      </c>
      <c r="J4035" s="16">
        <v>0</v>
      </c>
      <c r="K4035" s="16">
        <v>0</v>
      </c>
      <c r="L4035" s="16">
        <v>0</v>
      </c>
      <c r="M4035" s="16">
        <v>0</v>
      </c>
      <c r="N4035" s="16">
        <v>0</v>
      </c>
      <c r="O4035" s="16">
        <v>0</v>
      </c>
      <c r="P4035" s="16">
        <v>0</v>
      </c>
      <c r="Q4035" s="16">
        <v>0</v>
      </c>
      <c r="R4035" s="16">
        <v>3563185.7142857141</v>
      </c>
      <c r="S4035" s="16">
        <v>2</v>
      </c>
      <c r="T4035" s="16" t="s">
        <v>1326</v>
      </c>
      <c r="U4035" s="16" t="s">
        <v>83</v>
      </c>
      <c r="V4035" s="16" t="s">
        <v>199</v>
      </c>
    </row>
    <row r="4036" spans="1:22" s="1" customFormat="1" ht="168.75" x14ac:dyDescent="0.3">
      <c r="A4036" s="16">
        <v>4031</v>
      </c>
      <c r="B4036" s="21" t="s">
        <v>332</v>
      </c>
      <c r="C4036" s="16" t="s">
        <v>1343</v>
      </c>
      <c r="D4036" s="16" t="s">
        <v>3594</v>
      </c>
      <c r="E4036" s="16" t="s">
        <v>3720</v>
      </c>
      <c r="F4036" s="16" t="s">
        <v>3721</v>
      </c>
      <c r="G4036" s="16" t="s">
        <v>33</v>
      </c>
      <c r="H4036" s="251">
        <v>3562845.2380952374</v>
      </c>
      <c r="I4036" s="251">
        <v>4</v>
      </c>
      <c r="J4036" s="16">
        <v>0</v>
      </c>
      <c r="K4036" s="16">
        <v>0</v>
      </c>
      <c r="L4036" s="16">
        <v>0</v>
      </c>
      <c r="M4036" s="16">
        <v>0</v>
      </c>
      <c r="N4036" s="16">
        <v>0</v>
      </c>
      <c r="O4036" s="16">
        <v>0</v>
      </c>
      <c r="P4036" s="16">
        <v>0</v>
      </c>
      <c r="Q4036" s="16">
        <v>0</v>
      </c>
      <c r="R4036" s="16">
        <v>3562845.2380952374</v>
      </c>
      <c r="S4036" s="16">
        <v>4</v>
      </c>
      <c r="T4036" s="16" t="s">
        <v>9759</v>
      </c>
      <c r="U4036" s="16" t="s">
        <v>2567</v>
      </c>
      <c r="V4036" s="16" t="s">
        <v>199</v>
      </c>
    </row>
    <row r="4037" spans="1:22" s="1" customFormat="1" ht="112.5" x14ac:dyDescent="0.3">
      <c r="A4037" s="16">
        <v>4032</v>
      </c>
      <c r="B4037" s="21" t="s">
        <v>314</v>
      </c>
      <c r="C4037" s="16" t="s">
        <v>5471</v>
      </c>
      <c r="D4037" s="16" t="s">
        <v>5472</v>
      </c>
      <c r="E4037" s="16" t="s">
        <v>5473</v>
      </c>
      <c r="F4037" s="16"/>
      <c r="G4037" s="16" t="s">
        <v>1493</v>
      </c>
      <c r="H4037" s="251">
        <v>3561333</v>
      </c>
      <c r="I4037" s="251">
        <v>3</v>
      </c>
      <c r="J4037" s="16">
        <v>0</v>
      </c>
      <c r="K4037" s="16">
        <v>0</v>
      </c>
      <c r="L4037" s="16">
        <v>0</v>
      </c>
      <c r="M4037" s="16">
        <v>0</v>
      </c>
      <c r="N4037" s="16">
        <v>0</v>
      </c>
      <c r="O4037" s="16">
        <v>0</v>
      </c>
      <c r="P4037" s="16">
        <v>0</v>
      </c>
      <c r="Q4037" s="16">
        <v>0</v>
      </c>
      <c r="R4037" s="16">
        <v>3561333</v>
      </c>
      <c r="S4037" s="16">
        <v>3</v>
      </c>
      <c r="T4037" s="16" t="s">
        <v>76</v>
      </c>
      <c r="U4037" s="16" t="s">
        <v>2567</v>
      </c>
      <c r="V4037" s="16" t="s">
        <v>4245</v>
      </c>
    </row>
    <row r="4038" spans="1:22" s="1" customFormat="1" ht="168.75" x14ac:dyDescent="0.3">
      <c r="A4038" s="16">
        <v>4033</v>
      </c>
      <c r="B4038" s="21" t="s">
        <v>332</v>
      </c>
      <c r="C4038" s="16" t="s">
        <v>1343</v>
      </c>
      <c r="D4038" s="16" t="s">
        <v>3594</v>
      </c>
      <c r="E4038" s="16" t="s">
        <v>3758</v>
      </c>
      <c r="F4038" s="16" t="s">
        <v>3759</v>
      </c>
      <c r="G4038" s="16" t="s">
        <v>337</v>
      </c>
      <c r="H4038" s="251">
        <v>3558382.4404761903</v>
      </c>
      <c r="I4038" s="251">
        <v>1</v>
      </c>
      <c r="J4038" s="16">
        <v>0</v>
      </c>
      <c r="K4038" s="16">
        <v>0</v>
      </c>
      <c r="L4038" s="16">
        <v>0</v>
      </c>
      <c r="M4038" s="16">
        <v>0</v>
      </c>
      <c r="N4038" s="16">
        <v>0</v>
      </c>
      <c r="O4038" s="16">
        <v>0</v>
      </c>
      <c r="P4038" s="16">
        <v>0</v>
      </c>
      <c r="Q4038" s="16">
        <v>0</v>
      </c>
      <c r="R4038" s="16">
        <v>3558382.4404761903</v>
      </c>
      <c r="S4038" s="16">
        <v>1</v>
      </c>
      <c r="T4038" s="16" t="s">
        <v>9759</v>
      </c>
      <c r="U4038" s="16" t="s">
        <v>2567</v>
      </c>
      <c r="V4038" s="16" t="s">
        <v>199</v>
      </c>
    </row>
    <row r="4039" spans="1:22" s="1" customFormat="1" ht="150" x14ac:dyDescent="0.3">
      <c r="A4039" s="16">
        <v>4034</v>
      </c>
      <c r="B4039" s="21" t="s">
        <v>1930</v>
      </c>
      <c r="C4039" s="16" t="s">
        <v>1931</v>
      </c>
      <c r="D4039" s="16" t="s">
        <v>1932</v>
      </c>
      <c r="E4039" s="16" t="s">
        <v>1933</v>
      </c>
      <c r="F4039" s="16"/>
      <c r="G4039" s="16" t="s">
        <v>33</v>
      </c>
      <c r="H4039" s="251">
        <v>711600</v>
      </c>
      <c r="I4039" s="251">
        <v>60</v>
      </c>
      <c r="J4039" s="16">
        <v>711600</v>
      </c>
      <c r="K4039" s="16">
        <v>60</v>
      </c>
      <c r="L4039" s="16">
        <v>711600</v>
      </c>
      <c r="M4039" s="16">
        <v>60</v>
      </c>
      <c r="N4039" s="16">
        <v>711600</v>
      </c>
      <c r="O4039" s="16">
        <v>60</v>
      </c>
      <c r="P4039" s="16">
        <v>711600</v>
      </c>
      <c r="Q4039" s="16">
        <v>60</v>
      </c>
      <c r="R4039" s="16">
        <v>3558000</v>
      </c>
      <c r="S4039" s="16">
        <v>300</v>
      </c>
      <c r="T4039" s="16" t="s">
        <v>223</v>
      </c>
      <c r="U4039" s="16" t="s">
        <v>35</v>
      </c>
      <c r="V4039" s="16" t="s">
        <v>199</v>
      </c>
    </row>
    <row r="4040" spans="1:22" s="1" customFormat="1" ht="75" x14ac:dyDescent="0.3">
      <c r="A4040" s="16">
        <v>4035</v>
      </c>
      <c r="B4040" s="21" t="s">
        <v>955</v>
      </c>
      <c r="C4040" s="16" t="s">
        <v>956</v>
      </c>
      <c r="D4040" s="16" t="s">
        <v>957</v>
      </c>
      <c r="E4040" s="16" t="s">
        <v>958</v>
      </c>
      <c r="F4040" s="40" t="s">
        <v>959</v>
      </c>
      <c r="G4040" s="16" t="s">
        <v>24</v>
      </c>
      <c r="H4040" s="251">
        <v>1689450</v>
      </c>
      <c r="I4040" s="251">
        <v>3218</v>
      </c>
      <c r="J4040" s="16">
        <v>916234</v>
      </c>
      <c r="K4040" s="16">
        <v>1796.54</v>
      </c>
      <c r="L4040" s="16">
        <v>948302</v>
      </c>
      <c r="M4040" s="16">
        <v>1859.42</v>
      </c>
      <c r="N4040" s="16">
        <v>0</v>
      </c>
      <c r="O4040" s="16">
        <v>0</v>
      </c>
      <c r="P4040" s="16">
        <v>0</v>
      </c>
      <c r="Q4040" s="16">
        <v>0</v>
      </c>
      <c r="R4040" s="16">
        <v>3553986</v>
      </c>
      <c r="S4040" s="16">
        <v>6873.96</v>
      </c>
      <c r="T4040" s="16" t="s">
        <v>913</v>
      </c>
      <c r="U4040" s="16" t="s">
        <v>35</v>
      </c>
      <c r="V4040" s="16" t="s">
        <v>960</v>
      </c>
    </row>
    <row r="4041" spans="1:22" s="1" customFormat="1" ht="93.75" x14ac:dyDescent="0.3">
      <c r="A4041" s="16">
        <v>4036</v>
      </c>
      <c r="B4041" s="21" t="s">
        <v>2807</v>
      </c>
      <c r="C4041" s="16" t="s">
        <v>5193</v>
      </c>
      <c r="D4041" s="16" t="s">
        <v>5194</v>
      </c>
      <c r="E4041" s="16" t="s">
        <v>5195</v>
      </c>
      <c r="F4041" s="16"/>
      <c r="G4041" s="16" t="s">
        <v>24</v>
      </c>
      <c r="H4041" s="251">
        <v>3553000</v>
      </c>
      <c r="I4041" s="251">
        <v>3230</v>
      </c>
      <c r="J4041" s="16">
        <v>0</v>
      </c>
      <c r="K4041" s="16">
        <v>0</v>
      </c>
      <c r="L4041" s="16">
        <v>0</v>
      </c>
      <c r="M4041" s="16">
        <v>0</v>
      </c>
      <c r="N4041" s="16">
        <v>0</v>
      </c>
      <c r="O4041" s="16">
        <v>0</v>
      </c>
      <c r="P4041" s="16">
        <v>0</v>
      </c>
      <c r="Q4041" s="16">
        <v>0</v>
      </c>
      <c r="R4041" s="16">
        <v>3553000</v>
      </c>
      <c r="S4041" s="16">
        <v>3230</v>
      </c>
      <c r="T4041" s="16" t="s">
        <v>76</v>
      </c>
      <c r="U4041" s="16" t="s">
        <v>204</v>
      </c>
      <c r="V4041" s="16" t="s">
        <v>5196</v>
      </c>
    </row>
    <row r="4042" spans="1:22" s="1" customFormat="1" ht="56.25" x14ac:dyDescent="0.3">
      <c r="A4042" s="16">
        <v>4037</v>
      </c>
      <c r="B4042" s="21" t="s">
        <v>320</v>
      </c>
      <c r="C4042" s="16" t="s">
        <v>807</v>
      </c>
      <c r="D4042" s="16" t="s">
        <v>808</v>
      </c>
      <c r="E4042" s="16" t="s">
        <v>2451</v>
      </c>
      <c r="F4042" s="16"/>
      <c r="G4042" s="16" t="s">
        <v>33</v>
      </c>
      <c r="H4042" s="251">
        <v>696000</v>
      </c>
      <c r="I4042" s="251">
        <v>116</v>
      </c>
      <c r="J4042" s="16">
        <v>696000</v>
      </c>
      <c r="K4042" s="16">
        <v>116</v>
      </c>
      <c r="L4042" s="16">
        <v>720000</v>
      </c>
      <c r="M4042" s="16">
        <v>120</v>
      </c>
      <c r="N4042" s="16">
        <v>720000</v>
      </c>
      <c r="O4042" s="16">
        <v>120</v>
      </c>
      <c r="P4042" s="16">
        <v>720000</v>
      </c>
      <c r="Q4042" s="16">
        <v>120</v>
      </c>
      <c r="R4042" s="16">
        <v>3552000</v>
      </c>
      <c r="S4042" s="16">
        <v>592</v>
      </c>
      <c r="T4042" s="16" t="s">
        <v>1457</v>
      </c>
      <c r="U4042" s="16" t="s">
        <v>35</v>
      </c>
      <c r="V4042" s="16" t="s">
        <v>199</v>
      </c>
    </row>
    <row r="4043" spans="1:22" s="1" customFormat="1" ht="37.5" x14ac:dyDescent="0.3">
      <c r="A4043" s="16">
        <v>4038</v>
      </c>
      <c r="B4043" s="21" t="s">
        <v>1754</v>
      </c>
      <c r="C4043" s="16" t="s">
        <v>1755</v>
      </c>
      <c r="D4043" s="16" t="s">
        <v>1756</v>
      </c>
      <c r="E4043" s="16" t="s">
        <v>4210</v>
      </c>
      <c r="F4043" s="16"/>
      <c r="G4043" s="16" t="s">
        <v>1493</v>
      </c>
      <c r="H4043" s="251">
        <v>3548475</v>
      </c>
      <c r="I4043" s="251">
        <v>2253</v>
      </c>
      <c r="J4043" s="16">
        <v>0</v>
      </c>
      <c r="K4043" s="16">
        <v>0</v>
      </c>
      <c r="L4043" s="16">
        <v>0</v>
      </c>
      <c r="M4043" s="16">
        <v>0</v>
      </c>
      <c r="N4043" s="16">
        <v>0</v>
      </c>
      <c r="O4043" s="16">
        <v>0</v>
      </c>
      <c r="P4043" s="16">
        <v>0</v>
      </c>
      <c r="Q4043" s="16">
        <v>0</v>
      </c>
      <c r="R4043" s="16">
        <v>3548475</v>
      </c>
      <c r="S4043" s="16">
        <v>2253</v>
      </c>
      <c r="T4043" s="16" t="s">
        <v>76</v>
      </c>
      <c r="U4043" s="16"/>
      <c r="V4043" s="16"/>
    </row>
    <row r="4044" spans="1:22" s="1" customFormat="1" x14ac:dyDescent="0.3">
      <c r="A4044" s="16">
        <v>4039</v>
      </c>
      <c r="B4044" s="21" t="s">
        <v>239</v>
      </c>
      <c r="C4044" s="16" t="s">
        <v>240</v>
      </c>
      <c r="D4044" s="16" t="s">
        <v>241</v>
      </c>
      <c r="E4044" s="16" t="s">
        <v>10669</v>
      </c>
      <c r="F4044" s="16"/>
      <c r="G4044" s="16" t="s">
        <v>9115</v>
      </c>
      <c r="H4044" s="251">
        <v>3545640</v>
      </c>
      <c r="I4044" s="251" t="s">
        <v>9130</v>
      </c>
      <c r="J4044" s="16"/>
      <c r="K4044" s="16"/>
      <c r="L4044" s="16"/>
      <c r="M4044" s="16"/>
      <c r="N4044" s="16"/>
      <c r="O4044" s="16"/>
      <c r="P4044" s="16"/>
      <c r="Q4044" s="16"/>
      <c r="R4044" s="16">
        <v>3545640</v>
      </c>
      <c r="S4044" s="16">
        <v>3</v>
      </c>
      <c r="T4044" s="16" t="s">
        <v>76</v>
      </c>
      <c r="U4044" s="16" t="s">
        <v>294</v>
      </c>
      <c r="V4044" s="16" t="s">
        <v>10654</v>
      </c>
    </row>
    <row r="4045" spans="1:22" s="1" customFormat="1" ht="409.5" x14ac:dyDescent="0.3">
      <c r="A4045" s="16">
        <v>4040</v>
      </c>
      <c r="B4045" s="21" t="s">
        <v>4627</v>
      </c>
      <c r="C4045" s="16" t="s">
        <v>4628</v>
      </c>
      <c r="D4045" s="16" t="s">
        <v>4629</v>
      </c>
      <c r="E4045" s="16" t="s">
        <v>4630</v>
      </c>
      <c r="F4045" s="16"/>
      <c r="G4045" s="16" t="s">
        <v>33</v>
      </c>
      <c r="H4045" s="251">
        <v>576793</v>
      </c>
      <c r="I4045" s="251">
        <v>131</v>
      </c>
      <c r="J4045" s="16">
        <v>740625.6</v>
      </c>
      <c r="K4045" s="16">
        <v>132</v>
      </c>
      <c r="L4045" s="16">
        <v>740625.6</v>
      </c>
      <c r="M4045" s="16">
        <v>132</v>
      </c>
      <c r="N4045" s="16">
        <v>740625.6</v>
      </c>
      <c r="O4045" s="16">
        <v>132</v>
      </c>
      <c r="P4045" s="16">
        <v>740625.6</v>
      </c>
      <c r="Q4045" s="16">
        <v>132</v>
      </c>
      <c r="R4045" s="16">
        <v>3539295.4000000004</v>
      </c>
      <c r="S4045" s="16">
        <v>659</v>
      </c>
      <c r="T4045" s="16" t="s">
        <v>25</v>
      </c>
      <c r="U4045" s="16" t="s">
        <v>1320</v>
      </c>
      <c r="V4045" s="16" t="s">
        <v>3310</v>
      </c>
    </row>
    <row r="4046" spans="1:22" s="1" customFormat="1" x14ac:dyDescent="0.3">
      <c r="A4046" s="16">
        <v>4041</v>
      </c>
      <c r="B4046" s="118" t="s">
        <v>15606</v>
      </c>
      <c r="C4046" s="118" t="s">
        <v>15607</v>
      </c>
      <c r="D4046" s="118" t="s">
        <v>15608</v>
      </c>
      <c r="E4046" s="118" t="s">
        <v>15609</v>
      </c>
      <c r="F4046" s="118" t="s">
        <v>14449</v>
      </c>
      <c r="G4046" s="118" t="s">
        <v>9115</v>
      </c>
      <c r="H4046" s="166">
        <v>528996</v>
      </c>
      <c r="I4046" s="166">
        <v>3</v>
      </c>
      <c r="J4046" s="118">
        <v>751174.32</v>
      </c>
      <c r="K4046" s="118">
        <v>4</v>
      </c>
      <c r="L4046" s="118">
        <v>751174.32</v>
      </c>
      <c r="M4046" s="118">
        <v>4</v>
      </c>
      <c r="N4046" s="118">
        <v>751174.32</v>
      </c>
      <c r="O4046" s="118">
        <v>4</v>
      </c>
      <c r="P4046" s="118">
        <v>751174.32</v>
      </c>
      <c r="Q4046" s="118">
        <v>4</v>
      </c>
      <c r="R4046" s="16">
        <v>3533693.2799999993</v>
      </c>
      <c r="S4046" s="118">
        <v>38</v>
      </c>
      <c r="T4046" s="20" t="s">
        <v>15403</v>
      </c>
      <c r="U4046" s="118"/>
      <c r="V4046" s="118"/>
    </row>
    <row r="4047" spans="1:22" s="1" customFormat="1" ht="75" x14ac:dyDescent="0.3">
      <c r="A4047" s="16">
        <v>4042</v>
      </c>
      <c r="B4047" s="21" t="s">
        <v>831</v>
      </c>
      <c r="C4047" s="16" t="s">
        <v>853</v>
      </c>
      <c r="D4047" s="16" t="s">
        <v>854</v>
      </c>
      <c r="E4047" s="16" t="s">
        <v>10447</v>
      </c>
      <c r="F4047" s="16"/>
      <c r="G4047" s="16" t="s">
        <v>9115</v>
      </c>
      <c r="H4047" s="251">
        <v>3528000</v>
      </c>
      <c r="I4047" s="251" t="s">
        <v>9196</v>
      </c>
      <c r="J4047" s="16"/>
      <c r="K4047" s="16"/>
      <c r="L4047" s="16"/>
      <c r="M4047" s="16"/>
      <c r="N4047" s="16"/>
      <c r="O4047" s="16"/>
      <c r="P4047" s="16"/>
      <c r="Q4047" s="16"/>
      <c r="R4047" s="16">
        <v>3528000</v>
      </c>
      <c r="S4047" s="16">
        <v>12</v>
      </c>
      <c r="T4047" s="16" t="s">
        <v>76</v>
      </c>
      <c r="U4047" s="16" t="s">
        <v>2567</v>
      </c>
      <c r="V4047" s="16" t="s">
        <v>4532</v>
      </c>
    </row>
    <row r="4048" spans="1:22" s="1" customFormat="1" ht="375" x14ac:dyDescent="0.3">
      <c r="A4048" s="16">
        <v>4043</v>
      </c>
      <c r="B4048" s="21" t="s">
        <v>417</v>
      </c>
      <c r="C4048" s="16" t="s">
        <v>1766</v>
      </c>
      <c r="D4048" s="16" t="s">
        <v>1767</v>
      </c>
      <c r="E4048" s="16" t="s">
        <v>6062</v>
      </c>
      <c r="F4048" s="16"/>
      <c r="G4048" s="16" t="s">
        <v>1493</v>
      </c>
      <c r="H4048" s="251">
        <v>3514549.5</v>
      </c>
      <c r="I4048" s="251">
        <v>15</v>
      </c>
      <c r="J4048" s="16">
        <v>0</v>
      </c>
      <c r="K4048" s="16">
        <v>0</v>
      </c>
      <c r="L4048" s="16">
        <v>0</v>
      </c>
      <c r="M4048" s="16">
        <v>0</v>
      </c>
      <c r="N4048" s="16">
        <v>0</v>
      </c>
      <c r="O4048" s="16">
        <v>0</v>
      </c>
      <c r="P4048" s="16">
        <v>0</v>
      </c>
      <c r="Q4048" s="16">
        <v>0</v>
      </c>
      <c r="R4048" s="16">
        <v>3514549.5</v>
      </c>
      <c r="S4048" s="16">
        <v>15</v>
      </c>
      <c r="T4048" s="16" t="s">
        <v>76</v>
      </c>
      <c r="U4048" s="16"/>
      <c r="V4048" s="16"/>
    </row>
    <row r="4049" spans="1:22" s="1" customFormat="1" ht="168.75" x14ac:dyDescent="0.3">
      <c r="A4049" s="16">
        <v>4044</v>
      </c>
      <c r="B4049" s="21" t="s">
        <v>1335</v>
      </c>
      <c r="C4049" s="16" t="s">
        <v>1336</v>
      </c>
      <c r="D4049" s="16" t="s">
        <v>1337</v>
      </c>
      <c r="E4049" s="16" t="s">
        <v>1338</v>
      </c>
      <c r="F4049" s="16"/>
      <c r="G4049" s="16" t="s">
        <v>33</v>
      </c>
      <c r="H4049" s="251">
        <v>825527.5</v>
      </c>
      <c r="I4049" s="251">
        <v>5</v>
      </c>
      <c r="J4049" s="16">
        <v>858548.6</v>
      </c>
      <c r="K4049" s="16">
        <v>5</v>
      </c>
      <c r="L4049" s="16">
        <v>892890.54399999999</v>
      </c>
      <c r="M4049" s="16">
        <v>5</v>
      </c>
      <c r="N4049" s="16">
        <v>928606.16576</v>
      </c>
      <c r="O4049" s="16">
        <v>5</v>
      </c>
      <c r="P4049" s="16">
        <v>0</v>
      </c>
      <c r="Q4049" s="16">
        <v>0</v>
      </c>
      <c r="R4049" s="16">
        <v>3505572.8097600006</v>
      </c>
      <c r="S4049" s="16">
        <v>20</v>
      </c>
      <c r="T4049" s="16" t="s">
        <v>9759</v>
      </c>
      <c r="U4049" s="16"/>
      <c r="V4049" s="16"/>
    </row>
    <row r="4050" spans="1:22" s="1" customFormat="1" ht="409.5" x14ac:dyDescent="0.3">
      <c r="A4050" s="16">
        <v>4045</v>
      </c>
      <c r="B4050" s="21" t="s">
        <v>1484</v>
      </c>
      <c r="C4050" s="16" t="s">
        <v>1407</v>
      </c>
      <c r="D4050" s="16" t="s">
        <v>1408</v>
      </c>
      <c r="E4050" s="16" t="s">
        <v>1485</v>
      </c>
      <c r="F4050" s="16"/>
      <c r="G4050" s="16" t="s">
        <v>49</v>
      </c>
      <c r="H4050" s="251">
        <v>1402024</v>
      </c>
      <c r="I4050" s="251">
        <v>4</v>
      </c>
      <c r="J4050" s="16">
        <v>701012</v>
      </c>
      <c r="K4050" s="16">
        <v>2</v>
      </c>
      <c r="L4050" s="16">
        <v>701012</v>
      </c>
      <c r="M4050" s="16">
        <v>2</v>
      </c>
      <c r="N4050" s="16">
        <v>701012</v>
      </c>
      <c r="O4050" s="16">
        <v>2</v>
      </c>
      <c r="P4050" s="16">
        <v>0</v>
      </c>
      <c r="Q4050" s="16">
        <v>0</v>
      </c>
      <c r="R4050" s="16">
        <v>3505060</v>
      </c>
      <c r="S4050" s="16">
        <v>10</v>
      </c>
      <c r="T4050" s="16" t="s">
        <v>25</v>
      </c>
      <c r="U4050" s="16" t="s">
        <v>83</v>
      </c>
      <c r="V4050" s="16" t="s">
        <v>1410</v>
      </c>
    </row>
    <row r="4051" spans="1:22" s="1" customFormat="1" ht="409.5" x14ac:dyDescent="0.3">
      <c r="A4051" s="16">
        <v>4046</v>
      </c>
      <c r="B4051" s="21" t="s">
        <v>6345</v>
      </c>
      <c r="C4051" s="16" t="s">
        <v>6346</v>
      </c>
      <c r="D4051" s="16" t="s">
        <v>6347</v>
      </c>
      <c r="E4051" s="16" t="s">
        <v>6348</v>
      </c>
      <c r="F4051" s="16"/>
      <c r="G4051" s="16" t="s">
        <v>49</v>
      </c>
      <c r="H4051" s="251">
        <v>3500000</v>
      </c>
      <c r="I4051" s="251">
        <v>10</v>
      </c>
      <c r="J4051" s="16">
        <v>0</v>
      </c>
      <c r="K4051" s="16">
        <v>0</v>
      </c>
      <c r="L4051" s="16">
        <v>0</v>
      </c>
      <c r="M4051" s="16">
        <v>0</v>
      </c>
      <c r="N4051" s="16">
        <v>0</v>
      </c>
      <c r="O4051" s="16">
        <v>0</v>
      </c>
      <c r="P4051" s="16">
        <v>0</v>
      </c>
      <c r="Q4051" s="16">
        <v>0</v>
      </c>
      <c r="R4051" s="16">
        <v>3500000</v>
      </c>
      <c r="S4051" s="16">
        <v>10</v>
      </c>
      <c r="T4051" s="16" t="s">
        <v>76</v>
      </c>
      <c r="U4051" s="16"/>
      <c r="V4051" s="16"/>
    </row>
    <row r="4052" spans="1:22" s="1" customFormat="1" ht="409.5" x14ac:dyDescent="0.3">
      <c r="A4052" s="16">
        <v>4047</v>
      </c>
      <c r="B4052" s="21" t="s">
        <v>6393</v>
      </c>
      <c r="C4052" s="16" t="s">
        <v>6397</v>
      </c>
      <c r="D4052" s="16" t="s">
        <v>6398</v>
      </c>
      <c r="E4052" s="16" t="s">
        <v>6399</v>
      </c>
      <c r="F4052" s="16"/>
      <c r="G4052" s="16" t="s">
        <v>49</v>
      </c>
      <c r="H4052" s="251">
        <v>3500000</v>
      </c>
      <c r="I4052" s="251">
        <v>1</v>
      </c>
      <c r="J4052" s="16">
        <v>0</v>
      </c>
      <c r="K4052" s="16">
        <v>0</v>
      </c>
      <c r="L4052" s="16">
        <v>0</v>
      </c>
      <c r="M4052" s="16">
        <v>0</v>
      </c>
      <c r="N4052" s="16">
        <v>0</v>
      </c>
      <c r="O4052" s="16">
        <v>0</v>
      </c>
      <c r="P4052" s="16">
        <v>0</v>
      </c>
      <c r="Q4052" s="16">
        <v>0</v>
      </c>
      <c r="R4052" s="16">
        <v>3500000</v>
      </c>
      <c r="S4052" s="16">
        <v>1</v>
      </c>
      <c r="T4052" s="16" t="s">
        <v>76</v>
      </c>
      <c r="U4052" s="16"/>
      <c r="V4052" s="16"/>
    </row>
    <row r="4053" spans="1:22" s="1" customFormat="1" ht="37.5" x14ac:dyDescent="0.3">
      <c r="A4053" s="16">
        <v>4048</v>
      </c>
      <c r="B4053" s="21" t="s">
        <v>5573</v>
      </c>
      <c r="C4053" s="16" t="s">
        <v>5574</v>
      </c>
      <c r="D4053" s="16" t="s">
        <v>5575</v>
      </c>
      <c r="E4053" s="16" t="s">
        <v>10397</v>
      </c>
      <c r="F4053" s="16"/>
      <c r="G4053" s="16" t="s">
        <v>7084</v>
      </c>
      <c r="H4053" s="251">
        <v>3499776</v>
      </c>
      <c r="I4053" s="251" t="s">
        <v>10400</v>
      </c>
      <c r="J4053" s="16"/>
      <c r="K4053" s="16"/>
      <c r="L4053" s="16"/>
      <c r="M4053" s="16"/>
      <c r="N4053" s="16"/>
      <c r="O4053" s="16"/>
      <c r="P4053" s="16"/>
      <c r="Q4053" s="16"/>
      <c r="R4053" s="16">
        <v>3499776</v>
      </c>
      <c r="S4053" s="16">
        <v>4200</v>
      </c>
      <c r="T4053" s="16" t="s">
        <v>76</v>
      </c>
      <c r="U4053" s="16" t="s">
        <v>2567</v>
      </c>
      <c r="V4053" s="16" t="s">
        <v>10399</v>
      </c>
    </row>
    <row r="4054" spans="1:22" s="1" customFormat="1" ht="56.25" x14ac:dyDescent="0.3">
      <c r="A4054" s="16">
        <v>4049</v>
      </c>
      <c r="B4054" s="21" t="s">
        <v>8289</v>
      </c>
      <c r="C4054" s="16" t="s">
        <v>6217</v>
      </c>
      <c r="D4054" s="16" t="s">
        <v>1676</v>
      </c>
      <c r="E4054" s="16" t="s">
        <v>6218</v>
      </c>
      <c r="F4054" s="16"/>
      <c r="G4054" s="16" t="s">
        <v>49</v>
      </c>
      <c r="H4054" s="251">
        <v>87253.57142857142</v>
      </c>
      <c r="I4054" s="251">
        <v>22</v>
      </c>
      <c r="J4054" s="16">
        <v>1064200</v>
      </c>
      <c r="K4054" s="16">
        <v>136</v>
      </c>
      <c r="L4054" s="16">
        <v>782500</v>
      </c>
      <c r="M4054" s="16">
        <v>100</v>
      </c>
      <c r="N4054" s="16">
        <v>782500</v>
      </c>
      <c r="O4054" s="16">
        <v>100</v>
      </c>
      <c r="P4054" s="16">
        <v>782500</v>
      </c>
      <c r="Q4054" s="16">
        <v>100</v>
      </c>
      <c r="R4054" s="16">
        <v>3498953.5714285714</v>
      </c>
      <c r="S4054" s="16">
        <v>458</v>
      </c>
      <c r="T4054" s="16" t="s">
        <v>213</v>
      </c>
      <c r="U4054" s="16" t="s">
        <v>83</v>
      </c>
      <c r="V4054" s="16" t="s">
        <v>8290</v>
      </c>
    </row>
    <row r="4055" spans="1:22" s="1" customFormat="1" ht="409.5" x14ac:dyDescent="0.3">
      <c r="A4055" s="16">
        <v>4050</v>
      </c>
      <c r="B4055" s="21" t="s">
        <v>5607</v>
      </c>
      <c r="C4055" s="16" t="s">
        <v>5608</v>
      </c>
      <c r="D4055" s="16" t="s">
        <v>5609</v>
      </c>
      <c r="E4055" s="16" t="s">
        <v>5610</v>
      </c>
      <c r="F4055" s="16"/>
      <c r="G4055" s="16" t="s">
        <v>1493</v>
      </c>
      <c r="H4055" s="251">
        <v>3497000</v>
      </c>
      <c r="I4055" s="251">
        <v>538</v>
      </c>
      <c r="J4055" s="16">
        <v>0</v>
      </c>
      <c r="K4055" s="16">
        <v>0</v>
      </c>
      <c r="L4055" s="16">
        <v>0</v>
      </c>
      <c r="M4055" s="16">
        <v>0</v>
      </c>
      <c r="N4055" s="16">
        <v>0</v>
      </c>
      <c r="O4055" s="16">
        <v>0</v>
      </c>
      <c r="P4055" s="16">
        <v>0</v>
      </c>
      <c r="Q4055" s="16">
        <v>0</v>
      </c>
      <c r="R4055" s="16">
        <v>3497000</v>
      </c>
      <c r="S4055" s="16">
        <v>538</v>
      </c>
      <c r="T4055" s="16" t="s">
        <v>76</v>
      </c>
      <c r="U4055" s="16" t="s">
        <v>2567</v>
      </c>
      <c r="V4055" s="16" t="s">
        <v>3425</v>
      </c>
    </row>
    <row r="4056" spans="1:22" s="1" customFormat="1" ht="56.25" x14ac:dyDescent="0.3">
      <c r="A4056" s="16">
        <v>4051</v>
      </c>
      <c r="B4056" s="21" t="s">
        <v>645</v>
      </c>
      <c r="C4056" s="16" t="s">
        <v>4063</v>
      </c>
      <c r="D4056" s="16" t="s">
        <v>4064</v>
      </c>
      <c r="E4056" s="16" t="s">
        <v>11133</v>
      </c>
      <c r="F4056" s="16"/>
      <c r="G4056" s="16" t="s">
        <v>1493</v>
      </c>
      <c r="H4056" s="251">
        <v>698880</v>
      </c>
      <c r="I4056" s="251">
        <v>6</v>
      </c>
      <c r="J4056" s="16">
        <v>698880</v>
      </c>
      <c r="K4056" s="16">
        <v>6</v>
      </c>
      <c r="L4056" s="16">
        <v>698880</v>
      </c>
      <c r="M4056" s="16">
        <v>6</v>
      </c>
      <c r="N4056" s="16">
        <v>698880</v>
      </c>
      <c r="O4056" s="16">
        <v>6</v>
      </c>
      <c r="P4056" s="16">
        <v>698880</v>
      </c>
      <c r="Q4056" s="16">
        <v>6</v>
      </c>
      <c r="R4056" s="16">
        <v>3494400</v>
      </c>
      <c r="S4056" s="16">
        <v>30</v>
      </c>
      <c r="T4056" s="16" t="s">
        <v>1113</v>
      </c>
      <c r="U4056" s="16" t="s">
        <v>6878</v>
      </c>
      <c r="V4056" s="35" t="s">
        <v>199</v>
      </c>
    </row>
    <row r="4057" spans="1:22" s="1" customFormat="1" ht="93.75" x14ac:dyDescent="0.3">
      <c r="A4057" s="16">
        <v>4052</v>
      </c>
      <c r="B4057" s="21" t="s">
        <v>384</v>
      </c>
      <c r="C4057" s="16" t="s">
        <v>3964</v>
      </c>
      <c r="D4057" s="16" t="s">
        <v>3965</v>
      </c>
      <c r="E4057" s="16" t="s">
        <v>9382</v>
      </c>
      <c r="F4057" s="16"/>
      <c r="G4057" s="16" t="s">
        <v>9115</v>
      </c>
      <c r="H4057" s="251">
        <v>3486845.06</v>
      </c>
      <c r="I4057" s="251" t="s">
        <v>9120</v>
      </c>
      <c r="J4057" s="16"/>
      <c r="K4057" s="16"/>
      <c r="L4057" s="16"/>
      <c r="M4057" s="16"/>
      <c r="N4057" s="16"/>
      <c r="O4057" s="16"/>
      <c r="P4057" s="16"/>
      <c r="Q4057" s="16"/>
      <c r="R4057" s="16">
        <v>3486845.06</v>
      </c>
      <c r="S4057" s="16">
        <v>2</v>
      </c>
      <c r="T4057" s="16" t="s">
        <v>1326</v>
      </c>
      <c r="U4057" s="16"/>
      <c r="V4057" s="16"/>
    </row>
    <row r="4058" spans="1:22" s="1" customFormat="1" ht="93.75" x14ac:dyDescent="0.3">
      <c r="A4058" s="16">
        <v>4053</v>
      </c>
      <c r="B4058" s="21" t="s">
        <v>1590</v>
      </c>
      <c r="C4058" s="16" t="s">
        <v>2778</v>
      </c>
      <c r="D4058" s="16" t="s">
        <v>2779</v>
      </c>
      <c r="E4058" s="16" t="s">
        <v>10827</v>
      </c>
      <c r="F4058" s="16"/>
      <c r="G4058" s="16" t="s">
        <v>9115</v>
      </c>
      <c r="H4058" s="251">
        <v>3485664</v>
      </c>
      <c r="I4058" s="251" t="s">
        <v>10828</v>
      </c>
      <c r="J4058" s="16"/>
      <c r="K4058" s="16"/>
      <c r="L4058" s="16"/>
      <c r="M4058" s="16"/>
      <c r="N4058" s="16"/>
      <c r="O4058" s="16"/>
      <c r="P4058" s="16"/>
      <c r="Q4058" s="16"/>
      <c r="R4058" s="16">
        <v>3485664</v>
      </c>
      <c r="S4058" s="16">
        <v>114</v>
      </c>
      <c r="T4058" s="16" t="s">
        <v>76</v>
      </c>
      <c r="U4058" s="16" t="s">
        <v>83</v>
      </c>
      <c r="V4058" s="16" t="s">
        <v>10826</v>
      </c>
    </row>
    <row r="4059" spans="1:22" s="1" customFormat="1" ht="75" x14ac:dyDescent="0.3">
      <c r="A4059" s="16">
        <v>4054</v>
      </c>
      <c r="B4059" s="21" t="s">
        <v>1217</v>
      </c>
      <c r="C4059" s="16" t="s">
        <v>1218</v>
      </c>
      <c r="D4059" s="16" t="s">
        <v>1219</v>
      </c>
      <c r="E4059" s="16" t="s">
        <v>1219</v>
      </c>
      <c r="F4059" s="16"/>
      <c r="G4059" s="16" t="s">
        <v>33</v>
      </c>
      <c r="H4059" s="251">
        <v>1103000</v>
      </c>
      <c r="I4059" s="251">
        <v>10</v>
      </c>
      <c r="J4059" s="16">
        <v>1147000</v>
      </c>
      <c r="K4059" s="16">
        <v>10</v>
      </c>
      <c r="L4059" s="16">
        <v>1232343.1237033121</v>
      </c>
      <c r="M4059" s="16">
        <v>10</v>
      </c>
      <c r="N4059" s="16">
        <v>0</v>
      </c>
      <c r="O4059" s="16">
        <v>0</v>
      </c>
      <c r="P4059" s="16">
        <v>0</v>
      </c>
      <c r="Q4059" s="16">
        <v>0</v>
      </c>
      <c r="R4059" s="16">
        <v>3482343.1237033121</v>
      </c>
      <c r="S4059" s="16">
        <v>30</v>
      </c>
      <c r="T4059" s="16" t="s">
        <v>198</v>
      </c>
      <c r="U4059" s="16"/>
      <c r="V4059" s="16"/>
    </row>
    <row r="4060" spans="1:22" s="1" customFormat="1" ht="409.5" x14ac:dyDescent="0.3">
      <c r="A4060" s="16">
        <v>4055</v>
      </c>
      <c r="B4060" s="21" t="s">
        <v>3494</v>
      </c>
      <c r="C4060" s="16" t="s">
        <v>5189</v>
      </c>
      <c r="D4060" s="16" t="s">
        <v>160</v>
      </c>
      <c r="E4060" s="16" t="s">
        <v>5364</v>
      </c>
      <c r="F4060" s="16"/>
      <c r="G4060" s="16" t="s">
        <v>1493</v>
      </c>
      <c r="H4060" s="251">
        <v>3481800</v>
      </c>
      <c r="I4060" s="251">
        <v>1</v>
      </c>
      <c r="J4060" s="16">
        <v>0</v>
      </c>
      <c r="K4060" s="16">
        <v>0</v>
      </c>
      <c r="L4060" s="16">
        <v>0</v>
      </c>
      <c r="M4060" s="16">
        <v>0</v>
      </c>
      <c r="N4060" s="16">
        <v>0</v>
      </c>
      <c r="O4060" s="16">
        <v>0</v>
      </c>
      <c r="P4060" s="16">
        <v>0</v>
      </c>
      <c r="Q4060" s="16">
        <v>0</v>
      </c>
      <c r="R4060" s="16">
        <v>3481800</v>
      </c>
      <c r="S4060" s="16">
        <v>1</v>
      </c>
      <c r="T4060" s="16" t="s">
        <v>76</v>
      </c>
      <c r="U4060" s="16" t="s">
        <v>61</v>
      </c>
      <c r="V4060" s="16" t="s">
        <v>3405</v>
      </c>
    </row>
    <row r="4061" spans="1:22" s="1" customFormat="1" ht="75" x14ac:dyDescent="0.3">
      <c r="A4061" s="16">
        <v>4056</v>
      </c>
      <c r="B4061" s="21" t="s">
        <v>8291</v>
      </c>
      <c r="C4061" s="16" t="s">
        <v>8292</v>
      </c>
      <c r="D4061" s="16" t="s">
        <v>200</v>
      </c>
      <c r="E4061" s="16" t="s">
        <v>8293</v>
      </c>
      <c r="F4061" s="16"/>
      <c r="G4061" s="16" t="s">
        <v>33</v>
      </c>
      <c r="H4061" s="251">
        <v>512999.99999999994</v>
      </c>
      <c r="I4061" s="251">
        <v>3</v>
      </c>
      <c r="J4061" s="16">
        <v>742000</v>
      </c>
      <c r="K4061" s="16">
        <v>2</v>
      </c>
      <c r="L4061" s="16">
        <v>742000</v>
      </c>
      <c r="M4061" s="16">
        <v>2</v>
      </c>
      <c r="N4061" s="16">
        <v>742000</v>
      </c>
      <c r="O4061" s="16">
        <v>2</v>
      </c>
      <c r="P4061" s="16">
        <v>742000</v>
      </c>
      <c r="Q4061" s="16">
        <v>2</v>
      </c>
      <c r="R4061" s="16">
        <v>3481000</v>
      </c>
      <c r="S4061" s="16">
        <v>11</v>
      </c>
      <c r="T4061" s="16" t="s">
        <v>213</v>
      </c>
      <c r="U4061" s="16" t="s">
        <v>7048</v>
      </c>
      <c r="V4061" s="16" t="s">
        <v>7048</v>
      </c>
    </row>
    <row r="4062" spans="1:22" s="1" customFormat="1" ht="56.25" x14ac:dyDescent="0.3">
      <c r="A4062" s="16">
        <v>4057</v>
      </c>
      <c r="B4062" s="21" t="s">
        <v>5893</v>
      </c>
      <c r="C4062" s="16" t="s">
        <v>6851</v>
      </c>
      <c r="D4062" s="16" t="s">
        <v>6852</v>
      </c>
      <c r="E4062" s="16" t="s">
        <v>6859</v>
      </c>
      <c r="F4062" s="40" t="s">
        <v>6860</v>
      </c>
      <c r="G4062" s="16" t="s">
        <v>33</v>
      </c>
      <c r="H4062" s="251">
        <v>696000</v>
      </c>
      <c r="I4062" s="251">
        <v>8</v>
      </c>
      <c r="J4062" s="16">
        <v>696000</v>
      </c>
      <c r="K4062" s="16">
        <v>8</v>
      </c>
      <c r="L4062" s="16">
        <v>696000</v>
      </c>
      <c r="M4062" s="16">
        <v>8</v>
      </c>
      <c r="N4062" s="16">
        <v>696000</v>
      </c>
      <c r="O4062" s="16">
        <v>8</v>
      </c>
      <c r="P4062" s="16">
        <v>696000</v>
      </c>
      <c r="Q4062" s="16">
        <v>8</v>
      </c>
      <c r="R4062" s="16">
        <v>3480000</v>
      </c>
      <c r="S4062" s="16">
        <v>40</v>
      </c>
      <c r="T4062" s="16" t="s">
        <v>34</v>
      </c>
      <c r="U4062" s="16" t="s">
        <v>35</v>
      </c>
      <c r="V4062" s="16" t="s">
        <v>6850</v>
      </c>
    </row>
    <row r="4063" spans="1:22" s="1" customFormat="1" ht="37.5" x14ac:dyDescent="0.3">
      <c r="A4063" s="16">
        <v>4058</v>
      </c>
      <c r="B4063" s="21" t="s">
        <v>2862</v>
      </c>
      <c r="C4063" s="16" t="s">
        <v>2863</v>
      </c>
      <c r="D4063" s="16" t="s">
        <v>2864</v>
      </c>
      <c r="E4063" s="16" t="s">
        <v>10728</v>
      </c>
      <c r="F4063" s="16"/>
      <c r="G4063" s="16" t="s">
        <v>9115</v>
      </c>
      <c r="H4063" s="251">
        <v>3478608</v>
      </c>
      <c r="I4063" s="251" t="s">
        <v>9120</v>
      </c>
      <c r="J4063" s="16"/>
      <c r="K4063" s="16"/>
      <c r="L4063" s="16"/>
      <c r="M4063" s="16"/>
      <c r="N4063" s="16"/>
      <c r="O4063" s="16"/>
      <c r="P4063" s="16"/>
      <c r="Q4063" s="16"/>
      <c r="R4063" s="16">
        <v>3478608</v>
      </c>
      <c r="S4063" s="16">
        <v>2</v>
      </c>
      <c r="T4063" s="16" t="s">
        <v>76</v>
      </c>
      <c r="U4063" s="16" t="s">
        <v>294</v>
      </c>
      <c r="V4063" s="16" t="s">
        <v>10654</v>
      </c>
    </row>
    <row r="4064" spans="1:22" s="1" customFormat="1" ht="37.5" x14ac:dyDescent="0.3">
      <c r="A4064" s="16">
        <v>4059</v>
      </c>
      <c r="B4064" s="21" t="s">
        <v>2862</v>
      </c>
      <c r="C4064" s="16" t="s">
        <v>2863</v>
      </c>
      <c r="D4064" s="16" t="s">
        <v>2864</v>
      </c>
      <c r="E4064" s="16" t="s">
        <v>10653</v>
      </c>
      <c r="F4064" s="16"/>
      <c r="G4064" s="16" t="s">
        <v>9115</v>
      </c>
      <c r="H4064" s="251">
        <v>3478608</v>
      </c>
      <c r="I4064" s="251" t="s">
        <v>9120</v>
      </c>
      <c r="J4064" s="16"/>
      <c r="K4064" s="16"/>
      <c r="L4064" s="16"/>
      <c r="M4064" s="16"/>
      <c r="N4064" s="16"/>
      <c r="O4064" s="16"/>
      <c r="P4064" s="16"/>
      <c r="Q4064" s="16"/>
      <c r="R4064" s="16">
        <v>3478608</v>
      </c>
      <c r="S4064" s="16">
        <v>2</v>
      </c>
      <c r="T4064" s="16" t="s">
        <v>76</v>
      </c>
      <c r="U4064" s="16" t="s">
        <v>294</v>
      </c>
      <c r="V4064" s="16" t="s">
        <v>10654</v>
      </c>
    </row>
    <row r="4065" spans="1:22" s="1" customFormat="1" ht="93.75" x14ac:dyDescent="0.3">
      <c r="A4065" s="16">
        <v>4060</v>
      </c>
      <c r="B4065" s="21" t="s">
        <v>1607</v>
      </c>
      <c r="C4065" s="16" t="s">
        <v>1608</v>
      </c>
      <c r="D4065" s="16" t="s">
        <v>1609</v>
      </c>
      <c r="E4065" s="16" t="s">
        <v>1610</v>
      </c>
      <c r="F4065" s="16"/>
      <c r="G4065" s="16" t="s">
        <v>24</v>
      </c>
      <c r="H4065" s="251">
        <v>690000</v>
      </c>
      <c r="I4065" s="251">
        <v>300</v>
      </c>
      <c r="J4065" s="16">
        <v>694500</v>
      </c>
      <c r="K4065" s="16">
        <v>320</v>
      </c>
      <c r="L4065" s="16">
        <v>697000</v>
      </c>
      <c r="M4065" s="16">
        <v>300</v>
      </c>
      <c r="N4065" s="16">
        <v>697450</v>
      </c>
      <c r="O4065" s="16">
        <v>310</v>
      </c>
      <c r="P4065" s="16">
        <v>698000</v>
      </c>
      <c r="Q4065" s="16">
        <v>315</v>
      </c>
      <c r="R4065" s="16">
        <v>3476950</v>
      </c>
      <c r="S4065" s="16">
        <v>1545</v>
      </c>
      <c r="T4065" s="16" t="s">
        <v>50</v>
      </c>
      <c r="U4065" s="16" t="s">
        <v>1097</v>
      </c>
      <c r="V4065" s="16" t="s">
        <v>1611</v>
      </c>
    </row>
    <row r="4066" spans="1:22" s="1" customFormat="1" ht="409.5" x14ac:dyDescent="0.3">
      <c r="A4066" s="16">
        <v>4061</v>
      </c>
      <c r="B4066" s="21" t="s">
        <v>4311</v>
      </c>
      <c r="C4066" s="16" t="s">
        <v>1766</v>
      </c>
      <c r="D4066" s="16" t="s">
        <v>1767</v>
      </c>
      <c r="E4066" s="16" t="s">
        <v>4312</v>
      </c>
      <c r="F4066" s="16"/>
      <c r="G4066" s="16" t="s">
        <v>33</v>
      </c>
      <c r="H4066" s="251">
        <v>793643.4</v>
      </c>
      <c r="I4066" s="251">
        <v>27</v>
      </c>
      <c r="J4066" s="16">
        <v>669407.98</v>
      </c>
      <c r="K4066" s="16">
        <v>34</v>
      </c>
      <c r="L4066" s="16">
        <v>669407.98</v>
      </c>
      <c r="M4066" s="16">
        <v>34</v>
      </c>
      <c r="N4066" s="16">
        <v>669407.98</v>
      </c>
      <c r="O4066" s="16">
        <v>34</v>
      </c>
      <c r="P4066" s="16">
        <v>669407.98</v>
      </c>
      <c r="Q4066" s="16">
        <v>34</v>
      </c>
      <c r="R4066" s="16">
        <v>3471275.32</v>
      </c>
      <c r="S4066" s="16">
        <v>163</v>
      </c>
      <c r="T4066" s="16" t="s">
        <v>25</v>
      </c>
      <c r="U4066" s="16" t="s">
        <v>2567</v>
      </c>
      <c r="V4066" s="16" t="s">
        <v>4313</v>
      </c>
    </row>
    <row r="4067" spans="1:22" s="1" customFormat="1" ht="206.25" x14ac:dyDescent="0.3">
      <c r="A4067" s="16">
        <v>4062</v>
      </c>
      <c r="B4067" s="21" t="s">
        <v>8294</v>
      </c>
      <c r="C4067" s="16" t="s">
        <v>8295</v>
      </c>
      <c r="D4067" s="16" t="s">
        <v>3780</v>
      </c>
      <c r="E4067" s="16" t="s">
        <v>8296</v>
      </c>
      <c r="F4067" s="16"/>
      <c r="G4067" s="16" t="s">
        <v>33</v>
      </c>
      <c r="H4067" s="251">
        <v>655499.99999999988</v>
      </c>
      <c r="I4067" s="251">
        <v>19</v>
      </c>
      <c r="J4067" s="16">
        <v>703000</v>
      </c>
      <c r="K4067" s="16">
        <v>19</v>
      </c>
      <c r="L4067" s="16">
        <v>703000</v>
      </c>
      <c r="M4067" s="16">
        <v>19</v>
      </c>
      <c r="N4067" s="16">
        <v>703000</v>
      </c>
      <c r="O4067" s="16">
        <v>19</v>
      </c>
      <c r="P4067" s="16">
        <v>703000</v>
      </c>
      <c r="Q4067" s="16">
        <v>19</v>
      </c>
      <c r="R4067" s="16">
        <v>3467500</v>
      </c>
      <c r="S4067" s="16">
        <v>95</v>
      </c>
      <c r="T4067" s="16" t="s">
        <v>213</v>
      </c>
      <c r="U4067" s="16" t="s">
        <v>35</v>
      </c>
      <c r="V4067" s="16" t="s">
        <v>35</v>
      </c>
    </row>
    <row r="4068" spans="1:22" s="1" customFormat="1" ht="187.5" x14ac:dyDescent="0.3">
      <c r="A4068" s="16">
        <v>4063</v>
      </c>
      <c r="B4068" s="21" t="s">
        <v>8297</v>
      </c>
      <c r="C4068" s="16" t="s">
        <v>6997</v>
      </c>
      <c r="D4068" s="16" t="s">
        <v>219</v>
      </c>
      <c r="E4068" s="16" t="s">
        <v>6998</v>
      </c>
      <c r="F4068" s="16"/>
      <c r="G4068" s="16" t="s">
        <v>1664</v>
      </c>
      <c r="H4068" s="251">
        <v>449399.99999999994</v>
      </c>
      <c r="I4068" s="251">
        <v>600</v>
      </c>
      <c r="J4068" s="16">
        <v>754000</v>
      </c>
      <c r="K4068" s="16">
        <v>1000</v>
      </c>
      <c r="L4068" s="16">
        <v>754000</v>
      </c>
      <c r="M4068" s="16">
        <v>1000</v>
      </c>
      <c r="N4068" s="16">
        <v>754000</v>
      </c>
      <c r="O4068" s="16">
        <v>1000</v>
      </c>
      <c r="P4068" s="16">
        <v>754000</v>
      </c>
      <c r="Q4068" s="16">
        <v>1000</v>
      </c>
      <c r="R4068" s="16">
        <v>3465400</v>
      </c>
      <c r="S4068" s="16">
        <v>4600</v>
      </c>
      <c r="T4068" s="16" t="s">
        <v>213</v>
      </c>
      <c r="U4068" s="16" t="s">
        <v>7048</v>
      </c>
      <c r="V4068" s="16" t="s">
        <v>7048</v>
      </c>
    </row>
    <row r="4069" spans="1:22" s="1" customFormat="1" ht="131.25" x14ac:dyDescent="0.3">
      <c r="A4069" s="16">
        <v>4064</v>
      </c>
      <c r="B4069" s="21" t="s">
        <v>8298</v>
      </c>
      <c r="C4069" s="16" t="s">
        <v>211</v>
      </c>
      <c r="D4069" s="16" t="s">
        <v>486</v>
      </c>
      <c r="E4069" s="16" t="s">
        <v>212</v>
      </c>
      <c r="F4069" s="16"/>
      <c r="G4069" s="16" t="s">
        <v>49</v>
      </c>
      <c r="H4069" s="251">
        <v>348312</v>
      </c>
      <c r="I4069" s="251">
        <v>23</v>
      </c>
      <c r="J4069" s="16">
        <v>749006.6</v>
      </c>
      <c r="K4069" s="16">
        <v>19</v>
      </c>
      <c r="L4069" s="16">
        <v>788428</v>
      </c>
      <c r="M4069" s="16">
        <v>20</v>
      </c>
      <c r="N4069" s="16">
        <v>788428</v>
      </c>
      <c r="O4069" s="16">
        <v>20</v>
      </c>
      <c r="P4069" s="16">
        <v>788428</v>
      </c>
      <c r="Q4069" s="16">
        <v>20</v>
      </c>
      <c r="R4069" s="16">
        <v>3462602.6</v>
      </c>
      <c r="S4069" s="16">
        <v>102</v>
      </c>
      <c r="T4069" s="16" t="s">
        <v>213</v>
      </c>
      <c r="U4069" s="16" t="s">
        <v>83</v>
      </c>
      <c r="V4069" s="16" t="s">
        <v>575</v>
      </c>
    </row>
    <row r="4070" spans="1:22" s="1" customFormat="1" ht="56.25" x14ac:dyDescent="0.3">
      <c r="A4070" s="16">
        <v>4065</v>
      </c>
      <c r="B4070" s="21" t="s">
        <v>239</v>
      </c>
      <c r="C4070" s="16" t="s">
        <v>240</v>
      </c>
      <c r="D4070" s="16" t="s">
        <v>241</v>
      </c>
      <c r="E4070" s="16" t="s">
        <v>10729</v>
      </c>
      <c r="F4070" s="16"/>
      <c r="G4070" s="16" t="s">
        <v>9115</v>
      </c>
      <c r="H4070" s="251">
        <v>3460968</v>
      </c>
      <c r="I4070" s="251" t="s">
        <v>9113</v>
      </c>
      <c r="J4070" s="16"/>
      <c r="K4070" s="16"/>
      <c r="L4070" s="16"/>
      <c r="M4070" s="16"/>
      <c r="N4070" s="16"/>
      <c r="O4070" s="16"/>
      <c r="P4070" s="16"/>
      <c r="Q4070" s="16"/>
      <c r="R4070" s="16">
        <v>3460968</v>
      </c>
      <c r="S4070" s="16">
        <v>1</v>
      </c>
      <c r="T4070" s="16" t="s">
        <v>76</v>
      </c>
      <c r="U4070" s="16" t="s">
        <v>294</v>
      </c>
      <c r="V4070" s="16" t="s">
        <v>10654</v>
      </c>
    </row>
    <row r="4071" spans="1:22" s="1" customFormat="1" ht="56.25" x14ac:dyDescent="0.3">
      <c r="A4071" s="16">
        <v>4066</v>
      </c>
      <c r="B4071" s="21" t="s">
        <v>239</v>
      </c>
      <c r="C4071" s="16" t="s">
        <v>240</v>
      </c>
      <c r="D4071" s="16" t="s">
        <v>241</v>
      </c>
      <c r="E4071" s="16" t="s">
        <v>10729</v>
      </c>
      <c r="F4071" s="16"/>
      <c r="G4071" s="16" t="s">
        <v>9115</v>
      </c>
      <c r="H4071" s="251">
        <v>3460968</v>
      </c>
      <c r="I4071" s="251" t="s">
        <v>9113</v>
      </c>
      <c r="J4071" s="16"/>
      <c r="K4071" s="16"/>
      <c r="L4071" s="16"/>
      <c r="M4071" s="16"/>
      <c r="N4071" s="16"/>
      <c r="O4071" s="16"/>
      <c r="P4071" s="16"/>
      <c r="Q4071" s="16"/>
      <c r="R4071" s="16">
        <v>3460968</v>
      </c>
      <c r="S4071" s="16">
        <v>1</v>
      </c>
      <c r="T4071" s="16" t="s">
        <v>76</v>
      </c>
      <c r="U4071" s="16" t="s">
        <v>294</v>
      </c>
      <c r="V4071" s="16" t="s">
        <v>10654</v>
      </c>
    </row>
    <row r="4072" spans="1:22" s="1" customFormat="1" ht="56.25" x14ac:dyDescent="0.3">
      <c r="A4072" s="16">
        <v>4067</v>
      </c>
      <c r="B4072" s="21" t="s">
        <v>2391</v>
      </c>
      <c r="C4072" s="16" t="s">
        <v>2392</v>
      </c>
      <c r="D4072" s="16" t="s">
        <v>2393</v>
      </c>
      <c r="E4072" s="16" t="s">
        <v>10790</v>
      </c>
      <c r="F4072" s="16"/>
      <c r="G4072" s="16" t="s">
        <v>7084</v>
      </c>
      <c r="H4072" s="251">
        <v>3457440</v>
      </c>
      <c r="I4072" s="251" t="s">
        <v>10792</v>
      </c>
      <c r="J4072" s="16"/>
      <c r="K4072" s="16"/>
      <c r="L4072" s="16"/>
      <c r="M4072" s="16"/>
      <c r="N4072" s="16"/>
      <c r="O4072" s="16"/>
      <c r="P4072" s="16"/>
      <c r="Q4072" s="16"/>
      <c r="R4072" s="16">
        <v>3457440</v>
      </c>
      <c r="S4072" s="16">
        <v>1225</v>
      </c>
      <c r="T4072" s="16" t="s">
        <v>76</v>
      </c>
      <c r="U4072" s="16" t="s">
        <v>2567</v>
      </c>
      <c r="V4072" s="16" t="s">
        <v>10788</v>
      </c>
    </row>
    <row r="4073" spans="1:22" s="1" customFormat="1" ht="131.25" x14ac:dyDescent="0.3">
      <c r="A4073" s="16">
        <v>4068</v>
      </c>
      <c r="B4073" s="21" t="s">
        <v>8299</v>
      </c>
      <c r="C4073" s="16" t="s">
        <v>5653</v>
      </c>
      <c r="D4073" s="16" t="s">
        <v>1953</v>
      </c>
      <c r="E4073" s="16" t="s">
        <v>5654</v>
      </c>
      <c r="F4073" s="16"/>
      <c r="G4073" s="16" t="s">
        <v>33</v>
      </c>
      <c r="H4073" s="251">
        <v>1020970</v>
      </c>
      <c r="I4073" s="251">
        <v>2645</v>
      </c>
      <c r="J4073" s="16">
        <v>609000</v>
      </c>
      <c r="K4073" s="16">
        <v>1450</v>
      </c>
      <c r="L4073" s="16">
        <v>609000</v>
      </c>
      <c r="M4073" s="16">
        <v>1450</v>
      </c>
      <c r="N4073" s="16">
        <v>609000</v>
      </c>
      <c r="O4073" s="16">
        <v>1450</v>
      </c>
      <c r="P4073" s="16">
        <v>609000</v>
      </c>
      <c r="Q4073" s="16">
        <v>1450</v>
      </c>
      <c r="R4073" s="16">
        <v>3456970</v>
      </c>
      <c r="S4073" s="16">
        <v>8445</v>
      </c>
      <c r="T4073" s="16" t="s">
        <v>213</v>
      </c>
      <c r="U4073" s="16" t="s">
        <v>83</v>
      </c>
      <c r="V4073" s="16" t="s">
        <v>7910</v>
      </c>
    </row>
    <row r="4074" spans="1:22" s="1" customFormat="1" ht="150" x14ac:dyDescent="0.3">
      <c r="A4074" s="16">
        <v>4069</v>
      </c>
      <c r="B4074" s="23" t="s">
        <v>2759</v>
      </c>
      <c r="C4074" s="48" t="s">
        <v>2760</v>
      </c>
      <c r="D4074" s="48" t="s">
        <v>970</v>
      </c>
      <c r="E4074" s="46" t="s">
        <v>2761</v>
      </c>
      <c r="F4074" s="16"/>
      <c r="G4074" s="16" t="s">
        <v>33</v>
      </c>
      <c r="H4074" s="251">
        <v>3456000</v>
      </c>
      <c r="I4074" s="482">
        <v>30</v>
      </c>
      <c r="J4074" s="16">
        <v>0</v>
      </c>
      <c r="K4074" s="16">
        <v>0</v>
      </c>
      <c r="L4074" s="16">
        <v>0</v>
      </c>
      <c r="M4074" s="16">
        <v>0</v>
      </c>
      <c r="N4074" s="16">
        <v>0</v>
      </c>
      <c r="O4074" s="16">
        <v>0</v>
      </c>
      <c r="P4074" s="16">
        <v>0</v>
      </c>
      <c r="Q4074" s="16">
        <v>0</v>
      </c>
      <c r="R4074" s="16">
        <v>3456000</v>
      </c>
      <c r="S4074" s="16">
        <v>30</v>
      </c>
      <c r="T4074" s="16" t="s">
        <v>1516</v>
      </c>
      <c r="U4074" s="16" t="s">
        <v>2567</v>
      </c>
      <c r="V4074" s="16" t="s">
        <v>2610</v>
      </c>
    </row>
    <row r="4075" spans="1:22" s="1" customFormat="1" ht="75" x14ac:dyDescent="0.3">
      <c r="A4075" s="16">
        <v>4070</v>
      </c>
      <c r="B4075" s="16" t="s">
        <v>1550</v>
      </c>
      <c r="C4075" s="16" t="s">
        <v>13099</v>
      </c>
      <c r="D4075" s="16" t="s">
        <v>13100</v>
      </c>
      <c r="E4075" s="16" t="s">
        <v>13101</v>
      </c>
      <c r="F4075" s="16"/>
      <c r="G4075" s="151" t="s">
        <v>9114</v>
      </c>
      <c r="H4075" s="166">
        <v>3451823.42</v>
      </c>
      <c r="I4075" s="166" t="s">
        <v>9266</v>
      </c>
      <c r="J4075" s="166"/>
      <c r="K4075" s="166"/>
      <c r="L4075" s="166"/>
      <c r="M4075" s="166"/>
      <c r="N4075" s="166"/>
      <c r="O4075" s="166"/>
      <c r="P4075" s="166"/>
      <c r="Q4075" s="166"/>
      <c r="R4075" s="16">
        <v>3451823.42</v>
      </c>
      <c r="S4075" s="275">
        <v>4</v>
      </c>
      <c r="T4075" s="20" t="s">
        <v>12910</v>
      </c>
      <c r="U4075" s="166" t="s">
        <v>2567</v>
      </c>
      <c r="V4075" s="118"/>
    </row>
    <row r="4076" spans="1:22" s="1" customFormat="1" ht="93.75" x14ac:dyDescent="0.3">
      <c r="A4076" s="16">
        <v>4071</v>
      </c>
      <c r="B4076" s="21" t="s">
        <v>813</v>
      </c>
      <c r="C4076" s="16" t="s">
        <v>3722</v>
      </c>
      <c r="D4076" s="16" t="s">
        <v>3723</v>
      </c>
      <c r="E4076" s="16" t="s">
        <v>3729</v>
      </c>
      <c r="F4076" s="16"/>
      <c r="G4076" s="16" t="s">
        <v>1493</v>
      </c>
      <c r="H4076" s="251">
        <v>0</v>
      </c>
      <c r="I4076" s="251">
        <v>0</v>
      </c>
      <c r="J4076" s="16">
        <v>0</v>
      </c>
      <c r="K4076" s="16">
        <v>0</v>
      </c>
      <c r="L4076" s="16">
        <v>0</v>
      </c>
      <c r="M4076" s="16">
        <v>0</v>
      </c>
      <c r="N4076" s="16">
        <v>0</v>
      </c>
      <c r="O4076" s="16">
        <v>0</v>
      </c>
      <c r="P4076" s="16">
        <v>3450800</v>
      </c>
      <c r="Q4076" s="16">
        <v>31</v>
      </c>
      <c r="R4076" s="16">
        <v>3450800</v>
      </c>
      <c r="S4076" s="16">
        <v>31</v>
      </c>
      <c r="T4076" s="16" t="s">
        <v>50</v>
      </c>
      <c r="U4076" s="16"/>
      <c r="V4076" s="16"/>
    </row>
    <row r="4077" spans="1:22" s="1" customFormat="1" ht="93.75" x14ac:dyDescent="0.3">
      <c r="A4077" s="16">
        <v>4072</v>
      </c>
      <c r="B4077" s="21" t="s">
        <v>8300</v>
      </c>
      <c r="C4077" s="16" t="s">
        <v>8301</v>
      </c>
      <c r="D4077" s="16" t="s">
        <v>7069</v>
      </c>
      <c r="E4077" s="16" t="s">
        <v>8302</v>
      </c>
      <c r="F4077" s="16"/>
      <c r="G4077" s="16" t="s">
        <v>33</v>
      </c>
      <c r="H4077" s="251">
        <v>888885</v>
      </c>
      <c r="I4077" s="251">
        <v>5</v>
      </c>
      <c r="J4077" s="16">
        <v>639997.19999999995</v>
      </c>
      <c r="K4077" s="16">
        <v>3</v>
      </c>
      <c r="L4077" s="16">
        <v>639997.19999999995</v>
      </c>
      <c r="M4077" s="16">
        <v>3</v>
      </c>
      <c r="N4077" s="16">
        <v>639997.19999999995</v>
      </c>
      <c r="O4077" s="16">
        <v>3</v>
      </c>
      <c r="P4077" s="16">
        <v>639997.19999999995</v>
      </c>
      <c r="Q4077" s="16">
        <v>3</v>
      </c>
      <c r="R4077" s="16">
        <v>3448873.8</v>
      </c>
      <c r="S4077" s="16">
        <v>17</v>
      </c>
      <c r="T4077" s="16" t="s">
        <v>213</v>
      </c>
      <c r="U4077" s="16" t="s">
        <v>83</v>
      </c>
      <c r="V4077" s="16" t="s">
        <v>83</v>
      </c>
    </row>
    <row r="4078" spans="1:22" s="1" customFormat="1" ht="409.5" x14ac:dyDescent="0.3">
      <c r="A4078" s="16">
        <v>4073</v>
      </c>
      <c r="B4078" s="21" t="s">
        <v>3293</v>
      </c>
      <c r="C4078" s="16" t="s">
        <v>3250</v>
      </c>
      <c r="D4078" s="16" t="s">
        <v>3251</v>
      </c>
      <c r="E4078" s="16" t="s">
        <v>3294</v>
      </c>
      <c r="F4078" s="16"/>
      <c r="G4078" s="16" t="s">
        <v>33</v>
      </c>
      <c r="H4078" s="251">
        <v>1222400</v>
      </c>
      <c r="I4078" s="251">
        <v>8</v>
      </c>
      <c r="J4078" s="16">
        <v>556486.32000000007</v>
      </c>
      <c r="K4078" s="16">
        <v>3</v>
      </c>
      <c r="L4078" s="16">
        <v>556486.32000000007</v>
      </c>
      <c r="M4078" s="16">
        <v>3</v>
      </c>
      <c r="N4078" s="16">
        <v>556486.32000000007</v>
      </c>
      <c r="O4078" s="16">
        <v>3</v>
      </c>
      <c r="P4078" s="16">
        <v>556486.32000000007</v>
      </c>
      <c r="Q4078" s="16">
        <v>3</v>
      </c>
      <c r="R4078" s="16">
        <v>3448345.2800000003</v>
      </c>
      <c r="S4078" s="16">
        <v>20</v>
      </c>
      <c r="T4078" s="16" t="s">
        <v>25</v>
      </c>
      <c r="U4078" s="16" t="s">
        <v>2567</v>
      </c>
      <c r="V4078" s="16" t="s">
        <v>3295</v>
      </c>
    </row>
    <row r="4079" spans="1:22" s="1" customFormat="1" ht="75" x14ac:dyDescent="0.3">
      <c r="A4079" s="16">
        <v>4074</v>
      </c>
      <c r="B4079" s="51" t="s">
        <v>14951</v>
      </c>
      <c r="C4079" s="51" t="s">
        <v>14952</v>
      </c>
      <c r="D4079" s="51" t="s">
        <v>848</v>
      </c>
      <c r="E4079" s="17" t="s">
        <v>14953</v>
      </c>
      <c r="F4079" s="40" t="s">
        <v>14449</v>
      </c>
      <c r="G4079" s="51" t="s">
        <v>33</v>
      </c>
      <c r="H4079" s="251">
        <v>566966.4</v>
      </c>
      <c r="I4079" s="251">
        <v>1</v>
      </c>
      <c r="J4079" s="251">
        <v>720000</v>
      </c>
      <c r="K4079" s="51">
        <v>6</v>
      </c>
      <c r="L4079" s="251">
        <v>720000</v>
      </c>
      <c r="M4079" s="51">
        <v>6</v>
      </c>
      <c r="N4079" s="251">
        <v>720000</v>
      </c>
      <c r="O4079" s="51">
        <v>6</v>
      </c>
      <c r="P4079" s="251">
        <v>720000</v>
      </c>
      <c r="Q4079" s="51">
        <v>6</v>
      </c>
      <c r="R4079" s="16">
        <v>3446966.4</v>
      </c>
      <c r="S4079" s="16">
        <v>30</v>
      </c>
      <c r="T4079" s="16" t="s">
        <v>14724</v>
      </c>
      <c r="U4079" s="211"/>
      <c r="V4079" s="211"/>
    </row>
    <row r="4080" spans="1:22" s="1" customFormat="1" ht="409.5" x14ac:dyDescent="0.3">
      <c r="A4080" s="16">
        <v>4075</v>
      </c>
      <c r="B4080" s="21" t="s">
        <v>2253</v>
      </c>
      <c r="C4080" s="16" t="s">
        <v>9766</v>
      </c>
      <c r="D4080" s="16" t="s">
        <v>7077</v>
      </c>
      <c r="E4080" s="16" t="s">
        <v>9771</v>
      </c>
      <c r="F4080" s="16" t="s">
        <v>9772</v>
      </c>
      <c r="G4080" s="16" t="s">
        <v>9769</v>
      </c>
      <c r="H4080" s="251">
        <v>763200</v>
      </c>
      <c r="I4080" s="251">
        <v>3</v>
      </c>
      <c r="J4080" s="16">
        <v>670550</v>
      </c>
      <c r="K4080" s="16">
        <v>3</v>
      </c>
      <c r="L4080" s="16">
        <v>670550</v>
      </c>
      <c r="M4080" s="16">
        <v>3</v>
      </c>
      <c r="N4080" s="16">
        <v>670550</v>
      </c>
      <c r="O4080" s="16">
        <v>3</v>
      </c>
      <c r="P4080" s="16">
        <v>670550</v>
      </c>
      <c r="Q4080" s="16">
        <v>3</v>
      </c>
      <c r="R4080" s="16">
        <v>3445400</v>
      </c>
      <c r="S4080" s="16">
        <v>15</v>
      </c>
      <c r="T4080" s="16" t="s">
        <v>25</v>
      </c>
      <c r="U4080" s="16" t="s">
        <v>1097</v>
      </c>
      <c r="V4080" s="16" t="s">
        <v>9773</v>
      </c>
    </row>
    <row r="4081" spans="1:22" s="1" customFormat="1" ht="75" x14ac:dyDescent="0.3">
      <c r="A4081" s="16">
        <v>4076</v>
      </c>
      <c r="B4081" s="21" t="s">
        <v>320</v>
      </c>
      <c r="C4081" s="16" t="s">
        <v>807</v>
      </c>
      <c r="D4081" s="16" t="s">
        <v>808</v>
      </c>
      <c r="E4081" s="16" t="s">
        <v>865</v>
      </c>
      <c r="F4081" s="40" t="s">
        <v>866</v>
      </c>
      <c r="G4081" s="16" t="s">
        <v>33</v>
      </c>
      <c r="H4081" s="251">
        <v>1654848</v>
      </c>
      <c r="I4081" s="251">
        <v>10</v>
      </c>
      <c r="J4081" s="16">
        <v>0</v>
      </c>
      <c r="K4081" s="16">
        <v>0</v>
      </c>
      <c r="L4081" s="16">
        <v>1789883.5968000004</v>
      </c>
      <c r="M4081" s="16">
        <v>10</v>
      </c>
      <c r="N4081" s="16">
        <v>0</v>
      </c>
      <c r="O4081" s="16">
        <v>0</v>
      </c>
      <c r="P4081" s="16">
        <v>0</v>
      </c>
      <c r="Q4081" s="16">
        <v>0</v>
      </c>
      <c r="R4081" s="16">
        <v>3444731.5968000004</v>
      </c>
      <c r="S4081" s="16">
        <v>20</v>
      </c>
      <c r="T4081" s="16" t="s">
        <v>867</v>
      </c>
      <c r="U4081" s="16" t="s">
        <v>26</v>
      </c>
      <c r="V4081" s="16" t="s">
        <v>868</v>
      </c>
    </row>
    <row r="4082" spans="1:22" s="1" customFormat="1" ht="187.5" x14ac:dyDescent="0.3">
      <c r="A4082" s="16">
        <v>4077</v>
      </c>
      <c r="B4082" s="21" t="s">
        <v>904</v>
      </c>
      <c r="C4082" s="16" t="s">
        <v>905</v>
      </c>
      <c r="D4082" s="16" t="s">
        <v>906</v>
      </c>
      <c r="E4082" s="16" t="s">
        <v>907</v>
      </c>
      <c r="F4082" s="16"/>
      <c r="G4082" s="16" t="s">
        <v>24</v>
      </c>
      <c r="H4082" s="251">
        <v>688506</v>
      </c>
      <c r="I4082" s="251">
        <v>1.25</v>
      </c>
      <c r="J4082" s="16">
        <v>688506</v>
      </c>
      <c r="K4082" s="16">
        <v>1.25</v>
      </c>
      <c r="L4082" s="16">
        <v>688506</v>
      </c>
      <c r="M4082" s="16">
        <v>1.25</v>
      </c>
      <c r="N4082" s="16">
        <v>688506</v>
      </c>
      <c r="O4082" s="16">
        <v>1.25</v>
      </c>
      <c r="P4082" s="16">
        <v>688506</v>
      </c>
      <c r="Q4082" s="16">
        <v>1.25</v>
      </c>
      <c r="R4082" s="16">
        <v>3442530</v>
      </c>
      <c r="S4082" s="16">
        <v>6.25</v>
      </c>
      <c r="T4082" s="16" t="s">
        <v>9133</v>
      </c>
      <c r="U4082" s="16" t="s">
        <v>359</v>
      </c>
      <c r="V4082" s="16" t="s">
        <v>199</v>
      </c>
    </row>
    <row r="4083" spans="1:22" s="1" customFormat="1" ht="75" x14ac:dyDescent="0.3">
      <c r="A4083" s="16">
        <v>4078</v>
      </c>
      <c r="B4083" s="21" t="s">
        <v>8303</v>
      </c>
      <c r="C4083" s="16" t="s">
        <v>8304</v>
      </c>
      <c r="D4083" s="16" t="s">
        <v>8305</v>
      </c>
      <c r="E4083" s="16" t="s">
        <v>5472</v>
      </c>
      <c r="F4083" s="16"/>
      <c r="G4083" s="16" t="s">
        <v>33</v>
      </c>
      <c r="H4083" s="251">
        <v>870299.99999999988</v>
      </c>
      <c r="I4083" s="251">
        <v>45</v>
      </c>
      <c r="J4083" s="16">
        <v>831620</v>
      </c>
      <c r="K4083" s="16">
        <v>43</v>
      </c>
      <c r="L4083" s="16">
        <v>580200</v>
      </c>
      <c r="M4083" s="16">
        <v>30</v>
      </c>
      <c r="N4083" s="16">
        <v>580200</v>
      </c>
      <c r="O4083" s="16">
        <v>30</v>
      </c>
      <c r="P4083" s="16">
        <v>580200</v>
      </c>
      <c r="Q4083" s="16">
        <v>30</v>
      </c>
      <c r="R4083" s="16">
        <v>3442520</v>
      </c>
      <c r="S4083" s="16">
        <v>178</v>
      </c>
      <c r="T4083" s="16" t="s">
        <v>213</v>
      </c>
      <c r="U4083" s="16" t="s">
        <v>1210</v>
      </c>
      <c r="V4083" s="16" t="s">
        <v>8306</v>
      </c>
    </row>
    <row r="4084" spans="1:22" s="1" customFormat="1" ht="56.25" x14ac:dyDescent="0.3">
      <c r="A4084" s="16">
        <v>4079</v>
      </c>
      <c r="B4084" s="16" t="s">
        <v>1668</v>
      </c>
      <c r="C4084" s="16" t="s">
        <v>11152</v>
      </c>
      <c r="D4084" s="16" t="s">
        <v>11153</v>
      </c>
      <c r="E4084" s="16" t="s">
        <v>12678</v>
      </c>
      <c r="F4084" s="16"/>
      <c r="G4084" s="151" t="s">
        <v>9322</v>
      </c>
      <c r="H4084" s="275">
        <v>3440640</v>
      </c>
      <c r="I4084" s="275" t="s">
        <v>10484</v>
      </c>
      <c r="J4084" s="275"/>
      <c r="K4084" s="275"/>
      <c r="L4084" s="275"/>
      <c r="M4084" s="275"/>
      <c r="N4084" s="275"/>
      <c r="O4084" s="275"/>
      <c r="P4084" s="275"/>
      <c r="Q4084" s="275"/>
      <c r="R4084" s="16">
        <v>3440640</v>
      </c>
      <c r="S4084" s="275">
        <v>1500</v>
      </c>
      <c r="T4084" s="38" t="s">
        <v>12359</v>
      </c>
      <c r="U4084" s="279"/>
      <c r="V4084" s="279"/>
    </row>
    <row r="4085" spans="1:22" s="1" customFormat="1" x14ac:dyDescent="0.3">
      <c r="A4085" s="16">
        <v>4080</v>
      </c>
      <c r="B4085" s="21" t="s">
        <v>3545</v>
      </c>
      <c r="C4085" s="16" t="s">
        <v>4714</v>
      </c>
      <c r="D4085" s="16" t="s">
        <v>4715</v>
      </c>
      <c r="E4085" s="16" t="s">
        <v>10873</v>
      </c>
      <c r="F4085" s="16"/>
      <c r="G4085" s="16" t="s">
        <v>9115</v>
      </c>
      <c r="H4085" s="251">
        <v>3439128</v>
      </c>
      <c r="I4085" s="251" t="s">
        <v>10875</v>
      </c>
      <c r="J4085" s="16"/>
      <c r="K4085" s="16"/>
      <c r="L4085" s="16"/>
      <c r="M4085" s="16"/>
      <c r="N4085" s="16"/>
      <c r="O4085" s="16"/>
      <c r="P4085" s="16"/>
      <c r="Q4085" s="16"/>
      <c r="R4085" s="16">
        <v>3439128</v>
      </c>
      <c r="S4085" s="16">
        <v>40942</v>
      </c>
      <c r="T4085" s="16" t="s">
        <v>76</v>
      </c>
      <c r="U4085" s="16" t="s">
        <v>2567</v>
      </c>
      <c r="V4085" s="16" t="s">
        <v>2879</v>
      </c>
    </row>
    <row r="4086" spans="1:22" s="1" customFormat="1" ht="409.5" x14ac:dyDescent="0.3">
      <c r="A4086" s="16">
        <v>4081</v>
      </c>
      <c r="B4086" s="279" t="s">
        <v>1195</v>
      </c>
      <c r="C4086" s="36" t="s">
        <v>1877</v>
      </c>
      <c r="D4086" s="36" t="s">
        <v>1878</v>
      </c>
      <c r="E4086" s="134" t="s">
        <v>11404</v>
      </c>
      <c r="F4086" s="35"/>
      <c r="G4086" s="36" t="s">
        <v>11394</v>
      </c>
      <c r="H4086" s="308">
        <v>3437500</v>
      </c>
      <c r="I4086" s="308">
        <v>2</v>
      </c>
      <c r="J4086" s="99">
        <v>0</v>
      </c>
      <c r="K4086" s="99">
        <v>0</v>
      </c>
      <c r="L4086" s="99">
        <v>0</v>
      </c>
      <c r="M4086" s="99">
        <v>0</v>
      </c>
      <c r="N4086" s="99">
        <v>0</v>
      </c>
      <c r="O4086" s="99">
        <v>0</v>
      </c>
      <c r="P4086" s="99">
        <v>0</v>
      </c>
      <c r="Q4086" s="99">
        <v>0</v>
      </c>
      <c r="R4086" s="16">
        <v>3437500</v>
      </c>
      <c r="S4086" s="99">
        <v>2</v>
      </c>
      <c r="T4086" s="16" t="s">
        <v>9133</v>
      </c>
      <c r="U4086" s="99" t="s">
        <v>1523</v>
      </c>
      <c r="V4086" s="35" t="s">
        <v>199</v>
      </c>
    </row>
    <row r="4087" spans="1:22" s="1" customFormat="1" ht="75" x14ac:dyDescent="0.3">
      <c r="A4087" s="16">
        <v>4082</v>
      </c>
      <c r="B4087" s="20" t="s">
        <v>5773</v>
      </c>
      <c r="C4087" s="20" t="s">
        <v>5774</v>
      </c>
      <c r="D4087" s="20" t="s">
        <v>16210</v>
      </c>
      <c r="E4087" s="114" t="s">
        <v>16211</v>
      </c>
      <c r="F4087" s="116" t="s">
        <v>16212</v>
      </c>
      <c r="G4087" s="21" t="s">
        <v>33</v>
      </c>
      <c r="H4087" s="115">
        <v>3436777</v>
      </c>
      <c r="I4087" s="115">
        <v>25</v>
      </c>
      <c r="J4087" s="171"/>
      <c r="K4087" s="171"/>
      <c r="L4087" s="171"/>
      <c r="M4087" s="171"/>
      <c r="N4087" s="174"/>
      <c r="O4087" s="174"/>
      <c r="P4087" s="174"/>
      <c r="Q4087" s="174"/>
      <c r="R4087" s="16">
        <v>3436777</v>
      </c>
      <c r="S4087" s="171">
        <v>25</v>
      </c>
      <c r="T4087" s="21" t="s">
        <v>15928</v>
      </c>
      <c r="U4087" s="16" t="s">
        <v>199</v>
      </c>
      <c r="V4087" s="16" t="s">
        <v>199</v>
      </c>
    </row>
    <row r="4088" spans="1:22" s="1" customFormat="1" ht="168.75" x14ac:dyDescent="0.3">
      <c r="A4088" s="16">
        <v>4083</v>
      </c>
      <c r="B4088" s="21" t="s">
        <v>6560</v>
      </c>
      <c r="C4088" s="16" t="s">
        <v>6561</v>
      </c>
      <c r="D4088" s="16" t="s">
        <v>6562</v>
      </c>
      <c r="E4088" s="16" t="s">
        <v>6563</v>
      </c>
      <c r="F4088" s="16"/>
      <c r="G4088" s="16" t="s">
        <v>1664</v>
      </c>
      <c r="H4088" s="251">
        <v>3430050</v>
      </c>
      <c r="I4088" s="251">
        <v>1300</v>
      </c>
      <c r="J4088" s="16">
        <v>0</v>
      </c>
      <c r="K4088" s="16">
        <v>0</v>
      </c>
      <c r="L4088" s="16">
        <v>0</v>
      </c>
      <c r="M4088" s="16">
        <v>0</v>
      </c>
      <c r="N4088" s="16">
        <v>0</v>
      </c>
      <c r="O4088" s="16">
        <v>0</v>
      </c>
      <c r="P4088" s="16">
        <v>0</v>
      </c>
      <c r="Q4088" s="16">
        <v>0</v>
      </c>
      <c r="R4088" s="16">
        <v>3430050</v>
      </c>
      <c r="S4088" s="16">
        <v>1300</v>
      </c>
      <c r="T4088" s="16" t="s">
        <v>76</v>
      </c>
      <c r="U4088" s="16"/>
      <c r="V4088" s="16"/>
    </row>
    <row r="4089" spans="1:22" s="1" customFormat="1" ht="56.25" x14ac:dyDescent="0.3">
      <c r="A4089" s="16">
        <v>4084</v>
      </c>
      <c r="B4089" s="21" t="s">
        <v>1643</v>
      </c>
      <c r="C4089" s="16" t="s">
        <v>2077</v>
      </c>
      <c r="D4089" s="16" t="s">
        <v>2078</v>
      </c>
      <c r="E4089" s="16" t="s">
        <v>3205</v>
      </c>
      <c r="F4089" s="16" t="s">
        <v>3206</v>
      </c>
      <c r="G4089" s="16" t="s">
        <v>33</v>
      </c>
      <c r="H4089" s="251">
        <v>616000</v>
      </c>
      <c r="I4089" s="251">
        <v>1</v>
      </c>
      <c r="J4089" s="16">
        <v>652960</v>
      </c>
      <c r="K4089" s="16">
        <v>1</v>
      </c>
      <c r="L4089" s="16">
        <v>692137.6</v>
      </c>
      <c r="M4089" s="16">
        <v>1</v>
      </c>
      <c r="N4089" s="16">
        <v>719823.10400000005</v>
      </c>
      <c r="O4089" s="16">
        <v>1</v>
      </c>
      <c r="P4089" s="16">
        <v>748616.0281600001</v>
      </c>
      <c r="Q4089" s="16">
        <v>1</v>
      </c>
      <c r="R4089" s="16">
        <v>3429536.7321600001</v>
      </c>
      <c r="S4089" s="16">
        <v>5</v>
      </c>
      <c r="T4089" s="16" t="s">
        <v>9759</v>
      </c>
      <c r="U4089" s="16" t="s">
        <v>603</v>
      </c>
      <c r="V4089" s="16" t="s">
        <v>199</v>
      </c>
    </row>
    <row r="4090" spans="1:22" s="1" customFormat="1" ht="409.5" x14ac:dyDescent="0.3">
      <c r="A4090" s="16">
        <v>4085</v>
      </c>
      <c r="B4090" s="16" t="s">
        <v>12679</v>
      </c>
      <c r="C4090" s="16" t="s">
        <v>12680</v>
      </c>
      <c r="D4090" s="16" t="s">
        <v>12681</v>
      </c>
      <c r="E4090" s="16" t="s">
        <v>12682</v>
      </c>
      <c r="F4090" s="16" t="s">
        <v>12683</v>
      </c>
      <c r="G4090" s="151" t="s">
        <v>82</v>
      </c>
      <c r="H4090" s="275">
        <v>0</v>
      </c>
      <c r="I4090" s="275">
        <v>0</v>
      </c>
      <c r="J4090" s="275">
        <v>1142400</v>
      </c>
      <c r="K4090" s="275">
        <v>0.34</v>
      </c>
      <c r="L4090" s="275">
        <v>1142400</v>
      </c>
      <c r="M4090" s="275">
        <v>0.34</v>
      </c>
      <c r="N4090" s="275">
        <v>1142400</v>
      </c>
      <c r="O4090" s="275">
        <v>0.34</v>
      </c>
      <c r="P4090" s="275">
        <v>0</v>
      </c>
      <c r="Q4090" s="275">
        <v>0</v>
      </c>
      <c r="R4090" s="16">
        <v>3427200</v>
      </c>
      <c r="S4090" s="275">
        <v>1.02</v>
      </c>
      <c r="T4090" s="243" t="s">
        <v>11752</v>
      </c>
      <c r="U4090" s="279" t="s">
        <v>35</v>
      </c>
      <c r="V4090" s="279" t="s">
        <v>12684</v>
      </c>
    </row>
    <row r="4091" spans="1:22" s="1" customFormat="1" ht="75" x14ac:dyDescent="0.3">
      <c r="A4091" s="16">
        <v>4086</v>
      </c>
      <c r="B4091" s="21" t="s">
        <v>417</v>
      </c>
      <c r="C4091" s="16" t="s">
        <v>1577</v>
      </c>
      <c r="D4091" s="16" t="s">
        <v>9895</v>
      </c>
      <c r="E4091" s="35" t="s">
        <v>9896</v>
      </c>
      <c r="F4091" s="16"/>
      <c r="G4091" s="16"/>
      <c r="H4091" s="251">
        <v>685332.61200000008</v>
      </c>
      <c r="I4091" s="251">
        <v>15</v>
      </c>
      <c r="J4091" s="16">
        <v>685332.61200000008</v>
      </c>
      <c r="K4091" s="16">
        <v>15</v>
      </c>
      <c r="L4091" s="16">
        <v>685332.61200000008</v>
      </c>
      <c r="M4091" s="16">
        <v>15</v>
      </c>
      <c r="N4091" s="16">
        <v>685332.61200000008</v>
      </c>
      <c r="O4091" s="16">
        <v>15</v>
      </c>
      <c r="P4091" s="16">
        <v>685332.61200000008</v>
      </c>
      <c r="Q4091" s="16">
        <v>15</v>
      </c>
      <c r="R4091" s="16">
        <v>3426663.0600000005</v>
      </c>
      <c r="S4091" s="16">
        <v>75</v>
      </c>
      <c r="T4091" s="16" t="s">
        <v>1113</v>
      </c>
      <c r="U4091" s="16" t="s">
        <v>35</v>
      </c>
      <c r="V4091" s="16"/>
    </row>
    <row r="4092" spans="1:22" s="1" customFormat="1" ht="56.25" x14ac:dyDescent="0.3">
      <c r="A4092" s="16">
        <v>4087</v>
      </c>
      <c r="B4092" s="21" t="s">
        <v>352</v>
      </c>
      <c r="C4092" s="16" t="s">
        <v>1258</v>
      </c>
      <c r="D4092" s="16" t="s">
        <v>1259</v>
      </c>
      <c r="E4092" s="16" t="s">
        <v>1263</v>
      </c>
      <c r="F4092" s="16" t="s">
        <v>1264</v>
      </c>
      <c r="G4092" s="16" t="s">
        <v>33</v>
      </c>
      <c r="H4092" s="251">
        <v>310960</v>
      </c>
      <c r="I4092" s="251">
        <v>13</v>
      </c>
      <c r="J4092" s="16">
        <v>671679</v>
      </c>
      <c r="K4092" s="16">
        <v>27</v>
      </c>
      <c r="L4092" s="16">
        <v>1029880</v>
      </c>
      <c r="M4092" s="16">
        <v>40</v>
      </c>
      <c r="N4092" s="16">
        <v>1412397</v>
      </c>
      <c r="O4092" s="16">
        <v>53</v>
      </c>
      <c r="P4092" s="16">
        <v>0</v>
      </c>
      <c r="Q4092" s="16">
        <v>0</v>
      </c>
      <c r="R4092" s="16">
        <v>3424916</v>
      </c>
      <c r="S4092" s="16">
        <v>133</v>
      </c>
      <c r="T4092" s="16" t="s">
        <v>913</v>
      </c>
      <c r="U4092" s="16" t="s">
        <v>35</v>
      </c>
      <c r="V4092" s="16" t="s">
        <v>560</v>
      </c>
    </row>
    <row r="4093" spans="1:22" s="1" customFormat="1" ht="56.25" x14ac:dyDescent="0.3">
      <c r="A4093" s="16">
        <v>4088</v>
      </c>
      <c r="B4093" s="21" t="s">
        <v>352</v>
      </c>
      <c r="C4093" s="16" t="s">
        <v>1258</v>
      </c>
      <c r="D4093" s="16" t="s">
        <v>1259</v>
      </c>
      <c r="E4093" s="16" t="s">
        <v>1263</v>
      </c>
      <c r="F4093" s="16" t="s">
        <v>1264</v>
      </c>
      <c r="G4093" s="16">
        <v>796</v>
      </c>
      <c r="H4093" s="251">
        <v>310960</v>
      </c>
      <c r="I4093" s="251">
        <v>13</v>
      </c>
      <c r="J4093" s="16">
        <v>671679</v>
      </c>
      <c r="K4093" s="16">
        <v>27</v>
      </c>
      <c r="L4093" s="16">
        <v>1029880</v>
      </c>
      <c r="M4093" s="16">
        <v>40</v>
      </c>
      <c r="N4093" s="16">
        <v>1412397</v>
      </c>
      <c r="O4093" s="16">
        <v>53</v>
      </c>
      <c r="P4093" s="16">
        <v>0</v>
      </c>
      <c r="Q4093" s="16">
        <v>0</v>
      </c>
      <c r="R4093" s="16">
        <v>3424916</v>
      </c>
      <c r="S4093" s="16">
        <v>133</v>
      </c>
      <c r="T4093" s="16" t="s">
        <v>913</v>
      </c>
      <c r="U4093" s="16" t="s">
        <v>35</v>
      </c>
      <c r="V4093" s="16" t="s">
        <v>560</v>
      </c>
    </row>
    <row r="4094" spans="1:22" s="1" customFormat="1" ht="56.25" x14ac:dyDescent="0.3">
      <c r="A4094" s="16">
        <v>4089</v>
      </c>
      <c r="B4094" s="21" t="s">
        <v>6683</v>
      </c>
      <c r="C4094" s="16" t="s">
        <v>6684</v>
      </c>
      <c r="D4094" s="16" t="s">
        <v>6685</v>
      </c>
      <c r="E4094" s="16" t="s">
        <v>10602</v>
      </c>
      <c r="F4094" s="16"/>
      <c r="G4094" s="16" t="s">
        <v>9115</v>
      </c>
      <c r="H4094" s="251">
        <v>3422160</v>
      </c>
      <c r="I4094" s="251" t="s">
        <v>9266</v>
      </c>
      <c r="J4094" s="16"/>
      <c r="K4094" s="16"/>
      <c r="L4094" s="16"/>
      <c r="M4094" s="16"/>
      <c r="N4094" s="16"/>
      <c r="O4094" s="16"/>
      <c r="P4094" s="16"/>
      <c r="Q4094" s="16"/>
      <c r="R4094" s="16">
        <v>3422160</v>
      </c>
      <c r="S4094" s="16">
        <v>4</v>
      </c>
      <c r="T4094" s="16" t="s">
        <v>76</v>
      </c>
      <c r="U4094" s="16" t="s">
        <v>83</v>
      </c>
      <c r="V4094" s="16" t="s">
        <v>10603</v>
      </c>
    </row>
    <row r="4095" spans="1:22" s="1" customFormat="1" ht="56.25" x14ac:dyDescent="0.3">
      <c r="A4095" s="16">
        <v>4090</v>
      </c>
      <c r="B4095" s="16" t="s">
        <v>12685</v>
      </c>
      <c r="C4095" s="16" t="s">
        <v>12686</v>
      </c>
      <c r="D4095" s="16" t="s">
        <v>5479</v>
      </c>
      <c r="E4095" s="16" t="s">
        <v>12687</v>
      </c>
      <c r="F4095" s="16" t="s">
        <v>12688</v>
      </c>
      <c r="G4095" s="151" t="s">
        <v>33</v>
      </c>
      <c r="H4095" s="275">
        <v>0</v>
      </c>
      <c r="I4095" s="275">
        <v>0</v>
      </c>
      <c r="J4095" s="275">
        <v>1140016</v>
      </c>
      <c r="K4095" s="275">
        <v>688</v>
      </c>
      <c r="L4095" s="275">
        <v>1140016</v>
      </c>
      <c r="M4095" s="275">
        <v>688</v>
      </c>
      <c r="N4095" s="275">
        <v>1140016</v>
      </c>
      <c r="O4095" s="275">
        <v>688</v>
      </c>
      <c r="P4095" s="275">
        <v>0</v>
      </c>
      <c r="Q4095" s="275">
        <v>0</v>
      </c>
      <c r="R4095" s="16">
        <v>3420048</v>
      </c>
      <c r="S4095" s="275">
        <v>2064</v>
      </c>
      <c r="T4095" s="243" t="s">
        <v>11752</v>
      </c>
      <c r="U4095" s="279"/>
      <c r="V4095" s="279"/>
    </row>
    <row r="4096" spans="1:22" s="1" customFormat="1" ht="75" x14ac:dyDescent="0.3">
      <c r="A4096" s="16">
        <v>4091</v>
      </c>
      <c r="B4096" s="114" t="s">
        <v>831</v>
      </c>
      <c r="C4096" s="114" t="s">
        <v>853</v>
      </c>
      <c r="D4096" s="114" t="s">
        <v>854</v>
      </c>
      <c r="E4096" s="114" t="s">
        <v>1051</v>
      </c>
      <c r="F4096" s="114" t="s">
        <v>14449</v>
      </c>
      <c r="G4096" s="114" t="s">
        <v>9115</v>
      </c>
      <c r="H4096" s="189">
        <v>3411912</v>
      </c>
      <c r="I4096" s="172" t="s">
        <v>9126</v>
      </c>
      <c r="J4096" s="20"/>
      <c r="K4096" s="20"/>
      <c r="L4096" s="20"/>
      <c r="M4096" s="20"/>
      <c r="N4096" s="20"/>
      <c r="O4096" s="20"/>
      <c r="P4096" s="20"/>
      <c r="Q4096" s="20"/>
      <c r="R4096" s="16">
        <v>3411912</v>
      </c>
      <c r="S4096" s="21">
        <v>10</v>
      </c>
      <c r="T4096" s="20" t="s">
        <v>15828</v>
      </c>
      <c r="U4096" s="112"/>
      <c r="V4096" s="37"/>
    </row>
    <row r="4097" spans="1:22" s="1" customFormat="1" ht="409.5" x14ac:dyDescent="0.3">
      <c r="A4097" s="16">
        <v>4092</v>
      </c>
      <c r="B4097" s="21" t="s">
        <v>3891</v>
      </c>
      <c r="C4097" s="16" t="s">
        <v>726</v>
      </c>
      <c r="D4097" s="16" t="s">
        <v>727</v>
      </c>
      <c r="E4097" s="16" t="s">
        <v>3892</v>
      </c>
      <c r="F4097" s="16"/>
      <c r="G4097" s="16" t="s">
        <v>33</v>
      </c>
      <c r="H4097" s="251">
        <v>682341</v>
      </c>
      <c r="I4097" s="251">
        <v>31</v>
      </c>
      <c r="J4097" s="16">
        <v>682341</v>
      </c>
      <c r="K4097" s="16">
        <v>31</v>
      </c>
      <c r="L4097" s="16">
        <v>682341</v>
      </c>
      <c r="M4097" s="16">
        <v>31</v>
      </c>
      <c r="N4097" s="16">
        <v>682341</v>
      </c>
      <c r="O4097" s="16">
        <v>31</v>
      </c>
      <c r="P4097" s="16">
        <v>682341</v>
      </c>
      <c r="Q4097" s="16">
        <v>31</v>
      </c>
      <c r="R4097" s="16">
        <v>3411705</v>
      </c>
      <c r="S4097" s="16">
        <v>155</v>
      </c>
      <c r="T4097" s="16" t="s">
        <v>25</v>
      </c>
      <c r="U4097" s="16" t="s">
        <v>83</v>
      </c>
      <c r="V4097" s="16" t="s">
        <v>6839</v>
      </c>
    </row>
    <row r="4098" spans="1:22" s="1" customFormat="1" ht="409.5" x14ac:dyDescent="0.3">
      <c r="A4098" s="16">
        <v>4093</v>
      </c>
      <c r="B4098" s="21" t="s">
        <v>3891</v>
      </c>
      <c r="C4098" s="16" t="s">
        <v>726</v>
      </c>
      <c r="D4098" s="16" t="s">
        <v>727</v>
      </c>
      <c r="E4098" s="16" t="s">
        <v>3892</v>
      </c>
      <c r="F4098" s="16"/>
      <c r="G4098" s="16" t="s">
        <v>33</v>
      </c>
      <c r="H4098" s="251">
        <v>682341</v>
      </c>
      <c r="I4098" s="251">
        <v>31</v>
      </c>
      <c r="J4098" s="16">
        <v>682341</v>
      </c>
      <c r="K4098" s="16">
        <v>31</v>
      </c>
      <c r="L4098" s="16">
        <v>682341</v>
      </c>
      <c r="M4098" s="16">
        <v>31</v>
      </c>
      <c r="N4098" s="16">
        <v>682341</v>
      </c>
      <c r="O4098" s="16">
        <v>31</v>
      </c>
      <c r="P4098" s="16">
        <v>682341</v>
      </c>
      <c r="Q4098" s="16">
        <v>31</v>
      </c>
      <c r="R4098" s="16">
        <v>3411705</v>
      </c>
      <c r="S4098" s="16">
        <v>155</v>
      </c>
      <c r="T4098" s="16" t="s">
        <v>25</v>
      </c>
      <c r="U4098" s="16" t="s">
        <v>83</v>
      </c>
      <c r="V4098" s="16" t="s">
        <v>6839</v>
      </c>
    </row>
    <row r="4099" spans="1:22" s="1" customFormat="1" ht="131.25" x14ac:dyDescent="0.3">
      <c r="A4099" s="16">
        <v>4094</v>
      </c>
      <c r="B4099" s="21" t="s">
        <v>8307</v>
      </c>
      <c r="C4099" s="16" t="s">
        <v>502</v>
      </c>
      <c r="D4099" s="16" t="s">
        <v>501</v>
      </c>
      <c r="E4099" s="16" t="s">
        <v>503</v>
      </c>
      <c r="F4099" s="16"/>
      <c r="G4099" s="16" t="s">
        <v>33</v>
      </c>
      <c r="H4099" s="251">
        <v>374480</v>
      </c>
      <c r="I4099" s="251">
        <v>4</v>
      </c>
      <c r="J4099" s="16">
        <v>1011096</v>
      </c>
      <c r="K4099" s="16">
        <v>9</v>
      </c>
      <c r="L4099" s="16">
        <v>674064</v>
      </c>
      <c r="M4099" s="16">
        <v>6</v>
      </c>
      <c r="N4099" s="16">
        <v>674064</v>
      </c>
      <c r="O4099" s="16">
        <v>6</v>
      </c>
      <c r="P4099" s="16">
        <v>674064</v>
      </c>
      <c r="Q4099" s="16">
        <v>6</v>
      </c>
      <c r="R4099" s="16">
        <v>3407768</v>
      </c>
      <c r="S4099" s="16">
        <v>31</v>
      </c>
      <c r="T4099" s="16" t="s">
        <v>213</v>
      </c>
      <c r="U4099" s="16" t="s">
        <v>294</v>
      </c>
      <c r="V4099" s="16" t="s">
        <v>8308</v>
      </c>
    </row>
    <row r="4100" spans="1:22" s="1" customFormat="1" ht="56.25" x14ac:dyDescent="0.3">
      <c r="A4100" s="16">
        <v>4095</v>
      </c>
      <c r="B4100" s="21" t="s">
        <v>417</v>
      </c>
      <c r="C4100" s="16" t="s">
        <v>726</v>
      </c>
      <c r="D4100" s="16" t="s">
        <v>727</v>
      </c>
      <c r="E4100" s="16" t="s">
        <v>11125</v>
      </c>
      <c r="F4100" s="16"/>
      <c r="G4100" s="16" t="s">
        <v>1493</v>
      </c>
      <c r="H4100" s="251">
        <v>681355.9</v>
      </c>
      <c r="I4100" s="251">
        <v>28</v>
      </c>
      <c r="J4100" s="16">
        <v>681355.9</v>
      </c>
      <c r="K4100" s="16">
        <v>28</v>
      </c>
      <c r="L4100" s="16">
        <v>681355.9</v>
      </c>
      <c r="M4100" s="16">
        <v>28</v>
      </c>
      <c r="N4100" s="16">
        <v>681355.9</v>
      </c>
      <c r="O4100" s="16">
        <v>28</v>
      </c>
      <c r="P4100" s="16">
        <v>681355.9</v>
      </c>
      <c r="Q4100" s="16">
        <v>28</v>
      </c>
      <c r="R4100" s="16">
        <v>3406779.5</v>
      </c>
      <c r="S4100" s="16">
        <v>140</v>
      </c>
      <c r="T4100" s="16" t="s">
        <v>1113</v>
      </c>
      <c r="U4100" s="16" t="s">
        <v>677</v>
      </c>
      <c r="V4100" s="35" t="s">
        <v>199</v>
      </c>
    </row>
    <row r="4101" spans="1:22" s="1" customFormat="1" ht="281.25" x14ac:dyDescent="0.3">
      <c r="A4101" s="16">
        <v>4096</v>
      </c>
      <c r="B4101" s="16" t="s">
        <v>2482</v>
      </c>
      <c r="C4101" s="16" t="s">
        <v>11166</v>
      </c>
      <c r="D4101" s="16" t="s">
        <v>11167</v>
      </c>
      <c r="E4101" s="16" t="s">
        <v>13218</v>
      </c>
      <c r="F4101" s="16"/>
      <c r="G4101" s="151" t="s">
        <v>33</v>
      </c>
      <c r="H4101" s="166">
        <v>1659226</v>
      </c>
      <c r="I4101" s="166">
        <v>50</v>
      </c>
      <c r="J4101" s="166">
        <v>1742187</v>
      </c>
      <c r="K4101" s="166">
        <v>50</v>
      </c>
      <c r="L4101" s="166">
        <v>0</v>
      </c>
      <c r="M4101" s="166">
        <v>0</v>
      </c>
      <c r="N4101" s="166">
        <v>0</v>
      </c>
      <c r="O4101" s="166">
        <v>0</v>
      </c>
      <c r="P4101" s="166">
        <v>0</v>
      </c>
      <c r="Q4101" s="166">
        <v>0</v>
      </c>
      <c r="R4101" s="16">
        <v>3401413</v>
      </c>
      <c r="S4101" s="275">
        <v>100</v>
      </c>
      <c r="T4101" s="20" t="s">
        <v>13217</v>
      </c>
      <c r="U4101" s="118" t="s">
        <v>722</v>
      </c>
      <c r="V4101" s="118" t="s">
        <v>13219</v>
      </c>
    </row>
    <row r="4102" spans="1:22" s="1" customFormat="1" ht="112.5" x14ac:dyDescent="0.3">
      <c r="A4102" s="16">
        <v>4097</v>
      </c>
      <c r="B4102" s="21" t="s">
        <v>3273</v>
      </c>
      <c r="C4102" s="16" t="s">
        <v>3553</v>
      </c>
      <c r="D4102" s="16" t="s">
        <v>3554</v>
      </c>
      <c r="E4102" s="16" t="s">
        <v>3555</v>
      </c>
      <c r="F4102" s="16"/>
      <c r="G4102" s="16" t="s">
        <v>1493</v>
      </c>
      <c r="H4102" s="251">
        <v>3400000</v>
      </c>
      <c r="I4102" s="251">
        <v>4</v>
      </c>
      <c r="J4102" s="16">
        <v>0</v>
      </c>
      <c r="K4102" s="16">
        <v>0</v>
      </c>
      <c r="L4102" s="16">
        <v>0</v>
      </c>
      <c r="M4102" s="16">
        <v>0</v>
      </c>
      <c r="N4102" s="16">
        <v>0</v>
      </c>
      <c r="O4102" s="16">
        <v>0</v>
      </c>
      <c r="P4102" s="16">
        <v>0</v>
      </c>
      <c r="Q4102" s="16">
        <v>0</v>
      </c>
      <c r="R4102" s="16">
        <v>3400000</v>
      </c>
      <c r="S4102" s="16">
        <v>4</v>
      </c>
      <c r="T4102" s="16" t="s">
        <v>50</v>
      </c>
      <c r="U4102" s="16" t="s">
        <v>11531</v>
      </c>
      <c r="V4102" s="16" t="s">
        <v>244</v>
      </c>
    </row>
    <row r="4103" spans="1:22" s="1" customFormat="1" x14ac:dyDescent="0.3">
      <c r="A4103" s="16">
        <v>4098</v>
      </c>
      <c r="B4103" s="21" t="s">
        <v>573</v>
      </c>
      <c r="C4103" s="16" t="s">
        <v>4261</v>
      </c>
      <c r="D4103" s="16" t="s">
        <v>4262</v>
      </c>
      <c r="E4103" s="16" t="s">
        <v>10412</v>
      </c>
      <c r="F4103" s="16"/>
      <c r="G4103" s="16" t="s">
        <v>9115</v>
      </c>
      <c r="H4103" s="251">
        <v>3398640</v>
      </c>
      <c r="I4103" s="251" t="s">
        <v>9120</v>
      </c>
      <c r="J4103" s="16"/>
      <c r="K4103" s="16"/>
      <c r="L4103" s="16"/>
      <c r="M4103" s="16"/>
      <c r="N4103" s="16"/>
      <c r="O4103" s="16"/>
      <c r="P4103" s="16"/>
      <c r="Q4103" s="16"/>
      <c r="R4103" s="16">
        <v>3398640</v>
      </c>
      <c r="S4103" s="16">
        <v>2</v>
      </c>
      <c r="T4103" s="16" t="s">
        <v>76</v>
      </c>
      <c r="U4103" s="16" t="s">
        <v>2567</v>
      </c>
      <c r="V4103" s="16" t="s">
        <v>1202</v>
      </c>
    </row>
    <row r="4104" spans="1:22" s="1" customFormat="1" x14ac:dyDescent="0.3">
      <c r="A4104" s="16">
        <v>4099</v>
      </c>
      <c r="B4104" s="21" t="s">
        <v>573</v>
      </c>
      <c r="C4104" s="16" t="s">
        <v>4261</v>
      </c>
      <c r="D4104" s="16" t="s">
        <v>4262</v>
      </c>
      <c r="E4104" s="16" t="s">
        <v>10412</v>
      </c>
      <c r="F4104" s="16"/>
      <c r="G4104" s="16" t="s">
        <v>9115</v>
      </c>
      <c r="H4104" s="251">
        <v>3398640</v>
      </c>
      <c r="I4104" s="251" t="s">
        <v>9120</v>
      </c>
      <c r="J4104" s="16"/>
      <c r="K4104" s="16"/>
      <c r="L4104" s="16"/>
      <c r="M4104" s="16"/>
      <c r="N4104" s="16"/>
      <c r="O4104" s="16"/>
      <c r="P4104" s="16"/>
      <c r="Q4104" s="16"/>
      <c r="R4104" s="16">
        <v>3398640</v>
      </c>
      <c r="S4104" s="16">
        <v>2</v>
      </c>
      <c r="T4104" s="16" t="s">
        <v>76</v>
      </c>
      <c r="U4104" s="16" t="s">
        <v>2567</v>
      </c>
      <c r="V4104" s="16" t="s">
        <v>1202</v>
      </c>
    </row>
    <row r="4105" spans="1:22" s="1" customFormat="1" x14ac:dyDescent="0.3">
      <c r="A4105" s="16">
        <v>4100</v>
      </c>
      <c r="B4105" s="21" t="s">
        <v>573</v>
      </c>
      <c r="C4105" s="16" t="s">
        <v>4261</v>
      </c>
      <c r="D4105" s="16" t="s">
        <v>4262</v>
      </c>
      <c r="E4105" s="16" t="s">
        <v>10412</v>
      </c>
      <c r="F4105" s="16"/>
      <c r="G4105" s="16" t="s">
        <v>9115</v>
      </c>
      <c r="H4105" s="251">
        <v>3398640</v>
      </c>
      <c r="I4105" s="251" t="s">
        <v>9120</v>
      </c>
      <c r="J4105" s="16"/>
      <c r="K4105" s="16"/>
      <c r="L4105" s="16"/>
      <c r="M4105" s="16"/>
      <c r="N4105" s="16"/>
      <c r="O4105" s="16"/>
      <c r="P4105" s="16"/>
      <c r="Q4105" s="16"/>
      <c r="R4105" s="16">
        <v>3398640</v>
      </c>
      <c r="S4105" s="16">
        <v>2</v>
      </c>
      <c r="T4105" s="16" t="s">
        <v>76</v>
      </c>
      <c r="U4105" s="16" t="s">
        <v>2567</v>
      </c>
      <c r="V4105" s="16" t="s">
        <v>1202</v>
      </c>
    </row>
    <row r="4106" spans="1:22" s="1" customFormat="1" x14ac:dyDescent="0.3">
      <c r="A4106" s="16">
        <v>4101</v>
      </c>
      <c r="B4106" s="21" t="s">
        <v>573</v>
      </c>
      <c r="C4106" s="16" t="s">
        <v>4261</v>
      </c>
      <c r="D4106" s="16" t="s">
        <v>4262</v>
      </c>
      <c r="E4106" s="16" t="s">
        <v>10412</v>
      </c>
      <c r="F4106" s="16"/>
      <c r="G4106" s="16" t="s">
        <v>9115</v>
      </c>
      <c r="H4106" s="251">
        <v>3398640</v>
      </c>
      <c r="I4106" s="251" t="s">
        <v>9120</v>
      </c>
      <c r="J4106" s="16"/>
      <c r="K4106" s="16"/>
      <c r="L4106" s="16"/>
      <c r="M4106" s="16"/>
      <c r="N4106" s="16"/>
      <c r="O4106" s="16"/>
      <c r="P4106" s="16"/>
      <c r="Q4106" s="16"/>
      <c r="R4106" s="16">
        <v>3398640</v>
      </c>
      <c r="S4106" s="16">
        <v>2</v>
      </c>
      <c r="T4106" s="16" t="s">
        <v>76</v>
      </c>
      <c r="U4106" s="16" t="s">
        <v>2567</v>
      </c>
      <c r="V4106" s="16" t="s">
        <v>1202</v>
      </c>
    </row>
    <row r="4107" spans="1:22" s="1" customFormat="1" ht="56.25" x14ac:dyDescent="0.3">
      <c r="A4107" s="16">
        <v>4102</v>
      </c>
      <c r="B4107" s="21" t="s">
        <v>417</v>
      </c>
      <c r="C4107" s="16" t="s">
        <v>726</v>
      </c>
      <c r="D4107" s="16" t="s">
        <v>727</v>
      </c>
      <c r="E4107" s="16" t="s">
        <v>10443</v>
      </c>
      <c r="F4107" s="16"/>
      <c r="G4107" s="16" t="s">
        <v>9115</v>
      </c>
      <c r="H4107" s="251">
        <v>3392901.1200000001</v>
      </c>
      <c r="I4107" s="251" t="s">
        <v>9126</v>
      </c>
      <c r="J4107" s="16"/>
      <c r="K4107" s="16"/>
      <c r="L4107" s="16"/>
      <c r="M4107" s="16"/>
      <c r="N4107" s="16"/>
      <c r="O4107" s="16"/>
      <c r="P4107" s="16"/>
      <c r="Q4107" s="16"/>
      <c r="R4107" s="16">
        <v>3392901.1200000001</v>
      </c>
      <c r="S4107" s="16">
        <v>10</v>
      </c>
      <c r="T4107" s="16" t="s">
        <v>76</v>
      </c>
      <c r="U4107" s="16" t="s">
        <v>83</v>
      </c>
      <c r="V4107" s="16" t="s">
        <v>10440</v>
      </c>
    </row>
    <row r="4108" spans="1:22" s="1" customFormat="1" ht="75" x14ac:dyDescent="0.3">
      <c r="A4108" s="16">
        <v>4103</v>
      </c>
      <c r="B4108" s="16" t="s">
        <v>264</v>
      </c>
      <c r="C4108" s="16" t="s">
        <v>12689</v>
      </c>
      <c r="D4108" s="16" t="s">
        <v>798</v>
      </c>
      <c r="E4108" s="16" t="s">
        <v>12690</v>
      </c>
      <c r="F4108" s="16"/>
      <c r="G4108" s="151" t="s">
        <v>9115</v>
      </c>
      <c r="H4108" s="275">
        <v>0</v>
      </c>
      <c r="I4108" s="275">
        <v>0</v>
      </c>
      <c r="J4108" s="275">
        <v>0</v>
      </c>
      <c r="K4108" s="275">
        <v>0</v>
      </c>
      <c r="L4108" s="275">
        <v>1696080</v>
      </c>
      <c r="M4108" s="275" t="s">
        <v>9338</v>
      </c>
      <c r="N4108" s="275">
        <v>0</v>
      </c>
      <c r="O4108" s="275">
        <v>0</v>
      </c>
      <c r="P4108" s="275">
        <v>1696080</v>
      </c>
      <c r="Q4108" s="275" t="s">
        <v>9338</v>
      </c>
      <c r="R4108" s="16">
        <v>3392160</v>
      </c>
      <c r="S4108" s="275">
        <v>80</v>
      </c>
      <c r="T4108" s="38" t="s">
        <v>11752</v>
      </c>
      <c r="U4108" s="279"/>
      <c r="V4108" s="279"/>
    </row>
    <row r="4109" spans="1:22" s="1" customFormat="1" ht="75" x14ac:dyDescent="0.3">
      <c r="A4109" s="16">
        <v>4104</v>
      </c>
      <c r="B4109" s="21" t="s">
        <v>6506</v>
      </c>
      <c r="C4109" s="16" t="s">
        <v>6507</v>
      </c>
      <c r="D4109" s="16" t="s">
        <v>6508</v>
      </c>
      <c r="E4109" s="16" t="s">
        <v>10407</v>
      </c>
      <c r="F4109" s="16"/>
      <c r="G4109" s="16" t="s">
        <v>7084</v>
      </c>
      <c r="H4109" s="251">
        <v>3389232</v>
      </c>
      <c r="I4109" s="251" t="s">
        <v>10408</v>
      </c>
      <c r="J4109" s="16"/>
      <c r="K4109" s="16"/>
      <c r="L4109" s="16"/>
      <c r="M4109" s="16"/>
      <c r="N4109" s="16"/>
      <c r="O4109" s="16"/>
      <c r="P4109" s="16"/>
      <c r="Q4109" s="16"/>
      <c r="R4109" s="16">
        <v>3389232</v>
      </c>
      <c r="S4109" s="16">
        <v>2620</v>
      </c>
      <c r="T4109" s="16" t="s">
        <v>76</v>
      </c>
      <c r="U4109" s="16" t="s">
        <v>61</v>
      </c>
      <c r="V4109" s="16" t="s">
        <v>10409</v>
      </c>
    </row>
    <row r="4110" spans="1:22" s="1" customFormat="1" ht="300" x14ac:dyDescent="0.3">
      <c r="A4110" s="16">
        <v>4105</v>
      </c>
      <c r="B4110" s="21" t="s">
        <v>8309</v>
      </c>
      <c r="C4110" s="16" t="s">
        <v>355</v>
      </c>
      <c r="D4110" s="16" t="s">
        <v>354</v>
      </c>
      <c r="E4110" s="16" t="s">
        <v>356</v>
      </c>
      <c r="F4110" s="16"/>
      <c r="G4110" s="16" t="s">
        <v>33</v>
      </c>
      <c r="H4110" s="251">
        <v>627520</v>
      </c>
      <c r="I4110" s="251">
        <v>74</v>
      </c>
      <c r="J4110" s="16">
        <v>720800</v>
      </c>
      <c r="K4110" s="16">
        <v>85</v>
      </c>
      <c r="L4110" s="16">
        <v>678400</v>
      </c>
      <c r="M4110" s="16">
        <v>80</v>
      </c>
      <c r="N4110" s="16">
        <v>678400</v>
      </c>
      <c r="O4110" s="16">
        <v>80</v>
      </c>
      <c r="P4110" s="16">
        <v>678400</v>
      </c>
      <c r="Q4110" s="16">
        <v>80</v>
      </c>
      <c r="R4110" s="16">
        <v>3383520</v>
      </c>
      <c r="S4110" s="16">
        <v>399</v>
      </c>
      <c r="T4110" s="16" t="s">
        <v>213</v>
      </c>
      <c r="U4110" s="16" t="s">
        <v>7048</v>
      </c>
      <c r="V4110" s="16" t="s">
        <v>7048</v>
      </c>
    </row>
    <row r="4111" spans="1:22" s="1" customFormat="1" ht="112.5" x14ac:dyDescent="0.3">
      <c r="A4111" s="16">
        <v>4106</v>
      </c>
      <c r="B4111" s="21" t="s">
        <v>8310</v>
      </c>
      <c r="C4111" s="16" t="s">
        <v>7991</v>
      </c>
      <c r="D4111" s="16" t="s">
        <v>320</v>
      </c>
      <c r="E4111" s="16" t="s">
        <v>7992</v>
      </c>
      <c r="F4111" s="16"/>
      <c r="G4111" s="16" t="s">
        <v>33</v>
      </c>
      <c r="H4111" s="251">
        <v>411599.99999999994</v>
      </c>
      <c r="I4111" s="251">
        <v>98</v>
      </c>
      <c r="J4111" s="16">
        <v>742661.10000000009</v>
      </c>
      <c r="K4111" s="16">
        <v>90</v>
      </c>
      <c r="L4111" s="16">
        <v>742661.10000000009</v>
      </c>
      <c r="M4111" s="16">
        <v>90</v>
      </c>
      <c r="N4111" s="16">
        <v>742661.10000000009</v>
      </c>
      <c r="O4111" s="16">
        <v>90</v>
      </c>
      <c r="P4111" s="16">
        <v>742661.10000000009</v>
      </c>
      <c r="Q4111" s="16">
        <v>90</v>
      </c>
      <c r="R4111" s="16">
        <v>3382244.4000000004</v>
      </c>
      <c r="S4111" s="16">
        <v>458</v>
      </c>
      <c r="T4111" s="16" t="s">
        <v>213</v>
      </c>
      <c r="U4111" s="16" t="s">
        <v>35</v>
      </c>
      <c r="V4111" s="16" t="s">
        <v>3838</v>
      </c>
    </row>
    <row r="4112" spans="1:22" s="1" customFormat="1" ht="56.25" x14ac:dyDescent="0.3">
      <c r="A4112" s="16">
        <v>4107</v>
      </c>
      <c r="B4112" s="21" t="s">
        <v>8311</v>
      </c>
      <c r="C4112" s="16" t="s">
        <v>327</v>
      </c>
      <c r="D4112" s="16" t="s">
        <v>326</v>
      </c>
      <c r="E4112" s="16" t="s">
        <v>328</v>
      </c>
      <c r="F4112" s="16"/>
      <c r="G4112" s="16" t="s">
        <v>24</v>
      </c>
      <c r="H4112" s="251">
        <v>606000</v>
      </c>
      <c r="I4112" s="251">
        <v>1000</v>
      </c>
      <c r="J4112" s="16">
        <v>693910</v>
      </c>
      <c r="K4112" s="16">
        <v>1000</v>
      </c>
      <c r="L4112" s="16">
        <v>693910</v>
      </c>
      <c r="M4112" s="16">
        <v>1000</v>
      </c>
      <c r="N4112" s="16">
        <v>693910</v>
      </c>
      <c r="O4112" s="16">
        <v>1000</v>
      </c>
      <c r="P4112" s="16">
        <v>693910</v>
      </c>
      <c r="Q4112" s="16">
        <v>1000</v>
      </c>
      <c r="R4112" s="16">
        <v>3381640</v>
      </c>
      <c r="S4112" s="16">
        <v>5000</v>
      </c>
      <c r="T4112" s="16" t="s">
        <v>213</v>
      </c>
      <c r="U4112" s="16" t="s">
        <v>7048</v>
      </c>
      <c r="V4112" s="16" t="s">
        <v>7048</v>
      </c>
    </row>
    <row r="4113" spans="1:22" s="1" customFormat="1" ht="93.75" x14ac:dyDescent="0.3">
      <c r="A4113" s="16">
        <v>4108</v>
      </c>
      <c r="B4113" s="21" t="s">
        <v>4470</v>
      </c>
      <c r="C4113" s="16" t="s">
        <v>7022</v>
      </c>
      <c r="D4113" s="16" t="s">
        <v>1601</v>
      </c>
      <c r="E4113" s="16" t="s">
        <v>9451</v>
      </c>
      <c r="F4113" s="16"/>
      <c r="G4113" s="16" t="s">
        <v>9115</v>
      </c>
      <c r="H4113" s="251">
        <v>3380783.22</v>
      </c>
      <c r="I4113" s="251" t="s">
        <v>9452</v>
      </c>
      <c r="J4113" s="16"/>
      <c r="K4113" s="16"/>
      <c r="L4113" s="16"/>
      <c r="M4113" s="16"/>
      <c r="N4113" s="16"/>
      <c r="O4113" s="16"/>
      <c r="P4113" s="16"/>
      <c r="Q4113" s="16"/>
      <c r="R4113" s="16">
        <v>3380783.22</v>
      </c>
      <c r="S4113" s="16">
        <v>65</v>
      </c>
      <c r="T4113" s="16" t="s">
        <v>1326</v>
      </c>
      <c r="U4113" s="16"/>
      <c r="V4113" s="16"/>
    </row>
    <row r="4114" spans="1:22" s="1" customFormat="1" ht="409.5" x14ac:dyDescent="0.3">
      <c r="A4114" s="16">
        <v>4109</v>
      </c>
      <c r="B4114" s="21" t="s">
        <v>4096</v>
      </c>
      <c r="C4114" s="16" t="s">
        <v>4097</v>
      </c>
      <c r="D4114" s="16" t="s">
        <v>4098</v>
      </c>
      <c r="E4114" s="16" t="s">
        <v>4099</v>
      </c>
      <c r="F4114" s="16"/>
      <c r="G4114" s="16" t="s">
        <v>33</v>
      </c>
      <c r="H4114" s="251">
        <v>427000</v>
      </c>
      <c r="I4114" s="251">
        <v>7</v>
      </c>
      <c r="J4114" s="16">
        <v>738100</v>
      </c>
      <c r="K4114" s="16">
        <v>11</v>
      </c>
      <c r="L4114" s="16">
        <v>738100</v>
      </c>
      <c r="M4114" s="16">
        <v>11</v>
      </c>
      <c r="N4114" s="16">
        <v>738100</v>
      </c>
      <c r="O4114" s="16">
        <v>11</v>
      </c>
      <c r="P4114" s="16">
        <v>738100</v>
      </c>
      <c r="Q4114" s="16">
        <v>11</v>
      </c>
      <c r="R4114" s="16">
        <v>3379400</v>
      </c>
      <c r="S4114" s="16">
        <v>51</v>
      </c>
      <c r="T4114" s="16" t="s">
        <v>25</v>
      </c>
      <c r="U4114" s="16" t="s">
        <v>61</v>
      </c>
      <c r="V4114" s="16" t="s">
        <v>4100</v>
      </c>
    </row>
    <row r="4115" spans="1:22" s="1" customFormat="1" ht="56.25" x14ac:dyDescent="0.3">
      <c r="A4115" s="16">
        <v>4110</v>
      </c>
      <c r="B4115" s="21" t="s">
        <v>8312</v>
      </c>
      <c r="C4115" s="16" t="s">
        <v>8313</v>
      </c>
      <c r="D4115" s="16" t="s">
        <v>8314</v>
      </c>
      <c r="E4115" s="16" t="s">
        <v>8315</v>
      </c>
      <c r="F4115" s="16"/>
      <c r="G4115" s="16" t="s">
        <v>33</v>
      </c>
      <c r="H4115" s="251">
        <v>513600</v>
      </c>
      <c r="I4115" s="251">
        <v>26</v>
      </c>
      <c r="J4115" s="16">
        <v>835800</v>
      </c>
      <c r="K4115" s="16">
        <v>42</v>
      </c>
      <c r="L4115" s="16">
        <v>676600</v>
      </c>
      <c r="M4115" s="16">
        <v>34</v>
      </c>
      <c r="N4115" s="16">
        <v>676600</v>
      </c>
      <c r="O4115" s="16">
        <v>34</v>
      </c>
      <c r="P4115" s="16">
        <v>676600</v>
      </c>
      <c r="Q4115" s="16">
        <v>34</v>
      </c>
      <c r="R4115" s="16">
        <v>3379200</v>
      </c>
      <c r="S4115" s="16">
        <v>170</v>
      </c>
      <c r="T4115" s="16" t="s">
        <v>213</v>
      </c>
      <c r="U4115" s="16" t="s">
        <v>7048</v>
      </c>
      <c r="V4115" s="16" t="s">
        <v>7048</v>
      </c>
    </row>
    <row r="4116" spans="1:22" s="1" customFormat="1" ht="75" x14ac:dyDescent="0.3">
      <c r="A4116" s="16">
        <v>4111</v>
      </c>
      <c r="B4116" s="21" t="s">
        <v>5202</v>
      </c>
      <c r="C4116" s="16" t="s">
        <v>5203</v>
      </c>
      <c r="D4116" s="16" t="s">
        <v>5204</v>
      </c>
      <c r="E4116" s="16" t="s">
        <v>10800</v>
      </c>
      <c r="F4116" s="16"/>
      <c r="G4116" s="16" t="s">
        <v>7084</v>
      </c>
      <c r="H4116" s="251">
        <v>3376296</v>
      </c>
      <c r="I4116" s="251" t="s">
        <v>10802</v>
      </c>
      <c r="J4116" s="16"/>
      <c r="K4116" s="16"/>
      <c r="L4116" s="16"/>
      <c r="M4116" s="16"/>
      <c r="N4116" s="16"/>
      <c r="O4116" s="16"/>
      <c r="P4116" s="16"/>
      <c r="Q4116" s="16"/>
      <c r="R4116" s="16">
        <v>3376296</v>
      </c>
      <c r="S4116" s="16">
        <v>870</v>
      </c>
      <c r="T4116" s="16" t="s">
        <v>76</v>
      </c>
      <c r="U4116" s="16" t="s">
        <v>2567</v>
      </c>
      <c r="V4116" s="16" t="s">
        <v>10797</v>
      </c>
    </row>
    <row r="4117" spans="1:22" s="1" customFormat="1" ht="56.25" x14ac:dyDescent="0.3">
      <c r="A4117" s="16">
        <v>4112</v>
      </c>
      <c r="B4117" s="21" t="s">
        <v>417</v>
      </c>
      <c r="C4117" s="16" t="s">
        <v>1577</v>
      </c>
      <c r="D4117" s="16" t="s">
        <v>1578</v>
      </c>
      <c r="E4117" s="16" t="s">
        <v>10499</v>
      </c>
      <c r="F4117" s="16"/>
      <c r="G4117" s="16" t="s">
        <v>9115</v>
      </c>
      <c r="H4117" s="251">
        <v>3375590.4</v>
      </c>
      <c r="I4117" s="251" t="s">
        <v>9252</v>
      </c>
      <c r="J4117" s="16"/>
      <c r="K4117" s="16"/>
      <c r="L4117" s="16"/>
      <c r="M4117" s="16"/>
      <c r="N4117" s="16"/>
      <c r="O4117" s="16"/>
      <c r="P4117" s="16"/>
      <c r="Q4117" s="16"/>
      <c r="R4117" s="16">
        <v>3375590.4</v>
      </c>
      <c r="S4117" s="16">
        <v>16</v>
      </c>
      <c r="T4117" s="16" t="s">
        <v>76</v>
      </c>
      <c r="U4117" s="55" t="s">
        <v>2567</v>
      </c>
      <c r="V4117" s="55" t="s">
        <v>5437</v>
      </c>
    </row>
    <row r="4118" spans="1:22" s="1" customFormat="1" ht="168.75" x14ac:dyDescent="0.3">
      <c r="A4118" s="16">
        <v>4113</v>
      </c>
      <c r="B4118" s="21" t="s">
        <v>8316</v>
      </c>
      <c r="C4118" s="16" t="s">
        <v>8317</v>
      </c>
      <c r="D4118" s="16" t="s">
        <v>8318</v>
      </c>
      <c r="E4118" s="16" t="s">
        <v>591</v>
      </c>
      <c r="F4118" s="16"/>
      <c r="G4118" s="16" t="s">
        <v>33</v>
      </c>
      <c r="H4118" s="251">
        <v>535683.42857142852</v>
      </c>
      <c r="I4118" s="251">
        <v>207</v>
      </c>
      <c r="J4118" s="16">
        <v>709212.51</v>
      </c>
      <c r="K4118" s="16">
        <v>243</v>
      </c>
      <c r="L4118" s="16">
        <v>709212.51</v>
      </c>
      <c r="M4118" s="16">
        <v>243</v>
      </c>
      <c r="N4118" s="16">
        <v>709212.51</v>
      </c>
      <c r="O4118" s="16">
        <v>243</v>
      </c>
      <c r="P4118" s="16">
        <v>709212.51</v>
      </c>
      <c r="Q4118" s="16">
        <v>243</v>
      </c>
      <c r="R4118" s="16">
        <v>3372533.4685714282</v>
      </c>
      <c r="S4118" s="16">
        <v>1179</v>
      </c>
      <c r="T4118" s="16" t="s">
        <v>213</v>
      </c>
      <c r="U4118" s="16" t="s">
        <v>83</v>
      </c>
      <c r="V4118" s="16" t="s">
        <v>8319</v>
      </c>
    </row>
    <row r="4119" spans="1:22" s="1" customFormat="1" ht="75" customHeight="1" x14ac:dyDescent="0.3">
      <c r="A4119" s="16">
        <v>4114</v>
      </c>
      <c r="B4119" s="296" t="s">
        <v>1590</v>
      </c>
      <c r="C4119" s="296" t="s">
        <v>15676</v>
      </c>
      <c r="D4119" s="296" t="s">
        <v>15677</v>
      </c>
      <c r="E4119" s="296" t="s">
        <v>15678</v>
      </c>
      <c r="F4119" s="297"/>
      <c r="G4119" s="296" t="s">
        <v>9115</v>
      </c>
      <c r="H4119" s="480">
        <v>3365600</v>
      </c>
      <c r="I4119" s="475">
        <v>32</v>
      </c>
      <c r="J4119" s="221"/>
      <c r="K4119" s="221"/>
      <c r="L4119" s="221"/>
      <c r="M4119" s="221"/>
      <c r="N4119" s="221"/>
      <c r="O4119" s="221"/>
      <c r="P4119" s="221"/>
      <c r="Q4119" s="221"/>
      <c r="R4119" s="16">
        <v>3365600</v>
      </c>
      <c r="S4119" s="221"/>
      <c r="T4119" s="298" t="s">
        <v>15661</v>
      </c>
      <c r="U4119" s="288">
        <v>398</v>
      </c>
      <c r="V4119" s="289" t="s">
        <v>15679</v>
      </c>
    </row>
    <row r="4120" spans="1:22" s="1" customFormat="1" ht="75" x14ac:dyDescent="0.3">
      <c r="A4120" s="16">
        <v>4115</v>
      </c>
      <c r="B4120" s="21" t="s">
        <v>384</v>
      </c>
      <c r="C4120" s="16" t="s">
        <v>1392</v>
      </c>
      <c r="D4120" s="16" t="s">
        <v>1393</v>
      </c>
      <c r="E4120" s="16" t="s">
        <v>5</v>
      </c>
      <c r="F4120" s="16" t="s">
        <v>9659</v>
      </c>
      <c r="G4120" s="16" t="s">
        <v>1493</v>
      </c>
      <c r="H4120" s="251">
        <v>1276242</v>
      </c>
      <c r="I4120" s="251">
        <v>33</v>
      </c>
      <c r="J4120" s="16">
        <v>1276242</v>
      </c>
      <c r="K4120" s="16">
        <v>33</v>
      </c>
      <c r="L4120" s="16">
        <v>270718</v>
      </c>
      <c r="M4120" s="16">
        <v>7</v>
      </c>
      <c r="N4120" s="16">
        <v>270718</v>
      </c>
      <c r="O4120" s="16">
        <v>7</v>
      </c>
      <c r="P4120" s="16">
        <v>270718</v>
      </c>
      <c r="Q4120" s="16">
        <v>7</v>
      </c>
      <c r="R4120" s="16">
        <v>3364638</v>
      </c>
      <c r="S4120" s="16">
        <v>87</v>
      </c>
      <c r="T4120" s="16" t="s">
        <v>1457</v>
      </c>
      <c r="U4120" s="16"/>
      <c r="V4120" s="16"/>
    </row>
    <row r="4121" spans="1:22" s="1" customFormat="1" ht="93.75" x14ac:dyDescent="0.3">
      <c r="A4121" s="16">
        <v>4116</v>
      </c>
      <c r="B4121" s="21" t="s">
        <v>332</v>
      </c>
      <c r="C4121" s="16" t="s">
        <v>1661</v>
      </c>
      <c r="D4121" s="16" t="s">
        <v>1662</v>
      </c>
      <c r="E4121" s="16" t="s">
        <v>10476</v>
      </c>
      <c r="F4121" s="16"/>
      <c r="G4121" s="16" t="s">
        <v>9229</v>
      </c>
      <c r="H4121" s="251">
        <v>3363584</v>
      </c>
      <c r="I4121" s="251" t="s">
        <v>9323</v>
      </c>
      <c r="J4121" s="16"/>
      <c r="K4121" s="16"/>
      <c r="L4121" s="16"/>
      <c r="M4121" s="16"/>
      <c r="N4121" s="16"/>
      <c r="O4121" s="16"/>
      <c r="P4121" s="16"/>
      <c r="Q4121" s="16"/>
      <c r="R4121" s="16">
        <v>3363584</v>
      </c>
      <c r="S4121" s="16">
        <v>400</v>
      </c>
      <c r="T4121" s="16" t="s">
        <v>76</v>
      </c>
      <c r="U4121" s="16" t="s">
        <v>2567</v>
      </c>
      <c r="V4121" s="16" t="s">
        <v>10477</v>
      </c>
    </row>
    <row r="4122" spans="1:22" s="1" customFormat="1" ht="409.5" x14ac:dyDescent="0.3">
      <c r="A4122" s="16">
        <v>4117</v>
      </c>
      <c r="B4122" s="21" t="s">
        <v>4468</v>
      </c>
      <c r="C4122" s="16" t="s">
        <v>481</v>
      </c>
      <c r="D4122" s="16" t="s">
        <v>482</v>
      </c>
      <c r="E4122" s="16" t="s">
        <v>4469</v>
      </c>
      <c r="F4122" s="16"/>
      <c r="G4122" s="16" t="s">
        <v>33</v>
      </c>
      <c r="H4122" s="251">
        <v>425788.61</v>
      </c>
      <c r="I4122" s="251">
        <v>13</v>
      </c>
      <c r="J4122" s="16">
        <v>734062.56</v>
      </c>
      <c r="K4122" s="16">
        <v>21</v>
      </c>
      <c r="L4122" s="16">
        <v>734062.56</v>
      </c>
      <c r="M4122" s="16">
        <v>21</v>
      </c>
      <c r="N4122" s="16">
        <v>734062.56</v>
      </c>
      <c r="O4122" s="16">
        <v>21</v>
      </c>
      <c r="P4122" s="16">
        <v>734062.56</v>
      </c>
      <c r="Q4122" s="16">
        <v>21</v>
      </c>
      <c r="R4122" s="16">
        <v>3362038.85</v>
      </c>
      <c r="S4122" s="16">
        <v>97</v>
      </c>
      <c r="T4122" s="16" t="s">
        <v>25</v>
      </c>
      <c r="U4122" s="16" t="s">
        <v>2567</v>
      </c>
      <c r="V4122" s="16" t="s">
        <v>2610</v>
      </c>
    </row>
    <row r="4123" spans="1:22" s="1" customFormat="1" ht="75" x14ac:dyDescent="0.3">
      <c r="A4123" s="16">
        <v>4118</v>
      </c>
      <c r="B4123" s="21" t="s">
        <v>1005</v>
      </c>
      <c r="C4123" s="16" t="s">
        <v>1006</v>
      </c>
      <c r="D4123" s="16" t="s">
        <v>528</v>
      </c>
      <c r="E4123" s="16" t="s">
        <v>1007</v>
      </c>
      <c r="F4123" s="40" t="s">
        <v>1008</v>
      </c>
      <c r="G4123" s="16" t="s">
        <v>1009</v>
      </c>
      <c r="H4123" s="251">
        <v>1680000</v>
      </c>
      <c r="I4123" s="251">
        <v>600000</v>
      </c>
      <c r="J4123" s="16">
        <v>1680000</v>
      </c>
      <c r="K4123" s="16">
        <v>600000</v>
      </c>
      <c r="L4123" s="16">
        <v>0</v>
      </c>
      <c r="M4123" s="16">
        <v>0</v>
      </c>
      <c r="N4123" s="16">
        <v>0</v>
      </c>
      <c r="O4123" s="16">
        <v>0</v>
      </c>
      <c r="P4123" s="16">
        <v>0</v>
      </c>
      <c r="Q4123" s="16">
        <v>0</v>
      </c>
      <c r="R4123" s="16">
        <v>3360000</v>
      </c>
      <c r="S4123" s="16">
        <v>1200000</v>
      </c>
      <c r="T4123" s="16" t="s">
        <v>1000</v>
      </c>
      <c r="U4123" s="16" t="s">
        <v>35</v>
      </c>
      <c r="V4123" s="16" t="s">
        <v>489</v>
      </c>
    </row>
    <row r="4124" spans="1:22" s="1" customFormat="1" ht="56.25" x14ac:dyDescent="0.3">
      <c r="A4124" s="16">
        <v>4119</v>
      </c>
      <c r="B4124" s="21" t="s">
        <v>544</v>
      </c>
      <c r="C4124" s="16" t="s">
        <v>5980</v>
      </c>
      <c r="D4124" s="16" t="s">
        <v>5981</v>
      </c>
      <c r="E4124" s="16" t="s">
        <v>10553</v>
      </c>
      <c r="F4124" s="16"/>
      <c r="G4124" s="16" t="s">
        <v>9115</v>
      </c>
      <c r="H4124" s="251">
        <v>3360000</v>
      </c>
      <c r="I4124" s="251" t="s">
        <v>9120</v>
      </c>
      <c r="J4124" s="16"/>
      <c r="K4124" s="16"/>
      <c r="L4124" s="16"/>
      <c r="M4124" s="16"/>
      <c r="N4124" s="16"/>
      <c r="O4124" s="16"/>
      <c r="P4124" s="16"/>
      <c r="Q4124" s="16"/>
      <c r="R4124" s="16">
        <v>3360000</v>
      </c>
      <c r="S4124" s="16">
        <v>2</v>
      </c>
      <c r="T4124" s="16" t="s">
        <v>76</v>
      </c>
      <c r="U4124" s="16" t="s">
        <v>61</v>
      </c>
      <c r="V4124" s="16" t="s">
        <v>10428</v>
      </c>
    </row>
    <row r="4125" spans="1:22" s="1" customFormat="1" ht="37.5" x14ac:dyDescent="0.3">
      <c r="A4125" s="16">
        <v>4120</v>
      </c>
      <c r="B4125" s="21" t="s">
        <v>2132</v>
      </c>
      <c r="C4125" s="16" t="s">
        <v>2133</v>
      </c>
      <c r="D4125" s="16" t="s">
        <v>2134</v>
      </c>
      <c r="E4125" s="16" t="s">
        <v>10587</v>
      </c>
      <c r="F4125" s="16"/>
      <c r="G4125" s="16" t="s">
        <v>7084</v>
      </c>
      <c r="H4125" s="251">
        <v>3360000</v>
      </c>
      <c r="I4125" s="251" t="s">
        <v>9227</v>
      </c>
      <c r="J4125" s="16"/>
      <c r="K4125" s="16"/>
      <c r="L4125" s="16"/>
      <c r="M4125" s="16"/>
      <c r="N4125" s="16"/>
      <c r="O4125" s="16"/>
      <c r="P4125" s="16"/>
      <c r="Q4125" s="16"/>
      <c r="R4125" s="16">
        <v>3360000</v>
      </c>
      <c r="S4125" s="16">
        <v>120</v>
      </c>
      <c r="T4125" s="16" t="s">
        <v>76</v>
      </c>
      <c r="U4125" s="16" t="s">
        <v>10588</v>
      </c>
      <c r="V4125" s="16" t="s">
        <v>10969</v>
      </c>
    </row>
    <row r="4126" spans="1:22" s="1" customFormat="1" ht="75" x14ac:dyDescent="0.3">
      <c r="A4126" s="16">
        <v>4121</v>
      </c>
      <c r="B4126" s="21" t="s">
        <v>831</v>
      </c>
      <c r="C4126" s="16" t="s">
        <v>832</v>
      </c>
      <c r="D4126" s="16" t="s">
        <v>833</v>
      </c>
      <c r="E4126" s="16" t="s">
        <v>10932</v>
      </c>
      <c r="F4126" s="16"/>
      <c r="G4126" s="16" t="s">
        <v>9115</v>
      </c>
      <c r="H4126" s="251">
        <v>3360000</v>
      </c>
      <c r="I4126" s="251" t="s">
        <v>9126</v>
      </c>
      <c r="J4126" s="16"/>
      <c r="K4126" s="16"/>
      <c r="L4126" s="16"/>
      <c r="M4126" s="16"/>
      <c r="N4126" s="16"/>
      <c r="O4126" s="16"/>
      <c r="P4126" s="16"/>
      <c r="Q4126" s="16"/>
      <c r="R4126" s="16">
        <v>3360000</v>
      </c>
      <c r="S4126" s="16">
        <v>10</v>
      </c>
      <c r="T4126" s="16" t="s">
        <v>76</v>
      </c>
      <c r="U4126" s="16" t="s">
        <v>2567</v>
      </c>
      <c r="V4126" s="16" t="s">
        <v>4532</v>
      </c>
    </row>
    <row r="4127" spans="1:22" s="1" customFormat="1" ht="75" x14ac:dyDescent="0.3">
      <c r="A4127" s="16">
        <v>4122</v>
      </c>
      <c r="B4127" s="21" t="s">
        <v>831</v>
      </c>
      <c r="C4127" s="16" t="s">
        <v>832</v>
      </c>
      <c r="D4127" s="16" t="s">
        <v>833</v>
      </c>
      <c r="E4127" s="16" t="s">
        <v>10932</v>
      </c>
      <c r="F4127" s="16"/>
      <c r="G4127" s="16" t="s">
        <v>9115</v>
      </c>
      <c r="H4127" s="251">
        <v>3360000</v>
      </c>
      <c r="I4127" s="251" t="s">
        <v>9126</v>
      </c>
      <c r="J4127" s="16"/>
      <c r="K4127" s="16"/>
      <c r="L4127" s="16"/>
      <c r="M4127" s="16"/>
      <c r="N4127" s="16"/>
      <c r="O4127" s="16"/>
      <c r="P4127" s="16"/>
      <c r="Q4127" s="16"/>
      <c r="R4127" s="16">
        <v>3360000</v>
      </c>
      <c r="S4127" s="16">
        <v>10</v>
      </c>
      <c r="T4127" s="16" t="s">
        <v>76</v>
      </c>
      <c r="U4127" s="16" t="s">
        <v>2567</v>
      </c>
      <c r="V4127" s="16" t="s">
        <v>4532</v>
      </c>
    </row>
    <row r="4128" spans="1:22" s="1" customFormat="1" ht="37.5" x14ac:dyDescent="0.3">
      <c r="A4128" s="16">
        <v>4123</v>
      </c>
      <c r="B4128" s="113" t="s">
        <v>14455</v>
      </c>
      <c r="C4128" s="113" t="s">
        <v>14456</v>
      </c>
      <c r="D4128" s="113" t="s">
        <v>5775</v>
      </c>
      <c r="E4128" s="113" t="s">
        <v>14580</v>
      </c>
      <c r="F4128" s="20" t="s">
        <v>14449</v>
      </c>
      <c r="G4128" s="113" t="s">
        <v>9115</v>
      </c>
      <c r="H4128" s="189">
        <v>3360000</v>
      </c>
      <c r="I4128" s="172" t="s">
        <v>9404</v>
      </c>
      <c r="J4128" s="20"/>
      <c r="K4128" s="20"/>
      <c r="L4128" s="20"/>
      <c r="M4128" s="20"/>
      <c r="N4128" s="20"/>
      <c r="O4128" s="20"/>
      <c r="P4128" s="20"/>
      <c r="Q4128" s="20"/>
      <c r="R4128" s="16">
        <v>3360000</v>
      </c>
      <c r="S4128" s="21">
        <v>30</v>
      </c>
      <c r="T4128" s="21" t="s">
        <v>14570</v>
      </c>
      <c r="U4128" s="16"/>
      <c r="V4128" s="112"/>
    </row>
    <row r="4129" spans="1:22" s="1" customFormat="1" ht="75" x14ac:dyDescent="0.3">
      <c r="A4129" s="16">
        <v>4124</v>
      </c>
      <c r="B4129" s="51" t="s">
        <v>508</v>
      </c>
      <c r="C4129" s="51" t="s">
        <v>14959</v>
      </c>
      <c r="D4129" s="51" t="s">
        <v>14960</v>
      </c>
      <c r="E4129" s="51" t="s">
        <v>14961</v>
      </c>
      <c r="F4129" s="51"/>
      <c r="G4129" s="51" t="s">
        <v>9115</v>
      </c>
      <c r="H4129" s="437">
        <v>3360000</v>
      </c>
      <c r="I4129" s="251" t="s">
        <v>9113</v>
      </c>
      <c r="J4129" s="17"/>
      <c r="K4129" s="17"/>
      <c r="L4129" s="17"/>
      <c r="M4129" s="17"/>
      <c r="N4129" s="17"/>
      <c r="O4129" s="17"/>
      <c r="P4129" s="17"/>
      <c r="Q4129" s="17"/>
      <c r="R4129" s="16">
        <v>3360000</v>
      </c>
      <c r="S4129" s="16">
        <v>1</v>
      </c>
      <c r="T4129" s="51" t="s">
        <v>14655</v>
      </c>
      <c r="U4129" s="51"/>
      <c r="V4129" s="17"/>
    </row>
    <row r="4130" spans="1:22" s="1" customFormat="1" ht="56.25" x14ac:dyDescent="0.3">
      <c r="A4130" s="16">
        <v>4125</v>
      </c>
      <c r="B4130" s="51" t="s">
        <v>14963</v>
      </c>
      <c r="C4130" s="51" t="s">
        <v>14964</v>
      </c>
      <c r="D4130" s="51" t="s">
        <v>1337</v>
      </c>
      <c r="E4130" s="51" t="s">
        <v>14965</v>
      </c>
      <c r="F4130" s="51"/>
      <c r="G4130" s="51" t="s">
        <v>9115</v>
      </c>
      <c r="H4130" s="437">
        <v>3360000</v>
      </c>
      <c r="I4130" s="251" t="s">
        <v>9120</v>
      </c>
      <c r="J4130" s="17"/>
      <c r="K4130" s="17"/>
      <c r="L4130" s="17"/>
      <c r="M4130" s="17"/>
      <c r="N4130" s="17"/>
      <c r="O4130" s="17"/>
      <c r="P4130" s="17"/>
      <c r="Q4130" s="17"/>
      <c r="R4130" s="16">
        <v>3360000</v>
      </c>
      <c r="S4130" s="16">
        <v>2</v>
      </c>
      <c r="T4130" s="51" t="s">
        <v>14655</v>
      </c>
      <c r="U4130" s="51"/>
      <c r="V4130" s="17"/>
    </row>
    <row r="4131" spans="1:22" s="1" customFormat="1" ht="56.25" x14ac:dyDescent="0.3">
      <c r="A4131" s="16">
        <v>4126</v>
      </c>
      <c r="B4131" s="51" t="s">
        <v>11291</v>
      </c>
      <c r="C4131" s="51" t="s">
        <v>14966</v>
      </c>
      <c r="D4131" s="51" t="s">
        <v>1501</v>
      </c>
      <c r="E4131" s="51" t="s">
        <v>14967</v>
      </c>
      <c r="F4131" s="40" t="s">
        <v>14449</v>
      </c>
      <c r="G4131" s="51" t="s">
        <v>9115</v>
      </c>
      <c r="H4131" s="437">
        <v>3360000</v>
      </c>
      <c r="I4131" s="251" t="s">
        <v>9113</v>
      </c>
      <c r="J4131" s="17"/>
      <c r="K4131" s="17"/>
      <c r="L4131" s="17"/>
      <c r="M4131" s="17"/>
      <c r="N4131" s="17"/>
      <c r="O4131" s="17"/>
      <c r="P4131" s="17"/>
      <c r="Q4131" s="17"/>
      <c r="R4131" s="16">
        <v>3360000</v>
      </c>
      <c r="S4131" s="16">
        <v>1</v>
      </c>
      <c r="T4131" s="51" t="s">
        <v>14655</v>
      </c>
      <c r="U4131" s="51"/>
      <c r="V4131" s="17"/>
    </row>
    <row r="4132" spans="1:22" s="1" customFormat="1" ht="56.25" x14ac:dyDescent="0.3">
      <c r="A4132" s="16">
        <v>4127</v>
      </c>
      <c r="B4132" s="113" t="s">
        <v>13812</v>
      </c>
      <c r="C4132" s="113" t="s">
        <v>16213</v>
      </c>
      <c r="D4132" s="113" t="s">
        <v>16214</v>
      </c>
      <c r="E4132" s="113" t="s">
        <v>16215</v>
      </c>
      <c r="F4132" s="17">
        <v>4491</v>
      </c>
      <c r="G4132" s="21" t="s">
        <v>33</v>
      </c>
      <c r="H4132" s="115">
        <v>3358026</v>
      </c>
      <c r="I4132" s="115">
        <v>105</v>
      </c>
      <c r="J4132" s="171"/>
      <c r="K4132" s="171"/>
      <c r="L4132" s="171"/>
      <c r="M4132" s="171"/>
      <c r="N4132" s="171"/>
      <c r="O4132" s="171"/>
      <c r="P4132" s="174"/>
      <c r="Q4132" s="174"/>
      <c r="R4132" s="16">
        <v>3358026</v>
      </c>
      <c r="S4132" s="171">
        <v>105</v>
      </c>
      <c r="T4132" s="21" t="s">
        <v>15928</v>
      </c>
      <c r="U4132" s="112" t="s">
        <v>199</v>
      </c>
      <c r="V4132" s="112" t="s">
        <v>199</v>
      </c>
    </row>
    <row r="4133" spans="1:22" s="1" customFormat="1" ht="112.5" x14ac:dyDescent="0.3">
      <c r="A4133" s="16">
        <v>4128</v>
      </c>
      <c r="B4133" s="21" t="s">
        <v>5197</v>
      </c>
      <c r="C4133" s="16" t="s">
        <v>5950</v>
      </c>
      <c r="D4133" s="16" t="s">
        <v>5951</v>
      </c>
      <c r="E4133" s="16" t="s">
        <v>5952</v>
      </c>
      <c r="F4133" s="16"/>
      <c r="G4133" s="16" t="s">
        <v>1493</v>
      </c>
      <c r="H4133" s="251">
        <v>3357555</v>
      </c>
      <c r="I4133" s="251">
        <v>15</v>
      </c>
      <c r="J4133" s="16">
        <v>0</v>
      </c>
      <c r="K4133" s="16">
        <v>0</v>
      </c>
      <c r="L4133" s="16">
        <v>0</v>
      </c>
      <c r="M4133" s="16">
        <v>0</v>
      </c>
      <c r="N4133" s="16">
        <v>0</v>
      </c>
      <c r="O4133" s="16">
        <v>0</v>
      </c>
      <c r="P4133" s="16">
        <v>0</v>
      </c>
      <c r="Q4133" s="16">
        <v>0</v>
      </c>
      <c r="R4133" s="16">
        <v>3357555</v>
      </c>
      <c r="S4133" s="16">
        <v>15</v>
      </c>
      <c r="T4133" s="16" t="s">
        <v>76</v>
      </c>
      <c r="U4133" s="16"/>
      <c r="V4133" s="16" t="s">
        <v>5953</v>
      </c>
    </row>
    <row r="4134" spans="1:22" s="1" customFormat="1" ht="187.5" x14ac:dyDescent="0.3">
      <c r="A4134" s="16">
        <v>4129</v>
      </c>
      <c r="B4134" s="21" t="s">
        <v>8320</v>
      </c>
      <c r="C4134" s="16" t="s">
        <v>8015</v>
      </c>
      <c r="D4134" s="16" t="s">
        <v>438</v>
      </c>
      <c r="E4134" s="16" t="s">
        <v>8016</v>
      </c>
      <c r="F4134" s="16"/>
      <c r="G4134" s="16" t="s">
        <v>49</v>
      </c>
      <c r="H4134" s="251">
        <v>333600</v>
      </c>
      <c r="I4134" s="251">
        <v>2</v>
      </c>
      <c r="J4134" s="16">
        <v>889340</v>
      </c>
      <c r="K4134" s="16">
        <v>5</v>
      </c>
      <c r="L4134" s="16">
        <v>711472</v>
      </c>
      <c r="M4134" s="16">
        <v>4</v>
      </c>
      <c r="N4134" s="16">
        <v>711472</v>
      </c>
      <c r="O4134" s="16">
        <v>4</v>
      </c>
      <c r="P4134" s="16">
        <v>711472</v>
      </c>
      <c r="Q4134" s="16">
        <v>4</v>
      </c>
      <c r="R4134" s="16">
        <v>3357356</v>
      </c>
      <c r="S4134" s="16">
        <v>19</v>
      </c>
      <c r="T4134" s="16" t="s">
        <v>213</v>
      </c>
      <c r="U4134" s="16" t="s">
        <v>8321</v>
      </c>
      <c r="V4134" s="16" t="s">
        <v>8322</v>
      </c>
    </row>
    <row r="4135" spans="1:22" s="1" customFormat="1" ht="56.25" x14ac:dyDescent="0.3">
      <c r="A4135" s="16">
        <v>4130</v>
      </c>
      <c r="B4135" s="16" t="s">
        <v>739</v>
      </c>
      <c r="C4135" s="16" t="s">
        <v>13298</v>
      </c>
      <c r="D4135" s="16" t="s">
        <v>12905</v>
      </c>
      <c r="E4135" s="16" t="s">
        <v>13365</v>
      </c>
      <c r="F4135" s="16"/>
      <c r="G4135" s="151" t="s">
        <v>9115</v>
      </c>
      <c r="H4135" s="168">
        <v>3353601.64</v>
      </c>
      <c r="I4135" s="166" t="s">
        <v>9366</v>
      </c>
      <c r="J4135" s="166">
        <v>0</v>
      </c>
      <c r="K4135" s="166">
        <v>0</v>
      </c>
      <c r="L4135" s="166">
        <v>0</v>
      </c>
      <c r="M4135" s="166">
        <v>0</v>
      </c>
      <c r="N4135" s="166">
        <v>0</v>
      </c>
      <c r="O4135" s="166">
        <v>0</v>
      </c>
      <c r="P4135" s="166">
        <v>0</v>
      </c>
      <c r="Q4135" s="166">
        <v>0</v>
      </c>
      <c r="R4135" s="16">
        <v>3353601.64</v>
      </c>
      <c r="S4135" s="275">
        <v>34</v>
      </c>
      <c r="T4135" s="20" t="s">
        <v>13227</v>
      </c>
      <c r="U4135" s="118" t="s">
        <v>35</v>
      </c>
      <c r="V4135" s="118" t="s">
        <v>13270</v>
      </c>
    </row>
    <row r="4136" spans="1:22" s="1" customFormat="1" ht="56.25" x14ac:dyDescent="0.3">
      <c r="A4136" s="16">
        <v>4131</v>
      </c>
      <c r="B4136" s="21" t="s">
        <v>8323</v>
      </c>
      <c r="C4136" s="16" t="s">
        <v>1766</v>
      </c>
      <c r="D4136" s="16" t="s">
        <v>417</v>
      </c>
      <c r="E4136" s="16" t="s">
        <v>1767</v>
      </c>
      <c r="F4136" s="16"/>
      <c r="G4136" s="16" t="s">
        <v>33</v>
      </c>
      <c r="H4136" s="251">
        <v>664981</v>
      </c>
      <c r="I4136" s="251">
        <v>12</v>
      </c>
      <c r="J4136" s="16">
        <v>797977.20000000007</v>
      </c>
      <c r="K4136" s="16">
        <v>19</v>
      </c>
      <c r="L4136" s="16">
        <v>629982</v>
      </c>
      <c r="M4136" s="16">
        <v>15</v>
      </c>
      <c r="N4136" s="16">
        <v>629982</v>
      </c>
      <c r="O4136" s="16">
        <v>15</v>
      </c>
      <c r="P4136" s="16">
        <v>629982</v>
      </c>
      <c r="Q4136" s="16">
        <v>15</v>
      </c>
      <c r="R4136" s="16">
        <v>3352904.2</v>
      </c>
      <c r="S4136" s="16">
        <v>76</v>
      </c>
      <c r="T4136" s="16" t="s">
        <v>213</v>
      </c>
      <c r="U4136" s="16" t="s">
        <v>35</v>
      </c>
      <c r="V4136" s="16" t="s">
        <v>8324</v>
      </c>
    </row>
    <row r="4137" spans="1:22" s="1" customFormat="1" ht="75" x14ac:dyDescent="0.3">
      <c r="A4137" s="16">
        <v>4132</v>
      </c>
      <c r="B4137" s="21" t="s">
        <v>11050</v>
      </c>
      <c r="C4137" s="16" t="s">
        <v>11051</v>
      </c>
      <c r="D4137" s="16" t="s">
        <v>798</v>
      </c>
      <c r="E4137" s="16" t="s">
        <v>11052</v>
      </c>
      <c r="F4137" s="16"/>
      <c r="G4137" s="16" t="s">
        <v>1493</v>
      </c>
      <c r="H4137" s="251">
        <v>670000</v>
      </c>
      <c r="I4137" s="251">
        <v>5</v>
      </c>
      <c r="J4137" s="16">
        <v>670000</v>
      </c>
      <c r="K4137" s="16">
        <v>5</v>
      </c>
      <c r="L4137" s="16">
        <v>670000</v>
      </c>
      <c r="M4137" s="16">
        <v>5</v>
      </c>
      <c r="N4137" s="16">
        <v>670000</v>
      </c>
      <c r="O4137" s="16">
        <v>5</v>
      </c>
      <c r="P4137" s="16">
        <v>670000</v>
      </c>
      <c r="Q4137" s="16">
        <v>5</v>
      </c>
      <c r="R4137" s="16">
        <v>3350000</v>
      </c>
      <c r="S4137" s="16">
        <v>25</v>
      </c>
      <c r="T4137" s="16" t="s">
        <v>1113</v>
      </c>
      <c r="U4137" s="16" t="s">
        <v>11053</v>
      </c>
      <c r="V4137" s="35" t="s">
        <v>199</v>
      </c>
    </row>
    <row r="4138" spans="1:22" s="1" customFormat="1" ht="37.5" x14ac:dyDescent="0.3">
      <c r="A4138" s="16">
        <v>4133</v>
      </c>
      <c r="B4138" s="16" t="s">
        <v>1814</v>
      </c>
      <c r="C4138" s="16" t="s">
        <v>1815</v>
      </c>
      <c r="D4138" s="16" t="s">
        <v>1816</v>
      </c>
      <c r="E4138" s="16" t="s">
        <v>12691</v>
      </c>
      <c r="F4138" s="16"/>
      <c r="G4138" s="151" t="s">
        <v>9122</v>
      </c>
      <c r="H4138" s="275">
        <v>1115625</v>
      </c>
      <c r="I4138" s="275" t="s">
        <v>7082</v>
      </c>
      <c r="J4138" s="275">
        <v>0</v>
      </c>
      <c r="K4138" s="275">
        <v>0</v>
      </c>
      <c r="L4138" s="275">
        <v>1115625</v>
      </c>
      <c r="M4138" s="275" t="s">
        <v>7082</v>
      </c>
      <c r="N4138" s="275">
        <v>0</v>
      </c>
      <c r="O4138" s="275">
        <v>0</v>
      </c>
      <c r="P4138" s="275">
        <v>1115625</v>
      </c>
      <c r="Q4138" s="275" t="s">
        <v>7082</v>
      </c>
      <c r="R4138" s="16">
        <v>3346875</v>
      </c>
      <c r="S4138" s="275">
        <v>1500</v>
      </c>
      <c r="T4138" s="38" t="s">
        <v>11752</v>
      </c>
      <c r="U4138" s="279"/>
      <c r="V4138" s="279"/>
    </row>
    <row r="4139" spans="1:22" s="1" customFormat="1" ht="409.5" x14ac:dyDescent="0.3">
      <c r="A4139" s="16">
        <v>4134</v>
      </c>
      <c r="B4139" s="243" t="s">
        <v>1923</v>
      </c>
      <c r="C4139" s="134" t="s">
        <v>11388</v>
      </c>
      <c r="D4139" s="134" t="s">
        <v>569</v>
      </c>
      <c r="E4139" s="134" t="s">
        <v>11389</v>
      </c>
      <c r="F4139" s="16"/>
      <c r="G4139" s="134" t="s">
        <v>1493</v>
      </c>
      <c r="H4139" s="308">
        <v>3342646.84</v>
      </c>
      <c r="I4139" s="308">
        <v>1</v>
      </c>
      <c r="J4139" s="99">
        <v>0</v>
      </c>
      <c r="K4139" s="99">
        <v>0</v>
      </c>
      <c r="L4139" s="99">
        <v>0</v>
      </c>
      <c r="M4139" s="99">
        <v>0</v>
      </c>
      <c r="N4139" s="99">
        <v>0</v>
      </c>
      <c r="O4139" s="99">
        <v>0</v>
      </c>
      <c r="P4139" s="99">
        <v>0</v>
      </c>
      <c r="Q4139" s="99">
        <v>0</v>
      </c>
      <c r="R4139" s="16">
        <v>3342646.84</v>
      </c>
      <c r="S4139" s="99">
        <v>1</v>
      </c>
      <c r="T4139" s="16" t="s">
        <v>9133</v>
      </c>
      <c r="U4139" s="99" t="s">
        <v>1523</v>
      </c>
      <c r="V4139" s="35" t="s">
        <v>199</v>
      </c>
    </row>
    <row r="4140" spans="1:22" s="1" customFormat="1" ht="93.75" x14ac:dyDescent="0.3">
      <c r="A4140" s="16">
        <v>4135</v>
      </c>
      <c r="B4140" s="21" t="s">
        <v>8325</v>
      </c>
      <c r="C4140" s="16" t="s">
        <v>8326</v>
      </c>
      <c r="D4140" s="16" t="s">
        <v>264</v>
      </c>
      <c r="E4140" s="16" t="s">
        <v>8327</v>
      </c>
      <c r="F4140" s="16"/>
      <c r="G4140" s="16" t="s">
        <v>33</v>
      </c>
      <c r="H4140" s="251">
        <v>618559.99999999988</v>
      </c>
      <c r="I4140" s="251">
        <v>20</v>
      </c>
      <c r="J4140" s="16">
        <v>681014.46</v>
      </c>
      <c r="K4140" s="16">
        <v>14</v>
      </c>
      <c r="L4140" s="16">
        <v>681014.46</v>
      </c>
      <c r="M4140" s="16">
        <v>14</v>
      </c>
      <c r="N4140" s="16">
        <v>681014.46</v>
      </c>
      <c r="O4140" s="16">
        <v>14</v>
      </c>
      <c r="P4140" s="16">
        <v>681014.46</v>
      </c>
      <c r="Q4140" s="16">
        <v>14</v>
      </c>
      <c r="R4140" s="16">
        <v>3342617.84</v>
      </c>
      <c r="S4140" s="16">
        <v>76</v>
      </c>
      <c r="T4140" s="16" t="s">
        <v>213</v>
      </c>
      <c r="U4140" s="16" t="s">
        <v>7048</v>
      </c>
      <c r="V4140" s="16" t="s">
        <v>7048</v>
      </c>
    </row>
    <row r="4141" spans="1:22" s="1" customFormat="1" ht="409.5" x14ac:dyDescent="0.3">
      <c r="A4141" s="16">
        <v>4136</v>
      </c>
      <c r="B4141" s="20" t="s">
        <v>2626</v>
      </c>
      <c r="C4141" s="45" t="s">
        <v>2627</v>
      </c>
      <c r="D4141" s="45" t="s">
        <v>2628</v>
      </c>
      <c r="E4141" s="46" t="s">
        <v>2688</v>
      </c>
      <c r="F4141" s="16"/>
      <c r="G4141" s="16" t="s">
        <v>33</v>
      </c>
      <c r="H4141" s="251">
        <v>3341264</v>
      </c>
      <c r="I4141" s="476">
        <v>2</v>
      </c>
      <c r="J4141" s="16">
        <v>0</v>
      </c>
      <c r="K4141" s="16">
        <v>0</v>
      </c>
      <c r="L4141" s="16">
        <v>0</v>
      </c>
      <c r="M4141" s="16">
        <v>0</v>
      </c>
      <c r="N4141" s="16">
        <v>0</v>
      </c>
      <c r="O4141" s="16">
        <v>0</v>
      </c>
      <c r="P4141" s="16">
        <v>0</v>
      </c>
      <c r="Q4141" s="16">
        <v>0</v>
      </c>
      <c r="R4141" s="16">
        <v>3341264</v>
      </c>
      <c r="S4141" s="16">
        <v>2</v>
      </c>
      <c r="T4141" s="16" t="s">
        <v>1516</v>
      </c>
      <c r="U4141" s="16" t="s">
        <v>2567</v>
      </c>
      <c r="V4141" s="16" t="s">
        <v>2689</v>
      </c>
    </row>
    <row r="4142" spans="1:22" s="1" customFormat="1" ht="409.5" x14ac:dyDescent="0.3">
      <c r="A4142" s="16">
        <v>4137</v>
      </c>
      <c r="B4142" s="21" t="s">
        <v>5867</v>
      </c>
      <c r="C4142" s="16" t="s">
        <v>5868</v>
      </c>
      <c r="D4142" s="16" t="s">
        <v>5869</v>
      </c>
      <c r="E4142" s="16" t="s">
        <v>5870</v>
      </c>
      <c r="F4142" s="16"/>
      <c r="G4142" s="16" t="s">
        <v>24</v>
      </c>
      <c r="H4142" s="251">
        <v>3340500</v>
      </c>
      <c r="I4142" s="251">
        <v>8500</v>
      </c>
      <c r="J4142" s="16">
        <v>0</v>
      </c>
      <c r="K4142" s="16">
        <v>0</v>
      </c>
      <c r="L4142" s="16">
        <v>0</v>
      </c>
      <c r="M4142" s="16">
        <v>0</v>
      </c>
      <c r="N4142" s="16">
        <v>0</v>
      </c>
      <c r="O4142" s="16">
        <v>0</v>
      </c>
      <c r="P4142" s="16">
        <v>0</v>
      </c>
      <c r="Q4142" s="16">
        <v>0</v>
      </c>
      <c r="R4142" s="16">
        <v>3340500</v>
      </c>
      <c r="S4142" s="16">
        <v>8500</v>
      </c>
      <c r="T4142" s="16" t="s">
        <v>76</v>
      </c>
      <c r="U4142" s="16" t="s">
        <v>2567</v>
      </c>
      <c r="V4142" s="16" t="s">
        <v>5871</v>
      </c>
    </row>
    <row r="4143" spans="1:22" s="1" customFormat="1" ht="56.25" x14ac:dyDescent="0.3">
      <c r="A4143" s="16">
        <v>4138</v>
      </c>
      <c r="B4143" s="21" t="s">
        <v>8328</v>
      </c>
      <c r="C4143" s="16" t="s">
        <v>8329</v>
      </c>
      <c r="D4143" s="16" t="s">
        <v>1590</v>
      </c>
      <c r="E4143" s="16" t="s">
        <v>8330</v>
      </c>
      <c r="F4143" s="16"/>
      <c r="G4143" s="16" t="s">
        <v>33</v>
      </c>
      <c r="H4143" s="251">
        <v>342432</v>
      </c>
      <c r="I4143" s="251">
        <v>6</v>
      </c>
      <c r="J4143" s="16">
        <v>516083.35</v>
      </c>
      <c r="K4143" s="16">
        <v>5</v>
      </c>
      <c r="L4143" s="16">
        <v>825733.36</v>
      </c>
      <c r="M4143" s="16">
        <v>8</v>
      </c>
      <c r="N4143" s="16">
        <v>825733.36</v>
      </c>
      <c r="O4143" s="16">
        <v>8</v>
      </c>
      <c r="P4143" s="16">
        <v>825733.36</v>
      </c>
      <c r="Q4143" s="16">
        <v>8</v>
      </c>
      <c r="R4143" s="16">
        <v>3335715.4299999997</v>
      </c>
      <c r="S4143" s="16">
        <v>35</v>
      </c>
      <c r="T4143" s="16" t="s">
        <v>213</v>
      </c>
      <c r="U4143" s="16" t="s">
        <v>7048</v>
      </c>
      <c r="V4143" s="16" t="s">
        <v>7048</v>
      </c>
    </row>
    <row r="4144" spans="1:22" s="1" customFormat="1" ht="75" x14ac:dyDescent="0.3">
      <c r="A4144" s="16">
        <v>4139</v>
      </c>
      <c r="B4144" s="21" t="s">
        <v>1930</v>
      </c>
      <c r="C4144" s="16" t="s">
        <v>6212</v>
      </c>
      <c r="D4144" s="16" t="s">
        <v>6213</v>
      </c>
      <c r="E4144" s="16" t="s">
        <v>10374</v>
      </c>
      <c r="F4144" s="16"/>
      <c r="G4144" s="16" t="s">
        <v>9115</v>
      </c>
      <c r="H4144" s="251">
        <v>3332156.8</v>
      </c>
      <c r="I4144" s="251" t="s">
        <v>9120</v>
      </c>
      <c r="J4144" s="16"/>
      <c r="K4144" s="16"/>
      <c r="L4144" s="16"/>
      <c r="M4144" s="16"/>
      <c r="N4144" s="16"/>
      <c r="O4144" s="16"/>
      <c r="P4144" s="16"/>
      <c r="Q4144" s="16"/>
      <c r="R4144" s="16">
        <v>3332156.8</v>
      </c>
      <c r="S4144" s="16">
        <v>2</v>
      </c>
      <c r="T4144" s="16" t="s">
        <v>76</v>
      </c>
      <c r="U4144" s="16" t="s">
        <v>294</v>
      </c>
      <c r="V4144" s="16" t="s">
        <v>10375</v>
      </c>
    </row>
    <row r="4145" spans="1:22" s="1" customFormat="1" ht="131.25" x14ac:dyDescent="0.3">
      <c r="A4145" s="16">
        <v>4140</v>
      </c>
      <c r="B4145" s="21" t="s">
        <v>8331</v>
      </c>
      <c r="C4145" s="16" t="s">
        <v>5653</v>
      </c>
      <c r="D4145" s="16" t="s">
        <v>1953</v>
      </c>
      <c r="E4145" s="16" t="s">
        <v>5654</v>
      </c>
      <c r="F4145" s="16"/>
      <c r="G4145" s="16" t="s">
        <v>33</v>
      </c>
      <c r="H4145" s="251">
        <v>358704</v>
      </c>
      <c r="I4145" s="251">
        <v>752</v>
      </c>
      <c r="J4145" s="16">
        <v>742580</v>
      </c>
      <c r="K4145" s="16">
        <v>694</v>
      </c>
      <c r="L4145" s="16">
        <v>742580</v>
      </c>
      <c r="M4145" s="16">
        <v>694</v>
      </c>
      <c r="N4145" s="16">
        <v>742580</v>
      </c>
      <c r="O4145" s="16">
        <v>694</v>
      </c>
      <c r="P4145" s="16">
        <v>742580</v>
      </c>
      <c r="Q4145" s="16">
        <v>694</v>
      </c>
      <c r="R4145" s="16">
        <v>3329024</v>
      </c>
      <c r="S4145" s="16">
        <v>3528</v>
      </c>
      <c r="T4145" s="16" t="s">
        <v>213</v>
      </c>
      <c r="U4145" s="16" t="s">
        <v>83</v>
      </c>
      <c r="V4145" s="16" t="s">
        <v>7910</v>
      </c>
    </row>
    <row r="4146" spans="1:22" s="1" customFormat="1" ht="37.5" x14ac:dyDescent="0.3">
      <c r="A4146" s="16">
        <v>4141</v>
      </c>
      <c r="B4146" s="16" t="s">
        <v>3917</v>
      </c>
      <c r="C4146" s="16" t="s">
        <v>10084</v>
      </c>
      <c r="D4146" s="16" t="s">
        <v>1501</v>
      </c>
      <c r="E4146" s="16" t="s">
        <v>12692</v>
      </c>
      <c r="F4146" s="16"/>
      <c r="G4146" s="151" t="s">
        <v>9115</v>
      </c>
      <c r="H4146" s="275">
        <v>0</v>
      </c>
      <c r="I4146" s="275">
        <v>0</v>
      </c>
      <c r="J4146" s="275">
        <v>0</v>
      </c>
      <c r="K4146" s="275">
        <v>0</v>
      </c>
      <c r="L4146" s="275">
        <v>1664000</v>
      </c>
      <c r="M4146" s="275" t="s">
        <v>9113</v>
      </c>
      <c r="N4146" s="275">
        <v>0</v>
      </c>
      <c r="O4146" s="275">
        <v>0</v>
      </c>
      <c r="P4146" s="275">
        <v>1664000</v>
      </c>
      <c r="Q4146" s="275" t="s">
        <v>9113</v>
      </c>
      <c r="R4146" s="16">
        <v>3328000</v>
      </c>
      <c r="S4146" s="275">
        <v>2</v>
      </c>
      <c r="T4146" s="38" t="s">
        <v>11752</v>
      </c>
      <c r="U4146" s="279"/>
      <c r="V4146" s="279"/>
    </row>
    <row r="4147" spans="1:22" s="1" customFormat="1" ht="409.5" x14ac:dyDescent="0.3">
      <c r="A4147" s="16">
        <v>4142</v>
      </c>
      <c r="B4147" s="21" t="s">
        <v>4483</v>
      </c>
      <c r="C4147" s="16" t="s">
        <v>685</v>
      </c>
      <c r="D4147" s="16" t="s">
        <v>686</v>
      </c>
      <c r="E4147" s="16" t="s">
        <v>4484</v>
      </c>
      <c r="F4147" s="16"/>
      <c r="G4147" s="16" t="s">
        <v>33</v>
      </c>
      <c r="H4147" s="251">
        <v>303688</v>
      </c>
      <c r="I4147" s="251">
        <v>8</v>
      </c>
      <c r="J4147" s="16">
        <v>755400</v>
      </c>
      <c r="K4147" s="16">
        <v>10</v>
      </c>
      <c r="L4147" s="16">
        <v>755400</v>
      </c>
      <c r="M4147" s="16">
        <v>10</v>
      </c>
      <c r="N4147" s="16">
        <v>755400</v>
      </c>
      <c r="O4147" s="16">
        <v>10</v>
      </c>
      <c r="P4147" s="16">
        <v>755400</v>
      </c>
      <c r="Q4147" s="16">
        <v>10</v>
      </c>
      <c r="R4147" s="16">
        <v>3325288</v>
      </c>
      <c r="S4147" s="16">
        <v>48</v>
      </c>
      <c r="T4147" s="16" t="s">
        <v>25</v>
      </c>
      <c r="U4147" s="16" t="s">
        <v>350</v>
      </c>
      <c r="V4147" s="16" t="s">
        <v>4485</v>
      </c>
    </row>
    <row r="4148" spans="1:22" s="1" customFormat="1" ht="409.5" x14ac:dyDescent="0.3">
      <c r="A4148" s="16">
        <v>4143</v>
      </c>
      <c r="B4148" s="21" t="s">
        <v>4194</v>
      </c>
      <c r="C4148" s="16" t="s">
        <v>4195</v>
      </c>
      <c r="D4148" s="16" t="s">
        <v>4196</v>
      </c>
      <c r="E4148" s="16" t="s">
        <v>4197</v>
      </c>
      <c r="F4148" s="16"/>
      <c r="G4148" s="16" t="s">
        <v>33</v>
      </c>
      <c r="H4148" s="251">
        <v>1199250</v>
      </c>
      <c r="I4148" s="251">
        <v>3</v>
      </c>
      <c r="J4148" s="16">
        <v>529984</v>
      </c>
      <c r="K4148" s="16">
        <v>1</v>
      </c>
      <c r="L4148" s="16">
        <v>529984</v>
      </c>
      <c r="M4148" s="16">
        <v>1</v>
      </c>
      <c r="N4148" s="16">
        <v>529984</v>
      </c>
      <c r="O4148" s="16">
        <v>1</v>
      </c>
      <c r="P4148" s="16">
        <v>529984</v>
      </c>
      <c r="Q4148" s="16">
        <v>1</v>
      </c>
      <c r="R4148" s="16">
        <v>3319186</v>
      </c>
      <c r="S4148" s="16">
        <v>7</v>
      </c>
      <c r="T4148" s="16" t="s">
        <v>25</v>
      </c>
      <c r="U4148" s="16" t="s">
        <v>2567</v>
      </c>
      <c r="V4148" s="16" t="s">
        <v>199</v>
      </c>
    </row>
    <row r="4149" spans="1:22" s="1" customFormat="1" ht="409.5" x14ac:dyDescent="0.3">
      <c r="A4149" s="16">
        <v>4144</v>
      </c>
      <c r="B4149" s="21" t="s">
        <v>417</v>
      </c>
      <c r="C4149" s="16" t="s">
        <v>1577</v>
      </c>
      <c r="D4149" s="16" t="s">
        <v>1578</v>
      </c>
      <c r="E4149" s="16" t="s">
        <v>5533</v>
      </c>
      <c r="F4149" s="16"/>
      <c r="G4149" s="16" t="s">
        <v>1493</v>
      </c>
      <c r="H4149" s="251">
        <v>3318440</v>
      </c>
      <c r="I4149" s="251">
        <v>2</v>
      </c>
      <c r="J4149" s="16">
        <v>0</v>
      </c>
      <c r="K4149" s="16">
        <v>0</v>
      </c>
      <c r="L4149" s="16">
        <v>0</v>
      </c>
      <c r="M4149" s="16">
        <v>0</v>
      </c>
      <c r="N4149" s="16">
        <v>0</v>
      </c>
      <c r="O4149" s="16">
        <v>0</v>
      </c>
      <c r="P4149" s="16">
        <v>0</v>
      </c>
      <c r="Q4149" s="16">
        <v>0</v>
      </c>
      <c r="R4149" s="16">
        <v>3318440</v>
      </c>
      <c r="S4149" s="16">
        <v>2</v>
      </c>
      <c r="T4149" s="16" t="s">
        <v>76</v>
      </c>
      <c r="U4149" s="16"/>
      <c r="V4149" s="16"/>
    </row>
    <row r="4150" spans="1:22" s="1" customFormat="1" ht="206.25" x14ac:dyDescent="0.3">
      <c r="A4150" s="16">
        <v>4145</v>
      </c>
      <c r="B4150" s="21" t="s">
        <v>8332</v>
      </c>
      <c r="C4150" s="16" t="s">
        <v>8333</v>
      </c>
      <c r="D4150" s="16" t="s">
        <v>8334</v>
      </c>
      <c r="E4150" s="16" t="s">
        <v>8335</v>
      </c>
      <c r="F4150" s="16"/>
      <c r="G4150" s="16" t="s">
        <v>33</v>
      </c>
      <c r="H4150" s="251">
        <v>634620</v>
      </c>
      <c r="I4150" s="251">
        <v>23</v>
      </c>
      <c r="J4150" s="16">
        <v>941836.5</v>
      </c>
      <c r="K4150" s="16">
        <v>99</v>
      </c>
      <c r="L4150" s="16">
        <v>580323.5</v>
      </c>
      <c r="M4150" s="16">
        <v>61</v>
      </c>
      <c r="N4150" s="16">
        <v>580323.5</v>
      </c>
      <c r="O4150" s="16">
        <v>61</v>
      </c>
      <c r="P4150" s="16">
        <v>580323.5</v>
      </c>
      <c r="Q4150" s="16">
        <v>61</v>
      </c>
      <c r="R4150" s="16">
        <v>3317427</v>
      </c>
      <c r="S4150" s="16">
        <v>305</v>
      </c>
      <c r="T4150" s="16" t="s">
        <v>213</v>
      </c>
      <c r="U4150" s="16" t="s">
        <v>7048</v>
      </c>
      <c r="V4150" s="16" t="s">
        <v>7048</v>
      </c>
    </row>
    <row r="4151" spans="1:22" s="1" customFormat="1" ht="56.25" x14ac:dyDescent="0.3">
      <c r="A4151" s="16">
        <v>4146</v>
      </c>
      <c r="B4151" s="21" t="s">
        <v>8336</v>
      </c>
      <c r="C4151" s="16" t="s">
        <v>7185</v>
      </c>
      <c r="D4151" s="16" t="s">
        <v>7606</v>
      </c>
      <c r="E4151" s="16" t="s">
        <v>7281</v>
      </c>
      <c r="F4151" s="16"/>
      <c r="G4151" s="16" t="s">
        <v>33</v>
      </c>
      <c r="H4151" s="251">
        <v>948499.91964285716</v>
      </c>
      <c r="I4151" s="251">
        <v>163</v>
      </c>
      <c r="J4151" s="16">
        <v>592114.15999999992</v>
      </c>
      <c r="K4151" s="16">
        <v>88</v>
      </c>
      <c r="L4151" s="16">
        <v>592114.15999999992</v>
      </c>
      <c r="M4151" s="16">
        <v>88</v>
      </c>
      <c r="N4151" s="16">
        <v>592114.15999999992</v>
      </c>
      <c r="O4151" s="16">
        <v>88</v>
      </c>
      <c r="P4151" s="16">
        <v>592114.15999999992</v>
      </c>
      <c r="Q4151" s="16">
        <v>88</v>
      </c>
      <c r="R4151" s="16">
        <v>3316956.5596428569</v>
      </c>
      <c r="S4151" s="16">
        <v>515</v>
      </c>
      <c r="T4151" s="16" t="s">
        <v>213</v>
      </c>
      <c r="U4151" s="16" t="s">
        <v>7048</v>
      </c>
      <c r="V4151" s="16" t="s">
        <v>7048</v>
      </c>
    </row>
    <row r="4152" spans="1:22" s="1" customFormat="1" ht="131.25" x14ac:dyDescent="0.3">
      <c r="A4152" s="16">
        <v>4147</v>
      </c>
      <c r="B4152" s="21" t="s">
        <v>8337</v>
      </c>
      <c r="C4152" s="16" t="s">
        <v>211</v>
      </c>
      <c r="D4152" s="16" t="s">
        <v>486</v>
      </c>
      <c r="E4152" s="16" t="s">
        <v>212</v>
      </c>
      <c r="F4152" s="16"/>
      <c r="G4152" s="16" t="s">
        <v>49</v>
      </c>
      <c r="H4152" s="251">
        <v>909256.07142857136</v>
      </c>
      <c r="I4152" s="251">
        <v>68</v>
      </c>
      <c r="J4152" s="16">
        <v>358419.6</v>
      </c>
      <c r="K4152" s="16">
        <v>21</v>
      </c>
      <c r="L4152" s="16">
        <v>682704</v>
      </c>
      <c r="M4152" s="16">
        <v>40</v>
      </c>
      <c r="N4152" s="16">
        <v>682704</v>
      </c>
      <c r="O4152" s="16">
        <v>40</v>
      </c>
      <c r="P4152" s="16">
        <v>682704</v>
      </c>
      <c r="Q4152" s="16">
        <v>40</v>
      </c>
      <c r="R4152" s="16">
        <v>3315787.6714285715</v>
      </c>
      <c r="S4152" s="16">
        <v>209</v>
      </c>
      <c r="T4152" s="16" t="s">
        <v>213</v>
      </c>
      <c r="U4152" s="16" t="s">
        <v>359</v>
      </c>
      <c r="V4152" s="16" t="s">
        <v>8338</v>
      </c>
    </row>
    <row r="4153" spans="1:22" s="1" customFormat="1" ht="56.25" x14ac:dyDescent="0.3">
      <c r="A4153" s="16">
        <v>4148</v>
      </c>
      <c r="B4153" s="51" t="s">
        <v>263</v>
      </c>
      <c r="C4153" s="51" t="s">
        <v>14768</v>
      </c>
      <c r="D4153" s="51" t="s">
        <v>14769</v>
      </c>
      <c r="E4153" s="51" t="s">
        <v>14770</v>
      </c>
      <c r="F4153" s="40" t="s">
        <v>14449</v>
      </c>
      <c r="G4153" s="51" t="s">
        <v>9115</v>
      </c>
      <c r="H4153" s="437">
        <v>3315200</v>
      </c>
      <c r="I4153" s="251" t="s">
        <v>9482</v>
      </c>
      <c r="J4153" s="17"/>
      <c r="K4153" s="17"/>
      <c r="L4153" s="17"/>
      <c r="M4153" s="17"/>
      <c r="N4153" s="17"/>
      <c r="O4153" s="17"/>
      <c r="P4153" s="17"/>
      <c r="Q4153" s="17"/>
      <c r="R4153" s="16">
        <v>3315200</v>
      </c>
      <c r="S4153" s="16">
        <v>800</v>
      </c>
      <c r="T4153" s="51" t="s">
        <v>14655</v>
      </c>
      <c r="U4153" s="51"/>
      <c r="V4153" s="17"/>
    </row>
    <row r="4154" spans="1:22" s="1" customFormat="1" ht="56.25" x14ac:dyDescent="0.3">
      <c r="A4154" s="16">
        <v>4149</v>
      </c>
      <c r="B4154" s="113" t="s">
        <v>6987</v>
      </c>
      <c r="C4154" s="113" t="s">
        <v>16216</v>
      </c>
      <c r="D4154" s="113" t="s">
        <v>16217</v>
      </c>
      <c r="E4154" s="114" t="s">
        <v>16218</v>
      </c>
      <c r="F4154" s="17">
        <v>4519</v>
      </c>
      <c r="G4154" s="21" t="s">
        <v>33</v>
      </c>
      <c r="H4154" s="115">
        <v>3310088.6999999997</v>
      </c>
      <c r="I4154" s="115">
        <v>30</v>
      </c>
      <c r="J4154" s="171"/>
      <c r="K4154" s="171"/>
      <c r="L4154" s="171"/>
      <c r="M4154" s="171"/>
      <c r="N4154" s="171"/>
      <c r="O4154" s="171"/>
      <c r="P4154" s="174"/>
      <c r="Q4154" s="174"/>
      <c r="R4154" s="16">
        <v>3310088.6999999997</v>
      </c>
      <c r="S4154" s="171">
        <v>30</v>
      </c>
      <c r="T4154" s="21" t="s">
        <v>15928</v>
      </c>
      <c r="U4154" s="112" t="s">
        <v>199</v>
      </c>
      <c r="V4154" s="112" t="s">
        <v>199</v>
      </c>
    </row>
    <row r="4155" spans="1:22" s="1" customFormat="1" ht="112.5" x14ac:dyDescent="0.3">
      <c r="A4155" s="16">
        <v>4150</v>
      </c>
      <c r="B4155" s="21" t="s">
        <v>8339</v>
      </c>
      <c r="C4155" s="16" t="s">
        <v>8340</v>
      </c>
      <c r="D4155" s="16" t="s">
        <v>8341</v>
      </c>
      <c r="E4155" s="16" t="s">
        <v>8342</v>
      </c>
      <c r="F4155" s="16"/>
      <c r="G4155" s="16" t="s">
        <v>33</v>
      </c>
      <c r="H4155" s="251">
        <v>375999.99999999994</v>
      </c>
      <c r="I4155" s="251">
        <v>2</v>
      </c>
      <c r="J4155" s="16">
        <v>902400</v>
      </c>
      <c r="K4155" s="16">
        <v>4</v>
      </c>
      <c r="L4155" s="16">
        <v>676800</v>
      </c>
      <c r="M4155" s="16">
        <v>3</v>
      </c>
      <c r="N4155" s="16">
        <v>676800</v>
      </c>
      <c r="O4155" s="16">
        <v>3</v>
      </c>
      <c r="P4155" s="16">
        <v>676800</v>
      </c>
      <c r="Q4155" s="16">
        <v>3</v>
      </c>
      <c r="R4155" s="16">
        <v>3308800</v>
      </c>
      <c r="S4155" s="16">
        <v>15</v>
      </c>
      <c r="T4155" s="16" t="s">
        <v>213</v>
      </c>
      <c r="U4155" s="16" t="s">
        <v>1458</v>
      </c>
      <c r="V4155" s="16" t="s">
        <v>1458</v>
      </c>
    </row>
    <row r="4156" spans="1:22" s="1" customFormat="1" ht="168.75" x14ac:dyDescent="0.3">
      <c r="A4156" s="16">
        <v>4151</v>
      </c>
      <c r="B4156" s="21" t="s">
        <v>6464</v>
      </c>
      <c r="C4156" s="16" t="s">
        <v>6500</v>
      </c>
      <c r="D4156" s="16" t="s">
        <v>310</v>
      </c>
      <c r="E4156" s="16" t="s">
        <v>6501</v>
      </c>
      <c r="F4156" s="16"/>
      <c r="G4156" s="16" t="s">
        <v>49</v>
      </c>
      <c r="H4156" s="251">
        <v>3307500</v>
      </c>
      <c r="I4156" s="251">
        <v>2</v>
      </c>
      <c r="J4156" s="16">
        <v>0</v>
      </c>
      <c r="K4156" s="16">
        <v>0</v>
      </c>
      <c r="L4156" s="16">
        <v>0</v>
      </c>
      <c r="M4156" s="16">
        <v>0</v>
      </c>
      <c r="N4156" s="16">
        <v>0</v>
      </c>
      <c r="O4156" s="16">
        <v>0</v>
      </c>
      <c r="P4156" s="16">
        <v>0</v>
      </c>
      <c r="Q4156" s="16">
        <v>0</v>
      </c>
      <c r="R4156" s="16">
        <v>3307500</v>
      </c>
      <c r="S4156" s="16">
        <v>2</v>
      </c>
      <c r="T4156" s="16" t="s">
        <v>76</v>
      </c>
      <c r="U4156" s="16"/>
      <c r="V4156" s="16"/>
    </row>
    <row r="4157" spans="1:22" s="1" customFormat="1" ht="168.75" x14ac:dyDescent="0.3">
      <c r="A4157" s="16">
        <v>4152</v>
      </c>
      <c r="B4157" s="21" t="s">
        <v>1038</v>
      </c>
      <c r="C4157" s="16" t="s">
        <v>5325</v>
      </c>
      <c r="D4157" s="16" t="s">
        <v>5326</v>
      </c>
      <c r="E4157" s="16" t="s">
        <v>5327</v>
      </c>
      <c r="F4157" s="16"/>
      <c r="G4157" s="16" t="s">
        <v>1493</v>
      </c>
      <c r="H4157" s="251">
        <v>3305270</v>
      </c>
      <c r="I4157" s="251">
        <v>103</v>
      </c>
      <c r="J4157" s="16">
        <v>0</v>
      </c>
      <c r="K4157" s="16">
        <v>0</v>
      </c>
      <c r="L4157" s="16">
        <v>0</v>
      </c>
      <c r="M4157" s="16">
        <v>0</v>
      </c>
      <c r="N4157" s="16">
        <v>0</v>
      </c>
      <c r="O4157" s="16">
        <v>0</v>
      </c>
      <c r="P4157" s="16">
        <v>0</v>
      </c>
      <c r="Q4157" s="16">
        <v>0</v>
      </c>
      <c r="R4157" s="16">
        <v>3305270</v>
      </c>
      <c r="S4157" s="16">
        <v>103</v>
      </c>
      <c r="T4157" s="16" t="s">
        <v>76</v>
      </c>
      <c r="U4157" s="16" t="s">
        <v>1320</v>
      </c>
      <c r="V4157" s="16" t="s">
        <v>3310</v>
      </c>
    </row>
    <row r="4158" spans="1:22" s="1" customFormat="1" ht="206.25" x14ac:dyDescent="0.3">
      <c r="A4158" s="16">
        <v>4153</v>
      </c>
      <c r="B4158" s="21" t="s">
        <v>435</v>
      </c>
      <c r="C4158" s="16" t="s">
        <v>436</v>
      </c>
      <c r="D4158" s="16" t="s">
        <v>437</v>
      </c>
      <c r="E4158" s="16" t="s">
        <v>757</v>
      </c>
      <c r="F4158" s="40" t="s">
        <v>758</v>
      </c>
      <c r="G4158" s="16" t="s">
        <v>33</v>
      </c>
      <c r="H4158" s="251">
        <v>826000</v>
      </c>
      <c r="I4158" s="251">
        <v>118</v>
      </c>
      <c r="J4158" s="16">
        <v>826000</v>
      </c>
      <c r="K4158" s="16">
        <v>118</v>
      </c>
      <c r="L4158" s="16">
        <v>826000</v>
      </c>
      <c r="M4158" s="16">
        <v>118</v>
      </c>
      <c r="N4158" s="16">
        <v>826000</v>
      </c>
      <c r="O4158" s="16">
        <v>118</v>
      </c>
      <c r="P4158" s="16">
        <v>0</v>
      </c>
      <c r="Q4158" s="16">
        <v>0</v>
      </c>
      <c r="R4158" s="16">
        <v>3304000</v>
      </c>
      <c r="S4158" s="16">
        <v>472</v>
      </c>
      <c r="T4158" s="16" t="s">
        <v>9160</v>
      </c>
      <c r="U4158" s="16" t="s">
        <v>204</v>
      </c>
      <c r="V4158" s="16" t="s">
        <v>759</v>
      </c>
    </row>
    <row r="4159" spans="1:22" s="1" customFormat="1" ht="243.75" x14ac:dyDescent="0.3">
      <c r="A4159" s="16">
        <v>4154</v>
      </c>
      <c r="B4159" s="21" t="s">
        <v>8343</v>
      </c>
      <c r="C4159" s="16" t="s">
        <v>3602</v>
      </c>
      <c r="D4159" s="16" t="s">
        <v>5800</v>
      </c>
      <c r="E4159" s="16" t="s">
        <v>3603</v>
      </c>
      <c r="F4159" s="16"/>
      <c r="G4159" s="16" t="s">
        <v>863</v>
      </c>
      <c r="H4159" s="251">
        <v>803184</v>
      </c>
      <c r="I4159" s="251">
        <v>1392</v>
      </c>
      <c r="J4159" s="16">
        <v>625180.5</v>
      </c>
      <c r="K4159" s="16">
        <v>934.5</v>
      </c>
      <c r="L4159" s="16">
        <v>625180.5</v>
      </c>
      <c r="M4159" s="16">
        <v>934.5</v>
      </c>
      <c r="N4159" s="16">
        <v>625180.5</v>
      </c>
      <c r="O4159" s="16">
        <v>934.5</v>
      </c>
      <c r="P4159" s="16">
        <v>625180.5</v>
      </c>
      <c r="Q4159" s="16">
        <v>934.5</v>
      </c>
      <c r="R4159" s="16">
        <v>3303906</v>
      </c>
      <c r="S4159" s="16">
        <v>5130</v>
      </c>
      <c r="T4159" s="16" t="s">
        <v>213</v>
      </c>
      <c r="U4159" s="16" t="s">
        <v>35</v>
      </c>
      <c r="V4159" s="16" t="s">
        <v>8344</v>
      </c>
    </row>
    <row r="4160" spans="1:22" s="8" customFormat="1" ht="75" x14ac:dyDescent="0.3">
      <c r="A4160" s="16">
        <v>4155</v>
      </c>
      <c r="B4160" s="243" t="s">
        <v>239</v>
      </c>
      <c r="C4160" s="270" t="s">
        <v>240</v>
      </c>
      <c r="D4160" s="271" t="s">
        <v>241</v>
      </c>
      <c r="E4160" s="271" t="s">
        <v>1051</v>
      </c>
      <c r="F4160" s="272"/>
      <c r="G4160" s="273" t="s">
        <v>9115</v>
      </c>
      <c r="H4160" s="485">
        <v>3303720.02</v>
      </c>
      <c r="I4160" s="485" t="s">
        <v>9334</v>
      </c>
      <c r="J4160" s="273"/>
      <c r="K4160" s="273">
        <v>15</v>
      </c>
      <c r="L4160" s="273"/>
      <c r="M4160" s="273">
        <v>15</v>
      </c>
      <c r="N4160" s="273"/>
      <c r="O4160" s="273">
        <v>15</v>
      </c>
      <c r="P4160" s="273"/>
      <c r="Q4160" s="273">
        <v>15</v>
      </c>
      <c r="R4160" s="35">
        <v>3303720.02</v>
      </c>
      <c r="S4160" s="273">
        <v>74</v>
      </c>
      <c r="T4160" s="273" t="s">
        <v>14162</v>
      </c>
      <c r="U4160" s="274"/>
      <c r="V4160" s="274"/>
    </row>
    <row r="4161" spans="1:22" s="1" customFormat="1" ht="56.25" x14ac:dyDescent="0.3">
      <c r="A4161" s="16">
        <v>4156</v>
      </c>
      <c r="B4161" s="21" t="s">
        <v>219</v>
      </c>
      <c r="C4161" s="16" t="s">
        <v>220</v>
      </c>
      <c r="D4161" s="16" t="s">
        <v>221</v>
      </c>
      <c r="E4161" s="16"/>
      <c r="F4161" s="40"/>
      <c r="G4161" s="16" t="s">
        <v>33</v>
      </c>
      <c r="H4161" s="251">
        <v>1650000</v>
      </c>
      <c r="I4161" s="251">
        <v>660</v>
      </c>
      <c r="J4161" s="16">
        <v>0</v>
      </c>
      <c r="K4161" s="16">
        <v>0</v>
      </c>
      <c r="L4161" s="16">
        <v>1650000</v>
      </c>
      <c r="M4161" s="16">
        <v>660</v>
      </c>
      <c r="N4161" s="16">
        <v>0</v>
      </c>
      <c r="O4161" s="16">
        <v>0</v>
      </c>
      <c r="P4161" s="16">
        <v>0</v>
      </c>
      <c r="Q4161" s="16">
        <v>0</v>
      </c>
      <c r="R4161" s="16">
        <v>3300000</v>
      </c>
      <c r="S4161" s="16">
        <v>1320</v>
      </c>
      <c r="T4161" s="16" t="s">
        <v>223</v>
      </c>
      <c r="U4161" s="16" t="s">
        <v>1097</v>
      </c>
      <c r="V4161" s="16" t="s">
        <v>1543</v>
      </c>
    </row>
    <row r="4162" spans="1:22" s="1" customFormat="1" ht="409.5" x14ac:dyDescent="0.3">
      <c r="A4162" s="16">
        <v>4157</v>
      </c>
      <c r="B4162" s="21" t="s">
        <v>6183</v>
      </c>
      <c r="C4162" s="16" t="s">
        <v>6523</v>
      </c>
      <c r="D4162" s="16" t="s">
        <v>4464</v>
      </c>
      <c r="E4162" s="16" t="s">
        <v>6524</v>
      </c>
      <c r="F4162" s="16"/>
      <c r="G4162" s="16" t="s">
        <v>49</v>
      </c>
      <c r="H4162" s="251">
        <v>3300000</v>
      </c>
      <c r="I4162" s="251">
        <v>1</v>
      </c>
      <c r="J4162" s="16">
        <v>0</v>
      </c>
      <c r="K4162" s="16">
        <v>0</v>
      </c>
      <c r="L4162" s="16">
        <v>0</v>
      </c>
      <c r="M4162" s="16">
        <v>0</v>
      </c>
      <c r="N4162" s="16">
        <v>0</v>
      </c>
      <c r="O4162" s="16">
        <v>0</v>
      </c>
      <c r="P4162" s="16">
        <v>0</v>
      </c>
      <c r="Q4162" s="16">
        <v>0</v>
      </c>
      <c r="R4162" s="16">
        <v>3300000</v>
      </c>
      <c r="S4162" s="16">
        <v>1</v>
      </c>
      <c r="T4162" s="16" t="s">
        <v>76</v>
      </c>
      <c r="U4162" s="16"/>
      <c r="V4162" s="16"/>
    </row>
    <row r="4163" spans="1:22" s="1" customFormat="1" ht="75" x14ac:dyDescent="0.3">
      <c r="A4163" s="16">
        <v>4158</v>
      </c>
      <c r="B4163" s="20" t="s">
        <v>14124</v>
      </c>
      <c r="C4163" s="20" t="s">
        <v>14125</v>
      </c>
      <c r="D4163" s="20" t="s">
        <v>14126</v>
      </c>
      <c r="E4163" s="20" t="s">
        <v>14232</v>
      </c>
      <c r="F4163" s="20"/>
      <c r="G4163" s="21" t="s">
        <v>33</v>
      </c>
      <c r="H4163" s="115">
        <v>3300000</v>
      </c>
      <c r="I4163" s="115">
        <v>30</v>
      </c>
      <c r="J4163" s="115"/>
      <c r="K4163" s="115"/>
      <c r="L4163" s="115"/>
      <c r="M4163" s="115"/>
      <c r="N4163" s="115"/>
      <c r="O4163" s="115"/>
      <c r="P4163" s="115"/>
      <c r="Q4163" s="115"/>
      <c r="R4163" s="16">
        <v>3300000</v>
      </c>
      <c r="S4163" s="21">
        <v>30</v>
      </c>
      <c r="T4163" s="20" t="s">
        <v>14072</v>
      </c>
      <c r="U4163" s="17" t="s">
        <v>14073</v>
      </c>
      <c r="V4163" s="17" t="s">
        <v>14074</v>
      </c>
    </row>
    <row r="4164" spans="1:22" s="1" customFormat="1" ht="37.5" x14ac:dyDescent="0.3">
      <c r="A4164" s="16">
        <v>4159</v>
      </c>
      <c r="B4164" s="20" t="s">
        <v>1544</v>
      </c>
      <c r="C4164" s="51" t="s">
        <v>1545</v>
      </c>
      <c r="D4164" s="17" t="s">
        <v>1546</v>
      </c>
      <c r="E4164" s="17" t="s">
        <v>1547</v>
      </c>
      <c r="F4164" s="17"/>
      <c r="G4164" s="16" t="s">
        <v>281</v>
      </c>
      <c r="H4164" s="251">
        <v>627000</v>
      </c>
      <c r="I4164" s="251">
        <v>66</v>
      </c>
      <c r="J4164" s="16">
        <v>691600</v>
      </c>
      <c r="K4164" s="16">
        <v>70</v>
      </c>
      <c r="L4164" s="16">
        <v>534310</v>
      </c>
      <c r="M4164" s="16">
        <v>52</v>
      </c>
      <c r="N4164" s="16">
        <v>539437</v>
      </c>
      <c r="O4164" s="16">
        <v>50</v>
      </c>
      <c r="P4164" s="16">
        <v>906254</v>
      </c>
      <c r="Q4164" s="16">
        <v>80</v>
      </c>
      <c r="R4164" s="16">
        <v>3298601</v>
      </c>
      <c r="S4164" s="16">
        <v>318</v>
      </c>
      <c r="T4164" s="16" t="s">
        <v>50</v>
      </c>
      <c r="U4164" s="16" t="s">
        <v>1548</v>
      </c>
      <c r="V4164" s="16" t="s">
        <v>1549</v>
      </c>
    </row>
    <row r="4165" spans="1:22" s="1" customFormat="1" ht="56.25" x14ac:dyDescent="0.3">
      <c r="A4165" s="16">
        <v>4160</v>
      </c>
      <c r="B4165" s="51" t="s">
        <v>435</v>
      </c>
      <c r="C4165" s="51" t="s">
        <v>436</v>
      </c>
      <c r="D4165" s="51" t="s">
        <v>437</v>
      </c>
      <c r="E4165" s="51" t="s">
        <v>14942</v>
      </c>
      <c r="F4165" s="40" t="s">
        <v>14449</v>
      </c>
      <c r="G4165" s="51" t="s">
        <v>33</v>
      </c>
      <c r="H4165" s="251">
        <v>294728</v>
      </c>
      <c r="I4165" s="251">
        <v>50</v>
      </c>
      <c r="J4165" s="251">
        <v>750000</v>
      </c>
      <c r="K4165" s="51">
        <v>50</v>
      </c>
      <c r="L4165" s="251">
        <v>750000</v>
      </c>
      <c r="M4165" s="51">
        <v>50</v>
      </c>
      <c r="N4165" s="251">
        <v>750000</v>
      </c>
      <c r="O4165" s="51">
        <v>50</v>
      </c>
      <c r="P4165" s="251">
        <v>750000</v>
      </c>
      <c r="Q4165" s="51">
        <v>50</v>
      </c>
      <c r="R4165" s="16">
        <v>3294728</v>
      </c>
      <c r="S4165" s="16">
        <v>250</v>
      </c>
      <c r="T4165" s="16" t="s">
        <v>14724</v>
      </c>
      <c r="U4165" s="211"/>
      <c r="V4165" s="211"/>
    </row>
    <row r="4166" spans="1:22" s="1" customFormat="1" ht="337.5" x14ac:dyDescent="0.3">
      <c r="A4166" s="16">
        <v>4161</v>
      </c>
      <c r="B4166" s="21" t="s">
        <v>8345</v>
      </c>
      <c r="C4166" s="16" t="s">
        <v>8346</v>
      </c>
      <c r="D4166" s="16" t="s">
        <v>7522</v>
      </c>
      <c r="E4166" s="16" t="s">
        <v>8347</v>
      </c>
      <c r="F4166" s="16"/>
      <c r="G4166" s="16" t="s">
        <v>33</v>
      </c>
      <c r="H4166" s="251">
        <v>198320</v>
      </c>
      <c r="I4166" s="251">
        <v>74</v>
      </c>
      <c r="J4166" s="16">
        <v>773850</v>
      </c>
      <c r="K4166" s="16">
        <v>231</v>
      </c>
      <c r="L4166" s="16">
        <v>773850</v>
      </c>
      <c r="M4166" s="16">
        <v>231</v>
      </c>
      <c r="N4166" s="16">
        <v>773850</v>
      </c>
      <c r="O4166" s="16">
        <v>231</v>
      </c>
      <c r="P4166" s="16">
        <v>773850</v>
      </c>
      <c r="Q4166" s="16">
        <v>231</v>
      </c>
      <c r="R4166" s="16">
        <v>3293720</v>
      </c>
      <c r="S4166" s="16">
        <v>998</v>
      </c>
      <c r="T4166" s="16" t="s">
        <v>213</v>
      </c>
      <c r="U4166" s="16" t="s">
        <v>35</v>
      </c>
      <c r="V4166" s="16" t="s">
        <v>7880</v>
      </c>
    </row>
    <row r="4167" spans="1:22" s="1" customFormat="1" ht="56.25" x14ac:dyDescent="0.3">
      <c r="A4167" s="16">
        <v>4162</v>
      </c>
      <c r="B4167" s="16" t="s">
        <v>12636</v>
      </c>
      <c r="C4167" s="16" t="s">
        <v>13366</v>
      </c>
      <c r="D4167" s="16" t="s">
        <v>13367</v>
      </c>
      <c r="E4167" s="16" t="s">
        <v>13368</v>
      </c>
      <c r="F4167" s="16"/>
      <c r="G4167" s="151" t="s">
        <v>9115</v>
      </c>
      <c r="H4167" s="168">
        <v>3288540.53</v>
      </c>
      <c r="I4167" s="166" t="s">
        <v>9950</v>
      </c>
      <c r="J4167" s="166">
        <v>0</v>
      </c>
      <c r="K4167" s="166">
        <v>0</v>
      </c>
      <c r="L4167" s="166">
        <v>0</v>
      </c>
      <c r="M4167" s="166">
        <v>0</v>
      </c>
      <c r="N4167" s="166">
        <v>0</v>
      </c>
      <c r="O4167" s="166">
        <v>0</v>
      </c>
      <c r="P4167" s="166">
        <v>0</v>
      </c>
      <c r="Q4167" s="166">
        <v>0</v>
      </c>
      <c r="R4167" s="16">
        <v>3288540.53</v>
      </c>
      <c r="S4167" s="275">
        <v>70</v>
      </c>
      <c r="T4167" s="20" t="s">
        <v>13227</v>
      </c>
      <c r="U4167" s="118"/>
      <c r="V4167" s="118"/>
    </row>
    <row r="4168" spans="1:22" s="1" customFormat="1" ht="37.5" x14ac:dyDescent="0.3">
      <c r="A4168" s="16">
        <v>4163</v>
      </c>
      <c r="B4168" s="21" t="s">
        <v>5622</v>
      </c>
      <c r="C4168" s="16" t="s">
        <v>5623</v>
      </c>
      <c r="D4168" s="16" t="s">
        <v>5624</v>
      </c>
      <c r="E4168" s="16" t="s">
        <v>10687</v>
      </c>
      <c r="F4168" s="16"/>
      <c r="G4168" s="16" t="s">
        <v>9122</v>
      </c>
      <c r="H4168" s="251">
        <v>3287771.2</v>
      </c>
      <c r="I4168" s="251" t="s">
        <v>10689</v>
      </c>
      <c r="J4168" s="16"/>
      <c r="K4168" s="16"/>
      <c r="L4168" s="16"/>
      <c r="M4168" s="16"/>
      <c r="N4168" s="16"/>
      <c r="O4168" s="16"/>
      <c r="P4168" s="16"/>
      <c r="Q4168" s="16"/>
      <c r="R4168" s="16">
        <v>3287771.2</v>
      </c>
      <c r="S4168" s="16"/>
      <c r="T4168" s="16" t="s">
        <v>76</v>
      </c>
      <c r="U4168" s="16" t="s">
        <v>603</v>
      </c>
      <c r="V4168" s="16" t="s">
        <v>5626</v>
      </c>
    </row>
    <row r="4169" spans="1:22" s="1" customFormat="1" ht="56.25" x14ac:dyDescent="0.3">
      <c r="A4169" s="16">
        <v>4164</v>
      </c>
      <c r="B4169" s="113" t="s">
        <v>16351</v>
      </c>
      <c r="C4169" s="113" t="s">
        <v>16352</v>
      </c>
      <c r="D4169" s="113" t="s">
        <v>14213</v>
      </c>
      <c r="E4169" s="113" t="s">
        <v>16353</v>
      </c>
      <c r="F4169" s="113" t="s">
        <v>16354</v>
      </c>
      <c r="G4169" s="113" t="s">
        <v>9115</v>
      </c>
      <c r="H4169" s="172">
        <v>3287630.77</v>
      </c>
      <c r="I4169" s="172">
        <v>1</v>
      </c>
      <c r="J4169" s="174"/>
      <c r="K4169" s="174"/>
      <c r="L4169" s="174"/>
      <c r="M4169" s="174"/>
      <c r="N4169" s="174"/>
      <c r="O4169" s="174"/>
      <c r="P4169" s="174"/>
      <c r="Q4169" s="174"/>
      <c r="R4169" s="16">
        <v>3287630.77</v>
      </c>
      <c r="S4169" s="171">
        <v>1</v>
      </c>
      <c r="T4169" s="113" t="s">
        <v>15928</v>
      </c>
      <c r="U4169" s="219">
        <v>398</v>
      </c>
      <c r="V4169" s="112" t="s">
        <v>199</v>
      </c>
    </row>
    <row r="4170" spans="1:22" s="1" customFormat="1" ht="225" x14ac:dyDescent="0.3">
      <c r="A4170" s="16">
        <v>4165</v>
      </c>
      <c r="B4170" s="16" t="s">
        <v>739</v>
      </c>
      <c r="C4170" s="16" t="s">
        <v>12274</v>
      </c>
      <c r="D4170" s="16" t="s">
        <v>12275</v>
      </c>
      <c r="E4170" s="16" t="s">
        <v>12693</v>
      </c>
      <c r="F4170" s="16" t="s">
        <v>12694</v>
      </c>
      <c r="G4170" s="151" t="s">
        <v>33</v>
      </c>
      <c r="H4170" s="275">
        <v>0</v>
      </c>
      <c r="I4170" s="275">
        <v>0</v>
      </c>
      <c r="J4170" s="275">
        <v>0</v>
      </c>
      <c r="K4170" s="275">
        <v>0</v>
      </c>
      <c r="L4170" s="275">
        <v>3285376.8</v>
      </c>
      <c r="M4170" s="275">
        <v>60</v>
      </c>
      <c r="N4170" s="275">
        <v>0</v>
      </c>
      <c r="O4170" s="275">
        <v>0</v>
      </c>
      <c r="P4170" s="275">
        <v>0</v>
      </c>
      <c r="Q4170" s="275">
        <v>0</v>
      </c>
      <c r="R4170" s="16">
        <v>3285376.8</v>
      </c>
      <c r="S4170" s="275">
        <v>60</v>
      </c>
      <c r="T4170" s="243" t="s">
        <v>11752</v>
      </c>
      <c r="U4170" s="279" t="s">
        <v>35</v>
      </c>
      <c r="V4170" s="279" t="s">
        <v>12695</v>
      </c>
    </row>
    <row r="4171" spans="1:22" s="1" customFormat="1" ht="409.5" x14ac:dyDescent="0.3">
      <c r="A4171" s="16">
        <v>4166</v>
      </c>
      <c r="B4171" s="21" t="s">
        <v>4205</v>
      </c>
      <c r="C4171" s="16" t="s">
        <v>4206</v>
      </c>
      <c r="D4171" s="16" t="s">
        <v>4207</v>
      </c>
      <c r="E4171" s="16" t="s">
        <v>4208</v>
      </c>
      <c r="F4171" s="16"/>
      <c r="G4171" s="16" t="s">
        <v>33</v>
      </c>
      <c r="H4171" s="251">
        <v>368312.55</v>
      </c>
      <c r="I4171" s="251">
        <v>31</v>
      </c>
      <c r="J4171" s="16">
        <v>728402.4</v>
      </c>
      <c r="K4171" s="16">
        <v>44</v>
      </c>
      <c r="L4171" s="16">
        <v>728402.4</v>
      </c>
      <c r="M4171" s="16">
        <v>44</v>
      </c>
      <c r="N4171" s="16">
        <v>728402.4</v>
      </c>
      <c r="O4171" s="16">
        <v>44</v>
      </c>
      <c r="P4171" s="16">
        <v>728402.4</v>
      </c>
      <c r="Q4171" s="16">
        <v>44</v>
      </c>
      <c r="R4171" s="16">
        <v>3281922.15</v>
      </c>
      <c r="S4171" s="16">
        <v>207</v>
      </c>
      <c r="T4171" s="16" t="s">
        <v>25</v>
      </c>
      <c r="U4171" s="16" t="s">
        <v>61</v>
      </c>
      <c r="V4171" s="16" t="s">
        <v>4209</v>
      </c>
    </row>
    <row r="4172" spans="1:22" s="1" customFormat="1" ht="150" x14ac:dyDescent="0.3">
      <c r="A4172" s="16">
        <v>4167</v>
      </c>
      <c r="B4172" s="21" t="s">
        <v>8348</v>
      </c>
      <c r="C4172" s="16" t="s">
        <v>7054</v>
      </c>
      <c r="D4172" s="16" t="s">
        <v>263</v>
      </c>
      <c r="E4172" s="16" t="s">
        <v>7055</v>
      </c>
      <c r="F4172" s="16"/>
      <c r="G4172" s="16" t="s">
        <v>33</v>
      </c>
      <c r="H4172" s="251">
        <v>99999</v>
      </c>
      <c r="I4172" s="251">
        <v>1</v>
      </c>
      <c r="J4172" s="16">
        <v>1192653.27</v>
      </c>
      <c r="K4172" s="16">
        <v>9</v>
      </c>
      <c r="L4172" s="16">
        <v>662585.15</v>
      </c>
      <c r="M4172" s="16">
        <v>5</v>
      </c>
      <c r="N4172" s="16">
        <v>662585.15</v>
      </c>
      <c r="O4172" s="16">
        <v>5</v>
      </c>
      <c r="P4172" s="16">
        <v>662585.15</v>
      </c>
      <c r="Q4172" s="16">
        <v>5</v>
      </c>
      <c r="R4172" s="16">
        <v>3280407.7199999997</v>
      </c>
      <c r="S4172" s="16">
        <v>25</v>
      </c>
      <c r="T4172" s="16" t="s">
        <v>213</v>
      </c>
      <c r="U4172" s="16" t="s">
        <v>876</v>
      </c>
      <c r="V4172" s="16" t="s">
        <v>8349</v>
      </c>
    </row>
    <row r="4173" spans="1:22" s="1" customFormat="1" ht="37.5" x14ac:dyDescent="0.3">
      <c r="A4173" s="16">
        <v>4168</v>
      </c>
      <c r="B4173" s="21" t="s">
        <v>1676</v>
      </c>
      <c r="C4173" s="16" t="s">
        <v>1677</v>
      </c>
      <c r="D4173" s="16" t="s">
        <v>844</v>
      </c>
      <c r="E4173" s="16" t="s">
        <v>1676</v>
      </c>
      <c r="F4173" s="16"/>
      <c r="G4173" s="16" t="s">
        <v>9115</v>
      </c>
      <c r="H4173" s="251">
        <v>3280368</v>
      </c>
      <c r="I4173" s="251" t="s">
        <v>7080</v>
      </c>
      <c r="J4173" s="16"/>
      <c r="K4173" s="16"/>
      <c r="L4173" s="16"/>
      <c r="M4173" s="16"/>
      <c r="N4173" s="16"/>
      <c r="O4173" s="16"/>
      <c r="P4173" s="16"/>
      <c r="Q4173" s="16"/>
      <c r="R4173" s="16">
        <v>3280368</v>
      </c>
      <c r="S4173" s="16">
        <v>13</v>
      </c>
      <c r="T4173" s="16" t="s">
        <v>76</v>
      </c>
      <c r="U4173" s="16" t="s">
        <v>61</v>
      </c>
      <c r="V4173" s="16" t="s">
        <v>10564</v>
      </c>
    </row>
    <row r="4174" spans="1:22" s="1" customFormat="1" ht="37.5" x14ac:dyDescent="0.3">
      <c r="A4174" s="16">
        <v>4169</v>
      </c>
      <c r="B4174" s="21" t="s">
        <v>11055</v>
      </c>
      <c r="C4174" s="16" t="s">
        <v>11056</v>
      </c>
      <c r="D4174" s="16" t="s">
        <v>11057</v>
      </c>
      <c r="E4174" s="16" t="s">
        <v>11058</v>
      </c>
      <c r="F4174" s="16"/>
      <c r="G4174" s="16" t="s">
        <v>1493</v>
      </c>
      <c r="H4174" s="251">
        <v>655871</v>
      </c>
      <c r="I4174" s="251">
        <v>100</v>
      </c>
      <c r="J4174" s="16">
        <v>655871</v>
      </c>
      <c r="K4174" s="16">
        <v>100</v>
      </c>
      <c r="L4174" s="16">
        <v>655871</v>
      </c>
      <c r="M4174" s="16">
        <v>100</v>
      </c>
      <c r="N4174" s="16">
        <v>655871</v>
      </c>
      <c r="O4174" s="16">
        <v>100</v>
      </c>
      <c r="P4174" s="16">
        <v>655871</v>
      </c>
      <c r="Q4174" s="16">
        <v>100</v>
      </c>
      <c r="R4174" s="16">
        <v>3279355</v>
      </c>
      <c r="S4174" s="16">
        <v>500</v>
      </c>
      <c r="T4174" s="16" t="s">
        <v>1113</v>
      </c>
      <c r="U4174" s="16" t="s">
        <v>1210</v>
      </c>
      <c r="V4174" s="35" t="s">
        <v>199</v>
      </c>
    </row>
    <row r="4175" spans="1:22" s="1" customFormat="1" ht="75" x14ac:dyDescent="0.3">
      <c r="A4175" s="16">
        <v>4170</v>
      </c>
      <c r="B4175" s="51" t="s">
        <v>955</v>
      </c>
      <c r="C4175" s="51" t="s">
        <v>956</v>
      </c>
      <c r="D4175" s="51" t="s">
        <v>957</v>
      </c>
      <c r="E4175" s="51" t="s">
        <v>14968</v>
      </c>
      <c r="F4175" s="40" t="s">
        <v>14449</v>
      </c>
      <c r="G4175" s="51" t="s">
        <v>7079</v>
      </c>
      <c r="H4175" s="437">
        <v>3276000</v>
      </c>
      <c r="I4175" s="251" t="s">
        <v>14969</v>
      </c>
      <c r="J4175" s="17"/>
      <c r="K4175" s="17"/>
      <c r="L4175" s="17"/>
      <c r="M4175" s="17"/>
      <c r="N4175" s="17"/>
      <c r="O4175" s="17"/>
      <c r="P4175" s="17"/>
      <c r="Q4175" s="17"/>
      <c r="R4175" s="16">
        <v>3276000</v>
      </c>
      <c r="S4175" s="16">
        <v>45416</v>
      </c>
      <c r="T4175" s="51" t="s">
        <v>14655</v>
      </c>
      <c r="U4175" s="51"/>
      <c r="V4175" s="17"/>
    </row>
    <row r="4176" spans="1:22" s="1" customFormat="1" ht="75" x14ac:dyDescent="0.3">
      <c r="A4176" s="16">
        <v>4171</v>
      </c>
      <c r="B4176" s="119" t="s">
        <v>11603</v>
      </c>
      <c r="C4176" s="119" t="s">
        <v>11604</v>
      </c>
      <c r="D4176" s="119" t="s">
        <v>11605</v>
      </c>
      <c r="E4176" s="119" t="s">
        <v>11658</v>
      </c>
      <c r="F4176" s="156"/>
      <c r="G4176" s="151" t="s">
        <v>33</v>
      </c>
      <c r="H4176" s="474">
        <v>756215.18830000004</v>
      </c>
      <c r="I4176" s="474">
        <v>1</v>
      </c>
      <c r="J4176" s="169">
        <v>831836.70713000011</v>
      </c>
      <c r="K4176" s="169">
        <v>1</v>
      </c>
      <c r="L4176" s="169">
        <v>842840</v>
      </c>
      <c r="M4176" s="169">
        <v>1</v>
      </c>
      <c r="N4176" s="203">
        <v>842841</v>
      </c>
      <c r="O4176" s="169">
        <v>1</v>
      </c>
      <c r="P4176" s="131"/>
      <c r="Q4176" s="131"/>
      <c r="R4176" s="16">
        <v>3273732.89543</v>
      </c>
      <c r="S4176" s="151">
        <v>5</v>
      </c>
      <c r="T4176" s="151" t="s">
        <v>11563</v>
      </c>
      <c r="U4176" s="217" t="s">
        <v>26</v>
      </c>
      <c r="V4176" s="217" t="s">
        <v>11572</v>
      </c>
    </row>
    <row r="4177" spans="1:22" s="1" customFormat="1" ht="75" x14ac:dyDescent="0.3">
      <c r="A4177" s="16">
        <v>4172</v>
      </c>
      <c r="B4177" s="16" t="s">
        <v>955</v>
      </c>
      <c r="C4177" s="16" t="s">
        <v>2005</v>
      </c>
      <c r="D4177" s="16" t="s">
        <v>2006</v>
      </c>
      <c r="E4177" s="16" t="s">
        <v>13616</v>
      </c>
      <c r="F4177" s="16"/>
      <c r="G4177" s="151" t="s">
        <v>7079</v>
      </c>
      <c r="H4177" s="166">
        <v>3273099.43</v>
      </c>
      <c r="I4177" s="166">
        <v>7.0110000000000001</v>
      </c>
      <c r="J4177" s="166"/>
      <c r="K4177" s="166"/>
      <c r="L4177" s="166"/>
      <c r="M4177" s="166"/>
      <c r="N4177" s="166"/>
      <c r="O4177" s="166"/>
      <c r="P4177" s="166"/>
      <c r="Q4177" s="166"/>
      <c r="R4177" s="16">
        <v>3273099.43</v>
      </c>
      <c r="S4177" s="275">
        <v>7.0110000000000001</v>
      </c>
      <c r="T4177" s="123" t="s">
        <v>13573</v>
      </c>
      <c r="U4177" s="118"/>
      <c r="V4177" s="118" t="s">
        <v>13617</v>
      </c>
    </row>
    <row r="4178" spans="1:22" s="1" customFormat="1" ht="75" x14ac:dyDescent="0.3">
      <c r="A4178" s="16">
        <v>4173</v>
      </c>
      <c r="B4178" s="21" t="s">
        <v>417</v>
      </c>
      <c r="C4178" s="16" t="s">
        <v>685</v>
      </c>
      <c r="D4178" s="16" t="s">
        <v>686</v>
      </c>
      <c r="E4178" s="16" t="s">
        <v>687</v>
      </c>
      <c r="F4178" s="40" t="s">
        <v>702</v>
      </c>
      <c r="G4178" s="16" t="s">
        <v>33</v>
      </c>
      <c r="H4178" s="251">
        <v>776075.35200000007</v>
      </c>
      <c r="I4178" s="251">
        <v>131</v>
      </c>
      <c r="J4178" s="16">
        <v>803237.98932000005</v>
      </c>
      <c r="K4178" s="16">
        <v>131</v>
      </c>
      <c r="L4178" s="16">
        <v>831351.31894620007</v>
      </c>
      <c r="M4178" s="16">
        <v>131</v>
      </c>
      <c r="N4178" s="16">
        <v>860448.61510931689</v>
      </c>
      <c r="O4178" s="16">
        <v>131</v>
      </c>
      <c r="P4178" s="16">
        <v>0</v>
      </c>
      <c r="Q4178" s="16">
        <v>0</v>
      </c>
      <c r="R4178" s="16">
        <v>3271113.2753755171</v>
      </c>
      <c r="S4178" s="16">
        <v>524</v>
      </c>
      <c r="T4178" s="16" t="s">
        <v>25</v>
      </c>
      <c r="U4178" s="16" t="s">
        <v>35</v>
      </c>
      <c r="V4178" s="16" t="s">
        <v>703</v>
      </c>
    </row>
    <row r="4179" spans="1:22" s="1" customFormat="1" ht="37.5" x14ac:dyDescent="0.3">
      <c r="A4179" s="16">
        <v>4174</v>
      </c>
      <c r="B4179" s="21" t="s">
        <v>239</v>
      </c>
      <c r="C4179" s="16" t="s">
        <v>240</v>
      </c>
      <c r="D4179" s="16" t="s">
        <v>241</v>
      </c>
      <c r="E4179" s="16" t="s">
        <v>10730</v>
      </c>
      <c r="F4179" s="16"/>
      <c r="G4179" s="16" t="s">
        <v>9115</v>
      </c>
      <c r="H4179" s="251">
        <v>3270456</v>
      </c>
      <c r="I4179" s="251" t="s">
        <v>9113</v>
      </c>
      <c r="J4179" s="16"/>
      <c r="K4179" s="16"/>
      <c r="L4179" s="16"/>
      <c r="M4179" s="16"/>
      <c r="N4179" s="16"/>
      <c r="O4179" s="16"/>
      <c r="P4179" s="16"/>
      <c r="Q4179" s="16"/>
      <c r="R4179" s="16">
        <v>3270456</v>
      </c>
      <c r="S4179" s="16">
        <v>1</v>
      </c>
      <c r="T4179" s="16" t="s">
        <v>76</v>
      </c>
      <c r="U4179" s="16" t="s">
        <v>294</v>
      </c>
      <c r="V4179" s="16" t="s">
        <v>10654</v>
      </c>
    </row>
    <row r="4180" spans="1:22" s="1" customFormat="1" ht="131.25" x14ac:dyDescent="0.3">
      <c r="A4180" s="16">
        <v>4175</v>
      </c>
      <c r="B4180" s="16" t="s">
        <v>4372</v>
      </c>
      <c r="C4180" s="16" t="s">
        <v>12365</v>
      </c>
      <c r="D4180" s="16" t="s">
        <v>798</v>
      </c>
      <c r="E4180" s="16" t="s">
        <v>13369</v>
      </c>
      <c r="F4180" s="16"/>
      <c r="G4180" s="151" t="s">
        <v>9115</v>
      </c>
      <c r="H4180" s="168">
        <v>3269280</v>
      </c>
      <c r="I4180" s="299">
        <v>4</v>
      </c>
      <c r="J4180" s="166">
        <v>0</v>
      </c>
      <c r="K4180" s="166">
        <v>0</v>
      </c>
      <c r="L4180" s="166">
        <v>0</v>
      </c>
      <c r="M4180" s="166">
        <v>2</v>
      </c>
      <c r="N4180" s="166">
        <v>0</v>
      </c>
      <c r="O4180" s="166">
        <v>2</v>
      </c>
      <c r="P4180" s="166">
        <v>0</v>
      </c>
      <c r="Q4180" s="166">
        <v>2</v>
      </c>
      <c r="R4180" s="16">
        <v>3269280</v>
      </c>
      <c r="S4180" s="275">
        <v>10</v>
      </c>
      <c r="T4180" s="20" t="s">
        <v>13227</v>
      </c>
      <c r="U4180" s="118"/>
      <c r="V4180" s="118"/>
    </row>
    <row r="4181" spans="1:22" s="1" customFormat="1" ht="37.5" x14ac:dyDescent="0.3">
      <c r="A4181" s="16">
        <v>4176</v>
      </c>
      <c r="B4181" s="114" t="s">
        <v>5258</v>
      </c>
      <c r="C4181" s="114" t="s">
        <v>15866</v>
      </c>
      <c r="D4181" s="114" t="s">
        <v>15867</v>
      </c>
      <c r="E4181" s="114" t="s">
        <v>1051</v>
      </c>
      <c r="F4181" s="114" t="s">
        <v>14449</v>
      </c>
      <c r="G4181" s="114" t="s">
        <v>9122</v>
      </c>
      <c r="H4181" s="189">
        <v>3266222.4</v>
      </c>
      <c r="I4181" s="172" t="s">
        <v>10791</v>
      </c>
      <c r="J4181" s="20"/>
      <c r="K4181" s="20"/>
      <c r="L4181" s="20"/>
      <c r="M4181" s="20"/>
      <c r="N4181" s="20"/>
      <c r="O4181" s="20"/>
      <c r="P4181" s="20"/>
      <c r="Q4181" s="20"/>
      <c r="R4181" s="16">
        <v>3266222.4</v>
      </c>
      <c r="S4181" s="21">
        <v>450</v>
      </c>
      <c r="T4181" s="20" t="s">
        <v>15828</v>
      </c>
      <c r="U4181" s="112"/>
      <c r="V4181" s="37"/>
    </row>
    <row r="4182" spans="1:22" s="1" customFormat="1" ht="150" x14ac:dyDescent="0.3">
      <c r="A4182" s="16">
        <v>4177</v>
      </c>
      <c r="B4182" s="21" t="s">
        <v>66</v>
      </c>
      <c r="C4182" s="16" t="s">
        <v>1332</v>
      </c>
      <c r="D4182" s="16" t="s">
        <v>1333</v>
      </c>
      <c r="E4182" s="16" t="s">
        <v>1334</v>
      </c>
      <c r="F4182" s="16"/>
      <c r="G4182" s="16" t="s">
        <v>33</v>
      </c>
      <c r="H4182" s="251">
        <v>0</v>
      </c>
      <c r="I4182" s="251">
        <v>0</v>
      </c>
      <c r="J4182" s="26">
        <v>1632400</v>
      </c>
      <c r="K4182" s="26">
        <v>1</v>
      </c>
      <c r="L4182" s="16">
        <v>0</v>
      </c>
      <c r="M4182" s="16">
        <v>0</v>
      </c>
      <c r="N4182" s="26">
        <v>1632400</v>
      </c>
      <c r="O4182" s="26">
        <v>1</v>
      </c>
      <c r="P4182" s="16">
        <v>0</v>
      </c>
      <c r="Q4182" s="16">
        <v>0</v>
      </c>
      <c r="R4182" s="16">
        <v>3264800</v>
      </c>
      <c r="S4182" s="16">
        <v>2</v>
      </c>
      <c r="T4182" s="16" t="s">
        <v>9759</v>
      </c>
      <c r="U4182" s="16" t="s">
        <v>1274</v>
      </c>
      <c r="V4182" s="16" t="s">
        <v>1275</v>
      </c>
    </row>
    <row r="4183" spans="1:22" s="1" customFormat="1" ht="75" x14ac:dyDescent="0.3">
      <c r="A4183" s="16">
        <v>4178</v>
      </c>
      <c r="B4183" s="287" t="s">
        <v>921</v>
      </c>
      <c r="C4183" s="221" t="s">
        <v>14401</v>
      </c>
      <c r="D4183" s="287" t="s">
        <v>14402</v>
      </c>
      <c r="E4183" s="287" t="s">
        <v>14403</v>
      </c>
      <c r="F4183" s="221"/>
      <c r="G4183" s="287" t="s">
        <v>9115</v>
      </c>
      <c r="H4183" s="475">
        <v>3263475</v>
      </c>
      <c r="I4183" s="475">
        <v>265</v>
      </c>
      <c r="J4183" s="221">
        <v>0</v>
      </c>
      <c r="K4183" s="221">
        <v>0</v>
      </c>
      <c r="L4183" s="221">
        <v>0</v>
      </c>
      <c r="M4183" s="221">
        <v>0</v>
      </c>
      <c r="N4183" s="221">
        <v>0</v>
      </c>
      <c r="O4183" s="221">
        <v>0</v>
      </c>
      <c r="P4183" s="221">
        <v>0</v>
      </c>
      <c r="Q4183" s="221">
        <v>0</v>
      </c>
      <c r="R4183" s="16">
        <v>3263475</v>
      </c>
      <c r="S4183" s="221">
        <v>265</v>
      </c>
      <c r="T4183" s="298" t="s">
        <v>14162</v>
      </c>
      <c r="U4183" s="288">
        <v>398</v>
      </c>
      <c r="V4183" s="289" t="s">
        <v>14404</v>
      </c>
    </row>
    <row r="4184" spans="1:22" s="1" customFormat="1" ht="93.75" x14ac:dyDescent="0.3">
      <c r="A4184" s="16">
        <v>4179</v>
      </c>
      <c r="B4184" s="21" t="s">
        <v>361</v>
      </c>
      <c r="C4184" s="16" t="s">
        <v>362</v>
      </c>
      <c r="D4184" s="16" t="s">
        <v>363</v>
      </c>
      <c r="E4184" s="16" t="s">
        <v>5</v>
      </c>
      <c r="F4184" s="16" t="s">
        <v>9661</v>
      </c>
      <c r="G4184" s="16" t="s">
        <v>1493</v>
      </c>
      <c r="H4184" s="251">
        <v>652650</v>
      </c>
      <c r="I4184" s="251">
        <v>687</v>
      </c>
      <c r="J4184" s="16">
        <v>652650</v>
      </c>
      <c r="K4184" s="16">
        <v>687</v>
      </c>
      <c r="L4184" s="16">
        <v>652650</v>
      </c>
      <c r="M4184" s="16">
        <v>687</v>
      </c>
      <c r="N4184" s="16">
        <v>652650</v>
      </c>
      <c r="O4184" s="16">
        <v>687</v>
      </c>
      <c r="P4184" s="16">
        <v>652650</v>
      </c>
      <c r="Q4184" s="16">
        <v>687</v>
      </c>
      <c r="R4184" s="16">
        <v>3263250</v>
      </c>
      <c r="S4184" s="16">
        <v>3435</v>
      </c>
      <c r="T4184" s="16" t="s">
        <v>1457</v>
      </c>
      <c r="U4184" s="16"/>
      <c r="V4184" s="16"/>
    </row>
    <row r="4185" spans="1:22" s="1" customFormat="1" ht="56.25" x14ac:dyDescent="0.3">
      <c r="A4185" s="16">
        <v>4180</v>
      </c>
      <c r="B4185" s="21" t="s">
        <v>417</v>
      </c>
      <c r="C4185" s="16" t="s">
        <v>685</v>
      </c>
      <c r="D4185" s="16" t="s">
        <v>686</v>
      </c>
      <c r="E4185" s="16" t="s">
        <v>10510</v>
      </c>
      <c r="F4185" s="16"/>
      <c r="G4185" s="16" t="s">
        <v>9115</v>
      </c>
      <c r="H4185" s="251">
        <v>3260365.92</v>
      </c>
      <c r="I4185" s="251" t="s">
        <v>9123</v>
      </c>
      <c r="J4185" s="16"/>
      <c r="K4185" s="16"/>
      <c r="L4185" s="16"/>
      <c r="M4185" s="16"/>
      <c r="N4185" s="16"/>
      <c r="O4185" s="16"/>
      <c r="P4185" s="16"/>
      <c r="Q4185" s="16"/>
      <c r="R4185" s="16">
        <v>3260365.92</v>
      </c>
      <c r="S4185" s="16">
        <v>6</v>
      </c>
      <c r="T4185" s="16" t="s">
        <v>76</v>
      </c>
      <c r="U4185" s="16" t="s">
        <v>350</v>
      </c>
      <c r="V4185" s="16" t="s">
        <v>10437</v>
      </c>
    </row>
    <row r="4186" spans="1:22" s="1" customFormat="1" ht="75" x14ac:dyDescent="0.3">
      <c r="A4186" s="16">
        <v>4181</v>
      </c>
      <c r="B4186" s="51" t="s">
        <v>8766</v>
      </c>
      <c r="C4186" s="51" t="s">
        <v>14970</v>
      </c>
      <c r="D4186" s="51" t="s">
        <v>848</v>
      </c>
      <c r="E4186" s="51" t="s">
        <v>14971</v>
      </c>
      <c r="F4186" s="40" t="s">
        <v>14449</v>
      </c>
      <c r="G4186" s="51" t="s">
        <v>9115</v>
      </c>
      <c r="H4186" s="437">
        <v>3259200</v>
      </c>
      <c r="I4186" s="251" t="s">
        <v>9113</v>
      </c>
      <c r="J4186" s="17"/>
      <c r="K4186" s="17"/>
      <c r="L4186" s="17"/>
      <c r="M4186" s="17"/>
      <c r="N4186" s="17"/>
      <c r="O4186" s="17"/>
      <c r="P4186" s="17"/>
      <c r="Q4186" s="17"/>
      <c r="R4186" s="16">
        <v>3259200</v>
      </c>
      <c r="S4186" s="16">
        <v>1</v>
      </c>
      <c r="T4186" s="51" t="s">
        <v>14655</v>
      </c>
      <c r="U4186" s="51"/>
      <c r="V4186" s="17"/>
    </row>
    <row r="4187" spans="1:22" s="1" customFormat="1" ht="37.5" x14ac:dyDescent="0.3">
      <c r="A4187" s="16">
        <v>4182</v>
      </c>
      <c r="B4187" s="21" t="s">
        <v>8350</v>
      </c>
      <c r="C4187" s="16" t="s">
        <v>8351</v>
      </c>
      <c r="D4187" s="16" t="s">
        <v>8352</v>
      </c>
      <c r="E4187" s="16" t="s">
        <v>8353</v>
      </c>
      <c r="F4187" s="16"/>
      <c r="G4187" s="16" t="s">
        <v>33</v>
      </c>
      <c r="H4187" s="251">
        <v>534999.99999999988</v>
      </c>
      <c r="I4187" s="251">
        <v>17</v>
      </c>
      <c r="J4187" s="16">
        <v>680400</v>
      </c>
      <c r="K4187" s="16">
        <v>18</v>
      </c>
      <c r="L4187" s="16">
        <v>680400</v>
      </c>
      <c r="M4187" s="16">
        <v>18</v>
      </c>
      <c r="N4187" s="16">
        <v>680400</v>
      </c>
      <c r="O4187" s="16">
        <v>18</v>
      </c>
      <c r="P4187" s="16">
        <v>680400</v>
      </c>
      <c r="Q4187" s="16">
        <v>18</v>
      </c>
      <c r="R4187" s="16">
        <v>3256600</v>
      </c>
      <c r="S4187" s="16">
        <v>89</v>
      </c>
      <c r="T4187" s="16" t="s">
        <v>213</v>
      </c>
      <c r="U4187" s="16" t="s">
        <v>7048</v>
      </c>
      <c r="V4187" s="16" t="s">
        <v>7048</v>
      </c>
    </row>
    <row r="4188" spans="1:22" s="1" customFormat="1" ht="187.5" x14ac:dyDescent="0.3">
      <c r="A4188" s="16">
        <v>4183</v>
      </c>
      <c r="B4188" s="21" t="s">
        <v>332</v>
      </c>
      <c r="C4188" s="16" t="s">
        <v>1343</v>
      </c>
      <c r="D4188" s="16" t="s">
        <v>3594</v>
      </c>
      <c r="E4188" s="16" t="s">
        <v>3595</v>
      </c>
      <c r="F4188" s="16" t="s">
        <v>3596</v>
      </c>
      <c r="G4188" s="16" t="s">
        <v>33</v>
      </c>
      <c r="H4188" s="251">
        <v>3256094.3809523806</v>
      </c>
      <c r="I4188" s="251">
        <v>2</v>
      </c>
      <c r="J4188" s="16">
        <v>0</v>
      </c>
      <c r="K4188" s="16">
        <v>0</v>
      </c>
      <c r="L4188" s="16">
        <v>0</v>
      </c>
      <c r="M4188" s="16">
        <v>0</v>
      </c>
      <c r="N4188" s="16">
        <v>0</v>
      </c>
      <c r="O4188" s="16">
        <v>0</v>
      </c>
      <c r="P4188" s="16">
        <v>0</v>
      </c>
      <c r="Q4188" s="16">
        <v>0</v>
      </c>
      <c r="R4188" s="16">
        <v>3256094.3809523806</v>
      </c>
      <c r="S4188" s="16">
        <v>2</v>
      </c>
      <c r="T4188" s="16" t="s">
        <v>9759</v>
      </c>
      <c r="U4188" s="16"/>
      <c r="V4188" s="16"/>
    </row>
    <row r="4189" spans="1:22" s="1" customFormat="1" ht="150" x14ac:dyDescent="0.3">
      <c r="A4189" s="16">
        <v>4184</v>
      </c>
      <c r="B4189" s="16" t="s">
        <v>9246</v>
      </c>
      <c r="C4189" s="16" t="s">
        <v>12696</v>
      </c>
      <c r="D4189" s="16" t="s">
        <v>12697</v>
      </c>
      <c r="E4189" s="16" t="s">
        <v>12698</v>
      </c>
      <c r="F4189" s="16"/>
      <c r="G4189" s="151" t="s">
        <v>9115</v>
      </c>
      <c r="H4189" s="275">
        <v>0</v>
      </c>
      <c r="I4189" s="275">
        <v>0</v>
      </c>
      <c r="J4189" s="275">
        <v>0</v>
      </c>
      <c r="K4189" s="275">
        <v>0</v>
      </c>
      <c r="L4189" s="275">
        <v>1627821.42</v>
      </c>
      <c r="M4189" s="275" t="s">
        <v>9120</v>
      </c>
      <c r="N4189" s="275">
        <v>0</v>
      </c>
      <c r="O4189" s="275">
        <v>0</v>
      </c>
      <c r="P4189" s="275">
        <v>1627821.42</v>
      </c>
      <c r="Q4189" s="275" t="s">
        <v>9120</v>
      </c>
      <c r="R4189" s="16">
        <v>3255642.84</v>
      </c>
      <c r="S4189" s="275">
        <v>4</v>
      </c>
      <c r="T4189" s="38" t="s">
        <v>11752</v>
      </c>
      <c r="U4189" s="279"/>
      <c r="V4189" s="279"/>
    </row>
    <row r="4190" spans="1:22" s="1" customFormat="1" ht="37.5" x14ac:dyDescent="0.3">
      <c r="A4190" s="16">
        <v>4185</v>
      </c>
      <c r="B4190" s="16" t="s">
        <v>6121</v>
      </c>
      <c r="C4190" s="16" t="s">
        <v>13618</v>
      </c>
      <c r="D4190" s="16" t="s">
        <v>3322</v>
      </c>
      <c r="E4190" s="16" t="s">
        <v>13619</v>
      </c>
      <c r="F4190" s="16"/>
      <c r="G4190" s="151" t="s">
        <v>9115</v>
      </c>
      <c r="H4190" s="166">
        <v>3253180.09</v>
      </c>
      <c r="I4190" s="166" t="s">
        <v>12518</v>
      </c>
      <c r="J4190" s="166"/>
      <c r="K4190" s="166"/>
      <c r="L4190" s="166"/>
      <c r="M4190" s="166"/>
      <c r="N4190" s="166"/>
      <c r="O4190" s="166"/>
      <c r="P4190" s="166"/>
      <c r="Q4190" s="166"/>
      <c r="R4190" s="16">
        <v>3253180.09</v>
      </c>
      <c r="S4190" s="275">
        <v>42</v>
      </c>
      <c r="T4190" s="123" t="s">
        <v>13573</v>
      </c>
      <c r="U4190" s="118"/>
      <c r="V4190" s="118" t="s">
        <v>13620</v>
      </c>
    </row>
    <row r="4191" spans="1:22" s="1" customFormat="1" ht="206.25" x14ac:dyDescent="0.3">
      <c r="A4191" s="16">
        <v>4186</v>
      </c>
      <c r="B4191" s="243" t="s">
        <v>11285</v>
      </c>
      <c r="C4191" s="134" t="s">
        <v>11360</v>
      </c>
      <c r="D4191" s="134" t="s">
        <v>11361</v>
      </c>
      <c r="E4191" s="134" t="s">
        <v>11362</v>
      </c>
      <c r="F4191" s="16"/>
      <c r="G4191" s="134" t="s">
        <v>1009</v>
      </c>
      <c r="H4191" s="308">
        <v>650520.28</v>
      </c>
      <c r="I4191" s="308">
        <v>4.2</v>
      </c>
      <c r="J4191" s="308">
        <v>650520.28</v>
      </c>
      <c r="K4191" s="308">
        <v>4.2</v>
      </c>
      <c r="L4191" s="308">
        <v>650520.28</v>
      </c>
      <c r="M4191" s="308">
        <v>4.2</v>
      </c>
      <c r="N4191" s="308">
        <v>650520.28</v>
      </c>
      <c r="O4191" s="308">
        <v>4.2</v>
      </c>
      <c r="P4191" s="308">
        <v>650520.28</v>
      </c>
      <c r="Q4191" s="308">
        <v>4.2</v>
      </c>
      <c r="R4191" s="16">
        <v>3252601.4000000004</v>
      </c>
      <c r="S4191" s="99">
        <v>21</v>
      </c>
      <c r="T4191" s="16" t="s">
        <v>9133</v>
      </c>
      <c r="U4191" s="99" t="s">
        <v>11267</v>
      </c>
      <c r="V4191" s="35" t="s">
        <v>199</v>
      </c>
    </row>
    <row r="4192" spans="1:22" s="1" customFormat="1" ht="409.5" x14ac:dyDescent="0.3">
      <c r="A4192" s="16">
        <v>4187</v>
      </c>
      <c r="B4192" s="21" t="s">
        <v>4840</v>
      </c>
      <c r="C4192" s="16" t="s">
        <v>4823</v>
      </c>
      <c r="D4192" s="16" t="s">
        <v>4824</v>
      </c>
      <c r="E4192" s="16" t="s">
        <v>4841</v>
      </c>
      <c r="F4192" s="16"/>
      <c r="G4192" s="16" t="s">
        <v>33</v>
      </c>
      <c r="H4192" s="251">
        <v>446284.06</v>
      </c>
      <c r="I4192" s="251">
        <v>31</v>
      </c>
      <c r="J4192" s="16">
        <v>701324</v>
      </c>
      <c r="K4192" s="16">
        <v>40</v>
      </c>
      <c r="L4192" s="16">
        <v>701324</v>
      </c>
      <c r="M4192" s="16">
        <v>40</v>
      </c>
      <c r="N4192" s="16">
        <v>701324</v>
      </c>
      <c r="O4192" s="16">
        <v>40</v>
      </c>
      <c r="P4192" s="16">
        <v>701324</v>
      </c>
      <c r="Q4192" s="16">
        <v>40</v>
      </c>
      <c r="R4192" s="16">
        <v>3251580.06</v>
      </c>
      <c r="S4192" s="16">
        <v>191</v>
      </c>
      <c r="T4192" s="16" t="s">
        <v>25</v>
      </c>
      <c r="U4192" s="16" t="s">
        <v>204</v>
      </c>
      <c r="V4192" s="16" t="s">
        <v>575</v>
      </c>
    </row>
    <row r="4193" spans="1:22" s="1" customFormat="1" ht="206.25" x14ac:dyDescent="0.3">
      <c r="A4193" s="16">
        <v>4188</v>
      </c>
      <c r="B4193" s="21" t="s">
        <v>6547</v>
      </c>
      <c r="C4193" s="16" t="s">
        <v>6548</v>
      </c>
      <c r="D4193" s="16" t="s">
        <v>6549</v>
      </c>
      <c r="E4193" s="16" t="s">
        <v>6550</v>
      </c>
      <c r="F4193" s="16"/>
      <c r="G4193" s="16" t="s">
        <v>49</v>
      </c>
      <c r="H4193" s="251">
        <v>3250000</v>
      </c>
      <c r="I4193" s="251">
        <v>10</v>
      </c>
      <c r="J4193" s="16">
        <v>0</v>
      </c>
      <c r="K4193" s="16">
        <v>0</v>
      </c>
      <c r="L4193" s="16">
        <v>0</v>
      </c>
      <c r="M4193" s="16">
        <v>0</v>
      </c>
      <c r="N4193" s="16">
        <v>0</v>
      </c>
      <c r="O4193" s="16">
        <v>0</v>
      </c>
      <c r="P4193" s="16">
        <v>0</v>
      </c>
      <c r="Q4193" s="16">
        <v>0</v>
      </c>
      <c r="R4193" s="16">
        <v>3250000</v>
      </c>
      <c r="S4193" s="16">
        <v>10</v>
      </c>
      <c r="T4193" s="16" t="s">
        <v>76</v>
      </c>
      <c r="U4193" s="16"/>
      <c r="V4193" s="16"/>
    </row>
    <row r="4194" spans="1:22" s="1" customFormat="1" ht="37.5" x14ac:dyDescent="0.3">
      <c r="A4194" s="16">
        <v>4189</v>
      </c>
      <c r="B4194" s="21" t="s">
        <v>490</v>
      </c>
      <c r="C4194" s="16" t="s">
        <v>10630</v>
      </c>
      <c r="D4194" s="16" t="s">
        <v>10631</v>
      </c>
      <c r="E4194" s="16" t="s">
        <v>10635</v>
      </c>
      <c r="F4194" s="16"/>
      <c r="G4194" s="16" t="s">
        <v>9115</v>
      </c>
      <c r="H4194" s="251">
        <v>3249993.6</v>
      </c>
      <c r="I4194" s="251" t="s">
        <v>9497</v>
      </c>
      <c r="J4194" s="16"/>
      <c r="K4194" s="16"/>
      <c r="L4194" s="16"/>
      <c r="M4194" s="16"/>
      <c r="N4194" s="16"/>
      <c r="O4194" s="16"/>
      <c r="P4194" s="16"/>
      <c r="Q4194" s="16"/>
      <c r="R4194" s="16">
        <v>3249993.6</v>
      </c>
      <c r="S4194" s="16">
        <v>28</v>
      </c>
      <c r="T4194" s="16" t="s">
        <v>76</v>
      </c>
      <c r="U4194" s="16" t="s">
        <v>2567</v>
      </c>
      <c r="V4194" s="16" t="s">
        <v>10637</v>
      </c>
    </row>
    <row r="4195" spans="1:22" s="1" customFormat="1" ht="56.25" x14ac:dyDescent="0.3">
      <c r="A4195" s="16">
        <v>4190</v>
      </c>
      <c r="B4195" s="21" t="s">
        <v>417</v>
      </c>
      <c r="C4195" s="16" t="s">
        <v>1577</v>
      </c>
      <c r="D4195" s="16" t="s">
        <v>1578</v>
      </c>
      <c r="E4195" s="16" t="s">
        <v>10505</v>
      </c>
      <c r="F4195" s="16"/>
      <c r="G4195" s="16" t="s">
        <v>9115</v>
      </c>
      <c r="H4195" s="251">
        <v>3249817.2</v>
      </c>
      <c r="I4195" s="251" t="s">
        <v>10506</v>
      </c>
      <c r="J4195" s="16"/>
      <c r="K4195" s="16"/>
      <c r="L4195" s="16"/>
      <c r="M4195" s="16"/>
      <c r="N4195" s="16"/>
      <c r="O4195" s="16"/>
      <c r="P4195" s="16"/>
      <c r="Q4195" s="16"/>
      <c r="R4195" s="16">
        <v>3249817.2</v>
      </c>
      <c r="S4195" s="16">
        <v>54</v>
      </c>
      <c r="T4195" s="16" t="s">
        <v>76</v>
      </c>
      <c r="U4195" s="16" t="s">
        <v>2567</v>
      </c>
      <c r="V4195" s="16" t="s">
        <v>5437</v>
      </c>
    </row>
    <row r="4196" spans="1:22" s="1" customFormat="1" ht="409.5" x14ac:dyDescent="0.3">
      <c r="A4196" s="16">
        <v>4191</v>
      </c>
      <c r="B4196" s="21" t="s">
        <v>5139</v>
      </c>
      <c r="C4196" s="16" t="s">
        <v>558</v>
      </c>
      <c r="D4196" s="16" t="s">
        <v>559</v>
      </c>
      <c r="E4196" s="16" t="s">
        <v>5140</v>
      </c>
      <c r="F4196" s="16"/>
      <c r="G4196" s="16" t="s">
        <v>33</v>
      </c>
      <c r="H4196" s="251">
        <v>99216</v>
      </c>
      <c r="I4196" s="251">
        <v>234</v>
      </c>
      <c r="J4196" s="16">
        <v>786120.72</v>
      </c>
      <c r="K4196" s="16">
        <v>1176</v>
      </c>
      <c r="L4196" s="16">
        <v>786120.72</v>
      </c>
      <c r="M4196" s="16">
        <v>1176</v>
      </c>
      <c r="N4196" s="16">
        <v>786120.72</v>
      </c>
      <c r="O4196" s="16">
        <v>1176</v>
      </c>
      <c r="P4196" s="16">
        <v>786120.72</v>
      </c>
      <c r="Q4196" s="16">
        <v>1176</v>
      </c>
      <c r="R4196" s="16">
        <v>3243698.88</v>
      </c>
      <c r="S4196" s="16">
        <v>4938</v>
      </c>
      <c r="T4196" s="16" t="s">
        <v>25</v>
      </c>
      <c r="U4196" s="16" t="s">
        <v>61</v>
      </c>
      <c r="V4196" s="16" t="s">
        <v>3204</v>
      </c>
    </row>
    <row r="4197" spans="1:22" s="1" customFormat="1" ht="409.5" x14ac:dyDescent="0.3">
      <c r="A4197" s="16">
        <v>4192</v>
      </c>
      <c r="B4197" s="118" t="s">
        <v>66</v>
      </c>
      <c r="C4197" s="211" t="s">
        <v>67</v>
      </c>
      <c r="D4197" s="99" t="s">
        <v>91</v>
      </c>
      <c r="E4197" s="99" t="s">
        <v>11264</v>
      </c>
      <c r="F4197" s="16"/>
      <c r="G4197" s="99" t="s">
        <v>1493</v>
      </c>
      <c r="H4197" s="184">
        <v>3243595.173</v>
      </c>
      <c r="I4197" s="184">
        <v>1</v>
      </c>
      <c r="J4197" s="99">
        <v>0</v>
      </c>
      <c r="K4197" s="99">
        <v>0</v>
      </c>
      <c r="L4197" s="99">
        <v>0</v>
      </c>
      <c r="M4197" s="99">
        <v>0</v>
      </c>
      <c r="N4197" s="99">
        <v>0</v>
      </c>
      <c r="O4197" s="99">
        <v>0</v>
      </c>
      <c r="P4197" s="99">
        <v>0</v>
      </c>
      <c r="Q4197" s="99">
        <v>0</v>
      </c>
      <c r="R4197" s="16">
        <v>3243595.173</v>
      </c>
      <c r="S4197" s="99">
        <v>1</v>
      </c>
      <c r="T4197" s="16" t="s">
        <v>9133</v>
      </c>
      <c r="U4197" s="99" t="s">
        <v>61</v>
      </c>
      <c r="V4197" s="35" t="s">
        <v>199</v>
      </c>
    </row>
    <row r="4198" spans="1:22" s="1" customFormat="1" ht="409.5" x14ac:dyDescent="0.3">
      <c r="A4198" s="16">
        <v>4193</v>
      </c>
      <c r="B4198" s="118" t="s">
        <v>66</v>
      </c>
      <c r="C4198" s="211" t="s">
        <v>67</v>
      </c>
      <c r="D4198" s="99" t="s">
        <v>91</v>
      </c>
      <c r="E4198" s="99" t="s">
        <v>11265</v>
      </c>
      <c r="F4198" s="16"/>
      <c r="G4198" s="99" t="s">
        <v>1493</v>
      </c>
      <c r="H4198" s="184">
        <v>3243595.173</v>
      </c>
      <c r="I4198" s="184">
        <v>1</v>
      </c>
      <c r="J4198" s="99">
        <v>0</v>
      </c>
      <c r="K4198" s="99">
        <v>0</v>
      </c>
      <c r="L4198" s="99">
        <v>0</v>
      </c>
      <c r="M4198" s="99">
        <v>0</v>
      </c>
      <c r="N4198" s="99">
        <v>0</v>
      </c>
      <c r="O4198" s="99">
        <v>0</v>
      </c>
      <c r="P4198" s="99">
        <v>0</v>
      </c>
      <c r="Q4198" s="99">
        <v>0</v>
      </c>
      <c r="R4198" s="16">
        <v>3243595.173</v>
      </c>
      <c r="S4198" s="99">
        <v>1</v>
      </c>
      <c r="T4198" s="16" t="s">
        <v>9133</v>
      </c>
      <c r="U4198" s="99" t="s">
        <v>61</v>
      </c>
      <c r="V4198" s="35" t="s">
        <v>199</v>
      </c>
    </row>
    <row r="4199" spans="1:22" s="1" customFormat="1" ht="409.5" x14ac:dyDescent="0.3">
      <c r="A4199" s="16">
        <v>4194</v>
      </c>
      <c r="B4199" s="276" t="s">
        <v>66</v>
      </c>
      <c r="C4199" s="99" t="s">
        <v>67</v>
      </c>
      <c r="D4199" s="99" t="s">
        <v>91</v>
      </c>
      <c r="E4199" s="99" t="s">
        <v>11321</v>
      </c>
      <c r="F4199" s="16"/>
      <c r="G4199" s="99" t="s">
        <v>1493</v>
      </c>
      <c r="H4199" s="184">
        <v>3243595.173</v>
      </c>
      <c r="I4199" s="184">
        <v>1</v>
      </c>
      <c r="J4199" s="99">
        <v>0</v>
      </c>
      <c r="K4199" s="99">
        <v>0</v>
      </c>
      <c r="L4199" s="99">
        <v>0</v>
      </c>
      <c r="M4199" s="99">
        <v>0</v>
      </c>
      <c r="N4199" s="99">
        <v>0</v>
      </c>
      <c r="O4199" s="99">
        <v>0</v>
      </c>
      <c r="P4199" s="99">
        <v>0</v>
      </c>
      <c r="Q4199" s="99">
        <v>0</v>
      </c>
      <c r="R4199" s="16">
        <v>3243595.173</v>
      </c>
      <c r="S4199" s="99">
        <v>1</v>
      </c>
      <c r="T4199" s="16" t="s">
        <v>9133</v>
      </c>
      <c r="U4199" s="99" t="s">
        <v>61</v>
      </c>
      <c r="V4199" s="35" t="s">
        <v>199</v>
      </c>
    </row>
    <row r="4200" spans="1:22" s="1" customFormat="1" ht="56.25" x14ac:dyDescent="0.3">
      <c r="A4200" s="16">
        <v>4195</v>
      </c>
      <c r="B4200" s="51" t="s">
        <v>417</v>
      </c>
      <c r="C4200" s="51" t="s">
        <v>726</v>
      </c>
      <c r="D4200" s="51" t="s">
        <v>727</v>
      </c>
      <c r="E4200" s="51" t="s">
        <v>14972</v>
      </c>
      <c r="F4200" s="40" t="s">
        <v>14449</v>
      </c>
      <c r="G4200" s="51" t="s">
        <v>9115</v>
      </c>
      <c r="H4200" s="437">
        <v>3241560</v>
      </c>
      <c r="I4200" s="251" t="s">
        <v>9385</v>
      </c>
      <c r="J4200" s="17"/>
      <c r="K4200" s="17"/>
      <c r="L4200" s="17"/>
      <c r="M4200" s="17"/>
      <c r="N4200" s="17"/>
      <c r="O4200" s="17"/>
      <c r="P4200" s="17"/>
      <c r="Q4200" s="17"/>
      <c r="R4200" s="16">
        <v>3241560</v>
      </c>
      <c r="S4200" s="16">
        <v>50</v>
      </c>
      <c r="T4200" s="51" t="s">
        <v>14655</v>
      </c>
      <c r="U4200" s="51"/>
      <c r="V4200" s="17"/>
    </row>
    <row r="4201" spans="1:22" s="1" customFormat="1" ht="168.75" x14ac:dyDescent="0.3">
      <c r="A4201" s="16">
        <v>4196</v>
      </c>
      <c r="B4201" s="21" t="s">
        <v>332</v>
      </c>
      <c r="C4201" s="16" t="s">
        <v>1343</v>
      </c>
      <c r="D4201" s="16" t="s">
        <v>3594</v>
      </c>
      <c r="E4201" s="16" t="s">
        <v>3744</v>
      </c>
      <c r="F4201" s="16" t="s">
        <v>3745</v>
      </c>
      <c r="G4201" s="16" t="s">
        <v>33</v>
      </c>
      <c r="H4201" s="251">
        <v>3240443.452380952</v>
      </c>
      <c r="I4201" s="251">
        <v>1</v>
      </c>
      <c r="J4201" s="16">
        <v>0</v>
      </c>
      <c r="K4201" s="16">
        <v>0</v>
      </c>
      <c r="L4201" s="16">
        <v>0</v>
      </c>
      <c r="M4201" s="16">
        <v>0</v>
      </c>
      <c r="N4201" s="16">
        <v>0</v>
      </c>
      <c r="O4201" s="16">
        <v>0</v>
      </c>
      <c r="P4201" s="16">
        <v>0</v>
      </c>
      <c r="Q4201" s="16">
        <v>0</v>
      </c>
      <c r="R4201" s="16">
        <v>3240443.452380952</v>
      </c>
      <c r="S4201" s="16">
        <v>1</v>
      </c>
      <c r="T4201" s="16" t="s">
        <v>9759</v>
      </c>
      <c r="U4201" s="16" t="s">
        <v>2567</v>
      </c>
      <c r="V4201" s="16" t="s">
        <v>3746</v>
      </c>
    </row>
    <row r="4202" spans="1:22" s="1" customFormat="1" ht="93.75" x14ac:dyDescent="0.3">
      <c r="A4202" s="16">
        <v>4197</v>
      </c>
      <c r="B4202" s="16" t="s">
        <v>1193</v>
      </c>
      <c r="C4202" s="16" t="s">
        <v>4014</v>
      </c>
      <c r="D4202" s="16" t="s">
        <v>4015</v>
      </c>
      <c r="E4202" s="16" t="s">
        <v>12699</v>
      </c>
      <c r="F4202" s="16"/>
      <c r="G4202" s="151" t="s">
        <v>9115</v>
      </c>
      <c r="H4202" s="275">
        <v>1080000</v>
      </c>
      <c r="I4202" s="275" t="s">
        <v>9201</v>
      </c>
      <c r="J4202" s="275">
        <v>0</v>
      </c>
      <c r="K4202" s="275">
        <v>0</v>
      </c>
      <c r="L4202" s="275">
        <v>1080000</v>
      </c>
      <c r="M4202" s="275" t="s">
        <v>9201</v>
      </c>
      <c r="N4202" s="275">
        <v>0</v>
      </c>
      <c r="O4202" s="275">
        <v>0</v>
      </c>
      <c r="P4202" s="275">
        <v>1080000</v>
      </c>
      <c r="Q4202" s="275" t="s">
        <v>9201</v>
      </c>
      <c r="R4202" s="16">
        <v>3240000</v>
      </c>
      <c r="S4202" s="275">
        <v>15</v>
      </c>
      <c r="T4202" s="38" t="s">
        <v>11752</v>
      </c>
      <c r="U4202" s="279"/>
      <c r="V4202" s="279"/>
    </row>
    <row r="4203" spans="1:22" s="1" customFormat="1" ht="56.25" x14ac:dyDescent="0.3">
      <c r="A4203" s="16">
        <v>4198</v>
      </c>
      <c r="B4203" s="16" t="s">
        <v>6154</v>
      </c>
      <c r="C4203" s="16" t="s">
        <v>12700</v>
      </c>
      <c r="D4203" s="16" t="s">
        <v>12701</v>
      </c>
      <c r="E4203" s="16" t="s">
        <v>12702</v>
      </c>
      <c r="F4203" s="16"/>
      <c r="G4203" s="151" t="s">
        <v>7079</v>
      </c>
      <c r="H4203" s="275">
        <v>0</v>
      </c>
      <c r="I4203" s="275">
        <v>0</v>
      </c>
      <c r="J4203" s="275">
        <v>0</v>
      </c>
      <c r="K4203" s="275">
        <v>0</v>
      </c>
      <c r="L4203" s="275">
        <v>0</v>
      </c>
      <c r="M4203" s="275">
        <v>0</v>
      </c>
      <c r="N4203" s="275">
        <v>3240000</v>
      </c>
      <c r="O4203" s="275" t="s">
        <v>9120</v>
      </c>
      <c r="P4203" s="275">
        <v>0</v>
      </c>
      <c r="Q4203" s="275">
        <v>0</v>
      </c>
      <c r="R4203" s="16">
        <v>3240000</v>
      </c>
      <c r="S4203" s="275">
        <v>2</v>
      </c>
      <c r="T4203" s="38" t="s">
        <v>11752</v>
      </c>
      <c r="U4203" s="279"/>
      <c r="V4203" s="279"/>
    </row>
    <row r="4204" spans="1:22" s="1" customFormat="1" ht="75" x14ac:dyDescent="0.3">
      <c r="A4204" s="16">
        <v>4199</v>
      </c>
      <c r="B4204" s="113" t="s">
        <v>6230</v>
      </c>
      <c r="C4204" s="113" t="s">
        <v>13762</v>
      </c>
      <c r="D4204" s="113" t="s">
        <v>798</v>
      </c>
      <c r="E4204" s="114"/>
      <c r="F4204" s="114" t="s">
        <v>14449</v>
      </c>
      <c r="G4204" s="113" t="s">
        <v>33</v>
      </c>
      <c r="H4204" s="172">
        <v>3236708.68</v>
      </c>
      <c r="I4204" s="172">
        <v>4</v>
      </c>
      <c r="J4204" s="114"/>
      <c r="K4204" s="114"/>
      <c r="L4204" s="114"/>
      <c r="M4204" s="114"/>
      <c r="N4204" s="114"/>
      <c r="O4204" s="114"/>
      <c r="P4204" s="114"/>
      <c r="Q4204" s="114"/>
      <c r="R4204" s="16">
        <v>3236708.68</v>
      </c>
      <c r="S4204" s="114"/>
      <c r="T4204" s="21" t="s">
        <v>15722</v>
      </c>
      <c r="U4204" s="112"/>
      <c r="V4204" s="112"/>
    </row>
    <row r="4205" spans="1:22" s="1" customFormat="1" ht="37.5" x14ac:dyDescent="0.3">
      <c r="A4205" s="16">
        <v>4200</v>
      </c>
      <c r="B4205" s="16" t="s">
        <v>12483</v>
      </c>
      <c r="C4205" s="16" t="s">
        <v>12484</v>
      </c>
      <c r="D4205" s="16" t="s">
        <v>2025</v>
      </c>
      <c r="E4205" s="16" t="s">
        <v>12703</v>
      </c>
      <c r="F4205" s="16"/>
      <c r="G4205" s="151" t="s">
        <v>9115</v>
      </c>
      <c r="H4205" s="275">
        <v>3236464</v>
      </c>
      <c r="I4205" s="275" t="s">
        <v>9113</v>
      </c>
      <c r="J4205" s="275">
        <v>0</v>
      </c>
      <c r="K4205" s="275">
        <v>0</v>
      </c>
      <c r="L4205" s="275">
        <v>0</v>
      </c>
      <c r="M4205" s="275">
        <v>0</v>
      </c>
      <c r="N4205" s="275">
        <v>0</v>
      </c>
      <c r="O4205" s="275">
        <v>0</v>
      </c>
      <c r="P4205" s="275">
        <v>0</v>
      </c>
      <c r="Q4205" s="275">
        <v>0</v>
      </c>
      <c r="R4205" s="16">
        <v>3236464</v>
      </c>
      <c r="S4205" s="275">
        <v>1</v>
      </c>
      <c r="T4205" s="38" t="s">
        <v>11752</v>
      </c>
      <c r="U4205" s="279"/>
      <c r="V4205" s="279"/>
    </row>
    <row r="4206" spans="1:22" s="1" customFormat="1" ht="93.75" x14ac:dyDescent="0.3">
      <c r="A4206" s="16">
        <v>4201</v>
      </c>
      <c r="B4206" s="16" t="s">
        <v>194</v>
      </c>
      <c r="C4206" s="16" t="s">
        <v>13370</v>
      </c>
      <c r="D4206" s="16" t="s">
        <v>13371</v>
      </c>
      <c r="E4206" s="16" t="s">
        <v>13372</v>
      </c>
      <c r="F4206" s="16"/>
      <c r="G4206" s="151" t="s">
        <v>7079</v>
      </c>
      <c r="H4206" s="168">
        <v>3234784</v>
      </c>
      <c r="I4206" s="166">
        <v>0.4</v>
      </c>
      <c r="J4206" s="166">
        <v>0</v>
      </c>
      <c r="K4206" s="166">
        <v>0</v>
      </c>
      <c r="L4206" s="166">
        <v>0</v>
      </c>
      <c r="M4206" s="166">
        <v>0</v>
      </c>
      <c r="N4206" s="166">
        <v>0</v>
      </c>
      <c r="O4206" s="166">
        <v>0</v>
      </c>
      <c r="P4206" s="166">
        <v>0</v>
      </c>
      <c r="Q4206" s="166">
        <v>0</v>
      </c>
      <c r="R4206" s="16">
        <v>3234784</v>
      </c>
      <c r="S4206" s="275">
        <v>0.4</v>
      </c>
      <c r="T4206" s="20" t="s">
        <v>13227</v>
      </c>
      <c r="U4206" s="118"/>
      <c r="V4206" s="118"/>
    </row>
    <row r="4207" spans="1:22" s="1" customFormat="1" ht="409.5" x14ac:dyDescent="0.3">
      <c r="A4207" s="16">
        <v>4202</v>
      </c>
      <c r="B4207" s="21" t="s">
        <v>1676</v>
      </c>
      <c r="C4207" s="16" t="s">
        <v>1677</v>
      </c>
      <c r="D4207" s="16" t="s">
        <v>844</v>
      </c>
      <c r="E4207" s="16" t="s">
        <v>5474</v>
      </c>
      <c r="F4207" s="16"/>
      <c r="G4207" s="16" t="s">
        <v>1493</v>
      </c>
      <c r="H4207" s="251">
        <v>3233953.8</v>
      </c>
      <c r="I4207" s="251">
        <v>44</v>
      </c>
      <c r="J4207" s="16">
        <v>0</v>
      </c>
      <c r="K4207" s="16">
        <v>0</v>
      </c>
      <c r="L4207" s="16">
        <v>0</v>
      </c>
      <c r="M4207" s="16">
        <v>0</v>
      </c>
      <c r="N4207" s="16">
        <v>0</v>
      </c>
      <c r="O4207" s="16">
        <v>0</v>
      </c>
      <c r="P4207" s="16">
        <v>0</v>
      </c>
      <c r="Q4207" s="16">
        <v>0</v>
      </c>
      <c r="R4207" s="16">
        <v>3233953.8</v>
      </c>
      <c r="S4207" s="16">
        <v>44</v>
      </c>
      <c r="T4207" s="16" t="s">
        <v>76</v>
      </c>
      <c r="U4207" s="16" t="s">
        <v>2567</v>
      </c>
      <c r="V4207" s="16" t="s">
        <v>199</v>
      </c>
    </row>
    <row r="4208" spans="1:22" s="1" customFormat="1" ht="37.5" x14ac:dyDescent="0.3">
      <c r="A4208" s="16">
        <v>4203</v>
      </c>
      <c r="B4208" s="21" t="s">
        <v>8354</v>
      </c>
      <c r="C4208" s="16" t="s">
        <v>8355</v>
      </c>
      <c r="D4208" s="16" t="s">
        <v>8161</v>
      </c>
      <c r="E4208" s="16" t="s">
        <v>8356</v>
      </c>
      <c r="F4208" s="16"/>
      <c r="G4208" s="16" t="s">
        <v>33</v>
      </c>
      <c r="H4208" s="251">
        <v>749999.99999999988</v>
      </c>
      <c r="I4208" s="251">
        <v>5</v>
      </c>
      <c r="J4208" s="16">
        <v>620394.16</v>
      </c>
      <c r="K4208" s="16">
        <v>4</v>
      </c>
      <c r="L4208" s="16">
        <v>620394.16</v>
      </c>
      <c r="M4208" s="16">
        <v>4</v>
      </c>
      <c r="N4208" s="16">
        <v>620394.16</v>
      </c>
      <c r="O4208" s="16">
        <v>4</v>
      </c>
      <c r="P4208" s="16">
        <v>620394.16</v>
      </c>
      <c r="Q4208" s="16">
        <v>4</v>
      </c>
      <c r="R4208" s="16">
        <v>3231576.64</v>
      </c>
      <c r="S4208" s="16">
        <v>21</v>
      </c>
      <c r="T4208" s="16" t="s">
        <v>213</v>
      </c>
      <c r="U4208" s="16" t="s">
        <v>35</v>
      </c>
      <c r="V4208" s="16" t="s">
        <v>35</v>
      </c>
    </row>
    <row r="4209" spans="1:22" s="1" customFormat="1" ht="168.75" x14ac:dyDescent="0.3">
      <c r="A4209" s="16">
        <v>4204</v>
      </c>
      <c r="B4209" s="21" t="s">
        <v>326</v>
      </c>
      <c r="C4209" s="16" t="s">
        <v>2589</v>
      </c>
      <c r="D4209" s="16" t="s">
        <v>2590</v>
      </c>
      <c r="E4209" s="16" t="s">
        <v>5806</v>
      </c>
      <c r="F4209" s="16"/>
      <c r="G4209" s="16" t="s">
        <v>24</v>
      </c>
      <c r="H4209" s="251">
        <v>3227040</v>
      </c>
      <c r="I4209" s="251">
        <v>3888</v>
      </c>
      <c r="J4209" s="16">
        <v>0</v>
      </c>
      <c r="K4209" s="16">
        <v>0</v>
      </c>
      <c r="L4209" s="16">
        <v>0</v>
      </c>
      <c r="M4209" s="16">
        <v>0</v>
      </c>
      <c r="N4209" s="16">
        <v>0</v>
      </c>
      <c r="O4209" s="16">
        <v>0</v>
      </c>
      <c r="P4209" s="16">
        <v>0</v>
      </c>
      <c r="Q4209" s="16">
        <v>0</v>
      </c>
      <c r="R4209" s="16">
        <v>3227040</v>
      </c>
      <c r="S4209" s="16">
        <v>3888</v>
      </c>
      <c r="T4209" s="16" t="s">
        <v>76</v>
      </c>
      <c r="U4209" s="16" t="s">
        <v>2567</v>
      </c>
      <c r="V4209" s="16" t="s">
        <v>199</v>
      </c>
    </row>
    <row r="4210" spans="1:22" s="1" customFormat="1" x14ac:dyDescent="0.3">
      <c r="A4210" s="16">
        <v>4205</v>
      </c>
      <c r="B4210" s="21" t="s">
        <v>486</v>
      </c>
      <c r="C4210" s="16" t="s">
        <v>211</v>
      </c>
      <c r="D4210" s="16" t="s">
        <v>212</v>
      </c>
      <c r="E4210" s="16" t="s">
        <v>10714</v>
      </c>
      <c r="F4210" s="16"/>
      <c r="G4210" s="16" t="s">
        <v>9115</v>
      </c>
      <c r="H4210" s="251">
        <v>3223886.4</v>
      </c>
      <c r="I4210" s="251" t="s">
        <v>9130</v>
      </c>
      <c r="J4210" s="16"/>
      <c r="K4210" s="16"/>
      <c r="L4210" s="16"/>
      <c r="M4210" s="16"/>
      <c r="N4210" s="16"/>
      <c r="O4210" s="16"/>
      <c r="P4210" s="16"/>
      <c r="Q4210" s="16"/>
      <c r="R4210" s="16">
        <v>3223886.4</v>
      </c>
      <c r="S4210" s="16">
        <v>3</v>
      </c>
      <c r="T4210" s="16" t="s">
        <v>76</v>
      </c>
      <c r="U4210" s="16" t="s">
        <v>2567</v>
      </c>
      <c r="V4210" s="16" t="s">
        <v>10715</v>
      </c>
    </row>
    <row r="4211" spans="1:22" s="1" customFormat="1" ht="75" x14ac:dyDescent="0.3">
      <c r="A4211" s="16">
        <v>4206</v>
      </c>
      <c r="B4211" s="21" t="s">
        <v>1195</v>
      </c>
      <c r="C4211" s="16" t="s">
        <v>1196</v>
      </c>
      <c r="D4211" s="16" t="s">
        <v>1197</v>
      </c>
      <c r="E4211" s="16" t="s">
        <v>1197</v>
      </c>
      <c r="F4211" s="16"/>
      <c r="G4211" s="16" t="s">
        <v>33</v>
      </c>
      <c r="H4211" s="251">
        <v>1073277.7</v>
      </c>
      <c r="I4211" s="251">
        <v>5</v>
      </c>
      <c r="J4211" s="16">
        <v>1073277.7</v>
      </c>
      <c r="K4211" s="16">
        <v>5</v>
      </c>
      <c r="L4211" s="16">
        <v>1073277.7</v>
      </c>
      <c r="M4211" s="16">
        <v>5</v>
      </c>
      <c r="N4211" s="16">
        <v>0</v>
      </c>
      <c r="O4211" s="16">
        <v>0</v>
      </c>
      <c r="P4211" s="16">
        <v>0</v>
      </c>
      <c r="Q4211" s="16">
        <v>0</v>
      </c>
      <c r="R4211" s="16">
        <v>3219833.0999999996</v>
      </c>
      <c r="S4211" s="16">
        <v>15</v>
      </c>
      <c r="T4211" s="16" t="s">
        <v>213</v>
      </c>
      <c r="U4211" s="16" t="s">
        <v>294</v>
      </c>
      <c r="V4211" s="16" t="s">
        <v>1198</v>
      </c>
    </row>
    <row r="4212" spans="1:22" s="1" customFormat="1" ht="56.25" x14ac:dyDescent="0.3">
      <c r="A4212" s="16">
        <v>4207</v>
      </c>
      <c r="B4212" s="21" t="s">
        <v>417</v>
      </c>
      <c r="C4212" s="16" t="s">
        <v>726</v>
      </c>
      <c r="D4212" s="16" t="s">
        <v>727</v>
      </c>
      <c r="E4212" s="16" t="s">
        <v>10444</v>
      </c>
      <c r="F4212" s="16"/>
      <c r="G4212" s="16" t="s">
        <v>9115</v>
      </c>
      <c r="H4212" s="251">
        <v>3215419.2</v>
      </c>
      <c r="I4212" s="251" t="s">
        <v>9123</v>
      </c>
      <c r="J4212" s="16"/>
      <c r="K4212" s="16"/>
      <c r="L4212" s="16"/>
      <c r="M4212" s="16"/>
      <c r="N4212" s="16"/>
      <c r="O4212" s="16"/>
      <c r="P4212" s="16"/>
      <c r="Q4212" s="16"/>
      <c r="R4212" s="16">
        <v>3215419.2</v>
      </c>
      <c r="S4212" s="16">
        <v>6</v>
      </c>
      <c r="T4212" s="16" t="s">
        <v>76</v>
      </c>
      <c r="U4212" s="16" t="s">
        <v>83</v>
      </c>
      <c r="V4212" s="16" t="s">
        <v>10440</v>
      </c>
    </row>
    <row r="4213" spans="1:22" s="1" customFormat="1" ht="409.5" x14ac:dyDescent="0.3">
      <c r="A4213" s="16">
        <v>4208</v>
      </c>
      <c r="B4213" s="21" t="s">
        <v>4753</v>
      </c>
      <c r="C4213" s="16" t="s">
        <v>4754</v>
      </c>
      <c r="D4213" s="16" t="s">
        <v>4755</v>
      </c>
      <c r="E4213" s="16" t="s">
        <v>4756</v>
      </c>
      <c r="F4213" s="16"/>
      <c r="G4213" s="16" t="s">
        <v>33</v>
      </c>
      <c r="H4213" s="251">
        <v>587989.92000000004</v>
      </c>
      <c r="I4213" s="251">
        <v>168</v>
      </c>
      <c r="J4213" s="16">
        <v>656843.19999999995</v>
      </c>
      <c r="K4213" s="16">
        <v>184</v>
      </c>
      <c r="L4213" s="16">
        <v>656843.19999999995</v>
      </c>
      <c r="M4213" s="16">
        <v>184</v>
      </c>
      <c r="N4213" s="16">
        <v>656843.19999999995</v>
      </c>
      <c r="O4213" s="16">
        <v>184</v>
      </c>
      <c r="P4213" s="16">
        <v>656843.19999999995</v>
      </c>
      <c r="Q4213" s="16">
        <v>184</v>
      </c>
      <c r="R4213" s="16">
        <v>3215362.7199999997</v>
      </c>
      <c r="S4213" s="16">
        <v>904</v>
      </c>
      <c r="T4213" s="16" t="s">
        <v>25</v>
      </c>
      <c r="U4213" s="16" t="s">
        <v>61</v>
      </c>
      <c r="V4213" s="16" t="s">
        <v>4750</v>
      </c>
    </row>
    <row r="4214" spans="1:22" s="1" customFormat="1" ht="409.5" x14ac:dyDescent="0.3">
      <c r="A4214" s="16">
        <v>4209</v>
      </c>
      <c r="B4214" s="21" t="s">
        <v>5267</v>
      </c>
      <c r="C4214" s="16" t="s">
        <v>5268</v>
      </c>
      <c r="D4214" s="16" t="s">
        <v>1760</v>
      </c>
      <c r="E4214" s="16" t="s">
        <v>5269</v>
      </c>
      <c r="F4214" s="16"/>
      <c r="G4214" s="16" t="s">
        <v>24</v>
      </c>
      <c r="H4214" s="251">
        <v>3209353.875</v>
      </c>
      <c r="I4214" s="251">
        <v>217.5</v>
      </c>
      <c r="J4214" s="16">
        <v>0</v>
      </c>
      <c r="K4214" s="16">
        <v>0</v>
      </c>
      <c r="L4214" s="16">
        <v>0</v>
      </c>
      <c r="M4214" s="16">
        <v>0</v>
      </c>
      <c r="N4214" s="16">
        <v>0</v>
      </c>
      <c r="O4214" s="16">
        <v>0</v>
      </c>
      <c r="P4214" s="16">
        <v>0</v>
      </c>
      <c r="Q4214" s="16">
        <v>0</v>
      </c>
      <c r="R4214" s="16">
        <v>3209353.875</v>
      </c>
      <c r="S4214" s="16">
        <v>217.5</v>
      </c>
      <c r="T4214" s="16" t="s">
        <v>76</v>
      </c>
      <c r="U4214" s="16" t="s">
        <v>2567</v>
      </c>
      <c r="V4214" s="16" t="s">
        <v>199</v>
      </c>
    </row>
    <row r="4215" spans="1:22" s="1" customFormat="1" ht="93.75" x14ac:dyDescent="0.3">
      <c r="A4215" s="16">
        <v>4210</v>
      </c>
      <c r="B4215" s="21" t="s">
        <v>384</v>
      </c>
      <c r="C4215" s="16" t="s">
        <v>6390</v>
      </c>
      <c r="D4215" s="16" t="s">
        <v>6391</v>
      </c>
      <c r="E4215" s="16" t="s">
        <v>10843</v>
      </c>
      <c r="F4215" s="16"/>
      <c r="G4215" s="16" t="s">
        <v>9115</v>
      </c>
      <c r="H4215" s="251">
        <v>3208716</v>
      </c>
      <c r="I4215" s="251" t="s">
        <v>9130</v>
      </c>
      <c r="J4215" s="16"/>
      <c r="K4215" s="16"/>
      <c r="L4215" s="16"/>
      <c r="M4215" s="16"/>
      <c r="N4215" s="16"/>
      <c r="O4215" s="16"/>
      <c r="P4215" s="16"/>
      <c r="Q4215" s="16"/>
      <c r="R4215" s="16">
        <v>3208716</v>
      </c>
      <c r="S4215" s="16">
        <v>3</v>
      </c>
      <c r="T4215" s="16" t="s">
        <v>76</v>
      </c>
      <c r="U4215" s="16" t="s">
        <v>2567</v>
      </c>
      <c r="V4215" s="16" t="s">
        <v>10683</v>
      </c>
    </row>
    <row r="4216" spans="1:22" s="1" customFormat="1" ht="409.5" x14ac:dyDescent="0.3">
      <c r="A4216" s="16">
        <v>4211</v>
      </c>
      <c r="B4216" s="21" t="s">
        <v>672</v>
      </c>
      <c r="C4216" s="16" t="s">
        <v>6309</v>
      </c>
      <c r="D4216" s="16" t="s">
        <v>6310</v>
      </c>
      <c r="E4216" s="16" t="s">
        <v>6311</v>
      </c>
      <c r="F4216" s="16"/>
      <c r="G4216" s="16" t="s">
        <v>1493</v>
      </c>
      <c r="H4216" s="251">
        <v>3207849.3</v>
      </c>
      <c r="I4216" s="251">
        <v>1</v>
      </c>
      <c r="J4216" s="16">
        <v>0</v>
      </c>
      <c r="K4216" s="16">
        <v>0</v>
      </c>
      <c r="L4216" s="16">
        <v>0</v>
      </c>
      <c r="M4216" s="16">
        <v>0</v>
      </c>
      <c r="N4216" s="16">
        <v>0</v>
      </c>
      <c r="O4216" s="16">
        <v>0</v>
      </c>
      <c r="P4216" s="16">
        <v>0</v>
      </c>
      <c r="Q4216" s="16">
        <v>0</v>
      </c>
      <c r="R4216" s="16">
        <v>3207849.3</v>
      </c>
      <c r="S4216" s="16">
        <v>1</v>
      </c>
      <c r="T4216" s="16" t="s">
        <v>76</v>
      </c>
      <c r="U4216" s="16"/>
      <c r="V4216" s="16"/>
    </row>
    <row r="4217" spans="1:22" s="1" customFormat="1" ht="37.5" x14ac:dyDescent="0.3">
      <c r="A4217" s="16">
        <v>4212</v>
      </c>
      <c r="B4217" s="21" t="s">
        <v>8357</v>
      </c>
      <c r="C4217" s="16" t="s">
        <v>8358</v>
      </c>
      <c r="D4217" s="16" t="s">
        <v>8359</v>
      </c>
      <c r="E4217" s="16" t="s">
        <v>8360</v>
      </c>
      <c r="F4217" s="16"/>
      <c r="G4217" s="16" t="s">
        <v>33</v>
      </c>
      <c r="H4217" s="251">
        <v>182172</v>
      </c>
      <c r="I4217" s="251">
        <v>228</v>
      </c>
      <c r="J4217" s="16">
        <v>756317.42</v>
      </c>
      <c r="K4217" s="16">
        <v>893</v>
      </c>
      <c r="L4217" s="16">
        <v>756317.42</v>
      </c>
      <c r="M4217" s="16">
        <v>893</v>
      </c>
      <c r="N4217" s="16">
        <v>756317.42</v>
      </c>
      <c r="O4217" s="16">
        <v>893</v>
      </c>
      <c r="P4217" s="16">
        <v>756317.42</v>
      </c>
      <c r="Q4217" s="16">
        <v>893</v>
      </c>
      <c r="R4217" s="16">
        <v>3207441.68</v>
      </c>
      <c r="S4217" s="16">
        <v>3800</v>
      </c>
      <c r="T4217" s="16" t="s">
        <v>213</v>
      </c>
      <c r="U4217" s="16" t="s">
        <v>765</v>
      </c>
      <c r="V4217" s="16" t="s">
        <v>8361</v>
      </c>
    </row>
    <row r="4218" spans="1:22" s="1" customFormat="1" ht="56.25" x14ac:dyDescent="0.3">
      <c r="A4218" s="16">
        <v>4213</v>
      </c>
      <c r="B4218" s="51" t="s">
        <v>14801</v>
      </c>
      <c r="C4218" s="51" t="s">
        <v>14802</v>
      </c>
      <c r="D4218" s="51" t="s">
        <v>14803</v>
      </c>
      <c r="E4218" s="51" t="s">
        <v>14973</v>
      </c>
      <c r="F4218" s="51"/>
      <c r="G4218" s="51" t="s">
        <v>9115</v>
      </c>
      <c r="H4218" s="437">
        <v>3203200</v>
      </c>
      <c r="I4218" s="251" t="s">
        <v>9120</v>
      </c>
      <c r="J4218" s="17"/>
      <c r="K4218" s="17"/>
      <c r="L4218" s="17"/>
      <c r="M4218" s="17"/>
      <c r="N4218" s="17"/>
      <c r="O4218" s="17"/>
      <c r="P4218" s="17"/>
      <c r="Q4218" s="17"/>
      <c r="R4218" s="16">
        <v>3203200</v>
      </c>
      <c r="S4218" s="16">
        <v>2</v>
      </c>
      <c r="T4218" s="51" t="s">
        <v>14655</v>
      </c>
      <c r="U4218" s="51"/>
      <c r="V4218" s="17"/>
    </row>
    <row r="4219" spans="1:22" s="1" customFormat="1" ht="56.25" x14ac:dyDescent="0.3">
      <c r="A4219" s="16">
        <v>4214</v>
      </c>
      <c r="B4219" s="51" t="s">
        <v>14801</v>
      </c>
      <c r="C4219" s="51" t="s">
        <v>14802</v>
      </c>
      <c r="D4219" s="51" t="s">
        <v>14803</v>
      </c>
      <c r="E4219" s="51" t="s">
        <v>14804</v>
      </c>
      <c r="F4219" s="51"/>
      <c r="G4219" s="51" t="s">
        <v>9115</v>
      </c>
      <c r="H4219" s="437">
        <v>3203200</v>
      </c>
      <c r="I4219" s="251" t="s">
        <v>9120</v>
      </c>
      <c r="J4219" s="17"/>
      <c r="K4219" s="17"/>
      <c r="L4219" s="17"/>
      <c r="M4219" s="17"/>
      <c r="N4219" s="17"/>
      <c r="O4219" s="17"/>
      <c r="P4219" s="17"/>
      <c r="Q4219" s="17"/>
      <c r="R4219" s="16">
        <v>3203200</v>
      </c>
      <c r="S4219" s="16">
        <v>2</v>
      </c>
      <c r="T4219" s="51" t="s">
        <v>14655</v>
      </c>
      <c r="U4219" s="51"/>
      <c r="V4219" s="17"/>
    </row>
    <row r="4220" spans="1:22" s="1" customFormat="1" ht="56.25" x14ac:dyDescent="0.3">
      <c r="A4220" s="16">
        <v>4215</v>
      </c>
      <c r="B4220" s="51" t="s">
        <v>14801</v>
      </c>
      <c r="C4220" s="51" t="s">
        <v>14802</v>
      </c>
      <c r="D4220" s="51" t="s">
        <v>14803</v>
      </c>
      <c r="E4220" s="51" t="s">
        <v>14804</v>
      </c>
      <c r="F4220" s="40" t="s">
        <v>14449</v>
      </c>
      <c r="G4220" s="51" t="s">
        <v>9115</v>
      </c>
      <c r="H4220" s="437">
        <v>3203200</v>
      </c>
      <c r="I4220" s="251" t="s">
        <v>9120</v>
      </c>
      <c r="J4220" s="17"/>
      <c r="K4220" s="17"/>
      <c r="L4220" s="17"/>
      <c r="M4220" s="17"/>
      <c r="N4220" s="17"/>
      <c r="O4220" s="17"/>
      <c r="P4220" s="17"/>
      <c r="Q4220" s="17"/>
      <c r="R4220" s="16">
        <v>3203200</v>
      </c>
      <c r="S4220" s="16">
        <v>2</v>
      </c>
      <c r="T4220" s="51" t="s">
        <v>14655</v>
      </c>
      <c r="U4220" s="51"/>
      <c r="V4220" s="17"/>
    </row>
    <row r="4221" spans="1:22" s="1" customFormat="1" ht="56.25" x14ac:dyDescent="0.3">
      <c r="A4221" s="16">
        <v>4216</v>
      </c>
      <c r="B4221" s="16" t="s">
        <v>878</v>
      </c>
      <c r="C4221" s="16" t="s">
        <v>893</v>
      </c>
      <c r="D4221" s="16" t="s">
        <v>894</v>
      </c>
      <c r="E4221" s="16" t="s">
        <v>13373</v>
      </c>
      <c r="F4221" s="16"/>
      <c r="G4221" s="151" t="s">
        <v>7079</v>
      </c>
      <c r="H4221" s="292">
        <v>3200736</v>
      </c>
      <c r="I4221" s="293">
        <v>3.3</v>
      </c>
      <c r="J4221" s="166">
        <v>0</v>
      </c>
      <c r="K4221" s="166">
        <v>0</v>
      </c>
      <c r="L4221" s="166">
        <v>0</v>
      </c>
      <c r="M4221" s="166">
        <v>0</v>
      </c>
      <c r="N4221" s="166">
        <v>0</v>
      </c>
      <c r="O4221" s="166">
        <v>0</v>
      </c>
      <c r="P4221" s="166">
        <v>0</v>
      </c>
      <c r="Q4221" s="166">
        <v>0</v>
      </c>
      <c r="R4221" s="16">
        <v>3200736</v>
      </c>
      <c r="S4221" s="275">
        <v>3.3</v>
      </c>
      <c r="T4221" s="20" t="s">
        <v>13227</v>
      </c>
      <c r="U4221" s="118"/>
      <c r="V4221" s="118"/>
    </row>
    <row r="4222" spans="1:22" s="1" customFormat="1" ht="75" x14ac:dyDescent="0.3">
      <c r="A4222" s="16">
        <v>4217</v>
      </c>
      <c r="B4222" s="51" t="s">
        <v>679</v>
      </c>
      <c r="C4222" s="51" t="s">
        <v>680</v>
      </c>
      <c r="D4222" s="51" t="s">
        <v>681</v>
      </c>
      <c r="E4222" s="17"/>
      <c r="F4222" s="17"/>
      <c r="G4222" s="51" t="s">
        <v>33</v>
      </c>
      <c r="H4222" s="251">
        <v>640000</v>
      </c>
      <c r="I4222" s="251">
        <v>20</v>
      </c>
      <c r="J4222" s="251">
        <v>640000</v>
      </c>
      <c r="K4222" s="51">
        <v>20</v>
      </c>
      <c r="L4222" s="251">
        <v>640000</v>
      </c>
      <c r="M4222" s="51">
        <v>20</v>
      </c>
      <c r="N4222" s="251">
        <v>640000</v>
      </c>
      <c r="O4222" s="51">
        <v>20</v>
      </c>
      <c r="P4222" s="251">
        <v>640000</v>
      </c>
      <c r="Q4222" s="51">
        <v>20</v>
      </c>
      <c r="R4222" s="16">
        <v>3200000</v>
      </c>
      <c r="S4222" s="16">
        <v>100</v>
      </c>
      <c r="T4222" s="16" t="s">
        <v>14724</v>
      </c>
      <c r="U4222" s="211"/>
      <c r="V4222" s="211"/>
    </row>
    <row r="4223" spans="1:22" s="1" customFormat="1" x14ac:dyDescent="0.3">
      <c r="A4223" s="16">
        <v>4218</v>
      </c>
      <c r="B4223" s="21" t="s">
        <v>4654</v>
      </c>
      <c r="C4223" s="16" t="s">
        <v>4653</v>
      </c>
      <c r="D4223" s="16" t="s">
        <v>4655</v>
      </c>
      <c r="E4223" s="16" t="s">
        <v>10578</v>
      </c>
      <c r="F4223" s="16"/>
      <c r="G4223" s="16" t="s">
        <v>9115</v>
      </c>
      <c r="H4223" s="251">
        <v>3198720</v>
      </c>
      <c r="I4223" s="251" t="s">
        <v>9266</v>
      </c>
      <c r="J4223" s="16"/>
      <c r="K4223" s="16"/>
      <c r="L4223" s="16"/>
      <c r="M4223" s="16"/>
      <c r="N4223" s="16"/>
      <c r="O4223" s="16"/>
      <c r="P4223" s="16"/>
      <c r="Q4223" s="16"/>
      <c r="R4223" s="16">
        <v>3198720</v>
      </c>
      <c r="S4223" s="16">
        <v>4</v>
      </c>
      <c r="T4223" s="16" t="s">
        <v>76</v>
      </c>
      <c r="U4223" s="16" t="s">
        <v>2567</v>
      </c>
      <c r="V4223" s="16" t="s">
        <v>10579</v>
      </c>
    </row>
    <row r="4224" spans="1:22" s="1" customFormat="1" ht="93.75" x14ac:dyDescent="0.3">
      <c r="A4224" s="16">
        <v>4219</v>
      </c>
      <c r="B4224" s="51" t="s">
        <v>8223</v>
      </c>
      <c r="C4224" s="51" t="s">
        <v>14974</v>
      </c>
      <c r="D4224" s="51" t="s">
        <v>14975</v>
      </c>
      <c r="E4224" s="51" t="s">
        <v>14976</v>
      </c>
      <c r="F4224" s="40" t="s">
        <v>14449</v>
      </c>
      <c r="G4224" s="51" t="s">
        <v>9115</v>
      </c>
      <c r="H4224" s="437">
        <v>3198720</v>
      </c>
      <c r="I4224" s="251" t="s">
        <v>9266</v>
      </c>
      <c r="J4224" s="17"/>
      <c r="K4224" s="17"/>
      <c r="L4224" s="17"/>
      <c r="M4224" s="17"/>
      <c r="N4224" s="17"/>
      <c r="O4224" s="17"/>
      <c r="P4224" s="17"/>
      <c r="Q4224" s="17"/>
      <c r="R4224" s="16">
        <v>3198720</v>
      </c>
      <c r="S4224" s="16">
        <v>4</v>
      </c>
      <c r="T4224" s="51" t="s">
        <v>14655</v>
      </c>
      <c r="U4224" s="51"/>
      <c r="V4224" s="17"/>
    </row>
    <row r="4225" spans="1:22" s="1" customFormat="1" ht="56.25" x14ac:dyDescent="0.3">
      <c r="A4225" s="16">
        <v>4220</v>
      </c>
      <c r="B4225" s="21" t="s">
        <v>417</v>
      </c>
      <c r="C4225" s="16" t="s">
        <v>1449</v>
      </c>
      <c r="D4225" s="16" t="s">
        <v>1450</v>
      </c>
      <c r="E4225" s="16" t="s">
        <v>1451</v>
      </c>
      <c r="F4225" s="16"/>
      <c r="G4225" s="16" t="s">
        <v>33</v>
      </c>
      <c r="H4225" s="251">
        <v>752653.33</v>
      </c>
      <c r="I4225" s="251">
        <v>20</v>
      </c>
      <c r="J4225" s="16">
        <v>782759.4632</v>
      </c>
      <c r="K4225" s="16">
        <v>20</v>
      </c>
      <c r="L4225" s="16">
        <v>814069.84172799997</v>
      </c>
      <c r="M4225" s="16">
        <v>20</v>
      </c>
      <c r="N4225" s="16">
        <v>846632.63539712003</v>
      </c>
      <c r="O4225" s="16">
        <v>20</v>
      </c>
      <c r="P4225" s="16">
        <v>0</v>
      </c>
      <c r="Q4225" s="16">
        <v>0</v>
      </c>
      <c r="R4225" s="16">
        <v>3196115.2703251201</v>
      </c>
      <c r="S4225" s="16">
        <v>80</v>
      </c>
      <c r="T4225" s="16" t="s">
        <v>1421</v>
      </c>
      <c r="U4225" s="16" t="s">
        <v>35</v>
      </c>
      <c r="V4225" s="16" t="s">
        <v>1452</v>
      </c>
    </row>
    <row r="4226" spans="1:22" s="1" customFormat="1" ht="37.5" x14ac:dyDescent="0.3">
      <c r="A4226" s="16">
        <v>4221</v>
      </c>
      <c r="B4226" s="21" t="s">
        <v>3296</v>
      </c>
      <c r="C4226" s="16" t="s">
        <v>3297</v>
      </c>
      <c r="D4226" s="16" t="s">
        <v>3298</v>
      </c>
      <c r="E4226" s="16" t="s">
        <v>3597</v>
      </c>
      <c r="F4226" s="16"/>
      <c r="G4226" s="16" t="s">
        <v>1493</v>
      </c>
      <c r="H4226" s="251">
        <v>589776</v>
      </c>
      <c r="I4226" s="251">
        <v>88</v>
      </c>
      <c r="J4226" s="16">
        <v>613367.04000000004</v>
      </c>
      <c r="K4226" s="16">
        <v>88</v>
      </c>
      <c r="L4226" s="16">
        <v>637901.72160000005</v>
      </c>
      <c r="M4226" s="16">
        <v>88</v>
      </c>
      <c r="N4226" s="16">
        <v>663417.79046400008</v>
      </c>
      <c r="O4226" s="16">
        <v>88</v>
      </c>
      <c r="P4226" s="16">
        <v>689954.5020825601</v>
      </c>
      <c r="Q4226" s="16">
        <v>88</v>
      </c>
      <c r="R4226" s="16">
        <v>3194417.0541465604</v>
      </c>
      <c r="S4226" s="16">
        <v>440</v>
      </c>
      <c r="T4226" s="16" t="s">
        <v>50</v>
      </c>
      <c r="U4226" s="16"/>
      <c r="V4226" s="16"/>
    </row>
    <row r="4227" spans="1:22" s="1" customFormat="1" ht="37.5" x14ac:dyDescent="0.3">
      <c r="A4227" s="16">
        <v>4222</v>
      </c>
      <c r="B4227" s="21" t="s">
        <v>5709</v>
      </c>
      <c r="C4227" s="16" t="s">
        <v>5710</v>
      </c>
      <c r="D4227" s="16" t="s">
        <v>5711</v>
      </c>
      <c r="E4227" s="16" t="s">
        <v>10867</v>
      </c>
      <c r="F4227" s="16"/>
      <c r="G4227" s="16" t="s">
        <v>9115</v>
      </c>
      <c r="H4227" s="251">
        <v>3192000</v>
      </c>
      <c r="I4227" s="251" t="s">
        <v>9113</v>
      </c>
      <c r="J4227" s="16"/>
      <c r="K4227" s="16"/>
      <c r="L4227" s="16"/>
      <c r="M4227" s="16"/>
      <c r="N4227" s="16"/>
      <c r="O4227" s="16"/>
      <c r="P4227" s="16"/>
      <c r="Q4227" s="16"/>
      <c r="R4227" s="16">
        <v>3192000</v>
      </c>
      <c r="S4227" s="16">
        <v>1</v>
      </c>
      <c r="T4227" s="16" t="s">
        <v>76</v>
      </c>
      <c r="U4227" s="16" t="s">
        <v>61</v>
      </c>
      <c r="V4227" s="16" t="s">
        <v>10868</v>
      </c>
    </row>
    <row r="4228" spans="1:22" s="1" customFormat="1" ht="37.5" x14ac:dyDescent="0.3">
      <c r="A4228" s="16">
        <v>4223</v>
      </c>
      <c r="B4228" s="21" t="s">
        <v>5709</v>
      </c>
      <c r="C4228" s="16" t="s">
        <v>5710</v>
      </c>
      <c r="D4228" s="16" t="s">
        <v>5711</v>
      </c>
      <c r="E4228" s="16" t="s">
        <v>10869</v>
      </c>
      <c r="F4228" s="16"/>
      <c r="G4228" s="16" t="s">
        <v>9115</v>
      </c>
      <c r="H4228" s="251">
        <v>3192000</v>
      </c>
      <c r="I4228" s="251" t="s">
        <v>9113</v>
      </c>
      <c r="J4228" s="16"/>
      <c r="K4228" s="16"/>
      <c r="L4228" s="16"/>
      <c r="M4228" s="16"/>
      <c r="N4228" s="16"/>
      <c r="O4228" s="16"/>
      <c r="P4228" s="16"/>
      <c r="Q4228" s="16"/>
      <c r="R4228" s="16">
        <v>3192000</v>
      </c>
      <c r="S4228" s="16">
        <v>1</v>
      </c>
      <c r="T4228" s="16" t="s">
        <v>76</v>
      </c>
      <c r="U4228" s="16" t="s">
        <v>61</v>
      </c>
      <c r="V4228" s="16" t="s">
        <v>10868</v>
      </c>
    </row>
    <row r="4229" spans="1:22" s="1" customFormat="1" ht="262.5" x14ac:dyDescent="0.3">
      <c r="A4229" s="16">
        <v>4224</v>
      </c>
      <c r="B4229" s="21" t="s">
        <v>8362</v>
      </c>
      <c r="C4229" s="16" t="s">
        <v>8363</v>
      </c>
      <c r="D4229" s="16" t="s">
        <v>8364</v>
      </c>
      <c r="E4229" s="16" t="s">
        <v>8365</v>
      </c>
      <c r="F4229" s="16"/>
      <c r="G4229" s="16" t="s">
        <v>33</v>
      </c>
      <c r="H4229" s="251">
        <v>797999.99999999988</v>
      </c>
      <c r="I4229" s="251">
        <v>1</v>
      </c>
      <c r="J4229" s="16">
        <v>0</v>
      </c>
      <c r="K4229" s="16">
        <v>0</v>
      </c>
      <c r="L4229" s="16">
        <v>797999.99999999988</v>
      </c>
      <c r="M4229" s="16">
        <v>1</v>
      </c>
      <c r="N4229" s="16">
        <v>797999.99999999988</v>
      </c>
      <c r="O4229" s="16">
        <v>0</v>
      </c>
      <c r="P4229" s="16">
        <v>797999.99999999988</v>
      </c>
      <c r="Q4229" s="16">
        <v>1</v>
      </c>
      <c r="R4229" s="16">
        <v>3191999.9999999995</v>
      </c>
      <c r="S4229" s="16">
        <v>3</v>
      </c>
      <c r="T4229" s="16" t="s">
        <v>213</v>
      </c>
      <c r="U4229" s="16" t="s">
        <v>7048</v>
      </c>
      <c r="V4229" s="16" t="s">
        <v>7048</v>
      </c>
    </row>
    <row r="4230" spans="1:22" s="1" customFormat="1" ht="409.5" x14ac:dyDescent="0.3">
      <c r="A4230" s="16">
        <v>4225</v>
      </c>
      <c r="B4230" s="21" t="s">
        <v>1676</v>
      </c>
      <c r="C4230" s="16" t="s">
        <v>1677</v>
      </c>
      <c r="D4230" s="16" t="s">
        <v>844</v>
      </c>
      <c r="E4230" s="16" t="s">
        <v>5993</v>
      </c>
      <c r="F4230" s="16"/>
      <c r="G4230" s="16" t="s">
        <v>1493</v>
      </c>
      <c r="H4230" s="251">
        <v>3189900</v>
      </c>
      <c r="I4230" s="251">
        <v>31</v>
      </c>
      <c r="J4230" s="16">
        <v>0</v>
      </c>
      <c r="K4230" s="16">
        <v>0</v>
      </c>
      <c r="L4230" s="16">
        <v>0</v>
      </c>
      <c r="M4230" s="16">
        <v>0</v>
      </c>
      <c r="N4230" s="16">
        <v>0</v>
      </c>
      <c r="O4230" s="16">
        <v>0</v>
      </c>
      <c r="P4230" s="16">
        <v>0</v>
      </c>
      <c r="Q4230" s="16">
        <v>0</v>
      </c>
      <c r="R4230" s="16">
        <v>3189900</v>
      </c>
      <c r="S4230" s="16">
        <v>31</v>
      </c>
      <c r="T4230" s="16" t="s">
        <v>76</v>
      </c>
      <c r="U4230" s="16"/>
      <c r="V4230" s="16" t="s">
        <v>5994</v>
      </c>
    </row>
    <row r="4231" spans="1:22" s="1" customFormat="1" ht="75" x14ac:dyDescent="0.3">
      <c r="A4231" s="16">
        <v>4226</v>
      </c>
      <c r="B4231" s="20" t="s">
        <v>3282</v>
      </c>
      <c r="C4231" s="20" t="s">
        <v>4880</v>
      </c>
      <c r="D4231" s="20" t="s">
        <v>16219</v>
      </c>
      <c r="E4231" s="154" t="s">
        <v>16220</v>
      </c>
      <c r="F4231" s="20" t="s">
        <v>16221</v>
      </c>
      <c r="G4231" s="20" t="s">
        <v>24</v>
      </c>
      <c r="H4231" s="115">
        <v>3189647.1100000003</v>
      </c>
      <c r="I4231" s="115">
        <v>2977</v>
      </c>
      <c r="J4231" s="171"/>
      <c r="K4231" s="171"/>
      <c r="L4231" s="171"/>
      <c r="M4231" s="171"/>
      <c r="N4231" s="174"/>
      <c r="O4231" s="174"/>
      <c r="P4231" s="174"/>
      <c r="Q4231" s="174"/>
      <c r="R4231" s="16">
        <v>3189647.1100000003</v>
      </c>
      <c r="S4231" s="171">
        <v>2977</v>
      </c>
      <c r="T4231" s="21" t="s">
        <v>15928</v>
      </c>
      <c r="U4231" s="16" t="s">
        <v>199</v>
      </c>
      <c r="V4231" s="16" t="s">
        <v>199</v>
      </c>
    </row>
    <row r="4232" spans="1:22" s="1" customFormat="1" ht="37.5" x14ac:dyDescent="0.3">
      <c r="A4232" s="16">
        <v>4227</v>
      </c>
      <c r="B4232" s="237" t="s">
        <v>12903</v>
      </c>
      <c r="C4232" s="237" t="s">
        <v>15356</v>
      </c>
      <c r="D4232" s="237" t="s">
        <v>15357</v>
      </c>
      <c r="E4232" s="237" t="s">
        <v>15358</v>
      </c>
      <c r="F4232" s="211"/>
      <c r="G4232" s="237" t="s">
        <v>9115</v>
      </c>
      <c r="H4232" s="299">
        <v>3186471.68</v>
      </c>
      <c r="I4232" s="299">
        <v>8</v>
      </c>
      <c r="J4232" s="211"/>
      <c r="K4232" s="211"/>
      <c r="L4232" s="211"/>
      <c r="M4232" s="211"/>
      <c r="N4232" s="211"/>
      <c r="O4232" s="211"/>
      <c r="P4232" s="211"/>
      <c r="Q4232" s="211"/>
      <c r="R4232" s="16">
        <v>3186471.68</v>
      </c>
      <c r="S4232" s="211"/>
      <c r="T4232" s="207" t="s">
        <v>14724</v>
      </c>
      <c r="U4232" s="248">
        <v>398</v>
      </c>
      <c r="V4232" s="249" t="s">
        <v>15355</v>
      </c>
    </row>
    <row r="4233" spans="1:22" s="1" customFormat="1" x14ac:dyDescent="0.3">
      <c r="A4233" s="16">
        <v>4228</v>
      </c>
      <c r="B4233" s="118" t="s">
        <v>2626</v>
      </c>
      <c r="C4233" s="118" t="s">
        <v>8408</v>
      </c>
      <c r="D4233" s="118" t="s">
        <v>8409</v>
      </c>
      <c r="E4233" s="118" t="s">
        <v>15505</v>
      </c>
      <c r="F4233" s="118" t="s">
        <v>14449</v>
      </c>
      <c r="G4233" s="118" t="s">
        <v>9115</v>
      </c>
      <c r="H4233" s="166">
        <v>3185700</v>
      </c>
      <c r="I4233" s="166">
        <v>246</v>
      </c>
      <c r="J4233" s="118"/>
      <c r="K4233" s="118"/>
      <c r="L4233" s="118"/>
      <c r="M4233" s="118"/>
      <c r="N4233" s="118"/>
      <c r="O4233" s="118"/>
      <c r="P4233" s="118"/>
      <c r="Q4233" s="118"/>
      <c r="R4233" s="16">
        <v>3185700</v>
      </c>
      <c r="S4233" s="118"/>
      <c r="T4233" s="20" t="s">
        <v>15403</v>
      </c>
      <c r="U4233" s="118"/>
      <c r="V4233" s="118"/>
    </row>
    <row r="4234" spans="1:22" s="1" customFormat="1" ht="131.25" x14ac:dyDescent="0.3">
      <c r="A4234" s="16">
        <v>4229</v>
      </c>
      <c r="B4234" s="21" t="s">
        <v>5458</v>
      </c>
      <c r="C4234" s="16" t="s">
        <v>5459</v>
      </c>
      <c r="D4234" s="16" t="s">
        <v>5460</v>
      </c>
      <c r="E4234" s="16" t="s">
        <v>5463</v>
      </c>
      <c r="F4234" s="16"/>
      <c r="G4234" s="16" t="s">
        <v>1493</v>
      </c>
      <c r="H4234" s="251">
        <v>3185176</v>
      </c>
      <c r="I4234" s="251">
        <v>107</v>
      </c>
      <c r="J4234" s="16">
        <v>0</v>
      </c>
      <c r="K4234" s="16">
        <v>0</v>
      </c>
      <c r="L4234" s="16">
        <v>0</v>
      </c>
      <c r="M4234" s="16">
        <v>0</v>
      </c>
      <c r="N4234" s="16">
        <v>0</v>
      </c>
      <c r="O4234" s="16">
        <v>0</v>
      </c>
      <c r="P4234" s="16">
        <v>0</v>
      </c>
      <c r="Q4234" s="16">
        <v>0</v>
      </c>
      <c r="R4234" s="16">
        <v>3185176</v>
      </c>
      <c r="S4234" s="16">
        <v>107</v>
      </c>
      <c r="T4234" s="16" t="s">
        <v>76</v>
      </c>
      <c r="U4234" s="16"/>
      <c r="V4234" s="16"/>
    </row>
    <row r="4235" spans="1:22" s="1" customFormat="1" ht="409.5" x14ac:dyDescent="0.3">
      <c r="A4235" s="16">
        <v>4230</v>
      </c>
      <c r="B4235" s="21" t="s">
        <v>1402</v>
      </c>
      <c r="C4235" s="16" t="s">
        <v>1404</v>
      </c>
      <c r="D4235" s="16" t="s">
        <v>2402</v>
      </c>
      <c r="E4235" s="16" t="s">
        <v>2427</v>
      </c>
      <c r="F4235" s="16"/>
      <c r="G4235" s="16" t="s">
        <v>1493</v>
      </c>
      <c r="H4235" s="251">
        <v>541071.43999999994</v>
      </c>
      <c r="I4235" s="251">
        <v>8</v>
      </c>
      <c r="J4235" s="16">
        <v>622100.85282000003</v>
      </c>
      <c r="K4235" s="16">
        <v>8</v>
      </c>
      <c r="L4235" s="16">
        <v>646984.88693280006</v>
      </c>
      <c r="M4235" s="16">
        <v>8</v>
      </c>
      <c r="N4235" s="16">
        <v>672864.28241011209</v>
      </c>
      <c r="O4235" s="16">
        <v>8</v>
      </c>
      <c r="P4235" s="16">
        <v>699778.85370651656</v>
      </c>
      <c r="Q4235" s="16">
        <v>8</v>
      </c>
      <c r="R4235" s="16">
        <v>3182800.3158694291</v>
      </c>
      <c r="S4235" s="16">
        <v>40</v>
      </c>
      <c r="T4235" s="16" t="s">
        <v>966</v>
      </c>
      <c r="U4235" s="16" t="s">
        <v>35</v>
      </c>
      <c r="V4235" s="16" t="s">
        <v>199</v>
      </c>
    </row>
    <row r="4236" spans="1:22" s="1" customFormat="1" ht="56.25" x14ac:dyDescent="0.3">
      <c r="A4236" s="16">
        <v>4231</v>
      </c>
      <c r="B4236" s="21" t="s">
        <v>5573</v>
      </c>
      <c r="C4236" s="16" t="s">
        <v>5574</v>
      </c>
      <c r="D4236" s="16" t="s">
        <v>5575</v>
      </c>
      <c r="E4236" s="16" t="s">
        <v>5587</v>
      </c>
      <c r="F4236" s="16"/>
      <c r="G4236" s="16" t="s">
        <v>1493</v>
      </c>
      <c r="H4236" s="251">
        <v>3180612</v>
      </c>
      <c r="I4236" s="251">
        <v>2218</v>
      </c>
      <c r="J4236" s="16">
        <v>0</v>
      </c>
      <c r="K4236" s="16">
        <v>0</v>
      </c>
      <c r="L4236" s="16">
        <v>0</v>
      </c>
      <c r="M4236" s="16">
        <v>0</v>
      </c>
      <c r="N4236" s="16">
        <v>0</v>
      </c>
      <c r="O4236" s="16">
        <v>0</v>
      </c>
      <c r="P4236" s="16">
        <v>0</v>
      </c>
      <c r="Q4236" s="16">
        <v>0</v>
      </c>
      <c r="R4236" s="16">
        <v>3180612</v>
      </c>
      <c r="S4236" s="16">
        <v>2218</v>
      </c>
      <c r="T4236" s="16" t="s">
        <v>76</v>
      </c>
      <c r="U4236" s="16" t="s">
        <v>2567</v>
      </c>
      <c r="V4236" s="16" t="s">
        <v>5588</v>
      </c>
    </row>
    <row r="4237" spans="1:22" s="1" customFormat="1" ht="75" x14ac:dyDescent="0.3">
      <c r="A4237" s="16">
        <v>4232</v>
      </c>
      <c r="B4237" s="21" t="s">
        <v>1930</v>
      </c>
      <c r="C4237" s="16" t="s">
        <v>2642</v>
      </c>
      <c r="D4237" s="16" t="s">
        <v>2643</v>
      </c>
      <c r="E4237" s="16" t="s">
        <v>9288</v>
      </c>
      <c r="F4237" s="16"/>
      <c r="G4237" s="16" t="s">
        <v>9115</v>
      </c>
      <c r="H4237" s="251">
        <v>1590220.8</v>
      </c>
      <c r="I4237" s="251" t="s">
        <v>9278</v>
      </c>
      <c r="J4237" s="16"/>
      <c r="K4237" s="16"/>
      <c r="L4237" s="16">
        <v>1590220.8</v>
      </c>
      <c r="M4237" s="16" t="s">
        <v>9278</v>
      </c>
      <c r="N4237" s="16"/>
      <c r="O4237" s="16"/>
      <c r="P4237" s="16"/>
      <c r="Q4237" s="16"/>
      <c r="R4237" s="16">
        <v>3180441.6000000001</v>
      </c>
      <c r="S4237" s="16">
        <v>96</v>
      </c>
      <c r="T4237" s="16" t="s">
        <v>1326</v>
      </c>
      <c r="U4237" s="16" t="s">
        <v>294</v>
      </c>
      <c r="V4237" s="16" t="s">
        <v>9185</v>
      </c>
    </row>
    <row r="4238" spans="1:22" s="1" customFormat="1" x14ac:dyDescent="0.3">
      <c r="A4238" s="16">
        <v>4233</v>
      </c>
      <c r="B4238" s="21" t="s">
        <v>2062</v>
      </c>
      <c r="C4238" s="16" t="s">
        <v>4434</v>
      </c>
      <c r="D4238" s="16" t="s">
        <v>1954</v>
      </c>
      <c r="E4238" s="16" t="s">
        <v>7176</v>
      </c>
      <c r="F4238" s="16"/>
      <c r="G4238" s="16" t="s">
        <v>9322</v>
      </c>
      <c r="H4238" s="251">
        <v>3179680</v>
      </c>
      <c r="I4238" s="251" t="s">
        <v>7082</v>
      </c>
      <c r="J4238" s="16"/>
      <c r="K4238" s="16"/>
      <c r="L4238" s="16"/>
      <c r="M4238" s="16"/>
      <c r="N4238" s="16"/>
      <c r="O4238" s="16"/>
      <c r="P4238" s="16"/>
      <c r="Q4238" s="16"/>
      <c r="R4238" s="16">
        <v>3179680</v>
      </c>
      <c r="S4238" s="16">
        <v>500</v>
      </c>
      <c r="T4238" s="16" t="s">
        <v>76</v>
      </c>
      <c r="U4238" s="16" t="s">
        <v>2567</v>
      </c>
      <c r="V4238" s="16" t="s">
        <v>10761</v>
      </c>
    </row>
    <row r="4239" spans="1:22" s="1" customFormat="1" ht="409.5" x14ac:dyDescent="0.3">
      <c r="A4239" s="16">
        <v>4234</v>
      </c>
      <c r="B4239" s="21" t="s">
        <v>8366</v>
      </c>
      <c r="C4239" s="16" t="s">
        <v>4690</v>
      </c>
      <c r="D4239" s="16" t="s">
        <v>4237</v>
      </c>
      <c r="E4239" s="16" t="s">
        <v>1037</v>
      </c>
      <c r="F4239" s="16"/>
      <c r="G4239" s="16" t="s">
        <v>33</v>
      </c>
      <c r="H4239" s="251">
        <v>333329.99999999994</v>
      </c>
      <c r="I4239" s="251">
        <v>10</v>
      </c>
      <c r="J4239" s="16">
        <v>710538.29</v>
      </c>
      <c r="K4239" s="16">
        <v>17</v>
      </c>
      <c r="L4239" s="16">
        <v>710538.29</v>
      </c>
      <c r="M4239" s="16">
        <v>17</v>
      </c>
      <c r="N4239" s="16">
        <v>710538.29</v>
      </c>
      <c r="O4239" s="16">
        <v>17</v>
      </c>
      <c r="P4239" s="16">
        <v>710538.29</v>
      </c>
      <c r="Q4239" s="16">
        <v>17</v>
      </c>
      <c r="R4239" s="16">
        <v>3175483.16</v>
      </c>
      <c r="S4239" s="16">
        <v>78</v>
      </c>
      <c r="T4239" s="16" t="s">
        <v>213</v>
      </c>
      <c r="U4239" s="16" t="s">
        <v>35</v>
      </c>
      <c r="V4239" s="16" t="s">
        <v>8367</v>
      </c>
    </row>
    <row r="4240" spans="1:22" s="1" customFormat="1" ht="75" x14ac:dyDescent="0.3">
      <c r="A4240" s="16">
        <v>4235</v>
      </c>
      <c r="B4240" s="21" t="s">
        <v>1402</v>
      </c>
      <c r="C4240" s="16" t="s">
        <v>1403</v>
      </c>
      <c r="D4240" s="16" t="s">
        <v>448</v>
      </c>
      <c r="E4240" s="16" t="s">
        <v>7042</v>
      </c>
      <c r="F4240" s="16"/>
      <c r="G4240" s="16" t="s">
        <v>33</v>
      </c>
      <c r="H4240" s="251">
        <v>1058000</v>
      </c>
      <c r="I4240" s="251">
        <v>46</v>
      </c>
      <c r="J4240" s="16">
        <v>2116000</v>
      </c>
      <c r="K4240" s="16">
        <v>92</v>
      </c>
      <c r="L4240" s="16"/>
      <c r="M4240" s="16"/>
      <c r="N4240" s="16"/>
      <c r="O4240" s="16"/>
      <c r="P4240" s="16"/>
      <c r="Q4240" s="16"/>
      <c r="R4240" s="16">
        <v>3174000</v>
      </c>
      <c r="S4240" s="16">
        <v>138</v>
      </c>
      <c r="T4240" s="16" t="s">
        <v>1516</v>
      </c>
      <c r="U4240" s="16" t="s">
        <v>35</v>
      </c>
      <c r="V4240" s="16" t="s">
        <v>7039</v>
      </c>
    </row>
    <row r="4241" spans="1:22" s="1" customFormat="1" ht="75" x14ac:dyDescent="0.3">
      <c r="A4241" s="16">
        <v>4236</v>
      </c>
      <c r="B4241" s="121" t="s">
        <v>3827</v>
      </c>
      <c r="C4241" s="123" t="s">
        <v>14220</v>
      </c>
      <c r="D4241" s="121" t="s">
        <v>14221</v>
      </c>
      <c r="E4241" s="121" t="s">
        <v>14221</v>
      </c>
      <c r="F4241" s="114"/>
      <c r="G4241" s="21" t="s">
        <v>82</v>
      </c>
      <c r="H4241" s="115">
        <v>792456</v>
      </c>
      <c r="I4241" s="115">
        <v>5</v>
      </c>
      <c r="J4241" s="20">
        <v>792456</v>
      </c>
      <c r="K4241" s="20">
        <v>5</v>
      </c>
      <c r="L4241" s="20">
        <v>792456</v>
      </c>
      <c r="M4241" s="20">
        <v>5</v>
      </c>
      <c r="N4241" s="20">
        <v>792456</v>
      </c>
      <c r="O4241" s="20">
        <v>5</v>
      </c>
      <c r="P4241" s="20"/>
      <c r="Q4241" s="20"/>
      <c r="R4241" s="16">
        <v>3169824</v>
      </c>
      <c r="S4241" s="21">
        <v>20</v>
      </c>
      <c r="T4241" s="121" t="s">
        <v>14223</v>
      </c>
      <c r="U4241" s="222"/>
      <c r="V4241" s="222"/>
    </row>
    <row r="4242" spans="1:22" s="1" customFormat="1" ht="112.5" x14ac:dyDescent="0.3">
      <c r="A4242" s="16">
        <v>4237</v>
      </c>
      <c r="B4242" s="21" t="s">
        <v>10743</v>
      </c>
      <c r="C4242" s="16" t="s">
        <v>10744</v>
      </c>
      <c r="D4242" s="16" t="s">
        <v>10745</v>
      </c>
      <c r="E4242" s="16" t="s">
        <v>10746</v>
      </c>
      <c r="F4242" s="16"/>
      <c r="G4242" s="16" t="s">
        <v>9115</v>
      </c>
      <c r="H4242" s="251">
        <v>3169320</v>
      </c>
      <c r="I4242" s="251" t="s">
        <v>9201</v>
      </c>
      <c r="J4242" s="16"/>
      <c r="K4242" s="16"/>
      <c r="L4242" s="16"/>
      <c r="M4242" s="16"/>
      <c r="N4242" s="16"/>
      <c r="O4242" s="16"/>
      <c r="P4242" s="16"/>
      <c r="Q4242" s="16"/>
      <c r="R4242" s="16">
        <v>3169320</v>
      </c>
      <c r="S4242" s="16">
        <v>5</v>
      </c>
      <c r="T4242" s="16" t="s">
        <v>76</v>
      </c>
      <c r="U4242" s="16" t="s">
        <v>2567</v>
      </c>
      <c r="V4242" s="16" t="s">
        <v>10747</v>
      </c>
    </row>
    <row r="4243" spans="1:22" s="1" customFormat="1" ht="409.5" x14ac:dyDescent="0.3">
      <c r="A4243" s="16">
        <v>4238</v>
      </c>
      <c r="B4243" s="21" t="s">
        <v>5152</v>
      </c>
      <c r="C4243" s="16" t="s">
        <v>558</v>
      </c>
      <c r="D4243" s="16" t="s">
        <v>559</v>
      </c>
      <c r="E4243" s="16" t="s">
        <v>5153</v>
      </c>
      <c r="F4243" s="16"/>
      <c r="G4243" s="16" t="s">
        <v>33</v>
      </c>
      <c r="H4243" s="251">
        <v>77600</v>
      </c>
      <c r="I4243" s="251">
        <v>80</v>
      </c>
      <c r="J4243" s="16">
        <v>772702</v>
      </c>
      <c r="K4243" s="16">
        <v>1138</v>
      </c>
      <c r="L4243" s="16">
        <v>772702</v>
      </c>
      <c r="M4243" s="16">
        <v>1138</v>
      </c>
      <c r="N4243" s="16">
        <v>772702</v>
      </c>
      <c r="O4243" s="16">
        <v>1138</v>
      </c>
      <c r="P4243" s="16">
        <v>772702</v>
      </c>
      <c r="Q4243" s="16">
        <v>1138</v>
      </c>
      <c r="R4243" s="16">
        <v>3168408</v>
      </c>
      <c r="S4243" s="16">
        <v>4632</v>
      </c>
      <c r="T4243" s="16" t="s">
        <v>25</v>
      </c>
      <c r="U4243" s="16" t="s">
        <v>2567</v>
      </c>
      <c r="V4243" s="16" t="s">
        <v>4305</v>
      </c>
    </row>
    <row r="4244" spans="1:22" s="1" customFormat="1" ht="37.5" x14ac:dyDescent="0.3">
      <c r="A4244" s="16">
        <v>4239</v>
      </c>
      <c r="B4244" s="20" t="s">
        <v>1162</v>
      </c>
      <c r="C4244" s="20" t="s">
        <v>13859</v>
      </c>
      <c r="D4244" s="20" t="s">
        <v>13814</v>
      </c>
      <c r="E4244" s="20" t="s">
        <v>13860</v>
      </c>
      <c r="F4244" s="20"/>
      <c r="G4244" s="20" t="s">
        <v>33</v>
      </c>
      <c r="H4244" s="115">
        <v>3168000</v>
      </c>
      <c r="I4244" s="115"/>
      <c r="J4244" s="21"/>
      <c r="K4244" s="114"/>
      <c r="L4244" s="114"/>
      <c r="M4244" s="114"/>
      <c r="N4244" s="114"/>
      <c r="O4244" s="114"/>
      <c r="P4244" s="114"/>
      <c r="Q4244" s="114"/>
      <c r="R4244" s="16">
        <v>3168000</v>
      </c>
      <c r="S4244" s="21">
        <v>0</v>
      </c>
      <c r="T4244" s="113" t="s">
        <v>13791</v>
      </c>
      <c r="U4244" s="112"/>
      <c r="V4244" s="221"/>
    </row>
    <row r="4245" spans="1:22" s="1" customFormat="1" ht="37.5" x14ac:dyDescent="0.3">
      <c r="A4245" s="16">
        <v>4240</v>
      </c>
      <c r="B4245" s="113" t="s">
        <v>1162</v>
      </c>
      <c r="C4245" s="113" t="s">
        <v>13859</v>
      </c>
      <c r="D4245" s="113" t="s">
        <v>13814</v>
      </c>
      <c r="E4245" s="113" t="s">
        <v>13860</v>
      </c>
      <c r="F4245" s="114"/>
      <c r="G4245" s="21" t="s">
        <v>33</v>
      </c>
      <c r="H4245" s="115">
        <v>3168000</v>
      </c>
      <c r="I4245" s="172"/>
      <c r="J4245" s="114"/>
      <c r="K4245" s="114"/>
      <c r="L4245" s="114"/>
      <c r="M4245" s="114"/>
      <c r="N4245" s="114"/>
      <c r="O4245" s="114"/>
      <c r="P4245" s="114"/>
      <c r="Q4245" s="114"/>
      <c r="R4245" s="16">
        <v>3168000</v>
      </c>
      <c r="S4245" s="115">
        <v>0</v>
      </c>
      <c r="T4245" s="113" t="s">
        <v>13791</v>
      </c>
      <c r="U4245" s="112"/>
      <c r="V4245" s="112"/>
    </row>
    <row r="4246" spans="1:22" s="1" customFormat="1" ht="75" x14ac:dyDescent="0.3">
      <c r="A4246" s="16">
        <v>4241</v>
      </c>
      <c r="B4246" s="21" t="s">
        <v>289</v>
      </c>
      <c r="C4246" s="16" t="s">
        <v>290</v>
      </c>
      <c r="D4246" s="16" t="s">
        <v>291</v>
      </c>
      <c r="E4246" s="16" t="s">
        <v>292</v>
      </c>
      <c r="F4246" s="40" t="s">
        <v>293</v>
      </c>
      <c r="G4246" s="16" t="s">
        <v>33</v>
      </c>
      <c r="H4246" s="251">
        <v>1583100</v>
      </c>
      <c r="I4246" s="251">
        <v>0</v>
      </c>
      <c r="J4246" s="29">
        <v>1583100</v>
      </c>
      <c r="K4246" s="16">
        <v>0</v>
      </c>
      <c r="L4246" s="16">
        <v>0</v>
      </c>
      <c r="M4246" s="16">
        <v>0</v>
      </c>
      <c r="N4246" s="16">
        <v>0</v>
      </c>
      <c r="O4246" s="16">
        <v>0</v>
      </c>
      <c r="P4246" s="16">
        <v>0</v>
      </c>
      <c r="Q4246" s="16">
        <v>0</v>
      </c>
      <c r="R4246" s="16">
        <v>3166200</v>
      </c>
      <c r="S4246" s="16">
        <v>0</v>
      </c>
      <c r="T4246" s="16" t="s">
        <v>213</v>
      </c>
      <c r="U4246" s="16" t="s">
        <v>294</v>
      </c>
      <c r="V4246" s="16" t="s">
        <v>295</v>
      </c>
    </row>
    <row r="4247" spans="1:22" s="1" customFormat="1" ht="75" x14ac:dyDescent="0.3">
      <c r="A4247" s="16">
        <v>4242</v>
      </c>
      <c r="B4247" s="16" t="s">
        <v>13102</v>
      </c>
      <c r="C4247" s="16" t="s">
        <v>13103</v>
      </c>
      <c r="D4247" s="16" t="s">
        <v>13104</v>
      </c>
      <c r="E4247" s="16" t="s">
        <v>13105</v>
      </c>
      <c r="F4247" s="16"/>
      <c r="G4247" s="151" t="s">
        <v>9115</v>
      </c>
      <c r="H4247" s="166">
        <v>3160114.23</v>
      </c>
      <c r="I4247" s="166" t="s">
        <v>9266</v>
      </c>
      <c r="J4247" s="166">
        <v>0</v>
      </c>
      <c r="K4247" s="166">
        <v>0</v>
      </c>
      <c r="L4247" s="166">
        <v>0</v>
      </c>
      <c r="M4247" s="166">
        <v>0</v>
      </c>
      <c r="N4247" s="166">
        <v>0</v>
      </c>
      <c r="O4247" s="166">
        <v>0</v>
      </c>
      <c r="P4247" s="166">
        <v>0</v>
      </c>
      <c r="Q4247" s="166">
        <v>0</v>
      </c>
      <c r="R4247" s="16">
        <v>3160114.23</v>
      </c>
      <c r="S4247" s="275">
        <v>4</v>
      </c>
      <c r="T4247" s="20" t="s">
        <v>12910</v>
      </c>
      <c r="U4247" s="118" t="s">
        <v>2567</v>
      </c>
      <c r="V4247" s="118"/>
    </row>
    <row r="4248" spans="1:22" s="1" customFormat="1" ht="318.75" x14ac:dyDescent="0.3">
      <c r="A4248" s="16">
        <v>4243</v>
      </c>
      <c r="B4248" s="21" t="s">
        <v>6510</v>
      </c>
      <c r="C4248" s="16" t="s">
        <v>6511</v>
      </c>
      <c r="D4248" s="16" t="s">
        <v>6512</v>
      </c>
      <c r="E4248" s="16" t="s">
        <v>6513</v>
      </c>
      <c r="F4248" s="16"/>
      <c r="G4248" s="16" t="s">
        <v>1493</v>
      </c>
      <c r="H4248" s="251">
        <v>3157481.25</v>
      </c>
      <c r="I4248" s="251">
        <v>1215</v>
      </c>
      <c r="J4248" s="16">
        <v>0</v>
      </c>
      <c r="K4248" s="16">
        <v>0</v>
      </c>
      <c r="L4248" s="16">
        <v>0</v>
      </c>
      <c r="M4248" s="16">
        <v>0</v>
      </c>
      <c r="N4248" s="16">
        <v>0</v>
      </c>
      <c r="O4248" s="16">
        <v>0</v>
      </c>
      <c r="P4248" s="16">
        <v>0</v>
      </c>
      <c r="Q4248" s="16">
        <v>0</v>
      </c>
      <c r="R4248" s="16">
        <v>3157481.25</v>
      </c>
      <c r="S4248" s="16">
        <v>1215</v>
      </c>
      <c r="T4248" s="16" t="s">
        <v>76</v>
      </c>
      <c r="U4248" s="16"/>
      <c r="V4248" s="16"/>
    </row>
    <row r="4249" spans="1:22" s="1" customFormat="1" ht="37.5" x14ac:dyDescent="0.3">
      <c r="A4249" s="16">
        <v>4244</v>
      </c>
      <c r="B4249" s="114" t="s">
        <v>14987</v>
      </c>
      <c r="C4249" s="114" t="s">
        <v>14988</v>
      </c>
      <c r="D4249" s="114" t="s">
        <v>6577</v>
      </c>
      <c r="E4249" s="114" t="s">
        <v>1051</v>
      </c>
      <c r="F4249" s="114" t="s">
        <v>14449</v>
      </c>
      <c r="G4249" s="114" t="s">
        <v>9115</v>
      </c>
      <c r="H4249" s="189">
        <v>3157280</v>
      </c>
      <c r="I4249" s="172" t="s">
        <v>9113</v>
      </c>
      <c r="J4249" s="20"/>
      <c r="K4249" s="20"/>
      <c r="L4249" s="20"/>
      <c r="M4249" s="20"/>
      <c r="N4249" s="20"/>
      <c r="O4249" s="20"/>
      <c r="P4249" s="20"/>
      <c r="Q4249" s="20"/>
      <c r="R4249" s="16">
        <v>3157280</v>
      </c>
      <c r="S4249" s="21">
        <v>1</v>
      </c>
      <c r="T4249" s="20" t="s">
        <v>15828</v>
      </c>
      <c r="U4249" s="112"/>
      <c r="V4249" s="37"/>
    </row>
    <row r="4250" spans="1:22" s="1" customFormat="1" ht="409.5" x14ac:dyDescent="0.3">
      <c r="A4250" s="16">
        <v>4245</v>
      </c>
      <c r="B4250" s="21" t="s">
        <v>5207</v>
      </c>
      <c r="C4250" s="16" t="s">
        <v>5208</v>
      </c>
      <c r="D4250" s="16" t="s">
        <v>5209</v>
      </c>
      <c r="E4250" s="16" t="s">
        <v>9621</v>
      </c>
      <c r="F4250" s="16" t="s">
        <v>9622</v>
      </c>
      <c r="G4250" s="16" t="s">
        <v>33</v>
      </c>
      <c r="H4250" s="251">
        <v>438000</v>
      </c>
      <c r="I4250" s="251">
        <v>50</v>
      </c>
      <c r="J4250" s="16"/>
      <c r="K4250" s="16"/>
      <c r="L4250" s="16">
        <v>1305977.3999999999</v>
      </c>
      <c r="M4250" s="16"/>
      <c r="N4250" s="16"/>
      <c r="O4250" s="16"/>
      <c r="P4250" s="16">
        <v>1412569.6</v>
      </c>
      <c r="Q4250" s="16"/>
      <c r="R4250" s="16">
        <v>3156547</v>
      </c>
      <c r="S4250" s="16">
        <v>50</v>
      </c>
      <c r="T4250" s="17" t="s">
        <v>6868</v>
      </c>
      <c r="U4250" s="16" t="s">
        <v>1097</v>
      </c>
      <c r="V4250" s="16"/>
    </row>
    <row r="4251" spans="1:22" s="1" customFormat="1" ht="37.5" x14ac:dyDescent="0.3">
      <c r="A4251" s="16">
        <v>4246</v>
      </c>
      <c r="B4251" s="16" t="s">
        <v>4019</v>
      </c>
      <c r="C4251" s="16" t="s">
        <v>4020</v>
      </c>
      <c r="D4251" s="16" t="s">
        <v>4021</v>
      </c>
      <c r="E4251" s="16" t="s">
        <v>13621</v>
      </c>
      <c r="F4251" s="16"/>
      <c r="G4251" s="151" t="s">
        <v>9115</v>
      </c>
      <c r="H4251" s="166">
        <v>3153916.12</v>
      </c>
      <c r="I4251" s="166" t="s">
        <v>13622</v>
      </c>
      <c r="J4251" s="166"/>
      <c r="K4251" s="166"/>
      <c r="L4251" s="166"/>
      <c r="M4251" s="166"/>
      <c r="N4251" s="166"/>
      <c r="O4251" s="166"/>
      <c r="P4251" s="166"/>
      <c r="Q4251" s="166"/>
      <c r="R4251" s="16">
        <v>3153916.12</v>
      </c>
      <c r="S4251" s="275">
        <v>47</v>
      </c>
      <c r="T4251" s="123" t="s">
        <v>13573</v>
      </c>
      <c r="U4251" s="118"/>
      <c r="V4251" s="118" t="s">
        <v>13623</v>
      </c>
    </row>
    <row r="4252" spans="1:22" s="1" customFormat="1" ht="337.5" x14ac:dyDescent="0.3">
      <c r="A4252" s="16">
        <v>4247</v>
      </c>
      <c r="B4252" s="21" t="s">
        <v>4700</v>
      </c>
      <c r="C4252" s="16" t="s">
        <v>6066</v>
      </c>
      <c r="D4252" s="16" t="s">
        <v>6067</v>
      </c>
      <c r="E4252" s="16" t="s">
        <v>6376</v>
      </c>
      <c r="F4252" s="16"/>
      <c r="G4252" s="16" t="s">
        <v>1493</v>
      </c>
      <c r="H4252" s="251">
        <v>3150000</v>
      </c>
      <c r="I4252" s="251">
        <v>5</v>
      </c>
      <c r="J4252" s="16">
        <v>0</v>
      </c>
      <c r="K4252" s="16">
        <v>0</v>
      </c>
      <c r="L4252" s="16">
        <v>0</v>
      </c>
      <c r="M4252" s="16">
        <v>0</v>
      </c>
      <c r="N4252" s="16">
        <v>0</v>
      </c>
      <c r="O4252" s="16">
        <v>0</v>
      </c>
      <c r="P4252" s="16">
        <v>0</v>
      </c>
      <c r="Q4252" s="16">
        <v>0</v>
      </c>
      <c r="R4252" s="16">
        <v>3150000</v>
      </c>
      <c r="S4252" s="16">
        <v>5</v>
      </c>
      <c r="T4252" s="16" t="s">
        <v>76</v>
      </c>
      <c r="U4252" s="16"/>
      <c r="V4252" s="16"/>
    </row>
    <row r="4253" spans="1:22" s="1" customFormat="1" ht="409.5" x14ac:dyDescent="0.3">
      <c r="A4253" s="16">
        <v>4248</v>
      </c>
      <c r="B4253" s="21" t="s">
        <v>1676</v>
      </c>
      <c r="C4253" s="16" t="s">
        <v>6678</v>
      </c>
      <c r="D4253" s="16" t="s">
        <v>6679</v>
      </c>
      <c r="E4253" s="16" t="s">
        <v>6770</v>
      </c>
      <c r="F4253" s="16"/>
      <c r="G4253" s="16" t="s">
        <v>1493</v>
      </c>
      <c r="H4253" s="251">
        <v>3150000</v>
      </c>
      <c r="I4253" s="251">
        <v>1</v>
      </c>
      <c r="J4253" s="16">
        <v>0</v>
      </c>
      <c r="K4253" s="16">
        <v>0</v>
      </c>
      <c r="L4253" s="16">
        <v>0</v>
      </c>
      <c r="M4253" s="16">
        <v>0</v>
      </c>
      <c r="N4253" s="16">
        <v>0</v>
      </c>
      <c r="O4253" s="16">
        <v>0</v>
      </c>
      <c r="P4253" s="16">
        <v>0</v>
      </c>
      <c r="Q4253" s="16">
        <v>0</v>
      </c>
      <c r="R4253" s="16">
        <v>3150000</v>
      </c>
      <c r="S4253" s="16">
        <v>1</v>
      </c>
      <c r="T4253" s="16" t="s">
        <v>76</v>
      </c>
      <c r="U4253" s="16"/>
      <c r="V4253" s="16"/>
    </row>
    <row r="4254" spans="1:22" s="1" customFormat="1" ht="93.75" x14ac:dyDescent="0.3">
      <c r="A4254" s="16">
        <v>4249</v>
      </c>
      <c r="B4254" s="113" t="s">
        <v>1109</v>
      </c>
      <c r="C4254" s="113" t="s">
        <v>1110</v>
      </c>
      <c r="D4254" s="113" t="s">
        <v>1414</v>
      </c>
      <c r="E4254" s="113" t="s">
        <v>14637</v>
      </c>
      <c r="F4254" s="113" t="s">
        <v>14449</v>
      </c>
      <c r="G4254" s="113" t="s">
        <v>9115</v>
      </c>
      <c r="H4254" s="189">
        <v>3149615.9999999995</v>
      </c>
      <c r="I4254" s="172" t="s">
        <v>9266</v>
      </c>
      <c r="J4254" s="20"/>
      <c r="K4254" s="20"/>
      <c r="L4254" s="20"/>
      <c r="M4254" s="20"/>
      <c r="N4254" s="20"/>
      <c r="O4254" s="20"/>
      <c r="P4254" s="20"/>
      <c r="Q4254" s="20"/>
      <c r="R4254" s="16">
        <v>3149615.9999999995</v>
      </c>
      <c r="S4254" s="21">
        <v>4</v>
      </c>
      <c r="T4254" s="241" t="s">
        <v>14635</v>
      </c>
      <c r="U4254" s="113" t="s">
        <v>4594</v>
      </c>
      <c r="V4254" s="113" t="s">
        <v>7001</v>
      </c>
    </row>
    <row r="4255" spans="1:22" s="1" customFormat="1" ht="262.5" customHeight="1" x14ac:dyDescent="0.3">
      <c r="A4255" s="16">
        <v>4250</v>
      </c>
      <c r="B4255" s="113" t="s">
        <v>7831</v>
      </c>
      <c r="C4255" s="113" t="s">
        <v>13409</v>
      </c>
      <c r="D4255" s="113" t="s">
        <v>13410</v>
      </c>
      <c r="E4255" s="113" t="s">
        <v>15638</v>
      </c>
      <c r="F4255" s="113" t="s">
        <v>14449</v>
      </c>
      <c r="G4255" s="113" t="s">
        <v>7079</v>
      </c>
      <c r="H4255" s="189">
        <v>3149093.92</v>
      </c>
      <c r="I4255" s="189" t="s">
        <v>9201</v>
      </c>
      <c r="J4255" s="20"/>
      <c r="K4255" s="20"/>
      <c r="L4255" s="20"/>
      <c r="M4255" s="20"/>
      <c r="N4255" s="20"/>
      <c r="O4255" s="20"/>
      <c r="P4255" s="20"/>
      <c r="Q4255" s="20"/>
      <c r="R4255" s="16">
        <v>3149093.92</v>
      </c>
      <c r="S4255" s="21">
        <v>5</v>
      </c>
      <c r="T4255" s="113" t="s">
        <v>15626</v>
      </c>
      <c r="U4255" s="238"/>
      <c r="V4255" s="112"/>
    </row>
    <row r="4256" spans="1:22" s="1" customFormat="1" ht="409.5" x14ac:dyDescent="0.3">
      <c r="A4256" s="16">
        <v>4251</v>
      </c>
      <c r="B4256" s="21" t="s">
        <v>55</v>
      </c>
      <c r="C4256" s="16" t="s">
        <v>2545</v>
      </c>
      <c r="D4256" s="16" t="s">
        <v>2546</v>
      </c>
      <c r="E4256" s="16" t="s">
        <v>2547</v>
      </c>
      <c r="F4256" s="16"/>
      <c r="G4256" s="16" t="s">
        <v>49</v>
      </c>
      <c r="H4256" s="251">
        <v>1625121.12</v>
      </c>
      <c r="I4256" s="251">
        <v>1</v>
      </c>
      <c r="J4256" s="16">
        <v>1523551</v>
      </c>
      <c r="K4256" s="16">
        <v>1</v>
      </c>
      <c r="L4256" s="16">
        <v>0</v>
      </c>
      <c r="M4256" s="16">
        <v>0</v>
      </c>
      <c r="N4256" s="16">
        <v>0</v>
      </c>
      <c r="O4256" s="16">
        <v>0</v>
      </c>
      <c r="P4256" s="16">
        <v>0</v>
      </c>
      <c r="Q4256" s="16">
        <v>0</v>
      </c>
      <c r="R4256" s="16">
        <v>3148672.12</v>
      </c>
      <c r="S4256" s="16">
        <v>2</v>
      </c>
      <c r="T4256" s="16" t="s">
        <v>1518</v>
      </c>
      <c r="U4256" s="16" t="s">
        <v>35</v>
      </c>
      <c r="V4256" s="16" t="s">
        <v>199</v>
      </c>
    </row>
    <row r="4257" spans="1:22" s="1" customFormat="1" ht="75" x14ac:dyDescent="0.3">
      <c r="A4257" s="16">
        <v>4252</v>
      </c>
      <c r="B4257" s="16" t="s">
        <v>12704</v>
      </c>
      <c r="C4257" s="16" t="s">
        <v>12705</v>
      </c>
      <c r="D4257" s="16" t="s">
        <v>12706</v>
      </c>
      <c r="E4257" s="16" t="s">
        <v>12707</v>
      </c>
      <c r="F4257" s="16" t="s">
        <v>12708</v>
      </c>
      <c r="G4257" s="151" t="s">
        <v>49</v>
      </c>
      <c r="H4257" s="275">
        <v>0</v>
      </c>
      <c r="I4257" s="275">
        <v>0</v>
      </c>
      <c r="J4257" s="275">
        <v>1049448</v>
      </c>
      <c r="K4257" s="275">
        <v>3</v>
      </c>
      <c r="L4257" s="275">
        <v>1049448</v>
      </c>
      <c r="M4257" s="275">
        <v>3</v>
      </c>
      <c r="N4257" s="275">
        <v>1049448</v>
      </c>
      <c r="O4257" s="275">
        <v>3</v>
      </c>
      <c r="P4257" s="275">
        <v>0</v>
      </c>
      <c r="Q4257" s="275">
        <v>0</v>
      </c>
      <c r="R4257" s="16">
        <v>3148344</v>
      </c>
      <c r="S4257" s="275">
        <v>9</v>
      </c>
      <c r="T4257" s="243" t="s">
        <v>11752</v>
      </c>
      <c r="U4257" s="279" t="s">
        <v>35</v>
      </c>
      <c r="V4257" s="279" t="s">
        <v>12709</v>
      </c>
    </row>
    <row r="4258" spans="1:22" s="1" customFormat="1" ht="225" x14ac:dyDescent="0.3">
      <c r="A4258" s="16">
        <v>4253</v>
      </c>
      <c r="B4258" s="21" t="s">
        <v>8368</v>
      </c>
      <c r="C4258" s="16" t="s">
        <v>8369</v>
      </c>
      <c r="D4258" s="16" t="s">
        <v>538</v>
      </c>
      <c r="E4258" s="16" t="s">
        <v>8370</v>
      </c>
      <c r="F4258" s="16"/>
      <c r="G4258" s="16" t="s">
        <v>1664</v>
      </c>
      <c r="H4258" s="251">
        <v>644987.99999999988</v>
      </c>
      <c r="I4258" s="251">
        <v>904</v>
      </c>
      <c r="J4258" s="16">
        <v>657067.5</v>
      </c>
      <c r="K4258" s="16">
        <v>855</v>
      </c>
      <c r="L4258" s="16">
        <v>614800</v>
      </c>
      <c r="M4258" s="16">
        <v>800</v>
      </c>
      <c r="N4258" s="16">
        <v>614800</v>
      </c>
      <c r="O4258" s="16">
        <v>800</v>
      </c>
      <c r="P4258" s="16">
        <v>614800</v>
      </c>
      <c r="Q4258" s="16">
        <v>800</v>
      </c>
      <c r="R4258" s="16">
        <v>3146455.5</v>
      </c>
      <c r="S4258" s="16">
        <v>4159</v>
      </c>
      <c r="T4258" s="16" t="s">
        <v>213</v>
      </c>
      <c r="U4258" s="16" t="s">
        <v>7048</v>
      </c>
      <c r="V4258" s="16" t="s">
        <v>7048</v>
      </c>
    </row>
    <row r="4259" spans="1:22" s="1" customFormat="1" ht="262.5" x14ac:dyDescent="0.3">
      <c r="A4259" s="16">
        <v>4254</v>
      </c>
      <c r="B4259" s="21" t="s">
        <v>5797</v>
      </c>
      <c r="C4259" s="16" t="s">
        <v>5798</v>
      </c>
      <c r="D4259" s="16" t="s">
        <v>5799</v>
      </c>
      <c r="E4259" s="16" t="s">
        <v>6653</v>
      </c>
      <c r="F4259" s="16"/>
      <c r="G4259" s="16" t="s">
        <v>1493</v>
      </c>
      <c r="H4259" s="251">
        <v>3143700</v>
      </c>
      <c r="I4259" s="251">
        <v>1</v>
      </c>
      <c r="J4259" s="16">
        <v>0</v>
      </c>
      <c r="K4259" s="16">
        <v>0</v>
      </c>
      <c r="L4259" s="16">
        <v>0</v>
      </c>
      <c r="M4259" s="16">
        <v>0</v>
      </c>
      <c r="N4259" s="16">
        <v>0</v>
      </c>
      <c r="O4259" s="16">
        <v>0</v>
      </c>
      <c r="P4259" s="16">
        <v>0</v>
      </c>
      <c r="Q4259" s="16">
        <v>0</v>
      </c>
      <c r="R4259" s="16">
        <v>3143700</v>
      </c>
      <c r="S4259" s="16">
        <v>1</v>
      </c>
      <c r="T4259" s="16" t="s">
        <v>76</v>
      </c>
      <c r="U4259" s="16"/>
      <c r="V4259" s="16"/>
    </row>
    <row r="4260" spans="1:22" s="1" customFormat="1" ht="318.75" x14ac:dyDescent="0.3">
      <c r="A4260" s="16">
        <v>4255</v>
      </c>
      <c r="B4260" s="21" t="s">
        <v>3102</v>
      </c>
      <c r="C4260" s="16" t="s">
        <v>6612</v>
      </c>
      <c r="D4260" s="16" t="s">
        <v>6613</v>
      </c>
      <c r="E4260" s="16" t="s">
        <v>6616</v>
      </c>
      <c r="F4260" s="16"/>
      <c r="G4260" s="16" t="s">
        <v>49</v>
      </c>
      <c r="H4260" s="251">
        <v>3140000</v>
      </c>
      <c r="I4260" s="251">
        <v>4</v>
      </c>
      <c r="J4260" s="16">
        <v>0</v>
      </c>
      <c r="K4260" s="16">
        <v>0</v>
      </c>
      <c r="L4260" s="16">
        <v>0</v>
      </c>
      <c r="M4260" s="16">
        <v>0</v>
      </c>
      <c r="N4260" s="16">
        <v>0</v>
      </c>
      <c r="O4260" s="16">
        <v>0</v>
      </c>
      <c r="P4260" s="16">
        <v>0</v>
      </c>
      <c r="Q4260" s="16">
        <v>0</v>
      </c>
      <c r="R4260" s="16">
        <v>3140000</v>
      </c>
      <c r="S4260" s="16">
        <v>4</v>
      </c>
      <c r="T4260" s="16" t="s">
        <v>76</v>
      </c>
      <c r="U4260" s="16"/>
      <c r="V4260" s="16"/>
    </row>
    <row r="4261" spans="1:22" s="1" customFormat="1" ht="37.5" x14ac:dyDescent="0.3">
      <c r="A4261" s="16">
        <v>4256</v>
      </c>
      <c r="B4261" s="21" t="s">
        <v>2062</v>
      </c>
      <c r="C4261" s="16" t="s">
        <v>2063</v>
      </c>
      <c r="D4261" s="16" t="s">
        <v>2064</v>
      </c>
      <c r="E4261" s="16" t="s">
        <v>10571</v>
      </c>
      <c r="F4261" s="16"/>
      <c r="G4261" s="16" t="s">
        <v>9322</v>
      </c>
      <c r="H4261" s="251">
        <v>3136000</v>
      </c>
      <c r="I4261" s="251" t="s">
        <v>7082</v>
      </c>
      <c r="J4261" s="16"/>
      <c r="K4261" s="16"/>
      <c r="L4261" s="16"/>
      <c r="M4261" s="16"/>
      <c r="N4261" s="16"/>
      <c r="O4261" s="16"/>
      <c r="P4261" s="16"/>
      <c r="Q4261" s="16"/>
      <c r="R4261" s="16">
        <v>3136000</v>
      </c>
      <c r="S4261" s="16">
        <v>500</v>
      </c>
      <c r="T4261" s="16" t="s">
        <v>76</v>
      </c>
      <c r="U4261" s="16" t="s">
        <v>455</v>
      </c>
      <c r="V4261" s="16" t="s">
        <v>10968</v>
      </c>
    </row>
    <row r="4262" spans="1:22" s="1" customFormat="1" ht="56.25" x14ac:dyDescent="0.3">
      <c r="A4262" s="16">
        <v>4257</v>
      </c>
      <c r="B4262" s="51" t="s">
        <v>14978</v>
      </c>
      <c r="C4262" s="51" t="s">
        <v>14979</v>
      </c>
      <c r="D4262" s="51" t="s">
        <v>14980</v>
      </c>
      <c r="E4262" s="51" t="s">
        <v>14981</v>
      </c>
      <c r="F4262" s="51"/>
      <c r="G4262" s="51" t="s">
        <v>9114</v>
      </c>
      <c r="H4262" s="437">
        <v>3136000</v>
      </c>
      <c r="I4262" s="251" t="s">
        <v>9113</v>
      </c>
      <c r="J4262" s="17"/>
      <c r="K4262" s="17"/>
      <c r="L4262" s="17"/>
      <c r="M4262" s="17"/>
      <c r="N4262" s="17"/>
      <c r="O4262" s="17"/>
      <c r="P4262" s="17"/>
      <c r="Q4262" s="17"/>
      <c r="R4262" s="16">
        <v>3136000</v>
      </c>
      <c r="S4262" s="16">
        <v>1</v>
      </c>
      <c r="T4262" s="51" t="s">
        <v>14655</v>
      </c>
      <c r="U4262" s="51"/>
      <c r="V4262" s="17"/>
    </row>
    <row r="4263" spans="1:22" s="1" customFormat="1" ht="56.25" x14ac:dyDescent="0.3">
      <c r="A4263" s="16">
        <v>4258</v>
      </c>
      <c r="B4263" s="51" t="s">
        <v>14982</v>
      </c>
      <c r="C4263" s="51" t="s">
        <v>14983</v>
      </c>
      <c r="D4263" s="51" t="s">
        <v>14984</v>
      </c>
      <c r="E4263" s="51" t="s">
        <v>14985</v>
      </c>
      <c r="F4263" s="51"/>
      <c r="G4263" s="51" t="s">
        <v>9115</v>
      </c>
      <c r="H4263" s="437">
        <v>3136000</v>
      </c>
      <c r="I4263" s="251" t="s">
        <v>9421</v>
      </c>
      <c r="J4263" s="17"/>
      <c r="K4263" s="17"/>
      <c r="L4263" s="17"/>
      <c r="M4263" s="17"/>
      <c r="N4263" s="17"/>
      <c r="O4263" s="17"/>
      <c r="P4263" s="17"/>
      <c r="Q4263" s="17"/>
      <c r="R4263" s="16">
        <v>3136000</v>
      </c>
      <c r="S4263" s="16">
        <v>8</v>
      </c>
      <c r="T4263" s="51" t="s">
        <v>14655</v>
      </c>
      <c r="U4263" s="51"/>
      <c r="V4263" s="17"/>
    </row>
    <row r="4264" spans="1:22" s="1" customFormat="1" ht="56.25" x14ac:dyDescent="0.3">
      <c r="A4264" s="16">
        <v>4259</v>
      </c>
      <c r="B4264" s="51" t="s">
        <v>1038</v>
      </c>
      <c r="C4264" s="51" t="s">
        <v>7798</v>
      </c>
      <c r="D4264" s="51" t="s">
        <v>7799</v>
      </c>
      <c r="E4264" s="51" t="s">
        <v>14986</v>
      </c>
      <c r="F4264" s="51"/>
      <c r="G4264" s="51" t="s">
        <v>9115</v>
      </c>
      <c r="H4264" s="437">
        <v>3136000</v>
      </c>
      <c r="I4264" s="251" t="s">
        <v>9268</v>
      </c>
      <c r="J4264" s="17"/>
      <c r="K4264" s="17"/>
      <c r="L4264" s="17"/>
      <c r="M4264" s="17"/>
      <c r="N4264" s="17"/>
      <c r="O4264" s="17"/>
      <c r="P4264" s="17"/>
      <c r="Q4264" s="17"/>
      <c r="R4264" s="16">
        <v>3136000</v>
      </c>
      <c r="S4264" s="16">
        <v>100</v>
      </c>
      <c r="T4264" s="51" t="s">
        <v>14655</v>
      </c>
      <c r="U4264" s="51"/>
      <c r="V4264" s="17"/>
    </row>
    <row r="4265" spans="1:22" s="1" customFormat="1" ht="56.25" x14ac:dyDescent="0.3">
      <c r="A4265" s="16">
        <v>4260</v>
      </c>
      <c r="B4265" s="51" t="s">
        <v>14987</v>
      </c>
      <c r="C4265" s="51" t="s">
        <v>14988</v>
      </c>
      <c r="D4265" s="51" t="s">
        <v>6577</v>
      </c>
      <c r="E4265" s="51" t="s">
        <v>14989</v>
      </c>
      <c r="F4265" s="40" t="s">
        <v>14449</v>
      </c>
      <c r="G4265" s="51" t="s">
        <v>9115</v>
      </c>
      <c r="H4265" s="437">
        <v>3136000</v>
      </c>
      <c r="I4265" s="251" t="s">
        <v>9113</v>
      </c>
      <c r="J4265" s="17"/>
      <c r="K4265" s="17"/>
      <c r="L4265" s="17"/>
      <c r="M4265" s="17"/>
      <c r="N4265" s="17"/>
      <c r="O4265" s="17"/>
      <c r="P4265" s="17"/>
      <c r="Q4265" s="17"/>
      <c r="R4265" s="16">
        <v>3136000</v>
      </c>
      <c r="S4265" s="16">
        <v>1</v>
      </c>
      <c r="T4265" s="51" t="s">
        <v>14655</v>
      </c>
      <c r="U4265" s="51"/>
      <c r="V4265" s="17"/>
    </row>
    <row r="4266" spans="1:22" s="1" customFormat="1" ht="93.75" x14ac:dyDescent="0.3">
      <c r="A4266" s="16">
        <v>4261</v>
      </c>
      <c r="B4266" s="51" t="s">
        <v>1590</v>
      </c>
      <c r="C4266" s="51" t="s">
        <v>14990</v>
      </c>
      <c r="D4266" s="51" t="s">
        <v>14991</v>
      </c>
      <c r="E4266" s="51" t="s">
        <v>14991</v>
      </c>
      <c r="F4266" s="40" t="s">
        <v>14449</v>
      </c>
      <c r="G4266" s="51" t="s">
        <v>9115</v>
      </c>
      <c r="H4266" s="437">
        <v>3136000</v>
      </c>
      <c r="I4266" s="251" t="s">
        <v>9338</v>
      </c>
      <c r="J4266" s="17"/>
      <c r="K4266" s="17"/>
      <c r="L4266" s="17"/>
      <c r="M4266" s="17"/>
      <c r="N4266" s="17"/>
      <c r="O4266" s="17"/>
      <c r="P4266" s="17"/>
      <c r="Q4266" s="17"/>
      <c r="R4266" s="16">
        <v>3136000</v>
      </c>
      <c r="S4266" s="16">
        <v>40</v>
      </c>
      <c r="T4266" s="51" t="s">
        <v>14655</v>
      </c>
      <c r="U4266" s="51"/>
      <c r="V4266" s="17"/>
    </row>
    <row r="4267" spans="1:22" s="1" customFormat="1" ht="112.5" x14ac:dyDescent="0.3">
      <c r="A4267" s="16">
        <v>4262</v>
      </c>
      <c r="B4267" s="51" t="s">
        <v>11326</v>
      </c>
      <c r="C4267" s="51" t="s">
        <v>4677</v>
      </c>
      <c r="D4267" s="51" t="s">
        <v>4678</v>
      </c>
      <c r="E4267" s="17" t="s">
        <v>14994</v>
      </c>
      <c r="F4267" s="40" t="s">
        <v>14449</v>
      </c>
      <c r="G4267" s="51" t="s">
        <v>33</v>
      </c>
      <c r="H4267" s="251">
        <v>685608</v>
      </c>
      <c r="I4267" s="251">
        <v>15</v>
      </c>
      <c r="J4267" s="251">
        <v>612150</v>
      </c>
      <c r="K4267" s="51">
        <v>15</v>
      </c>
      <c r="L4267" s="251">
        <v>612150</v>
      </c>
      <c r="M4267" s="51">
        <v>15</v>
      </c>
      <c r="N4267" s="251">
        <v>612150</v>
      </c>
      <c r="O4267" s="51">
        <v>15</v>
      </c>
      <c r="P4267" s="251">
        <v>612150</v>
      </c>
      <c r="Q4267" s="51">
        <v>15</v>
      </c>
      <c r="R4267" s="16">
        <v>3134208</v>
      </c>
      <c r="S4267" s="16">
        <v>75</v>
      </c>
      <c r="T4267" s="16" t="s">
        <v>14724</v>
      </c>
      <c r="U4267" s="211"/>
      <c r="V4267" s="211"/>
    </row>
    <row r="4268" spans="1:22" s="1" customFormat="1" ht="37.5" x14ac:dyDescent="0.3">
      <c r="A4268" s="16">
        <v>4263</v>
      </c>
      <c r="B4268" s="16" t="s">
        <v>13624</v>
      </c>
      <c r="C4268" s="16" t="s">
        <v>13625</v>
      </c>
      <c r="D4268" s="16" t="s">
        <v>13626</v>
      </c>
      <c r="E4268" s="16" t="s">
        <v>13627</v>
      </c>
      <c r="F4268" s="16"/>
      <c r="G4268" s="151" t="s">
        <v>9115</v>
      </c>
      <c r="H4268" s="166">
        <v>3133968.2</v>
      </c>
      <c r="I4268" s="166" t="s">
        <v>13628</v>
      </c>
      <c r="J4268" s="166"/>
      <c r="K4268" s="166"/>
      <c r="L4268" s="166"/>
      <c r="M4268" s="166"/>
      <c r="N4268" s="166"/>
      <c r="O4268" s="166"/>
      <c r="P4268" s="166"/>
      <c r="Q4268" s="166"/>
      <c r="R4268" s="16">
        <v>3133968.2</v>
      </c>
      <c r="S4268" s="275">
        <v>1091</v>
      </c>
      <c r="T4268" s="123" t="s">
        <v>13573</v>
      </c>
      <c r="U4268" s="118"/>
      <c r="V4268" s="118" t="s">
        <v>13601</v>
      </c>
    </row>
    <row r="4269" spans="1:22" s="1" customFormat="1" ht="225" x14ac:dyDescent="0.3">
      <c r="A4269" s="16">
        <v>4264</v>
      </c>
      <c r="B4269" s="21" t="s">
        <v>961</v>
      </c>
      <c r="C4269" s="16" t="s">
        <v>962</v>
      </c>
      <c r="D4269" s="16" t="s">
        <v>963</v>
      </c>
      <c r="E4269" s="16" t="s">
        <v>964</v>
      </c>
      <c r="F4269" s="40" t="s">
        <v>965</v>
      </c>
      <c r="G4269" s="16" t="s">
        <v>33</v>
      </c>
      <c r="H4269" s="251">
        <v>0</v>
      </c>
      <c r="I4269" s="251">
        <v>0</v>
      </c>
      <c r="J4269" s="16">
        <v>0</v>
      </c>
      <c r="K4269" s="16">
        <v>0</v>
      </c>
      <c r="L4269" s="16">
        <v>0</v>
      </c>
      <c r="M4269" s="16">
        <v>0</v>
      </c>
      <c r="N4269" s="16">
        <v>3133461.23</v>
      </c>
      <c r="O4269" s="16">
        <v>18</v>
      </c>
      <c r="P4269" s="16">
        <v>0</v>
      </c>
      <c r="Q4269" s="16">
        <v>0</v>
      </c>
      <c r="R4269" s="16">
        <v>3133461.23</v>
      </c>
      <c r="S4269" s="16">
        <v>18</v>
      </c>
      <c r="T4269" s="16" t="s">
        <v>966</v>
      </c>
      <c r="U4269" s="16" t="s">
        <v>83</v>
      </c>
      <c r="V4269" s="16" t="s">
        <v>967</v>
      </c>
    </row>
    <row r="4270" spans="1:22" s="1" customFormat="1" ht="93.75" x14ac:dyDescent="0.3">
      <c r="A4270" s="16">
        <v>4265</v>
      </c>
      <c r="B4270" s="21" t="s">
        <v>1590</v>
      </c>
      <c r="C4270" s="16" t="s">
        <v>2778</v>
      </c>
      <c r="D4270" s="16" t="s">
        <v>2779</v>
      </c>
      <c r="E4270" s="16" t="s">
        <v>10939</v>
      </c>
      <c r="F4270" s="16"/>
      <c r="G4270" s="16" t="s">
        <v>9115</v>
      </c>
      <c r="H4270" s="251">
        <v>3132864</v>
      </c>
      <c r="I4270" s="251" t="s">
        <v>10941</v>
      </c>
      <c r="J4270" s="16"/>
      <c r="K4270" s="16"/>
      <c r="L4270" s="16"/>
      <c r="M4270" s="16"/>
      <c r="N4270" s="16"/>
      <c r="O4270" s="16"/>
      <c r="P4270" s="16"/>
      <c r="Q4270" s="16"/>
      <c r="R4270" s="16">
        <v>3132864</v>
      </c>
      <c r="S4270" s="16">
        <v>148</v>
      </c>
      <c r="T4270" s="16" t="s">
        <v>76</v>
      </c>
      <c r="U4270" s="16" t="s">
        <v>83</v>
      </c>
      <c r="V4270" s="16" t="s">
        <v>10826</v>
      </c>
    </row>
    <row r="4271" spans="1:22" s="1" customFormat="1" ht="112.5" x14ac:dyDescent="0.3">
      <c r="A4271" s="16">
        <v>4266</v>
      </c>
      <c r="B4271" s="51" t="s">
        <v>55</v>
      </c>
      <c r="C4271" s="51" t="s">
        <v>2802</v>
      </c>
      <c r="D4271" s="51" t="s">
        <v>2803</v>
      </c>
      <c r="E4271" s="51" t="s">
        <v>14848</v>
      </c>
      <c r="F4271" s="17"/>
      <c r="G4271" s="51" t="s">
        <v>33</v>
      </c>
      <c r="H4271" s="251">
        <v>147975.03</v>
      </c>
      <c r="I4271" s="251">
        <v>13</v>
      </c>
      <c r="J4271" s="252">
        <v>0</v>
      </c>
      <c r="K4271" s="17">
        <v>0</v>
      </c>
      <c r="L4271" s="251">
        <v>0</v>
      </c>
      <c r="M4271" s="17">
        <v>0</v>
      </c>
      <c r="N4271" s="251">
        <v>2983788</v>
      </c>
      <c r="O4271" s="51">
        <v>4</v>
      </c>
      <c r="P4271" s="251">
        <v>0</v>
      </c>
      <c r="Q4271" s="17">
        <v>0</v>
      </c>
      <c r="R4271" s="16">
        <v>3131763.03</v>
      </c>
      <c r="S4271" s="16">
        <v>8</v>
      </c>
      <c r="T4271" s="16" t="s">
        <v>14724</v>
      </c>
      <c r="U4271" s="211"/>
      <c r="V4271" s="211"/>
    </row>
    <row r="4272" spans="1:22" s="1" customFormat="1" ht="56.25" x14ac:dyDescent="0.3">
      <c r="A4272" s="16">
        <v>4267</v>
      </c>
      <c r="B4272" s="21" t="s">
        <v>544</v>
      </c>
      <c r="C4272" s="16" t="s">
        <v>5980</v>
      </c>
      <c r="D4272" s="16" t="s">
        <v>5981</v>
      </c>
      <c r="E4272" s="16" t="s">
        <v>10676</v>
      </c>
      <c r="F4272" s="16"/>
      <c r="G4272" s="16" t="s">
        <v>9115</v>
      </c>
      <c r="H4272" s="251">
        <v>3128160</v>
      </c>
      <c r="I4272" s="251" t="s">
        <v>9113</v>
      </c>
      <c r="J4272" s="16"/>
      <c r="K4272" s="16"/>
      <c r="L4272" s="16"/>
      <c r="M4272" s="16"/>
      <c r="N4272" s="16"/>
      <c r="O4272" s="16"/>
      <c r="P4272" s="16"/>
      <c r="Q4272" s="16"/>
      <c r="R4272" s="16">
        <v>3128160</v>
      </c>
      <c r="S4272" s="16">
        <v>1</v>
      </c>
      <c r="T4272" s="16" t="s">
        <v>76</v>
      </c>
      <c r="U4272" s="16" t="s">
        <v>61</v>
      </c>
      <c r="V4272" s="16" t="s">
        <v>10428</v>
      </c>
    </row>
    <row r="4273" spans="1:22" ht="56.25" x14ac:dyDescent="0.3">
      <c r="A4273" s="16">
        <v>4268</v>
      </c>
      <c r="B4273" s="21" t="s">
        <v>544</v>
      </c>
      <c r="C4273" s="16" t="s">
        <v>5980</v>
      </c>
      <c r="D4273" s="16" t="s">
        <v>5981</v>
      </c>
      <c r="E4273" s="16" t="s">
        <v>10676</v>
      </c>
      <c r="F4273" s="16"/>
      <c r="G4273" s="16" t="s">
        <v>9115</v>
      </c>
      <c r="H4273" s="251">
        <v>3128160</v>
      </c>
      <c r="I4273" s="251" t="s">
        <v>9113</v>
      </c>
      <c r="J4273" s="16"/>
      <c r="K4273" s="16"/>
      <c r="L4273" s="16"/>
      <c r="M4273" s="16"/>
      <c r="N4273" s="16"/>
      <c r="O4273" s="16"/>
      <c r="P4273" s="16"/>
      <c r="Q4273" s="16"/>
      <c r="R4273" s="16">
        <v>3128160</v>
      </c>
      <c r="S4273" s="16">
        <v>1</v>
      </c>
      <c r="T4273" s="16" t="s">
        <v>76</v>
      </c>
      <c r="U4273" s="16" t="s">
        <v>61</v>
      </c>
      <c r="V4273" s="16" t="s">
        <v>10428</v>
      </c>
    </row>
    <row r="4274" spans="1:22" ht="75" x14ac:dyDescent="0.3">
      <c r="A4274" s="16">
        <v>4269</v>
      </c>
      <c r="B4274" s="21" t="s">
        <v>2414</v>
      </c>
      <c r="C4274" s="16" t="s">
        <v>2415</v>
      </c>
      <c r="D4274" s="16" t="s">
        <v>2416</v>
      </c>
      <c r="E4274" s="16" t="s">
        <v>2434</v>
      </c>
      <c r="F4274" s="16" t="s">
        <v>2434</v>
      </c>
      <c r="G4274" s="16" t="s">
        <v>1493</v>
      </c>
      <c r="H4274" s="251">
        <v>3127688.5714285714</v>
      </c>
      <c r="I4274" s="251">
        <v>2</v>
      </c>
      <c r="J4274" s="16">
        <v>0</v>
      </c>
      <c r="K4274" s="16">
        <v>0</v>
      </c>
      <c r="L4274" s="16">
        <v>0</v>
      </c>
      <c r="M4274" s="16">
        <v>0</v>
      </c>
      <c r="N4274" s="16">
        <v>0</v>
      </c>
      <c r="O4274" s="16">
        <v>0</v>
      </c>
      <c r="P4274" s="16">
        <v>0</v>
      </c>
      <c r="Q4274" s="16">
        <v>0</v>
      </c>
      <c r="R4274" s="16">
        <v>3127688.5714285714</v>
      </c>
      <c r="S4274" s="16">
        <v>2</v>
      </c>
      <c r="T4274" s="16" t="s">
        <v>1326</v>
      </c>
      <c r="U4274" s="16" t="s">
        <v>35</v>
      </c>
      <c r="V4274" s="16" t="s">
        <v>199</v>
      </c>
    </row>
    <row r="4275" spans="1:22" s="1" customFormat="1" ht="150" x14ac:dyDescent="0.3">
      <c r="A4275" s="16">
        <v>4270</v>
      </c>
      <c r="B4275" s="20" t="s">
        <v>16101</v>
      </c>
      <c r="C4275" s="20" t="s">
        <v>16102</v>
      </c>
      <c r="D4275" s="20" t="s">
        <v>16103</v>
      </c>
      <c r="E4275" s="20" t="s">
        <v>16104</v>
      </c>
      <c r="F4275" s="116" t="s">
        <v>16105</v>
      </c>
      <c r="G4275" s="21" t="s">
        <v>33</v>
      </c>
      <c r="H4275" s="115">
        <v>3127604.15</v>
      </c>
      <c r="I4275" s="115">
        <v>55</v>
      </c>
      <c r="J4275" s="171"/>
      <c r="K4275" s="171"/>
      <c r="L4275" s="171"/>
      <c r="M4275" s="171"/>
      <c r="N4275" s="174"/>
      <c r="O4275" s="174"/>
      <c r="P4275" s="174"/>
      <c r="Q4275" s="174"/>
      <c r="R4275" s="16">
        <v>3127604.15</v>
      </c>
      <c r="S4275" s="171">
        <v>55</v>
      </c>
      <c r="T4275" s="20" t="s">
        <v>15928</v>
      </c>
      <c r="U4275" s="16" t="s">
        <v>35</v>
      </c>
      <c r="V4275" s="16" t="s">
        <v>199</v>
      </c>
    </row>
    <row r="4276" spans="1:22" s="1" customFormat="1" ht="131.25" x14ac:dyDescent="0.3">
      <c r="A4276" s="16">
        <v>4271</v>
      </c>
      <c r="B4276" s="21" t="s">
        <v>5458</v>
      </c>
      <c r="C4276" s="16" t="s">
        <v>5459</v>
      </c>
      <c r="D4276" s="16" t="s">
        <v>5460</v>
      </c>
      <c r="E4276" s="16" t="s">
        <v>5464</v>
      </c>
      <c r="F4276" s="16"/>
      <c r="G4276" s="16" t="s">
        <v>1493</v>
      </c>
      <c r="H4276" s="251">
        <v>3125640</v>
      </c>
      <c r="I4276" s="251">
        <v>105</v>
      </c>
      <c r="J4276" s="16">
        <v>0</v>
      </c>
      <c r="K4276" s="16">
        <v>0</v>
      </c>
      <c r="L4276" s="16">
        <v>0</v>
      </c>
      <c r="M4276" s="16">
        <v>0</v>
      </c>
      <c r="N4276" s="16">
        <v>0</v>
      </c>
      <c r="O4276" s="16">
        <v>0</v>
      </c>
      <c r="P4276" s="16">
        <v>0</v>
      </c>
      <c r="Q4276" s="16">
        <v>0</v>
      </c>
      <c r="R4276" s="16">
        <v>3125640</v>
      </c>
      <c r="S4276" s="16">
        <v>105</v>
      </c>
      <c r="T4276" s="16" t="s">
        <v>76</v>
      </c>
      <c r="U4276" s="16"/>
      <c r="V4276" s="16"/>
    </row>
    <row r="4277" spans="1:22" s="1" customFormat="1" ht="409.5" x14ac:dyDescent="0.3">
      <c r="A4277" s="16">
        <v>4272</v>
      </c>
      <c r="B4277" s="16" t="s">
        <v>2198</v>
      </c>
      <c r="C4277" s="16" t="s">
        <v>2197</v>
      </c>
      <c r="D4277" s="16" t="s">
        <v>2199</v>
      </c>
      <c r="E4277" s="16" t="s">
        <v>12710</v>
      </c>
      <c r="F4277" s="16" t="s">
        <v>12711</v>
      </c>
      <c r="G4277" s="151" t="s">
        <v>33</v>
      </c>
      <c r="H4277" s="275">
        <v>781347.05999999994</v>
      </c>
      <c r="I4277" s="275">
        <v>166</v>
      </c>
      <c r="J4277" s="275">
        <v>781347.05999999994</v>
      </c>
      <c r="K4277" s="275">
        <v>166</v>
      </c>
      <c r="L4277" s="275">
        <v>781347.05999999994</v>
      </c>
      <c r="M4277" s="275">
        <v>166</v>
      </c>
      <c r="N4277" s="275">
        <v>781347.05999999994</v>
      </c>
      <c r="O4277" s="275">
        <v>166</v>
      </c>
      <c r="P4277" s="275"/>
      <c r="Q4277" s="275"/>
      <c r="R4277" s="16">
        <v>3125388.2399999998</v>
      </c>
      <c r="S4277" s="275">
        <v>664</v>
      </c>
      <c r="T4277" s="243" t="s">
        <v>11752</v>
      </c>
      <c r="U4277" s="279" t="s">
        <v>61</v>
      </c>
      <c r="V4277" s="279" t="s">
        <v>12482</v>
      </c>
    </row>
    <row r="4278" spans="1:22" s="1" customFormat="1" ht="75" x14ac:dyDescent="0.3">
      <c r="A4278" s="16">
        <v>4273</v>
      </c>
      <c r="B4278" s="21" t="s">
        <v>8371</v>
      </c>
      <c r="C4278" s="16" t="s">
        <v>1382</v>
      </c>
      <c r="D4278" s="16" t="s">
        <v>645</v>
      </c>
      <c r="E4278" s="16" t="s">
        <v>1383</v>
      </c>
      <c r="F4278" s="16"/>
      <c r="G4278" s="16" t="s">
        <v>33</v>
      </c>
      <c r="H4278" s="251">
        <v>1562357.9999999998</v>
      </c>
      <c r="I4278" s="251">
        <v>42</v>
      </c>
      <c r="J4278" s="16">
        <v>0</v>
      </c>
      <c r="K4278" s="16">
        <v>0</v>
      </c>
      <c r="L4278" s="16">
        <v>1562357.9999999998</v>
      </c>
      <c r="M4278" s="16">
        <v>0</v>
      </c>
      <c r="N4278" s="16">
        <v>0</v>
      </c>
      <c r="O4278" s="16">
        <v>0</v>
      </c>
      <c r="P4278" s="16">
        <v>0</v>
      </c>
      <c r="Q4278" s="16">
        <v>0</v>
      </c>
      <c r="R4278" s="16">
        <v>3124715.9999999995</v>
      </c>
      <c r="S4278" s="16">
        <v>42</v>
      </c>
      <c r="T4278" s="16" t="s">
        <v>213</v>
      </c>
      <c r="U4278" s="16" t="s">
        <v>7048</v>
      </c>
      <c r="V4278" s="16" t="s">
        <v>7048</v>
      </c>
    </row>
    <row r="4279" spans="1:22" s="1" customFormat="1" ht="375" x14ac:dyDescent="0.3">
      <c r="A4279" s="16">
        <v>4274</v>
      </c>
      <c r="B4279" s="21" t="s">
        <v>4365</v>
      </c>
      <c r="C4279" s="16" t="s">
        <v>4366</v>
      </c>
      <c r="D4279" s="16" t="s">
        <v>4367</v>
      </c>
      <c r="E4279" s="16" t="s">
        <v>4368</v>
      </c>
      <c r="F4279" s="16"/>
      <c r="G4279" s="16" t="s">
        <v>1493</v>
      </c>
      <c r="H4279" s="251">
        <v>3124325.79</v>
      </c>
      <c r="I4279" s="251">
        <v>51</v>
      </c>
      <c r="J4279" s="16">
        <v>0</v>
      </c>
      <c r="K4279" s="16">
        <v>0</v>
      </c>
      <c r="L4279" s="16">
        <v>0</v>
      </c>
      <c r="M4279" s="16">
        <v>0</v>
      </c>
      <c r="N4279" s="16">
        <v>0</v>
      </c>
      <c r="O4279" s="16">
        <v>0</v>
      </c>
      <c r="P4279" s="16">
        <v>0</v>
      </c>
      <c r="Q4279" s="16">
        <v>0</v>
      </c>
      <c r="R4279" s="16">
        <v>3124325.79</v>
      </c>
      <c r="S4279" s="16">
        <v>51</v>
      </c>
      <c r="T4279" s="16" t="s">
        <v>76</v>
      </c>
      <c r="U4279" s="16" t="s">
        <v>2567</v>
      </c>
      <c r="V4279" s="16" t="s">
        <v>199</v>
      </c>
    </row>
    <row r="4280" spans="1:22" s="1" customFormat="1" x14ac:dyDescent="0.3">
      <c r="A4280" s="16">
        <v>4275</v>
      </c>
      <c r="B4280" s="21" t="s">
        <v>4470</v>
      </c>
      <c r="C4280" s="16" t="s">
        <v>7022</v>
      </c>
      <c r="D4280" s="16" t="s">
        <v>1601</v>
      </c>
      <c r="E4280" s="16" t="s">
        <v>10646</v>
      </c>
      <c r="F4280" s="16"/>
      <c r="G4280" s="16" t="s">
        <v>9115</v>
      </c>
      <c r="H4280" s="251">
        <v>3122068.32</v>
      </c>
      <c r="I4280" s="251" t="s">
        <v>10652</v>
      </c>
      <c r="J4280" s="16"/>
      <c r="K4280" s="16"/>
      <c r="L4280" s="16"/>
      <c r="M4280" s="16"/>
      <c r="N4280" s="16"/>
      <c r="O4280" s="16"/>
      <c r="P4280" s="16"/>
      <c r="Q4280" s="16"/>
      <c r="R4280" s="16">
        <v>3122068.32</v>
      </c>
      <c r="S4280" s="16">
        <v>49</v>
      </c>
      <c r="T4280" s="16" t="s">
        <v>76</v>
      </c>
      <c r="U4280" s="16" t="s">
        <v>2567</v>
      </c>
      <c r="V4280" s="16" t="s">
        <v>10648</v>
      </c>
    </row>
    <row r="4281" spans="1:22" s="1" customFormat="1" ht="112.5" x14ac:dyDescent="0.3">
      <c r="A4281" s="16">
        <v>4276</v>
      </c>
      <c r="B4281" s="21" t="s">
        <v>1030</v>
      </c>
      <c r="C4281" s="16" t="s">
        <v>1031</v>
      </c>
      <c r="D4281" s="16" t="s">
        <v>1032</v>
      </c>
      <c r="E4281" s="16" t="s">
        <v>1033</v>
      </c>
      <c r="F4281" s="16"/>
      <c r="G4281" s="16" t="s">
        <v>49</v>
      </c>
      <c r="H4281" s="251">
        <v>1000000</v>
      </c>
      <c r="I4281" s="251">
        <v>20</v>
      </c>
      <c r="J4281" s="16">
        <v>1040000</v>
      </c>
      <c r="K4281" s="16">
        <v>20</v>
      </c>
      <c r="L4281" s="16">
        <v>1081600</v>
      </c>
      <c r="M4281" s="16">
        <v>20</v>
      </c>
      <c r="N4281" s="16">
        <v>0</v>
      </c>
      <c r="O4281" s="16">
        <v>0</v>
      </c>
      <c r="P4281" s="16">
        <v>0</v>
      </c>
      <c r="Q4281" s="16">
        <v>0</v>
      </c>
      <c r="R4281" s="16">
        <v>3121600</v>
      </c>
      <c r="S4281" s="16">
        <v>60</v>
      </c>
      <c r="T4281" s="16" t="s">
        <v>50</v>
      </c>
      <c r="U4281" s="16" t="s">
        <v>350</v>
      </c>
      <c r="V4281" s="16" t="s">
        <v>1034</v>
      </c>
    </row>
    <row r="4282" spans="1:22" s="8" customFormat="1" ht="37.5" x14ac:dyDescent="0.3">
      <c r="A4282" s="16">
        <v>4277</v>
      </c>
      <c r="B4282" s="21" t="s">
        <v>10608</v>
      </c>
      <c r="C4282" s="16" t="s">
        <v>3859</v>
      </c>
      <c r="D4282" s="16" t="s">
        <v>3860</v>
      </c>
      <c r="E4282" s="16" t="s">
        <v>10609</v>
      </c>
      <c r="F4282" s="16"/>
      <c r="G4282" s="16" t="s">
        <v>9115</v>
      </c>
      <c r="H4282" s="251">
        <v>3116400</v>
      </c>
      <c r="I4282" s="251" t="s">
        <v>7093</v>
      </c>
      <c r="J4282" s="16"/>
      <c r="K4282" s="16"/>
      <c r="L4282" s="16"/>
      <c r="M4282" s="16"/>
      <c r="N4282" s="16"/>
      <c r="O4282" s="16"/>
      <c r="P4282" s="16"/>
      <c r="Q4282" s="16"/>
      <c r="R4282" s="16">
        <v>3116400</v>
      </c>
      <c r="S4282" s="16">
        <v>530</v>
      </c>
      <c r="T4282" s="16" t="s">
        <v>76</v>
      </c>
      <c r="U4282" s="16" t="s">
        <v>5737</v>
      </c>
      <c r="V4282" s="16" t="s">
        <v>10611</v>
      </c>
    </row>
    <row r="4283" spans="1:22" s="9" customFormat="1" ht="56.25" x14ac:dyDescent="0.2">
      <c r="A4283" s="16">
        <v>4278</v>
      </c>
      <c r="B4283" s="51" t="s">
        <v>1993</v>
      </c>
      <c r="C4283" s="51" t="s">
        <v>14939</v>
      </c>
      <c r="D4283" s="51" t="s">
        <v>14940</v>
      </c>
      <c r="E4283" s="51" t="s">
        <v>14992</v>
      </c>
      <c r="F4283" s="40" t="s">
        <v>14449</v>
      </c>
      <c r="G4283" s="51" t="s">
        <v>9114</v>
      </c>
      <c r="H4283" s="437">
        <v>3113600</v>
      </c>
      <c r="I4283" s="251" t="s">
        <v>9126</v>
      </c>
      <c r="J4283" s="17"/>
      <c r="K4283" s="17"/>
      <c r="L4283" s="17"/>
      <c r="M4283" s="17"/>
      <c r="N4283" s="17"/>
      <c r="O4283" s="17"/>
      <c r="P4283" s="17"/>
      <c r="Q4283" s="17"/>
      <c r="R4283" s="16">
        <v>3113600</v>
      </c>
      <c r="S4283" s="16">
        <v>10</v>
      </c>
      <c r="T4283" s="51" t="s">
        <v>14655</v>
      </c>
      <c r="U4283" s="51"/>
      <c r="V4283" s="17"/>
    </row>
    <row r="4284" spans="1:22" s="9" customFormat="1" ht="93.75" x14ac:dyDescent="0.2">
      <c r="A4284" s="16">
        <v>4279</v>
      </c>
      <c r="B4284" s="21" t="s">
        <v>3650</v>
      </c>
      <c r="C4284" s="16" t="s">
        <v>3651</v>
      </c>
      <c r="D4284" s="16" t="s">
        <v>3652</v>
      </c>
      <c r="E4284" s="16" t="s">
        <v>3653</v>
      </c>
      <c r="F4284" s="16"/>
      <c r="G4284" s="16" t="s">
        <v>1493</v>
      </c>
      <c r="H4284" s="251">
        <v>574784</v>
      </c>
      <c r="I4284" s="251">
        <v>4</v>
      </c>
      <c r="J4284" s="16">
        <v>597775.35999999999</v>
      </c>
      <c r="K4284" s="16">
        <v>4</v>
      </c>
      <c r="L4284" s="16">
        <v>621686.37439999997</v>
      </c>
      <c r="M4284" s="16">
        <v>4</v>
      </c>
      <c r="N4284" s="16">
        <v>646553.82937599998</v>
      </c>
      <c r="O4284" s="16">
        <v>4</v>
      </c>
      <c r="P4284" s="16">
        <v>672415.98255104001</v>
      </c>
      <c r="Q4284" s="16">
        <v>4</v>
      </c>
      <c r="R4284" s="16">
        <v>3113215.5463270401</v>
      </c>
      <c r="S4284" s="16">
        <v>20</v>
      </c>
      <c r="T4284" s="16" t="s">
        <v>50</v>
      </c>
      <c r="U4284" s="16" t="s">
        <v>2567</v>
      </c>
      <c r="V4284" s="16" t="s">
        <v>3575</v>
      </c>
    </row>
    <row r="4285" spans="1:22" s="9" customFormat="1" ht="409.5" x14ac:dyDescent="0.2">
      <c r="A4285" s="16">
        <v>4280</v>
      </c>
      <c r="B4285" s="21" t="s">
        <v>9818</v>
      </c>
      <c r="C4285" s="16" t="s">
        <v>3019</v>
      </c>
      <c r="D4285" s="16" t="s">
        <v>4640</v>
      </c>
      <c r="E4285" s="16" t="s">
        <v>9822</v>
      </c>
      <c r="F4285" s="16" t="s">
        <v>9823</v>
      </c>
      <c r="G4285" s="16" t="s">
        <v>9769</v>
      </c>
      <c r="H4285" s="251">
        <v>622465.5</v>
      </c>
      <c r="I4285" s="251">
        <v>6</v>
      </c>
      <c r="J4285" s="16">
        <v>622465.5</v>
      </c>
      <c r="K4285" s="16">
        <v>6</v>
      </c>
      <c r="L4285" s="16">
        <v>622465.5</v>
      </c>
      <c r="M4285" s="16">
        <v>6</v>
      </c>
      <c r="N4285" s="16">
        <v>622465.5</v>
      </c>
      <c r="O4285" s="16">
        <v>6</v>
      </c>
      <c r="P4285" s="16">
        <v>622465.5</v>
      </c>
      <c r="Q4285" s="16">
        <v>6</v>
      </c>
      <c r="R4285" s="16">
        <v>3112327.5</v>
      </c>
      <c r="S4285" s="16">
        <v>30</v>
      </c>
      <c r="T4285" s="16" t="s">
        <v>25</v>
      </c>
      <c r="U4285" s="16" t="s">
        <v>1097</v>
      </c>
      <c r="V4285" s="16" t="s">
        <v>9821</v>
      </c>
    </row>
    <row r="4286" spans="1:22" s="9" customFormat="1" ht="56.25" x14ac:dyDescent="0.2">
      <c r="A4286" s="16">
        <v>4281</v>
      </c>
      <c r="B4286" s="21" t="s">
        <v>7049</v>
      </c>
      <c r="C4286" s="16" t="s">
        <v>7050</v>
      </c>
      <c r="D4286" s="16" t="s">
        <v>2012</v>
      </c>
      <c r="E4286" s="16" t="s">
        <v>9328</v>
      </c>
      <c r="F4286" s="16"/>
      <c r="G4286" s="16" t="s">
        <v>9115</v>
      </c>
      <c r="H4286" s="251">
        <v>3110530.35</v>
      </c>
      <c r="I4286" s="251" t="s">
        <v>9329</v>
      </c>
      <c r="J4286" s="16"/>
      <c r="K4286" s="16"/>
      <c r="L4286" s="16"/>
      <c r="M4286" s="16"/>
      <c r="N4286" s="16"/>
      <c r="O4286" s="16"/>
      <c r="P4286" s="16"/>
      <c r="Q4286" s="16"/>
      <c r="R4286" s="16">
        <v>3110530.35</v>
      </c>
      <c r="S4286" s="16">
        <v>36</v>
      </c>
      <c r="T4286" s="16" t="s">
        <v>1326</v>
      </c>
      <c r="U4286" s="16"/>
      <c r="V4286" s="16"/>
    </row>
    <row r="4287" spans="1:22" s="9" customFormat="1" ht="150" x14ac:dyDescent="0.2">
      <c r="A4287" s="16">
        <v>4282</v>
      </c>
      <c r="B4287" s="21" t="s">
        <v>5458</v>
      </c>
      <c r="C4287" s="16" t="s">
        <v>5459</v>
      </c>
      <c r="D4287" s="16" t="s">
        <v>5460</v>
      </c>
      <c r="E4287" s="16" t="s">
        <v>6358</v>
      </c>
      <c r="F4287" s="16"/>
      <c r="G4287" s="16" t="s">
        <v>1493</v>
      </c>
      <c r="H4287" s="251">
        <v>3109080</v>
      </c>
      <c r="I4287" s="251">
        <v>60</v>
      </c>
      <c r="J4287" s="16">
        <v>0</v>
      </c>
      <c r="K4287" s="16">
        <v>0</v>
      </c>
      <c r="L4287" s="16">
        <v>0</v>
      </c>
      <c r="M4287" s="16">
        <v>0</v>
      </c>
      <c r="N4287" s="16">
        <v>0</v>
      </c>
      <c r="O4287" s="16">
        <v>0</v>
      </c>
      <c r="P4287" s="16">
        <v>0</v>
      </c>
      <c r="Q4287" s="16">
        <v>0</v>
      </c>
      <c r="R4287" s="16">
        <v>3109080</v>
      </c>
      <c r="S4287" s="16">
        <v>60</v>
      </c>
      <c r="T4287" s="16" t="s">
        <v>76</v>
      </c>
      <c r="U4287" s="16"/>
      <c r="V4287" s="16"/>
    </row>
    <row r="4288" spans="1:22" s="7" customFormat="1" ht="37.5" x14ac:dyDescent="0.3">
      <c r="A4288" s="16">
        <v>4283</v>
      </c>
      <c r="B4288" s="21" t="s">
        <v>9530</v>
      </c>
      <c r="C4288" s="16" t="s">
        <v>9531</v>
      </c>
      <c r="D4288" s="16" t="s">
        <v>9532</v>
      </c>
      <c r="E4288" s="16" t="s">
        <v>9533</v>
      </c>
      <c r="F4288" s="16"/>
      <c r="G4288" s="16" t="s">
        <v>49</v>
      </c>
      <c r="H4288" s="251">
        <v>0</v>
      </c>
      <c r="I4288" s="251"/>
      <c r="J4288" s="16">
        <v>3104689.5</v>
      </c>
      <c r="K4288" s="16">
        <v>2</v>
      </c>
      <c r="L4288" s="16"/>
      <c r="M4288" s="16"/>
      <c r="N4288" s="16"/>
      <c r="O4288" s="16"/>
      <c r="P4288" s="16"/>
      <c r="Q4288" s="16"/>
      <c r="R4288" s="16">
        <v>3104689.5</v>
      </c>
      <c r="S4288" s="16">
        <v>2</v>
      </c>
      <c r="T4288" s="16" t="s">
        <v>1326</v>
      </c>
      <c r="U4288" s="16" t="s">
        <v>294</v>
      </c>
      <c r="V4288" s="16" t="s">
        <v>9534</v>
      </c>
    </row>
    <row r="4289" spans="1:22" s="7" customFormat="1" ht="131.25" x14ac:dyDescent="0.3">
      <c r="A4289" s="16">
        <v>4284</v>
      </c>
      <c r="B4289" s="21" t="s">
        <v>8372</v>
      </c>
      <c r="C4289" s="16" t="s">
        <v>593</v>
      </c>
      <c r="D4289" s="16" t="s">
        <v>592</v>
      </c>
      <c r="E4289" s="16" t="s">
        <v>594</v>
      </c>
      <c r="F4289" s="16"/>
      <c r="G4289" s="16" t="s">
        <v>33</v>
      </c>
      <c r="H4289" s="251">
        <v>489599.99999999994</v>
      </c>
      <c r="I4289" s="251">
        <v>160</v>
      </c>
      <c r="J4289" s="16">
        <v>767273.28</v>
      </c>
      <c r="K4289" s="16">
        <v>237</v>
      </c>
      <c r="L4289" s="16">
        <v>615113.6</v>
      </c>
      <c r="M4289" s="16">
        <v>190</v>
      </c>
      <c r="N4289" s="16">
        <v>615113.6</v>
      </c>
      <c r="O4289" s="16">
        <v>190</v>
      </c>
      <c r="P4289" s="16">
        <v>615113.6</v>
      </c>
      <c r="Q4289" s="16">
        <v>190</v>
      </c>
      <c r="R4289" s="16">
        <v>3102214.08</v>
      </c>
      <c r="S4289" s="16">
        <v>967</v>
      </c>
      <c r="T4289" s="16" t="s">
        <v>213</v>
      </c>
      <c r="U4289" s="16" t="s">
        <v>83</v>
      </c>
      <c r="V4289" s="16" t="s">
        <v>8373</v>
      </c>
    </row>
    <row r="4290" spans="1:22" s="7" customFormat="1" ht="75" x14ac:dyDescent="0.3">
      <c r="A4290" s="16">
        <v>4285</v>
      </c>
      <c r="B4290" s="21" t="s">
        <v>908</v>
      </c>
      <c r="C4290" s="16" t="s">
        <v>909</v>
      </c>
      <c r="D4290" s="16" t="s">
        <v>910</v>
      </c>
      <c r="E4290" s="16" t="s">
        <v>911</v>
      </c>
      <c r="F4290" s="40" t="s">
        <v>912</v>
      </c>
      <c r="G4290" s="16" t="s">
        <v>33</v>
      </c>
      <c r="H4290" s="251">
        <v>1485000</v>
      </c>
      <c r="I4290" s="251">
        <v>1500</v>
      </c>
      <c r="J4290" s="16">
        <v>794327</v>
      </c>
      <c r="K4290" s="16">
        <v>600</v>
      </c>
      <c r="L4290" s="16">
        <v>822128</v>
      </c>
      <c r="M4290" s="16">
        <v>600</v>
      </c>
      <c r="N4290" s="16">
        <v>0</v>
      </c>
      <c r="O4290" s="16">
        <v>0</v>
      </c>
      <c r="P4290" s="16">
        <v>0</v>
      </c>
      <c r="Q4290" s="16">
        <v>0</v>
      </c>
      <c r="R4290" s="16">
        <v>3101455</v>
      </c>
      <c r="S4290" s="16">
        <v>2700</v>
      </c>
      <c r="T4290" s="16" t="s">
        <v>913</v>
      </c>
      <c r="U4290" s="16" t="s">
        <v>35</v>
      </c>
      <c r="V4290" s="16" t="s">
        <v>914</v>
      </c>
    </row>
    <row r="4291" spans="1:22" s="7" customFormat="1" ht="75" x14ac:dyDescent="0.3">
      <c r="A4291" s="16">
        <v>4286</v>
      </c>
      <c r="B4291" s="21" t="s">
        <v>908</v>
      </c>
      <c r="C4291" s="16" t="s">
        <v>909</v>
      </c>
      <c r="D4291" s="16" t="s">
        <v>910</v>
      </c>
      <c r="E4291" s="16" t="s">
        <v>911</v>
      </c>
      <c r="F4291" s="16" t="s">
        <v>912</v>
      </c>
      <c r="G4291" s="16">
        <v>796</v>
      </c>
      <c r="H4291" s="251">
        <v>1485000</v>
      </c>
      <c r="I4291" s="251">
        <v>1500</v>
      </c>
      <c r="J4291" s="16">
        <v>794327</v>
      </c>
      <c r="K4291" s="16">
        <v>600</v>
      </c>
      <c r="L4291" s="16">
        <v>822128</v>
      </c>
      <c r="M4291" s="16">
        <v>600</v>
      </c>
      <c r="N4291" s="16">
        <v>0</v>
      </c>
      <c r="O4291" s="16">
        <v>0</v>
      </c>
      <c r="P4291" s="16">
        <v>0</v>
      </c>
      <c r="Q4291" s="16">
        <v>0</v>
      </c>
      <c r="R4291" s="16">
        <v>3101455</v>
      </c>
      <c r="S4291" s="16">
        <v>2700</v>
      </c>
      <c r="T4291" s="16" t="s">
        <v>913</v>
      </c>
      <c r="U4291" s="16" t="s">
        <v>35</v>
      </c>
      <c r="V4291" s="16" t="s">
        <v>914</v>
      </c>
    </row>
    <row r="4292" spans="1:22" s="7" customFormat="1" ht="37.5" x14ac:dyDescent="0.3">
      <c r="A4292" s="16">
        <v>4287</v>
      </c>
      <c r="B4292" s="21" t="s">
        <v>4626</v>
      </c>
      <c r="C4292" s="16" t="s">
        <v>6057</v>
      </c>
      <c r="D4292" s="16" t="s">
        <v>6058</v>
      </c>
      <c r="E4292" s="16" t="s">
        <v>9381</v>
      </c>
      <c r="F4292" s="16"/>
      <c r="G4292" s="16" t="s">
        <v>9115</v>
      </c>
      <c r="H4292" s="251">
        <v>3099989.76</v>
      </c>
      <c r="I4292" s="251" t="s">
        <v>9123</v>
      </c>
      <c r="J4292" s="16"/>
      <c r="K4292" s="16"/>
      <c r="L4292" s="16"/>
      <c r="M4292" s="16"/>
      <c r="N4292" s="16"/>
      <c r="O4292" s="16"/>
      <c r="P4292" s="16"/>
      <c r="Q4292" s="16"/>
      <c r="R4292" s="16">
        <v>3099989.76</v>
      </c>
      <c r="S4292" s="16">
        <v>6</v>
      </c>
      <c r="T4292" s="16" t="s">
        <v>1326</v>
      </c>
      <c r="U4292" s="16"/>
      <c r="V4292" s="16"/>
    </row>
    <row r="4293" spans="1:22" s="7" customFormat="1" ht="56.25" x14ac:dyDescent="0.3">
      <c r="A4293" s="16">
        <v>4288</v>
      </c>
      <c r="B4293" s="21" t="s">
        <v>3176</v>
      </c>
      <c r="C4293" s="16" t="s">
        <v>5834</v>
      </c>
      <c r="D4293" s="16" t="s">
        <v>5835</v>
      </c>
      <c r="E4293" s="16" t="s">
        <v>10485</v>
      </c>
      <c r="F4293" s="16"/>
      <c r="G4293" s="16" t="s">
        <v>9115</v>
      </c>
      <c r="H4293" s="251">
        <v>3099676.52</v>
      </c>
      <c r="I4293" s="251" t="s">
        <v>9283</v>
      </c>
      <c r="J4293" s="16"/>
      <c r="K4293" s="16"/>
      <c r="L4293" s="16"/>
      <c r="M4293" s="16"/>
      <c r="N4293" s="16"/>
      <c r="O4293" s="16"/>
      <c r="P4293" s="16"/>
      <c r="Q4293" s="16"/>
      <c r="R4293" s="16">
        <v>3099676.52</v>
      </c>
      <c r="S4293" s="16">
        <v>32</v>
      </c>
      <c r="T4293" s="16" t="s">
        <v>76</v>
      </c>
      <c r="U4293" s="16" t="s">
        <v>1702</v>
      </c>
      <c r="V4293" s="16" t="s">
        <v>5837</v>
      </c>
    </row>
    <row r="4294" spans="1:22" s="5" customFormat="1" ht="37.5" x14ac:dyDescent="0.2">
      <c r="A4294" s="16">
        <v>4289</v>
      </c>
      <c r="B4294" s="16" t="s">
        <v>264</v>
      </c>
      <c r="C4294" s="16" t="s">
        <v>265</v>
      </c>
      <c r="D4294" s="16" t="s">
        <v>266</v>
      </c>
      <c r="E4294" s="16" t="s">
        <v>12712</v>
      </c>
      <c r="F4294" s="16"/>
      <c r="G4294" s="151" t="s">
        <v>9115</v>
      </c>
      <c r="H4294" s="275">
        <v>0</v>
      </c>
      <c r="I4294" s="275">
        <v>0</v>
      </c>
      <c r="J4294" s="275">
        <v>0</v>
      </c>
      <c r="K4294" s="275">
        <v>0</v>
      </c>
      <c r="L4294" s="275">
        <v>1549653.92</v>
      </c>
      <c r="M4294" s="275" t="s">
        <v>9252</v>
      </c>
      <c r="N4294" s="275">
        <v>0</v>
      </c>
      <c r="O4294" s="275">
        <v>0</v>
      </c>
      <c r="P4294" s="275">
        <v>1549653.92</v>
      </c>
      <c r="Q4294" s="275" t="s">
        <v>9252</v>
      </c>
      <c r="R4294" s="16">
        <v>3099307.84</v>
      </c>
      <c r="S4294" s="275">
        <v>32</v>
      </c>
      <c r="T4294" s="38" t="s">
        <v>11752</v>
      </c>
      <c r="U4294" s="279"/>
      <c r="V4294" s="279"/>
    </row>
    <row r="4295" spans="1:22" s="7" customFormat="1" ht="56.25" x14ac:dyDescent="0.3">
      <c r="A4295" s="16">
        <v>4290</v>
      </c>
      <c r="B4295" s="16" t="s">
        <v>878</v>
      </c>
      <c r="C4295" s="16" t="s">
        <v>893</v>
      </c>
      <c r="D4295" s="16" t="s">
        <v>894</v>
      </c>
      <c r="E4295" s="16" t="s">
        <v>13375</v>
      </c>
      <c r="F4295" s="16"/>
      <c r="G4295" s="151" t="s">
        <v>7079</v>
      </c>
      <c r="H4295" s="168">
        <v>3091186.56</v>
      </c>
      <c r="I4295" s="166">
        <v>3.19</v>
      </c>
      <c r="J4295" s="166">
        <v>0</v>
      </c>
      <c r="K4295" s="166">
        <v>0</v>
      </c>
      <c r="L4295" s="166">
        <v>0</v>
      </c>
      <c r="M4295" s="166">
        <v>0</v>
      </c>
      <c r="N4295" s="166">
        <v>0</v>
      </c>
      <c r="O4295" s="166">
        <v>0</v>
      </c>
      <c r="P4295" s="166">
        <v>0</v>
      </c>
      <c r="Q4295" s="166">
        <v>0</v>
      </c>
      <c r="R4295" s="16">
        <v>3091186.56</v>
      </c>
      <c r="S4295" s="275">
        <v>3.19</v>
      </c>
      <c r="T4295" s="20" t="s">
        <v>13227</v>
      </c>
      <c r="U4295" s="118"/>
      <c r="V4295" s="118"/>
    </row>
    <row r="4296" spans="1:22" s="7" customFormat="1" ht="356.25" x14ac:dyDescent="0.3">
      <c r="A4296" s="16">
        <v>4291</v>
      </c>
      <c r="B4296" s="20" t="s">
        <v>14233</v>
      </c>
      <c r="C4296" s="20" t="s">
        <v>14234</v>
      </c>
      <c r="D4296" s="20" t="s">
        <v>14235</v>
      </c>
      <c r="E4296" s="20" t="s">
        <v>14236</v>
      </c>
      <c r="F4296" s="20"/>
      <c r="G4296" s="21" t="s">
        <v>33</v>
      </c>
      <c r="H4296" s="115">
        <v>771673.86</v>
      </c>
      <c r="I4296" s="115">
        <v>15</v>
      </c>
      <c r="J4296" s="115">
        <v>771673.86</v>
      </c>
      <c r="K4296" s="115">
        <v>15</v>
      </c>
      <c r="L4296" s="115">
        <v>771673.86</v>
      </c>
      <c r="M4296" s="115">
        <v>15</v>
      </c>
      <c r="N4296" s="115">
        <v>771673.86</v>
      </c>
      <c r="O4296" s="115">
        <v>15</v>
      </c>
      <c r="P4296" s="115"/>
      <c r="Q4296" s="115"/>
      <c r="R4296" s="16">
        <v>3086695.44</v>
      </c>
      <c r="S4296" s="21">
        <v>60</v>
      </c>
      <c r="T4296" s="20" t="s">
        <v>13875</v>
      </c>
      <c r="U4296" s="17" t="s">
        <v>35</v>
      </c>
      <c r="V4296" s="17" t="s">
        <v>13876</v>
      </c>
    </row>
    <row r="4297" spans="1:22" s="7" customFormat="1" ht="356.25" x14ac:dyDescent="0.3">
      <c r="A4297" s="16">
        <v>4292</v>
      </c>
      <c r="B4297" s="20" t="s">
        <v>14233</v>
      </c>
      <c r="C4297" s="140" t="s">
        <v>14234</v>
      </c>
      <c r="D4297" s="140" t="s">
        <v>14235</v>
      </c>
      <c r="E4297" s="140" t="s">
        <v>14236</v>
      </c>
      <c r="F4297" s="159"/>
      <c r="G4297" s="142" t="s">
        <v>33</v>
      </c>
      <c r="H4297" s="144">
        <v>771673.86</v>
      </c>
      <c r="I4297" s="144">
        <v>15</v>
      </c>
      <c r="J4297" s="142">
        <v>771673.86</v>
      </c>
      <c r="K4297" s="142">
        <v>15</v>
      </c>
      <c r="L4297" s="142">
        <v>771673.86</v>
      </c>
      <c r="M4297" s="142">
        <v>15</v>
      </c>
      <c r="N4297" s="142">
        <v>771673.86</v>
      </c>
      <c r="O4297" s="142">
        <v>15</v>
      </c>
      <c r="P4297" s="142"/>
      <c r="Q4297" s="142"/>
      <c r="R4297" s="16">
        <v>3086695.44</v>
      </c>
      <c r="S4297" s="142">
        <v>60</v>
      </c>
      <c r="T4297" s="142" t="s">
        <v>13875</v>
      </c>
      <c r="U4297" s="223" t="s">
        <v>35</v>
      </c>
      <c r="V4297" s="223" t="s">
        <v>13876</v>
      </c>
    </row>
    <row r="4298" spans="1:22" s="6" customFormat="1" ht="409.5" x14ac:dyDescent="0.2">
      <c r="A4298" s="16">
        <v>4293</v>
      </c>
      <c r="B4298" s="21" t="s">
        <v>8374</v>
      </c>
      <c r="C4298" s="16" t="s">
        <v>8375</v>
      </c>
      <c r="D4298" s="16" t="s">
        <v>915</v>
      </c>
      <c r="E4298" s="16" t="s">
        <v>8376</v>
      </c>
      <c r="F4298" s="16"/>
      <c r="G4298" s="16" t="s">
        <v>33</v>
      </c>
      <c r="H4298" s="251">
        <v>319355</v>
      </c>
      <c r="I4298" s="251">
        <v>23</v>
      </c>
      <c r="J4298" s="16">
        <v>855651.92</v>
      </c>
      <c r="K4298" s="16">
        <v>47</v>
      </c>
      <c r="L4298" s="16">
        <v>637187.6</v>
      </c>
      <c r="M4298" s="16">
        <v>35</v>
      </c>
      <c r="N4298" s="16">
        <v>637187.6</v>
      </c>
      <c r="O4298" s="16">
        <v>35</v>
      </c>
      <c r="P4298" s="16">
        <v>637187.6</v>
      </c>
      <c r="Q4298" s="16">
        <v>35</v>
      </c>
      <c r="R4298" s="16">
        <v>3086569.72</v>
      </c>
      <c r="S4298" s="16">
        <v>175</v>
      </c>
      <c r="T4298" s="16" t="s">
        <v>213</v>
      </c>
      <c r="U4298" s="16" t="s">
        <v>35</v>
      </c>
      <c r="V4298" s="16" t="s">
        <v>8377</v>
      </c>
    </row>
    <row r="4299" spans="1:22" s="6" customFormat="1" ht="409.5" x14ac:dyDescent="0.2">
      <c r="A4299" s="16">
        <v>4294</v>
      </c>
      <c r="B4299" s="21" t="s">
        <v>8378</v>
      </c>
      <c r="C4299" s="16" t="s">
        <v>8379</v>
      </c>
      <c r="D4299" s="16" t="e">
        <v>#N/A</v>
      </c>
      <c r="E4299" s="16" t="e">
        <v>#N/A</v>
      </c>
      <c r="F4299" s="16"/>
      <c r="G4299" s="16" t="s">
        <v>444</v>
      </c>
      <c r="H4299" s="251">
        <v>463168</v>
      </c>
      <c r="I4299" s="251">
        <v>8</v>
      </c>
      <c r="J4299" s="16">
        <v>655844.82000000007</v>
      </c>
      <c r="K4299" s="16">
        <v>6</v>
      </c>
      <c r="L4299" s="16">
        <v>655844.82000000007</v>
      </c>
      <c r="M4299" s="16">
        <v>6</v>
      </c>
      <c r="N4299" s="16">
        <v>655844.82000000007</v>
      </c>
      <c r="O4299" s="16">
        <v>6</v>
      </c>
      <c r="P4299" s="16">
        <v>655844.82000000007</v>
      </c>
      <c r="Q4299" s="16">
        <v>6</v>
      </c>
      <c r="R4299" s="16">
        <v>3086547.2800000003</v>
      </c>
      <c r="S4299" s="16">
        <v>32</v>
      </c>
      <c r="T4299" s="16" t="s">
        <v>213</v>
      </c>
      <c r="U4299" s="16" t="s">
        <v>294</v>
      </c>
      <c r="V4299" s="16" t="s">
        <v>8380</v>
      </c>
    </row>
    <row r="4300" spans="1:22" s="6" customFormat="1" ht="112.5" x14ac:dyDescent="0.2">
      <c r="A4300" s="16">
        <v>4295</v>
      </c>
      <c r="B4300" s="21" t="s">
        <v>8381</v>
      </c>
      <c r="C4300" s="16" t="s">
        <v>7057</v>
      </c>
      <c r="D4300" s="16" t="s">
        <v>7056</v>
      </c>
      <c r="E4300" s="16" t="s">
        <v>7058</v>
      </c>
      <c r="F4300" s="16"/>
      <c r="G4300" s="16" t="s">
        <v>863</v>
      </c>
      <c r="H4300" s="251">
        <v>754220</v>
      </c>
      <c r="I4300" s="251">
        <v>860</v>
      </c>
      <c r="J4300" s="16">
        <v>583029.60000000009</v>
      </c>
      <c r="K4300" s="16">
        <v>554</v>
      </c>
      <c r="L4300" s="16">
        <v>583029.60000000009</v>
      </c>
      <c r="M4300" s="16">
        <v>554</v>
      </c>
      <c r="N4300" s="16">
        <v>583029.60000000009</v>
      </c>
      <c r="O4300" s="16">
        <v>554</v>
      </c>
      <c r="P4300" s="16">
        <v>583029.60000000009</v>
      </c>
      <c r="Q4300" s="16">
        <v>554</v>
      </c>
      <c r="R4300" s="16">
        <v>3086338.4000000004</v>
      </c>
      <c r="S4300" s="16">
        <v>3076</v>
      </c>
      <c r="T4300" s="16" t="s">
        <v>213</v>
      </c>
      <c r="U4300" s="16" t="s">
        <v>7048</v>
      </c>
      <c r="V4300" s="16" t="s">
        <v>7048</v>
      </c>
    </row>
    <row r="4301" spans="1:22" s="6" customFormat="1" ht="56.25" x14ac:dyDescent="0.2">
      <c r="A4301" s="16">
        <v>4296</v>
      </c>
      <c r="B4301" s="21" t="s">
        <v>787</v>
      </c>
      <c r="C4301" s="16" t="s">
        <v>788</v>
      </c>
      <c r="D4301" s="16" t="s">
        <v>789</v>
      </c>
      <c r="E4301" s="16" t="s">
        <v>790</v>
      </c>
      <c r="F4301" s="16"/>
      <c r="G4301" s="16" t="s">
        <v>33</v>
      </c>
      <c r="H4301" s="251">
        <v>992750</v>
      </c>
      <c r="I4301" s="251">
        <v>10</v>
      </c>
      <c r="J4301" s="16">
        <v>1027496</v>
      </c>
      <c r="K4301" s="16">
        <v>10</v>
      </c>
      <c r="L4301" s="16">
        <v>1063459</v>
      </c>
      <c r="M4301" s="16">
        <v>10</v>
      </c>
      <c r="N4301" s="16">
        <v>0</v>
      </c>
      <c r="O4301" s="16">
        <v>0</v>
      </c>
      <c r="P4301" s="16">
        <v>0</v>
      </c>
      <c r="Q4301" s="16">
        <v>0</v>
      </c>
      <c r="R4301" s="16">
        <v>3083705</v>
      </c>
      <c r="S4301" s="16">
        <v>30</v>
      </c>
      <c r="T4301" s="16" t="s">
        <v>198</v>
      </c>
      <c r="U4301" s="16" t="s">
        <v>83</v>
      </c>
      <c r="V4301" s="16" t="s">
        <v>791</v>
      </c>
    </row>
    <row r="4302" spans="1:22" s="6" customFormat="1" ht="56.25" x14ac:dyDescent="0.2">
      <c r="A4302" s="16">
        <v>4297</v>
      </c>
      <c r="B4302" s="51" t="s">
        <v>9377</v>
      </c>
      <c r="C4302" s="51" t="s">
        <v>9378</v>
      </c>
      <c r="D4302" s="51" t="s">
        <v>9379</v>
      </c>
      <c r="E4302" s="51" t="s">
        <v>14993</v>
      </c>
      <c r="F4302" s="40" t="s">
        <v>14449</v>
      </c>
      <c r="G4302" s="51" t="s">
        <v>9115</v>
      </c>
      <c r="H4302" s="437">
        <v>3080896</v>
      </c>
      <c r="I4302" s="251" t="s">
        <v>9120</v>
      </c>
      <c r="J4302" s="17"/>
      <c r="K4302" s="17"/>
      <c r="L4302" s="17"/>
      <c r="M4302" s="17"/>
      <c r="N4302" s="17"/>
      <c r="O4302" s="17"/>
      <c r="P4302" s="17"/>
      <c r="Q4302" s="17"/>
      <c r="R4302" s="16">
        <v>3080896</v>
      </c>
      <c r="S4302" s="16">
        <v>2</v>
      </c>
      <c r="T4302" s="51" t="s">
        <v>14655</v>
      </c>
      <c r="U4302" s="51" t="s">
        <v>35</v>
      </c>
      <c r="V4302" s="17"/>
    </row>
    <row r="4303" spans="1:22" s="6" customFormat="1" ht="56.25" x14ac:dyDescent="0.2">
      <c r="A4303" s="16">
        <v>4298</v>
      </c>
      <c r="B4303" s="21" t="s">
        <v>787</v>
      </c>
      <c r="C4303" s="16" t="s">
        <v>788</v>
      </c>
      <c r="D4303" s="16" t="s">
        <v>789</v>
      </c>
      <c r="E4303" s="16" t="s">
        <v>787</v>
      </c>
      <c r="F4303" s="16"/>
      <c r="G4303" s="16" t="s">
        <v>9114</v>
      </c>
      <c r="H4303" s="251">
        <v>3079888</v>
      </c>
      <c r="I4303" s="251" t="s">
        <v>9126</v>
      </c>
      <c r="J4303" s="16"/>
      <c r="K4303" s="16"/>
      <c r="L4303" s="16"/>
      <c r="M4303" s="16"/>
      <c r="N4303" s="16"/>
      <c r="O4303" s="16"/>
      <c r="P4303" s="16"/>
      <c r="Q4303" s="16"/>
      <c r="R4303" s="16">
        <v>3079888</v>
      </c>
      <c r="S4303" s="16">
        <v>10</v>
      </c>
      <c r="T4303" s="16" t="s">
        <v>76</v>
      </c>
      <c r="U4303" s="16" t="s">
        <v>5737</v>
      </c>
      <c r="V4303" s="16" t="s">
        <v>10580</v>
      </c>
    </row>
    <row r="4304" spans="1:22" s="6" customFormat="1" ht="337.5" x14ac:dyDescent="0.2">
      <c r="A4304" s="16">
        <v>4299</v>
      </c>
      <c r="B4304" s="21" t="s">
        <v>4981</v>
      </c>
      <c r="C4304" s="16" t="s">
        <v>4670</v>
      </c>
      <c r="D4304" s="16" t="s">
        <v>4671</v>
      </c>
      <c r="E4304" s="16" t="s">
        <v>4982</v>
      </c>
      <c r="F4304" s="16"/>
      <c r="G4304" s="16" t="s">
        <v>33</v>
      </c>
      <c r="H4304" s="251">
        <v>229649.99999999994</v>
      </c>
      <c r="I4304" s="251">
        <v>25</v>
      </c>
      <c r="J4304" s="16">
        <v>712426</v>
      </c>
      <c r="K4304" s="16">
        <v>53</v>
      </c>
      <c r="L4304" s="16">
        <v>712426</v>
      </c>
      <c r="M4304" s="16">
        <v>53</v>
      </c>
      <c r="N4304" s="16">
        <v>712426</v>
      </c>
      <c r="O4304" s="16">
        <v>53</v>
      </c>
      <c r="P4304" s="16">
        <v>712426</v>
      </c>
      <c r="Q4304" s="16">
        <v>53</v>
      </c>
      <c r="R4304" s="16">
        <v>3079354</v>
      </c>
      <c r="S4304" s="16">
        <v>237</v>
      </c>
      <c r="T4304" s="16" t="s">
        <v>25</v>
      </c>
      <c r="U4304" s="16" t="s">
        <v>35</v>
      </c>
      <c r="V4304" s="16" t="s">
        <v>11240</v>
      </c>
    </row>
    <row r="4305" spans="1:22" s="7" customFormat="1" ht="112.5" x14ac:dyDescent="0.3">
      <c r="A4305" s="16">
        <v>4300</v>
      </c>
      <c r="B4305" s="119" t="s">
        <v>352</v>
      </c>
      <c r="C4305" s="119" t="s">
        <v>11659</v>
      </c>
      <c r="D4305" s="119" t="s">
        <v>11660</v>
      </c>
      <c r="E4305" s="119" t="s">
        <v>11661</v>
      </c>
      <c r="F4305" s="156"/>
      <c r="G4305" s="151" t="s">
        <v>33</v>
      </c>
      <c r="H4305" s="474">
        <v>714851.06000000017</v>
      </c>
      <c r="I4305" s="474">
        <v>4</v>
      </c>
      <c r="J4305" s="169">
        <v>786336.1660000002</v>
      </c>
      <c r="K4305" s="169">
        <v>4</v>
      </c>
      <c r="L4305" s="169">
        <v>787341</v>
      </c>
      <c r="M4305" s="169">
        <v>1</v>
      </c>
      <c r="N4305" s="203">
        <v>787342</v>
      </c>
      <c r="O4305" s="169">
        <v>1</v>
      </c>
      <c r="P4305" s="131"/>
      <c r="Q4305" s="131"/>
      <c r="R4305" s="16">
        <v>3075870.2260000003</v>
      </c>
      <c r="S4305" s="151">
        <v>14</v>
      </c>
      <c r="T4305" s="151" t="s">
        <v>11563</v>
      </c>
      <c r="U4305" s="217" t="s">
        <v>26</v>
      </c>
      <c r="V4305" s="217" t="s">
        <v>11578</v>
      </c>
    </row>
    <row r="4306" spans="1:22" s="7" customFormat="1" ht="75" x14ac:dyDescent="0.3">
      <c r="A4306" s="16">
        <v>4301</v>
      </c>
      <c r="B4306" s="20" t="s">
        <v>14237</v>
      </c>
      <c r="C4306" s="123" t="s">
        <v>14238</v>
      </c>
      <c r="D4306" s="20" t="s">
        <v>14239</v>
      </c>
      <c r="E4306" s="20" t="s">
        <v>1051</v>
      </c>
      <c r="F4306" s="155"/>
      <c r="G4306" s="21" t="s">
        <v>9115</v>
      </c>
      <c r="H4306" s="115">
        <v>3075334.08</v>
      </c>
      <c r="I4306" s="115" t="s">
        <v>13622</v>
      </c>
      <c r="J4306" s="21"/>
      <c r="K4306" s="21">
        <v>50</v>
      </c>
      <c r="L4306" s="21"/>
      <c r="M4306" s="21">
        <v>50</v>
      </c>
      <c r="N4306" s="21"/>
      <c r="O4306" s="21">
        <v>50</v>
      </c>
      <c r="P4306" s="21"/>
      <c r="Q4306" s="21">
        <v>50</v>
      </c>
      <c r="R4306" s="16">
        <v>3075334.08</v>
      </c>
      <c r="S4306" s="21">
        <v>247</v>
      </c>
      <c r="T4306" s="21" t="s">
        <v>14162</v>
      </c>
      <c r="U4306" s="16"/>
      <c r="V4306" s="16"/>
    </row>
    <row r="4307" spans="1:22" s="7" customFormat="1" ht="37.5" x14ac:dyDescent="0.3">
      <c r="A4307" s="16">
        <v>4302</v>
      </c>
      <c r="B4307" s="21" t="s">
        <v>1848</v>
      </c>
      <c r="C4307" s="16" t="s">
        <v>109</v>
      </c>
      <c r="D4307" s="16" t="s">
        <v>110</v>
      </c>
      <c r="E4307" s="16" t="s">
        <v>9240</v>
      </c>
      <c r="F4307" s="16"/>
      <c r="G4307" s="16" t="s">
        <v>7079</v>
      </c>
      <c r="H4307" s="251">
        <v>3074198.4</v>
      </c>
      <c r="I4307" s="251" t="s">
        <v>9241</v>
      </c>
      <c r="J4307" s="16"/>
      <c r="K4307" s="16"/>
      <c r="L4307" s="16"/>
      <c r="M4307" s="16"/>
      <c r="N4307" s="16"/>
      <c r="O4307" s="16"/>
      <c r="P4307" s="16"/>
      <c r="Q4307" s="16"/>
      <c r="R4307" s="16">
        <v>3074198.4</v>
      </c>
      <c r="S4307" s="16">
        <v>45447</v>
      </c>
      <c r="T4307" s="16" t="s">
        <v>1326</v>
      </c>
      <c r="U4307" s="16"/>
      <c r="V4307" s="16"/>
    </row>
    <row r="4308" spans="1:22" s="7" customFormat="1" ht="409.5" customHeight="1" x14ac:dyDescent="0.3">
      <c r="A4308" s="16">
        <v>4303</v>
      </c>
      <c r="B4308" s="113" t="s">
        <v>6245</v>
      </c>
      <c r="C4308" s="113" t="s">
        <v>15639</v>
      </c>
      <c r="D4308" s="113" t="s">
        <v>15640</v>
      </c>
      <c r="E4308" s="113" t="s">
        <v>15641</v>
      </c>
      <c r="F4308" s="113" t="s">
        <v>14449</v>
      </c>
      <c r="G4308" s="113" t="s">
        <v>7084</v>
      </c>
      <c r="H4308" s="189">
        <v>3070771.2000000002</v>
      </c>
      <c r="I4308" s="189" t="s">
        <v>15642</v>
      </c>
      <c r="J4308" s="20"/>
      <c r="K4308" s="20"/>
      <c r="L4308" s="20"/>
      <c r="M4308" s="20"/>
      <c r="N4308" s="20"/>
      <c r="O4308" s="20"/>
      <c r="P4308" s="20"/>
      <c r="Q4308" s="20"/>
      <c r="R4308" s="16">
        <v>3070771.2000000002</v>
      </c>
      <c r="S4308" s="21">
        <v>4000</v>
      </c>
      <c r="T4308" s="113" t="s">
        <v>15626</v>
      </c>
      <c r="U4308" s="238"/>
      <c r="V4308" s="112"/>
    </row>
    <row r="4309" spans="1:22" s="7" customFormat="1" ht="409.5" x14ac:dyDescent="0.3">
      <c r="A4309" s="16">
        <v>4304</v>
      </c>
      <c r="B4309" s="16" t="s">
        <v>6984</v>
      </c>
      <c r="C4309" s="16" t="s">
        <v>12479</v>
      </c>
      <c r="D4309" s="16" t="s">
        <v>6985</v>
      </c>
      <c r="E4309" s="16" t="s">
        <v>12713</v>
      </c>
      <c r="F4309" s="16" t="s">
        <v>12714</v>
      </c>
      <c r="G4309" s="151" t="s">
        <v>33</v>
      </c>
      <c r="H4309" s="275">
        <v>0</v>
      </c>
      <c r="I4309" s="275">
        <v>0</v>
      </c>
      <c r="J4309" s="275">
        <v>1021757.49</v>
      </c>
      <c r="K4309" s="275">
        <v>19</v>
      </c>
      <c r="L4309" s="275">
        <v>1021757.49</v>
      </c>
      <c r="M4309" s="275">
        <v>19</v>
      </c>
      <c r="N4309" s="275">
        <v>1021757.49</v>
      </c>
      <c r="O4309" s="275">
        <v>19</v>
      </c>
      <c r="P4309" s="275">
        <v>0</v>
      </c>
      <c r="Q4309" s="275">
        <v>0</v>
      </c>
      <c r="R4309" s="16">
        <v>3065272.4699999997</v>
      </c>
      <c r="S4309" s="275">
        <v>57</v>
      </c>
      <c r="T4309" s="243" t="s">
        <v>11752</v>
      </c>
      <c r="U4309" s="279" t="s">
        <v>61</v>
      </c>
      <c r="V4309" s="279" t="s">
        <v>12482</v>
      </c>
    </row>
    <row r="4310" spans="1:22" s="7" customFormat="1" ht="375" x14ac:dyDescent="0.3">
      <c r="A4310" s="16">
        <v>4305</v>
      </c>
      <c r="B4310" s="21" t="s">
        <v>5458</v>
      </c>
      <c r="C4310" s="16" t="s">
        <v>5459</v>
      </c>
      <c r="D4310" s="16" t="s">
        <v>5460</v>
      </c>
      <c r="E4310" s="16" t="s">
        <v>6659</v>
      </c>
      <c r="F4310" s="16"/>
      <c r="G4310" s="16" t="s">
        <v>1493</v>
      </c>
      <c r="H4310" s="251">
        <v>3064896</v>
      </c>
      <c r="I4310" s="251">
        <v>1</v>
      </c>
      <c r="J4310" s="16">
        <v>0</v>
      </c>
      <c r="K4310" s="16">
        <v>0</v>
      </c>
      <c r="L4310" s="16">
        <v>0</v>
      </c>
      <c r="M4310" s="16">
        <v>0</v>
      </c>
      <c r="N4310" s="16">
        <v>0</v>
      </c>
      <c r="O4310" s="16">
        <v>0</v>
      </c>
      <c r="P4310" s="16">
        <v>0</v>
      </c>
      <c r="Q4310" s="16">
        <v>0</v>
      </c>
      <c r="R4310" s="16">
        <v>3064896</v>
      </c>
      <c r="S4310" s="16">
        <v>1</v>
      </c>
      <c r="T4310" s="16" t="s">
        <v>76</v>
      </c>
      <c r="U4310" s="16"/>
      <c r="V4310" s="16"/>
    </row>
    <row r="4311" spans="1:22" s="7" customFormat="1" x14ac:dyDescent="0.3">
      <c r="A4311" s="16">
        <v>4306</v>
      </c>
      <c r="B4311" s="21" t="s">
        <v>2062</v>
      </c>
      <c r="C4311" s="16" t="s">
        <v>4434</v>
      </c>
      <c r="D4311" s="16" t="s">
        <v>1954</v>
      </c>
      <c r="E4311" s="16" t="s">
        <v>10756</v>
      </c>
      <c r="F4311" s="16"/>
      <c r="G4311" s="16" t="s">
        <v>7084</v>
      </c>
      <c r="H4311" s="251">
        <v>3064880</v>
      </c>
      <c r="I4311" s="251" t="s">
        <v>10763</v>
      </c>
      <c r="J4311" s="16"/>
      <c r="K4311" s="16"/>
      <c r="L4311" s="16"/>
      <c r="M4311" s="16"/>
      <c r="N4311" s="16"/>
      <c r="O4311" s="16"/>
      <c r="P4311" s="16"/>
      <c r="Q4311" s="16"/>
      <c r="R4311" s="16">
        <v>3064880</v>
      </c>
      <c r="S4311" s="16">
        <v>421</v>
      </c>
      <c r="T4311" s="16" t="s">
        <v>76</v>
      </c>
      <c r="U4311" s="16" t="s">
        <v>2567</v>
      </c>
      <c r="V4311" s="16" t="s">
        <v>10761</v>
      </c>
    </row>
    <row r="4312" spans="1:22" s="7" customFormat="1" x14ac:dyDescent="0.3">
      <c r="A4312" s="16">
        <v>4307</v>
      </c>
      <c r="B4312" s="118" t="s">
        <v>326</v>
      </c>
      <c r="C4312" s="118" t="s">
        <v>2408</v>
      </c>
      <c r="D4312" s="118" t="s">
        <v>2409</v>
      </c>
      <c r="E4312" s="118" t="s">
        <v>15482</v>
      </c>
      <c r="F4312" s="118" t="s">
        <v>14449</v>
      </c>
      <c r="G4312" s="118" t="s">
        <v>33</v>
      </c>
      <c r="H4312" s="166">
        <v>612681.85</v>
      </c>
      <c r="I4312" s="166">
        <v>5</v>
      </c>
      <c r="J4312" s="118">
        <v>612681.85</v>
      </c>
      <c r="K4312" s="118">
        <v>5</v>
      </c>
      <c r="L4312" s="118">
        <v>612681.85</v>
      </c>
      <c r="M4312" s="118">
        <v>5</v>
      </c>
      <c r="N4312" s="118">
        <v>612681.85</v>
      </c>
      <c r="O4312" s="118">
        <v>5</v>
      </c>
      <c r="P4312" s="118">
        <v>612681.85</v>
      </c>
      <c r="Q4312" s="118">
        <v>5</v>
      </c>
      <c r="R4312" s="16">
        <v>3063409.25</v>
      </c>
      <c r="S4312" s="118">
        <v>25</v>
      </c>
      <c r="T4312" s="20" t="s">
        <v>15403</v>
      </c>
      <c r="U4312" s="118"/>
      <c r="V4312" s="118"/>
    </row>
    <row r="4313" spans="1:22" s="7" customFormat="1" x14ac:dyDescent="0.3">
      <c r="A4313" s="16">
        <v>4308</v>
      </c>
      <c r="B4313" s="118" t="s">
        <v>326</v>
      </c>
      <c r="C4313" s="118" t="s">
        <v>2408</v>
      </c>
      <c r="D4313" s="118" t="s">
        <v>2409</v>
      </c>
      <c r="E4313" s="118">
        <v>7023</v>
      </c>
      <c r="F4313" s="118" t="s">
        <v>14449</v>
      </c>
      <c r="G4313" s="118" t="s">
        <v>33</v>
      </c>
      <c r="H4313" s="166">
        <v>612681.85</v>
      </c>
      <c r="I4313" s="166">
        <v>5</v>
      </c>
      <c r="J4313" s="118">
        <v>612681.85</v>
      </c>
      <c r="K4313" s="118">
        <v>5</v>
      </c>
      <c r="L4313" s="118">
        <v>612681.85</v>
      </c>
      <c r="M4313" s="118">
        <v>5</v>
      </c>
      <c r="N4313" s="118">
        <v>612681.85</v>
      </c>
      <c r="O4313" s="118">
        <v>5</v>
      </c>
      <c r="P4313" s="118">
        <v>612681.85</v>
      </c>
      <c r="Q4313" s="118">
        <v>5</v>
      </c>
      <c r="R4313" s="16">
        <v>3063409.25</v>
      </c>
      <c r="S4313" s="118">
        <v>25</v>
      </c>
      <c r="T4313" s="20" t="s">
        <v>15403</v>
      </c>
      <c r="U4313" s="118"/>
      <c r="V4313" s="118"/>
    </row>
    <row r="4314" spans="1:22" s="7" customFormat="1" ht="37.5" customHeight="1" x14ac:dyDescent="0.3">
      <c r="A4314" s="16">
        <v>4309</v>
      </c>
      <c r="B4314" s="113" t="s">
        <v>2062</v>
      </c>
      <c r="C4314" s="113" t="s">
        <v>4434</v>
      </c>
      <c r="D4314" s="113" t="s">
        <v>1954</v>
      </c>
      <c r="E4314" s="113" t="s">
        <v>15536</v>
      </c>
      <c r="F4314" s="113" t="s">
        <v>14449</v>
      </c>
      <c r="G4314" s="113" t="s">
        <v>7084</v>
      </c>
      <c r="H4314" s="189">
        <v>3062054.02</v>
      </c>
      <c r="I4314" s="189" t="s">
        <v>15323</v>
      </c>
      <c r="J4314" s="20"/>
      <c r="K4314" s="20"/>
      <c r="L4314" s="20"/>
      <c r="M4314" s="20"/>
      <c r="N4314" s="20"/>
      <c r="O4314" s="20"/>
      <c r="P4314" s="20"/>
      <c r="Q4314" s="20"/>
      <c r="R4314" s="16">
        <v>3062054.02</v>
      </c>
      <c r="S4314" s="21">
        <v>620</v>
      </c>
      <c r="T4314" s="113" t="s">
        <v>15626</v>
      </c>
      <c r="U4314" s="238"/>
      <c r="V4314" s="112"/>
    </row>
    <row r="4315" spans="1:22" s="7" customFormat="1" ht="131.25" x14ac:dyDescent="0.3">
      <c r="A4315" s="16">
        <v>4310</v>
      </c>
      <c r="B4315" s="21" t="s">
        <v>2548</v>
      </c>
      <c r="C4315" s="16" t="s">
        <v>5254</v>
      </c>
      <c r="D4315" s="16" t="s">
        <v>5255</v>
      </c>
      <c r="E4315" s="16" t="s">
        <v>5256</v>
      </c>
      <c r="F4315" s="16"/>
      <c r="G4315" s="16" t="s">
        <v>1493</v>
      </c>
      <c r="H4315" s="251">
        <v>3061422</v>
      </c>
      <c r="I4315" s="251">
        <v>89</v>
      </c>
      <c r="J4315" s="16">
        <v>0</v>
      </c>
      <c r="K4315" s="16">
        <v>0</v>
      </c>
      <c r="L4315" s="16">
        <v>0</v>
      </c>
      <c r="M4315" s="16">
        <v>0</v>
      </c>
      <c r="N4315" s="16">
        <v>0</v>
      </c>
      <c r="O4315" s="16">
        <v>0</v>
      </c>
      <c r="P4315" s="16">
        <v>0</v>
      </c>
      <c r="Q4315" s="16">
        <v>0</v>
      </c>
      <c r="R4315" s="16">
        <v>3061422</v>
      </c>
      <c r="S4315" s="16">
        <v>89</v>
      </c>
      <c r="T4315" s="16" t="s">
        <v>76</v>
      </c>
      <c r="U4315" s="16" t="s">
        <v>2567</v>
      </c>
      <c r="V4315" s="16" t="s">
        <v>5257</v>
      </c>
    </row>
    <row r="4316" spans="1:22" s="7" customFormat="1" ht="168.75" x14ac:dyDescent="0.3">
      <c r="A4316" s="16">
        <v>4311</v>
      </c>
      <c r="B4316" s="21" t="s">
        <v>8382</v>
      </c>
      <c r="C4316" s="16" t="s">
        <v>8383</v>
      </c>
      <c r="D4316" s="16" t="s">
        <v>326</v>
      </c>
      <c r="E4316" s="16" t="s">
        <v>8384</v>
      </c>
      <c r="F4316" s="16"/>
      <c r="G4316" s="16" t="s">
        <v>33</v>
      </c>
      <c r="H4316" s="251">
        <v>1311992.9999999998</v>
      </c>
      <c r="I4316" s="251">
        <v>9</v>
      </c>
      <c r="J4316" s="16">
        <v>0</v>
      </c>
      <c r="K4316" s="16">
        <v>0</v>
      </c>
      <c r="L4316" s="16">
        <v>583107.99999999988</v>
      </c>
      <c r="M4316" s="16">
        <v>4</v>
      </c>
      <c r="N4316" s="16">
        <v>583107.99999999988</v>
      </c>
      <c r="O4316" s="16">
        <v>4</v>
      </c>
      <c r="P4316" s="16">
        <v>583107.99999999988</v>
      </c>
      <c r="Q4316" s="16">
        <v>4</v>
      </c>
      <c r="R4316" s="16">
        <v>3061316.9999999995</v>
      </c>
      <c r="S4316" s="16">
        <v>21</v>
      </c>
      <c r="T4316" s="16" t="s">
        <v>213</v>
      </c>
      <c r="U4316" s="16" t="s">
        <v>83</v>
      </c>
      <c r="V4316" s="16" t="s">
        <v>8385</v>
      </c>
    </row>
    <row r="4317" spans="1:22" s="7" customFormat="1" x14ac:dyDescent="0.3">
      <c r="A4317" s="16">
        <v>4312</v>
      </c>
      <c r="B4317" s="21" t="s">
        <v>573</v>
      </c>
      <c r="C4317" s="16" t="s">
        <v>4261</v>
      </c>
      <c r="D4317" s="16" t="s">
        <v>4262</v>
      </c>
      <c r="E4317" s="16" t="s">
        <v>10416</v>
      </c>
      <c r="F4317" s="16"/>
      <c r="G4317" s="16" t="s">
        <v>9115</v>
      </c>
      <c r="H4317" s="251">
        <v>3057600</v>
      </c>
      <c r="I4317" s="251" t="s">
        <v>9421</v>
      </c>
      <c r="J4317" s="16"/>
      <c r="K4317" s="16"/>
      <c r="L4317" s="16"/>
      <c r="M4317" s="16"/>
      <c r="N4317" s="16"/>
      <c r="O4317" s="16"/>
      <c r="P4317" s="16"/>
      <c r="Q4317" s="16"/>
      <c r="R4317" s="16">
        <v>3057600</v>
      </c>
      <c r="S4317" s="16">
        <v>8</v>
      </c>
      <c r="T4317" s="16" t="s">
        <v>76</v>
      </c>
      <c r="U4317" s="16" t="s">
        <v>2567</v>
      </c>
      <c r="V4317" s="16" t="s">
        <v>1202</v>
      </c>
    </row>
    <row r="4318" spans="1:22" s="7" customFormat="1" ht="281.25" x14ac:dyDescent="0.3">
      <c r="A4318" s="16">
        <v>4313</v>
      </c>
      <c r="B4318" s="21" t="s">
        <v>2626</v>
      </c>
      <c r="C4318" s="16" t="s">
        <v>10365</v>
      </c>
      <c r="D4318" s="16" t="s">
        <v>10366</v>
      </c>
      <c r="E4318" s="16" t="s">
        <v>10367</v>
      </c>
      <c r="F4318" s="16"/>
      <c r="G4318" s="16" t="s">
        <v>1493</v>
      </c>
      <c r="H4318" s="251">
        <v>3052480</v>
      </c>
      <c r="I4318" s="251">
        <v>1404</v>
      </c>
      <c r="J4318" s="16">
        <v>0</v>
      </c>
      <c r="K4318" s="16">
        <v>0</v>
      </c>
      <c r="L4318" s="16">
        <v>0</v>
      </c>
      <c r="M4318" s="16">
        <v>0</v>
      </c>
      <c r="N4318" s="16">
        <v>0</v>
      </c>
      <c r="O4318" s="16">
        <v>0</v>
      </c>
      <c r="P4318" s="16">
        <v>0</v>
      </c>
      <c r="Q4318" s="16">
        <v>0</v>
      </c>
      <c r="R4318" s="16">
        <v>3052480</v>
      </c>
      <c r="S4318" s="16">
        <v>1404</v>
      </c>
      <c r="T4318" s="16" t="s">
        <v>76</v>
      </c>
      <c r="U4318" s="16" t="s">
        <v>244</v>
      </c>
      <c r="V4318" s="16" t="s">
        <v>10351</v>
      </c>
    </row>
    <row r="4319" spans="1:22" s="7" customFormat="1" ht="409.5" x14ac:dyDescent="0.3">
      <c r="A4319" s="16">
        <v>4314</v>
      </c>
      <c r="B4319" s="243" t="s">
        <v>1237</v>
      </c>
      <c r="C4319" s="134" t="s">
        <v>2582</v>
      </c>
      <c r="D4319" s="134" t="s">
        <v>11455</v>
      </c>
      <c r="E4319" s="134" t="s">
        <v>11456</v>
      </c>
      <c r="F4319" s="134"/>
      <c r="G4319" s="134" t="s">
        <v>11424</v>
      </c>
      <c r="H4319" s="308">
        <v>654875</v>
      </c>
      <c r="I4319" s="308">
        <v>10</v>
      </c>
      <c r="J4319" s="284">
        <v>555334</v>
      </c>
      <c r="K4319" s="307">
        <v>8</v>
      </c>
      <c r="L4319" s="285">
        <v>583100.70000000007</v>
      </c>
      <c r="M4319" s="285">
        <v>8</v>
      </c>
      <c r="N4319" s="285">
        <v>612255.73</v>
      </c>
      <c r="O4319" s="285">
        <v>8</v>
      </c>
      <c r="P4319" s="285">
        <v>642868.52</v>
      </c>
      <c r="Q4319" s="285">
        <v>8</v>
      </c>
      <c r="R4319" s="16">
        <v>3048433.95</v>
      </c>
      <c r="S4319" s="16">
        <v>42</v>
      </c>
      <c r="T4319" s="134" t="s">
        <v>966</v>
      </c>
      <c r="U4319" s="134" t="s">
        <v>11440</v>
      </c>
      <c r="V4319" s="134" t="s">
        <v>11441</v>
      </c>
    </row>
    <row r="4320" spans="1:22" s="7" customFormat="1" ht="93.75" x14ac:dyDescent="0.3">
      <c r="A4320" s="16">
        <v>4315</v>
      </c>
      <c r="B4320" s="21" t="s">
        <v>11186</v>
      </c>
      <c r="C4320" s="16" t="s">
        <v>11187</v>
      </c>
      <c r="D4320" s="16" t="s">
        <v>11188</v>
      </c>
      <c r="E4320" s="16" t="s">
        <v>11192</v>
      </c>
      <c r="F4320" s="16"/>
      <c r="G4320" s="16" t="s">
        <v>1493</v>
      </c>
      <c r="H4320" s="251">
        <v>609571.19999999995</v>
      </c>
      <c r="I4320" s="251">
        <v>94</v>
      </c>
      <c r="J4320" s="16">
        <v>609571.19999999995</v>
      </c>
      <c r="K4320" s="16">
        <v>94</v>
      </c>
      <c r="L4320" s="16">
        <v>609571.19999999995</v>
      </c>
      <c r="M4320" s="16">
        <v>94</v>
      </c>
      <c r="N4320" s="16">
        <v>609571.19999999995</v>
      </c>
      <c r="O4320" s="16">
        <v>94</v>
      </c>
      <c r="P4320" s="16">
        <v>609571.19999999995</v>
      </c>
      <c r="Q4320" s="16">
        <v>94</v>
      </c>
      <c r="R4320" s="16">
        <v>3047856</v>
      </c>
      <c r="S4320" s="16">
        <v>470</v>
      </c>
      <c r="T4320" s="16" t="s">
        <v>1113</v>
      </c>
      <c r="U4320" s="16" t="s">
        <v>1097</v>
      </c>
      <c r="V4320" s="35" t="s">
        <v>199</v>
      </c>
    </row>
    <row r="4321" spans="1:22" s="7" customFormat="1" ht="37.5" x14ac:dyDescent="0.3">
      <c r="A4321" s="16">
        <v>4316</v>
      </c>
      <c r="B4321" s="21" t="s">
        <v>486</v>
      </c>
      <c r="C4321" s="16" t="s">
        <v>211</v>
      </c>
      <c r="D4321" s="16" t="s">
        <v>212</v>
      </c>
      <c r="E4321" s="16" t="s">
        <v>10667</v>
      </c>
      <c r="F4321" s="16"/>
      <c r="G4321" s="16" t="s">
        <v>9114</v>
      </c>
      <c r="H4321" s="251">
        <v>3047520</v>
      </c>
      <c r="I4321" s="251" t="s">
        <v>9130</v>
      </c>
      <c r="J4321" s="16"/>
      <c r="K4321" s="16"/>
      <c r="L4321" s="16"/>
      <c r="M4321" s="16"/>
      <c r="N4321" s="16"/>
      <c r="O4321" s="16"/>
      <c r="P4321" s="16"/>
      <c r="Q4321" s="16"/>
      <c r="R4321" s="16">
        <v>3047520</v>
      </c>
      <c r="S4321" s="16">
        <v>3</v>
      </c>
      <c r="T4321" s="16" t="s">
        <v>76</v>
      </c>
      <c r="U4321" s="16" t="s">
        <v>2567</v>
      </c>
      <c r="V4321" s="16" t="s">
        <v>10668</v>
      </c>
    </row>
    <row r="4322" spans="1:22" s="7" customFormat="1" ht="56.25" x14ac:dyDescent="0.3">
      <c r="A4322" s="16">
        <v>4317</v>
      </c>
      <c r="B4322" s="21" t="s">
        <v>4022</v>
      </c>
      <c r="C4322" s="16" t="s">
        <v>4023</v>
      </c>
      <c r="D4322" s="16" t="s">
        <v>2894</v>
      </c>
      <c r="E4322" s="16" t="s">
        <v>4024</v>
      </c>
      <c r="F4322" s="16"/>
      <c r="G4322" s="16" t="s">
        <v>1493</v>
      </c>
      <c r="H4322" s="251">
        <v>3046344</v>
      </c>
      <c r="I4322" s="251">
        <v>7</v>
      </c>
      <c r="J4322" s="16">
        <v>0</v>
      </c>
      <c r="K4322" s="16">
        <v>0</v>
      </c>
      <c r="L4322" s="16">
        <v>0</v>
      </c>
      <c r="M4322" s="16">
        <v>0</v>
      </c>
      <c r="N4322" s="16">
        <v>0</v>
      </c>
      <c r="O4322" s="16">
        <v>0</v>
      </c>
      <c r="P4322" s="16">
        <v>0</v>
      </c>
      <c r="Q4322" s="16">
        <v>0</v>
      </c>
      <c r="R4322" s="16">
        <v>3046344</v>
      </c>
      <c r="S4322" s="16">
        <v>7</v>
      </c>
      <c r="T4322" s="16" t="s">
        <v>50</v>
      </c>
      <c r="U4322" s="16" t="s">
        <v>2567</v>
      </c>
      <c r="V4322" s="16" t="s">
        <v>199</v>
      </c>
    </row>
    <row r="4323" spans="1:22" s="7" customFormat="1" ht="409.5" x14ac:dyDescent="0.3">
      <c r="A4323" s="16">
        <v>4318</v>
      </c>
      <c r="B4323" s="20" t="s">
        <v>57</v>
      </c>
      <c r="C4323" s="41" t="s">
        <v>3383</v>
      </c>
      <c r="D4323" s="17" t="s">
        <v>3384</v>
      </c>
      <c r="E4323" s="45" t="s">
        <v>3385</v>
      </c>
      <c r="F4323" s="16"/>
      <c r="G4323" s="16" t="s">
        <v>33</v>
      </c>
      <c r="H4323" s="251">
        <v>3045000</v>
      </c>
      <c r="I4323" s="251">
        <v>29</v>
      </c>
      <c r="J4323" s="16">
        <v>0</v>
      </c>
      <c r="K4323" s="16">
        <v>0</v>
      </c>
      <c r="L4323" s="16">
        <v>0</v>
      </c>
      <c r="M4323" s="16">
        <v>0</v>
      </c>
      <c r="N4323" s="16">
        <v>0</v>
      </c>
      <c r="O4323" s="16">
        <v>0</v>
      </c>
      <c r="P4323" s="16">
        <v>0</v>
      </c>
      <c r="Q4323" s="16">
        <v>0</v>
      </c>
      <c r="R4323" s="16">
        <v>3045000</v>
      </c>
      <c r="S4323" s="16">
        <v>29</v>
      </c>
      <c r="T4323" s="16" t="s">
        <v>1516</v>
      </c>
      <c r="U4323" s="16" t="s">
        <v>1320</v>
      </c>
      <c r="V4323" s="16" t="s">
        <v>3386</v>
      </c>
    </row>
    <row r="4324" spans="1:22" s="7" customFormat="1" ht="168.75" x14ac:dyDescent="0.3">
      <c r="A4324" s="16">
        <v>4319</v>
      </c>
      <c r="B4324" s="21" t="s">
        <v>6506</v>
      </c>
      <c r="C4324" s="16" t="s">
        <v>6507</v>
      </c>
      <c r="D4324" s="16" t="s">
        <v>6508</v>
      </c>
      <c r="E4324" s="16" t="s">
        <v>6509</v>
      </c>
      <c r="F4324" s="16"/>
      <c r="G4324" s="16" t="s">
        <v>24</v>
      </c>
      <c r="H4324" s="251">
        <v>3044580</v>
      </c>
      <c r="I4324" s="251">
        <v>2636</v>
      </c>
      <c r="J4324" s="16">
        <v>0</v>
      </c>
      <c r="K4324" s="16">
        <v>0</v>
      </c>
      <c r="L4324" s="16">
        <v>0</v>
      </c>
      <c r="M4324" s="16">
        <v>0</v>
      </c>
      <c r="N4324" s="16">
        <v>0</v>
      </c>
      <c r="O4324" s="16">
        <v>0</v>
      </c>
      <c r="P4324" s="16">
        <v>0</v>
      </c>
      <c r="Q4324" s="16">
        <v>0</v>
      </c>
      <c r="R4324" s="16">
        <v>3044580</v>
      </c>
      <c r="S4324" s="16">
        <v>2636</v>
      </c>
      <c r="T4324" s="16" t="s">
        <v>76</v>
      </c>
      <c r="U4324" s="16"/>
      <c r="V4324" s="16"/>
    </row>
    <row r="4325" spans="1:22" s="7" customFormat="1" ht="75" x14ac:dyDescent="0.3">
      <c r="A4325" s="16">
        <v>4320</v>
      </c>
      <c r="B4325" s="16" t="s">
        <v>12202</v>
      </c>
      <c r="C4325" s="16" t="s">
        <v>12203</v>
      </c>
      <c r="D4325" s="16" t="s">
        <v>12204</v>
      </c>
      <c r="E4325" s="16" t="s">
        <v>12715</v>
      </c>
      <c r="F4325" s="16"/>
      <c r="G4325" s="151" t="s">
        <v>9115</v>
      </c>
      <c r="H4325" s="275">
        <v>3043600</v>
      </c>
      <c r="I4325" s="275" t="s">
        <v>9385</v>
      </c>
      <c r="J4325" s="275"/>
      <c r="K4325" s="275"/>
      <c r="L4325" s="275"/>
      <c r="M4325" s="275"/>
      <c r="N4325" s="275"/>
      <c r="O4325" s="275"/>
      <c r="P4325" s="275"/>
      <c r="Q4325" s="275"/>
      <c r="R4325" s="16">
        <v>3043600</v>
      </c>
      <c r="S4325" s="275">
        <v>50</v>
      </c>
      <c r="T4325" s="38" t="s">
        <v>11788</v>
      </c>
      <c r="U4325" s="279"/>
      <c r="V4325" s="279"/>
    </row>
    <row r="4326" spans="1:22" s="7" customFormat="1" ht="75" x14ac:dyDescent="0.3">
      <c r="A4326" s="16">
        <v>4321</v>
      </c>
      <c r="B4326" s="113" t="s">
        <v>627</v>
      </c>
      <c r="C4326" s="113" t="s">
        <v>11410</v>
      </c>
      <c r="D4326" s="113" t="s">
        <v>848</v>
      </c>
      <c r="E4326" s="113" t="s">
        <v>15818</v>
      </c>
      <c r="F4326" s="114" t="s">
        <v>14449</v>
      </c>
      <c r="G4326" s="113" t="s">
        <v>33</v>
      </c>
      <c r="H4326" s="172">
        <v>582090</v>
      </c>
      <c r="I4326" s="172">
        <v>2</v>
      </c>
      <c r="J4326" s="178">
        <v>628657.19999999995</v>
      </c>
      <c r="K4326" s="178">
        <v>2</v>
      </c>
      <c r="L4326" s="178">
        <v>617015.4</v>
      </c>
      <c r="M4326" s="178">
        <v>2</v>
      </c>
      <c r="N4326" s="178">
        <v>605373.6</v>
      </c>
      <c r="O4326" s="178">
        <v>2</v>
      </c>
      <c r="P4326" s="178">
        <v>605373.6</v>
      </c>
      <c r="Q4326" s="178">
        <v>2</v>
      </c>
      <c r="R4326" s="16">
        <v>3038509.8000000003</v>
      </c>
      <c r="S4326" s="178">
        <v>10</v>
      </c>
      <c r="T4326" s="20" t="s">
        <v>15751</v>
      </c>
      <c r="U4326" s="288" t="s">
        <v>1051</v>
      </c>
      <c r="V4326" s="289" t="s">
        <v>1051</v>
      </c>
    </row>
    <row r="4327" spans="1:22" s="7" customFormat="1" ht="93.75" x14ac:dyDescent="0.3">
      <c r="A4327" s="16">
        <v>4322</v>
      </c>
      <c r="B4327" s="21" t="s">
        <v>1930</v>
      </c>
      <c r="C4327" s="16" t="s">
        <v>2666</v>
      </c>
      <c r="D4327" s="16" t="s">
        <v>2667</v>
      </c>
      <c r="E4327" s="16" t="s">
        <v>3171</v>
      </c>
      <c r="F4327" s="16" t="s">
        <v>3171</v>
      </c>
      <c r="G4327" s="16" t="s">
        <v>1493</v>
      </c>
      <c r="H4327" s="251">
        <v>1519209.3333333333</v>
      </c>
      <c r="I4327" s="251">
        <v>140</v>
      </c>
      <c r="J4327" s="16">
        <v>0</v>
      </c>
      <c r="K4327" s="16">
        <v>0</v>
      </c>
      <c r="L4327" s="16">
        <v>1519209.3333333333</v>
      </c>
      <c r="M4327" s="16">
        <v>140</v>
      </c>
      <c r="N4327" s="16">
        <v>0</v>
      </c>
      <c r="O4327" s="16">
        <v>0</v>
      </c>
      <c r="P4327" s="16">
        <v>0</v>
      </c>
      <c r="Q4327" s="16">
        <v>0</v>
      </c>
      <c r="R4327" s="16">
        <v>3038418.6666666665</v>
      </c>
      <c r="S4327" s="16">
        <v>280</v>
      </c>
      <c r="T4327" s="16" t="s">
        <v>1326</v>
      </c>
      <c r="U4327" s="16" t="s">
        <v>2567</v>
      </c>
      <c r="V4327" s="16" t="s">
        <v>199</v>
      </c>
    </row>
    <row r="4328" spans="1:22" s="7" customFormat="1" ht="409.5" x14ac:dyDescent="0.3">
      <c r="A4328" s="16">
        <v>4323</v>
      </c>
      <c r="B4328" s="21" t="s">
        <v>6473</v>
      </c>
      <c r="C4328" s="16" t="s">
        <v>6474</v>
      </c>
      <c r="D4328" s="16" t="s">
        <v>6475</v>
      </c>
      <c r="E4328" s="16" t="s">
        <v>6476</v>
      </c>
      <c r="F4328" s="16"/>
      <c r="G4328" s="16" t="s">
        <v>49</v>
      </c>
      <c r="H4328" s="251">
        <v>3035000</v>
      </c>
      <c r="I4328" s="251">
        <v>1</v>
      </c>
      <c r="J4328" s="16">
        <v>0</v>
      </c>
      <c r="K4328" s="16">
        <v>0</v>
      </c>
      <c r="L4328" s="16">
        <v>0</v>
      </c>
      <c r="M4328" s="16">
        <v>0</v>
      </c>
      <c r="N4328" s="16">
        <v>0</v>
      </c>
      <c r="O4328" s="16">
        <v>0</v>
      </c>
      <c r="P4328" s="16">
        <v>0</v>
      </c>
      <c r="Q4328" s="16">
        <v>0</v>
      </c>
      <c r="R4328" s="16">
        <v>3035000</v>
      </c>
      <c r="S4328" s="16">
        <v>1</v>
      </c>
      <c r="T4328" s="16" t="s">
        <v>76</v>
      </c>
      <c r="U4328" s="16"/>
      <c r="V4328" s="16"/>
    </row>
    <row r="4329" spans="1:22" s="7" customFormat="1" ht="56.25" x14ac:dyDescent="0.3">
      <c r="A4329" s="16">
        <v>4324</v>
      </c>
      <c r="B4329" s="243" t="s">
        <v>11431</v>
      </c>
      <c r="C4329" s="134" t="s">
        <v>11432</v>
      </c>
      <c r="D4329" s="134" t="s">
        <v>11433</v>
      </c>
      <c r="E4329" s="134" t="s">
        <v>11434</v>
      </c>
      <c r="F4329" s="134"/>
      <c r="G4329" s="134" t="s">
        <v>1664</v>
      </c>
      <c r="H4329" s="308">
        <v>1134479.5</v>
      </c>
      <c r="I4329" s="308">
        <v>350</v>
      </c>
      <c r="J4329" s="284">
        <v>1202548.27</v>
      </c>
      <c r="K4329" s="284">
        <v>2000</v>
      </c>
      <c r="L4329" s="285">
        <v>220968.24</v>
      </c>
      <c r="M4329" s="285">
        <v>350</v>
      </c>
      <c r="N4329" s="285">
        <v>232016.65</v>
      </c>
      <c r="O4329" s="285">
        <v>350</v>
      </c>
      <c r="P4329" s="285">
        <v>243617.48</v>
      </c>
      <c r="Q4329" s="285">
        <v>350</v>
      </c>
      <c r="R4329" s="16">
        <v>3033630.1399999997</v>
      </c>
      <c r="S4329" s="16">
        <v>3400</v>
      </c>
      <c r="T4329" s="134" t="s">
        <v>966</v>
      </c>
      <c r="U4329" s="134"/>
      <c r="V4329" s="134"/>
    </row>
    <row r="4330" spans="1:22" s="7" customFormat="1" ht="409.5" x14ac:dyDescent="0.3">
      <c r="A4330" s="16">
        <v>4325</v>
      </c>
      <c r="B4330" s="21" t="s">
        <v>7286</v>
      </c>
      <c r="C4330" s="16" t="s">
        <v>928</v>
      </c>
      <c r="D4330" s="16" t="s">
        <v>927</v>
      </c>
      <c r="E4330" s="16" t="s">
        <v>929</v>
      </c>
      <c r="F4330" s="16"/>
      <c r="G4330" s="16" t="s">
        <v>33</v>
      </c>
      <c r="H4330" s="251">
        <v>1399949.9999999998</v>
      </c>
      <c r="I4330" s="251">
        <v>90</v>
      </c>
      <c r="J4330" s="16">
        <v>1633275</v>
      </c>
      <c r="K4330" s="16">
        <v>85</v>
      </c>
      <c r="L4330" s="16">
        <v>0</v>
      </c>
      <c r="M4330" s="16">
        <v>0</v>
      </c>
      <c r="N4330" s="16">
        <v>0</v>
      </c>
      <c r="O4330" s="16">
        <v>0</v>
      </c>
      <c r="P4330" s="16">
        <v>0</v>
      </c>
      <c r="Q4330" s="16">
        <v>0</v>
      </c>
      <c r="R4330" s="16">
        <v>3033225</v>
      </c>
      <c r="S4330" s="16">
        <v>175</v>
      </c>
      <c r="T4330" s="16" t="s">
        <v>213</v>
      </c>
      <c r="U4330" s="16" t="s">
        <v>35</v>
      </c>
      <c r="V4330" s="16" t="s">
        <v>8217</v>
      </c>
    </row>
    <row r="4331" spans="1:22" s="7" customFormat="1" ht="75" x14ac:dyDescent="0.3">
      <c r="A4331" s="16">
        <v>4326</v>
      </c>
      <c r="B4331" s="16" t="s">
        <v>4924</v>
      </c>
      <c r="C4331" s="16" t="s">
        <v>12716</v>
      </c>
      <c r="D4331" s="16" t="s">
        <v>11841</v>
      </c>
      <c r="E4331" s="16" t="s">
        <v>12717</v>
      </c>
      <c r="F4331" s="16" t="s">
        <v>12718</v>
      </c>
      <c r="G4331" s="151" t="s">
        <v>33</v>
      </c>
      <c r="H4331" s="275">
        <v>757740</v>
      </c>
      <c r="I4331" s="275">
        <v>2</v>
      </c>
      <c r="J4331" s="275">
        <v>757740</v>
      </c>
      <c r="K4331" s="275">
        <v>2</v>
      </c>
      <c r="L4331" s="275">
        <v>757740</v>
      </c>
      <c r="M4331" s="275">
        <v>2</v>
      </c>
      <c r="N4331" s="275">
        <v>757740</v>
      </c>
      <c r="O4331" s="275">
        <v>2</v>
      </c>
      <c r="P4331" s="275">
        <v>0</v>
      </c>
      <c r="Q4331" s="275">
        <v>0</v>
      </c>
      <c r="R4331" s="16">
        <v>3030960</v>
      </c>
      <c r="S4331" s="275">
        <v>8</v>
      </c>
      <c r="T4331" s="243" t="s">
        <v>11752</v>
      </c>
      <c r="U4331" s="279"/>
      <c r="V4331" s="279"/>
    </row>
    <row r="4332" spans="1:22" s="7" customFormat="1" ht="281.25" x14ac:dyDescent="0.3">
      <c r="A4332" s="16">
        <v>4327</v>
      </c>
      <c r="B4332" s="21" t="s">
        <v>5197</v>
      </c>
      <c r="C4332" s="16" t="s">
        <v>5354</v>
      </c>
      <c r="D4332" s="16" t="s">
        <v>5355</v>
      </c>
      <c r="E4332" s="16" t="s">
        <v>6319</v>
      </c>
      <c r="F4332" s="16"/>
      <c r="G4332" s="16" t="s">
        <v>1493</v>
      </c>
      <c r="H4332" s="251">
        <v>3030300</v>
      </c>
      <c r="I4332" s="251">
        <v>12</v>
      </c>
      <c r="J4332" s="16">
        <v>0</v>
      </c>
      <c r="K4332" s="16">
        <v>0</v>
      </c>
      <c r="L4332" s="16">
        <v>0</v>
      </c>
      <c r="M4332" s="16">
        <v>0</v>
      </c>
      <c r="N4332" s="16">
        <v>0</v>
      </c>
      <c r="O4332" s="16">
        <v>0</v>
      </c>
      <c r="P4332" s="16">
        <v>0</v>
      </c>
      <c r="Q4332" s="16">
        <v>0</v>
      </c>
      <c r="R4332" s="16">
        <v>3030300</v>
      </c>
      <c r="S4332" s="16">
        <v>12</v>
      </c>
      <c r="T4332" s="16" t="s">
        <v>76</v>
      </c>
      <c r="U4332" s="16"/>
      <c r="V4332" s="16"/>
    </row>
    <row r="4333" spans="1:22" s="7" customFormat="1" ht="75" x14ac:dyDescent="0.3">
      <c r="A4333" s="16">
        <v>4328</v>
      </c>
      <c r="B4333" s="21" t="s">
        <v>8386</v>
      </c>
      <c r="C4333" s="16" t="s">
        <v>1163</v>
      </c>
      <c r="D4333" s="16" t="s">
        <v>1162</v>
      </c>
      <c r="E4333" s="16" t="s">
        <v>4542</v>
      </c>
      <c r="F4333" s="16"/>
      <c r="G4333" s="16" t="s">
        <v>33</v>
      </c>
      <c r="H4333" s="251">
        <v>694949.99999999988</v>
      </c>
      <c r="I4333" s="251">
        <v>5</v>
      </c>
      <c r="J4333" s="16">
        <v>466925.19000000006</v>
      </c>
      <c r="K4333" s="16">
        <v>3</v>
      </c>
      <c r="L4333" s="16">
        <v>622566.92000000004</v>
      </c>
      <c r="M4333" s="16">
        <v>4</v>
      </c>
      <c r="N4333" s="16">
        <v>622566.92000000004</v>
      </c>
      <c r="O4333" s="16">
        <v>4</v>
      </c>
      <c r="P4333" s="16">
        <v>622566.92000000004</v>
      </c>
      <c r="Q4333" s="16">
        <v>4</v>
      </c>
      <c r="R4333" s="16">
        <v>3029575.9499999997</v>
      </c>
      <c r="S4333" s="16">
        <v>20</v>
      </c>
      <c r="T4333" s="16" t="s">
        <v>213</v>
      </c>
      <c r="U4333" s="16" t="s">
        <v>7048</v>
      </c>
      <c r="V4333" s="16" t="s">
        <v>7048</v>
      </c>
    </row>
    <row r="4334" spans="1:22" s="7" customFormat="1" ht="409.5" x14ac:dyDescent="0.3">
      <c r="A4334" s="16">
        <v>4329</v>
      </c>
      <c r="B4334" s="21" t="s">
        <v>9776</v>
      </c>
      <c r="C4334" s="16" t="s">
        <v>7062</v>
      </c>
      <c r="D4334" s="16" t="s">
        <v>7063</v>
      </c>
      <c r="E4334" s="16" t="s">
        <v>9777</v>
      </c>
      <c r="F4334" s="16" t="s">
        <v>9778</v>
      </c>
      <c r="G4334" s="16" t="s">
        <v>9769</v>
      </c>
      <c r="H4334" s="251">
        <v>3024000</v>
      </c>
      <c r="I4334" s="251">
        <v>5</v>
      </c>
      <c r="J4334" s="16"/>
      <c r="K4334" s="16">
        <v>0</v>
      </c>
      <c r="L4334" s="16"/>
      <c r="M4334" s="16">
        <v>0</v>
      </c>
      <c r="N4334" s="16"/>
      <c r="O4334" s="16">
        <v>0</v>
      </c>
      <c r="P4334" s="16"/>
      <c r="Q4334" s="16">
        <v>0</v>
      </c>
      <c r="R4334" s="16">
        <v>3024000</v>
      </c>
      <c r="S4334" s="16">
        <v>5</v>
      </c>
      <c r="T4334" s="16" t="s">
        <v>25</v>
      </c>
      <c r="U4334" s="16" t="s">
        <v>1097</v>
      </c>
      <c r="V4334" s="16" t="s">
        <v>9765</v>
      </c>
    </row>
    <row r="4335" spans="1:22" s="7" customFormat="1" ht="56.25" x14ac:dyDescent="0.3">
      <c r="A4335" s="16">
        <v>4330</v>
      </c>
      <c r="B4335" s="21" t="s">
        <v>3170</v>
      </c>
      <c r="C4335" s="16" t="s">
        <v>5448</v>
      </c>
      <c r="D4335" s="16" t="s">
        <v>5449</v>
      </c>
      <c r="E4335" s="16" t="s">
        <v>10417</v>
      </c>
      <c r="F4335" s="16"/>
      <c r="G4335" s="16" t="s">
        <v>10418</v>
      </c>
      <c r="H4335" s="251">
        <v>3024000</v>
      </c>
      <c r="I4335" s="251" t="s">
        <v>9123</v>
      </c>
      <c r="J4335" s="16"/>
      <c r="K4335" s="16"/>
      <c r="L4335" s="16"/>
      <c r="M4335" s="16"/>
      <c r="N4335" s="16"/>
      <c r="O4335" s="16"/>
      <c r="P4335" s="16"/>
      <c r="Q4335" s="16"/>
      <c r="R4335" s="16">
        <v>3024000</v>
      </c>
      <c r="S4335" s="16">
        <v>6</v>
      </c>
      <c r="T4335" s="16" t="s">
        <v>76</v>
      </c>
      <c r="U4335" s="16" t="s">
        <v>61</v>
      </c>
      <c r="V4335" s="16" t="s">
        <v>10419</v>
      </c>
    </row>
    <row r="4336" spans="1:22" s="7" customFormat="1" ht="37.5" x14ac:dyDescent="0.3">
      <c r="A4336" s="16">
        <v>4331</v>
      </c>
      <c r="B4336" s="21" t="s">
        <v>3170</v>
      </c>
      <c r="C4336" s="16" t="s">
        <v>5451</v>
      </c>
      <c r="D4336" s="16" t="s">
        <v>5452</v>
      </c>
      <c r="E4336" s="16" t="s">
        <v>10417</v>
      </c>
      <c r="F4336" s="16"/>
      <c r="G4336" s="16" t="s">
        <v>10418</v>
      </c>
      <c r="H4336" s="251">
        <v>3024000</v>
      </c>
      <c r="I4336" s="251" t="s">
        <v>9123</v>
      </c>
      <c r="J4336" s="16"/>
      <c r="K4336" s="16"/>
      <c r="L4336" s="16"/>
      <c r="M4336" s="16"/>
      <c r="N4336" s="16"/>
      <c r="O4336" s="16"/>
      <c r="P4336" s="16"/>
      <c r="Q4336" s="16"/>
      <c r="R4336" s="16">
        <v>3024000</v>
      </c>
      <c r="S4336" s="16">
        <v>6</v>
      </c>
      <c r="T4336" s="16" t="s">
        <v>76</v>
      </c>
      <c r="U4336" s="16" t="s">
        <v>876</v>
      </c>
      <c r="V4336" s="16" t="s">
        <v>10879</v>
      </c>
    </row>
    <row r="4337" spans="1:22" s="7" customFormat="1" ht="75" x14ac:dyDescent="0.3">
      <c r="A4337" s="16">
        <v>4332</v>
      </c>
      <c r="B4337" s="21" t="s">
        <v>831</v>
      </c>
      <c r="C4337" s="16" t="s">
        <v>832</v>
      </c>
      <c r="D4337" s="16" t="s">
        <v>833</v>
      </c>
      <c r="E4337" s="16" t="s">
        <v>10932</v>
      </c>
      <c r="F4337" s="16"/>
      <c r="G4337" s="16" t="s">
        <v>9115</v>
      </c>
      <c r="H4337" s="251">
        <v>3024000</v>
      </c>
      <c r="I4337" s="251" t="s">
        <v>9454</v>
      </c>
      <c r="J4337" s="16"/>
      <c r="K4337" s="16"/>
      <c r="L4337" s="16"/>
      <c r="M4337" s="16"/>
      <c r="N4337" s="16"/>
      <c r="O4337" s="16"/>
      <c r="P4337" s="16"/>
      <c r="Q4337" s="16"/>
      <c r="R4337" s="16">
        <v>3024000</v>
      </c>
      <c r="S4337" s="16">
        <v>9</v>
      </c>
      <c r="T4337" s="16" t="s">
        <v>76</v>
      </c>
      <c r="U4337" s="16" t="s">
        <v>2567</v>
      </c>
      <c r="V4337" s="16" t="s">
        <v>4532</v>
      </c>
    </row>
    <row r="4338" spans="1:22" s="7" customFormat="1" ht="56.25" x14ac:dyDescent="0.3">
      <c r="A4338" s="16">
        <v>4333</v>
      </c>
      <c r="B4338" s="51" t="s">
        <v>6339</v>
      </c>
      <c r="C4338" s="51" t="s">
        <v>14995</v>
      </c>
      <c r="D4338" s="51" t="s">
        <v>14996</v>
      </c>
      <c r="E4338" s="51" t="s">
        <v>14997</v>
      </c>
      <c r="F4338" s="51"/>
      <c r="G4338" s="51" t="s">
        <v>9115</v>
      </c>
      <c r="H4338" s="437">
        <v>3024000</v>
      </c>
      <c r="I4338" s="251" t="s">
        <v>9207</v>
      </c>
      <c r="J4338" s="17"/>
      <c r="K4338" s="17"/>
      <c r="L4338" s="17"/>
      <c r="M4338" s="17"/>
      <c r="N4338" s="17"/>
      <c r="O4338" s="17"/>
      <c r="P4338" s="17"/>
      <c r="Q4338" s="17"/>
      <c r="R4338" s="16">
        <v>3024000</v>
      </c>
      <c r="S4338" s="16">
        <v>60</v>
      </c>
      <c r="T4338" s="51" t="s">
        <v>14655</v>
      </c>
      <c r="U4338" s="51"/>
      <c r="V4338" s="17"/>
    </row>
    <row r="4339" spans="1:22" s="7" customFormat="1" ht="37.5" x14ac:dyDescent="0.3">
      <c r="A4339" s="16">
        <v>4334</v>
      </c>
      <c r="B4339" s="114" t="s">
        <v>5258</v>
      </c>
      <c r="C4339" s="114" t="s">
        <v>15866</v>
      </c>
      <c r="D4339" s="114" t="s">
        <v>15867</v>
      </c>
      <c r="E4339" s="114" t="s">
        <v>1051</v>
      </c>
      <c r="F4339" s="114" t="s">
        <v>14449</v>
      </c>
      <c r="G4339" s="114" t="s">
        <v>9122</v>
      </c>
      <c r="H4339" s="189">
        <v>3024000</v>
      </c>
      <c r="I4339" s="172" t="s">
        <v>10232</v>
      </c>
      <c r="J4339" s="20"/>
      <c r="K4339" s="20"/>
      <c r="L4339" s="20"/>
      <c r="M4339" s="20"/>
      <c r="N4339" s="20"/>
      <c r="O4339" s="20"/>
      <c r="P4339" s="20"/>
      <c r="Q4339" s="20"/>
      <c r="R4339" s="16">
        <v>3024000</v>
      </c>
      <c r="S4339" s="21">
        <v>150</v>
      </c>
      <c r="T4339" s="20" t="s">
        <v>15828</v>
      </c>
      <c r="U4339" s="112"/>
      <c r="V4339" s="37"/>
    </row>
    <row r="4340" spans="1:22" s="7" customFormat="1" ht="75" x14ac:dyDescent="0.3">
      <c r="A4340" s="16">
        <v>4335</v>
      </c>
      <c r="B4340" s="21" t="s">
        <v>8387</v>
      </c>
      <c r="C4340" s="16" t="s">
        <v>8388</v>
      </c>
      <c r="D4340" s="16" t="s">
        <v>8389</v>
      </c>
      <c r="E4340" s="16" t="s">
        <v>798</v>
      </c>
      <c r="F4340" s="16"/>
      <c r="G4340" s="16" t="s">
        <v>33</v>
      </c>
      <c r="H4340" s="251">
        <v>604274</v>
      </c>
      <c r="I4340" s="251">
        <v>220</v>
      </c>
      <c r="J4340" s="16">
        <v>604274</v>
      </c>
      <c r="K4340" s="16">
        <v>220</v>
      </c>
      <c r="L4340" s="16">
        <v>604274</v>
      </c>
      <c r="M4340" s="16">
        <v>220</v>
      </c>
      <c r="N4340" s="16">
        <v>604274</v>
      </c>
      <c r="O4340" s="16">
        <v>220</v>
      </c>
      <c r="P4340" s="16">
        <v>604274</v>
      </c>
      <c r="Q4340" s="16">
        <v>220</v>
      </c>
      <c r="R4340" s="16">
        <v>3021370</v>
      </c>
      <c r="S4340" s="16">
        <v>1100</v>
      </c>
      <c r="T4340" s="16" t="s">
        <v>213</v>
      </c>
      <c r="U4340" s="16" t="s">
        <v>7048</v>
      </c>
      <c r="V4340" s="16" t="s">
        <v>7048</v>
      </c>
    </row>
    <row r="4341" spans="1:22" s="7" customFormat="1" ht="37.5" x14ac:dyDescent="0.3">
      <c r="A4341" s="16">
        <v>4336</v>
      </c>
      <c r="B4341" s="16" t="s">
        <v>12796</v>
      </c>
      <c r="C4341" s="16" t="s">
        <v>12797</v>
      </c>
      <c r="D4341" s="16" t="s">
        <v>12798</v>
      </c>
      <c r="E4341" s="16" t="s">
        <v>12799</v>
      </c>
      <c r="F4341" s="16"/>
      <c r="G4341" s="151" t="s">
        <v>9122</v>
      </c>
      <c r="H4341" s="275">
        <v>1006876.4</v>
      </c>
      <c r="I4341" s="275" t="s">
        <v>9338</v>
      </c>
      <c r="J4341" s="275">
        <v>0</v>
      </c>
      <c r="K4341" s="275">
        <v>0</v>
      </c>
      <c r="L4341" s="275">
        <v>1006876.4</v>
      </c>
      <c r="M4341" s="275" t="s">
        <v>9338</v>
      </c>
      <c r="N4341" s="275">
        <v>0</v>
      </c>
      <c r="O4341" s="275">
        <v>0</v>
      </c>
      <c r="P4341" s="275">
        <v>1006876.4</v>
      </c>
      <c r="Q4341" s="275" t="s">
        <v>9338</v>
      </c>
      <c r="R4341" s="16">
        <v>3020629.2</v>
      </c>
      <c r="S4341" s="275">
        <v>120</v>
      </c>
      <c r="T4341" s="38" t="s">
        <v>11752</v>
      </c>
      <c r="U4341" s="279"/>
      <c r="V4341" s="279"/>
    </row>
    <row r="4342" spans="1:22" s="7" customFormat="1" ht="409.5" x14ac:dyDescent="0.3">
      <c r="A4342" s="16">
        <v>4337</v>
      </c>
      <c r="B4342" s="21" t="s">
        <v>2343</v>
      </c>
      <c r="C4342" s="16" t="s">
        <v>2344</v>
      </c>
      <c r="D4342" s="16" t="s">
        <v>2345</v>
      </c>
      <c r="E4342" s="16" t="s">
        <v>6639</v>
      </c>
      <c r="F4342" s="16"/>
      <c r="G4342" s="16" t="s">
        <v>1493</v>
      </c>
      <c r="H4342" s="251">
        <v>3020000</v>
      </c>
      <c r="I4342" s="251">
        <v>1</v>
      </c>
      <c r="J4342" s="16">
        <v>0</v>
      </c>
      <c r="K4342" s="16">
        <v>0</v>
      </c>
      <c r="L4342" s="16">
        <v>0</v>
      </c>
      <c r="M4342" s="16">
        <v>0</v>
      </c>
      <c r="N4342" s="16">
        <v>0</v>
      </c>
      <c r="O4342" s="16">
        <v>0</v>
      </c>
      <c r="P4342" s="16">
        <v>0</v>
      </c>
      <c r="Q4342" s="16">
        <v>0</v>
      </c>
      <c r="R4342" s="16">
        <v>3020000</v>
      </c>
      <c r="S4342" s="16">
        <v>1</v>
      </c>
      <c r="T4342" s="16" t="s">
        <v>76</v>
      </c>
      <c r="U4342" s="16"/>
      <c r="V4342" s="16"/>
    </row>
    <row r="4343" spans="1:22" s="7" customFormat="1" ht="300" x14ac:dyDescent="0.3">
      <c r="A4343" s="16">
        <v>4338</v>
      </c>
      <c r="B4343" s="21" t="s">
        <v>8390</v>
      </c>
      <c r="C4343" s="16" t="s">
        <v>8391</v>
      </c>
      <c r="D4343" s="16" t="s">
        <v>8392</v>
      </c>
      <c r="E4343" s="16" t="s">
        <v>8393</v>
      </c>
      <c r="F4343" s="16"/>
      <c r="G4343" s="16" t="s">
        <v>1664</v>
      </c>
      <c r="H4343" s="251">
        <v>131140</v>
      </c>
      <c r="I4343" s="251">
        <v>83</v>
      </c>
      <c r="J4343" s="16">
        <v>731500.95000000007</v>
      </c>
      <c r="K4343" s="16">
        <v>285</v>
      </c>
      <c r="L4343" s="16">
        <v>718667.6</v>
      </c>
      <c r="M4343" s="16">
        <v>280</v>
      </c>
      <c r="N4343" s="16">
        <v>718667.6</v>
      </c>
      <c r="O4343" s="16">
        <v>280</v>
      </c>
      <c r="P4343" s="16">
        <v>718667.6</v>
      </c>
      <c r="Q4343" s="16">
        <v>280</v>
      </c>
      <c r="R4343" s="16">
        <v>3018643.75</v>
      </c>
      <c r="S4343" s="16">
        <v>1208</v>
      </c>
      <c r="T4343" s="16" t="s">
        <v>213</v>
      </c>
      <c r="U4343" s="16" t="s">
        <v>83</v>
      </c>
      <c r="V4343" s="16" t="s">
        <v>8394</v>
      </c>
    </row>
    <row r="4344" spans="1:22" s="7" customFormat="1" ht="75" x14ac:dyDescent="0.3">
      <c r="A4344" s="16">
        <v>4339</v>
      </c>
      <c r="B4344" s="21" t="s">
        <v>354</v>
      </c>
      <c r="C4344" s="16" t="s">
        <v>355</v>
      </c>
      <c r="D4344" s="16" t="s">
        <v>356</v>
      </c>
      <c r="E4344" s="16" t="s">
        <v>357</v>
      </c>
      <c r="F4344" s="40" t="s">
        <v>358</v>
      </c>
      <c r="G4344" s="16" t="s">
        <v>33</v>
      </c>
      <c r="H4344" s="251">
        <v>1005680</v>
      </c>
      <c r="I4344" s="251">
        <v>104</v>
      </c>
      <c r="J4344" s="29">
        <v>1005680</v>
      </c>
      <c r="K4344" s="16">
        <v>104</v>
      </c>
      <c r="L4344" s="29">
        <v>1005680</v>
      </c>
      <c r="M4344" s="16">
        <v>104</v>
      </c>
      <c r="N4344" s="16">
        <v>0</v>
      </c>
      <c r="O4344" s="16">
        <v>0</v>
      </c>
      <c r="P4344" s="16">
        <v>0</v>
      </c>
      <c r="Q4344" s="16">
        <v>0</v>
      </c>
      <c r="R4344" s="16">
        <v>3017040</v>
      </c>
      <c r="S4344" s="16">
        <v>312</v>
      </c>
      <c r="T4344" s="16" t="s">
        <v>213</v>
      </c>
      <c r="U4344" s="16" t="s">
        <v>359</v>
      </c>
      <c r="V4344" s="16" t="s">
        <v>360</v>
      </c>
    </row>
    <row r="4345" spans="1:22" s="7" customFormat="1" ht="75" x14ac:dyDescent="0.3">
      <c r="A4345" s="16">
        <v>4340</v>
      </c>
      <c r="B4345" s="21" t="s">
        <v>326</v>
      </c>
      <c r="C4345" s="16" t="s">
        <v>327</v>
      </c>
      <c r="D4345" s="16" t="s">
        <v>328</v>
      </c>
      <c r="E4345" s="16" t="s">
        <v>1591</v>
      </c>
      <c r="F4345" s="16" t="s">
        <v>1592</v>
      </c>
      <c r="G4345" s="16" t="s">
        <v>24</v>
      </c>
      <c r="H4345" s="251">
        <v>3016800</v>
      </c>
      <c r="I4345" s="251">
        <v>6704</v>
      </c>
      <c r="J4345" s="16">
        <v>0</v>
      </c>
      <c r="K4345" s="16">
        <v>0</v>
      </c>
      <c r="L4345" s="16">
        <v>0</v>
      </c>
      <c r="M4345" s="16">
        <v>0</v>
      </c>
      <c r="N4345" s="16">
        <v>0</v>
      </c>
      <c r="O4345" s="16">
        <v>0</v>
      </c>
      <c r="P4345" s="16">
        <v>0</v>
      </c>
      <c r="Q4345" s="16">
        <v>0</v>
      </c>
      <c r="R4345" s="16">
        <v>3016800</v>
      </c>
      <c r="S4345" s="16">
        <v>6704</v>
      </c>
      <c r="T4345" s="16" t="s">
        <v>913</v>
      </c>
      <c r="U4345" s="16" t="s">
        <v>1097</v>
      </c>
      <c r="V4345" s="16" t="s">
        <v>1562</v>
      </c>
    </row>
    <row r="4346" spans="1:22" s="7" customFormat="1" ht="168.75" x14ac:dyDescent="0.3">
      <c r="A4346" s="16">
        <v>4341</v>
      </c>
      <c r="B4346" s="21" t="s">
        <v>8395</v>
      </c>
      <c r="C4346" s="16" t="s">
        <v>533</v>
      </c>
      <c r="D4346" s="16" t="s">
        <v>532</v>
      </c>
      <c r="E4346" s="16" t="s">
        <v>517</v>
      </c>
      <c r="F4346" s="16"/>
      <c r="G4346" s="16" t="s">
        <v>49</v>
      </c>
      <c r="H4346" s="251">
        <v>667667</v>
      </c>
      <c r="I4346" s="251">
        <v>26</v>
      </c>
      <c r="J4346" s="16">
        <v>585492.6</v>
      </c>
      <c r="K4346" s="16">
        <v>19</v>
      </c>
      <c r="L4346" s="16">
        <v>585492.6</v>
      </c>
      <c r="M4346" s="16">
        <v>19</v>
      </c>
      <c r="N4346" s="16">
        <v>585492.6</v>
      </c>
      <c r="O4346" s="16">
        <v>19</v>
      </c>
      <c r="P4346" s="16">
        <v>585492.6</v>
      </c>
      <c r="Q4346" s="16">
        <v>19</v>
      </c>
      <c r="R4346" s="16">
        <v>3009637.4000000004</v>
      </c>
      <c r="S4346" s="16">
        <v>102</v>
      </c>
      <c r="T4346" s="16" t="s">
        <v>213</v>
      </c>
      <c r="U4346" s="16" t="s">
        <v>244</v>
      </c>
      <c r="V4346" s="16" t="s">
        <v>403</v>
      </c>
    </row>
    <row r="4347" spans="1:22" s="7" customFormat="1" ht="75" x14ac:dyDescent="0.3">
      <c r="A4347" s="16">
        <v>4342</v>
      </c>
      <c r="B4347" s="21" t="s">
        <v>314</v>
      </c>
      <c r="C4347" s="16" t="s">
        <v>315</v>
      </c>
      <c r="D4347" s="16" t="s">
        <v>316</v>
      </c>
      <c r="E4347" s="16" t="s">
        <v>317</v>
      </c>
      <c r="F4347" s="40" t="s">
        <v>318</v>
      </c>
      <c r="G4347" s="16" t="s">
        <v>33</v>
      </c>
      <c r="H4347" s="251">
        <v>1003183.28</v>
      </c>
      <c r="I4347" s="251">
        <v>1</v>
      </c>
      <c r="J4347" s="16">
        <v>1003183.28</v>
      </c>
      <c r="K4347" s="16">
        <v>1</v>
      </c>
      <c r="L4347" s="16">
        <v>1003183.28</v>
      </c>
      <c r="M4347" s="16">
        <v>1</v>
      </c>
      <c r="N4347" s="16">
        <v>0</v>
      </c>
      <c r="O4347" s="16">
        <v>1</v>
      </c>
      <c r="P4347" s="16">
        <v>0</v>
      </c>
      <c r="Q4347" s="16">
        <v>0</v>
      </c>
      <c r="R4347" s="16">
        <v>3009549.84</v>
      </c>
      <c r="S4347" s="16">
        <v>4</v>
      </c>
      <c r="T4347" s="16" t="s">
        <v>213</v>
      </c>
      <c r="U4347" s="16" t="s">
        <v>294</v>
      </c>
      <c r="V4347" s="16" t="s">
        <v>319</v>
      </c>
    </row>
    <row r="4348" spans="1:22" s="8" customFormat="1" ht="112.5" x14ac:dyDescent="0.3">
      <c r="A4348" s="16">
        <v>4343</v>
      </c>
      <c r="B4348" s="21" t="s">
        <v>404</v>
      </c>
      <c r="C4348" s="16" t="s">
        <v>518</v>
      </c>
      <c r="D4348" s="16" t="s">
        <v>519</v>
      </c>
      <c r="E4348" s="16" t="s">
        <v>520</v>
      </c>
      <c r="F4348" s="40" t="s">
        <v>521</v>
      </c>
      <c r="G4348" s="16" t="s">
        <v>33</v>
      </c>
      <c r="H4348" s="251">
        <v>1002625</v>
      </c>
      <c r="I4348" s="251">
        <v>130</v>
      </c>
      <c r="J4348" s="29">
        <v>1002625</v>
      </c>
      <c r="K4348" s="16">
        <v>130</v>
      </c>
      <c r="L4348" s="29">
        <v>1002625</v>
      </c>
      <c r="M4348" s="16">
        <v>130</v>
      </c>
      <c r="N4348" s="16">
        <v>0</v>
      </c>
      <c r="O4348" s="16">
        <v>0</v>
      </c>
      <c r="P4348" s="16">
        <v>0</v>
      </c>
      <c r="Q4348" s="16">
        <v>0</v>
      </c>
      <c r="R4348" s="16">
        <v>3007875</v>
      </c>
      <c r="S4348" s="16">
        <v>390</v>
      </c>
      <c r="T4348" s="16" t="s">
        <v>213</v>
      </c>
      <c r="U4348" s="16" t="s">
        <v>294</v>
      </c>
      <c r="V4348" s="16" t="s">
        <v>522</v>
      </c>
    </row>
    <row r="4349" spans="1:22" s="8" customFormat="1" ht="150" x14ac:dyDescent="0.3">
      <c r="A4349" s="16">
        <v>4344</v>
      </c>
      <c r="B4349" s="21" t="s">
        <v>955</v>
      </c>
      <c r="C4349" s="16" t="s">
        <v>1901</v>
      </c>
      <c r="D4349" s="16" t="s">
        <v>1902</v>
      </c>
      <c r="E4349" s="16" t="s">
        <v>10335</v>
      </c>
      <c r="F4349" s="16"/>
      <c r="G4349" s="16" t="s">
        <v>24</v>
      </c>
      <c r="H4349" s="251">
        <v>3007700</v>
      </c>
      <c r="I4349" s="251">
        <v>3304</v>
      </c>
      <c r="J4349" s="16">
        <v>0</v>
      </c>
      <c r="K4349" s="16">
        <v>0</v>
      </c>
      <c r="L4349" s="16">
        <v>0</v>
      </c>
      <c r="M4349" s="16">
        <v>0</v>
      </c>
      <c r="N4349" s="16">
        <v>0</v>
      </c>
      <c r="O4349" s="16">
        <v>0</v>
      </c>
      <c r="P4349" s="16">
        <v>0</v>
      </c>
      <c r="Q4349" s="16">
        <v>0</v>
      </c>
      <c r="R4349" s="16">
        <v>3007700</v>
      </c>
      <c r="S4349" s="16">
        <v>3304</v>
      </c>
      <c r="T4349" s="16" t="s">
        <v>76</v>
      </c>
      <c r="U4349" s="16" t="s">
        <v>2567</v>
      </c>
      <c r="V4349" s="16" t="s">
        <v>10313</v>
      </c>
    </row>
    <row r="4350" spans="1:22" s="8" customFormat="1" ht="75" x14ac:dyDescent="0.3">
      <c r="A4350" s="16">
        <v>4345</v>
      </c>
      <c r="B4350" s="21" t="s">
        <v>494</v>
      </c>
      <c r="C4350" s="16" t="s">
        <v>495</v>
      </c>
      <c r="D4350" s="16" t="s">
        <v>496</v>
      </c>
      <c r="E4350" s="16" t="s">
        <v>497</v>
      </c>
      <c r="F4350" s="40" t="s">
        <v>498</v>
      </c>
      <c r="G4350" s="16" t="s">
        <v>33</v>
      </c>
      <c r="H4350" s="251">
        <v>1502700</v>
      </c>
      <c r="I4350" s="251">
        <v>50</v>
      </c>
      <c r="J4350" s="29">
        <v>1502700</v>
      </c>
      <c r="K4350" s="16">
        <v>50</v>
      </c>
      <c r="L4350" s="16">
        <v>0</v>
      </c>
      <c r="M4350" s="16">
        <v>0</v>
      </c>
      <c r="N4350" s="16">
        <v>0</v>
      </c>
      <c r="O4350" s="16">
        <v>0</v>
      </c>
      <c r="P4350" s="16">
        <v>0</v>
      </c>
      <c r="Q4350" s="16">
        <v>0</v>
      </c>
      <c r="R4350" s="16">
        <v>3005400</v>
      </c>
      <c r="S4350" s="16">
        <v>100</v>
      </c>
      <c r="T4350" s="16" t="s">
        <v>213</v>
      </c>
      <c r="U4350" s="16" t="s">
        <v>35</v>
      </c>
      <c r="V4350" s="16" t="s">
        <v>499</v>
      </c>
    </row>
    <row r="4351" spans="1:22" s="8" customFormat="1" ht="37.5" x14ac:dyDescent="0.3">
      <c r="A4351" s="16">
        <v>4346</v>
      </c>
      <c r="B4351" s="21" t="s">
        <v>8150</v>
      </c>
      <c r="C4351" s="16" t="s">
        <v>9330</v>
      </c>
      <c r="D4351" s="16" t="s">
        <v>2294</v>
      </c>
      <c r="E4351" s="16" t="s">
        <v>9331</v>
      </c>
      <c r="F4351" s="16"/>
      <c r="G4351" s="16" t="s">
        <v>9115</v>
      </c>
      <c r="H4351" s="251">
        <v>3005039.52</v>
      </c>
      <c r="I4351" s="251" t="s">
        <v>9123</v>
      </c>
      <c r="J4351" s="16"/>
      <c r="K4351" s="16"/>
      <c r="L4351" s="16"/>
      <c r="M4351" s="16"/>
      <c r="N4351" s="16"/>
      <c r="O4351" s="16"/>
      <c r="P4351" s="16"/>
      <c r="Q4351" s="16"/>
      <c r="R4351" s="16">
        <v>3005039.52</v>
      </c>
      <c r="S4351" s="16">
        <v>6</v>
      </c>
      <c r="T4351" s="16" t="s">
        <v>1326</v>
      </c>
      <c r="U4351" s="16"/>
      <c r="V4351" s="16"/>
    </row>
    <row r="4352" spans="1:22" s="8" customFormat="1" ht="206.25" x14ac:dyDescent="0.3">
      <c r="A4352" s="16">
        <v>4347</v>
      </c>
      <c r="B4352" s="21" t="s">
        <v>9314</v>
      </c>
      <c r="C4352" s="16" t="s">
        <v>9315</v>
      </c>
      <c r="D4352" s="16" t="s">
        <v>9316</v>
      </c>
      <c r="E4352" s="16" t="s">
        <v>9317</v>
      </c>
      <c r="F4352" s="16"/>
      <c r="G4352" s="16" t="s">
        <v>9115</v>
      </c>
      <c r="H4352" s="251">
        <v>3003840</v>
      </c>
      <c r="I4352" s="251" t="s">
        <v>9123</v>
      </c>
      <c r="J4352" s="16"/>
      <c r="K4352" s="16"/>
      <c r="L4352" s="16"/>
      <c r="M4352" s="16"/>
      <c r="N4352" s="16"/>
      <c r="O4352" s="16"/>
      <c r="P4352" s="16"/>
      <c r="Q4352" s="16"/>
      <c r="R4352" s="16">
        <v>3003840</v>
      </c>
      <c r="S4352" s="16">
        <v>6</v>
      </c>
      <c r="T4352" s="16" t="s">
        <v>1326</v>
      </c>
      <c r="U4352" s="16"/>
      <c r="V4352" s="16"/>
    </row>
    <row r="4353" spans="1:22" s="11" customFormat="1" ht="300" x14ac:dyDescent="0.2">
      <c r="A4353" s="16">
        <v>4348</v>
      </c>
      <c r="B4353" s="21" t="s">
        <v>8396</v>
      </c>
      <c r="C4353" s="16" t="s">
        <v>8397</v>
      </c>
      <c r="D4353" s="16" t="s">
        <v>8398</v>
      </c>
      <c r="E4353" s="16" t="s">
        <v>8399</v>
      </c>
      <c r="F4353" s="16"/>
      <c r="G4353" s="16" t="s">
        <v>33</v>
      </c>
      <c r="H4353" s="251">
        <v>720000</v>
      </c>
      <c r="I4353" s="251">
        <v>180</v>
      </c>
      <c r="J4353" s="16">
        <v>564166.07999999996</v>
      </c>
      <c r="K4353" s="16">
        <v>138</v>
      </c>
      <c r="L4353" s="16">
        <v>572342.4</v>
      </c>
      <c r="M4353" s="16">
        <v>140</v>
      </c>
      <c r="N4353" s="16">
        <v>572342.4</v>
      </c>
      <c r="O4353" s="16">
        <v>140</v>
      </c>
      <c r="P4353" s="16">
        <v>572342.4</v>
      </c>
      <c r="Q4353" s="16">
        <v>140</v>
      </c>
      <c r="R4353" s="16">
        <v>3001193.28</v>
      </c>
      <c r="S4353" s="16">
        <v>738</v>
      </c>
      <c r="T4353" s="16" t="s">
        <v>213</v>
      </c>
      <c r="U4353" s="16" t="s">
        <v>83</v>
      </c>
      <c r="V4353" s="16" t="s">
        <v>7719</v>
      </c>
    </row>
    <row r="4354" spans="1:22" s="1" customFormat="1" ht="409.5" x14ac:dyDescent="0.3">
      <c r="A4354" s="16">
        <v>4349</v>
      </c>
      <c r="B4354" s="21" t="s">
        <v>544</v>
      </c>
      <c r="C4354" s="16" t="s">
        <v>5980</v>
      </c>
      <c r="D4354" s="16" t="s">
        <v>5981</v>
      </c>
      <c r="E4354" s="16" t="s">
        <v>6029</v>
      </c>
      <c r="F4354" s="16"/>
      <c r="G4354" s="16" t="s">
        <v>1493</v>
      </c>
      <c r="H4354" s="251">
        <v>3000000</v>
      </c>
      <c r="I4354" s="251">
        <v>2</v>
      </c>
      <c r="J4354" s="16">
        <v>0</v>
      </c>
      <c r="K4354" s="16">
        <v>0</v>
      </c>
      <c r="L4354" s="16">
        <v>0</v>
      </c>
      <c r="M4354" s="16">
        <v>0</v>
      </c>
      <c r="N4354" s="16">
        <v>0</v>
      </c>
      <c r="O4354" s="16">
        <v>0</v>
      </c>
      <c r="P4354" s="16">
        <v>0</v>
      </c>
      <c r="Q4354" s="16">
        <v>0</v>
      </c>
      <c r="R4354" s="16">
        <v>3000000</v>
      </c>
      <c r="S4354" s="16">
        <v>2</v>
      </c>
      <c r="T4354" s="16" t="s">
        <v>76</v>
      </c>
      <c r="U4354" s="16"/>
      <c r="V4354" s="16"/>
    </row>
    <row r="4355" spans="1:22" s="1" customFormat="1" ht="75" x14ac:dyDescent="0.3">
      <c r="A4355" s="16">
        <v>4350</v>
      </c>
      <c r="B4355" s="21" t="s">
        <v>1402</v>
      </c>
      <c r="C4355" s="16" t="s">
        <v>1405</v>
      </c>
      <c r="D4355" s="16" t="s">
        <v>3360</v>
      </c>
      <c r="E4355" s="16" t="s">
        <v>7040</v>
      </c>
      <c r="F4355" s="16"/>
      <c r="G4355" s="16" t="s">
        <v>33</v>
      </c>
      <c r="H4355" s="251">
        <v>1500000</v>
      </c>
      <c r="I4355" s="251">
        <v>50</v>
      </c>
      <c r="J4355" s="16">
        <v>1500000</v>
      </c>
      <c r="K4355" s="16">
        <v>50</v>
      </c>
      <c r="L4355" s="16"/>
      <c r="M4355" s="16"/>
      <c r="N4355" s="16"/>
      <c r="O4355" s="16"/>
      <c r="P4355" s="16"/>
      <c r="Q4355" s="16"/>
      <c r="R4355" s="16">
        <v>3000000</v>
      </c>
      <c r="S4355" s="16">
        <v>100</v>
      </c>
      <c r="T4355" s="16" t="s">
        <v>1516</v>
      </c>
      <c r="U4355" s="16" t="s">
        <v>35</v>
      </c>
      <c r="V4355" s="16" t="s">
        <v>7041</v>
      </c>
    </row>
    <row r="4356" spans="1:22" s="1" customFormat="1" ht="56.25" x14ac:dyDescent="0.3">
      <c r="A4356" s="16">
        <v>4351</v>
      </c>
      <c r="B4356" s="113" t="s">
        <v>1519</v>
      </c>
      <c r="C4356" s="113" t="s">
        <v>14495</v>
      </c>
      <c r="D4356" s="113" t="s">
        <v>14496</v>
      </c>
      <c r="E4356" s="113" t="s">
        <v>14497</v>
      </c>
      <c r="F4356" s="20" t="s">
        <v>14449</v>
      </c>
      <c r="G4356" s="113" t="s">
        <v>9115</v>
      </c>
      <c r="H4356" s="189">
        <v>3000000</v>
      </c>
      <c r="I4356" s="172" t="s">
        <v>9113</v>
      </c>
      <c r="J4356" s="20"/>
      <c r="K4356" s="20"/>
      <c r="L4356" s="20"/>
      <c r="M4356" s="20"/>
      <c r="N4356" s="20"/>
      <c r="O4356" s="20"/>
      <c r="P4356" s="20"/>
      <c r="Q4356" s="20"/>
      <c r="R4356" s="16">
        <v>3000000</v>
      </c>
      <c r="S4356" s="21">
        <v>1</v>
      </c>
      <c r="T4356" s="113" t="s">
        <v>14450</v>
      </c>
      <c r="U4356" s="16"/>
      <c r="V4356" s="112"/>
    </row>
    <row r="4357" spans="1:22" s="1" customFormat="1" ht="75" x14ac:dyDescent="0.3">
      <c r="A4357" s="16">
        <v>4352</v>
      </c>
      <c r="B4357" s="21" t="s">
        <v>3650</v>
      </c>
      <c r="C4357" s="16" t="s">
        <v>3700</v>
      </c>
      <c r="D4357" s="16" t="s">
        <v>3701</v>
      </c>
      <c r="E4357" s="16" t="s">
        <v>11107</v>
      </c>
      <c r="F4357" s="16"/>
      <c r="G4357" s="16" t="s">
        <v>1493</v>
      </c>
      <c r="H4357" s="251">
        <v>599700</v>
      </c>
      <c r="I4357" s="251">
        <v>30</v>
      </c>
      <c r="J4357" s="16">
        <v>599700</v>
      </c>
      <c r="K4357" s="16">
        <v>30</v>
      </c>
      <c r="L4357" s="16">
        <v>599700</v>
      </c>
      <c r="M4357" s="16">
        <v>30</v>
      </c>
      <c r="N4357" s="16">
        <v>599700</v>
      </c>
      <c r="O4357" s="16">
        <v>30</v>
      </c>
      <c r="P4357" s="16">
        <v>599700</v>
      </c>
      <c r="Q4357" s="16">
        <v>30</v>
      </c>
      <c r="R4357" s="16">
        <v>2998500</v>
      </c>
      <c r="S4357" s="16">
        <v>150</v>
      </c>
      <c r="T4357" s="16" t="s">
        <v>1113</v>
      </c>
      <c r="U4357" s="16" t="s">
        <v>1210</v>
      </c>
      <c r="V4357" s="35" t="s">
        <v>199</v>
      </c>
    </row>
    <row r="4358" spans="1:22" s="1" customFormat="1" ht="131.25" x14ac:dyDescent="0.3">
      <c r="A4358" s="16">
        <v>4353</v>
      </c>
      <c r="B4358" s="21" t="s">
        <v>8400</v>
      </c>
      <c r="C4358" s="16" t="s">
        <v>5653</v>
      </c>
      <c r="D4358" s="16" t="s">
        <v>1953</v>
      </c>
      <c r="E4358" s="16" t="s">
        <v>5654</v>
      </c>
      <c r="F4358" s="16"/>
      <c r="G4358" s="16" t="s">
        <v>33</v>
      </c>
      <c r="H4358" s="251">
        <v>593290</v>
      </c>
      <c r="I4358" s="251">
        <v>1502</v>
      </c>
      <c r="J4358" s="16">
        <v>600600</v>
      </c>
      <c r="K4358" s="16">
        <v>1430</v>
      </c>
      <c r="L4358" s="16">
        <v>600600</v>
      </c>
      <c r="M4358" s="16">
        <v>1430</v>
      </c>
      <c r="N4358" s="16">
        <v>600600</v>
      </c>
      <c r="O4358" s="16">
        <v>1430</v>
      </c>
      <c r="P4358" s="16">
        <v>600600</v>
      </c>
      <c r="Q4358" s="16">
        <v>1430</v>
      </c>
      <c r="R4358" s="16">
        <v>2995690</v>
      </c>
      <c r="S4358" s="16">
        <v>7222</v>
      </c>
      <c r="T4358" s="16" t="s">
        <v>213</v>
      </c>
      <c r="U4358" s="16" t="s">
        <v>83</v>
      </c>
      <c r="V4358" s="16" t="s">
        <v>7910</v>
      </c>
    </row>
    <row r="4359" spans="1:22" s="1" customFormat="1" ht="112.5" x14ac:dyDescent="0.3">
      <c r="A4359" s="16">
        <v>4354</v>
      </c>
      <c r="B4359" s="21" t="s">
        <v>8401</v>
      </c>
      <c r="C4359" s="16" t="s">
        <v>593</v>
      </c>
      <c r="D4359" s="16" t="s">
        <v>592</v>
      </c>
      <c r="E4359" s="16" t="s">
        <v>594</v>
      </c>
      <c r="F4359" s="16"/>
      <c r="G4359" s="16" t="s">
        <v>33</v>
      </c>
      <c r="H4359" s="251">
        <v>497399.99999999994</v>
      </c>
      <c r="I4359" s="251">
        <v>200</v>
      </c>
      <c r="J4359" s="16">
        <v>707302.8</v>
      </c>
      <c r="K4359" s="16">
        <v>237</v>
      </c>
      <c r="L4359" s="16">
        <v>596880</v>
      </c>
      <c r="M4359" s="16">
        <v>200</v>
      </c>
      <c r="N4359" s="16">
        <v>596880</v>
      </c>
      <c r="O4359" s="16">
        <v>200</v>
      </c>
      <c r="P4359" s="16">
        <v>596880</v>
      </c>
      <c r="Q4359" s="16">
        <v>200</v>
      </c>
      <c r="R4359" s="16">
        <v>2995342.8</v>
      </c>
      <c r="S4359" s="16">
        <v>1037</v>
      </c>
      <c r="T4359" s="16" t="s">
        <v>213</v>
      </c>
      <c r="U4359" s="16" t="s">
        <v>83</v>
      </c>
      <c r="V4359" s="16" t="s">
        <v>8373</v>
      </c>
    </row>
    <row r="4360" spans="1:22" s="1" customFormat="1" ht="56.25" x14ac:dyDescent="0.3">
      <c r="A4360" s="16">
        <v>4355</v>
      </c>
      <c r="B4360" s="51" t="s">
        <v>417</v>
      </c>
      <c r="C4360" s="51" t="s">
        <v>726</v>
      </c>
      <c r="D4360" s="51" t="s">
        <v>727</v>
      </c>
      <c r="E4360" s="51" t="s">
        <v>14998</v>
      </c>
      <c r="F4360" s="51"/>
      <c r="G4360" s="51" t="s">
        <v>9115</v>
      </c>
      <c r="H4360" s="437">
        <v>2985696</v>
      </c>
      <c r="I4360" s="251" t="s">
        <v>9404</v>
      </c>
      <c r="J4360" s="17"/>
      <c r="K4360" s="17"/>
      <c r="L4360" s="17"/>
      <c r="M4360" s="17"/>
      <c r="N4360" s="17"/>
      <c r="O4360" s="17"/>
      <c r="P4360" s="17"/>
      <c r="Q4360" s="17"/>
      <c r="R4360" s="16">
        <v>2985696</v>
      </c>
      <c r="S4360" s="16">
        <v>30</v>
      </c>
      <c r="T4360" s="51" t="s">
        <v>14655</v>
      </c>
      <c r="U4360" s="51"/>
      <c r="V4360" s="17"/>
    </row>
    <row r="4361" spans="1:22" s="15" customFormat="1" ht="37.5" x14ac:dyDescent="0.3">
      <c r="A4361" s="16">
        <v>4356</v>
      </c>
      <c r="B4361" s="21" t="s">
        <v>9522</v>
      </c>
      <c r="C4361" s="16" t="s">
        <v>9523</v>
      </c>
      <c r="D4361" s="16" t="s">
        <v>9524</v>
      </c>
      <c r="E4361" s="16" t="s">
        <v>9525</v>
      </c>
      <c r="F4361" s="16"/>
      <c r="G4361" s="16" t="s">
        <v>1493</v>
      </c>
      <c r="H4361" s="251">
        <v>0</v>
      </c>
      <c r="I4361" s="251"/>
      <c r="J4361" s="16">
        <v>2979990.4</v>
      </c>
      <c r="K4361" s="16">
        <v>1</v>
      </c>
      <c r="L4361" s="16"/>
      <c r="M4361" s="16"/>
      <c r="N4361" s="16"/>
      <c r="O4361" s="16"/>
      <c r="P4361" s="16"/>
      <c r="Q4361" s="16"/>
      <c r="R4361" s="16">
        <v>2979990.4</v>
      </c>
      <c r="S4361" s="16">
        <v>1</v>
      </c>
      <c r="T4361" s="16" t="s">
        <v>1326</v>
      </c>
      <c r="U4361" s="16" t="s">
        <v>9526</v>
      </c>
      <c r="V4361" s="16" t="s">
        <v>9527</v>
      </c>
    </row>
    <row r="4362" spans="1:22" s="15" customFormat="1" ht="131.25" x14ac:dyDescent="0.3">
      <c r="A4362" s="16">
        <v>4357</v>
      </c>
      <c r="B4362" s="21" t="s">
        <v>332</v>
      </c>
      <c r="C4362" s="16" t="s">
        <v>3513</v>
      </c>
      <c r="D4362" s="16" t="s">
        <v>3514</v>
      </c>
      <c r="E4362" s="16" t="s">
        <v>3710</v>
      </c>
      <c r="F4362" s="16" t="s">
        <v>3711</v>
      </c>
      <c r="G4362" s="16" t="s">
        <v>33</v>
      </c>
      <c r="H4362" s="251">
        <v>2976190.4761904757</v>
      </c>
      <c r="I4362" s="251">
        <v>2</v>
      </c>
      <c r="J4362" s="16">
        <v>0</v>
      </c>
      <c r="K4362" s="16">
        <v>0</v>
      </c>
      <c r="L4362" s="16">
        <v>0</v>
      </c>
      <c r="M4362" s="16">
        <v>0</v>
      </c>
      <c r="N4362" s="16">
        <v>0</v>
      </c>
      <c r="O4362" s="16">
        <v>0</v>
      </c>
      <c r="P4362" s="16">
        <v>0</v>
      </c>
      <c r="Q4362" s="16">
        <v>0</v>
      </c>
      <c r="R4362" s="16">
        <v>2976190.4761904757</v>
      </c>
      <c r="S4362" s="16">
        <v>2</v>
      </c>
      <c r="T4362" s="16" t="s">
        <v>9759</v>
      </c>
      <c r="U4362" s="16"/>
      <c r="V4362" s="16"/>
    </row>
    <row r="4363" spans="1:22" s="35" customFormat="1" ht="75" x14ac:dyDescent="0.2">
      <c r="A4363" s="16">
        <v>4358</v>
      </c>
      <c r="B4363" s="21" t="s">
        <v>4508</v>
      </c>
      <c r="C4363" s="16" t="s">
        <v>4509</v>
      </c>
      <c r="D4363" s="16" t="s">
        <v>4510</v>
      </c>
      <c r="E4363" s="16" t="s">
        <v>10699</v>
      </c>
      <c r="F4363" s="16"/>
      <c r="G4363" s="16" t="s">
        <v>9115</v>
      </c>
      <c r="H4363" s="251">
        <v>2976064</v>
      </c>
      <c r="I4363" s="251" t="s">
        <v>10702</v>
      </c>
      <c r="J4363" s="16"/>
      <c r="K4363" s="16"/>
      <c r="L4363" s="16"/>
      <c r="M4363" s="16"/>
      <c r="N4363" s="16"/>
      <c r="O4363" s="16"/>
      <c r="P4363" s="16"/>
      <c r="Q4363" s="16"/>
      <c r="R4363" s="16">
        <v>2976064</v>
      </c>
      <c r="S4363" s="16">
        <v>3640</v>
      </c>
      <c r="T4363" s="16" t="s">
        <v>76</v>
      </c>
      <c r="U4363" s="16" t="s">
        <v>2567</v>
      </c>
      <c r="V4363" s="16" t="s">
        <v>10701</v>
      </c>
    </row>
    <row r="4364" spans="1:22" s="5" customFormat="1" ht="112.5" x14ac:dyDescent="0.2">
      <c r="A4364" s="16">
        <v>4359</v>
      </c>
      <c r="B4364" s="21" t="s">
        <v>1930</v>
      </c>
      <c r="C4364" s="16" t="s">
        <v>6212</v>
      </c>
      <c r="D4364" s="16" t="s">
        <v>6213</v>
      </c>
      <c r="E4364" s="16" t="s">
        <v>6377</v>
      </c>
      <c r="F4364" s="16"/>
      <c r="G4364" s="16" t="s">
        <v>1493</v>
      </c>
      <c r="H4364" s="251">
        <v>2975140</v>
      </c>
      <c r="I4364" s="251">
        <v>2</v>
      </c>
      <c r="J4364" s="16">
        <v>0</v>
      </c>
      <c r="K4364" s="16">
        <v>0</v>
      </c>
      <c r="L4364" s="16">
        <v>0</v>
      </c>
      <c r="M4364" s="16">
        <v>0</v>
      </c>
      <c r="N4364" s="16">
        <v>0</v>
      </c>
      <c r="O4364" s="16">
        <v>0</v>
      </c>
      <c r="P4364" s="16">
        <v>0</v>
      </c>
      <c r="Q4364" s="16">
        <v>0</v>
      </c>
      <c r="R4364" s="16">
        <v>2975140</v>
      </c>
      <c r="S4364" s="16">
        <v>2</v>
      </c>
      <c r="T4364" s="16" t="s">
        <v>76</v>
      </c>
      <c r="U4364" s="16"/>
      <c r="V4364" s="16"/>
    </row>
    <row r="4365" spans="1:22" s="5" customFormat="1" ht="37.5" x14ac:dyDescent="0.2">
      <c r="A4365" s="16">
        <v>4360</v>
      </c>
      <c r="B4365" s="21" t="s">
        <v>4053</v>
      </c>
      <c r="C4365" s="16" t="s">
        <v>9297</v>
      </c>
      <c r="D4365" s="16" t="s">
        <v>3934</v>
      </c>
      <c r="E4365" s="16" t="s">
        <v>9528</v>
      </c>
      <c r="F4365" s="16"/>
      <c r="G4365" s="16" t="s">
        <v>1493</v>
      </c>
      <c r="H4365" s="251">
        <v>0</v>
      </c>
      <c r="I4365" s="251"/>
      <c r="J4365" s="16">
        <v>2974397</v>
      </c>
      <c r="K4365" s="16">
        <v>1</v>
      </c>
      <c r="L4365" s="16"/>
      <c r="M4365" s="16"/>
      <c r="N4365" s="16"/>
      <c r="O4365" s="16"/>
      <c r="P4365" s="16"/>
      <c r="Q4365" s="16"/>
      <c r="R4365" s="16">
        <v>2974397</v>
      </c>
      <c r="S4365" s="16">
        <v>1</v>
      </c>
      <c r="T4365" s="16" t="s">
        <v>1326</v>
      </c>
      <c r="U4365" s="16" t="s">
        <v>9529</v>
      </c>
      <c r="V4365" s="16" t="s">
        <v>7667</v>
      </c>
    </row>
    <row r="4366" spans="1:22" s="5" customFormat="1" ht="56.25" customHeight="1" x14ac:dyDescent="0.3">
      <c r="A4366" s="16">
        <v>4361</v>
      </c>
      <c r="B4366" s="113" t="s">
        <v>2657</v>
      </c>
      <c r="C4366" s="113" t="s">
        <v>2656</v>
      </c>
      <c r="D4366" s="113" t="s">
        <v>2658</v>
      </c>
      <c r="E4366" s="113" t="s">
        <v>2986</v>
      </c>
      <c r="F4366" s="113" t="s">
        <v>14449</v>
      </c>
      <c r="G4366" s="113" t="s">
        <v>7084</v>
      </c>
      <c r="H4366" s="189">
        <v>2973600</v>
      </c>
      <c r="I4366" s="189" t="s">
        <v>10811</v>
      </c>
      <c r="J4366" s="20"/>
      <c r="K4366" s="20"/>
      <c r="L4366" s="20"/>
      <c r="M4366" s="20"/>
      <c r="N4366" s="20"/>
      <c r="O4366" s="20"/>
      <c r="P4366" s="20"/>
      <c r="Q4366" s="20"/>
      <c r="R4366" s="16">
        <v>2973600</v>
      </c>
      <c r="S4366" s="21">
        <v>1200</v>
      </c>
      <c r="T4366" s="113" t="s">
        <v>15626</v>
      </c>
      <c r="U4366" s="238"/>
      <c r="V4366" s="112"/>
    </row>
    <row r="4367" spans="1:22" s="5" customFormat="1" ht="37.5" x14ac:dyDescent="0.2">
      <c r="A4367" s="16">
        <v>4362</v>
      </c>
      <c r="B4367" s="21" t="s">
        <v>1402</v>
      </c>
      <c r="C4367" s="16" t="s">
        <v>1405</v>
      </c>
      <c r="D4367" s="16" t="s">
        <v>3360</v>
      </c>
      <c r="E4367" s="16" t="s">
        <v>3970</v>
      </c>
      <c r="F4367" s="16"/>
      <c r="G4367" s="16" t="s">
        <v>1493</v>
      </c>
      <c r="H4367" s="251">
        <v>742500</v>
      </c>
      <c r="I4367" s="251">
        <v>30</v>
      </c>
      <c r="J4367" s="16">
        <v>742500</v>
      </c>
      <c r="K4367" s="16">
        <v>30</v>
      </c>
      <c r="L4367" s="16">
        <v>742500</v>
      </c>
      <c r="M4367" s="16">
        <v>30</v>
      </c>
      <c r="N4367" s="16">
        <v>742500</v>
      </c>
      <c r="O4367" s="16">
        <v>30</v>
      </c>
      <c r="P4367" s="16">
        <v>0</v>
      </c>
      <c r="Q4367" s="16">
        <v>0</v>
      </c>
      <c r="R4367" s="16">
        <v>2970000</v>
      </c>
      <c r="S4367" s="16">
        <v>120</v>
      </c>
      <c r="T4367" s="16" t="s">
        <v>50</v>
      </c>
      <c r="U4367" s="16" t="s">
        <v>2567</v>
      </c>
      <c r="V4367" s="16" t="s">
        <v>3971</v>
      </c>
    </row>
    <row r="4368" spans="1:22" s="5" customFormat="1" ht="56.25" x14ac:dyDescent="0.2">
      <c r="A4368" s="16">
        <v>4363</v>
      </c>
      <c r="B4368" s="21" t="s">
        <v>8402</v>
      </c>
      <c r="C4368" s="16" t="s">
        <v>8015</v>
      </c>
      <c r="D4368" s="16" t="s">
        <v>438</v>
      </c>
      <c r="E4368" s="16" t="s">
        <v>8016</v>
      </c>
      <c r="F4368" s="16"/>
      <c r="G4368" s="16" t="s">
        <v>49</v>
      </c>
      <c r="H4368" s="251">
        <v>495000</v>
      </c>
      <c r="I4368" s="251">
        <v>6</v>
      </c>
      <c r="J4368" s="16">
        <v>693000</v>
      </c>
      <c r="K4368" s="16">
        <v>7</v>
      </c>
      <c r="L4368" s="16">
        <v>594000</v>
      </c>
      <c r="M4368" s="16">
        <v>6</v>
      </c>
      <c r="N4368" s="16">
        <v>594000</v>
      </c>
      <c r="O4368" s="16">
        <v>6</v>
      </c>
      <c r="P4368" s="16">
        <v>594000</v>
      </c>
      <c r="Q4368" s="16">
        <v>6</v>
      </c>
      <c r="R4368" s="16">
        <v>2970000</v>
      </c>
      <c r="S4368" s="16">
        <v>31</v>
      </c>
      <c r="T4368" s="16" t="s">
        <v>213</v>
      </c>
      <c r="U4368" s="16" t="s">
        <v>294</v>
      </c>
      <c r="V4368" s="16" t="s">
        <v>8403</v>
      </c>
    </row>
    <row r="4369" spans="1:22" s="5" customFormat="1" ht="56.25" x14ac:dyDescent="0.2">
      <c r="A4369" s="16">
        <v>4364</v>
      </c>
      <c r="B4369" s="21" t="s">
        <v>1550</v>
      </c>
      <c r="C4369" s="16" t="s">
        <v>6750</v>
      </c>
      <c r="D4369" s="16" t="s">
        <v>6751</v>
      </c>
      <c r="E4369" s="16" t="s">
        <v>10883</v>
      </c>
      <c r="F4369" s="16"/>
      <c r="G4369" s="16" t="s">
        <v>9115</v>
      </c>
      <c r="H4369" s="251">
        <v>2963520</v>
      </c>
      <c r="I4369" s="251" t="s">
        <v>10253</v>
      </c>
      <c r="J4369" s="16"/>
      <c r="K4369" s="16"/>
      <c r="L4369" s="16"/>
      <c r="M4369" s="16"/>
      <c r="N4369" s="16"/>
      <c r="O4369" s="16"/>
      <c r="P4369" s="16"/>
      <c r="Q4369" s="16"/>
      <c r="R4369" s="16">
        <v>2963520</v>
      </c>
      <c r="S4369" s="16">
        <v>21</v>
      </c>
      <c r="T4369" s="16" t="s">
        <v>76</v>
      </c>
      <c r="U4369" s="16" t="s">
        <v>61</v>
      </c>
      <c r="V4369" s="16" t="s">
        <v>10912</v>
      </c>
    </row>
    <row r="4370" spans="1:22" s="8" customFormat="1" ht="131.25" x14ac:dyDescent="0.3">
      <c r="A4370" s="16">
        <v>4365</v>
      </c>
      <c r="B4370" s="21" t="s">
        <v>1162</v>
      </c>
      <c r="C4370" s="16" t="s">
        <v>1163</v>
      </c>
      <c r="D4370" s="16" t="s">
        <v>1164</v>
      </c>
      <c r="E4370" s="16" t="s">
        <v>1164</v>
      </c>
      <c r="F4370" s="16"/>
      <c r="G4370" s="16" t="s">
        <v>33</v>
      </c>
      <c r="H4370" s="251">
        <v>987700.02</v>
      </c>
      <c r="I4370" s="251">
        <v>6</v>
      </c>
      <c r="J4370" s="29">
        <v>987700.02</v>
      </c>
      <c r="K4370" s="16">
        <v>6</v>
      </c>
      <c r="L4370" s="29">
        <v>987700.02</v>
      </c>
      <c r="M4370" s="16">
        <v>6</v>
      </c>
      <c r="N4370" s="16">
        <v>0</v>
      </c>
      <c r="O4370" s="16">
        <v>0</v>
      </c>
      <c r="P4370" s="16">
        <v>0</v>
      </c>
      <c r="Q4370" s="16">
        <v>0</v>
      </c>
      <c r="R4370" s="16">
        <v>2963100.06</v>
      </c>
      <c r="S4370" s="16">
        <v>18</v>
      </c>
      <c r="T4370" s="16" t="s">
        <v>213</v>
      </c>
      <c r="U4370" s="16" t="s">
        <v>83</v>
      </c>
      <c r="V4370" s="16" t="s">
        <v>1165</v>
      </c>
    </row>
    <row r="4371" spans="1:22" s="8" customFormat="1" ht="75" x14ac:dyDescent="0.3">
      <c r="A4371" s="16">
        <v>4366</v>
      </c>
      <c r="B4371" s="16" t="s">
        <v>11899</v>
      </c>
      <c r="C4371" s="16" t="s">
        <v>11900</v>
      </c>
      <c r="D4371" s="16" t="s">
        <v>11841</v>
      </c>
      <c r="E4371" s="16" t="s">
        <v>12719</v>
      </c>
      <c r="F4371" s="16" t="s">
        <v>12720</v>
      </c>
      <c r="G4371" s="151" t="s">
        <v>33</v>
      </c>
      <c r="H4371" s="275">
        <v>0</v>
      </c>
      <c r="I4371" s="275">
        <v>0</v>
      </c>
      <c r="J4371" s="275">
        <v>987290.72000000009</v>
      </c>
      <c r="K4371" s="275">
        <v>8</v>
      </c>
      <c r="L4371" s="275">
        <v>987290.72000000009</v>
      </c>
      <c r="M4371" s="275">
        <v>8</v>
      </c>
      <c r="N4371" s="275">
        <v>987290.72000000009</v>
      </c>
      <c r="O4371" s="275">
        <v>8</v>
      </c>
      <c r="P4371" s="275">
        <v>0</v>
      </c>
      <c r="Q4371" s="275">
        <v>0</v>
      </c>
      <c r="R4371" s="16">
        <v>2961872.16</v>
      </c>
      <c r="S4371" s="275">
        <v>24</v>
      </c>
      <c r="T4371" s="243" t="s">
        <v>11752</v>
      </c>
      <c r="U4371" s="279" t="s">
        <v>61</v>
      </c>
      <c r="V4371" s="279" t="s">
        <v>11903</v>
      </c>
    </row>
    <row r="4372" spans="1:22" s="8" customFormat="1" ht="56.25" x14ac:dyDescent="0.3">
      <c r="A4372" s="16">
        <v>4367</v>
      </c>
      <c r="B4372" s="16" t="s">
        <v>1930</v>
      </c>
      <c r="C4372" s="16" t="s">
        <v>13267</v>
      </c>
      <c r="D4372" s="16" t="s">
        <v>13268</v>
      </c>
      <c r="E4372" s="16" t="s">
        <v>13376</v>
      </c>
      <c r="F4372" s="16"/>
      <c r="G4372" s="151" t="s">
        <v>9115</v>
      </c>
      <c r="H4372" s="168">
        <v>2960764.67</v>
      </c>
      <c r="I4372" s="166" t="s">
        <v>9130</v>
      </c>
      <c r="J4372" s="166">
        <v>0</v>
      </c>
      <c r="K4372" s="166">
        <v>0</v>
      </c>
      <c r="L4372" s="166">
        <v>0</v>
      </c>
      <c r="M4372" s="166">
        <v>0</v>
      </c>
      <c r="N4372" s="166">
        <v>0</v>
      </c>
      <c r="O4372" s="166">
        <v>0</v>
      </c>
      <c r="P4372" s="166">
        <v>0</v>
      </c>
      <c r="Q4372" s="166">
        <v>0</v>
      </c>
      <c r="R4372" s="16">
        <v>2960764.67</v>
      </c>
      <c r="S4372" s="275">
        <v>3</v>
      </c>
      <c r="T4372" s="20" t="s">
        <v>13227</v>
      </c>
      <c r="U4372" s="118" t="s">
        <v>35</v>
      </c>
      <c r="V4372" s="118" t="s">
        <v>13270</v>
      </c>
    </row>
    <row r="4373" spans="1:22" s="8" customFormat="1" ht="150" x14ac:dyDescent="0.3">
      <c r="A4373" s="16">
        <v>4368</v>
      </c>
      <c r="B4373" s="21" t="s">
        <v>1270</v>
      </c>
      <c r="C4373" s="16" t="s">
        <v>1271</v>
      </c>
      <c r="D4373" s="16" t="s">
        <v>1272</v>
      </c>
      <c r="E4373" s="16" t="s">
        <v>1277</v>
      </c>
      <c r="F4373" s="16"/>
      <c r="G4373" s="16" t="s">
        <v>33</v>
      </c>
      <c r="H4373" s="251">
        <v>0</v>
      </c>
      <c r="I4373" s="251">
        <v>0</v>
      </c>
      <c r="J4373" s="16">
        <v>0</v>
      </c>
      <c r="K4373" s="16">
        <v>0</v>
      </c>
      <c r="L4373" s="16">
        <v>2960000</v>
      </c>
      <c r="M4373" s="16">
        <v>1</v>
      </c>
      <c r="N4373" s="16">
        <v>0</v>
      </c>
      <c r="O4373" s="16">
        <v>0</v>
      </c>
      <c r="P4373" s="16">
        <v>0</v>
      </c>
      <c r="Q4373" s="16">
        <v>0</v>
      </c>
      <c r="R4373" s="16">
        <v>2960000</v>
      </c>
      <c r="S4373" s="16">
        <v>1</v>
      </c>
      <c r="T4373" s="16" t="s">
        <v>9759</v>
      </c>
      <c r="U4373" s="16" t="s">
        <v>1274</v>
      </c>
      <c r="V4373" s="16" t="s">
        <v>1275</v>
      </c>
    </row>
    <row r="4374" spans="1:22" s="8" customFormat="1" ht="112.5" x14ac:dyDescent="0.3">
      <c r="A4374" s="16">
        <v>4369</v>
      </c>
      <c r="B4374" s="21" t="s">
        <v>8404</v>
      </c>
      <c r="C4374" s="16" t="s">
        <v>8405</v>
      </c>
      <c r="D4374" s="16" t="s">
        <v>7016</v>
      </c>
      <c r="E4374" s="16" t="s">
        <v>8406</v>
      </c>
      <c r="F4374" s="16"/>
      <c r="G4374" s="16" t="s">
        <v>33</v>
      </c>
      <c r="H4374" s="251">
        <v>550000</v>
      </c>
      <c r="I4374" s="251">
        <v>20</v>
      </c>
      <c r="J4374" s="16">
        <v>602378.39999999991</v>
      </c>
      <c r="K4374" s="16">
        <v>20</v>
      </c>
      <c r="L4374" s="16">
        <v>602378.39999999991</v>
      </c>
      <c r="M4374" s="16">
        <v>20</v>
      </c>
      <c r="N4374" s="16">
        <v>602378.39999999991</v>
      </c>
      <c r="O4374" s="16">
        <v>20</v>
      </c>
      <c r="P4374" s="16">
        <v>602378.39999999991</v>
      </c>
      <c r="Q4374" s="16">
        <v>20</v>
      </c>
      <c r="R4374" s="16">
        <v>2959513.5999999996</v>
      </c>
      <c r="S4374" s="16">
        <v>100</v>
      </c>
      <c r="T4374" s="16" t="s">
        <v>213</v>
      </c>
      <c r="U4374" s="16" t="s">
        <v>7048</v>
      </c>
      <c r="V4374" s="16" t="s">
        <v>7048</v>
      </c>
    </row>
    <row r="4375" spans="1:22" s="8" customFormat="1" ht="56.25" x14ac:dyDescent="0.3">
      <c r="A4375" s="16">
        <v>4370</v>
      </c>
      <c r="B4375" s="21" t="s">
        <v>1316</v>
      </c>
      <c r="C4375" s="16" t="s">
        <v>1317</v>
      </c>
      <c r="D4375" s="16" t="s">
        <v>1318</v>
      </c>
      <c r="E4375" s="16" t="s">
        <v>1319</v>
      </c>
      <c r="F4375" s="16"/>
      <c r="G4375" s="16" t="s">
        <v>49</v>
      </c>
      <c r="H4375" s="437">
        <v>0</v>
      </c>
      <c r="I4375" s="437">
        <v>0</v>
      </c>
      <c r="J4375" s="26">
        <v>0</v>
      </c>
      <c r="K4375" s="26">
        <v>0</v>
      </c>
      <c r="L4375" s="26">
        <v>2958427.36</v>
      </c>
      <c r="M4375" s="26">
        <v>1</v>
      </c>
      <c r="N4375" s="26">
        <v>0</v>
      </c>
      <c r="O4375" s="26">
        <v>0</v>
      </c>
      <c r="P4375" s="16">
        <v>0</v>
      </c>
      <c r="Q4375" s="16">
        <v>0</v>
      </c>
      <c r="R4375" s="16">
        <v>2958427.36</v>
      </c>
      <c r="S4375" s="16">
        <v>1</v>
      </c>
      <c r="T4375" s="16" t="s">
        <v>9759</v>
      </c>
      <c r="U4375" s="16" t="s">
        <v>1320</v>
      </c>
      <c r="V4375" s="16" t="s">
        <v>1321</v>
      </c>
    </row>
    <row r="4376" spans="1:22" s="8" customFormat="1" ht="56.25" x14ac:dyDescent="0.3">
      <c r="A4376" s="16">
        <v>4371</v>
      </c>
      <c r="B4376" s="16" t="s">
        <v>6245</v>
      </c>
      <c r="C4376" s="16" t="s">
        <v>2288</v>
      </c>
      <c r="D4376" s="16" t="s">
        <v>9642</v>
      </c>
      <c r="E4376" s="16" t="s">
        <v>13561</v>
      </c>
      <c r="F4376" s="16"/>
      <c r="G4376" s="151" t="s">
        <v>7079</v>
      </c>
      <c r="H4376" s="168">
        <v>415160</v>
      </c>
      <c r="I4376" s="299">
        <v>1.29</v>
      </c>
      <c r="J4376" s="166">
        <v>1200714.76</v>
      </c>
      <c r="K4376" s="166">
        <v>1.19</v>
      </c>
      <c r="L4376" s="166">
        <v>1341975.32</v>
      </c>
      <c r="M4376" s="166">
        <v>1.33</v>
      </c>
      <c r="N4376" s="166">
        <v>0</v>
      </c>
      <c r="O4376" s="166">
        <v>0.83</v>
      </c>
      <c r="P4376" s="166">
        <v>0</v>
      </c>
      <c r="Q4376" s="166">
        <v>0.83</v>
      </c>
      <c r="R4376" s="16">
        <v>2957850.08</v>
      </c>
      <c r="S4376" s="275">
        <v>5.47</v>
      </c>
      <c r="T4376" s="20" t="s">
        <v>13227</v>
      </c>
      <c r="U4376" s="118"/>
      <c r="V4376" s="118"/>
    </row>
    <row r="4377" spans="1:22" s="9" customFormat="1" ht="37.5" x14ac:dyDescent="0.2">
      <c r="A4377" s="16">
        <v>4372</v>
      </c>
      <c r="B4377" s="16" t="s">
        <v>1193</v>
      </c>
      <c r="C4377" s="16" t="s">
        <v>3321</v>
      </c>
      <c r="D4377" s="16" t="s">
        <v>3322</v>
      </c>
      <c r="E4377" s="16" t="s">
        <v>13629</v>
      </c>
      <c r="F4377" s="16"/>
      <c r="G4377" s="151" t="s">
        <v>9115</v>
      </c>
      <c r="H4377" s="166">
        <v>2956800</v>
      </c>
      <c r="I4377" s="166" t="s">
        <v>9268</v>
      </c>
      <c r="J4377" s="166"/>
      <c r="K4377" s="166"/>
      <c r="L4377" s="166"/>
      <c r="M4377" s="166"/>
      <c r="N4377" s="166"/>
      <c r="O4377" s="166"/>
      <c r="P4377" s="166"/>
      <c r="Q4377" s="166"/>
      <c r="R4377" s="16">
        <v>2956800</v>
      </c>
      <c r="S4377" s="275">
        <v>100</v>
      </c>
      <c r="T4377" s="123" t="s">
        <v>13573</v>
      </c>
      <c r="U4377" s="118"/>
      <c r="V4377" s="118" t="s">
        <v>13630</v>
      </c>
    </row>
    <row r="4378" spans="1:22" s="9" customFormat="1" ht="56.25" x14ac:dyDescent="0.2">
      <c r="A4378" s="16">
        <v>4373</v>
      </c>
      <c r="B4378" s="16" t="s">
        <v>739</v>
      </c>
      <c r="C4378" s="16" t="s">
        <v>13298</v>
      </c>
      <c r="D4378" s="16" t="s">
        <v>12905</v>
      </c>
      <c r="E4378" s="16" t="s">
        <v>13377</v>
      </c>
      <c r="F4378" s="16"/>
      <c r="G4378" s="151" t="s">
        <v>9115</v>
      </c>
      <c r="H4378" s="168">
        <v>2956247.88</v>
      </c>
      <c r="I4378" s="166" t="s">
        <v>13378</v>
      </c>
      <c r="J4378" s="166">
        <v>0</v>
      </c>
      <c r="K4378" s="166">
        <v>0</v>
      </c>
      <c r="L4378" s="166">
        <v>0</v>
      </c>
      <c r="M4378" s="166">
        <v>0</v>
      </c>
      <c r="N4378" s="166">
        <v>0</v>
      </c>
      <c r="O4378" s="166">
        <v>0</v>
      </c>
      <c r="P4378" s="166">
        <v>0</v>
      </c>
      <c r="Q4378" s="166">
        <v>0</v>
      </c>
      <c r="R4378" s="16">
        <v>2956247.88</v>
      </c>
      <c r="S4378" s="275">
        <v>408</v>
      </c>
      <c r="T4378" s="20" t="s">
        <v>13227</v>
      </c>
      <c r="U4378" s="118" t="s">
        <v>35</v>
      </c>
      <c r="V4378" s="118" t="s">
        <v>13270</v>
      </c>
    </row>
    <row r="4379" spans="1:22" s="9" customFormat="1" ht="168.75" x14ac:dyDescent="0.2">
      <c r="A4379" s="16">
        <v>4374</v>
      </c>
      <c r="B4379" s="21" t="s">
        <v>384</v>
      </c>
      <c r="C4379" s="16" t="s">
        <v>1774</v>
      </c>
      <c r="D4379" s="16" t="s">
        <v>1775</v>
      </c>
      <c r="E4379" s="16" t="s">
        <v>9239</v>
      </c>
      <c r="F4379" s="16"/>
      <c r="G4379" s="16" t="s">
        <v>9115</v>
      </c>
      <c r="H4379" s="251">
        <v>2954500</v>
      </c>
      <c r="I4379" s="251" t="s">
        <v>9113</v>
      </c>
      <c r="J4379" s="16"/>
      <c r="K4379" s="16"/>
      <c r="L4379" s="16"/>
      <c r="M4379" s="16"/>
      <c r="N4379" s="16"/>
      <c r="O4379" s="16"/>
      <c r="P4379" s="16"/>
      <c r="Q4379" s="16"/>
      <c r="R4379" s="16">
        <v>2954500</v>
      </c>
      <c r="S4379" s="16">
        <v>1</v>
      </c>
      <c r="T4379" s="16" t="s">
        <v>1326</v>
      </c>
      <c r="U4379" s="16"/>
      <c r="V4379" s="16"/>
    </row>
    <row r="4380" spans="1:22" s="9" customFormat="1" ht="409.5" x14ac:dyDescent="0.2">
      <c r="A4380" s="16">
        <v>4375</v>
      </c>
      <c r="B4380" s="21" t="s">
        <v>5535</v>
      </c>
      <c r="C4380" s="16" t="s">
        <v>5536</v>
      </c>
      <c r="D4380" s="16" t="s">
        <v>5537</v>
      </c>
      <c r="E4380" s="16" t="s">
        <v>6595</v>
      </c>
      <c r="F4380" s="16"/>
      <c r="G4380" s="16" t="s">
        <v>49</v>
      </c>
      <c r="H4380" s="251">
        <v>2950000</v>
      </c>
      <c r="I4380" s="251">
        <v>5</v>
      </c>
      <c r="J4380" s="16">
        <v>0</v>
      </c>
      <c r="K4380" s="16">
        <v>0</v>
      </c>
      <c r="L4380" s="16">
        <v>0</v>
      </c>
      <c r="M4380" s="16">
        <v>0</v>
      </c>
      <c r="N4380" s="16">
        <v>0</v>
      </c>
      <c r="O4380" s="16">
        <v>0</v>
      </c>
      <c r="P4380" s="16">
        <v>0</v>
      </c>
      <c r="Q4380" s="16">
        <v>0</v>
      </c>
      <c r="R4380" s="16">
        <v>2950000</v>
      </c>
      <c r="S4380" s="16">
        <v>5</v>
      </c>
      <c r="T4380" s="16" t="s">
        <v>76</v>
      </c>
      <c r="U4380" s="16"/>
      <c r="V4380" s="16"/>
    </row>
    <row r="4381" spans="1:22" s="9" customFormat="1" ht="409.5" customHeight="1" x14ac:dyDescent="0.3">
      <c r="A4381" s="16">
        <v>4376</v>
      </c>
      <c r="B4381" s="114" t="s">
        <v>15868</v>
      </c>
      <c r="C4381" s="114" t="s">
        <v>15869</v>
      </c>
      <c r="D4381" s="114" t="s">
        <v>15870</v>
      </c>
      <c r="E4381" s="114" t="s">
        <v>1051</v>
      </c>
      <c r="F4381" s="114" t="s">
        <v>14449</v>
      </c>
      <c r="G4381" s="114" t="s">
        <v>9115</v>
      </c>
      <c r="H4381" s="189">
        <v>2946565.22</v>
      </c>
      <c r="I4381" s="172" t="s">
        <v>7128</v>
      </c>
      <c r="J4381" s="20"/>
      <c r="K4381" s="20"/>
      <c r="L4381" s="20"/>
      <c r="M4381" s="20"/>
      <c r="N4381" s="20"/>
      <c r="O4381" s="20"/>
      <c r="P4381" s="20"/>
      <c r="Q4381" s="20"/>
      <c r="R4381" s="16">
        <v>2946565.22</v>
      </c>
      <c r="S4381" s="21">
        <v>20</v>
      </c>
      <c r="T4381" s="20" t="s">
        <v>15828</v>
      </c>
      <c r="U4381" s="112"/>
      <c r="V4381" s="37"/>
    </row>
    <row r="4382" spans="1:22" s="9" customFormat="1" ht="168.75" customHeight="1" x14ac:dyDescent="0.3">
      <c r="A4382" s="16">
        <v>4377</v>
      </c>
      <c r="B4382" s="114" t="s">
        <v>1784</v>
      </c>
      <c r="C4382" s="114" t="s">
        <v>1785</v>
      </c>
      <c r="D4382" s="114" t="s">
        <v>3311</v>
      </c>
      <c r="E4382" s="114" t="s">
        <v>14240</v>
      </c>
      <c r="F4382" s="114"/>
      <c r="G4382" s="20" t="s">
        <v>33</v>
      </c>
      <c r="H4382" s="115">
        <v>947000</v>
      </c>
      <c r="I4382" s="172">
        <v>1052</v>
      </c>
      <c r="J4382" s="114">
        <v>450095.05703422055</v>
      </c>
      <c r="K4382" s="114">
        <v>500</v>
      </c>
      <c r="L4382" s="114">
        <v>481601.71102661599</v>
      </c>
      <c r="M4382" s="114">
        <v>500</v>
      </c>
      <c r="N4382" s="114">
        <v>515313.83079847915</v>
      </c>
      <c r="O4382" s="114">
        <v>500</v>
      </c>
      <c r="P4382" s="114">
        <v>551385.79895437276</v>
      </c>
      <c r="Q4382" s="114">
        <v>500</v>
      </c>
      <c r="R4382" s="16">
        <v>2945396.3978136885</v>
      </c>
      <c r="S4382" s="114">
        <v>3052</v>
      </c>
      <c r="T4382" s="114" t="s">
        <v>13999</v>
      </c>
      <c r="U4382" s="221" t="s">
        <v>83</v>
      </c>
      <c r="V4382" s="221"/>
    </row>
    <row r="4383" spans="1:22" s="5" customFormat="1" ht="93.75" x14ac:dyDescent="0.2">
      <c r="A4383" s="16">
        <v>4378</v>
      </c>
      <c r="B4383" s="21" t="s">
        <v>435</v>
      </c>
      <c r="C4383" s="16" t="s">
        <v>2483</v>
      </c>
      <c r="D4383" s="16" t="s">
        <v>2484</v>
      </c>
      <c r="E4383" s="16" t="s">
        <v>10590</v>
      </c>
      <c r="F4383" s="16"/>
      <c r="G4383" s="16" t="s">
        <v>9115</v>
      </c>
      <c r="H4383" s="251">
        <v>2941120</v>
      </c>
      <c r="I4383" s="251" t="s">
        <v>10594</v>
      </c>
      <c r="J4383" s="16"/>
      <c r="K4383" s="16"/>
      <c r="L4383" s="16"/>
      <c r="M4383" s="16"/>
      <c r="N4383" s="16"/>
      <c r="O4383" s="16"/>
      <c r="P4383" s="16"/>
      <c r="Q4383" s="16"/>
      <c r="R4383" s="16">
        <v>2941120</v>
      </c>
      <c r="S4383" s="16">
        <v>101</v>
      </c>
      <c r="T4383" s="16" t="s">
        <v>76</v>
      </c>
      <c r="U4383" s="16" t="s">
        <v>83</v>
      </c>
      <c r="V4383" s="16" t="s">
        <v>10591</v>
      </c>
    </row>
    <row r="4384" spans="1:22" s="7" customFormat="1" ht="75" x14ac:dyDescent="0.3">
      <c r="A4384" s="16">
        <v>4379</v>
      </c>
      <c r="B4384" s="21" t="s">
        <v>831</v>
      </c>
      <c r="C4384" s="16" t="s">
        <v>853</v>
      </c>
      <c r="D4384" s="16" t="s">
        <v>854</v>
      </c>
      <c r="E4384" s="16" t="s">
        <v>10445</v>
      </c>
      <c r="F4384" s="16"/>
      <c r="G4384" s="16" t="s">
        <v>9115</v>
      </c>
      <c r="H4384" s="251">
        <v>2940000</v>
      </c>
      <c r="I4384" s="251" t="s">
        <v>9126</v>
      </c>
      <c r="J4384" s="16"/>
      <c r="K4384" s="16"/>
      <c r="L4384" s="16"/>
      <c r="M4384" s="16"/>
      <c r="N4384" s="16"/>
      <c r="O4384" s="16"/>
      <c r="P4384" s="16"/>
      <c r="Q4384" s="16"/>
      <c r="R4384" s="16">
        <v>2940000</v>
      </c>
      <c r="S4384" s="16">
        <v>10</v>
      </c>
      <c r="T4384" s="16" t="s">
        <v>76</v>
      </c>
      <c r="U4384" s="16" t="s">
        <v>2567</v>
      </c>
      <c r="V4384" s="16" t="s">
        <v>4532</v>
      </c>
    </row>
    <row r="4385" spans="1:22" s="7" customFormat="1" ht="75" x14ac:dyDescent="0.3">
      <c r="A4385" s="16">
        <v>4380</v>
      </c>
      <c r="B4385" s="21" t="s">
        <v>831</v>
      </c>
      <c r="C4385" s="16" t="s">
        <v>853</v>
      </c>
      <c r="D4385" s="16" t="s">
        <v>854</v>
      </c>
      <c r="E4385" s="16" t="s">
        <v>10447</v>
      </c>
      <c r="F4385" s="16"/>
      <c r="G4385" s="16" t="s">
        <v>9115</v>
      </c>
      <c r="H4385" s="251">
        <v>2940000</v>
      </c>
      <c r="I4385" s="251" t="s">
        <v>9126</v>
      </c>
      <c r="J4385" s="16"/>
      <c r="K4385" s="16"/>
      <c r="L4385" s="16"/>
      <c r="M4385" s="16"/>
      <c r="N4385" s="16"/>
      <c r="O4385" s="16"/>
      <c r="P4385" s="16"/>
      <c r="Q4385" s="16"/>
      <c r="R4385" s="16">
        <v>2940000</v>
      </c>
      <c r="S4385" s="16">
        <v>10</v>
      </c>
      <c r="T4385" s="16" t="s">
        <v>76</v>
      </c>
      <c r="U4385" s="16" t="s">
        <v>2567</v>
      </c>
      <c r="V4385" s="16" t="s">
        <v>4532</v>
      </c>
    </row>
    <row r="4386" spans="1:22" s="7" customFormat="1" x14ac:dyDescent="0.3">
      <c r="A4386" s="16">
        <v>4381</v>
      </c>
      <c r="B4386" s="21" t="s">
        <v>66</v>
      </c>
      <c r="C4386" s="16" t="s">
        <v>67</v>
      </c>
      <c r="D4386" s="16" t="s">
        <v>91</v>
      </c>
      <c r="E4386" s="16" t="s">
        <v>10607</v>
      </c>
      <c r="F4386" s="16"/>
      <c r="G4386" s="16" t="s">
        <v>9115</v>
      </c>
      <c r="H4386" s="251">
        <v>2940000</v>
      </c>
      <c r="I4386" s="251" t="s">
        <v>9113</v>
      </c>
      <c r="J4386" s="16"/>
      <c r="K4386" s="16"/>
      <c r="L4386" s="16"/>
      <c r="M4386" s="16"/>
      <c r="N4386" s="16"/>
      <c r="O4386" s="16"/>
      <c r="P4386" s="16"/>
      <c r="Q4386" s="16"/>
      <c r="R4386" s="16">
        <v>2940000</v>
      </c>
      <c r="S4386" s="16">
        <v>1</v>
      </c>
      <c r="T4386" s="16" t="s">
        <v>76</v>
      </c>
      <c r="U4386" s="16" t="s">
        <v>61</v>
      </c>
      <c r="V4386" s="16" t="s">
        <v>10606</v>
      </c>
    </row>
    <row r="4387" spans="1:22" s="7" customFormat="1" ht="75" x14ac:dyDescent="0.3">
      <c r="A4387" s="16">
        <v>4382</v>
      </c>
      <c r="B4387" s="21" t="s">
        <v>6579</v>
      </c>
      <c r="C4387" s="16" t="s">
        <v>6580</v>
      </c>
      <c r="D4387" s="16" t="s">
        <v>6581</v>
      </c>
      <c r="E4387" s="16" t="s">
        <v>10837</v>
      </c>
      <c r="F4387" s="16"/>
      <c r="G4387" s="16" t="s">
        <v>9115</v>
      </c>
      <c r="H4387" s="251">
        <v>2940000</v>
      </c>
      <c r="I4387" s="251" t="s">
        <v>9201</v>
      </c>
      <c r="J4387" s="16"/>
      <c r="K4387" s="16"/>
      <c r="L4387" s="16"/>
      <c r="M4387" s="16"/>
      <c r="N4387" s="16"/>
      <c r="O4387" s="16"/>
      <c r="P4387" s="16"/>
      <c r="Q4387" s="16"/>
      <c r="R4387" s="16">
        <v>2940000</v>
      </c>
      <c r="S4387" s="16">
        <v>5</v>
      </c>
      <c r="T4387" s="16" t="s">
        <v>76</v>
      </c>
      <c r="U4387" s="16" t="s">
        <v>455</v>
      </c>
      <c r="V4387" s="16" t="s">
        <v>10838</v>
      </c>
    </row>
    <row r="4388" spans="1:22" s="7" customFormat="1" ht="56.25" x14ac:dyDescent="0.3">
      <c r="A4388" s="16">
        <v>4383</v>
      </c>
      <c r="B4388" s="113" t="s">
        <v>4958</v>
      </c>
      <c r="C4388" s="113" t="s">
        <v>11299</v>
      </c>
      <c r="D4388" s="113" t="s">
        <v>11308</v>
      </c>
      <c r="E4388" s="114" t="s">
        <v>16222</v>
      </c>
      <c r="F4388" s="17">
        <v>4773</v>
      </c>
      <c r="G4388" s="21" t="s">
        <v>281</v>
      </c>
      <c r="H4388" s="172">
        <v>2940000</v>
      </c>
      <c r="I4388" s="172">
        <v>300</v>
      </c>
      <c r="J4388" s="174"/>
      <c r="K4388" s="174"/>
      <c r="L4388" s="174"/>
      <c r="M4388" s="174"/>
      <c r="N4388" s="174"/>
      <c r="O4388" s="174"/>
      <c r="P4388" s="174"/>
      <c r="Q4388" s="174"/>
      <c r="R4388" s="16">
        <v>2940000</v>
      </c>
      <c r="S4388" s="171">
        <v>300</v>
      </c>
      <c r="T4388" s="21" t="s">
        <v>15928</v>
      </c>
      <c r="U4388" s="112" t="s">
        <v>9526</v>
      </c>
      <c r="V4388" s="112" t="s">
        <v>16223</v>
      </c>
    </row>
    <row r="4389" spans="1:22" s="7" customFormat="1" ht="56.25" x14ac:dyDescent="0.3">
      <c r="A4389" s="16">
        <v>4384</v>
      </c>
      <c r="B4389" s="21" t="s">
        <v>8407</v>
      </c>
      <c r="C4389" s="16" t="s">
        <v>8408</v>
      </c>
      <c r="D4389" s="16" t="s">
        <v>2626</v>
      </c>
      <c r="E4389" s="16" t="s">
        <v>8409</v>
      </c>
      <c r="F4389" s="16"/>
      <c r="G4389" s="16" t="s">
        <v>33</v>
      </c>
      <c r="H4389" s="251">
        <v>505504.99999999994</v>
      </c>
      <c r="I4389" s="251">
        <v>65</v>
      </c>
      <c r="J4389" s="16">
        <v>607227</v>
      </c>
      <c r="K4389" s="16">
        <v>75</v>
      </c>
      <c r="L4389" s="16">
        <v>607227</v>
      </c>
      <c r="M4389" s="16">
        <v>75</v>
      </c>
      <c r="N4389" s="16">
        <v>607227</v>
      </c>
      <c r="O4389" s="16">
        <v>75</v>
      </c>
      <c r="P4389" s="16">
        <v>607227</v>
      </c>
      <c r="Q4389" s="16">
        <v>75</v>
      </c>
      <c r="R4389" s="16">
        <v>2934413</v>
      </c>
      <c r="S4389" s="16">
        <v>365</v>
      </c>
      <c r="T4389" s="16" t="s">
        <v>213</v>
      </c>
      <c r="U4389" s="16" t="s">
        <v>677</v>
      </c>
      <c r="V4389" s="16" t="s">
        <v>8410</v>
      </c>
    </row>
    <row r="4390" spans="1:22" s="7" customFormat="1" ht="93.75" x14ac:dyDescent="0.3">
      <c r="A4390" s="16">
        <v>4385</v>
      </c>
      <c r="B4390" s="21" t="s">
        <v>2966</v>
      </c>
      <c r="C4390" s="16" t="s">
        <v>5589</v>
      </c>
      <c r="D4390" s="16" t="s">
        <v>5590</v>
      </c>
      <c r="E4390" s="16" t="s">
        <v>5591</v>
      </c>
      <c r="F4390" s="16"/>
      <c r="G4390" s="16" t="s">
        <v>1493</v>
      </c>
      <c r="H4390" s="251">
        <v>2929500</v>
      </c>
      <c r="I4390" s="251">
        <v>18</v>
      </c>
      <c r="J4390" s="16">
        <v>0</v>
      </c>
      <c r="K4390" s="16">
        <v>0</v>
      </c>
      <c r="L4390" s="16">
        <v>0</v>
      </c>
      <c r="M4390" s="16">
        <v>0</v>
      </c>
      <c r="N4390" s="16">
        <v>0</v>
      </c>
      <c r="O4390" s="16">
        <v>0</v>
      </c>
      <c r="P4390" s="16">
        <v>0</v>
      </c>
      <c r="Q4390" s="16">
        <v>0</v>
      </c>
      <c r="R4390" s="16">
        <v>2929500</v>
      </c>
      <c r="S4390" s="16">
        <v>18</v>
      </c>
      <c r="T4390" s="16" t="s">
        <v>76</v>
      </c>
      <c r="U4390" s="16"/>
      <c r="V4390" s="16" t="s">
        <v>5592</v>
      </c>
    </row>
    <row r="4391" spans="1:22" s="7" customFormat="1" ht="168.75" x14ac:dyDescent="0.3">
      <c r="A4391" s="16">
        <v>4386</v>
      </c>
      <c r="B4391" s="21" t="s">
        <v>8411</v>
      </c>
      <c r="C4391" s="16" t="s">
        <v>8412</v>
      </c>
      <c r="D4391" s="16" t="s">
        <v>8413</v>
      </c>
      <c r="E4391" s="16" t="s">
        <v>8414</v>
      </c>
      <c r="F4391" s="16"/>
      <c r="G4391" s="16" t="s">
        <v>33</v>
      </c>
      <c r="H4391" s="251">
        <v>388485</v>
      </c>
      <c r="I4391" s="251">
        <v>3</v>
      </c>
      <c r="J4391" s="16">
        <v>883199.99999999988</v>
      </c>
      <c r="K4391" s="16">
        <v>8</v>
      </c>
      <c r="L4391" s="16">
        <v>551999.99999999988</v>
      </c>
      <c r="M4391" s="16">
        <v>5</v>
      </c>
      <c r="N4391" s="16">
        <v>551999.99999999988</v>
      </c>
      <c r="O4391" s="16">
        <v>5</v>
      </c>
      <c r="P4391" s="16">
        <v>551999.99999999988</v>
      </c>
      <c r="Q4391" s="16">
        <v>5</v>
      </c>
      <c r="R4391" s="16">
        <v>2927685</v>
      </c>
      <c r="S4391" s="16">
        <v>26</v>
      </c>
      <c r="T4391" s="16" t="s">
        <v>213</v>
      </c>
      <c r="U4391" s="16" t="s">
        <v>876</v>
      </c>
      <c r="V4391" s="16" t="s">
        <v>8349</v>
      </c>
    </row>
    <row r="4392" spans="1:22" s="7" customFormat="1" ht="56.25" x14ac:dyDescent="0.3">
      <c r="A4392" s="16">
        <v>4387</v>
      </c>
      <c r="B4392" s="21" t="s">
        <v>153</v>
      </c>
      <c r="C4392" s="16" t="s">
        <v>154</v>
      </c>
      <c r="D4392" s="16" t="s">
        <v>4081</v>
      </c>
      <c r="E4392" s="16" t="s">
        <v>9469</v>
      </c>
      <c r="F4392" s="16"/>
      <c r="G4392" s="16" t="s">
        <v>9115</v>
      </c>
      <c r="H4392" s="251">
        <v>2927384.75</v>
      </c>
      <c r="I4392" s="251" t="s">
        <v>9120</v>
      </c>
      <c r="J4392" s="16"/>
      <c r="K4392" s="16"/>
      <c r="L4392" s="16"/>
      <c r="M4392" s="16"/>
      <c r="N4392" s="16"/>
      <c r="O4392" s="16"/>
      <c r="P4392" s="16"/>
      <c r="Q4392" s="16"/>
      <c r="R4392" s="16">
        <v>2927384.75</v>
      </c>
      <c r="S4392" s="16">
        <v>2</v>
      </c>
      <c r="T4392" s="16" t="s">
        <v>1326</v>
      </c>
      <c r="U4392" s="16"/>
      <c r="V4392" s="16"/>
    </row>
    <row r="4393" spans="1:22" s="7" customFormat="1" ht="93.75" x14ac:dyDescent="0.3">
      <c r="A4393" s="16">
        <v>4388</v>
      </c>
      <c r="B4393" s="21" t="s">
        <v>645</v>
      </c>
      <c r="C4393" s="16" t="s">
        <v>11138</v>
      </c>
      <c r="D4393" s="16" t="s">
        <v>11139</v>
      </c>
      <c r="E4393" s="16" t="s">
        <v>11140</v>
      </c>
      <c r="F4393" s="16"/>
      <c r="G4393" s="16" t="s">
        <v>1493</v>
      </c>
      <c r="H4393" s="251">
        <v>585312</v>
      </c>
      <c r="I4393" s="251">
        <v>8</v>
      </c>
      <c r="J4393" s="16">
        <v>585312</v>
      </c>
      <c r="K4393" s="16">
        <v>8</v>
      </c>
      <c r="L4393" s="16">
        <v>585312</v>
      </c>
      <c r="M4393" s="16">
        <v>8</v>
      </c>
      <c r="N4393" s="16">
        <v>585312</v>
      </c>
      <c r="O4393" s="16">
        <v>8</v>
      </c>
      <c r="P4393" s="16">
        <v>585312</v>
      </c>
      <c r="Q4393" s="16">
        <v>8</v>
      </c>
      <c r="R4393" s="16">
        <v>2926560</v>
      </c>
      <c r="S4393" s="16">
        <v>40</v>
      </c>
      <c r="T4393" s="16" t="s">
        <v>1113</v>
      </c>
      <c r="U4393" s="16" t="s">
        <v>1210</v>
      </c>
      <c r="V4393" s="35" t="s">
        <v>199</v>
      </c>
    </row>
    <row r="4394" spans="1:22" s="7" customFormat="1" ht="75" x14ac:dyDescent="0.3">
      <c r="A4394" s="16">
        <v>4389</v>
      </c>
      <c r="B4394" s="16" t="s">
        <v>13379</v>
      </c>
      <c r="C4394" s="16" t="s">
        <v>13380</v>
      </c>
      <c r="D4394" s="16" t="s">
        <v>160</v>
      </c>
      <c r="E4394" s="16" t="s">
        <v>13381</v>
      </c>
      <c r="F4394" s="16"/>
      <c r="G4394" s="151" t="s">
        <v>9115</v>
      </c>
      <c r="H4394" s="168">
        <v>2922957.33</v>
      </c>
      <c r="I4394" s="166" t="s">
        <v>9113</v>
      </c>
      <c r="J4394" s="166">
        <v>0</v>
      </c>
      <c r="K4394" s="166">
        <v>0</v>
      </c>
      <c r="L4394" s="166">
        <v>0</v>
      </c>
      <c r="M4394" s="166">
        <v>0</v>
      </c>
      <c r="N4394" s="166">
        <v>0</v>
      </c>
      <c r="O4394" s="166">
        <v>0</v>
      </c>
      <c r="P4394" s="166">
        <v>0</v>
      </c>
      <c r="Q4394" s="166">
        <v>0</v>
      </c>
      <c r="R4394" s="16">
        <v>2922957.33</v>
      </c>
      <c r="S4394" s="275">
        <v>1</v>
      </c>
      <c r="T4394" s="20" t="s">
        <v>13227</v>
      </c>
      <c r="U4394" s="118" t="s">
        <v>35</v>
      </c>
      <c r="V4394" s="118" t="s">
        <v>1613</v>
      </c>
    </row>
    <row r="4395" spans="1:22" s="6" customFormat="1" x14ac:dyDescent="0.2">
      <c r="A4395" s="16">
        <v>4390</v>
      </c>
      <c r="B4395" s="21" t="s">
        <v>2062</v>
      </c>
      <c r="C4395" s="16" t="s">
        <v>4434</v>
      </c>
      <c r="D4395" s="16" t="s">
        <v>1954</v>
      </c>
      <c r="E4395" s="16" t="s">
        <v>10756</v>
      </c>
      <c r="F4395" s="16"/>
      <c r="G4395" s="16" t="s">
        <v>7084</v>
      </c>
      <c r="H4395" s="251">
        <v>2919280</v>
      </c>
      <c r="I4395" s="251" t="s">
        <v>10890</v>
      </c>
      <c r="J4395" s="16"/>
      <c r="K4395" s="16"/>
      <c r="L4395" s="16"/>
      <c r="M4395" s="16"/>
      <c r="N4395" s="16"/>
      <c r="O4395" s="16"/>
      <c r="P4395" s="16"/>
      <c r="Q4395" s="16"/>
      <c r="R4395" s="16">
        <v>2919280</v>
      </c>
      <c r="S4395" s="16">
        <v>401</v>
      </c>
      <c r="T4395" s="16" t="s">
        <v>76</v>
      </c>
      <c r="U4395" s="16" t="s">
        <v>2567</v>
      </c>
      <c r="V4395" s="16" t="s">
        <v>10761</v>
      </c>
    </row>
    <row r="4396" spans="1:22" s="6" customFormat="1" ht="56.25" x14ac:dyDescent="0.2">
      <c r="A4396" s="16">
        <v>4391</v>
      </c>
      <c r="B4396" s="21" t="s">
        <v>3489</v>
      </c>
      <c r="C4396" s="16" t="s">
        <v>3766</v>
      </c>
      <c r="D4396" s="16" t="s">
        <v>3767</v>
      </c>
      <c r="E4396" s="16" t="s">
        <v>10469</v>
      </c>
      <c r="F4396" s="16"/>
      <c r="G4396" s="16" t="s">
        <v>9115</v>
      </c>
      <c r="H4396" s="251">
        <v>2916480</v>
      </c>
      <c r="I4396" s="251" t="s">
        <v>9338</v>
      </c>
      <c r="J4396" s="16"/>
      <c r="K4396" s="16"/>
      <c r="L4396" s="16"/>
      <c r="M4396" s="16"/>
      <c r="N4396" s="16"/>
      <c r="O4396" s="16"/>
      <c r="P4396" s="16"/>
      <c r="Q4396" s="16"/>
      <c r="R4396" s="16">
        <v>2916480</v>
      </c>
      <c r="S4396" s="16">
        <v>40</v>
      </c>
      <c r="T4396" s="16" t="s">
        <v>76</v>
      </c>
      <c r="U4396" s="16" t="s">
        <v>2567</v>
      </c>
      <c r="V4396" s="16" t="s">
        <v>10471</v>
      </c>
    </row>
    <row r="4397" spans="1:22" s="6" customFormat="1" ht="75" x14ac:dyDescent="0.2">
      <c r="A4397" s="16">
        <v>4392</v>
      </c>
      <c r="B4397" s="16" t="s">
        <v>1550</v>
      </c>
      <c r="C4397" s="16" t="s">
        <v>5759</v>
      </c>
      <c r="D4397" s="16" t="s">
        <v>5760</v>
      </c>
      <c r="E4397" s="16" t="s">
        <v>13106</v>
      </c>
      <c r="F4397" s="16"/>
      <c r="G4397" s="151" t="s">
        <v>9115</v>
      </c>
      <c r="H4397" s="166">
        <v>2916472</v>
      </c>
      <c r="I4397" s="166" t="s">
        <v>9130</v>
      </c>
      <c r="J4397" s="166"/>
      <c r="K4397" s="166"/>
      <c r="L4397" s="166"/>
      <c r="M4397" s="166"/>
      <c r="N4397" s="166"/>
      <c r="O4397" s="166"/>
      <c r="P4397" s="166"/>
      <c r="Q4397" s="166"/>
      <c r="R4397" s="16">
        <v>2916472</v>
      </c>
      <c r="S4397" s="275">
        <v>3</v>
      </c>
      <c r="T4397" s="20" t="s">
        <v>12910</v>
      </c>
      <c r="U4397" s="118" t="s">
        <v>2567</v>
      </c>
      <c r="V4397" s="118"/>
    </row>
    <row r="4398" spans="1:22" s="6" customFormat="1" ht="409.5" x14ac:dyDescent="0.2">
      <c r="A4398" s="16">
        <v>4393</v>
      </c>
      <c r="B4398" s="21" t="s">
        <v>704</v>
      </c>
      <c r="C4398" s="16" t="s">
        <v>5395</v>
      </c>
      <c r="D4398" s="16" t="s">
        <v>1037</v>
      </c>
      <c r="E4398" s="16" t="s">
        <v>5396</v>
      </c>
      <c r="F4398" s="16"/>
      <c r="G4398" s="16" t="s">
        <v>1493</v>
      </c>
      <c r="H4398" s="251">
        <v>2915230.5</v>
      </c>
      <c r="I4398" s="251">
        <v>9</v>
      </c>
      <c r="J4398" s="16">
        <v>0</v>
      </c>
      <c r="K4398" s="16">
        <v>0</v>
      </c>
      <c r="L4398" s="16">
        <v>0</v>
      </c>
      <c r="M4398" s="16">
        <v>0</v>
      </c>
      <c r="N4398" s="16">
        <v>0</v>
      </c>
      <c r="O4398" s="16">
        <v>0</v>
      </c>
      <c r="P4398" s="16">
        <v>0</v>
      </c>
      <c r="Q4398" s="16">
        <v>0</v>
      </c>
      <c r="R4398" s="16">
        <v>2915230.5</v>
      </c>
      <c r="S4398" s="16">
        <v>9</v>
      </c>
      <c r="T4398" s="16" t="s">
        <v>76</v>
      </c>
      <c r="U4398" s="16"/>
      <c r="V4398" s="16"/>
    </row>
    <row r="4399" spans="1:22" s="6" customFormat="1" ht="112.5" x14ac:dyDescent="0.2">
      <c r="A4399" s="16">
        <v>4394</v>
      </c>
      <c r="B4399" s="21" t="s">
        <v>8415</v>
      </c>
      <c r="C4399" s="16" t="s">
        <v>518</v>
      </c>
      <c r="D4399" s="16" t="s">
        <v>404</v>
      </c>
      <c r="E4399" s="16" t="s">
        <v>519</v>
      </c>
      <c r="F4399" s="16"/>
      <c r="G4399" s="16" t="s">
        <v>33</v>
      </c>
      <c r="H4399" s="251">
        <v>2432800</v>
      </c>
      <c r="I4399" s="251">
        <v>162</v>
      </c>
      <c r="J4399" s="16">
        <v>120562.5</v>
      </c>
      <c r="K4399" s="16">
        <v>3</v>
      </c>
      <c r="L4399" s="16">
        <v>120562.5</v>
      </c>
      <c r="M4399" s="16">
        <v>3</v>
      </c>
      <c r="N4399" s="16">
        <v>120562.5</v>
      </c>
      <c r="O4399" s="16">
        <v>3</v>
      </c>
      <c r="P4399" s="16">
        <v>120562.5</v>
      </c>
      <c r="Q4399" s="16">
        <v>3</v>
      </c>
      <c r="R4399" s="16">
        <v>2915050</v>
      </c>
      <c r="S4399" s="16">
        <v>174</v>
      </c>
      <c r="T4399" s="16" t="s">
        <v>213</v>
      </c>
      <c r="U4399" s="16" t="s">
        <v>7048</v>
      </c>
      <c r="V4399" s="16" t="s">
        <v>7048</v>
      </c>
    </row>
    <row r="4400" spans="1:22" s="7" customFormat="1" ht="93.75" x14ac:dyDescent="0.3">
      <c r="A4400" s="16">
        <v>4395</v>
      </c>
      <c r="B4400" s="21" t="s">
        <v>8416</v>
      </c>
      <c r="C4400" s="16" t="s">
        <v>6620</v>
      </c>
      <c r="D4400" s="16" t="s">
        <v>8220</v>
      </c>
      <c r="E4400" s="16" t="s">
        <v>6621</v>
      </c>
      <c r="F4400" s="16"/>
      <c r="G4400" s="16" t="s">
        <v>7013</v>
      </c>
      <c r="H4400" s="251">
        <v>574510</v>
      </c>
      <c r="I4400" s="251">
        <v>787</v>
      </c>
      <c r="J4400" s="16">
        <v>285966.8</v>
      </c>
      <c r="K4400" s="16">
        <v>329</v>
      </c>
      <c r="L4400" s="16">
        <v>684060.39999999991</v>
      </c>
      <c r="M4400" s="16">
        <v>787</v>
      </c>
      <c r="N4400" s="16">
        <v>684060.39999999991</v>
      </c>
      <c r="O4400" s="16">
        <v>787</v>
      </c>
      <c r="P4400" s="16">
        <v>684060.39999999991</v>
      </c>
      <c r="Q4400" s="16">
        <v>787</v>
      </c>
      <c r="R4400" s="16">
        <v>2912657.9999999995</v>
      </c>
      <c r="S4400" s="16">
        <v>3477</v>
      </c>
      <c r="T4400" s="16" t="s">
        <v>213</v>
      </c>
      <c r="U4400" s="16" t="s">
        <v>83</v>
      </c>
      <c r="V4400" s="16" t="s">
        <v>8417</v>
      </c>
    </row>
    <row r="4401" spans="1:22" s="7" customFormat="1" ht="131.25" x14ac:dyDescent="0.3">
      <c r="A4401" s="16">
        <v>4396</v>
      </c>
      <c r="B4401" s="121" t="s">
        <v>1109</v>
      </c>
      <c r="C4401" s="113" t="s">
        <v>1110</v>
      </c>
      <c r="D4401" s="121" t="s">
        <v>14241</v>
      </c>
      <c r="E4401" s="121"/>
      <c r="F4401" s="20"/>
      <c r="G4401" s="21" t="s">
        <v>33</v>
      </c>
      <c r="H4401" s="470">
        <v>970714.28</v>
      </c>
      <c r="I4401" s="470">
        <v>1</v>
      </c>
      <c r="J4401" s="170"/>
      <c r="K4401" s="170"/>
      <c r="L4401" s="170">
        <v>970714.28</v>
      </c>
      <c r="M4401" s="170">
        <v>1</v>
      </c>
      <c r="N4401" s="170">
        <v>970714.28</v>
      </c>
      <c r="O4401" s="170">
        <v>1</v>
      </c>
      <c r="P4401" s="170"/>
      <c r="Q4401" s="170"/>
      <c r="R4401" s="16">
        <v>2912142.84</v>
      </c>
      <c r="S4401" s="21">
        <v>3</v>
      </c>
      <c r="T4401" s="121" t="s">
        <v>14242</v>
      </c>
      <c r="U4401" s="222"/>
      <c r="V4401" s="222"/>
    </row>
    <row r="4402" spans="1:22" s="7" customFormat="1" ht="56.25" x14ac:dyDescent="0.3">
      <c r="A4402" s="16">
        <v>4397</v>
      </c>
      <c r="B4402" s="20" t="s">
        <v>14243</v>
      </c>
      <c r="C4402" s="20" t="s">
        <v>1110</v>
      </c>
      <c r="D4402" s="20" t="s">
        <v>14224</v>
      </c>
      <c r="E4402" s="20" t="s">
        <v>14225</v>
      </c>
      <c r="F4402" s="114"/>
      <c r="G4402" s="21" t="s">
        <v>33</v>
      </c>
      <c r="H4402" s="479">
        <v>970714.28</v>
      </c>
      <c r="I4402" s="479">
        <v>1</v>
      </c>
      <c r="J4402" s="185"/>
      <c r="K4402" s="185"/>
      <c r="L4402" s="185">
        <v>970714.28</v>
      </c>
      <c r="M4402" s="185">
        <v>1</v>
      </c>
      <c r="N4402" s="185">
        <v>970714.28</v>
      </c>
      <c r="O4402" s="185">
        <v>1</v>
      </c>
      <c r="P4402" s="185"/>
      <c r="Q4402" s="185"/>
      <c r="R4402" s="16">
        <v>2912142.84</v>
      </c>
      <c r="S4402" s="21">
        <v>3</v>
      </c>
      <c r="T4402" s="20" t="s">
        <v>14226</v>
      </c>
      <c r="U4402" s="211"/>
      <c r="V4402" s="211"/>
    </row>
    <row r="4403" spans="1:22" s="7" customFormat="1" ht="37.5" x14ac:dyDescent="0.3">
      <c r="A4403" s="16">
        <v>4398</v>
      </c>
      <c r="B4403" s="21" t="s">
        <v>8418</v>
      </c>
      <c r="C4403" s="16" t="s">
        <v>8419</v>
      </c>
      <c r="D4403" s="16" t="s">
        <v>6984</v>
      </c>
      <c r="E4403" s="16" t="s">
        <v>8420</v>
      </c>
      <c r="F4403" s="16"/>
      <c r="G4403" s="16" t="s">
        <v>33</v>
      </c>
      <c r="H4403" s="251">
        <v>398477.58035714284</v>
      </c>
      <c r="I4403" s="251">
        <v>2</v>
      </c>
      <c r="J4403" s="16">
        <v>628401.46</v>
      </c>
      <c r="K4403" s="16">
        <v>2</v>
      </c>
      <c r="L4403" s="16">
        <v>628401.46</v>
      </c>
      <c r="M4403" s="16">
        <v>2</v>
      </c>
      <c r="N4403" s="16">
        <v>628401.46</v>
      </c>
      <c r="O4403" s="16">
        <v>2</v>
      </c>
      <c r="P4403" s="16">
        <v>628401.46</v>
      </c>
      <c r="Q4403" s="16">
        <v>2</v>
      </c>
      <c r="R4403" s="16">
        <v>2912083.4203571426</v>
      </c>
      <c r="S4403" s="16">
        <v>10</v>
      </c>
      <c r="T4403" s="16" t="s">
        <v>213</v>
      </c>
      <c r="U4403" s="16" t="s">
        <v>7048</v>
      </c>
      <c r="V4403" s="16" t="s">
        <v>7048</v>
      </c>
    </row>
    <row r="4404" spans="1:22" s="7" customFormat="1" ht="56.25" x14ac:dyDescent="0.3">
      <c r="A4404" s="16">
        <v>4399</v>
      </c>
      <c r="B4404" s="21" t="s">
        <v>6312</v>
      </c>
      <c r="C4404" s="16" t="s">
        <v>6526</v>
      </c>
      <c r="D4404" s="16" t="s">
        <v>6527</v>
      </c>
      <c r="E4404" s="16" t="s">
        <v>10883</v>
      </c>
      <c r="F4404" s="16"/>
      <c r="G4404" s="16" t="s">
        <v>9115</v>
      </c>
      <c r="H4404" s="251">
        <v>2912000</v>
      </c>
      <c r="I4404" s="251" t="s">
        <v>9266</v>
      </c>
      <c r="J4404" s="16"/>
      <c r="K4404" s="16"/>
      <c r="L4404" s="16"/>
      <c r="M4404" s="16"/>
      <c r="N4404" s="16"/>
      <c r="O4404" s="16"/>
      <c r="P4404" s="16"/>
      <c r="Q4404" s="16"/>
      <c r="R4404" s="16">
        <v>2912000</v>
      </c>
      <c r="S4404" s="16">
        <v>4</v>
      </c>
      <c r="T4404" s="16" t="s">
        <v>76</v>
      </c>
      <c r="U4404" s="16" t="s">
        <v>2567</v>
      </c>
      <c r="V4404" s="16" t="s">
        <v>10886</v>
      </c>
    </row>
    <row r="4405" spans="1:22" s="10" customFormat="1" ht="75" x14ac:dyDescent="0.2">
      <c r="A4405" s="16">
        <v>4400</v>
      </c>
      <c r="B4405" s="16" t="s">
        <v>13091</v>
      </c>
      <c r="C4405" s="16" t="s">
        <v>13092</v>
      </c>
      <c r="D4405" s="16" t="s">
        <v>13093</v>
      </c>
      <c r="E4405" s="16" t="s">
        <v>13094</v>
      </c>
      <c r="F4405" s="16"/>
      <c r="G4405" s="151" t="s">
        <v>33</v>
      </c>
      <c r="H4405" s="166">
        <v>0</v>
      </c>
      <c r="I4405" s="166">
        <v>0</v>
      </c>
      <c r="J4405" s="166">
        <v>970666.66666666663</v>
      </c>
      <c r="K4405" s="166">
        <v>1</v>
      </c>
      <c r="L4405" s="166">
        <v>970666.66666666663</v>
      </c>
      <c r="M4405" s="166">
        <v>0</v>
      </c>
      <c r="N4405" s="166">
        <v>970666.66666666663</v>
      </c>
      <c r="O4405" s="166">
        <v>1</v>
      </c>
      <c r="P4405" s="166">
        <v>0</v>
      </c>
      <c r="Q4405" s="166">
        <v>0</v>
      </c>
      <c r="R4405" s="16">
        <v>2912000</v>
      </c>
      <c r="S4405" s="275">
        <v>2</v>
      </c>
      <c r="T4405" s="20" t="s">
        <v>12910</v>
      </c>
      <c r="U4405" s="166" t="s">
        <v>2567</v>
      </c>
      <c r="V4405" s="166"/>
    </row>
    <row r="4406" spans="1:22" s="7" customFormat="1" ht="56.25" x14ac:dyDescent="0.3">
      <c r="A4406" s="16">
        <v>4401</v>
      </c>
      <c r="B4406" s="51" t="s">
        <v>9053</v>
      </c>
      <c r="C4406" s="51" t="s">
        <v>11268</v>
      </c>
      <c r="D4406" s="51" t="s">
        <v>1501</v>
      </c>
      <c r="E4406" s="51" t="s">
        <v>14999</v>
      </c>
      <c r="F4406" s="40" t="s">
        <v>14449</v>
      </c>
      <c r="G4406" s="51" t="s">
        <v>9115</v>
      </c>
      <c r="H4406" s="437">
        <v>2912000</v>
      </c>
      <c r="I4406" s="251" t="s">
        <v>9120</v>
      </c>
      <c r="J4406" s="17"/>
      <c r="K4406" s="17"/>
      <c r="L4406" s="17"/>
      <c r="M4406" s="17"/>
      <c r="N4406" s="17"/>
      <c r="O4406" s="17"/>
      <c r="P4406" s="17"/>
      <c r="Q4406" s="17"/>
      <c r="R4406" s="16">
        <v>2912000</v>
      </c>
      <c r="S4406" s="16">
        <v>2</v>
      </c>
      <c r="T4406" s="51" t="s">
        <v>14655</v>
      </c>
      <c r="U4406" s="51"/>
      <c r="V4406" s="17"/>
    </row>
    <row r="4407" spans="1:22" s="7" customFormat="1" ht="93.75" x14ac:dyDescent="0.3">
      <c r="A4407" s="16">
        <v>4402</v>
      </c>
      <c r="B4407" s="21" t="s">
        <v>11186</v>
      </c>
      <c r="C4407" s="16" t="s">
        <v>11187</v>
      </c>
      <c r="D4407" s="16" t="s">
        <v>11188</v>
      </c>
      <c r="E4407" s="16" t="s">
        <v>11189</v>
      </c>
      <c r="F4407" s="16"/>
      <c r="G4407" s="16" t="s">
        <v>1493</v>
      </c>
      <c r="H4407" s="251">
        <v>582355.19999999995</v>
      </c>
      <c r="I4407" s="251">
        <v>84</v>
      </c>
      <c r="J4407" s="16">
        <v>582355.19999999995</v>
      </c>
      <c r="K4407" s="16">
        <v>84</v>
      </c>
      <c r="L4407" s="16">
        <v>582355.19999999995</v>
      </c>
      <c r="M4407" s="16">
        <v>84</v>
      </c>
      <c r="N4407" s="16">
        <v>582355.19999999995</v>
      </c>
      <c r="O4407" s="16">
        <v>84</v>
      </c>
      <c r="P4407" s="16">
        <v>582355.19999999995</v>
      </c>
      <c r="Q4407" s="16">
        <v>84</v>
      </c>
      <c r="R4407" s="16">
        <v>2911776</v>
      </c>
      <c r="S4407" s="16">
        <v>420</v>
      </c>
      <c r="T4407" s="16" t="s">
        <v>1113</v>
      </c>
      <c r="U4407" s="16" t="s">
        <v>1097</v>
      </c>
      <c r="V4407" s="35" t="s">
        <v>199</v>
      </c>
    </row>
    <row r="4408" spans="1:22" s="7" customFormat="1" ht="37.5" x14ac:dyDescent="0.3">
      <c r="A4408" s="16">
        <v>4403</v>
      </c>
      <c r="B4408" s="21" t="s">
        <v>6981</v>
      </c>
      <c r="C4408" s="16" t="s">
        <v>9335</v>
      </c>
      <c r="D4408" s="16" t="s">
        <v>9336</v>
      </c>
      <c r="E4408" s="16" t="s">
        <v>9535</v>
      </c>
      <c r="F4408" s="16"/>
      <c r="G4408" s="16" t="s">
        <v>24</v>
      </c>
      <c r="H4408" s="251">
        <v>1455625.16</v>
      </c>
      <c r="I4408" s="251">
        <v>58</v>
      </c>
      <c r="J4408" s="16">
        <v>1455625.16</v>
      </c>
      <c r="K4408" s="16">
        <v>58</v>
      </c>
      <c r="L4408" s="16"/>
      <c r="M4408" s="16"/>
      <c r="N4408" s="16"/>
      <c r="O4408" s="16"/>
      <c r="P4408" s="16"/>
      <c r="Q4408" s="16"/>
      <c r="R4408" s="16">
        <v>2911250.32</v>
      </c>
      <c r="S4408" s="16">
        <v>116</v>
      </c>
      <c r="T4408" s="16" t="s">
        <v>1326</v>
      </c>
      <c r="U4408" s="16" t="s">
        <v>1097</v>
      </c>
      <c r="V4408" s="16"/>
    </row>
    <row r="4409" spans="1:22" s="7" customFormat="1" x14ac:dyDescent="0.3">
      <c r="A4409" s="16">
        <v>4404</v>
      </c>
      <c r="B4409" s="118" t="s">
        <v>15487</v>
      </c>
      <c r="C4409" s="118" t="s">
        <v>15488</v>
      </c>
      <c r="D4409" s="118" t="s">
        <v>15489</v>
      </c>
      <c r="E4409" s="118" t="s">
        <v>15490</v>
      </c>
      <c r="F4409" s="118" t="s">
        <v>14449</v>
      </c>
      <c r="G4409" s="118" t="s">
        <v>33</v>
      </c>
      <c r="H4409" s="166">
        <v>619233.72</v>
      </c>
      <c r="I4409" s="166">
        <v>42</v>
      </c>
      <c r="J4409" s="118">
        <v>703752</v>
      </c>
      <c r="K4409" s="118">
        <v>56</v>
      </c>
      <c r="L4409" s="118">
        <v>527814</v>
      </c>
      <c r="M4409" s="118">
        <v>42</v>
      </c>
      <c r="N4409" s="118">
        <v>527814</v>
      </c>
      <c r="O4409" s="118">
        <v>42</v>
      </c>
      <c r="P4409" s="118">
        <v>527814</v>
      </c>
      <c r="Q4409" s="118">
        <v>42</v>
      </c>
      <c r="R4409" s="16">
        <v>2906427.7199999997</v>
      </c>
      <c r="S4409" s="118">
        <v>224</v>
      </c>
      <c r="T4409" s="20" t="s">
        <v>15403</v>
      </c>
      <c r="U4409" s="118"/>
      <c r="V4409" s="118"/>
    </row>
    <row r="4410" spans="1:22" s="7" customFormat="1" ht="112.5" x14ac:dyDescent="0.3">
      <c r="A4410" s="16">
        <v>4405</v>
      </c>
      <c r="B4410" s="113" t="s">
        <v>14498</v>
      </c>
      <c r="C4410" s="113" t="s">
        <v>14499</v>
      </c>
      <c r="D4410" s="113" t="s">
        <v>14500</v>
      </c>
      <c r="E4410" s="113" t="s">
        <v>14500</v>
      </c>
      <c r="F4410" s="20" t="s">
        <v>14449</v>
      </c>
      <c r="G4410" s="113" t="s">
        <v>9115</v>
      </c>
      <c r="H4410" s="189">
        <v>2901800</v>
      </c>
      <c r="I4410" s="172" t="s">
        <v>9268</v>
      </c>
      <c r="J4410" s="20"/>
      <c r="K4410" s="20"/>
      <c r="L4410" s="20"/>
      <c r="M4410" s="20"/>
      <c r="N4410" s="20"/>
      <c r="O4410" s="20"/>
      <c r="P4410" s="20"/>
      <c r="Q4410" s="20"/>
      <c r="R4410" s="16">
        <v>2901800</v>
      </c>
      <c r="S4410" s="21">
        <v>100</v>
      </c>
      <c r="T4410" s="113" t="s">
        <v>14450</v>
      </c>
      <c r="U4410" s="16"/>
      <c r="V4410" s="112"/>
    </row>
    <row r="4411" spans="1:22" s="7" customFormat="1" ht="37.5" x14ac:dyDescent="0.3">
      <c r="A4411" s="16">
        <v>4406</v>
      </c>
      <c r="B4411" s="21" t="s">
        <v>490</v>
      </c>
      <c r="C4411" s="16" t="s">
        <v>10630</v>
      </c>
      <c r="D4411" s="16" t="s">
        <v>10631</v>
      </c>
      <c r="E4411" s="16" t="s">
        <v>10635</v>
      </c>
      <c r="F4411" s="16"/>
      <c r="G4411" s="16" t="s">
        <v>9115</v>
      </c>
      <c r="H4411" s="251">
        <v>2901780</v>
      </c>
      <c r="I4411" s="251" t="s">
        <v>10636</v>
      </c>
      <c r="J4411" s="16"/>
      <c r="K4411" s="16"/>
      <c r="L4411" s="16"/>
      <c r="M4411" s="16"/>
      <c r="N4411" s="16"/>
      <c r="O4411" s="16"/>
      <c r="P4411" s="16"/>
      <c r="Q4411" s="16"/>
      <c r="R4411" s="16">
        <v>2901780</v>
      </c>
      <c r="S4411" s="16">
        <v>25</v>
      </c>
      <c r="T4411" s="16" t="s">
        <v>76</v>
      </c>
      <c r="U4411" s="16" t="s">
        <v>2567</v>
      </c>
      <c r="V4411" s="16" t="s">
        <v>10634</v>
      </c>
    </row>
    <row r="4412" spans="1:22" s="7" customFormat="1" x14ac:dyDescent="0.3">
      <c r="A4412" s="16">
        <v>4407</v>
      </c>
      <c r="B4412" s="118" t="s">
        <v>3366</v>
      </c>
      <c r="C4412" s="118" t="s">
        <v>7002</v>
      </c>
      <c r="D4412" s="118" t="s">
        <v>7004</v>
      </c>
      <c r="E4412" s="118" t="s">
        <v>15556</v>
      </c>
      <c r="F4412" s="118" t="s">
        <v>14449</v>
      </c>
      <c r="G4412" s="118" t="s">
        <v>9115</v>
      </c>
      <c r="H4412" s="189">
        <v>1440600</v>
      </c>
      <c r="I4412" s="172" t="s">
        <v>9201</v>
      </c>
      <c r="J4412" s="20">
        <v>365133.12</v>
      </c>
      <c r="K4412" s="20">
        <v>2</v>
      </c>
      <c r="L4412" s="20">
        <v>365133.12</v>
      </c>
      <c r="M4412" s="20">
        <v>2</v>
      </c>
      <c r="N4412" s="20">
        <v>365133.12</v>
      </c>
      <c r="O4412" s="20">
        <v>2</v>
      </c>
      <c r="P4412" s="20">
        <v>365133.12</v>
      </c>
      <c r="Q4412" s="20">
        <v>2</v>
      </c>
      <c r="R4412" s="16">
        <v>2901132.4800000004</v>
      </c>
      <c r="S4412" s="118">
        <v>13</v>
      </c>
      <c r="T4412" s="20" t="s">
        <v>15403</v>
      </c>
      <c r="U4412" s="118"/>
      <c r="V4412" s="118"/>
    </row>
    <row r="4413" spans="1:22" s="7" customFormat="1" ht="56.25" x14ac:dyDescent="0.3">
      <c r="A4413" s="16">
        <v>4408</v>
      </c>
      <c r="B4413" s="51" t="s">
        <v>8766</v>
      </c>
      <c r="C4413" s="51" t="s">
        <v>8765</v>
      </c>
      <c r="D4413" s="51" t="s">
        <v>1501</v>
      </c>
      <c r="E4413" s="51" t="s">
        <v>14809</v>
      </c>
      <c r="F4413" s="40" t="s">
        <v>14449</v>
      </c>
      <c r="G4413" s="51" t="s">
        <v>9115</v>
      </c>
      <c r="H4413" s="437">
        <v>2900800</v>
      </c>
      <c r="I4413" s="251" t="s">
        <v>9201</v>
      </c>
      <c r="J4413" s="17"/>
      <c r="K4413" s="17"/>
      <c r="L4413" s="17"/>
      <c r="M4413" s="17"/>
      <c r="N4413" s="17"/>
      <c r="O4413" s="17"/>
      <c r="P4413" s="17"/>
      <c r="Q4413" s="17"/>
      <c r="R4413" s="16">
        <v>2900800</v>
      </c>
      <c r="S4413" s="16">
        <v>5</v>
      </c>
      <c r="T4413" s="51" t="s">
        <v>14655</v>
      </c>
      <c r="U4413" s="51"/>
      <c r="V4413" s="17"/>
    </row>
    <row r="4414" spans="1:22" s="7" customFormat="1" ht="75" x14ac:dyDescent="0.3">
      <c r="A4414" s="16">
        <v>4409</v>
      </c>
      <c r="B4414" s="113" t="s">
        <v>9540</v>
      </c>
      <c r="C4414" s="113" t="s">
        <v>14505</v>
      </c>
      <c r="D4414" s="113" t="s">
        <v>14506</v>
      </c>
      <c r="E4414" s="113" t="s">
        <v>14507</v>
      </c>
      <c r="F4414" s="20" t="s">
        <v>14449</v>
      </c>
      <c r="G4414" s="113" t="s">
        <v>7084</v>
      </c>
      <c r="H4414" s="189">
        <v>2900000</v>
      </c>
      <c r="I4414" s="172" t="s">
        <v>9117</v>
      </c>
      <c r="J4414" s="20"/>
      <c r="K4414" s="20"/>
      <c r="L4414" s="20"/>
      <c r="M4414" s="20"/>
      <c r="N4414" s="20"/>
      <c r="O4414" s="20"/>
      <c r="P4414" s="20"/>
      <c r="Q4414" s="20"/>
      <c r="R4414" s="16">
        <v>2900000</v>
      </c>
      <c r="S4414" s="21">
        <v>200</v>
      </c>
      <c r="T4414" s="113" t="s">
        <v>14450</v>
      </c>
      <c r="U4414" s="16"/>
      <c r="V4414" s="112"/>
    </row>
    <row r="4415" spans="1:22" s="7" customFormat="1" ht="409.5" x14ac:dyDescent="0.3">
      <c r="A4415" s="16">
        <v>4410</v>
      </c>
      <c r="B4415" s="21" t="s">
        <v>138</v>
      </c>
      <c r="C4415" s="16" t="s">
        <v>10354</v>
      </c>
      <c r="D4415" s="16" t="s">
        <v>10355</v>
      </c>
      <c r="E4415" s="16" t="s">
        <v>10356</v>
      </c>
      <c r="F4415" s="16"/>
      <c r="G4415" s="16" t="s">
        <v>3866</v>
      </c>
      <c r="H4415" s="251">
        <v>2899595.1499999994</v>
      </c>
      <c r="I4415" s="251">
        <v>221</v>
      </c>
      <c r="J4415" s="16">
        <v>0</v>
      </c>
      <c r="K4415" s="16">
        <v>0</v>
      </c>
      <c r="L4415" s="16">
        <v>0</v>
      </c>
      <c r="M4415" s="16">
        <v>0</v>
      </c>
      <c r="N4415" s="16">
        <v>0</v>
      </c>
      <c r="O4415" s="16">
        <v>0</v>
      </c>
      <c r="P4415" s="16">
        <v>0</v>
      </c>
      <c r="Q4415" s="16">
        <v>0</v>
      </c>
      <c r="R4415" s="16">
        <v>2899595.1499999994</v>
      </c>
      <c r="S4415" s="16">
        <v>221</v>
      </c>
      <c r="T4415" s="16" t="s">
        <v>76</v>
      </c>
      <c r="U4415" s="16" t="s">
        <v>2567</v>
      </c>
      <c r="V4415" s="16" t="s">
        <v>10357</v>
      </c>
    </row>
    <row r="4416" spans="1:22" s="7" customFormat="1" ht="75" x14ac:dyDescent="0.3">
      <c r="A4416" s="16">
        <v>4411</v>
      </c>
      <c r="B4416" s="21" t="s">
        <v>831</v>
      </c>
      <c r="C4416" s="16" t="s">
        <v>832</v>
      </c>
      <c r="D4416" s="16" t="s">
        <v>833</v>
      </c>
      <c r="E4416" s="16" t="s">
        <v>834</v>
      </c>
      <c r="F4416" s="16"/>
      <c r="G4416" s="16" t="s">
        <v>33</v>
      </c>
      <c r="H4416" s="251">
        <v>1730560</v>
      </c>
      <c r="I4416" s="251">
        <v>5</v>
      </c>
      <c r="J4416" s="16">
        <v>1168128</v>
      </c>
      <c r="K4416" s="16">
        <v>5</v>
      </c>
      <c r="L4416" s="16">
        <v>0</v>
      </c>
      <c r="M4416" s="16">
        <v>0</v>
      </c>
      <c r="N4416" s="16">
        <v>0</v>
      </c>
      <c r="O4416" s="16">
        <v>0</v>
      </c>
      <c r="P4416" s="16">
        <v>0</v>
      </c>
      <c r="Q4416" s="16">
        <v>0</v>
      </c>
      <c r="R4416" s="16">
        <v>2898688</v>
      </c>
      <c r="S4416" s="16">
        <v>10</v>
      </c>
      <c r="T4416" s="16" t="s">
        <v>267</v>
      </c>
      <c r="U4416" s="16" t="s">
        <v>83</v>
      </c>
      <c r="V4416" s="16" t="s">
        <v>835</v>
      </c>
    </row>
    <row r="4417" spans="1:22" s="7" customFormat="1" ht="75" x14ac:dyDescent="0.3">
      <c r="A4417" s="16">
        <v>4412</v>
      </c>
      <c r="B4417" s="21" t="s">
        <v>831</v>
      </c>
      <c r="C4417" s="16" t="s">
        <v>832</v>
      </c>
      <c r="D4417" s="16" t="s">
        <v>833</v>
      </c>
      <c r="E4417" s="16" t="s">
        <v>834</v>
      </c>
      <c r="F4417" s="16"/>
      <c r="G4417" s="16" t="s">
        <v>33</v>
      </c>
      <c r="H4417" s="251">
        <v>1730560</v>
      </c>
      <c r="I4417" s="251">
        <v>5</v>
      </c>
      <c r="J4417" s="16">
        <v>1168128</v>
      </c>
      <c r="K4417" s="16">
        <v>5</v>
      </c>
      <c r="L4417" s="16"/>
      <c r="M4417" s="16"/>
      <c r="N4417" s="16"/>
      <c r="O4417" s="16"/>
      <c r="P4417" s="16">
        <v>0</v>
      </c>
      <c r="Q4417" s="16">
        <v>0</v>
      </c>
      <c r="R4417" s="16">
        <v>2898688</v>
      </c>
      <c r="S4417" s="16">
        <v>10</v>
      </c>
      <c r="T4417" s="16" t="s">
        <v>267</v>
      </c>
      <c r="U4417" s="16" t="s">
        <v>83</v>
      </c>
      <c r="V4417" s="16" t="s">
        <v>835</v>
      </c>
    </row>
    <row r="4418" spans="1:22" s="7" customFormat="1" ht="187.5" x14ac:dyDescent="0.3">
      <c r="A4418" s="16">
        <v>4413</v>
      </c>
      <c r="B4418" s="21" t="s">
        <v>8421</v>
      </c>
      <c r="C4418" s="16" t="s">
        <v>211</v>
      </c>
      <c r="D4418" s="16" t="s">
        <v>486</v>
      </c>
      <c r="E4418" s="16" t="s">
        <v>212</v>
      </c>
      <c r="F4418" s="16"/>
      <c r="G4418" s="16" t="s">
        <v>444</v>
      </c>
      <c r="H4418" s="251">
        <v>561000</v>
      </c>
      <c r="I4418" s="251">
        <v>51</v>
      </c>
      <c r="J4418" s="16">
        <v>618192</v>
      </c>
      <c r="K4418" s="16">
        <v>54</v>
      </c>
      <c r="L4418" s="16">
        <v>572400</v>
      </c>
      <c r="M4418" s="16">
        <v>50</v>
      </c>
      <c r="N4418" s="16">
        <v>572400</v>
      </c>
      <c r="O4418" s="16">
        <v>50</v>
      </c>
      <c r="P4418" s="16">
        <v>572400</v>
      </c>
      <c r="Q4418" s="16">
        <v>50</v>
      </c>
      <c r="R4418" s="16">
        <v>2896392</v>
      </c>
      <c r="S4418" s="16">
        <v>255</v>
      </c>
      <c r="T4418" s="16" t="s">
        <v>213</v>
      </c>
      <c r="U4418" s="16" t="s">
        <v>83</v>
      </c>
      <c r="V4418" s="16" t="s">
        <v>575</v>
      </c>
    </row>
    <row r="4419" spans="1:22" s="7" customFormat="1" ht="56.25" x14ac:dyDescent="0.3">
      <c r="A4419" s="16">
        <v>4414</v>
      </c>
      <c r="B4419" s="51" t="s">
        <v>3340</v>
      </c>
      <c r="C4419" s="51" t="s">
        <v>3339</v>
      </c>
      <c r="D4419" s="51" t="s">
        <v>1764</v>
      </c>
      <c r="E4419" s="51" t="s">
        <v>15000</v>
      </c>
      <c r="F4419" s="51"/>
      <c r="G4419" s="51" t="s">
        <v>9115</v>
      </c>
      <c r="H4419" s="437">
        <v>2895200</v>
      </c>
      <c r="I4419" s="251" t="s">
        <v>13622</v>
      </c>
      <c r="J4419" s="17"/>
      <c r="K4419" s="17"/>
      <c r="L4419" s="17"/>
      <c r="M4419" s="17"/>
      <c r="N4419" s="17"/>
      <c r="O4419" s="17"/>
      <c r="P4419" s="17"/>
      <c r="Q4419" s="17"/>
      <c r="R4419" s="16">
        <v>2895200</v>
      </c>
      <c r="S4419" s="16">
        <v>47</v>
      </c>
      <c r="T4419" s="51" t="s">
        <v>14655</v>
      </c>
      <c r="U4419" s="51"/>
      <c r="V4419" s="17"/>
    </row>
    <row r="4420" spans="1:22" s="7" customFormat="1" ht="243.75" x14ac:dyDescent="0.3">
      <c r="A4420" s="16">
        <v>4415</v>
      </c>
      <c r="B4420" s="21" t="s">
        <v>9708</v>
      </c>
      <c r="C4420" s="16" t="s">
        <v>9709</v>
      </c>
      <c r="D4420" s="16" t="s">
        <v>9710</v>
      </c>
      <c r="E4420" s="16" t="s">
        <v>9711</v>
      </c>
      <c r="F4420" s="16" t="s">
        <v>9712</v>
      </c>
      <c r="G4420" s="16" t="s">
        <v>9680</v>
      </c>
      <c r="H4420" s="251">
        <v>525327.46666666691</v>
      </c>
      <c r="I4420" s="251">
        <v>5</v>
      </c>
      <c r="J4420" s="16">
        <v>556847.11466666707</v>
      </c>
      <c r="K4420" s="16">
        <v>5</v>
      </c>
      <c r="L4420" s="16">
        <v>579120.99925333308</v>
      </c>
      <c r="M4420" s="16">
        <v>5</v>
      </c>
      <c r="N4420" s="16">
        <v>602285.83922346693</v>
      </c>
      <c r="O4420" s="16">
        <v>5</v>
      </c>
      <c r="P4420" s="16">
        <v>626377.2727924051</v>
      </c>
      <c r="Q4420" s="16">
        <v>5</v>
      </c>
      <c r="R4420" s="16">
        <v>2889958.692602539</v>
      </c>
      <c r="S4420" s="16">
        <v>25</v>
      </c>
      <c r="T4420" s="16" t="s">
        <v>966</v>
      </c>
      <c r="U4420" s="16" t="s">
        <v>1097</v>
      </c>
      <c r="V4420" s="16" t="s">
        <v>9713</v>
      </c>
    </row>
    <row r="4421" spans="1:22" s="7" customFormat="1" ht="75" x14ac:dyDescent="0.3">
      <c r="A4421" s="16">
        <v>4416</v>
      </c>
      <c r="B4421" s="51" t="s">
        <v>14810</v>
      </c>
      <c r="C4421" s="51" t="s">
        <v>14811</v>
      </c>
      <c r="D4421" s="51" t="s">
        <v>14812</v>
      </c>
      <c r="E4421" s="51" t="s">
        <v>14893</v>
      </c>
      <c r="F4421" s="40" t="s">
        <v>14449</v>
      </c>
      <c r="G4421" s="51" t="s">
        <v>9115</v>
      </c>
      <c r="H4421" s="308">
        <v>2889600</v>
      </c>
      <c r="I4421" s="251">
        <v>6</v>
      </c>
      <c r="J4421" s="17"/>
      <c r="K4421" s="17"/>
      <c r="L4421" s="17"/>
      <c r="M4421" s="17"/>
      <c r="N4421" s="17"/>
      <c r="O4421" s="17"/>
      <c r="P4421" s="17"/>
      <c r="Q4421" s="17"/>
      <c r="R4421" s="16">
        <v>2889600</v>
      </c>
      <c r="S4421" s="16">
        <v>6</v>
      </c>
      <c r="T4421" s="51" t="s">
        <v>14655</v>
      </c>
      <c r="U4421" s="51"/>
      <c r="V4421" s="17"/>
    </row>
    <row r="4422" spans="1:22" s="7" customFormat="1" ht="75" x14ac:dyDescent="0.3">
      <c r="A4422" s="16">
        <v>4417</v>
      </c>
      <c r="B4422" s="51" t="s">
        <v>11050</v>
      </c>
      <c r="C4422" s="17" t="s">
        <v>11051</v>
      </c>
      <c r="D4422" s="17" t="s">
        <v>798</v>
      </c>
      <c r="E4422" s="17" t="s">
        <v>14849</v>
      </c>
      <c r="F4422" s="17"/>
      <c r="G4422" s="51" t="s">
        <v>9115</v>
      </c>
      <c r="H4422" s="437">
        <v>2889600</v>
      </c>
      <c r="I4422" s="251" t="s">
        <v>9113</v>
      </c>
      <c r="J4422" s="17"/>
      <c r="K4422" s="17"/>
      <c r="L4422" s="17"/>
      <c r="M4422" s="17"/>
      <c r="N4422" s="17"/>
      <c r="O4422" s="17"/>
      <c r="P4422" s="17"/>
      <c r="Q4422" s="17"/>
      <c r="R4422" s="16">
        <v>2889600</v>
      </c>
      <c r="S4422" s="16">
        <v>1</v>
      </c>
      <c r="T4422" s="51" t="s">
        <v>14655</v>
      </c>
      <c r="U4422" s="51"/>
      <c r="V4422" s="17"/>
    </row>
    <row r="4423" spans="1:22" s="7" customFormat="1" ht="75" x14ac:dyDescent="0.3">
      <c r="A4423" s="16">
        <v>4418</v>
      </c>
      <c r="B4423" s="51" t="s">
        <v>11050</v>
      </c>
      <c r="C4423" s="17" t="s">
        <v>11051</v>
      </c>
      <c r="D4423" s="17" t="s">
        <v>798</v>
      </c>
      <c r="E4423" s="17" t="s">
        <v>14849</v>
      </c>
      <c r="F4423" s="17"/>
      <c r="G4423" s="51" t="s">
        <v>9115</v>
      </c>
      <c r="H4423" s="437">
        <v>2889600</v>
      </c>
      <c r="I4423" s="251" t="s">
        <v>9113</v>
      </c>
      <c r="J4423" s="17"/>
      <c r="K4423" s="17"/>
      <c r="L4423" s="17"/>
      <c r="M4423" s="17"/>
      <c r="N4423" s="17"/>
      <c r="O4423" s="17"/>
      <c r="P4423" s="17"/>
      <c r="Q4423" s="17"/>
      <c r="R4423" s="16">
        <v>2889600</v>
      </c>
      <c r="S4423" s="16">
        <v>1</v>
      </c>
      <c r="T4423" s="51" t="s">
        <v>14655</v>
      </c>
      <c r="U4423" s="51"/>
      <c r="V4423" s="17"/>
    </row>
    <row r="4424" spans="1:22" s="7" customFormat="1" ht="75" x14ac:dyDescent="0.3">
      <c r="A4424" s="16">
        <v>4419</v>
      </c>
      <c r="B4424" s="51" t="s">
        <v>11050</v>
      </c>
      <c r="C4424" s="17" t="s">
        <v>11051</v>
      </c>
      <c r="D4424" s="17" t="s">
        <v>798</v>
      </c>
      <c r="E4424" s="17" t="s">
        <v>14849</v>
      </c>
      <c r="F4424" s="17"/>
      <c r="G4424" s="51" t="s">
        <v>9115</v>
      </c>
      <c r="H4424" s="437">
        <v>2889600</v>
      </c>
      <c r="I4424" s="251" t="s">
        <v>9113</v>
      </c>
      <c r="J4424" s="17"/>
      <c r="K4424" s="17"/>
      <c r="L4424" s="17"/>
      <c r="M4424" s="17"/>
      <c r="N4424" s="17"/>
      <c r="O4424" s="17"/>
      <c r="P4424" s="17"/>
      <c r="Q4424" s="17"/>
      <c r="R4424" s="16">
        <v>2889600</v>
      </c>
      <c r="S4424" s="16">
        <v>1</v>
      </c>
      <c r="T4424" s="51" t="s">
        <v>14655</v>
      </c>
      <c r="U4424" s="51"/>
      <c r="V4424" s="17"/>
    </row>
    <row r="4425" spans="1:22" s="7" customFormat="1" ht="75" x14ac:dyDescent="0.3">
      <c r="A4425" s="16">
        <v>4420</v>
      </c>
      <c r="B4425" s="51" t="s">
        <v>11050</v>
      </c>
      <c r="C4425" s="17" t="s">
        <v>11051</v>
      </c>
      <c r="D4425" s="17" t="s">
        <v>798</v>
      </c>
      <c r="E4425" s="17" t="s">
        <v>14849</v>
      </c>
      <c r="F4425" s="17" t="s">
        <v>14449</v>
      </c>
      <c r="G4425" s="51" t="s">
        <v>9115</v>
      </c>
      <c r="H4425" s="437">
        <v>2889600</v>
      </c>
      <c r="I4425" s="251" t="s">
        <v>9113</v>
      </c>
      <c r="J4425" s="17"/>
      <c r="K4425" s="17"/>
      <c r="L4425" s="17"/>
      <c r="M4425" s="17"/>
      <c r="N4425" s="17"/>
      <c r="O4425" s="17"/>
      <c r="P4425" s="17"/>
      <c r="Q4425" s="17"/>
      <c r="R4425" s="16">
        <v>2889600</v>
      </c>
      <c r="S4425" s="16">
        <v>1</v>
      </c>
      <c r="T4425" s="51" t="s">
        <v>14655</v>
      </c>
      <c r="U4425" s="51"/>
      <c r="V4425" s="17"/>
    </row>
    <row r="4426" spans="1:22" s="7" customFormat="1" ht="37.5" x14ac:dyDescent="0.3">
      <c r="A4426" s="16">
        <v>4421</v>
      </c>
      <c r="B4426" s="16" t="s">
        <v>915</v>
      </c>
      <c r="C4426" s="16" t="s">
        <v>6430</v>
      </c>
      <c r="D4426" s="16" t="s">
        <v>6431</v>
      </c>
      <c r="E4426" s="16" t="s">
        <v>13631</v>
      </c>
      <c r="F4426" s="16"/>
      <c r="G4426" s="151" t="s">
        <v>9115</v>
      </c>
      <c r="H4426" s="166">
        <v>2889250</v>
      </c>
      <c r="I4426" s="166" t="s">
        <v>9452</v>
      </c>
      <c r="J4426" s="166"/>
      <c r="K4426" s="166"/>
      <c r="L4426" s="166"/>
      <c r="M4426" s="166"/>
      <c r="N4426" s="166"/>
      <c r="O4426" s="166"/>
      <c r="P4426" s="166"/>
      <c r="Q4426" s="166"/>
      <c r="R4426" s="16">
        <v>2889250</v>
      </c>
      <c r="S4426" s="275">
        <v>65</v>
      </c>
      <c r="T4426" s="123" t="s">
        <v>13573</v>
      </c>
      <c r="U4426" s="118"/>
      <c r="V4426" s="118" t="s">
        <v>13601</v>
      </c>
    </row>
    <row r="4427" spans="1:22" s="7" customFormat="1" ht="150" x14ac:dyDescent="0.3">
      <c r="A4427" s="16">
        <v>4422</v>
      </c>
      <c r="B4427" s="16" t="s">
        <v>11294</v>
      </c>
      <c r="C4427" s="16" t="s">
        <v>13081</v>
      </c>
      <c r="D4427" s="16" t="s">
        <v>13082</v>
      </c>
      <c r="E4427" s="16" t="s">
        <v>13343</v>
      </c>
      <c r="F4427" s="16"/>
      <c r="G4427" s="151" t="s">
        <v>9114</v>
      </c>
      <c r="H4427" s="168">
        <v>2885713.64</v>
      </c>
      <c r="I4427" s="166" t="s">
        <v>9497</v>
      </c>
      <c r="J4427" s="166">
        <v>0</v>
      </c>
      <c r="K4427" s="166">
        <v>0</v>
      </c>
      <c r="L4427" s="166">
        <v>0</v>
      </c>
      <c r="M4427" s="166">
        <v>0</v>
      </c>
      <c r="N4427" s="166">
        <v>0</v>
      </c>
      <c r="O4427" s="166">
        <v>0</v>
      </c>
      <c r="P4427" s="166">
        <v>0</v>
      </c>
      <c r="Q4427" s="166">
        <v>0</v>
      </c>
      <c r="R4427" s="16">
        <v>2885713.64</v>
      </c>
      <c r="S4427" s="275">
        <v>28</v>
      </c>
      <c r="T4427" s="20" t="s">
        <v>13227</v>
      </c>
      <c r="U4427" s="118"/>
      <c r="V4427" s="118"/>
    </row>
    <row r="4428" spans="1:22" s="7" customFormat="1" ht="56.25" x14ac:dyDescent="0.3">
      <c r="A4428" s="16">
        <v>4423</v>
      </c>
      <c r="B4428" s="16" t="s">
        <v>4233</v>
      </c>
      <c r="C4428" s="16" t="s">
        <v>13397</v>
      </c>
      <c r="D4428" s="16" t="s">
        <v>13398</v>
      </c>
      <c r="E4428" s="16" t="s">
        <v>13399</v>
      </c>
      <c r="F4428" s="16"/>
      <c r="G4428" s="151" t="s">
        <v>7079</v>
      </c>
      <c r="H4428" s="327">
        <v>117624</v>
      </c>
      <c r="I4428" s="328">
        <v>19.2</v>
      </c>
      <c r="J4428" s="168">
        <v>120411.2</v>
      </c>
      <c r="K4428" s="166">
        <v>19.09</v>
      </c>
      <c r="L4428" s="168">
        <v>882336.00000000012</v>
      </c>
      <c r="M4428" s="166">
        <v>20.200000000000003</v>
      </c>
      <c r="N4428" s="168">
        <v>882336.00000000012</v>
      </c>
      <c r="O4428" s="166">
        <v>20.200000000000003</v>
      </c>
      <c r="P4428" s="168">
        <v>882336.00000000012</v>
      </c>
      <c r="Q4428" s="166">
        <v>20.200000000000003</v>
      </c>
      <c r="R4428" s="16">
        <v>2885043.2</v>
      </c>
      <c r="S4428" s="275">
        <v>98.89</v>
      </c>
      <c r="T4428" s="20" t="s">
        <v>13227</v>
      </c>
      <c r="U4428" s="118"/>
      <c r="V4428" s="118"/>
    </row>
    <row r="4429" spans="1:22" s="7" customFormat="1" ht="150" x14ac:dyDescent="0.3">
      <c r="A4429" s="16">
        <v>4424</v>
      </c>
      <c r="B4429" s="21" t="s">
        <v>423</v>
      </c>
      <c r="C4429" s="16" t="s">
        <v>424</v>
      </c>
      <c r="D4429" s="16" t="s">
        <v>425</v>
      </c>
      <c r="E4429" s="16" t="s">
        <v>1612</v>
      </c>
      <c r="F4429" s="16"/>
      <c r="G4429" s="16" t="s">
        <v>33</v>
      </c>
      <c r="H4429" s="251">
        <v>465000</v>
      </c>
      <c r="I4429" s="251">
        <v>5</v>
      </c>
      <c r="J4429" s="16">
        <v>465000</v>
      </c>
      <c r="K4429" s="16">
        <v>5</v>
      </c>
      <c r="L4429" s="16">
        <v>976500</v>
      </c>
      <c r="M4429" s="16">
        <v>10</v>
      </c>
      <c r="N4429" s="16">
        <v>976500</v>
      </c>
      <c r="O4429" s="16">
        <v>10</v>
      </c>
      <c r="P4429" s="16">
        <v>0</v>
      </c>
      <c r="Q4429" s="16">
        <v>0</v>
      </c>
      <c r="R4429" s="16">
        <v>2883000</v>
      </c>
      <c r="S4429" s="16">
        <v>30</v>
      </c>
      <c r="T4429" s="16" t="s">
        <v>223</v>
      </c>
      <c r="U4429" s="16" t="s">
        <v>1210</v>
      </c>
      <c r="V4429" s="16" t="s">
        <v>1614</v>
      </c>
    </row>
    <row r="4430" spans="1:22" s="7" customFormat="1" ht="131.25" x14ac:dyDescent="0.3">
      <c r="A4430" s="16">
        <v>4425</v>
      </c>
      <c r="B4430" s="21" t="s">
        <v>138</v>
      </c>
      <c r="C4430" s="16" t="s">
        <v>996</v>
      </c>
      <c r="D4430" s="16" t="s">
        <v>997</v>
      </c>
      <c r="E4430" s="16" t="s">
        <v>998</v>
      </c>
      <c r="F4430" s="40" t="s">
        <v>999</v>
      </c>
      <c r="G4430" s="16" t="s">
        <v>33</v>
      </c>
      <c r="H4430" s="251">
        <v>720587</v>
      </c>
      <c r="I4430" s="251">
        <v>40</v>
      </c>
      <c r="J4430" s="16">
        <v>720587</v>
      </c>
      <c r="K4430" s="16">
        <v>40</v>
      </c>
      <c r="L4430" s="16">
        <v>720587</v>
      </c>
      <c r="M4430" s="16">
        <v>40</v>
      </c>
      <c r="N4430" s="16">
        <v>720587</v>
      </c>
      <c r="O4430" s="16">
        <v>40</v>
      </c>
      <c r="P4430" s="16">
        <v>0</v>
      </c>
      <c r="Q4430" s="16">
        <v>0</v>
      </c>
      <c r="R4430" s="16">
        <v>2882348</v>
      </c>
      <c r="S4430" s="16">
        <v>160</v>
      </c>
      <c r="T4430" s="16" t="s">
        <v>1000</v>
      </c>
      <c r="U4430" s="16" t="s">
        <v>35</v>
      </c>
      <c r="V4430" s="16" t="s">
        <v>1001</v>
      </c>
    </row>
    <row r="4431" spans="1:22" s="7" customFormat="1" ht="75" x14ac:dyDescent="0.3">
      <c r="A4431" s="16">
        <v>4426</v>
      </c>
      <c r="B4431" s="113" t="s">
        <v>13812</v>
      </c>
      <c r="C4431" s="113" t="s">
        <v>16213</v>
      </c>
      <c r="D4431" s="113" t="s">
        <v>16214</v>
      </c>
      <c r="E4431" s="113" t="s">
        <v>16224</v>
      </c>
      <c r="F4431" s="17">
        <v>4813</v>
      </c>
      <c r="G4431" s="21" t="s">
        <v>33</v>
      </c>
      <c r="H4431" s="115">
        <v>2881651.5</v>
      </c>
      <c r="I4431" s="115">
        <v>30</v>
      </c>
      <c r="J4431" s="171"/>
      <c r="K4431" s="171"/>
      <c r="L4431" s="171"/>
      <c r="M4431" s="171"/>
      <c r="N4431" s="171"/>
      <c r="O4431" s="171"/>
      <c r="P4431" s="174"/>
      <c r="Q4431" s="174"/>
      <c r="R4431" s="16">
        <v>2881651.5</v>
      </c>
      <c r="S4431" s="171">
        <v>30</v>
      </c>
      <c r="T4431" s="21" t="s">
        <v>15928</v>
      </c>
      <c r="U4431" s="112" t="s">
        <v>199</v>
      </c>
      <c r="V4431" s="112" t="s">
        <v>199</v>
      </c>
    </row>
    <row r="4432" spans="1:22" s="7" customFormat="1" ht="168.75" x14ac:dyDescent="0.3">
      <c r="A4432" s="16">
        <v>4427</v>
      </c>
      <c r="B4432" s="21" t="s">
        <v>5573</v>
      </c>
      <c r="C4432" s="16" t="s">
        <v>5574</v>
      </c>
      <c r="D4432" s="16" t="s">
        <v>5575</v>
      </c>
      <c r="E4432" s="16" t="s">
        <v>5585</v>
      </c>
      <c r="F4432" s="16"/>
      <c r="G4432" s="16" t="s">
        <v>1493</v>
      </c>
      <c r="H4432" s="251">
        <v>2881200</v>
      </c>
      <c r="I4432" s="251">
        <v>1680</v>
      </c>
      <c r="J4432" s="16">
        <v>0</v>
      </c>
      <c r="K4432" s="16">
        <v>0</v>
      </c>
      <c r="L4432" s="16">
        <v>0</v>
      </c>
      <c r="M4432" s="16">
        <v>0</v>
      </c>
      <c r="N4432" s="16">
        <v>0</v>
      </c>
      <c r="O4432" s="16">
        <v>0</v>
      </c>
      <c r="P4432" s="16">
        <v>0</v>
      </c>
      <c r="Q4432" s="16">
        <v>0</v>
      </c>
      <c r="R4432" s="16">
        <v>2881200</v>
      </c>
      <c r="S4432" s="16">
        <v>1680</v>
      </c>
      <c r="T4432" s="16" t="s">
        <v>76</v>
      </c>
      <c r="U4432" s="16"/>
      <c r="V4432" s="16" t="s">
        <v>5586</v>
      </c>
    </row>
    <row r="4433" spans="1:22" s="7" customFormat="1" ht="75" x14ac:dyDescent="0.3">
      <c r="A4433" s="16">
        <v>4428</v>
      </c>
      <c r="B4433" s="24" t="s">
        <v>339</v>
      </c>
      <c r="C4433" s="17" t="s">
        <v>3255</v>
      </c>
      <c r="D4433" s="17" t="s">
        <v>3256</v>
      </c>
      <c r="E4433" s="45" t="s">
        <v>3257</v>
      </c>
      <c r="F4433" s="16"/>
      <c r="G4433" s="16" t="s">
        <v>33</v>
      </c>
      <c r="H4433" s="251">
        <v>2880000</v>
      </c>
      <c r="I4433" s="251">
        <v>16</v>
      </c>
      <c r="J4433" s="16">
        <v>0</v>
      </c>
      <c r="K4433" s="16">
        <v>0</v>
      </c>
      <c r="L4433" s="16">
        <v>0</v>
      </c>
      <c r="M4433" s="16">
        <v>0</v>
      </c>
      <c r="N4433" s="16">
        <v>0</v>
      </c>
      <c r="O4433" s="16">
        <v>0</v>
      </c>
      <c r="P4433" s="16">
        <v>0</v>
      </c>
      <c r="Q4433" s="16">
        <v>0</v>
      </c>
      <c r="R4433" s="16">
        <v>2880000</v>
      </c>
      <c r="S4433" s="16">
        <v>16</v>
      </c>
      <c r="T4433" s="16" t="s">
        <v>1516</v>
      </c>
      <c r="U4433" s="16" t="s">
        <v>2567</v>
      </c>
      <c r="V4433" s="16" t="s">
        <v>3258</v>
      </c>
    </row>
    <row r="4434" spans="1:22" s="7" customFormat="1" ht="56.25" x14ac:dyDescent="0.3">
      <c r="A4434" s="16">
        <v>4429</v>
      </c>
      <c r="B4434" s="21" t="s">
        <v>8422</v>
      </c>
      <c r="C4434" s="16" t="s">
        <v>3585</v>
      </c>
      <c r="D4434" s="16" t="s">
        <v>8423</v>
      </c>
      <c r="E4434" s="16" t="s">
        <v>3586</v>
      </c>
      <c r="F4434" s="16"/>
      <c r="G4434" s="16" t="s">
        <v>33</v>
      </c>
      <c r="H4434" s="251">
        <v>360000</v>
      </c>
      <c r="I4434" s="251">
        <v>8</v>
      </c>
      <c r="J4434" s="16">
        <v>630000</v>
      </c>
      <c r="K4434" s="16">
        <v>14</v>
      </c>
      <c r="L4434" s="16">
        <v>630000</v>
      </c>
      <c r="M4434" s="16">
        <v>14</v>
      </c>
      <c r="N4434" s="16">
        <v>630000</v>
      </c>
      <c r="O4434" s="16">
        <v>14</v>
      </c>
      <c r="P4434" s="16">
        <v>630000</v>
      </c>
      <c r="Q4434" s="16">
        <v>14</v>
      </c>
      <c r="R4434" s="16">
        <v>2880000</v>
      </c>
      <c r="S4434" s="16">
        <v>64</v>
      </c>
      <c r="T4434" s="16" t="s">
        <v>213</v>
      </c>
      <c r="U4434" s="16" t="s">
        <v>7048</v>
      </c>
      <c r="V4434" s="16" t="s">
        <v>7048</v>
      </c>
    </row>
    <row r="4435" spans="1:22" s="7" customFormat="1" ht="409.5" x14ac:dyDescent="0.3">
      <c r="A4435" s="16">
        <v>4430</v>
      </c>
      <c r="B4435" s="21" t="s">
        <v>5197</v>
      </c>
      <c r="C4435" s="16" t="s">
        <v>6024</v>
      </c>
      <c r="D4435" s="16" t="s">
        <v>6025</v>
      </c>
      <c r="E4435" s="16" t="s">
        <v>6026</v>
      </c>
      <c r="F4435" s="16"/>
      <c r="G4435" s="16" t="s">
        <v>1493</v>
      </c>
      <c r="H4435" s="251">
        <v>2879100</v>
      </c>
      <c r="I4435" s="251">
        <v>15</v>
      </c>
      <c r="J4435" s="16">
        <v>0</v>
      </c>
      <c r="K4435" s="16">
        <v>0</v>
      </c>
      <c r="L4435" s="16">
        <v>0</v>
      </c>
      <c r="M4435" s="16">
        <v>0</v>
      </c>
      <c r="N4435" s="16">
        <v>0</v>
      </c>
      <c r="O4435" s="16">
        <v>0</v>
      </c>
      <c r="P4435" s="16">
        <v>0</v>
      </c>
      <c r="Q4435" s="16">
        <v>0</v>
      </c>
      <c r="R4435" s="16">
        <v>2879100</v>
      </c>
      <c r="S4435" s="16">
        <v>15</v>
      </c>
      <c r="T4435" s="16" t="s">
        <v>76</v>
      </c>
      <c r="U4435" s="16"/>
      <c r="V4435" s="16"/>
    </row>
    <row r="4436" spans="1:22" s="7" customFormat="1" ht="56.25" x14ac:dyDescent="0.3">
      <c r="A4436" s="16">
        <v>4431</v>
      </c>
      <c r="B4436" s="16" t="s">
        <v>11839</v>
      </c>
      <c r="C4436" s="16" t="s">
        <v>12721</v>
      </c>
      <c r="D4436" s="16" t="s">
        <v>12722</v>
      </c>
      <c r="E4436" s="16" t="s">
        <v>12723</v>
      </c>
      <c r="F4436" s="16" t="s">
        <v>12724</v>
      </c>
      <c r="G4436" s="151" t="s">
        <v>33</v>
      </c>
      <c r="H4436" s="275">
        <v>1437237.96</v>
      </c>
      <c r="I4436" s="275">
        <v>12</v>
      </c>
      <c r="J4436" s="275">
        <v>0</v>
      </c>
      <c r="K4436" s="275">
        <v>0</v>
      </c>
      <c r="L4436" s="275">
        <v>1437237.96</v>
      </c>
      <c r="M4436" s="275">
        <v>12</v>
      </c>
      <c r="N4436" s="275">
        <v>0</v>
      </c>
      <c r="O4436" s="275">
        <v>0</v>
      </c>
      <c r="P4436" s="275">
        <v>0</v>
      </c>
      <c r="Q4436" s="275">
        <v>0</v>
      </c>
      <c r="R4436" s="16">
        <v>2874475.92</v>
      </c>
      <c r="S4436" s="275">
        <v>24</v>
      </c>
      <c r="T4436" s="243" t="s">
        <v>11752</v>
      </c>
      <c r="U4436" s="279" t="s">
        <v>35</v>
      </c>
      <c r="V4436" s="279" t="s">
        <v>12725</v>
      </c>
    </row>
    <row r="4437" spans="1:22" s="7" customFormat="1" ht="56.25" x14ac:dyDescent="0.3">
      <c r="A4437" s="16">
        <v>4432</v>
      </c>
      <c r="B4437" s="21" t="s">
        <v>8424</v>
      </c>
      <c r="C4437" s="16" t="s">
        <v>685</v>
      </c>
      <c r="D4437" s="16" t="s">
        <v>417</v>
      </c>
      <c r="E4437" s="16" t="s">
        <v>686</v>
      </c>
      <c r="F4437" s="16"/>
      <c r="G4437" s="16" t="s">
        <v>33</v>
      </c>
      <c r="H4437" s="251">
        <v>569981</v>
      </c>
      <c r="I4437" s="251">
        <v>12</v>
      </c>
      <c r="J4437" s="16">
        <v>683977.20000000007</v>
      </c>
      <c r="K4437" s="16">
        <v>19</v>
      </c>
      <c r="L4437" s="16">
        <v>539982</v>
      </c>
      <c r="M4437" s="16">
        <v>15</v>
      </c>
      <c r="N4437" s="16">
        <v>539982</v>
      </c>
      <c r="O4437" s="16">
        <v>15</v>
      </c>
      <c r="P4437" s="16">
        <v>539982</v>
      </c>
      <c r="Q4437" s="16">
        <v>15</v>
      </c>
      <c r="R4437" s="16">
        <v>2873904.2</v>
      </c>
      <c r="S4437" s="16">
        <v>76</v>
      </c>
      <c r="T4437" s="16" t="s">
        <v>213</v>
      </c>
      <c r="U4437" s="16" t="s">
        <v>35</v>
      </c>
      <c r="V4437" s="16" t="s">
        <v>8425</v>
      </c>
    </row>
    <row r="4438" spans="1:22" s="7" customFormat="1" ht="131.25" x14ac:dyDescent="0.3">
      <c r="A4438" s="16">
        <v>4433</v>
      </c>
      <c r="B4438" s="21" t="s">
        <v>8426</v>
      </c>
      <c r="C4438" s="16" t="s">
        <v>8427</v>
      </c>
      <c r="D4438" s="16" t="s">
        <v>8428</v>
      </c>
      <c r="E4438" s="16" t="s">
        <v>8429</v>
      </c>
      <c r="F4438" s="16"/>
      <c r="G4438" s="16" t="s">
        <v>49</v>
      </c>
      <c r="H4438" s="251">
        <v>364799.99999999994</v>
      </c>
      <c r="I4438" s="251">
        <v>256</v>
      </c>
      <c r="J4438" s="16">
        <v>627000</v>
      </c>
      <c r="K4438" s="16">
        <v>440</v>
      </c>
      <c r="L4438" s="16">
        <v>627000</v>
      </c>
      <c r="M4438" s="16">
        <v>440</v>
      </c>
      <c r="N4438" s="16">
        <v>627000</v>
      </c>
      <c r="O4438" s="16">
        <v>440</v>
      </c>
      <c r="P4438" s="16">
        <v>627000</v>
      </c>
      <c r="Q4438" s="16">
        <v>440</v>
      </c>
      <c r="R4438" s="16">
        <v>2872800</v>
      </c>
      <c r="S4438" s="16">
        <v>2016</v>
      </c>
      <c r="T4438" s="16" t="s">
        <v>213</v>
      </c>
      <c r="U4438" s="16" t="s">
        <v>83</v>
      </c>
      <c r="V4438" s="16" t="s">
        <v>8430</v>
      </c>
    </row>
    <row r="4439" spans="1:22" s="7" customFormat="1" ht="56.25" x14ac:dyDescent="0.3">
      <c r="A4439" s="16">
        <v>4434</v>
      </c>
      <c r="B4439" s="16" t="s">
        <v>417</v>
      </c>
      <c r="C4439" s="16" t="s">
        <v>1577</v>
      </c>
      <c r="D4439" s="16" t="s">
        <v>1578</v>
      </c>
      <c r="E4439" s="16" t="s">
        <v>13382</v>
      </c>
      <c r="F4439" s="16"/>
      <c r="G4439" s="151" t="s">
        <v>9115</v>
      </c>
      <c r="H4439" s="168">
        <v>2869910.4</v>
      </c>
      <c r="I4439" s="166" t="s">
        <v>9124</v>
      </c>
      <c r="J4439" s="166">
        <v>0</v>
      </c>
      <c r="K4439" s="166">
        <v>0</v>
      </c>
      <c r="L4439" s="166">
        <v>0</v>
      </c>
      <c r="M4439" s="166">
        <v>0</v>
      </c>
      <c r="N4439" s="166">
        <v>0</v>
      </c>
      <c r="O4439" s="166">
        <v>0</v>
      </c>
      <c r="P4439" s="166">
        <v>0</v>
      </c>
      <c r="Q4439" s="166">
        <v>0</v>
      </c>
      <c r="R4439" s="16">
        <v>2869910.4</v>
      </c>
      <c r="S4439" s="275">
        <v>35</v>
      </c>
      <c r="T4439" s="20" t="s">
        <v>13227</v>
      </c>
      <c r="U4439" s="118"/>
      <c r="V4439" s="118"/>
    </row>
    <row r="4440" spans="1:22" s="7" customFormat="1" ht="93.75" x14ac:dyDescent="0.3">
      <c r="A4440" s="16">
        <v>4435</v>
      </c>
      <c r="B4440" s="21" t="s">
        <v>8431</v>
      </c>
      <c r="C4440" s="16" t="s">
        <v>4721</v>
      </c>
      <c r="D4440" s="16" t="e">
        <v>#N/A</v>
      </c>
      <c r="E4440" s="16" t="e">
        <v>#N/A</v>
      </c>
      <c r="F4440" s="16"/>
      <c r="G4440" s="16" t="s">
        <v>33</v>
      </c>
      <c r="H4440" s="251">
        <v>169164</v>
      </c>
      <c r="I4440" s="251">
        <v>444</v>
      </c>
      <c r="J4440" s="16">
        <v>674589.3</v>
      </c>
      <c r="K4440" s="16">
        <v>1595</v>
      </c>
      <c r="L4440" s="16">
        <v>674589.3</v>
      </c>
      <c r="M4440" s="16">
        <v>1595</v>
      </c>
      <c r="N4440" s="16">
        <v>674589.3</v>
      </c>
      <c r="O4440" s="16">
        <v>1595</v>
      </c>
      <c r="P4440" s="16">
        <v>674589.3</v>
      </c>
      <c r="Q4440" s="16">
        <v>1595</v>
      </c>
      <c r="R4440" s="16">
        <v>2867521.2</v>
      </c>
      <c r="S4440" s="16">
        <v>6824</v>
      </c>
      <c r="T4440" s="16" t="s">
        <v>213</v>
      </c>
      <c r="U4440" s="16" t="s">
        <v>83</v>
      </c>
      <c r="V4440" s="16" t="s">
        <v>978</v>
      </c>
    </row>
    <row r="4441" spans="1:22" s="7" customFormat="1" ht="409.5" x14ac:dyDescent="0.3">
      <c r="A4441" s="16">
        <v>4436</v>
      </c>
      <c r="B4441" s="21" t="s">
        <v>384</v>
      </c>
      <c r="C4441" s="16" t="s">
        <v>6390</v>
      </c>
      <c r="D4441" s="16" t="s">
        <v>6391</v>
      </c>
      <c r="E4441" s="16" t="s">
        <v>6611</v>
      </c>
      <c r="F4441" s="16"/>
      <c r="G4441" s="16" t="s">
        <v>1493</v>
      </c>
      <c r="H4441" s="251">
        <v>2864925</v>
      </c>
      <c r="I4441" s="251">
        <v>3</v>
      </c>
      <c r="J4441" s="16">
        <v>0</v>
      </c>
      <c r="K4441" s="16">
        <v>0</v>
      </c>
      <c r="L4441" s="16">
        <v>0</v>
      </c>
      <c r="M4441" s="16">
        <v>0</v>
      </c>
      <c r="N4441" s="16">
        <v>0</v>
      </c>
      <c r="O4441" s="16">
        <v>0</v>
      </c>
      <c r="P4441" s="16">
        <v>0</v>
      </c>
      <c r="Q4441" s="16">
        <v>0</v>
      </c>
      <c r="R4441" s="16">
        <v>2864925</v>
      </c>
      <c r="S4441" s="16">
        <v>3</v>
      </c>
      <c r="T4441" s="16" t="s">
        <v>76</v>
      </c>
      <c r="U4441" s="16"/>
      <c r="V4441" s="16"/>
    </row>
    <row r="4442" spans="1:22" s="7" customFormat="1" ht="112.5" x14ac:dyDescent="0.3">
      <c r="A4442" s="16">
        <v>4437</v>
      </c>
      <c r="B4442" s="21" t="s">
        <v>4548</v>
      </c>
      <c r="C4442" s="16" t="s">
        <v>4549</v>
      </c>
      <c r="D4442" s="16" t="s">
        <v>4550</v>
      </c>
      <c r="E4442" s="16" t="s">
        <v>4558</v>
      </c>
      <c r="F4442" s="16" t="s">
        <v>4559</v>
      </c>
      <c r="G4442" s="16" t="s">
        <v>33</v>
      </c>
      <c r="H4442" s="251">
        <v>559820</v>
      </c>
      <c r="I4442" s="251">
        <v>1</v>
      </c>
      <c r="J4442" s="16">
        <v>534672.92550000001</v>
      </c>
      <c r="K4442" s="16">
        <v>1</v>
      </c>
      <c r="L4442" s="16">
        <v>566753.30103000009</v>
      </c>
      <c r="M4442" s="16">
        <v>1</v>
      </c>
      <c r="N4442" s="16">
        <v>589423.43307120015</v>
      </c>
      <c r="O4442" s="16">
        <v>1</v>
      </c>
      <c r="P4442" s="16">
        <v>613000.37039404816</v>
      </c>
      <c r="Q4442" s="16">
        <v>1</v>
      </c>
      <c r="R4442" s="16">
        <v>2863670.0299952487</v>
      </c>
      <c r="S4442" s="16">
        <v>5</v>
      </c>
      <c r="T4442" s="16" t="s">
        <v>9759</v>
      </c>
      <c r="U4442" s="16" t="s">
        <v>61</v>
      </c>
      <c r="V4442" s="16" t="s">
        <v>4560</v>
      </c>
    </row>
    <row r="4443" spans="1:22" s="7" customFormat="1" ht="131.25" x14ac:dyDescent="0.3">
      <c r="A4443" s="16">
        <v>4438</v>
      </c>
      <c r="B4443" s="21" t="s">
        <v>8432</v>
      </c>
      <c r="C4443" s="16" t="s">
        <v>2967</v>
      </c>
      <c r="D4443" s="16" t="s">
        <v>2966</v>
      </c>
      <c r="E4443" s="16" t="s">
        <v>2968</v>
      </c>
      <c r="F4443" s="16"/>
      <c r="G4443" s="16" t="s">
        <v>33</v>
      </c>
      <c r="H4443" s="251">
        <v>1244600</v>
      </c>
      <c r="I4443" s="251">
        <v>42</v>
      </c>
      <c r="J4443" s="16">
        <v>404400</v>
      </c>
      <c r="K4443" s="16">
        <v>10</v>
      </c>
      <c r="L4443" s="16">
        <v>404400</v>
      </c>
      <c r="M4443" s="16">
        <v>10</v>
      </c>
      <c r="N4443" s="16">
        <v>404400</v>
      </c>
      <c r="O4443" s="16">
        <v>10</v>
      </c>
      <c r="P4443" s="16">
        <v>404400</v>
      </c>
      <c r="Q4443" s="16">
        <v>10</v>
      </c>
      <c r="R4443" s="16">
        <v>2862200</v>
      </c>
      <c r="S4443" s="16">
        <v>82</v>
      </c>
      <c r="T4443" s="16" t="s">
        <v>213</v>
      </c>
      <c r="U4443" s="16" t="s">
        <v>35</v>
      </c>
      <c r="V4443" s="16" t="s">
        <v>8433</v>
      </c>
    </row>
    <row r="4444" spans="1:22" s="7" customFormat="1" ht="37.5" x14ac:dyDescent="0.3">
      <c r="A4444" s="16">
        <v>4439</v>
      </c>
      <c r="B4444" s="113" t="s">
        <v>11114</v>
      </c>
      <c r="C4444" s="113" t="s">
        <v>14581</v>
      </c>
      <c r="D4444" s="113" t="s">
        <v>14582</v>
      </c>
      <c r="E4444" s="113" t="s">
        <v>14583</v>
      </c>
      <c r="F4444" s="20" t="s">
        <v>14449</v>
      </c>
      <c r="G4444" s="113" t="s">
        <v>7084</v>
      </c>
      <c r="H4444" s="189">
        <v>2856000</v>
      </c>
      <c r="I4444" s="172" t="s">
        <v>10484</v>
      </c>
      <c r="J4444" s="20"/>
      <c r="K4444" s="20"/>
      <c r="L4444" s="20"/>
      <c r="M4444" s="20"/>
      <c r="N4444" s="20"/>
      <c r="O4444" s="20"/>
      <c r="P4444" s="20"/>
      <c r="Q4444" s="20"/>
      <c r="R4444" s="16">
        <v>2856000</v>
      </c>
      <c r="S4444" s="21">
        <v>1500</v>
      </c>
      <c r="T4444" s="21" t="s">
        <v>14570</v>
      </c>
      <c r="U4444" s="16"/>
      <c r="V4444" s="112"/>
    </row>
    <row r="4445" spans="1:22" s="7" customFormat="1" ht="75" x14ac:dyDescent="0.3">
      <c r="A4445" s="16">
        <v>4440</v>
      </c>
      <c r="B4445" s="51" t="s">
        <v>8265</v>
      </c>
      <c r="C4445" s="51" t="s">
        <v>15001</v>
      </c>
      <c r="D4445" s="51" t="s">
        <v>15002</v>
      </c>
      <c r="E4445" s="51" t="s">
        <v>15003</v>
      </c>
      <c r="F4445" s="51"/>
      <c r="G4445" s="51" t="s">
        <v>9115</v>
      </c>
      <c r="H4445" s="437">
        <v>2856000</v>
      </c>
      <c r="I4445" s="251" t="s">
        <v>9404</v>
      </c>
      <c r="J4445" s="17"/>
      <c r="K4445" s="17"/>
      <c r="L4445" s="17"/>
      <c r="M4445" s="17"/>
      <c r="N4445" s="17"/>
      <c r="O4445" s="17"/>
      <c r="P4445" s="17"/>
      <c r="Q4445" s="17"/>
      <c r="R4445" s="16">
        <v>2856000</v>
      </c>
      <c r="S4445" s="16">
        <v>30</v>
      </c>
      <c r="T4445" s="51" t="s">
        <v>14655</v>
      </c>
      <c r="U4445" s="51"/>
      <c r="V4445" s="17"/>
    </row>
    <row r="4446" spans="1:22" s="7" customFormat="1" x14ac:dyDescent="0.3">
      <c r="A4446" s="16">
        <v>4441</v>
      </c>
      <c r="B4446" s="118" t="s">
        <v>2117</v>
      </c>
      <c r="C4446" s="118" t="s">
        <v>12872</v>
      </c>
      <c r="D4446" s="118" t="s">
        <v>12873</v>
      </c>
      <c r="E4446" s="118" t="s">
        <v>15531</v>
      </c>
      <c r="F4446" s="118" t="s">
        <v>14449</v>
      </c>
      <c r="G4446" s="118" t="s">
        <v>9115</v>
      </c>
      <c r="H4446" s="166">
        <v>2853150</v>
      </c>
      <c r="I4446" s="166">
        <v>23</v>
      </c>
      <c r="J4446" s="118"/>
      <c r="K4446" s="118"/>
      <c r="L4446" s="118"/>
      <c r="M4446" s="118"/>
      <c r="N4446" s="118"/>
      <c r="O4446" s="118"/>
      <c r="P4446" s="118"/>
      <c r="Q4446" s="118"/>
      <c r="R4446" s="16">
        <v>2853150</v>
      </c>
      <c r="S4446" s="118"/>
      <c r="T4446" s="20" t="s">
        <v>15403</v>
      </c>
      <c r="U4446" s="118" t="s">
        <v>1097</v>
      </c>
      <c r="V4446" s="118" t="s">
        <v>15532</v>
      </c>
    </row>
    <row r="4447" spans="1:22" s="7" customFormat="1" ht="409.5" x14ac:dyDescent="0.3">
      <c r="A4447" s="16">
        <v>4442</v>
      </c>
      <c r="B4447" s="21" t="s">
        <v>4986</v>
      </c>
      <c r="C4447" s="16" t="s">
        <v>711</v>
      </c>
      <c r="D4447" s="16" t="s">
        <v>611</v>
      </c>
      <c r="E4447" s="16" t="s">
        <v>4987</v>
      </c>
      <c r="F4447" s="16"/>
      <c r="G4447" s="16" t="s">
        <v>33</v>
      </c>
      <c r="H4447" s="251">
        <v>397096</v>
      </c>
      <c r="I4447" s="251">
        <v>56</v>
      </c>
      <c r="J4447" s="16">
        <v>613566.71999999997</v>
      </c>
      <c r="K4447" s="16">
        <v>48</v>
      </c>
      <c r="L4447" s="16">
        <v>613566.71999999997</v>
      </c>
      <c r="M4447" s="16">
        <v>48</v>
      </c>
      <c r="N4447" s="16">
        <v>613566.71999999997</v>
      </c>
      <c r="O4447" s="16">
        <v>48</v>
      </c>
      <c r="P4447" s="16">
        <v>613566.71999999997</v>
      </c>
      <c r="Q4447" s="16">
        <v>48</v>
      </c>
      <c r="R4447" s="16">
        <v>2851362.88</v>
      </c>
      <c r="S4447" s="16">
        <v>248</v>
      </c>
      <c r="T4447" s="16" t="s">
        <v>25</v>
      </c>
      <c r="U4447" s="16" t="s">
        <v>2567</v>
      </c>
      <c r="V4447" s="16" t="s">
        <v>199</v>
      </c>
    </row>
    <row r="4448" spans="1:22" s="7" customFormat="1" ht="243.75" x14ac:dyDescent="0.3">
      <c r="A4448" s="16">
        <v>4443</v>
      </c>
      <c r="B4448" s="21" t="s">
        <v>5709</v>
      </c>
      <c r="C4448" s="16" t="s">
        <v>5710</v>
      </c>
      <c r="D4448" s="16" t="s">
        <v>5711</v>
      </c>
      <c r="E4448" s="16" t="s">
        <v>6129</v>
      </c>
      <c r="F4448" s="16"/>
      <c r="G4448" s="16" t="s">
        <v>1493</v>
      </c>
      <c r="H4448" s="251">
        <v>2850000</v>
      </c>
      <c r="I4448" s="251">
        <v>1</v>
      </c>
      <c r="J4448" s="16">
        <v>0</v>
      </c>
      <c r="K4448" s="16">
        <v>0</v>
      </c>
      <c r="L4448" s="16">
        <v>0</v>
      </c>
      <c r="M4448" s="16">
        <v>0</v>
      </c>
      <c r="N4448" s="16">
        <v>0</v>
      </c>
      <c r="O4448" s="16">
        <v>0</v>
      </c>
      <c r="P4448" s="16">
        <v>0</v>
      </c>
      <c r="Q4448" s="16">
        <v>0</v>
      </c>
      <c r="R4448" s="16">
        <v>2850000</v>
      </c>
      <c r="S4448" s="16">
        <v>1</v>
      </c>
      <c r="T4448" s="16" t="s">
        <v>76</v>
      </c>
      <c r="U4448" s="16"/>
      <c r="V4448" s="16"/>
    </row>
    <row r="4449" spans="1:22" s="7" customFormat="1" ht="409.5" x14ac:dyDescent="0.3">
      <c r="A4449" s="16">
        <v>4444</v>
      </c>
      <c r="B4449" s="21" t="s">
        <v>5709</v>
      </c>
      <c r="C4449" s="16" t="s">
        <v>5710</v>
      </c>
      <c r="D4449" s="16" t="s">
        <v>5711</v>
      </c>
      <c r="E4449" s="16" t="s">
        <v>6131</v>
      </c>
      <c r="F4449" s="16"/>
      <c r="G4449" s="16" t="s">
        <v>1493</v>
      </c>
      <c r="H4449" s="251">
        <v>2850000</v>
      </c>
      <c r="I4449" s="251">
        <v>1</v>
      </c>
      <c r="J4449" s="16">
        <v>0</v>
      </c>
      <c r="K4449" s="16">
        <v>0</v>
      </c>
      <c r="L4449" s="16">
        <v>0</v>
      </c>
      <c r="M4449" s="16">
        <v>0</v>
      </c>
      <c r="N4449" s="16">
        <v>0</v>
      </c>
      <c r="O4449" s="16">
        <v>0</v>
      </c>
      <c r="P4449" s="16">
        <v>0</v>
      </c>
      <c r="Q4449" s="16">
        <v>0</v>
      </c>
      <c r="R4449" s="16">
        <v>2850000</v>
      </c>
      <c r="S4449" s="16">
        <v>1</v>
      </c>
      <c r="T4449" s="16" t="s">
        <v>76</v>
      </c>
      <c r="U4449" s="16"/>
      <c r="V4449" s="16"/>
    </row>
    <row r="4450" spans="1:22" s="6" customFormat="1" ht="281.25" x14ac:dyDescent="0.2">
      <c r="A4450" s="16">
        <v>4445</v>
      </c>
      <c r="B4450" s="20" t="s">
        <v>14244</v>
      </c>
      <c r="C4450" s="20" t="s">
        <v>14245</v>
      </c>
      <c r="D4450" s="20" t="s">
        <v>14246</v>
      </c>
      <c r="E4450" s="20" t="s">
        <v>14247</v>
      </c>
      <c r="F4450" s="158"/>
      <c r="G4450" s="20" t="s">
        <v>11424</v>
      </c>
      <c r="H4450" s="144">
        <v>813120</v>
      </c>
      <c r="I4450" s="144">
        <v>2</v>
      </c>
      <c r="J4450" s="144">
        <v>813120</v>
      </c>
      <c r="K4450" s="140">
        <v>2</v>
      </c>
      <c r="L4450" s="144">
        <v>406560</v>
      </c>
      <c r="M4450" s="140">
        <v>1</v>
      </c>
      <c r="N4450" s="144">
        <v>406560</v>
      </c>
      <c r="O4450" s="140">
        <v>1</v>
      </c>
      <c r="P4450" s="144">
        <v>406560</v>
      </c>
      <c r="Q4450" s="140">
        <v>1</v>
      </c>
      <c r="R4450" s="16">
        <v>2845920</v>
      </c>
      <c r="S4450" s="142">
        <v>7</v>
      </c>
      <c r="T4450" s="140" t="s">
        <v>14166</v>
      </c>
      <c r="U4450" s="220" t="s">
        <v>14186</v>
      </c>
      <c r="V4450" s="220" t="s">
        <v>14187</v>
      </c>
    </row>
    <row r="4451" spans="1:22" s="6" customFormat="1" x14ac:dyDescent="0.2">
      <c r="A4451" s="16">
        <v>4446</v>
      </c>
      <c r="B4451" s="21" t="s">
        <v>66</v>
      </c>
      <c r="C4451" s="16" t="s">
        <v>67</v>
      </c>
      <c r="D4451" s="16" t="s">
        <v>91</v>
      </c>
      <c r="E4451" s="16" t="s">
        <v>10818</v>
      </c>
      <c r="F4451" s="16"/>
      <c r="G4451" s="16" t="s">
        <v>9115</v>
      </c>
      <c r="H4451" s="251">
        <v>2843904</v>
      </c>
      <c r="I4451" s="251" t="s">
        <v>9120</v>
      </c>
      <c r="J4451" s="16"/>
      <c r="K4451" s="16"/>
      <c r="L4451" s="16"/>
      <c r="M4451" s="16"/>
      <c r="N4451" s="16"/>
      <c r="O4451" s="16"/>
      <c r="P4451" s="16"/>
      <c r="Q4451" s="16"/>
      <c r="R4451" s="16">
        <v>2843904</v>
      </c>
      <c r="S4451" s="16">
        <v>2</v>
      </c>
      <c r="T4451" s="16" t="s">
        <v>76</v>
      </c>
      <c r="U4451" s="16" t="s">
        <v>61</v>
      </c>
      <c r="V4451" s="16" t="s">
        <v>10606</v>
      </c>
    </row>
    <row r="4452" spans="1:22" s="7" customFormat="1" x14ac:dyDescent="0.3">
      <c r="A4452" s="16">
        <v>4447</v>
      </c>
      <c r="B4452" s="21" t="s">
        <v>66</v>
      </c>
      <c r="C4452" s="16" t="s">
        <v>67</v>
      </c>
      <c r="D4452" s="16" t="s">
        <v>91</v>
      </c>
      <c r="E4452" s="16" t="s">
        <v>10818</v>
      </c>
      <c r="F4452" s="16"/>
      <c r="G4452" s="16" t="s">
        <v>9115</v>
      </c>
      <c r="H4452" s="251">
        <v>2843904</v>
      </c>
      <c r="I4452" s="251" t="s">
        <v>9120</v>
      </c>
      <c r="J4452" s="16"/>
      <c r="K4452" s="16"/>
      <c r="L4452" s="16"/>
      <c r="M4452" s="16"/>
      <c r="N4452" s="16"/>
      <c r="O4452" s="16"/>
      <c r="P4452" s="16"/>
      <c r="Q4452" s="16"/>
      <c r="R4452" s="16">
        <v>2843904</v>
      </c>
      <c r="S4452" s="16">
        <v>2</v>
      </c>
      <c r="T4452" s="16" t="s">
        <v>76</v>
      </c>
      <c r="U4452" s="16" t="s">
        <v>61</v>
      </c>
      <c r="V4452" s="16" t="s">
        <v>10606</v>
      </c>
    </row>
    <row r="4453" spans="1:22" s="7" customFormat="1" ht="75" x14ac:dyDescent="0.3">
      <c r="A4453" s="16">
        <v>4448</v>
      </c>
      <c r="B4453" s="21" t="s">
        <v>5688</v>
      </c>
      <c r="C4453" s="16" t="s">
        <v>5689</v>
      </c>
      <c r="D4453" s="16" t="s">
        <v>641</v>
      </c>
      <c r="E4453" s="16" t="s">
        <v>5890</v>
      </c>
      <c r="F4453" s="16"/>
      <c r="G4453" s="16" t="s">
        <v>444</v>
      </c>
      <c r="H4453" s="251">
        <v>2842455</v>
      </c>
      <c r="I4453" s="251">
        <v>11</v>
      </c>
      <c r="J4453" s="16">
        <v>0</v>
      </c>
      <c r="K4453" s="16">
        <v>0</v>
      </c>
      <c r="L4453" s="16">
        <v>0</v>
      </c>
      <c r="M4453" s="16">
        <v>0</v>
      </c>
      <c r="N4453" s="16">
        <v>0</v>
      </c>
      <c r="O4453" s="16">
        <v>0</v>
      </c>
      <c r="P4453" s="16">
        <v>0</v>
      </c>
      <c r="Q4453" s="16">
        <v>0</v>
      </c>
      <c r="R4453" s="16">
        <v>2842455</v>
      </c>
      <c r="S4453" s="16">
        <v>11</v>
      </c>
      <c r="T4453" s="16" t="s">
        <v>76</v>
      </c>
      <c r="U4453" s="16"/>
      <c r="V4453" s="16"/>
    </row>
    <row r="4454" spans="1:22" s="7" customFormat="1" ht="37.5" x14ac:dyDescent="0.3">
      <c r="A4454" s="16">
        <v>4449</v>
      </c>
      <c r="B4454" s="21" t="s">
        <v>8434</v>
      </c>
      <c r="C4454" s="16" t="s">
        <v>8435</v>
      </c>
      <c r="D4454" s="16" t="s">
        <v>908</v>
      </c>
      <c r="E4454" s="16" t="s">
        <v>8436</v>
      </c>
      <c r="F4454" s="16"/>
      <c r="G4454" s="16" t="s">
        <v>33</v>
      </c>
      <c r="H4454" s="251">
        <v>405999.99999999994</v>
      </c>
      <c r="I4454" s="251">
        <v>100</v>
      </c>
      <c r="J4454" s="16">
        <v>0</v>
      </c>
      <c r="K4454" s="16">
        <v>0</v>
      </c>
      <c r="L4454" s="16">
        <v>811999.99999999988</v>
      </c>
      <c r="M4454" s="16">
        <v>200</v>
      </c>
      <c r="N4454" s="16">
        <v>811999.99999999988</v>
      </c>
      <c r="O4454" s="16">
        <v>200</v>
      </c>
      <c r="P4454" s="16">
        <v>811999.99999999988</v>
      </c>
      <c r="Q4454" s="16">
        <v>200</v>
      </c>
      <c r="R4454" s="16">
        <v>2841999.9999999995</v>
      </c>
      <c r="S4454" s="16">
        <v>700</v>
      </c>
      <c r="T4454" s="16" t="s">
        <v>213</v>
      </c>
      <c r="U4454" s="16" t="s">
        <v>7048</v>
      </c>
      <c r="V4454" s="16" t="s">
        <v>7048</v>
      </c>
    </row>
    <row r="4455" spans="1:22" s="7" customFormat="1" ht="56.25" x14ac:dyDescent="0.3">
      <c r="A4455" s="16">
        <v>4450</v>
      </c>
      <c r="B4455" s="21" t="s">
        <v>417</v>
      </c>
      <c r="C4455" s="16" t="s">
        <v>726</v>
      </c>
      <c r="D4455" s="16" t="s">
        <v>727</v>
      </c>
      <c r="E4455" s="16" t="s">
        <v>10442</v>
      </c>
      <c r="F4455" s="16"/>
      <c r="G4455" s="16" t="s">
        <v>9115</v>
      </c>
      <c r="H4455" s="251">
        <v>2840040</v>
      </c>
      <c r="I4455" s="251" t="s">
        <v>9123</v>
      </c>
      <c r="J4455" s="16"/>
      <c r="K4455" s="16"/>
      <c r="L4455" s="16"/>
      <c r="M4455" s="16"/>
      <c r="N4455" s="16"/>
      <c r="O4455" s="16"/>
      <c r="P4455" s="16"/>
      <c r="Q4455" s="16"/>
      <c r="R4455" s="16">
        <v>2840040</v>
      </c>
      <c r="S4455" s="16">
        <v>6</v>
      </c>
      <c r="T4455" s="16" t="s">
        <v>76</v>
      </c>
      <c r="U4455" s="16" t="s">
        <v>83</v>
      </c>
      <c r="V4455" s="16" t="s">
        <v>10440</v>
      </c>
    </row>
    <row r="4456" spans="1:22" s="7" customFormat="1" ht="131.25" x14ac:dyDescent="0.3">
      <c r="A4456" s="16">
        <v>4451</v>
      </c>
      <c r="B4456" s="21" t="s">
        <v>1930</v>
      </c>
      <c r="C4456" s="16" t="s">
        <v>2642</v>
      </c>
      <c r="D4456" s="16" t="s">
        <v>2643</v>
      </c>
      <c r="E4456" s="16" t="s">
        <v>2644</v>
      </c>
      <c r="F4456" s="16" t="s">
        <v>2644</v>
      </c>
      <c r="G4456" s="16" t="s">
        <v>1493</v>
      </c>
      <c r="H4456" s="251">
        <v>1419840</v>
      </c>
      <c r="I4456" s="251">
        <v>48</v>
      </c>
      <c r="J4456" s="16">
        <v>0</v>
      </c>
      <c r="K4456" s="16">
        <v>0</v>
      </c>
      <c r="L4456" s="16">
        <v>1419840</v>
      </c>
      <c r="M4456" s="16">
        <v>48</v>
      </c>
      <c r="N4456" s="16">
        <v>0</v>
      </c>
      <c r="O4456" s="16">
        <v>0</v>
      </c>
      <c r="P4456" s="16">
        <v>0</v>
      </c>
      <c r="Q4456" s="16">
        <v>0</v>
      </c>
      <c r="R4456" s="16">
        <v>2839680</v>
      </c>
      <c r="S4456" s="16">
        <v>96</v>
      </c>
      <c r="T4456" s="16" t="s">
        <v>1326</v>
      </c>
      <c r="U4456" s="16" t="s">
        <v>2567</v>
      </c>
      <c r="V4456" s="16" t="s">
        <v>199</v>
      </c>
    </row>
    <row r="4457" spans="1:22" s="7" customFormat="1" ht="56.25" x14ac:dyDescent="0.3">
      <c r="A4457" s="16">
        <v>4452</v>
      </c>
      <c r="B4457" s="16" t="s">
        <v>1930</v>
      </c>
      <c r="C4457" s="16" t="s">
        <v>13267</v>
      </c>
      <c r="D4457" s="16" t="s">
        <v>13268</v>
      </c>
      <c r="E4457" s="16" t="s">
        <v>13383</v>
      </c>
      <c r="F4457" s="16"/>
      <c r="G4457" s="151" t="s">
        <v>9115</v>
      </c>
      <c r="H4457" s="168">
        <v>2839494.1</v>
      </c>
      <c r="I4457" s="166" t="s">
        <v>9130</v>
      </c>
      <c r="J4457" s="166">
        <v>0</v>
      </c>
      <c r="K4457" s="166">
        <v>0</v>
      </c>
      <c r="L4457" s="166">
        <v>0</v>
      </c>
      <c r="M4457" s="166">
        <v>0</v>
      </c>
      <c r="N4457" s="166">
        <v>0</v>
      </c>
      <c r="O4457" s="166">
        <v>0</v>
      </c>
      <c r="P4457" s="166">
        <v>0</v>
      </c>
      <c r="Q4457" s="166">
        <v>0</v>
      </c>
      <c r="R4457" s="16">
        <v>2839494.1</v>
      </c>
      <c r="S4457" s="275">
        <v>3</v>
      </c>
      <c r="T4457" s="20" t="s">
        <v>13227</v>
      </c>
      <c r="U4457" s="118" t="s">
        <v>35</v>
      </c>
      <c r="V4457" s="118" t="s">
        <v>13270</v>
      </c>
    </row>
    <row r="4458" spans="1:22" s="7" customFormat="1" ht="168.75" x14ac:dyDescent="0.3">
      <c r="A4458" s="16">
        <v>4453</v>
      </c>
      <c r="B4458" s="16" t="s">
        <v>11288</v>
      </c>
      <c r="C4458" s="16" t="s">
        <v>12726</v>
      </c>
      <c r="D4458" s="16" t="s">
        <v>5479</v>
      </c>
      <c r="E4458" s="16" t="s">
        <v>12727</v>
      </c>
      <c r="F4458" s="16" t="s">
        <v>12728</v>
      </c>
      <c r="G4458" s="151" t="s">
        <v>12729</v>
      </c>
      <c r="H4458" s="275">
        <v>0</v>
      </c>
      <c r="I4458" s="275">
        <v>0</v>
      </c>
      <c r="J4458" s="275">
        <v>0</v>
      </c>
      <c r="K4458" s="275">
        <v>0</v>
      </c>
      <c r="L4458" s="275">
        <v>2831482.9333333331</v>
      </c>
      <c r="M4458" s="275">
        <v>0.22</v>
      </c>
      <c r="N4458" s="275">
        <v>0</v>
      </c>
      <c r="O4458" s="275">
        <v>0</v>
      </c>
      <c r="P4458" s="275">
        <v>0</v>
      </c>
      <c r="Q4458" s="275">
        <v>0</v>
      </c>
      <c r="R4458" s="16">
        <v>2831482.9333333331</v>
      </c>
      <c r="S4458" s="275">
        <v>0.22</v>
      </c>
      <c r="T4458" s="243" t="s">
        <v>11752</v>
      </c>
      <c r="U4458" s="279" t="s">
        <v>35</v>
      </c>
      <c r="V4458" s="279" t="s">
        <v>12730</v>
      </c>
    </row>
    <row r="4459" spans="1:22" s="5" customFormat="1" ht="37.5" x14ac:dyDescent="0.2">
      <c r="A4459" s="16">
        <v>4454</v>
      </c>
      <c r="B4459" s="21" t="s">
        <v>474</v>
      </c>
      <c r="C4459" s="16" t="s">
        <v>3318</v>
      </c>
      <c r="D4459" s="16" t="s">
        <v>3319</v>
      </c>
      <c r="E4459" s="16" t="s">
        <v>6556</v>
      </c>
      <c r="F4459" s="16"/>
      <c r="G4459" s="16" t="s">
        <v>49</v>
      </c>
      <c r="H4459" s="251">
        <v>2831220</v>
      </c>
      <c r="I4459" s="251">
        <v>1</v>
      </c>
      <c r="J4459" s="16">
        <v>0</v>
      </c>
      <c r="K4459" s="16">
        <v>0</v>
      </c>
      <c r="L4459" s="16">
        <v>0</v>
      </c>
      <c r="M4459" s="16">
        <v>0</v>
      </c>
      <c r="N4459" s="16">
        <v>0</v>
      </c>
      <c r="O4459" s="16">
        <v>0</v>
      </c>
      <c r="P4459" s="16">
        <v>0</v>
      </c>
      <c r="Q4459" s="16">
        <v>0</v>
      </c>
      <c r="R4459" s="16">
        <v>2831220</v>
      </c>
      <c r="S4459" s="16">
        <v>1</v>
      </c>
      <c r="T4459" s="16" t="s">
        <v>76</v>
      </c>
      <c r="U4459" s="16"/>
      <c r="V4459" s="16"/>
    </row>
    <row r="4460" spans="1:22" s="8" customFormat="1" ht="93.75" x14ac:dyDescent="0.3">
      <c r="A4460" s="16">
        <v>4455</v>
      </c>
      <c r="B4460" s="21" t="s">
        <v>326</v>
      </c>
      <c r="C4460" s="16" t="s">
        <v>5616</v>
      </c>
      <c r="D4460" s="16" t="s">
        <v>5617</v>
      </c>
      <c r="E4460" s="16" t="s">
        <v>5618</v>
      </c>
      <c r="F4460" s="16"/>
      <c r="G4460" s="16" t="s">
        <v>24</v>
      </c>
      <c r="H4460" s="251">
        <v>2830800</v>
      </c>
      <c r="I4460" s="251">
        <v>2359</v>
      </c>
      <c r="J4460" s="16">
        <v>0</v>
      </c>
      <c r="K4460" s="16">
        <v>0</v>
      </c>
      <c r="L4460" s="16">
        <v>0</v>
      </c>
      <c r="M4460" s="16">
        <v>0</v>
      </c>
      <c r="N4460" s="16">
        <v>0</v>
      </c>
      <c r="O4460" s="16">
        <v>0</v>
      </c>
      <c r="P4460" s="16">
        <v>0</v>
      </c>
      <c r="Q4460" s="16">
        <v>0</v>
      </c>
      <c r="R4460" s="16">
        <v>2830800</v>
      </c>
      <c r="S4460" s="16">
        <v>2359</v>
      </c>
      <c r="T4460" s="16" t="s">
        <v>76</v>
      </c>
      <c r="U4460" s="16" t="s">
        <v>204</v>
      </c>
      <c r="V4460" s="16" t="s">
        <v>5619</v>
      </c>
    </row>
    <row r="4461" spans="1:22" s="8" customFormat="1" ht="375" x14ac:dyDescent="0.3">
      <c r="A4461" s="16">
        <v>4456</v>
      </c>
      <c r="B4461" s="21" t="s">
        <v>3282</v>
      </c>
      <c r="C4461" s="16" t="s">
        <v>4880</v>
      </c>
      <c r="D4461" s="16" t="s">
        <v>4881</v>
      </c>
      <c r="E4461" s="16" t="s">
        <v>4882</v>
      </c>
      <c r="F4461" s="16"/>
      <c r="G4461" s="16" t="s">
        <v>24</v>
      </c>
      <c r="H4461" s="251">
        <v>565950</v>
      </c>
      <c r="I4461" s="251">
        <v>700</v>
      </c>
      <c r="J4461" s="16">
        <v>565950</v>
      </c>
      <c r="K4461" s="16">
        <v>700</v>
      </c>
      <c r="L4461" s="16">
        <v>565950</v>
      </c>
      <c r="M4461" s="16">
        <v>700</v>
      </c>
      <c r="N4461" s="16">
        <v>565950</v>
      </c>
      <c r="O4461" s="16">
        <v>700</v>
      </c>
      <c r="P4461" s="16">
        <v>565950</v>
      </c>
      <c r="Q4461" s="16">
        <v>700</v>
      </c>
      <c r="R4461" s="16">
        <v>2829750</v>
      </c>
      <c r="S4461" s="16">
        <v>3500</v>
      </c>
      <c r="T4461" s="16" t="s">
        <v>9133</v>
      </c>
      <c r="U4461" s="16" t="s">
        <v>2567</v>
      </c>
      <c r="V4461" s="16" t="s">
        <v>199</v>
      </c>
    </row>
    <row r="4462" spans="1:22" s="8" customFormat="1" ht="56.25" x14ac:dyDescent="0.3">
      <c r="A4462" s="16">
        <v>4457</v>
      </c>
      <c r="B4462" s="21" t="s">
        <v>1193</v>
      </c>
      <c r="C4462" s="16" t="s">
        <v>5029</v>
      </c>
      <c r="D4462" s="16" t="s">
        <v>5030</v>
      </c>
      <c r="E4462" s="16" t="s">
        <v>10376</v>
      </c>
      <c r="F4462" s="16"/>
      <c r="G4462" s="16" t="s">
        <v>9115</v>
      </c>
      <c r="H4462" s="251">
        <v>2822400</v>
      </c>
      <c r="I4462" s="251" t="s">
        <v>9130</v>
      </c>
      <c r="J4462" s="16"/>
      <c r="K4462" s="16"/>
      <c r="L4462" s="16"/>
      <c r="M4462" s="16"/>
      <c r="N4462" s="16"/>
      <c r="O4462" s="16"/>
      <c r="P4462" s="16"/>
      <c r="Q4462" s="16"/>
      <c r="R4462" s="16">
        <v>2822400</v>
      </c>
      <c r="S4462" s="16">
        <v>3</v>
      </c>
      <c r="T4462" s="16" t="s">
        <v>76</v>
      </c>
      <c r="U4462" s="16" t="s">
        <v>294</v>
      </c>
      <c r="V4462" s="16" t="s">
        <v>10377</v>
      </c>
    </row>
    <row r="4463" spans="1:22" s="8" customFormat="1" ht="409.5" x14ac:dyDescent="0.3">
      <c r="A4463" s="16">
        <v>4458</v>
      </c>
      <c r="B4463" s="21" t="s">
        <v>4991</v>
      </c>
      <c r="C4463" s="16" t="s">
        <v>4992</v>
      </c>
      <c r="D4463" s="16" t="s">
        <v>4993</v>
      </c>
      <c r="E4463" s="16" t="s">
        <v>4994</v>
      </c>
      <c r="F4463" s="16"/>
      <c r="G4463" s="16" t="s">
        <v>49</v>
      </c>
      <c r="H4463" s="251">
        <v>311940</v>
      </c>
      <c r="I4463" s="251">
        <v>10</v>
      </c>
      <c r="J4463" s="16">
        <v>626891.19999999995</v>
      </c>
      <c r="K4463" s="16">
        <v>16</v>
      </c>
      <c r="L4463" s="16">
        <v>626891.19999999995</v>
      </c>
      <c r="M4463" s="16">
        <v>16</v>
      </c>
      <c r="N4463" s="16">
        <v>626891.19999999995</v>
      </c>
      <c r="O4463" s="16">
        <v>16</v>
      </c>
      <c r="P4463" s="16">
        <v>626891.19999999995</v>
      </c>
      <c r="Q4463" s="16">
        <v>16</v>
      </c>
      <c r="R4463" s="16">
        <v>2819504.8</v>
      </c>
      <c r="S4463" s="16">
        <v>74</v>
      </c>
      <c r="T4463" s="16" t="s">
        <v>25</v>
      </c>
      <c r="U4463" s="16" t="s">
        <v>2567</v>
      </c>
      <c r="V4463" s="16" t="s">
        <v>3425</v>
      </c>
    </row>
    <row r="4464" spans="1:22" s="8" customFormat="1" ht="409.5" x14ac:dyDescent="0.3">
      <c r="A4464" s="16">
        <v>4459</v>
      </c>
      <c r="B4464" s="21" t="s">
        <v>5141</v>
      </c>
      <c r="C4464" s="16" t="s">
        <v>5142</v>
      </c>
      <c r="D4464" s="16" t="s">
        <v>5143</v>
      </c>
      <c r="E4464" s="16" t="s">
        <v>6158</v>
      </c>
      <c r="F4464" s="16"/>
      <c r="G4464" s="16" t="s">
        <v>49</v>
      </c>
      <c r="H4464" s="251">
        <v>2819250</v>
      </c>
      <c r="I4464" s="251">
        <v>537</v>
      </c>
      <c r="J4464" s="16">
        <v>0</v>
      </c>
      <c r="K4464" s="16">
        <v>0</v>
      </c>
      <c r="L4464" s="16">
        <v>0</v>
      </c>
      <c r="M4464" s="16">
        <v>0</v>
      </c>
      <c r="N4464" s="16">
        <v>0</v>
      </c>
      <c r="O4464" s="16">
        <v>0</v>
      </c>
      <c r="P4464" s="16">
        <v>0</v>
      </c>
      <c r="Q4464" s="16">
        <v>0</v>
      </c>
      <c r="R4464" s="16">
        <v>2819250</v>
      </c>
      <c r="S4464" s="16">
        <v>537</v>
      </c>
      <c r="T4464" s="16" t="s">
        <v>76</v>
      </c>
      <c r="U4464" s="16"/>
      <c r="V4464" s="16"/>
    </row>
    <row r="4465" spans="1:22" s="8" customFormat="1" ht="75" x14ac:dyDescent="0.3">
      <c r="A4465" s="16">
        <v>4460</v>
      </c>
      <c r="B4465" s="21" t="s">
        <v>8437</v>
      </c>
      <c r="C4465" s="16" t="s">
        <v>8438</v>
      </c>
      <c r="D4465" s="16" t="s">
        <v>320</v>
      </c>
      <c r="E4465" s="16" t="s">
        <v>8439</v>
      </c>
      <c r="F4465" s="16"/>
      <c r="G4465" s="16" t="s">
        <v>33</v>
      </c>
      <c r="H4465" s="251">
        <v>964999.90178571409</v>
      </c>
      <c r="I4465" s="251">
        <v>101</v>
      </c>
      <c r="J4465" s="16">
        <v>504000</v>
      </c>
      <c r="K4465" s="16">
        <v>56</v>
      </c>
      <c r="L4465" s="16">
        <v>450000</v>
      </c>
      <c r="M4465" s="16">
        <v>50</v>
      </c>
      <c r="N4465" s="16">
        <v>450000</v>
      </c>
      <c r="O4465" s="16">
        <v>50</v>
      </c>
      <c r="P4465" s="16">
        <v>450000</v>
      </c>
      <c r="Q4465" s="16">
        <v>50</v>
      </c>
      <c r="R4465" s="16">
        <v>2818999.9017857141</v>
      </c>
      <c r="S4465" s="16">
        <v>307</v>
      </c>
      <c r="T4465" s="16" t="s">
        <v>213</v>
      </c>
      <c r="U4465" s="16" t="s">
        <v>35</v>
      </c>
      <c r="V4465" s="16" t="s">
        <v>8440</v>
      </c>
    </row>
    <row r="4466" spans="1:22" s="8" customFormat="1" ht="56.25" x14ac:dyDescent="0.3">
      <c r="A4466" s="16">
        <v>4461</v>
      </c>
      <c r="B4466" s="21" t="s">
        <v>1265</v>
      </c>
      <c r="C4466" s="16" t="s">
        <v>1266</v>
      </c>
      <c r="D4466" s="16" t="s">
        <v>1267</v>
      </c>
      <c r="E4466" s="16" t="s">
        <v>1924</v>
      </c>
      <c r="F4466" s="16" t="s">
        <v>1925</v>
      </c>
      <c r="G4466" s="16" t="s">
        <v>1493</v>
      </c>
      <c r="H4466" s="251">
        <v>2816100</v>
      </c>
      <c r="I4466" s="251">
        <v>1341</v>
      </c>
      <c r="J4466" s="16">
        <v>0</v>
      </c>
      <c r="K4466" s="16">
        <v>0</v>
      </c>
      <c r="L4466" s="16">
        <v>0</v>
      </c>
      <c r="M4466" s="16">
        <v>0</v>
      </c>
      <c r="N4466" s="16">
        <v>0</v>
      </c>
      <c r="O4466" s="16">
        <v>0</v>
      </c>
      <c r="P4466" s="16">
        <v>0</v>
      </c>
      <c r="Q4466" s="16">
        <v>0</v>
      </c>
      <c r="R4466" s="16">
        <v>2816100</v>
      </c>
      <c r="S4466" s="16">
        <v>1341</v>
      </c>
      <c r="T4466" s="16" t="s">
        <v>913</v>
      </c>
      <c r="U4466" s="16" t="s">
        <v>35</v>
      </c>
      <c r="V4466" s="16" t="s">
        <v>1926</v>
      </c>
    </row>
    <row r="4467" spans="1:22" s="8" customFormat="1" ht="37.5" x14ac:dyDescent="0.3">
      <c r="A4467" s="16">
        <v>4462</v>
      </c>
      <c r="B4467" s="113" t="s">
        <v>345</v>
      </c>
      <c r="C4467" s="113" t="s">
        <v>346</v>
      </c>
      <c r="D4467" s="113" t="s">
        <v>347</v>
      </c>
      <c r="E4467" s="114"/>
      <c r="F4467" s="114" t="s">
        <v>14449</v>
      </c>
      <c r="G4467" s="113" t="s">
        <v>33</v>
      </c>
      <c r="H4467" s="172">
        <v>2812160</v>
      </c>
      <c r="I4467" s="172">
        <v>1</v>
      </c>
      <c r="J4467" s="114"/>
      <c r="K4467" s="114"/>
      <c r="L4467" s="114"/>
      <c r="M4467" s="114"/>
      <c r="N4467" s="114"/>
      <c r="O4467" s="114"/>
      <c r="P4467" s="114"/>
      <c r="Q4467" s="114"/>
      <c r="R4467" s="16">
        <v>2812160</v>
      </c>
      <c r="S4467" s="114"/>
      <c r="T4467" s="21" t="s">
        <v>15722</v>
      </c>
      <c r="U4467" s="112"/>
      <c r="V4467" s="112"/>
    </row>
    <row r="4468" spans="1:22" s="8" customFormat="1" ht="409.5" x14ac:dyDescent="0.3">
      <c r="A4468" s="16">
        <v>4463</v>
      </c>
      <c r="B4468" s="113" t="s">
        <v>345</v>
      </c>
      <c r="C4468" s="113" t="s">
        <v>346</v>
      </c>
      <c r="D4468" s="113" t="s">
        <v>15736</v>
      </c>
      <c r="E4468" s="114"/>
      <c r="F4468" s="114" t="s">
        <v>14449</v>
      </c>
      <c r="G4468" s="113" t="s">
        <v>33</v>
      </c>
      <c r="H4468" s="172">
        <v>2812160</v>
      </c>
      <c r="I4468" s="172">
        <v>1</v>
      </c>
      <c r="J4468" s="114"/>
      <c r="K4468" s="114"/>
      <c r="L4468" s="114"/>
      <c r="M4468" s="114"/>
      <c r="N4468" s="114"/>
      <c r="O4468" s="114"/>
      <c r="P4468" s="114"/>
      <c r="Q4468" s="114"/>
      <c r="R4468" s="16">
        <v>2812160</v>
      </c>
      <c r="S4468" s="114"/>
      <c r="T4468" s="21" t="s">
        <v>15722</v>
      </c>
      <c r="U4468" s="112"/>
      <c r="V4468" s="112"/>
    </row>
    <row r="4469" spans="1:22" s="8" customFormat="1" x14ac:dyDescent="0.3">
      <c r="A4469" s="16">
        <v>4464</v>
      </c>
      <c r="B4469" s="118" t="s">
        <v>15369</v>
      </c>
      <c r="C4469" s="118" t="s">
        <v>15614</v>
      </c>
      <c r="D4469" s="118" t="s">
        <v>15615</v>
      </c>
      <c r="E4469" s="118" t="s">
        <v>15616</v>
      </c>
      <c r="F4469" s="118" t="s">
        <v>14449</v>
      </c>
      <c r="G4469" s="118" t="s">
        <v>9115</v>
      </c>
      <c r="H4469" s="166">
        <v>723590</v>
      </c>
      <c r="I4469" s="166">
        <v>7</v>
      </c>
      <c r="J4469" s="118">
        <v>521850</v>
      </c>
      <c r="K4469" s="118">
        <v>5</v>
      </c>
      <c r="L4469" s="118">
        <v>521850</v>
      </c>
      <c r="M4469" s="118">
        <v>5</v>
      </c>
      <c r="N4469" s="118">
        <v>521850</v>
      </c>
      <c r="O4469" s="118">
        <v>5</v>
      </c>
      <c r="P4469" s="118">
        <v>521850</v>
      </c>
      <c r="Q4469" s="118">
        <v>5</v>
      </c>
      <c r="R4469" s="16">
        <v>2810990</v>
      </c>
      <c r="S4469" s="118">
        <v>27</v>
      </c>
      <c r="T4469" s="20" t="s">
        <v>15403</v>
      </c>
      <c r="U4469" s="118"/>
      <c r="V4469" s="118"/>
    </row>
    <row r="4470" spans="1:22" s="8" customFormat="1" ht="75" x14ac:dyDescent="0.3">
      <c r="A4470" s="16">
        <v>4465</v>
      </c>
      <c r="B4470" s="21" t="s">
        <v>615</v>
      </c>
      <c r="C4470" s="16" t="s">
        <v>616</v>
      </c>
      <c r="D4470" s="16" t="s">
        <v>617</v>
      </c>
      <c r="E4470" s="16" t="s">
        <v>618</v>
      </c>
      <c r="F4470" s="40" t="s">
        <v>619</v>
      </c>
      <c r="G4470" s="16" t="s">
        <v>33</v>
      </c>
      <c r="H4470" s="251">
        <v>672206.08000000007</v>
      </c>
      <c r="I4470" s="251">
        <v>400</v>
      </c>
      <c r="J4470" s="16">
        <v>695733.29280000005</v>
      </c>
      <c r="K4470" s="16">
        <v>400</v>
      </c>
      <c r="L4470" s="16">
        <v>720083.958048</v>
      </c>
      <c r="M4470" s="16">
        <v>400</v>
      </c>
      <c r="N4470" s="16">
        <v>720083.958048</v>
      </c>
      <c r="O4470" s="16">
        <v>400</v>
      </c>
      <c r="P4470" s="16">
        <v>0</v>
      </c>
      <c r="Q4470" s="16">
        <v>0</v>
      </c>
      <c r="R4470" s="16">
        <v>2808107.288896</v>
      </c>
      <c r="S4470" s="16">
        <v>1600</v>
      </c>
      <c r="T4470" s="16" t="s">
        <v>25</v>
      </c>
      <c r="U4470" s="16" t="s">
        <v>35</v>
      </c>
      <c r="V4470" s="16" t="s">
        <v>620</v>
      </c>
    </row>
    <row r="4471" spans="1:22" s="1" customFormat="1" ht="150" x14ac:dyDescent="0.3">
      <c r="A4471" s="16">
        <v>4466</v>
      </c>
      <c r="B4471" s="21" t="s">
        <v>899</v>
      </c>
      <c r="C4471" s="16" t="s">
        <v>900</v>
      </c>
      <c r="D4471" s="16" t="s">
        <v>901</v>
      </c>
      <c r="E4471" s="16" t="s">
        <v>10800</v>
      </c>
      <c r="F4471" s="16"/>
      <c r="G4471" s="16" t="s">
        <v>7084</v>
      </c>
      <c r="H4471" s="251">
        <v>2805264</v>
      </c>
      <c r="I4471" s="251" t="s">
        <v>10807</v>
      </c>
      <c r="J4471" s="16"/>
      <c r="K4471" s="16"/>
      <c r="L4471" s="16"/>
      <c r="M4471" s="16"/>
      <c r="N4471" s="16"/>
      <c r="O4471" s="16"/>
      <c r="P4471" s="16"/>
      <c r="Q4471" s="16"/>
      <c r="R4471" s="16">
        <v>2805264</v>
      </c>
      <c r="S4471" s="16">
        <v>1150</v>
      </c>
      <c r="T4471" s="16" t="s">
        <v>76</v>
      </c>
      <c r="U4471" s="16" t="s">
        <v>2567</v>
      </c>
      <c r="V4471" s="16" t="s">
        <v>10806</v>
      </c>
    </row>
    <row r="4472" spans="1:22" s="1" customFormat="1" ht="37.5" x14ac:dyDescent="0.3">
      <c r="A4472" s="16">
        <v>4467</v>
      </c>
      <c r="B4472" s="21" t="s">
        <v>2862</v>
      </c>
      <c r="C4472" s="16" t="s">
        <v>5768</v>
      </c>
      <c r="D4472" s="16" t="s">
        <v>5769</v>
      </c>
      <c r="E4472" s="16" t="s">
        <v>10653</v>
      </c>
      <c r="F4472" s="16"/>
      <c r="G4472" s="16" t="s">
        <v>9115</v>
      </c>
      <c r="H4472" s="251">
        <v>2804760</v>
      </c>
      <c r="I4472" s="251" t="s">
        <v>9201</v>
      </c>
      <c r="J4472" s="16"/>
      <c r="K4472" s="16"/>
      <c r="L4472" s="16"/>
      <c r="M4472" s="16"/>
      <c r="N4472" s="16"/>
      <c r="O4472" s="16"/>
      <c r="P4472" s="16"/>
      <c r="Q4472" s="16"/>
      <c r="R4472" s="16">
        <v>2804760</v>
      </c>
      <c r="S4472" s="16">
        <v>5</v>
      </c>
      <c r="T4472" s="16" t="s">
        <v>76</v>
      </c>
      <c r="U4472" s="16" t="s">
        <v>294</v>
      </c>
      <c r="V4472" s="16" t="s">
        <v>10654</v>
      </c>
    </row>
    <row r="4473" spans="1:22" s="1" customFormat="1" ht="75" x14ac:dyDescent="0.3">
      <c r="A4473" s="16">
        <v>4468</v>
      </c>
      <c r="B4473" s="20" t="s">
        <v>5881</v>
      </c>
      <c r="C4473" s="20" t="s">
        <v>16225</v>
      </c>
      <c r="D4473" s="20" t="s">
        <v>16226</v>
      </c>
      <c r="E4473" s="20" t="s">
        <v>16227</v>
      </c>
      <c r="F4473" s="154" t="s">
        <v>16228</v>
      </c>
      <c r="G4473" s="21" t="s">
        <v>337</v>
      </c>
      <c r="H4473" s="115">
        <v>2803111</v>
      </c>
      <c r="I4473" s="115">
        <v>50</v>
      </c>
      <c r="J4473" s="171"/>
      <c r="K4473" s="171"/>
      <c r="L4473" s="171"/>
      <c r="M4473" s="171"/>
      <c r="N4473" s="174"/>
      <c r="O4473" s="174"/>
      <c r="P4473" s="174"/>
      <c r="Q4473" s="174"/>
      <c r="R4473" s="16">
        <v>2803111</v>
      </c>
      <c r="S4473" s="171">
        <v>50</v>
      </c>
      <c r="T4473" s="21" t="s">
        <v>15928</v>
      </c>
      <c r="U4473" s="16" t="s">
        <v>199</v>
      </c>
      <c r="V4473" s="16" t="s">
        <v>199</v>
      </c>
    </row>
    <row r="4474" spans="1:22" s="1" customFormat="1" ht="93.75" x14ac:dyDescent="0.3">
      <c r="A4474" s="16">
        <v>4469</v>
      </c>
      <c r="B4474" s="113" t="s">
        <v>326</v>
      </c>
      <c r="C4474" s="113" t="s">
        <v>2408</v>
      </c>
      <c r="D4474" s="113" t="s">
        <v>2409</v>
      </c>
      <c r="E4474" s="113" t="s">
        <v>16229</v>
      </c>
      <c r="F4474" s="17">
        <v>4860</v>
      </c>
      <c r="G4474" s="113" t="s">
        <v>33</v>
      </c>
      <c r="H4474" s="172">
        <v>2802298.5891999998</v>
      </c>
      <c r="I4474" s="172">
        <v>598.76</v>
      </c>
      <c r="J4474" s="174"/>
      <c r="K4474" s="174"/>
      <c r="L4474" s="174"/>
      <c r="M4474" s="174"/>
      <c r="N4474" s="174"/>
      <c r="O4474" s="174"/>
      <c r="P4474" s="174"/>
      <c r="Q4474" s="174"/>
      <c r="R4474" s="16">
        <v>2802298.5891999998</v>
      </c>
      <c r="S4474" s="171">
        <v>598.76</v>
      </c>
      <c r="T4474" s="21" t="s">
        <v>15928</v>
      </c>
      <c r="U4474" s="112" t="s">
        <v>199</v>
      </c>
      <c r="V4474" s="112" t="s">
        <v>199</v>
      </c>
    </row>
    <row r="4475" spans="1:22" s="1" customFormat="1" ht="131.25" x14ac:dyDescent="0.3">
      <c r="A4475" s="16">
        <v>4470</v>
      </c>
      <c r="B4475" s="21" t="s">
        <v>1162</v>
      </c>
      <c r="C4475" s="16" t="s">
        <v>1163</v>
      </c>
      <c r="D4475" s="16" t="s">
        <v>1164</v>
      </c>
      <c r="E4475" s="16" t="s">
        <v>1164</v>
      </c>
      <c r="F4475" s="16"/>
      <c r="G4475" s="16" t="s">
        <v>33</v>
      </c>
      <c r="H4475" s="251">
        <v>933850.38000000012</v>
      </c>
      <c r="I4475" s="251">
        <v>6</v>
      </c>
      <c r="J4475" s="29">
        <v>933850.38000000012</v>
      </c>
      <c r="K4475" s="16">
        <v>6</v>
      </c>
      <c r="L4475" s="29">
        <v>933850.38000000012</v>
      </c>
      <c r="M4475" s="16">
        <v>6</v>
      </c>
      <c r="N4475" s="16">
        <v>0</v>
      </c>
      <c r="O4475" s="16">
        <v>0</v>
      </c>
      <c r="P4475" s="16">
        <v>0</v>
      </c>
      <c r="Q4475" s="16">
        <v>0</v>
      </c>
      <c r="R4475" s="16">
        <v>2801551.1400000006</v>
      </c>
      <c r="S4475" s="16">
        <v>18</v>
      </c>
      <c r="T4475" s="16" t="s">
        <v>213</v>
      </c>
      <c r="U4475" s="16" t="s">
        <v>83</v>
      </c>
      <c r="V4475" s="16" t="s">
        <v>1165</v>
      </c>
    </row>
    <row r="4476" spans="1:22" s="1" customFormat="1" ht="56.25" x14ac:dyDescent="0.3">
      <c r="A4476" s="16">
        <v>4471</v>
      </c>
      <c r="B4476" s="113" t="s">
        <v>2482</v>
      </c>
      <c r="C4476" s="113" t="s">
        <v>5960</v>
      </c>
      <c r="D4476" s="113" t="s">
        <v>5961</v>
      </c>
      <c r="E4476" s="114" t="s">
        <v>16230</v>
      </c>
      <c r="F4476" s="17">
        <v>4863</v>
      </c>
      <c r="G4476" s="113" t="s">
        <v>33</v>
      </c>
      <c r="H4476" s="172">
        <v>2800000</v>
      </c>
      <c r="I4476" s="172">
        <v>8</v>
      </c>
      <c r="J4476" s="174"/>
      <c r="K4476" s="174"/>
      <c r="L4476" s="174"/>
      <c r="M4476" s="174"/>
      <c r="N4476" s="174"/>
      <c r="O4476" s="174"/>
      <c r="P4476" s="174"/>
      <c r="Q4476" s="174"/>
      <c r="R4476" s="16">
        <v>2800000</v>
      </c>
      <c r="S4476" s="171">
        <v>8</v>
      </c>
      <c r="T4476" s="21" t="s">
        <v>15928</v>
      </c>
      <c r="U4476" s="112" t="s">
        <v>199</v>
      </c>
      <c r="V4476" s="112" t="s">
        <v>199</v>
      </c>
    </row>
    <row r="4477" spans="1:22" s="1" customFormat="1" ht="93.75" x14ac:dyDescent="0.3">
      <c r="A4477" s="16">
        <v>4472</v>
      </c>
      <c r="B4477" s="21" t="s">
        <v>8441</v>
      </c>
      <c r="C4477" s="16" t="s">
        <v>8442</v>
      </c>
      <c r="D4477" s="16" t="s">
        <v>8443</v>
      </c>
      <c r="E4477" s="16" t="s">
        <v>8444</v>
      </c>
      <c r="F4477" s="16"/>
      <c r="G4477" s="16" t="s">
        <v>1861</v>
      </c>
      <c r="H4477" s="251">
        <v>699999.99999999988</v>
      </c>
      <c r="I4477" s="251">
        <v>2</v>
      </c>
      <c r="J4477" s="16">
        <v>0</v>
      </c>
      <c r="K4477" s="16">
        <v>0</v>
      </c>
      <c r="L4477" s="16">
        <v>699999.99999999988</v>
      </c>
      <c r="M4477" s="16">
        <v>2</v>
      </c>
      <c r="N4477" s="16">
        <v>699999.99999999988</v>
      </c>
      <c r="O4477" s="16">
        <v>2</v>
      </c>
      <c r="P4477" s="16">
        <v>699999.99999999988</v>
      </c>
      <c r="Q4477" s="16">
        <v>2</v>
      </c>
      <c r="R4477" s="16">
        <v>2799999.9999999995</v>
      </c>
      <c r="S4477" s="16">
        <v>8</v>
      </c>
      <c r="T4477" s="16" t="s">
        <v>213</v>
      </c>
      <c r="U4477" s="16" t="s">
        <v>35</v>
      </c>
      <c r="V4477" s="16" t="s">
        <v>8445</v>
      </c>
    </row>
    <row r="4478" spans="1:22" s="309" customFormat="1" ht="409.5" x14ac:dyDescent="0.2">
      <c r="A4478" s="16">
        <v>4473</v>
      </c>
      <c r="B4478" s="21" t="s">
        <v>5147</v>
      </c>
      <c r="C4478" s="16" t="s">
        <v>558</v>
      </c>
      <c r="D4478" s="16" t="s">
        <v>559</v>
      </c>
      <c r="E4478" s="16" t="s">
        <v>5148</v>
      </c>
      <c r="F4478" s="16"/>
      <c r="G4478" s="16" t="s">
        <v>33</v>
      </c>
      <c r="H4478" s="251">
        <v>44500</v>
      </c>
      <c r="I4478" s="251">
        <v>100</v>
      </c>
      <c r="J4478" s="16">
        <v>688787</v>
      </c>
      <c r="K4478" s="16">
        <v>1100</v>
      </c>
      <c r="L4478" s="16">
        <v>688787</v>
      </c>
      <c r="M4478" s="16">
        <v>1100</v>
      </c>
      <c r="N4478" s="16">
        <v>688787</v>
      </c>
      <c r="O4478" s="16">
        <v>1100</v>
      </c>
      <c r="P4478" s="16">
        <v>688787</v>
      </c>
      <c r="Q4478" s="16">
        <v>1100</v>
      </c>
      <c r="R4478" s="16">
        <v>2799648</v>
      </c>
      <c r="S4478" s="16">
        <v>4500</v>
      </c>
      <c r="T4478" s="16" t="s">
        <v>25</v>
      </c>
      <c r="U4478" s="16" t="s">
        <v>61</v>
      </c>
      <c r="V4478" s="16" t="s">
        <v>199</v>
      </c>
    </row>
    <row r="4479" spans="1:22" s="309" customFormat="1" ht="93.75" x14ac:dyDescent="0.2">
      <c r="A4479" s="16">
        <v>4474</v>
      </c>
      <c r="B4479" s="21" t="s">
        <v>8446</v>
      </c>
      <c r="C4479" s="16" t="s">
        <v>5849</v>
      </c>
      <c r="D4479" s="16" t="s">
        <v>3952</v>
      </c>
      <c r="E4479" s="16" t="s">
        <v>5850</v>
      </c>
      <c r="F4479" s="16"/>
      <c r="G4479" s="16" t="s">
        <v>33</v>
      </c>
      <c r="H4479" s="251">
        <v>337496</v>
      </c>
      <c r="I4479" s="251">
        <v>4</v>
      </c>
      <c r="J4479" s="16">
        <v>612000</v>
      </c>
      <c r="K4479" s="16">
        <v>4</v>
      </c>
      <c r="L4479" s="16">
        <v>612000</v>
      </c>
      <c r="M4479" s="16">
        <v>4</v>
      </c>
      <c r="N4479" s="16">
        <v>612000</v>
      </c>
      <c r="O4479" s="16">
        <v>4</v>
      </c>
      <c r="P4479" s="16">
        <v>612000</v>
      </c>
      <c r="Q4479" s="16">
        <v>4</v>
      </c>
      <c r="R4479" s="16">
        <v>2785496</v>
      </c>
      <c r="S4479" s="16">
        <v>20</v>
      </c>
      <c r="T4479" s="16" t="s">
        <v>213</v>
      </c>
      <c r="U4479" s="16" t="s">
        <v>35</v>
      </c>
      <c r="V4479" s="16" t="s">
        <v>7775</v>
      </c>
    </row>
    <row r="4480" spans="1:22" s="15" customFormat="1" ht="300" x14ac:dyDescent="0.3">
      <c r="A4480" s="16">
        <v>4475</v>
      </c>
      <c r="B4480" s="20" t="s">
        <v>6260</v>
      </c>
      <c r="C4480" s="143" t="s">
        <v>14248</v>
      </c>
      <c r="D4480" s="20" t="s">
        <v>14249</v>
      </c>
      <c r="E4480" s="20" t="s">
        <v>14250</v>
      </c>
      <c r="F4480" s="114"/>
      <c r="G4480" s="21" t="s">
        <v>33</v>
      </c>
      <c r="H4480" s="479">
        <v>91000</v>
      </c>
      <c r="I4480" s="479">
        <v>3</v>
      </c>
      <c r="J4480" s="185">
        <v>606666.66666666663</v>
      </c>
      <c r="K4480" s="185">
        <v>20</v>
      </c>
      <c r="L4480" s="185">
        <v>649133.33333333337</v>
      </c>
      <c r="M4480" s="185">
        <v>20</v>
      </c>
      <c r="N4480" s="185">
        <v>694572.66666666674</v>
      </c>
      <c r="O4480" s="185">
        <v>20</v>
      </c>
      <c r="P4480" s="185">
        <v>743192.75333333341</v>
      </c>
      <c r="Q4480" s="185">
        <v>20</v>
      </c>
      <c r="R4480" s="16">
        <v>2784565.42</v>
      </c>
      <c r="S4480" s="21">
        <v>83</v>
      </c>
      <c r="T4480" s="148" t="s">
        <v>13999</v>
      </c>
      <c r="U4480" s="211" t="s">
        <v>83</v>
      </c>
      <c r="V4480" s="211"/>
    </row>
    <row r="4481" spans="1:22" s="15" customFormat="1" ht="93.75" x14ac:dyDescent="0.3">
      <c r="A4481" s="16">
        <v>4476</v>
      </c>
      <c r="B4481" s="21" t="s">
        <v>384</v>
      </c>
      <c r="C4481" s="16" t="s">
        <v>1392</v>
      </c>
      <c r="D4481" s="16" t="s">
        <v>1393</v>
      </c>
      <c r="E4481" s="16" t="s">
        <v>5</v>
      </c>
      <c r="F4481" s="16" t="s">
        <v>9660</v>
      </c>
      <c r="G4481" s="16" t="s">
        <v>1493</v>
      </c>
      <c r="H4481" s="251">
        <v>1276242</v>
      </c>
      <c r="I4481" s="251">
        <v>33</v>
      </c>
      <c r="J4481" s="16">
        <v>1276242</v>
      </c>
      <c r="K4481" s="16">
        <v>33</v>
      </c>
      <c r="L4481" s="16">
        <v>77348</v>
      </c>
      <c r="M4481" s="16">
        <v>2</v>
      </c>
      <c r="N4481" s="16">
        <v>77348</v>
      </c>
      <c r="O4481" s="16">
        <v>2</v>
      </c>
      <c r="P4481" s="16">
        <v>77348</v>
      </c>
      <c r="Q4481" s="16">
        <v>2</v>
      </c>
      <c r="R4481" s="16">
        <v>2784528</v>
      </c>
      <c r="S4481" s="16">
        <v>72</v>
      </c>
      <c r="T4481" s="16" t="s">
        <v>1457</v>
      </c>
      <c r="U4481" s="16"/>
      <c r="V4481" s="16"/>
    </row>
    <row r="4482" spans="1:22" s="15" customFormat="1" ht="131.25" x14ac:dyDescent="0.3">
      <c r="A4482" s="16">
        <v>4477</v>
      </c>
      <c r="B4482" s="21" t="s">
        <v>3002</v>
      </c>
      <c r="C4482" s="16" t="s">
        <v>9110</v>
      </c>
      <c r="D4482" s="16" t="s">
        <v>9111</v>
      </c>
      <c r="E4482" s="16" t="s">
        <v>5</v>
      </c>
      <c r="F4482" s="16" t="s">
        <v>9636</v>
      </c>
      <c r="G4482" s="16" t="s">
        <v>1493</v>
      </c>
      <c r="H4482" s="251">
        <v>347812.5</v>
      </c>
      <c r="I4482" s="251">
        <v>1</v>
      </c>
      <c r="J4482" s="16">
        <v>347812.5</v>
      </c>
      <c r="K4482" s="16">
        <v>1</v>
      </c>
      <c r="L4482" s="16">
        <v>695625</v>
      </c>
      <c r="M4482" s="16">
        <v>2</v>
      </c>
      <c r="N4482" s="16">
        <v>695625</v>
      </c>
      <c r="O4482" s="16">
        <v>2</v>
      </c>
      <c r="P4482" s="16">
        <v>695625</v>
      </c>
      <c r="Q4482" s="16">
        <v>2</v>
      </c>
      <c r="R4482" s="16">
        <v>2782500</v>
      </c>
      <c r="S4482" s="16">
        <v>8</v>
      </c>
      <c r="T4482" s="16" t="s">
        <v>1457</v>
      </c>
      <c r="U4482" s="16"/>
      <c r="V4482" s="16"/>
    </row>
    <row r="4483" spans="1:22" s="5" customFormat="1" ht="37.5" x14ac:dyDescent="0.2">
      <c r="A4483" s="16">
        <v>4478</v>
      </c>
      <c r="B4483" s="21" t="s">
        <v>5413</v>
      </c>
      <c r="C4483" s="16" t="s">
        <v>5414</v>
      </c>
      <c r="D4483" s="16" t="s">
        <v>5415</v>
      </c>
      <c r="E4483" s="16" t="s">
        <v>10883</v>
      </c>
      <c r="F4483" s="16"/>
      <c r="G4483" s="16" t="s">
        <v>9115</v>
      </c>
      <c r="H4483" s="251">
        <v>2781240</v>
      </c>
      <c r="I4483" s="251" t="s">
        <v>10750</v>
      </c>
      <c r="J4483" s="16"/>
      <c r="K4483" s="16"/>
      <c r="L4483" s="16"/>
      <c r="M4483" s="16"/>
      <c r="N4483" s="16"/>
      <c r="O4483" s="16"/>
      <c r="P4483" s="16"/>
      <c r="Q4483" s="16"/>
      <c r="R4483" s="16">
        <v>2781240</v>
      </c>
      <c r="S4483" s="16">
        <v>11</v>
      </c>
      <c r="T4483" s="16" t="s">
        <v>76</v>
      </c>
      <c r="U4483" s="16" t="s">
        <v>83</v>
      </c>
      <c r="V4483" s="16" t="s">
        <v>10893</v>
      </c>
    </row>
    <row r="4484" spans="1:22" s="5" customFormat="1" ht="409.5" customHeight="1" x14ac:dyDescent="0.3">
      <c r="A4484" s="16">
        <v>4479</v>
      </c>
      <c r="B4484" s="119" t="s">
        <v>816</v>
      </c>
      <c r="C4484" s="119" t="s">
        <v>11662</v>
      </c>
      <c r="D4484" s="119" t="s">
        <v>11663</v>
      </c>
      <c r="E4484" s="119" t="s">
        <v>11664</v>
      </c>
      <c r="F4484" s="156"/>
      <c r="G4484" s="151" t="s">
        <v>33</v>
      </c>
      <c r="H4484" s="474">
        <v>645897.99637000007</v>
      </c>
      <c r="I4484" s="474">
        <v>2</v>
      </c>
      <c r="J4484" s="169">
        <v>710487.79600700014</v>
      </c>
      <c r="K4484" s="169">
        <v>2</v>
      </c>
      <c r="L4484" s="169">
        <v>712300</v>
      </c>
      <c r="M4484" s="169">
        <v>1</v>
      </c>
      <c r="N4484" s="203">
        <v>712301</v>
      </c>
      <c r="O4484" s="169">
        <v>1</v>
      </c>
      <c r="P4484" s="131"/>
      <c r="Q4484" s="131"/>
      <c r="R4484" s="16">
        <v>2780986.7923770002</v>
      </c>
      <c r="S4484" s="151">
        <v>8</v>
      </c>
      <c r="T4484" s="151" t="s">
        <v>11563</v>
      </c>
      <c r="U4484" s="217" t="s">
        <v>151</v>
      </c>
      <c r="V4484" s="217" t="s">
        <v>11665</v>
      </c>
    </row>
    <row r="4485" spans="1:22" s="5" customFormat="1" ht="75" x14ac:dyDescent="0.2">
      <c r="A4485" s="16">
        <v>4480</v>
      </c>
      <c r="B4485" s="21" t="s">
        <v>8447</v>
      </c>
      <c r="C4485" s="16" t="s">
        <v>7682</v>
      </c>
      <c r="D4485" s="16" t="s">
        <v>3340</v>
      </c>
      <c r="E4485" s="16" t="s">
        <v>7683</v>
      </c>
      <c r="F4485" s="16"/>
      <c r="G4485" s="16" t="s">
        <v>33</v>
      </c>
      <c r="H4485" s="251">
        <v>676600</v>
      </c>
      <c r="I4485" s="251">
        <v>17</v>
      </c>
      <c r="J4485" s="16">
        <v>668640</v>
      </c>
      <c r="K4485" s="16">
        <v>14</v>
      </c>
      <c r="L4485" s="16">
        <v>477600</v>
      </c>
      <c r="M4485" s="16">
        <v>10</v>
      </c>
      <c r="N4485" s="16">
        <v>477600</v>
      </c>
      <c r="O4485" s="16">
        <v>10</v>
      </c>
      <c r="P4485" s="16">
        <v>477600</v>
      </c>
      <c r="Q4485" s="16">
        <v>10</v>
      </c>
      <c r="R4485" s="16">
        <v>2778040</v>
      </c>
      <c r="S4485" s="16">
        <v>61</v>
      </c>
      <c r="T4485" s="16" t="s">
        <v>213</v>
      </c>
      <c r="U4485" s="16" t="s">
        <v>35</v>
      </c>
      <c r="V4485" s="16" t="s">
        <v>7773</v>
      </c>
    </row>
    <row r="4486" spans="1:22" s="5" customFormat="1" ht="93.75" x14ac:dyDescent="0.2">
      <c r="A4486" s="16">
        <v>4481</v>
      </c>
      <c r="B4486" s="21" t="s">
        <v>8448</v>
      </c>
      <c r="C4486" s="16" t="s">
        <v>4291</v>
      </c>
      <c r="D4486" s="16" t="s">
        <v>1590</v>
      </c>
      <c r="E4486" s="16" t="s">
        <v>4292</v>
      </c>
      <c r="F4486" s="16"/>
      <c r="G4486" s="16" t="s">
        <v>33</v>
      </c>
      <c r="H4486" s="251">
        <v>561600</v>
      </c>
      <c r="I4486" s="251">
        <v>216</v>
      </c>
      <c r="J4486" s="16">
        <v>1077679.18</v>
      </c>
      <c r="K4486" s="16">
        <v>142</v>
      </c>
      <c r="L4486" s="16">
        <v>189732.25</v>
      </c>
      <c r="M4486" s="16">
        <v>25</v>
      </c>
      <c r="N4486" s="16">
        <v>189732.25</v>
      </c>
      <c r="O4486" s="16">
        <v>100</v>
      </c>
      <c r="P4486" s="16">
        <v>758929</v>
      </c>
      <c r="Q4486" s="16">
        <v>100</v>
      </c>
      <c r="R4486" s="16">
        <v>2777672.6799999997</v>
      </c>
      <c r="S4486" s="16">
        <v>583</v>
      </c>
      <c r="T4486" s="16" t="s">
        <v>213</v>
      </c>
      <c r="U4486" s="16" t="s">
        <v>7048</v>
      </c>
      <c r="V4486" s="16" t="s">
        <v>7048</v>
      </c>
    </row>
    <row r="4487" spans="1:22" s="5" customFormat="1" ht="75" x14ac:dyDescent="0.2">
      <c r="A4487" s="16">
        <v>4482</v>
      </c>
      <c r="B4487" s="21" t="s">
        <v>1930</v>
      </c>
      <c r="C4487" s="16" t="s">
        <v>2642</v>
      </c>
      <c r="D4487" s="16" t="s">
        <v>2643</v>
      </c>
      <c r="E4487" s="16" t="s">
        <v>9288</v>
      </c>
      <c r="F4487" s="16"/>
      <c r="G4487" s="16" t="s">
        <v>9115</v>
      </c>
      <c r="H4487" s="251">
        <v>1388070.03</v>
      </c>
      <c r="I4487" s="251" t="s">
        <v>9196</v>
      </c>
      <c r="J4487" s="16"/>
      <c r="K4487" s="16"/>
      <c r="L4487" s="16">
        <v>1388070.03</v>
      </c>
      <c r="M4487" s="16" t="s">
        <v>9196</v>
      </c>
      <c r="N4487" s="16"/>
      <c r="O4487" s="16"/>
      <c r="P4487" s="16"/>
      <c r="Q4487" s="16"/>
      <c r="R4487" s="16">
        <v>2776140.06</v>
      </c>
      <c r="S4487" s="16">
        <v>24</v>
      </c>
      <c r="T4487" s="16" t="s">
        <v>1326</v>
      </c>
      <c r="U4487" s="16" t="s">
        <v>294</v>
      </c>
      <c r="V4487" s="16" t="s">
        <v>9185</v>
      </c>
    </row>
    <row r="4488" spans="1:22" s="5" customFormat="1" ht="75" x14ac:dyDescent="0.2">
      <c r="A4488" s="16">
        <v>4483</v>
      </c>
      <c r="B4488" s="21" t="s">
        <v>5202</v>
      </c>
      <c r="C4488" s="16" t="s">
        <v>5203</v>
      </c>
      <c r="D4488" s="16" t="s">
        <v>5204</v>
      </c>
      <c r="E4488" s="16" t="s">
        <v>10796</v>
      </c>
      <c r="F4488" s="16"/>
      <c r="G4488" s="16" t="s">
        <v>7084</v>
      </c>
      <c r="H4488" s="251">
        <v>2775360</v>
      </c>
      <c r="I4488" s="251" t="s">
        <v>9323</v>
      </c>
      <c r="J4488" s="16"/>
      <c r="K4488" s="16"/>
      <c r="L4488" s="16"/>
      <c r="M4488" s="16"/>
      <c r="N4488" s="16"/>
      <c r="O4488" s="16"/>
      <c r="P4488" s="16"/>
      <c r="Q4488" s="16"/>
      <c r="R4488" s="16">
        <v>2775360</v>
      </c>
      <c r="S4488" s="16">
        <v>400</v>
      </c>
      <c r="T4488" s="16" t="s">
        <v>76</v>
      </c>
      <c r="U4488" s="16" t="s">
        <v>2567</v>
      </c>
      <c r="V4488" s="16" t="s">
        <v>10797</v>
      </c>
    </row>
    <row r="4489" spans="1:22" s="5" customFormat="1" ht="409.5" x14ac:dyDescent="0.2">
      <c r="A4489" s="16">
        <v>4484</v>
      </c>
      <c r="B4489" s="21" t="s">
        <v>8449</v>
      </c>
      <c r="C4489" s="16" t="s">
        <v>807</v>
      </c>
      <c r="D4489" s="16" t="s">
        <v>320</v>
      </c>
      <c r="E4489" s="16" t="s">
        <v>808</v>
      </c>
      <c r="F4489" s="16"/>
      <c r="G4489" s="16" t="s">
        <v>33</v>
      </c>
      <c r="H4489" s="251">
        <v>478505.99999999994</v>
      </c>
      <c r="I4489" s="251">
        <v>21</v>
      </c>
      <c r="J4489" s="16">
        <v>574207.20000000007</v>
      </c>
      <c r="K4489" s="16">
        <v>21</v>
      </c>
      <c r="L4489" s="16">
        <v>574207.20000000007</v>
      </c>
      <c r="M4489" s="16">
        <v>21</v>
      </c>
      <c r="N4489" s="16">
        <v>574207.20000000007</v>
      </c>
      <c r="O4489" s="16">
        <v>21</v>
      </c>
      <c r="P4489" s="16">
        <v>574207.20000000007</v>
      </c>
      <c r="Q4489" s="16">
        <v>21</v>
      </c>
      <c r="R4489" s="16">
        <v>2775334.8000000003</v>
      </c>
      <c r="S4489" s="16">
        <v>105</v>
      </c>
      <c r="T4489" s="16" t="s">
        <v>213</v>
      </c>
      <c r="U4489" s="16" t="s">
        <v>294</v>
      </c>
      <c r="V4489" s="16" t="s">
        <v>549</v>
      </c>
    </row>
    <row r="4490" spans="1:22" s="5" customFormat="1" ht="409.5" customHeight="1" x14ac:dyDescent="0.2">
      <c r="A4490" s="16">
        <v>4485</v>
      </c>
      <c r="B4490" s="21" t="s">
        <v>2062</v>
      </c>
      <c r="C4490" s="16" t="s">
        <v>4434</v>
      </c>
      <c r="D4490" s="16" t="s">
        <v>1954</v>
      </c>
      <c r="E4490" s="16" t="s">
        <v>10573</v>
      </c>
      <c r="F4490" s="16"/>
      <c r="G4490" s="16" t="s">
        <v>7084</v>
      </c>
      <c r="H4490" s="251">
        <v>2773680</v>
      </c>
      <c r="I4490" s="251" t="s">
        <v>10767</v>
      </c>
      <c r="J4490" s="16"/>
      <c r="K4490" s="16"/>
      <c r="L4490" s="16"/>
      <c r="M4490" s="16"/>
      <c r="N4490" s="16"/>
      <c r="O4490" s="16"/>
      <c r="P4490" s="16"/>
      <c r="Q4490" s="16"/>
      <c r="R4490" s="16">
        <v>2773680</v>
      </c>
      <c r="S4490" s="16">
        <v>381</v>
      </c>
      <c r="T4490" s="16" t="s">
        <v>76</v>
      </c>
      <c r="U4490" s="16" t="s">
        <v>2567</v>
      </c>
      <c r="V4490" s="16" t="s">
        <v>10761</v>
      </c>
    </row>
    <row r="4491" spans="1:22" s="5" customFormat="1" ht="56.25" x14ac:dyDescent="0.2">
      <c r="A4491" s="16">
        <v>4486</v>
      </c>
      <c r="B4491" s="51" t="s">
        <v>927</v>
      </c>
      <c r="C4491" s="51" t="s">
        <v>928</v>
      </c>
      <c r="D4491" s="51" t="s">
        <v>929</v>
      </c>
      <c r="E4491" s="51" t="s">
        <v>15004</v>
      </c>
      <c r="F4491" s="51"/>
      <c r="G4491" s="51" t="s">
        <v>9115</v>
      </c>
      <c r="H4491" s="437">
        <v>2772000</v>
      </c>
      <c r="I4491" s="251" t="s">
        <v>9127</v>
      </c>
      <c r="J4491" s="17"/>
      <c r="K4491" s="17"/>
      <c r="L4491" s="17"/>
      <c r="M4491" s="17"/>
      <c r="N4491" s="17"/>
      <c r="O4491" s="17"/>
      <c r="P4491" s="17"/>
      <c r="Q4491" s="17"/>
      <c r="R4491" s="16">
        <v>2772000</v>
      </c>
      <c r="S4491" s="16">
        <v>15</v>
      </c>
      <c r="T4491" s="51" t="s">
        <v>14655</v>
      </c>
      <c r="U4491" s="51"/>
      <c r="V4491" s="17"/>
    </row>
    <row r="4492" spans="1:22" s="5" customFormat="1" ht="243.75" customHeight="1" x14ac:dyDescent="0.2">
      <c r="A4492" s="16">
        <v>4487</v>
      </c>
      <c r="B4492" s="16" t="s">
        <v>12614</v>
      </c>
      <c r="C4492" s="16" t="s">
        <v>12731</v>
      </c>
      <c r="D4492" s="16" t="s">
        <v>2309</v>
      </c>
      <c r="E4492" s="16" t="s">
        <v>12732</v>
      </c>
      <c r="F4492" s="16"/>
      <c r="G4492" s="151" t="s">
        <v>9115</v>
      </c>
      <c r="H4492" s="275">
        <v>0</v>
      </c>
      <c r="I4492" s="275">
        <v>0</v>
      </c>
      <c r="J4492" s="275">
        <v>0</v>
      </c>
      <c r="K4492" s="275">
        <v>0</v>
      </c>
      <c r="L4492" s="275">
        <v>1385546</v>
      </c>
      <c r="M4492" s="275" t="s">
        <v>9120</v>
      </c>
      <c r="N4492" s="275">
        <v>0</v>
      </c>
      <c r="O4492" s="275">
        <v>0</v>
      </c>
      <c r="P4492" s="275">
        <v>1385546</v>
      </c>
      <c r="Q4492" s="275" t="s">
        <v>9120</v>
      </c>
      <c r="R4492" s="16">
        <v>2771092</v>
      </c>
      <c r="S4492" s="275">
        <v>4</v>
      </c>
      <c r="T4492" s="38" t="s">
        <v>11752</v>
      </c>
      <c r="U4492" s="279"/>
      <c r="V4492" s="279"/>
    </row>
    <row r="4493" spans="1:22" s="15" customFormat="1" ht="337.5" x14ac:dyDescent="0.3">
      <c r="A4493" s="16">
        <v>4488</v>
      </c>
      <c r="B4493" s="21" t="s">
        <v>6321</v>
      </c>
      <c r="C4493" s="16" t="s">
        <v>6322</v>
      </c>
      <c r="D4493" s="16" t="s">
        <v>6323</v>
      </c>
      <c r="E4493" s="16" t="s">
        <v>6324</v>
      </c>
      <c r="F4493" s="16"/>
      <c r="G4493" s="16" t="s">
        <v>1493</v>
      </c>
      <c r="H4493" s="251">
        <v>2770362</v>
      </c>
      <c r="I4493" s="251">
        <v>14</v>
      </c>
      <c r="J4493" s="16">
        <v>0</v>
      </c>
      <c r="K4493" s="16">
        <v>0</v>
      </c>
      <c r="L4493" s="16">
        <v>0</v>
      </c>
      <c r="M4493" s="16">
        <v>0</v>
      </c>
      <c r="N4493" s="16">
        <v>0</v>
      </c>
      <c r="O4493" s="16">
        <v>0</v>
      </c>
      <c r="P4493" s="16">
        <v>0</v>
      </c>
      <c r="Q4493" s="16">
        <v>0</v>
      </c>
      <c r="R4493" s="16">
        <v>2770362</v>
      </c>
      <c r="S4493" s="16">
        <v>14</v>
      </c>
      <c r="T4493" s="16" t="s">
        <v>76</v>
      </c>
      <c r="U4493" s="16"/>
      <c r="V4493" s="16"/>
    </row>
    <row r="4494" spans="1:22" s="14" customFormat="1" ht="225" x14ac:dyDescent="0.3">
      <c r="A4494" s="16">
        <v>4489</v>
      </c>
      <c r="B4494" s="21" t="s">
        <v>8450</v>
      </c>
      <c r="C4494" s="16" t="s">
        <v>938</v>
      </c>
      <c r="D4494" s="16" t="s">
        <v>538</v>
      </c>
      <c r="E4494" s="16" t="s">
        <v>939</v>
      </c>
      <c r="F4494" s="16"/>
      <c r="G4494" s="16" t="s">
        <v>1664</v>
      </c>
      <c r="H4494" s="251">
        <v>386399.99999999994</v>
      </c>
      <c r="I4494" s="251">
        <v>1400</v>
      </c>
      <c r="J4494" s="16">
        <v>613237.5</v>
      </c>
      <c r="K4494" s="16">
        <v>1975</v>
      </c>
      <c r="L4494" s="16">
        <v>589950</v>
      </c>
      <c r="M4494" s="16">
        <v>1900</v>
      </c>
      <c r="N4494" s="16">
        <v>589950</v>
      </c>
      <c r="O4494" s="16">
        <v>1900</v>
      </c>
      <c r="P4494" s="16">
        <v>589950</v>
      </c>
      <c r="Q4494" s="16">
        <v>1900</v>
      </c>
      <c r="R4494" s="16">
        <v>2769487.5</v>
      </c>
      <c r="S4494" s="16">
        <v>9075</v>
      </c>
      <c r="T4494" s="16" t="s">
        <v>213</v>
      </c>
      <c r="U4494" s="16" t="s">
        <v>35</v>
      </c>
      <c r="V4494" s="16" t="s">
        <v>8451</v>
      </c>
    </row>
    <row r="4495" spans="1:22" s="15" customFormat="1" ht="37.5" x14ac:dyDescent="0.3">
      <c r="A4495" s="16">
        <v>4490</v>
      </c>
      <c r="B4495" s="16" t="s">
        <v>7015</v>
      </c>
      <c r="C4495" s="16" t="s">
        <v>12674</v>
      </c>
      <c r="D4495" s="16" t="s">
        <v>12675</v>
      </c>
      <c r="E4495" s="16" t="s">
        <v>12733</v>
      </c>
      <c r="F4495" s="16"/>
      <c r="G4495" s="151" t="s">
        <v>9115</v>
      </c>
      <c r="H4495" s="275">
        <v>0</v>
      </c>
      <c r="I4495" s="275">
        <v>0</v>
      </c>
      <c r="J4495" s="275">
        <v>0</v>
      </c>
      <c r="K4495" s="275">
        <v>0</v>
      </c>
      <c r="L4495" s="275">
        <v>1384460</v>
      </c>
      <c r="M4495" s="275" t="s">
        <v>9266</v>
      </c>
      <c r="N4495" s="275">
        <v>0</v>
      </c>
      <c r="O4495" s="275">
        <v>0</v>
      </c>
      <c r="P4495" s="275">
        <v>1384460</v>
      </c>
      <c r="Q4495" s="275" t="s">
        <v>9266</v>
      </c>
      <c r="R4495" s="16">
        <v>2768920</v>
      </c>
      <c r="S4495" s="275">
        <v>8</v>
      </c>
      <c r="T4495" s="38" t="s">
        <v>11752</v>
      </c>
      <c r="U4495" s="279"/>
      <c r="V4495" s="279"/>
    </row>
    <row r="4496" spans="1:22" s="1" customFormat="1" ht="56.25" x14ac:dyDescent="0.3">
      <c r="A4496" s="16">
        <v>4491</v>
      </c>
      <c r="B4496" s="16" t="s">
        <v>500</v>
      </c>
      <c r="C4496" s="16" t="s">
        <v>13632</v>
      </c>
      <c r="D4496" s="16" t="s">
        <v>13633</v>
      </c>
      <c r="E4496" s="16" t="s">
        <v>13634</v>
      </c>
      <c r="F4496" s="16"/>
      <c r="G4496" s="151" t="s">
        <v>33</v>
      </c>
      <c r="H4496" s="168">
        <v>385696.5</v>
      </c>
      <c r="I4496" s="168">
        <v>75</v>
      </c>
      <c r="J4496" s="168">
        <v>1170974.2</v>
      </c>
      <c r="K4496" s="168">
        <v>220</v>
      </c>
      <c r="L4496" s="168">
        <v>1211958</v>
      </c>
      <c r="M4496" s="168">
        <v>220</v>
      </c>
      <c r="N4496" s="166">
        <v>0</v>
      </c>
      <c r="O4496" s="166">
        <v>0</v>
      </c>
      <c r="P4496" s="166"/>
      <c r="Q4496" s="166"/>
      <c r="R4496" s="16">
        <v>2768628.7</v>
      </c>
      <c r="S4496" s="275">
        <v>515</v>
      </c>
      <c r="T4496" s="20" t="s">
        <v>13573</v>
      </c>
      <c r="U4496" s="118"/>
      <c r="V4496" s="118"/>
    </row>
    <row r="4497" spans="1:22" s="13" customFormat="1" ht="37.5" customHeight="1" x14ac:dyDescent="0.2">
      <c r="A4497" s="16">
        <v>4492</v>
      </c>
      <c r="B4497" s="21" t="s">
        <v>8452</v>
      </c>
      <c r="C4497" s="16" t="s">
        <v>8453</v>
      </c>
      <c r="D4497" s="16" t="s">
        <v>1307</v>
      </c>
      <c r="E4497" s="16" t="s">
        <v>8454</v>
      </c>
      <c r="F4497" s="16"/>
      <c r="G4497" s="16" t="s">
        <v>863</v>
      </c>
      <c r="H4497" s="251">
        <v>539000</v>
      </c>
      <c r="I4497" s="251">
        <v>100</v>
      </c>
      <c r="J4497" s="16">
        <v>557030</v>
      </c>
      <c r="K4497" s="16">
        <v>100</v>
      </c>
      <c r="L4497" s="16">
        <v>557030</v>
      </c>
      <c r="M4497" s="16">
        <v>100</v>
      </c>
      <c r="N4497" s="16">
        <v>557030</v>
      </c>
      <c r="O4497" s="16">
        <v>100</v>
      </c>
      <c r="P4497" s="16">
        <v>557030</v>
      </c>
      <c r="Q4497" s="16">
        <v>100</v>
      </c>
      <c r="R4497" s="16">
        <v>2767120</v>
      </c>
      <c r="S4497" s="16">
        <v>500</v>
      </c>
      <c r="T4497" s="16" t="s">
        <v>213</v>
      </c>
      <c r="U4497" s="16" t="s">
        <v>7048</v>
      </c>
      <c r="V4497" s="16" t="s">
        <v>7048</v>
      </c>
    </row>
    <row r="4498" spans="1:22" s="1" customFormat="1" ht="75" x14ac:dyDescent="0.3">
      <c r="A4498" s="16">
        <v>4493</v>
      </c>
      <c r="B4498" s="16" t="s">
        <v>915</v>
      </c>
      <c r="C4498" s="16" t="s">
        <v>9868</v>
      </c>
      <c r="D4498" s="16" t="s">
        <v>9869</v>
      </c>
      <c r="E4498" s="16" t="s">
        <v>12734</v>
      </c>
      <c r="F4498" s="16"/>
      <c r="G4498" s="151" t="s">
        <v>9115</v>
      </c>
      <c r="H4498" s="275">
        <v>922320</v>
      </c>
      <c r="I4498" s="275" t="s">
        <v>9120</v>
      </c>
      <c r="J4498" s="275">
        <v>0</v>
      </c>
      <c r="K4498" s="275">
        <v>0</v>
      </c>
      <c r="L4498" s="275">
        <v>922320</v>
      </c>
      <c r="M4498" s="275" t="s">
        <v>9120</v>
      </c>
      <c r="N4498" s="275">
        <v>0</v>
      </c>
      <c r="O4498" s="275">
        <v>0</v>
      </c>
      <c r="P4498" s="275">
        <v>922320</v>
      </c>
      <c r="Q4498" s="275" t="s">
        <v>9120</v>
      </c>
      <c r="R4498" s="16">
        <v>2766960</v>
      </c>
      <c r="S4498" s="275">
        <v>6</v>
      </c>
      <c r="T4498" s="38" t="s">
        <v>11752</v>
      </c>
      <c r="U4498" s="279"/>
      <c r="V4498" s="279"/>
    </row>
    <row r="4499" spans="1:22" ht="93.75" x14ac:dyDescent="0.3">
      <c r="A4499" s="16">
        <v>4494</v>
      </c>
      <c r="B4499" s="21" t="s">
        <v>1940</v>
      </c>
      <c r="C4499" s="16" t="s">
        <v>10983</v>
      </c>
      <c r="D4499" s="16" t="s">
        <v>10984</v>
      </c>
      <c r="E4499" s="16" t="s">
        <v>10985</v>
      </c>
      <c r="F4499" s="16"/>
      <c r="G4499" s="16" t="s">
        <v>24</v>
      </c>
      <c r="H4499" s="251">
        <v>553352.80000000005</v>
      </c>
      <c r="I4499" s="251">
        <v>500</v>
      </c>
      <c r="J4499" s="16">
        <v>553352.80000000005</v>
      </c>
      <c r="K4499" s="16">
        <v>500</v>
      </c>
      <c r="L4499" s="16">
        <v>553352.80000000005</v>
      </c>
      <c r="M4499" s="16">
        <v>500</v>
      </c>
      <c r="N4499" s="16">
        <v>553352.80000000005</v>
      </c>
      <c r="O4499" s="16">
        <v>500</v>
      </c>
      <c r="P4499" s="16">
        <v>553352.80000000005</v>
      </c>
      <c r="Q4499" s="16">
        <v>500</v>
      </c>
      <c r="R4499" s="16">
        <v>2766764</v>
      </c>
      <c r="S4499" s="16">
        <v>2500</v>
      </c>
      <c r="T4499" s="16" t="s">
        <v>1113</v>
      </c>
      <c r="U4499" s="16" t="s">
        <v>1097</v>
      </c>
      <c r="V4499" s="35" t="s">
        <v>199</v>
      </c>
    </row>
    <row r="4500" spans="1:22" s="8" customFormat="1" x14ac:dyDescent="0.3">
      <c r="A4500" s="16">
        <v>4495</v>
      </c>
      <c r="B4500" s="21" t="s">
        <v>2062</v>
      </c>
      <c r="C4500" s="16" t="s">
        <v>4434</v>
      </c>
      <c r="D4500" s="16" t="s">
        <v>1954</v>
      </c>
      <c r="E4500" s="16" t="s">
        <v>7176</v>
      </c>
      <c r="F4500" s="16"/>
      <c r="G4500" s="16" t="s">
        <v>7084</v>
      </c>
      <c r="H4500" s="251">
        <v>2766400</v>
      </c>
      <c r="I4500" s="251" t="s">
        <v>10775</v>
      </c>
      <c r="J4500" s="16"/>
      <c r="K4500" s="16"/>
      <c r="L4500" s="16"/>
      <c r="M4500" s="16"/>
      <c r="N4500" s="16"/>
      <c r="O4500" s="16"/>
      <c r="P4500" s="16"/>
      <c r="Q4500" s="16"/>
      <c r="R4500" s="16">
        <v>2766400</v>
      </c>
      <c r="S4500" s="16">
        <v>380</v>
      </c>
      <c r="T4500" s="16" t="s">
        <v>76</v>
      </c>
      <c r="U4500" s="16" t="s">
        <v>2567</v>
      </c>
      <c r="V4500" s="16" t="s">
        <v>10761</v>
      </c>
    </row>
    <row r="4501" spans="1:22" s="9" customFormat="1" ht="56.25" x14ac:dyDescent="0.2">
      <c r="A4501" s="16">
        <v>4496</v>
      </c>
      <c r="B4501" s="21" t="s">
        <v>8455</v>
      </c>
      <c r="C4501" s="16" t="s">
        <v>8456</v>
      </c>
      <c r="D4501" s="16" t="s">
        <v>3494</v>
      </c>
      <c r="E4501" s="16" t="s">
        <v>1333</v>
      </c>
      <c r="F4501" s="16"/>
      <c r="G4501" s="16" t="s">
        <v>33</v>
      </c>
      <c r="H4501" s="251">
        <v>586715</v>
      </c>
      <c r="I4501" s="251">
        <v>271</v>
      </c>
      <c r="J4501" s="16">
        <v>554240</v>
      </c>
      <c r="K4501" s="16">
        <v>256</v>
      </c>
      <c r="L4501" s="16">
        <v>541250</v>
      </c>
      <c r="M4501" s="16">
        <v>250</v>
      </c>
      <c r="N4501" s="16">
        <v>541250</v>
      </c>
      <c r="O4501" s="16">
        <v>250</v>
      </c>
      <c r="P4501" s="16">
        <v>541250</v>
      </c>
      <c r="Q4501" s="16">
        <v>250</v>
      </c>
      <c r="R4501" s="16">
        <v>2764705</v>
      </c>
      <c r="S4501" s="16">
        <v>1277</v>
      </c>
      <c r="T4501" s="16" t="s">
        <v>213</v>
      </c>
      <c r="U4501" s="16" t="s">
        <v>7048</v>
      </c>
      <c r="V4501" s="16" t="s">
        <v>7048</v>
      </c>
    </row>
    <row r="4502" spans="1:22" s="9" customFormat="1" ht="75" x14ac:dyDescent="0.2">
      <c r="A4502" s="16">
        <v>4497</v>
      </c>
      <c r="B4502" s="16" t="s">
        <v>6442</v>
      </c>
      <c r="C4502" s="16" t="s">
        <v>13384</v>
      </c>
      <c r="D4502" s="16" t="s">
        <v>13385</v>
      </c>
      <c r="E4502" s="16" t="s">
        <v>13386</v>
      </c>
      <c r="F4502" s="16"/>
      <c r="G4502" s="151" t="s">
        <v>7079</v>
      </c>
      <c r="H4502" s="168">
        <v>2763040</v>
      </c>
      <c r="I4502" s="166" t="s">
        <v>9120</v>
      </c>
      <c r="J4502" s="166">
        <v>0</v>
      </c>
      <c r="K4502" s="166">
        <v>0</v>
      </c>
      <c r="L4502" s="166">
        <v>0</v>
      </c>
      <c r="M4502" s="166">
        <v>0</v>
      </c>
      <c r="N4502" s="166">
        <v>0</v>
      </c>
      <c r="O4502" s="166">
        <v>0</v>
      </c>
      <c r="P4502" s="166">
        <v>0</v>
      </c>
      <c r="Q4502" s="166">
        <v>0</v>
      </c>
      <c r="R4502" s="16">
        <v>2763040</v>
      </c>
      <c r="S4502" s="275">
        <v>2</v>
      </c>
      <c r="T4502" s="20" t="s">
        <v>13227</v>
      </c>
      <c r="U4502" s="118"/>
      <c r="V4502" s="118"/>
    </row>
    <row r="4503" spans="1:22" s="9" customFormat="1" ht="56.25" x14ac:dyDescent="0.2">
      <c r="A4503" s="16">
        <v>4498</v>
      </c>
      <c r="B4503" s="21" t="s">
        <v>2010</v>
      </c>
      <c r="C4503" s="16" t="s">
        <v>9231</v>
      </c>
      <c r="D4503" s="16" t="s">
        <v>9232</v>
      </c>
      <c r="E4503" s="16" t="s">
        <v>9566</v>
      </c>
      <c r="F4503" s="16"/>
      <c r="G4503" s="16" t="s">
        <v>1493</v>
      </c>
      <c r="H4503" s="251">
        <v>920790</v>
      </c>
      <c r="I4503" s="251">
        <v>15</v>
      </c>
      <c r="J4503" s="16"/>
      <c r="K4503" s="16"/>
      <c r="L4503" s="16">
        <v>920790</v>
      </c>
      <c r="M4503" s="16">
        <v>15</v>
      </c>
      <c r="N4503" s="16"/>
      <c r="O4503" s="16"/>
      <c r="P4503" s="16">
        <v>920790</v>
      </c>
      <c r="Q4503" s="16">
        <v>15</v>
      </c>
      <c r="R4503" s="16">
        <v>2762370</v>
      </c>
      <c r="S4503" s="16">
        <v>45</v>
      </c>
      <c r="T4503" s="16" t="s">
        <v>1326</v>
      </c>
      <c r="U4503" s="16" t="s">
        <v>1097</v>
      </c>
      <c r="V4503" s="16" t="s">
        <v>9567</v>
      </c>
    </row>
    <row r="4504" spans="1:22" s="9" customFormat="1" ht="225" x14ac:dyDescent="0.2">
      <c r="A4504" s="16">
        <v>4499</v>
      </c>
      <c r="B4504" s="21" t="s">
        <v>8457</v>
      </c>
      <c r="C4504" s="16" t="s">
        <v>539</v>
      </c>
      <c r="D4504" s="16" t="s">
        <v>538</v>
      </c>
      <c r="E4504" s="16" t="s">
        <v>540</v>
      </c>
      <c r="F4504" s="16"/>
      <c r="G4504" s="16" t="s">
        <v>1664</v>
      </c>
      <c r="H4504" s="251">
        <v>648945</v>
      </c>
      <c r="I4504" s="251">
        <v>1485</v>
      </c>
      <c r="J4504" s="16">
        <v>540244</v>
      </c>
      <c r="K4504" s="16">
        <v>1031</v>
      </c>
      <c r="L4504" s="16">
        <v>524000</v>
      </c>
      <c r="M4504" s="16">
        <v>1000</v>
      </c>
      <c r="N4504" s="16">
        <v>524000</v>
      </c>
      <c r="O4504" s="16">
        <v>1000</v>
      </c>
      <c r="P4504" s="16">
        <v>524000</v>
      </c>
      <c r="Q4504" s="16">
        <v>1000</v>
      </c>
      <c r="R4504" s="16">
        <v>2761189</v>
      </c>
      <c r="S4504" s="16">
        <v>5516</v>
      </c>
      <c r="T4504" s="16" t="s">
        <v>213</v>
      </c>
      <c r="U4504" s="16" t="s">
        <v>35</v>
      </c>
      <c r="V4504" s="16" t="s">
        <v>543</v>
      </c>
    </row>
    <row r="4505" spans="1:22" s="9" customFormat="1" ht="112.5" x14ac:dyDescent="0.2">
      <c r="A4505" s="16">
        <v>4500</v>
      </c>
      <c r="B4505" s="21" t="s">
        <v>8458</v>
      </c>
      <c r="C4505" s="16" t="s">
        <v>7054</v>
      </c>
      <c r="D4505" s="16" t="s">
        <v>263</v>
      </c>
      <c r="E4505" s="16" t="s">
        <v>7055</v>
      </c>
      <c r="F4505" s="16"/>
      <c r="G4505" s="16" t="s">
        <v>33</v>
      </c>
      <c r="H4505" s="251">
        <v>175996</v>
      </c>
      <c r="I4505" s="251">
        <v>4</v>
      </c>
      <c r="J4505" s="16">
        <v>795376</v>
      </c>
      <c r="K4505" s="16">
        <v>8</v>
      </c>
      <c r="L4505" s="16">
        <v>596532</v>
      </c>
      <c r="M4505" s="16">
        <v>6</v>
      </c>
      <c r="N4505" s="16">
        <v>596532</v>
      </c>
      <c r="O4505" s="16">
        <v>6</v>
      </c>
      <c r="P4505" s="16">
        <v>596532</v>
      </c>
      <c r="Q4505" s="16">
        <v>6</v>
      </c>
      <c r="R4505" s="16">
        <v>2760968</v>
      </c>
      <c r="S4505" s="16">
        <v>30</v>
      </c>
      <c r="T4505" s="16" t="s">
        <v>213</v>
      </c>
      <c r="U4505" s="16" t="s">
        <v>61</v>
      </c>
      <c r="V4505" s="16" t="s">
        <v>8459</v>
      </c>
    </row>
    <row r="4506" spans="1:22" s="9" customFormat="1" ht="37.5" x14ac:dyDescent="0.2">
      <c r="A4506" s="16">
        <v>4501</v>
      </c>
      <c r="B4506" s="16" t="s">
        <v>3917</v>
      </c>
      <c r="C4506" s="16" t="s">
        <v>10084</v>
      </c>
      <c r="D4506" s="16" t="s">
        <v>1501</v>
      </c>
      <c r="E4506" s="16" t="s">
        <v>13635</v>
      </c>
      <c r="F4506" s="16"/>
      <c r="G4506" s="151" t="s">
        <v>9115</v>
      </c>
      <c r="H4506" s="166">
        <v>2759076.32</v>
      </c>
      <c r="I4506" s="166" t="s">
        <v>9266</v>
      </c>
      <c r="J4506" s="166"/>
      <c r="K4506" s="166"/>
      <c r="L4506" s="166"/>
      <c r="M4506" s="166"/>
      <c r="N4506" s="166"/>
      <c r="O4506" s="166"/>
      <c r="P4506" s="166"/>
      <c r="Q4506" s="166"/>
      <c r="R4506" s="16">
        <v>2759076.32</v>
      </c>
      <c r="S4506" s="275">
        <v>4</v>
      </c>
      <c r="T4506" s="123" t="s">
        <v>13573</v>
      </c>
      <c r="U4506" s="118"/>
      <c r="V4506" s="118" t="s">
        <v>13636</v>
      </c>
    </row>
    <row r="4507" spans="1:22" s="9" customFormat="1" ht="56.25" x14ac:dyDescent="0.2">
      <c r="A4507" s="16">
        <v>4502</v>
      </c>
      <c r="B4507" s="16" t="s">
        <v>739</v>
      </c>
      <c r="C4507" s="16" t="s">
        <v>13298</v>
      </c>
      <c r="D4507" s="16" t="s">
        <v>12905</v>
      </c>
      <c r="E4507" s="16" t="s">
        <v>13387</v>
      </c>
      <c r="F4507" s="16"/>
      <c r="G4507" s="151" t="s">
        <v>9115</v>
      </c>
      <c r="H4507" s="168">
        <v>2757179.17</v>
      </c>
      <c r="I4507" s="166" t="s">
        <v>12416</v>
      </c>
      <c r="J4507" s="166">
        <v>0</v>
      </c>
      <c r="K4507" s="166">
        <v>0</v>
      </c>
      <c r="L4507" s="166">
        <v>0</v>
      </c>
      <c r="M4507" s="166">
        <v>0</v>
      </c>
      <c r="N4507" s="166">
        <v>0</v>
      </c>
      <c r="O4507" s="166">
        <v>0</v>
      </c>
      <c r="P4507" s="166">
        <v>0</v>
      </c>
      <c r="Q4507" s="166">
        <v>0</v>
      </c>
      <c r="R4507" s="16">
        <v>2757179.17</v>
      </c>
      <c r="S4507" s="275">
        <v>72</v>
      </c>
      <c r="T4507" s="20" t="s">
        <v>13227</v>
      </c>
      <c r="U4507" s="118" t="s">
        <v>35</v>
      </c>
      <c r="V4507" s="118" t="s">
        <v>13270</v>
      </c>
    </row>
    <row r="4508" spans="1:22" s="9" customFormat="1" ht="93.75" customHeight="1" x14ac:dyDescent="0.3">
      <c r="A4508" s="16">
        <v>4503</v>
      </c>
      <c r="B4508" s="20" t="s">
        <v>16232</v>
      </c>
      <c r="C4508" s="20" t="s">
        <v>16233</v>
      </c>
      <c r="D4508" s="20" t="s">
        <v>16234</v>
      </c>
      <c r="E4508" s="20" t="s">
        <v>16235</v>
      </c>
      <c r="F4508" s="154" t="s">
        <v>16236</v>
      </c>
      <c r="G4508" s="21" t="s">
        <v>33</v>
      </c>
      <c r="H4508" s="115">
        <v>2756250</v>
      </c>
      <c r="I4508" s="115">
        <v>750</v>
      </c>
      <c r="J4508" s="171"/>
      <c r="K4508" s="171"/>
      <c r="L4508" s="171"/>
      <c r="M4508" s="171"/>
      <c r="N4508" s="174"/>
      <c r="O4508" s="174"/>
      <c r="P4508" s="174"/>
      <c r="Q4508" s="174"/>
      <c r="R4508" s="16">
        <v>2756250</v>
      </c>
      <c r="S4508" s="171">
        <v>750</v>
      </c>
      <c r="T4508" s="21" t="s">
        <v>15928</v>
      </c>
      <c r="U4508" s="16" t="s">
        <v>199</v>
      </c>
      <c r="V4508" s="16" t="s">
        <v>199</v>
      </c>
    </row>
    <row r="4509" spans="1:22" s="9" customFormat="1" ht="56.25" x14ac:dyDescent="0.2">
      <c r="A4509" s="16">
        <v>4504</v>
      </c>
      <c r="B4509" s="16" t="s">
        <v>500</v>
      </c>
      <c r="C4509" s="16" t="s">
        <v>13637</v>
      </c>
      <c r="D4509" s="16" t="s">
        <v>13638</v>
      </c>
      <c r="E4509" s="16" t="s">
        <v>13639</v>
      </c>
      <c r="F4509" s="16"/>
      <c r="G4509" s="151" t="s">
        <v>33</v>
      </c>
      <c r="H4509" s="168">
        <v>415656.94</v>
      </c>
      <c r="I4509" s="168">
        <v>113</v>
      </c>
      <c r="J4509" s="166">
        <v>1149750.24</v>
      </c>
      <c r="K4509" s="166">
        <v>302</v>
      </c>
      <c r="L4509" s="166">
        <v>1189991.74</v>
      </c>
      <c r="M4509" s="166">
        <v>302</v>
      </c>
      <c r="N4509" s="166">
        <v>0</v>
      </c>
      <c r="O4509" s="166">
        <v>0</v>
      </c>
      <c r="P4509" s="166"/>
      <c r="Q4509" s="166"/>
      <c r="R4509" s="16">
        <v>2755398.92</v>
      </c>
      <c r="S4509" s="275">
        <v>717</v>
      </c>
      <c r="T4509" s="20" t="s">
        <v>13573</v>
      </c>
      <c r="U4509" s="118"/>
      <c r="V4509" s="118"/>
    </row>
    <row r="4510" spans="1:22" s="7" customFormat="1" ht="56.25" x14ac:dyDescent="0.3">
      <c r="A4510" s="16">
        <v>4505</v>
      </c>
      <c r="B4510" s="16" t="s">
        <v>11886</v>
      </c>
      <c r="C4510" s="16" t="s">
        <v>11887</v>
      </c>
      <c r="D4510" s="16" t="s">
        <v>11888</v>
      </c>
      <c r="E4510" s="16" t="s">
        <v>12735</v>
      </c>
      <c r="F4510" s="16"/>
      <c r="G4510" s="151" t="s">
        <v>7079</v>
      </c>
      <c r="H4510" s="275">
        <v>2747777.41</v>
      </c>
      <c r="I4510" s="275">
        <v>5</v>
      </c>
      <c r="J4510" s="275">
        <v>0</v>
      </c>
      <c r="K4510" s="275">
        <v>0</v>
      </c>
      <c r="L4510" s="275">
        <v>0</v>
      </c>
      <c r="M4510" s="275">
        <v>0</v>
      </c>
      <c r="N4510" s="275">
        <v>0</v>
      </c>
      <c r="O4510" s="275">
        <v>0</v>
      </c>
      <c r="P4510" s="275">
        <v>0</v>
      </c>
      <c r="Q4510" s="275">
        <v>0</v>
      </c>
      <c r="R4510" s="16">
        <v>2747777.41</v>
      </c>
      <c r="S4510" s="275">
        <v>5</v>
      </c>
      <c r="T4510" s="38" t="s">
        <v>11752</v>
      </c>
      <c r="U4510" s="279"/>
      <c r="V4510" s="279"/>
    </row>
    <row r="4511" spans="1:22" s="7" customFormat="1" ht="75" x14ac:dyDescent="0.3">
      <c r="A4511" s="16">
        <v>4506</v>
      </c>
      <c r="B4511" s="20" t="s">
        <v>831</v>
      </c>
      <c r="C4511" s="141" t="s">
        <v>853</v>
      </c>
      <c r="D4511" s="140" t="s">
        <v>854</v>
      </c>
      <c r="E4511" s="140" t="s">
        <v>14251</v>
      </c>
      <c r="F4511" s="159"/>
      <c r="G4511" s="142" t="s">
        <v>9115</v>
      </c>
      <c r="H4511" s="144">
        <v>2744428.13</v>
      </c>
      <c r="I4511" s="144" t="s">
        <v>11852</v>
      </c>
      <c r="J4511" s="142"/>
      <c r="K4511" s="142">
        <v>14</v>
      </c>
      <c r="L4511" s="142"/>
      <c r="M4511" s="142">
        <v>17</v>
      </c>
      <c r="N4511" s="142"/>
      <c r="O4511" s="142">
        <v>17</v>
      </c>
      <c r="P4511" s="142"/>
      <c r="Q4511" s="142">
        <v>20</v>
      </c>
      <c r="R4511" s="16">
        <v>2744428.13</v>
      </c>
      <c r="S4511" s="142">
        <v>97</v>
      </c>
      <c r="T4511" s="142" t="s">
        <v>14162</v>
      </c>
      <c r="U4511" s="223"/>
      <c r="V4511" s="223"/>
    </row>
    <row r="4512" spans="1:22" s="7" customFormat="1" ht="75" x14ac:dyDescent="0.3">
      <c r="A4512" s="16">
        <v>4507</v>
      </c>
      <c r="B4512" s="21" t="s">
        <v>2705</v>
      </c>
      <c r="C4512" s="16" t="s">
        <v>2706</v>
      </c>
      <c r="D4512" s="16" t="s">
        <v>2707</v>
      </c>
      <c r="E4512" s="46" t="s">
        <v>2708</v>
      </c>
      <c r="F4512" s="16"/>
      <c r="G4512" s="16" t="s">
        <v>33</v>
      </c>
      <c r="H4512" s="251">
        <v>2740000</v>
      </c>
      <c r="I4512" s="251">
        <v>20</v>
      </c>
      <c r="J4512" s="16">
        <v>0</v>
      </c>
      <c r="K4512" s="16">
        <v>0</v>
      </c>
      <c r="L4512" s="16">
        <v>0</v>
      </c>
      <c r="M4512" s="16">
        <v>0</v>
      </c>
      <c r="N4512" s="16">
        <v>0</v>
      </c>
      <c r="O4512" s="16">
        <v>0</v>
      </c>
      <c r="P4512" s="16">
        <v>0</v>
      </c>
      <c r="Q4512" s="16">
        <v>0</v>
      </c>
      <c r="R4512" s="16">
        <v>2740000</v>
      </c>
      <c r="S4512" s="16">
        <v>20</v>
      </c>
      <c r="T4512" s="16" t="s">
        <v>1516</v>
      </c>
      <c r="U4512" s="16" t="s">
        <v>204</v>
      </c>
      <c r="V4512" s="16" t="s">
        <v>199</v>
      </c>
    </row>
    <row r="4513" spans="1:22" s="7" customFormat="1" ht="409.5" x14ac:dyDescent="0.3">
      <c r="A4513" s="16">
        <v>4508</v>
      </c>
      <c r="B4513" s="21" t="s">
        <v>3534</v>
      </c>
      <c r="C4513" s="16" t="s">
        <v>6113</v>
      </c>
      <c r="D4513" s="16" t="s">
        <v>6114</v>
      </c>
      <c r="E4513" s="16" t="s">
        <v>6115</v>
      </c>
      <c r="F4513" s="16"/>
      <c r="G4513" s="16" t="s">
        <v>49</v>
      </c>
      <c r="H4513" s="251">
        <v>2739200</v>
      </c>
      <c r="I4513" s="251">
        <v>2</v>
      </c>
      <c r="J4513" s="16">
        <v>0</v>
      </c>
      <c r="K4513" s="16">
        <v>0</v>
      </c>
      <c r="L4513" s="16">
        <v>0</v>
      </c>
      <c r="M4513" s="16">
        <v>0</v>
      </c>
      <c r="N4513" s="16">
        <v>0</v>
      </c>
      <c r="O4513" s="16">
        <v>0</v>
      </c>
      <c r="P4513" s="16">
        <v>0</v>
      </c>
      <c r="Q4513" s="16">
        <v>0</v>
      </c>
      <c r="R4513" s="16">
        <v>2739200</v>
      </c>
      <c r="S4513" s="16">
        <v>2</v>
      </c>
      <c r="T4513" s="16" t="s">
        <v>76</v>
      </c>
      <c r="U4513" s="16"/>
      <c r="V4513" s="16"/>
    </row>
    <row r="4514" spans="1:22" s="7" customFormat="1" ht="409.5" x14ac:dyDescent="0.3">
      <c r="A4514" s="16">
        <v>4509</v>
      </c>
      <c r="B4514" s="21" t="s">
        <v>4617</v>
      </c>
      <c r="C4514" s="16" t="s">
        <v>4612</v>
      </c>
      <c r="D4514" s="16" t="s">
        <v>4613</v>
      </c>
      <c r="E4514" s="16" t="s">
        <v>4618</v>
      </c>
      <c r="F4514" s="16"/>
      <c r="G4514" s="16" t="s">
        <v>33</v>
      </c>
      <c r="H4514" s="251">
        <v>460460</v>
      </c>
      <c r="I4514" s="251">
        <v>110</v>
      </c>
      <c r="J4514" s="16">
        <v>569154.30000000005</v>
      </c>
      <c r="K4514" s="16">
        <v>110</v>
      </c>
      <c r="L4514" s="16">
        <v>569154.30000000005</v>
      </c>
      <c r="M4514" s="16">
        <v>110</v>
      </c>
      <c r="N4514" s="16">
        <v>569154.30000000005</v>
      </c>
      <c r="O4514" s="16">
        <v>110</v>
      </c>
      <c r="P4514" s="16">
        <v>569154.30000000005</v>
      </c>
      <c r="Q4514" s="16">
        <v>110</v>
      </c>
      <c r="R4514" s="16">
        <v>2737077.2</v>
      </c>
      <c r="S4514" s="16">
        <v>550</v>
      </c>
      <c r="T4514" s="16" t="s">
        <v>25</v>
      </c>
      <c r="U4514" s="16" t="s">
        <v>1320</v>
      </c>
      <c r="V4514" s="16" t="s">
        <v>3310</v>
      </c>
    </row>
    <row r="4515" spans="1:22" s="7" customFormat="1" ht="131.25" x14ac:dyDescent="0.3">
      <c r="A4515" s="16">
        <v>4510</v>
      </c>
      <c r="B4515" s="21" t="s">
        <v>8460</v>
      </c>
      <c r="C4515" s="16" t="s">
        <v>4889</v>
      </c>
      <c r="D4515" s="16" t="s">
        <v>326</v>
      </c>
      <c r="E4515" s="16" t="s">
        <v>4890</v>
      </c>
      <c r="F4515" s="16"/>
      <c r="G4515" s="16" t="s">
        <v>24</v>
      </c>
      <c r="H4515" s="251">
        <v>1094000</v>
      </c>
      <c r="I4515" s="251">
        <v>2000</v>
      </c>
      <c r="J4515" s="16">
        <v>0</v>
      </c>
      <c r="K4515" s="16">
        <v>0</v>
      </c>
      <c r="L4515" s="16">
        <v>547000</v>
      </c>
      <c r="M4515" s="16">
        <v>1000</v>
      </c>
      <c r="N4515" s="16">
        <v>547000</v>
      </c>
      <c r="O4515" s="16">
        <v>1000</v>
      </c>
      <c r="P4515" s="16">
        <v>547000</v>
      </c>
      <c r="Q4515" s="16">
        <v>1000</v>
      </c>
      <c r="R4515" s="16">
        <v>2735000</v>
      </c>
      <c r="S4515" s="16">
        <v>5000</v>
      </c>
      <c r="T4515" s="16" t="s">
        <v>213</v>
      </c>
      <c r="U4515" s="16" t="s">
        <v>7048</v>
      </c>
      <c r="V4515" s="16" t="s">
        <v>7048</v>
      </c>
    </row>
    <row r="4516" spans="1:22" s="7" customFormat="1" ht="37.5" x14ac:dyDescent="0.3">
      <c r="A4516" s="16">
        <v>4511</v>
      </c>
      <c r="B4516" s="21" t="s">
        <v>532</v>
      </c>
      <c r="C4516" s="16" t="s">
        <v>533</v>
      </c>
      <c r="D4516" s="16" t="s">
        <v>517</v>
      </c>
      <c r="E4516" s="16" t="s">
        <v>10883</v>
      </c>
      <c r="F4516" s="16"/>
      <c r="G4516" s="16" t="s">
        <v>9115</v>
      </c>
      <c r="H4516" s="251">
        <v>2733171.84</v>
      </c>
      <c r="I4516" s="251" t="s">
        <v>9196</v>
      </c>
      <c r="J4516" s="16"/>
      <c r="K4516" s="16"/>
      <c r="L4516" s="16"/>
      <c r="M4516" s="16"/>
      <c r="N4516" s="16"/>
      <c r="O4516" s="16"/>
      <c r="P4516" s="16"/>
      <c r="Q4516" s="16"/>
      <c r="R4516" s="16">
        <v>2733171.84</v>
      </c>
      <c r="S4516" s="16">
        <v>12</v>
      </c>
      <c r="T4516" s="16" t="s">
        <v>76</v>
      </c>
      <c r="U4516" s="16" t="s">
        <v>61</v>
      </c>
      <c r="V4516" s="16" t="s">
        <v>1960</v>
      </c>
    </row>
    <row r="4517" spans="1:22" s="7" customFormat="1" x14ac:dyDescent="0.3">
      <c r="A4517" s="16">
        <v>4512</v>
      </c>
      <c r="B4517" s="21" t="s">
        <v>3366</v>
      </c>
      <c r="C4517" s="16" t="s">
        <v>7002</v>
      </c>
      <c r="D4517" s="16" t="s">
        <v>7004</v>
      </c>
      <c r="E4517" s="16" t="s">
        <v>10624</v>
      </c>
      <c r="F4517" s="16"/>
      <c r="G4517" s="16" t="s">
        <v>9115</v>
      </c>
      <c r="H4517" s="251">
        <v>2732620.8</v>
      </c>
      <c r="I4517" s="251" t="s">
        <v>9113</v>
      </c>
      <c r="J4517" s="16"/>
      <c r="K4517" s="16"/>
      <c r="L4517" s="16"/>
      <c r="M4517" s="16"/>
      <c r="N4517" s="16"/>
      <c r="O4517" s="16"/>
      <c r="P4517" s="16"/>
      <c r="Q4517" s="16"/>
      <c r="R4517" s="16">
        <v>2732620.8</v>
      </c>
      <c r="S4517" s="16">
        <v>1</v>
      </c>
      <c r="T4517" s="16" t="s">
        <v>76</v>
      </c>
      <c r="U4517" s="16" t="s">
        <v>1320</v>
      </c>
      <c r="V4517" s="16" t="s">
        <v>10625</v>
      </c>
    </row>
    <row r="4518" spans="1:22" s="7" customFormat="1" ht="37.5" x14ac:dyDescent="0.3">
      <c r="A4518" s="16">
        <v>4513</v>
      </c>
      <c r="B4518" s="16" t="s">
        <v>5830</v>
      </c>
      <c r="C4518" s="16" t="s">
        <v>12386</v>
      </c>
      <c r="D4518" s="16" t="s">
        <v>12387</v>
      </c>
      <c r="E4518" s="16" t="s">
        <v>12736</v>
      </c>
      <c r="F4518" s="16"/>
      <c r="G4518" s="151" t="s">
        <v>9122</v>
      </c>
      <c r="H4518" s="275">
        <v>910255.5</v>
      </c>
      <c r="I4518" s="275">
        <v>20.350000000000001</v>
      </c>
      <c r="J4518" s="275">
        <v>0</v>
      </c>
      <c r="K4518" s="275">
        <v>0</v>
      </c>
      <c r="L4518" s="275">
        <v>910255.5</v>
      </c>
      <c r="M4518" s="275">
        <v>20.350000000000001</v>
      </c>
      <c r="N4518" s="275">
        <v>0</v>
      </c>
      <c r="O4518" s="275">
        <v>0</v>
      </c>
      <c r="P4518" s="275">
        <v>910255.5</v>
      </c>
      <c r="Q4518" s="275">
        <v>20.350000000000001</v>
      </c>
      <c r="R4518" s="16">
        <v>2730766.5</v>
      </c>
      <c r="S4518" s="275">
        <v>61.050000000000004</v>
      </c>
      <c r="T4518" s="38" t="s">
        <v>11752</v>
      </c>
      <c r="U4518" s="279"/>
      <c r="V4518" s="279"/>
    </row>
    <row r="4519" spans="1:22" s="7" customFormat="1" ht="75" x14ac:dyDescent="0.3">
      <c r="A4519" s="16">
        <v>4514</v>
      </c>
      <c r="B4519" s="114" t="s">
        <v>645</v>
      </c>
      <c r="C4519" s="114" t="s">
        <v>15871</v>
      </c>
      <c r="D4519" s="114" t="s">
        <v>15872</v>
      </c>
      <c r="E4519" s="114"/>
      <c r="F4519" s="114" t="s">
        <v>14449</v>
      </c>
      <c r="G4519" s="114" t="s">
        <v>33</v>
      </c>
      <c r="H4519" s="172">
        <v>2730000</v>
      </c>
      <c r="I4519" s="172">
        <v>7</v>
      </c>
      <c r="J4519" s="114"/>
      <c r="K4519" s="114"/>
      <c r="L4519" s="114"/>
      <c r="M4519" s="114"/>
      <c r="N4519" s="114"/>
      <c r="O4519" s="114"/>
      <c r="P4519" s="114"/>
      <c r="Q4519" s="114"/>
      <c r="R4519" s="16">
        <v>2730000</v>
      </c>
      <c r="S4519" s="114">
        <v>7</v>
      </c>
      <c r="T4519" s="20" t="s">
        <v>15828</v>
      </c>
      <c r="U4519" s="112" t="s">
        <v>83</v>
      </c>
      <c r="V4519" s="37"/>
    </row>
    <row r="4520" spans="1:22" s="7" customFormat="1" ht="409.5" x14ac:dyDescent="0.3">
      <c r="A4520" s="16">
        <v>4515</v>
      </c>
      <c r="B4520" s="21" t="s">
        <v>6802</v>
      </c>
      <c r="C4520" s="16" t="s">
        <v>6803</v>
      </c>
      <c r="D4520" s="16" t="s">
        <v>6804</v>
      </c>
      <c r="E4520" s="16" t="s">
        <v>6805</v>
      </c>
      <c r="F4520" s="16"/>
      <c r="G4520" s="16" t="s">
        <v>1493</v>
      </c>
      <c r="H4520" s="251">
        <v>2729700</v>
      </c>
      <c r="I4520" s="251">
        <v>9</v>
      </c>
      <c r="J4520" s="16">
        <v>0</v>
      </c>
      <c r="K4520" s="16">
        <v>0</v>
      </c>
      <c r="L4520" s="16">
        <v>0</v>
      </c>
      <c r="M4520" s="16">
        <v>0</v>
      </c>
      <c r="N4520" s="16">
        <v>0</v>
      </c>
      <c r="O4520" s="16">
        <v>0</v>
      </c>
      <c r="P4520" s="16">
        <v>0</v>
      </c>
      <c r="Q4520" s="16">
        <v>0</v>
      </c>
      <c r="R4520" s="16">
        <v>2729700</v>
      </c>
      <c r="S4520" s="16">
        <v>9</v>
      </c>
      <c r="T4520" s="16" t="s">
        <v>76</v>
      </c>
      <c r="U4520" s="16" t="s">
        <v>6806</v>
      </c>
      <c r="V4520" s="16" t="s">
        <v>199</v>
      </c>
    </row>
    <row r="4521" spans="1:22" s="5" customFormat="1" ht="37.5" customHeight="1" x14ac:dyDescent="0.3">
      <c r="A4521" s="16">
        <v>4516</v>
      </c>
      <c r="B4521" s="113" t="s">
        <v>16169</v>
      </c>
      <c r="C4521" s="113" t="s">
        <v>16241</v>
      </c>
      <c r="D4521" s="113" t="s">
        <v>16242</v>
      </c>
      <c r="E4521" s="114" t="s">
        <v>16243</v>
      </c>
      <c r="F4521" s="17">
        <v>4920</v>
      </c>
      <c r="G4521" s="21" t="s">
        <v>82</v>
      </c>
      <c r="H4521" s="115">
        <v>2720666.65</v>
      </c>
      <c r="I4521" s="115">
        <v>3.3</v>
      </c>
      <c r="J4521" s="171"/>
      <c r="K4521" s="171"/>
      <c r="L4521" s="171"/>
      <c r="M4521" s="171"/>
      <c r="N4521" s="171"/>
      <c r="O4521" s="171"/>
      <c r="P4521" s="174"/>
      <c r="Q4521" s="174"/>
      <c r="R4521" s="16">
        <v>2720666.65</v>
      </c>
      <c r="S4521" s="171">
        <v>3.3</v>
      </c>
      <c r="T4521" s="21" t="s">
        <v>15928</v>
      </c>
      <c r="U4521" s="112" t="s">
        <v>199</v>
      </c>
      <c r="V4521" s="112" t="s">
        <v>199</v>
      </c>
    </row>
    <row r="4522" spans="1:22" s="7" customFormat="1" ht="187.5" x14ac:dyDescent="0.3">
      <c r="A4522" s="16">
        <v>4517</v>
      </c>
      <c r="B4522" s="21" t="s">
        <v>8461</v>
      </c>
      <c r="C4522" s="16" t="s">
        <v>8462</v>
      </c>
      <c r="D4522" s="16" t="s">
        <v>8463</v>
      </c>
      <c r="E4522" s="16" t="s">
        <v>8464</v>
      </c>
      <c r="F4522" s="16"/>
      <c r="G4522" s="16" t="s">
        <v>33</v>
      </c>
      <c r="H4522" s="251">
        <v>525280</v>
      </c>
      <c r="I4522" s="251">
        <v>196</v>
      </c>
      <c r="J4522" s="16">
        <v>547600</v>
      </c>
      <c r="K4522" s="16">
        <v>185</v>
      </c>
      <c r="L4522" s="16">
        <v>547600</v>
      </c>
      <c r="M4522" s="16">
        <v>185</v>
      </c>
      <c r="N4522" s="16">
        <v>547600</v>
      </c>
      <c r="O4522" s="16">
        <v>185</v>
      </c>
      <c r="P4522" s="16">
        <v>547600</v>
      </c>
      <c r="Q4522" s="16">
        <v>185</v>
      </c>
      <c r="R4522" s="16">
        <v>2715680</v>
      </c>
      <c r="S4522" s="16">
        <v>936</v>
      </c>
      <c r="T4522" s="16" t="s">
        <v>213</v>
      </c>
      <c r="U4522" s="16" t="s">
        <v>35</v>
      </c>
      <c r="V4522" s="16" t="s">
        <v>7775</v>
      </c>
    </row>
    <row r="4523" spans="1:22" s="7" customFormat="1" ht="93.75" x14ac:dyDescent="0.3">
      <c r="A4523" s="16">
        <v>4518</v>
      </c>
      <c r="B4523" s="21" t="s">
        <v>8465</v>
      </c>
      <c r="C4523" s="16" t="s">
        <v>8466</v>
      </c>
      <c r="D4523" s="16" t="s">
        <v>8467</v>
      </c>
      <c r="E4523" s="16" t="s">
        <v>8468</v>
      </c>
      <c r="F4523" s="16"/>
      <c r="G4523" s="16" t="s">
        <v>33</v>
      </c>
      <c r="H4523" s="251">
        <v>306000</v>
      </c>
      <c r="I4523" s="251">
        <v>60</v>
      </c>
      <c r="J4523" s="16">
        <v>602210</v>
      </c>
      <c r="K4523" s="16">
        <v>70</v>
      </c>
      <c r="L4523" s="16">
        <v>602210</v>
      </c>
      <c r="M4523" s="16">
        <v>70</v>
      </c>
      <c r="N4523" s="16">
        <v>602210</v>
      </c>
      <c r="O4523" s="16">
        <v>70</v>
      </c>
      <c r="P4523" s="16">
        <v>602210</v>
      </c>
      <c r="Q4523" s="16">
        <v>70</v>
      </c>
      <c r="R4523" s="16">
        <v>2714840</v>
      </c>
      <c r="S4523" s="16">
        <v>340</v>
      </c>
      <c r="T4523" s="16" t="s">
        <v>213</v>
      </c>
      <c r="U4523" s="16" t="s">
        <v>8469</v>
      </c>
      <c r="V4523" s="16" t="s">
        <v>8470</v>
      </c>
    </row>
    <row r="4524" spans="1:22" s="7" customFormat="1" ht="243.75" x14ac:dyDescent="0.3">
      <c r="A4524" s="16">
        <v>4519</v>
      </c>
      <c r="B4524" s="21" t="s">
        <v>8471</v>
      </c>
      <c r="C4524" s="16" t="s">
        <v>599</v>
      </c>
      <c r="D4524" s="16" t="s">
        <v>598</v>
      </c>
      <c r="E4524" s="16" t="s">
        <v>600</v>
      </c>
      <c r="F4524" s="16"/>
      <c r="G4524" s="16" t="s">
        <v>33</v>
      </c>
      <c r="H4524" s="251">
        <v>540000</v>
      </c>
      <c r="I4524" s="251">
        <v>18</v>
      </c>
      <c r="J4524" s="16">
        <v>543000</v>
      </c>
      <c r="K4524" s="16">
        <v>10</v>
      </c>
      <c r="L4524" s="16">
        <v>543000</v>
      </c>
      <c r="M4524" s="16">
        <v>10</v>
      </c>
      <c r="N4524" s="16">
        <v>543000</v>
      </c>
      <c r="O4524" s="16">
        <v>10</v>
      </c>
      <c r="P4524" s="16">
        <v>543000</v>
      </c>
      <c r="Q4524" s="16">
        <v>10</v>
      </c>
      <c r="R4524" s="16">
        <v>2712000</v>
      </c>
      <c r="S4524" s="16">
        <v>58</v>
      </c>
      <c r="T4524" s="16" t="s">
        <v>213</v>
      </c>
      <c r="U4524" s="16" t="s">
        <v>35</v>
      </c>
      <c r="V4524" s="16" t="s">
        <v>7856</v>
      </c>
    </row>
    <row r="4525" spans="1:22" s="7" customFormat="1" ht="409.5" x14ac:dyDescent="0.3">
      <c r="A4525" s="16">
        <v>4520</v>
      </c>
      <c r="B4525" s="21" t="s">
        <v>8472</v>
      </c>
      <c r="C4525" s="16" t="s">
        <v>8473</v>
      </c>
      <c r="D4525" s="16" t="s">
        <v>2641</v>
      </c>
      <c r="E4525" s="16" t="s">
        <v>8474</v>
      </c>
      <c r="F4525" s="16"/>
      <c r="G4525" s="16" t="s">
        <v>33</v>
      </c>
      <c r="H4525" s="251">
        <v>478499.99999999994</v>
      </c>
      <c r="I4525" s="251">
        <v>319</v>
      </c>
      <c r="J4525" s="16">
        <v>612000</v>
      </c>
      <c r="K4525" s="16">
        <v>340</v>
      </c>
      <c r="L4525" s="16">
        <v>540000</v>
      </c>
      <c r="M4525" s="16">
        <v>300</v>
      </c>
      <c r="N4525" s="16">
        <v>540000</v>
      </c>
      <c r="O4525" s="16">
        <v>300</v>
      </c>
      <c r="P4525" s="16">
        <v>540000</v>
      </c>
      <c r="Q4525" s="16">
        <v>300</v>
      </c>
      <c r="R4525" s="16">
        <v>2710500</v>
      </c>
      <c r="S4525" s="16">
        <v>1559</v>
      </c>
      <c r="T4525" s="16" t="s">
        <v>213</v>
      </c>
      <c r="U4525" s="16" t="s">
        <v>35</v>
      </c>
      <c r="V4525" s="16" t="s">
        <v>575</v>
      </c>
    </row>
    <row r="4526" spans="1:22" s="7" customFormat="1" ht="75" x14ac:dyDescent="0.3">
      <c r="A4526" s="16">
        <v>4521</v>
      </c>
      <c r="B4526" s="51" t="s">
        <v>7015</v>
      </c>
      <c r="C4526" s="51" t="s">
        <v>10127</v>
      </c>
      <c r="D4526" s="51" t="s">
        <v>848</v>
      </c>
      <c r="E4526" s="51" t="s">
        <v>14957</v>
      </c>
      <c r="F4526" s="40" t="s">
        <v>14449</v>
      </c>
      <c r="G4526" s="51" t="s">
        <v>9115</v>
      </c>
      <c r="H4526" s="437">
        <v>2710400</v>
      </c>
      <c r="I4526" s="251" t="s">
        <v>7128</v>
      </c>
      <c r="J4526" s="17"/>
      <c r="K4526" s="17"/>
      <c r="L4526" s="17"/>
      <c r="M4526" s="17"/>
      <c r="N4526" s="17"/>
      <c r="O4526" s="17"/>
      <c r="P4526" s="17"/>
      <c r="Q4526" s="17"/>
      <c r="R4526" s="16">
        <v>2710400</v>
      </c>
      <c r="S4526" s="16">
        <v>20</v>
      </c>
      <c r="T4526" s="51" t="s">
        <v>14655</v>
      </c>
      <c r="U4526" s="51"/>
      <c r="V4526" s="17"/>
    </row>
    <row r="4527" spans="1:22" s="7" customFormat="1" ht="409.5" x14ac:dyDescent="0.3">
      <c r="A4527" s="16">
        <v>4522</v>
      </c>
      <c r="B4527" s="21" t="s">
        <v>5413</v>
      </c>
      <c r="C4527" s="16" t="s">
        <v>5414</v>
      </c>
      <c r="D4527" s="16" t="s">
        <v>5415</v>
      </c>
      <c r="E4527" s="16" t="s">
        <v>6794</v>
      </c>
      <c r="F4527" s="16"/>
      <c r="G4527" s="16" t="s">
        <v>1493</v>
      </c>
      <c r="H4527" s="251">
        <v>2709000</v>
      </c>
      <c r="I4527" s="251">
        <v>12</v>
      </c>
      <c r="J4527" s="16">
        <v>0</v>
      </c>
      <c r="K4527" s="16">
        <v>0</v>
      </c>
      <c r="L4527" s="16">
        <v>0</v>
      </c>
      <c r="M4527" s="16">
        <v>0</v>
      </c>
      <c r="N4527" s="16">
        <v>0</v>
      </c>
      <c r="O4527" s="16">
        <v>0</v>
      </c>
      <c r="P4527" s="16">
        <v>0</v>
      </c>
      <c r="Q4527" s="16">
        <v>0</v>
      </c>
      <c r="R4527" s="16">
        <v>2709000</v>
      </c>
      <c r="S4527" s="16">
        <v>12</v>
      </c>
      <c r="T4527" s="16" t="s">
        <v>76</v>
      </c>
      <c r="U4527" s="16"/>
      <c r="V4527" s="16" t="s">
        <v>6795</v>
      </c>
    </row>
    <row r="4528" spans="1:22" s="6" customFormat="1" ht="243.75" x14ac:dyDescent="0.2">
      <c r="A4528" s="16">
        <v>4523</v>
      </c>
      <c r="B4528" s="21" t="s">
        <v>1402</v>
      </c>
      <c r="C4528" s="16" t="s">
        <v>1404</v>
      </c>
      <c r="D4528" s="16" t="s">
        <v>2402</v>
      </c>
      <c r="E4528" s="16" t="s">
        <v>2444</v>
      </c>
      <c r="F4528" s="16"/>
      <c r="G4528" s="16" t="s">
        <v>1493</v>
      </c>
      <c r="H4528" s="251">
        <v>1981787.5</v>
      </c>
      <c r="I4528" s="251">
        <v>100</v>
      </c>
      <c r="J4528" s="16">
        <v>171228.17073779996</v>
      </c>
      <c r="K4528" s="16">
        <v>100</v>
      </c>
      <c r="L4528" s="16">
        <v>178077.29756731197</v>
      </c>
      <c r="M4528" s="16">
        <v>100</v>
      </c>
      <c r="N4528" s="16">
        <v>185200.38947000445</v>
      </c>
      <c r="O4528" s="16">
        <v>100</v>
      </c>
      <c r="P4528" s="16">
        <v>192608.40504880462</v>
      </c>
      <c r="Q4528" s="16">
        <v>100</v>
      </c>
      <c r="R4528" s="16">
        <v>2708901.7628239216</v>
      </c>
      <c r="S4528" s="16">
        <v>500</v>
      </c>
      <c r="T4528" s="16" t="s">
        <v>966</v>
      </c>
      <c r="U4528" s="16" t="s">
        <v>35</v>
      </c>
      <c r="V4528" s="16" t="s">
        <v>199</v>
      </c>
    </row>
    <row r="4529" spans="1:22" s="6" customFormat="1" x14ac:dyDescent="0.2">
      <c r="A4529" s="16">
        <v>4524</v>
      </c>
      <c r="B4529" s="21" t="s">
        <v>2657</v>
      </c>
      <c r="C4529" s="16" t="s">
        <v>2656</v>
      </c>
      <c r="D4529" s="16" t="s">
        <v>2658</v>
      </c>
      <c r="E4529" s="16" t="s">
        <v>2658</v>
      </c>
      <c r="F4529" s="16"/>
      <c r="G4529" s="16" t="s">
        <v>7084</v>
      </c>
      <c r="H4529" s="251">
        <v>2704800</v>
      </c>
      <c r="I4529" s="251" t="s">
        <v>10484</v>
      </c>
      <c r="J4529" s="16"/>
      <c r="K4529" s="16"/>
      <c r="L4529" s="16"/>
      <c r="M4529" s="16"/>
      <c r="N4529" s="16"/>
      <c r="O4529" s="16"/>
      <c r="P4529" s="16"/>
      <c r="Q4529" s="16"/>
      <c r="R4529" s="16">
        <v>2704800</v>
      </c>
      <c r="S4529" s="16">
        <v>1500</v>
      </c>
      <c r="T4529" s="16" t="s">
        <v>76</v>
      </c>
      <c r="U4529" s="16" t="s">
        <v>2567</v>
      </c>
      <c r="V4529" s="16" t="s">
        <v>10533</v>
      </c>
    </row>
    <row r="4530" spans="1:22" s="6" customFormat="1" ht="75" customHeight="1" x14ac:dyDescent="0.3">
      <c r="A4530" s="16">
        <v>4525</v>
      </c>
      <c r="B4530" s="114" t="s">
        <v>4237</v>
      </c>
      <c r="C4530" s="114" t="s">
        <v>4690</v>
      </c>
      <c r="D4530" s="114" t="s">
        <v>1037</v>
      </c>
      <c r="E4530" s="114" t="s">
        <v>1051</v>
      </c>
      <c r="F4530" s="114" t="s">
        <v>14449</v>
      </c>
      <c r="G4530" s="114" t="s">
        <v>9115</v>
      </c>
      <c r="H4530" s="189">
        <v>2704800</v>
      </c>
      <c r="I4530" s="172" t="s">
        <v>9969</v>
      </c>
      <c r="J4530" s="20"/>
      <c r="K4530" s="20"/>
      <c r="L4530" s="20"/>
      <c r="M4530" s="20"/>
      <c r="N4530" s="20"/>
      <c r="O4530" s="20"/>
      <c r="P4530" s="20"/>
      <c r="Q4530" s="20"/>
      <c r="R4530" s="16">
        <v>2704800</v>
      </c>
      <c r="S4530" s="21">
        <v>7</v>
      </c>
      <c r="T4530" s="20" t="s">
        <v>15828</v>
      </c>
      <c r="U4530" s="112"/>
      <c r="V4530" s="37"/>
    </row>
    <row r="4531" spans="1:22" s="6" customFormat="1" ht="56.25" x14ac:dyDescent="0.2">
      <c r="A4531" s="16">
        <v>4526</v>
      </c>
      <c r="B4531" s="16" t="s">
        <v>1912</v>
      </c>
      <c r="C4531" s="16" t="s">
        <v>11916</v>
      </c>
      <c r="D4531" s="16" t="s">
        <v>5479</v>
      </c>
      <c r="E4531" s="16" t="s">
        <v>13388</v>
      </c>
      <c r="F4531" s="16"/>
      <c r="G4531" s="151" t="s">
        <v>9115</v>
      </c>
      <c r="H4531" s="168">
        <v>2700297.6</v>
      </c>
      <c r="I4531" s="166" t="s">
        <v>9196</v>
      </c>
      <c r="J4531" s="166">
        <v>0</v>
      </c>
      <c r="K4531" s="166">
        <v>0</v>
      </c>
      <c r="L4531" s="166">
        <v>0</v>
      </c>
      <c r="M4531" s="166">
        <v>0</v>
      </c>
      <c r="N4531" s="166">
        <v>0</v>
      </c>
      <c r="O4531" s="166">
        <v>0</v>
      </c>
      <c r="P4531" s="166">
        <v>0</v>
      </c>
      <c r="Q4531" s="166">
        <v>0</v>
      </c>
      <c r="R4531" s="16">
        <v>2700297.6</v>
      </c>
      <c r="S4531" s="275">
        <v>12</v>
      </c>
      <c r="T4531" s="20" t="s">
        <v>13227</v>
      </c>
      <c r="U4531" s="118"/>
      <c r="V4531" s="118"/>
    </row>
    <row r="4532" spans="1:22" s="6" customFormat="1" ht="409.5" x14ac:dyDescent="0.2">
      <c r="A4532" s="16">
        <v>4527</v>
      </c>
      <c r="B4532" s="21" t="s">
        <v>3170</v>
      </c>
      <c r="C4532" s="16" t="s">
        <v>5451</v>
      </c>
      <c r="D4532" s="16" t="s">
        <v>5452</v>
      </c>
      <c r="E4532" s="16" t="s">
        <v>5494</v>
      </c>
      <c r="F4532" s="16"/>
      <c r="G4532" s="16" t="s">
        <v>410</v>
      </c>
      <c r="H4532" s="251">
        <v>2700000</v>
      </c>
      <c r="I4532" s="251">
        <v>6</v>
      </c>
      <c r="J4532" s="16">
        <v>0</v>
      </c>
      <c r="K4532" s="16">
        <v>0</v>
      </c>
      <c r="L4532" s="16">
        <v>0</v>
      </c>
      <c r="M4532" s="16">
        <v>0</v>
      </c>
      <c r="N4532" s="16">
        <v>0</v>
      </c>
      <c r="O4532" s="16">
        <v>0</v>
      </c>
      <c r="P4532" s="16">
        <v>0</v>
      </c>
      <c r="Q4532" s="16">
        <v>0</v>
      </c>
      <c r="R4532" s="16">
        <v>2700000</v>
      </c>
      <c r="S4532" s="16">
        <v>6</v>
      </c>
      <c r="T4532" s="16" t="s">
        <v>76</v>
      </c>
      <c r="U4532" s="16"/>
      <c r="V4532" s="16"/>
    </row>
    <row r="4533" spans="1:22" s="6" customFormat="1" ht="37.5" customHeight="1" x14ac:dyDescent="0.3">
      <c r="A4533" s="16">
        <v>4528</v>
      </c>
      <c r="B4533" s="113" t="s">
        <v>6179</v>
      </c>
      <c r="C4533" s="113" t="s">
        <v>6180</v>
      </c>
      <c r="D4533" s="113" t="s">
        <v>6181</v>
      </c>
      <c r="E4533" s="113" t="s">
        <v>6181</v>
      </c>
      <c r="F4533" s="20" t="s">
        <v>14449</v>
      </c>
      <c r="G4533" s="113" t="s">
        <v>9115</v>
      </c>
      <c r="H4533" s="189">
        <v>2700000</v>
      </c>
      <c r="I4533" s="172" t="s">
        <v>9113</v>
      </c>
      <c r="J4533" s="20"/>
      <c r="K4533" s="20"/>
      <c r="L4533" s="20"/>
      <c r="M4533" s="20"/>
      <c r="N4533" s="20"/>
      <c r="O4533" s="20"/>
      <c r="P4533" s="20"/>
      <c r="Q4533" s="20"/>
      <c r="R4533" s="16">
        <v>2700000</v>
      </c>
      <c r="S4533" s="21">
        <v>1</v>
      </c>
      <c r="T4533" s="113" t="s">
        <v>14450</v>
      </c>
      <c r="U4533" s="16"/>
      <c r="V4533" s="112"/>
    </row>
    <row r="4534" spans="1:22" s="6" customFormat="1" ht="93.75" customHeight="1" x14ac:dyDescent="0.3">
      <c r="A4534" s="16">
        <v>4529</v>
      </c>
      <c r="B4534" s="114" t="s">
        <v>15873</v>
      </c>
      <c r="C4534" s="114" t="s">
        <v>182</v>
      </c>
      <c r="D4534" s="114" t="s">
        <v>183</v>
      </c>
      <c r="E4534" s="114"/>
      <c r="F4534" s="114" t="s">
        <v>14449</v>
      </c>
      <c r="G4534" s="114" t="s">
        <v>33</v>
      </c>
      <c r="H4534" s="172">
        <v>2700000</v>
      </c>
      <c r="I4534" s="172">
        <v>2</v>
      </c>
      <c r="J4534" s="114"/>
      <c r="K4534" s="114"/>
      <c r="L4534" s="114"/>
      <c r="M4534" s="114"/>
      <c r="N4534" s="114"/>
      <c r="O4534" s="114"/>
      <c r="P4534" s="114"/>
      <c r="Q4534" s="114"/>
      <c r="R4534" s="16">
        <v>2700000</v>
      </c>
      <c r="S4534" s="114">
        <v>2</v>
      </c>
      <c r="T4534" s="20" t="s">
        <v>15828</v>
      </c>
      <c r="U4534" s="112" t="s">
        <v>83</v>
      </c>
      <c r="V4534" s="37"/>
    </row>
    <row r="4535" spans="1:22" s="6" customFormat="1" ht="93.75" x14ac:dyDescent="0.2">
      <c r="A4535" s="16">
        <v>4530</v>
      </c>
      <c r="B4535" s="21" t="s">
        <v>3312</v>
      </c>
      <c r="C4535" s="16" t="s">
        <v>3313</v>
      </c>
      <c r="D4535" s="16" t="s">
        <v>3314</v>
      </c>
      <c r="E4535" s="16" t="s">
        <v>3590</v>
      </c>
      <c r="F4535" s="16"/>
      <c r="G4535" s="16" t="s">
        <v>1493</v>
      </c>
      <c r="H4535" s="251">
        <v>498412</v>
      </c>
      <c r="I4535" s="251">
        <v>53</v>
      </c>
      <c r="J4535" s="16">
        <v>518348.48000000004</v>
      </c>
      <c r="K4535" s="16">
        <v>53</v>
      </c>
      <c r="L4535" s="16">
        <v>539082.4192</v>
      </c>
      <c r="M4535" s="16">
        <v>53</v>
      </c>
      <c r="N4535" s="16">
        <v>560645.715968</v>
      </c>
      <c r="O4535" s="16">
        <v>53</v>
      </c>
      <c r="P4535" s="16">
        <v>583071.54460671998</v>
      </c>
      <c r="Q4535" s="16">
        <v>53</v>
      </c>
      <c r="R4535" s="16">
        <v>2699560.1597747197</v>
      </c>
      <c r="S4535" s="16">
        <v>265</v>
      </c>
      <c r="T4535" s="16" t="s">
        <v>50</v>
      </c>
      <c r="U4535" s="16" t="s">
        <v>2567</v>
      </c>
      <c r="V4535" s="16" t="s">
        <v>199</v>
      </c>
    </row>
    <row r="4536" spans="1:22" s="6" customFormat="1" ht="75" x14ac:dyDescent="0.2">
      <c r="A4536" s="16">
        <v>4531</v>
      </c>
      <c r="B4536" s="21" t="s">
        <v>8766</v>
      </c>
      <c r="C4536" s="16" t="s">
        <v>8765</v>
      </c>
      <c r="D4536" s="16" t="s">
        <v>1501</v>
      </c>
      <c r="E4536" s="16" t="s">
        <v>9136</v>
      </c>
      <c r="F4536" s="16"/>
      <c r="G4536" s="16" t="s">
        <v>7034</v>
      </c>
      <c r="H4536" s="251">
        <v>2190720</v>
      </c>
      <c r="I4536" s="251">
        <v>3</v>
      </c>
      <c r="J4536" s="16">
        <v>507465.60900000005</v>
      </c>
      <c r="K4536" s="16">
        <v>2</v>
      </c>
      <c r="L4536" s="16">
        <v>0</v>
      </c>
      <c r="M4536" s="16">
        <v>0</v>
      </c>
      <c r="N4536" s="16">
        <v>0</v>
      </c>
      <c r="O4536" s="16">
        <v>0</v>
      </c>
      <c r="P4536" s="16">
        <v>0</v>
      </c>
      <c r="Q4536" s="16">
        <v>0</v>
      </c>
      <c r="R4536" s="16">
        <v>2698185.6090000002</v>
      </c>
      <c r="S4536" s="16">
        <v>5</v>
      </c>
      <c r="T4536" s="16" t="s">
        <v>9133</v>
      </c>
      <c r="U4536" s="16" t="s">
        <v>35</v>
      </c>
      <c r="V4536" s="16"/>
    </row>
    <row r="4537" spans="1:22" s="6" customFormat="1" x14ac:dyDescent="0.2">
      <c r="A4537" s="16">
        <v>4532</v>
      </c>
      <c r="B4537" s="21" t="s">
        <v>2548</v>
      </c>
      <c r="C4537" s="16" t="s">
        <v>5254</v>
      </c>
      <c r="D4537" s="16" t="s">
        <v>5255</v>
      </c>
      <c r="E4537" s="16" t="s">
        <v>10964</v>
      </c>
      <c r="F4537" s="16"/>
      <c r="G4537" s="16" t="s">
        <v>9115</v>
      </c>
      <c r="H4537" s="251">
        <v>2696803.2</v>
      </c>
      <c r="I4537" s="251" t="s">
        <v>9950</v>
      </c>
      <c r="J4537" s="16"/>
      <c r="K4537" s="16"/>
      <c r="L4537" s="16"/>
      <c r="M4537" s="16"/>
      <c r="N4537" s="16"/>
      <c r="O4537" s="16"/>
      <c r="P4537" s="16"/>
      <c r="Q4537" s="16"/>
      <c r="R4537" s="16">
        <v>2696803.2</v>
      </c>
      <c r="S4537" s="16">
        <v>70</v>
      </c>
      <c r="T4537" s="16" t="s">
        <v>76</v>
      </c>
      <c r="U4537" s="16" t="s">
        <v>10965</v>
      </c>
      <c r="V4537" s="16" t="s">
        <v>10966</v>
      </c>
    </row>
    <row r="4538" spans="1:22" s="6" customFormat="1" ht="409.5" x14ac:dyDescent="0.2">
      <c r="A4538" s="16">
        <v>4533</v>
      </c>
      <c r="B4538" s="21" t="s">
        <v>2371</v>
      </c>
      <c r="C4538" s="16" t="s">
        <v>5985</v>
      </c>
      <c r="D4538" s="16" t="s">
        <v>5986</v>
      </c>
      <c r="E4538" s="16" t="s">
        <v>5987</v>
      </c>
      <c r="F4538" s="16"/>
      <c r="G4538" s="16" t="s">
        <v>1493</v>
      </c>
      <c r="H4538" s="251">
        <v>2696400</v>
      </c>
      <c r="I4538" s="251">
        <v>12</v>
      </c>
      <c r="J4538" s="16">
        <v>0</v>
      </c>
      <c r="K4538" s="16">
        <v>0</v>
      </c>
      <c r="L4538" s="16">
        <v>0</v>
      </c>
      <c r="M4538" s="16">
        <v>0</v>
      </c>
      <c r="N4538" s="16">
        <v>0</v>
      </c>
      <c r="O4538" s="16">
        <v>0</v>
      </c>
      <c r="P4538" s="16">
        <v>0</v>
      </c>
      <c r="Q4538" s="16">
        <v>0</v>
      </c>
      <c r="R4538" s="16">
        <v>2696400</v>
      </c>
      <c r="S4538" s="16">
        <v>12</v>
      </c>
      <c r="T4538" s="16" t="s">
        <v>76</v>
      </c>
      <c r="U4538" s="16"/>
      <c r="V4538" s="16"/>
    </row>
    <row r="4539" spans="1:22" s="6" customFormat="1" ht="225" x14ac:dyDescent="0.2">
      <c r="A4539" s="16">
        <v>4534</v>
      </c>
      <c r="B4539" s="21" t="s">
        <v>5573</v>
      </c>
      <c r="C4539" s="16" t="s">
        <v>5574</v>
      </c>
      <c r="D4539" s="16" t="s">
        <v>5575</v>
      </c>
      <c r="E4539" s="16" t="s">
        <v>5582</v>
      </c>
      <c r="F4539" s="16"/>
      <c r="G4539" s="16" t="s">
        <v>1493</v>
      </c>
      <c r="H4539" s="251">
        <v>2695145</v>
      </c>
      <c r="I4539" s="251">
        <v>485</v>
      </c>
      <c r="J4539" s="16">
        <v>0</v>
      </c>
      <c r="K4539" s="16">
        <v>0</v>
      </c>
      <c r="L4539" s="16">
        <v>0</v>
      </c>
      <c r="M4539" s="16">
        <v>0</v>
      </c>
      <c r="N4539" s="16">
        <v>0</v>
      </c>
      <c r="O4539" s="16">
        <v>0</v>
      </c>
      <c r="P4539" s="16">
        <v>0</v>
      </c>
      <c r="Q4539" s="16">
        <v>0</v>
      </c>
      <c r="R4539" s="16">
        <v>2695145</v>
      </c>
      <c r="S4539" s="16">
        <v>485</v>
      </c>
      <c r="T4539" s="16" t="s">
        <v>76</v>
      </c>
      <c r="U4539" s="16" t="s">
        <v>1320</v>
      </c>
      <c r="V4539" s="16" t="s">
        <v>3310</v>
      </c>
    </row>
    <row r="4540" spans="1:22" s="7" customFormat="1" ht="56.25" x14ac:dyDescent="0.3">
      <c r="A4540" s="16">
        <v>4535</v>
      </c>
      <c r="B4540" s="16" t="s">
        <v>5881</v>
      </c>
      <c r="C4540" s="16" t="s">
        <v>13389</v>
      </c>
      <c r="D4540" s="16" t="s">
        <v>13390</v>
      </c>
      <c r="E4540" s="16" t="s">
        <v>13391</v>
      </c>
      <c r="F4540" s="16"/>
      <c r="G4540" s="151" t="s">
        <v>9115</v>
      </c>
      <c r="H4540" s="168">
        <v>2692435.2</v>
      </c>
      <c r="I4540" s="166" t="s">
        <v>10462</v>
      </c>
      <c r="J4540" s="166">
        <v>0</v>
      </c>
      <c r="K4540" s="166">
        <v>0</v>
      </c>
      <c r="L4540" s="166">
        <v>0</v>
      </c>
      <c r="M4540" s="166">
        <v>0</v>
      </c>
      <c r="N4540" s="166">
        <v>0</v>
      </c>
      <c r="O4540" s="166">
        <v>0</v>
      </c>
      <c r="P4540" s="166">
        <v>0</v>
      </c>
      <c r="Q4540" s="166">
        <v>0</v>
      </c>
      <c r="R4540" s="16">
        <v>2692435.2</v>
      </c>
      <c r="S4540" s="275">
        <v>52</v>
      </c>
      <c r="T4540" s="20" t="s">
        <v>13227</v>
      </c>
      <c r="U4540" s="118"/>
      <c r="V4540" s="118"/>
    </row>
    <row r="4541" spans="1:22" s="7" customFormat="1" ht="168.75" x14ac:dyDescent="0.3">
      <c r="A4541" s="16">
        <v>4536</v>
      </c>
      <c r="B4541" s="21" t="s">
        <v>384</v>
      </c>
      <c r="C4541" s="16" t="s">
        <v>2293</v>
      </c>
      <c r="D4541" s="16" t="s">
        <v>9375</v>
      </c>
      <c r="E4541" s="16" t="s">
        <v>9376</v>
      </c>
      <c r="F4541" s="16"/>
      <c r="G4541" s="16" t="s">
        <v>9115</v>
      </c>
      <c r="H4541" s="251">
        <v>2688000</v>
      </c>
      <c r="I4541" s="251" t="s">
        <v>9120</v>
      </c>
      <c r="J4541" s="16"/>
      <c r="K4541" s="16"/>
      <c r="L4541" s="16"/>
      <c r="M4541" s="16"/>
      <c r="N4541" s="16"/>
      <c r="O4541" s="16"/>
      <c r="P4541" s="16"/>
      <c r="Q4541" s="16"/>
      <c r="R4541" s="16">
        <v>2688000</v>
      </c>
      <c r="S4541" s="16">
        <v>2</v>
      </c>
      <c r="T4541" s="16" t="s">
        <v>1326</v>
      </c>
      <c r="U4541" s="16"/>
      <c r="V4541" s="16"/>
    </row>
    <row r="4542" spans="1:22" s="7" customFormat="1" ht="56.25" x14ac:dyDescent="0.3">
      <c r="A4542" s="16">
        <v>4537</v>
      </c>
      <c r="B4542" s="21" t="s">
        <v>544</v>
      </c>
      <c r="C4542" s="16" t="s">
        <v>5980</v>
      </c>
      <c r="D4542" s="16" t="s">
        <v>5981</v>
      </c>
      <c r="E4542" s="16" t="s">
        <v>10552</v>
      </c>
      <c r="F4542" s="16"/>
      <c r="G4542" s="16" t="s">
        <v>9115</v>
      </c>
      <c r="H4542" s="251">
        <v>2688000</v>
      </c>
      <c r="I4542" s="251" t="s">
        <v>9120</v>
      </c>
      <c r="J4542" s="16"/>
      <c r="K4542" s="16"/>
      <c r="L4542" s="16"/>
      <c r="M4542" s="16"/>
      <c r="N4542" s="16"/>
      <c r="O4542" s="16"/>
      <c r="P4542" s="16"/>
      <c r="Q4542" s="16"/>
      <c r="R4542" s="16">
        <v>2688000</v>
      </c>
      <c r="S4542" s="16">
        <v>2</v>
      </c>
      <c r="T4542" s="16" t="s">
        <v>76</v>
      </c>
      <c r="U4542" s="16" t="s">
        <v>61</v>
      </c>
      <c r="V4542" s="16" t="s">
        <v>10428</v>
      </c>
    </row>
    <row r="4543" spans="1:22" s="7" customFormat="1" ht="93.75" x14ac:dyDescent="0.3">
      <c r="A4543" s="16">
        <v>4538</v>
      </c>
      <c r="B4543" s="21" t="s">
        <v>384</v>
      </c>
      <c r="C4543" s="16" t="s">
        <v>6390</v>
      </c>
      <c r="D4543" s="16" t="s">
        <v>6391</v>
      </c>
      <c r="E4543" s="16" t="s">
        <v>10844</v>
      </c>
      <c r="F4543" s="16"/>
      <c r="G4543" s="16" t="s">
        <v>9115</v>
      </c>
      <c r="H4543" s="251">
        <v>2688000</v>
      </c>
      <c r="I4543" s="251" t="s">
        <v>9120</v>
      </c>
      <c r="J4543" s="16"/>
      <c r="K4543" s="16"/>
      <c r="L4543" s="16"/>
      <c r="M4543" s="16"/>
      <c r="N4543" s="16"/>
      <c r="O4543" s="16"/>
      <c r="P4543" s="16"/>
      <c r="Q4543" s="16"/>
      <c r="R4543" s="16">
        <v>2688000</v>
      </c>
      <c r="S4543" s="16">
        <v>2</v>
      </c>
      <c r="T4543" s="16" t="s">
        <v>76</v>
      </c>
      <c r="U4543" s="16" t="s">
        <v>2567</v>
      </c>
      <c r="V4543" s="16" t="s">
        <v>10683</v>
      </c>
    </row>
    <row r="4544" spans="1:22" s="7" customFormat="1" ht="93.75" x14ac:dyDescent="0.3">
      <c r="A4544" s="16">
        <v>4539</v>
      </c>
      <c r="B4544" s="21" t="s">
        <v>384</v>
      </c>
      <c r="C4544" s="16" t="s">
        <v>6390</v>
      </c>
      <c r="D4544" s="16" t="s">
        <v>6391</v>
      </c>
      <c r="E4544" s="16" t="s">
        <v>10844</v>
      </c>
      <c r="F4544" s="16"/>
      <c r="G4544" s="16" t="s">
        <v>9115</v>
      </c>
      <c r="H4544" s="251">
        <v>2688000</v>
      </c>
      <c r="I4544" s="251" t="s">
        <v>9120</v>
      </c>
      <c r="J4544" s="16"/>
      <c r="K4544" s="16"/>
      <c r="L4544" s="16"/>
      <c r="M4544" s="16"/>
      <c r="N4544" s="16"/>
      <c r="O4544" s="16"/>
      <c r="P4544" s="16"/>
      <c r="Q4544" s="16"/>
      <c r="R4544" s="16">
        <v>2688000</v>
      </c>
      <c r="S4544" s="16">
        <v>2</v>
      </c>
      <c r="T4544" s="16" t="s">
        <v>76</v>
      </c>
      <c r="U4544" s="16" t="s">
        <v>2567</v>
      </c>
      <c r="V4544" s="16" t="s">
        <v>10683</v>
      </c>
    </row>
    <row r="4545" spans="1:22" s="7" customFormat="1" ht="131.25" x14ac:dyDescent="0.3">
      <c r="A4545" s="16">
        <v>4540</v>
      </c>
      <c r="B4545" s="113" t="s">
        <v>55</v>
      </c>
      <c r="C4545" s="113" t="s">
        <v>12534</v>
      </c>
      <c r="D4545" s="113" t="s">
        <v>12535</v>
      </c>
      <c r="E4545" s="113" t="s">
        <v>14508</v>
      </c>
      <c r="F4545" s="20" t="s">
        <v>14449</v>
      </c>
      <c r="G4545" s="113" t="s">
        <v>9115</v>
      </c>
      <c r="H4545" s="189">
        <v>2688000</v>
      </c>
      <c r="I4545" s="172" t="s">
        <v>9266</v>
      </c>
      <c r="J4545" s="20"/>
      <c r="K4545" s="20"/>
      <c r="L4545" s="20"/>
      <c r="M4545" s="20"/>
      <c r="N4545" s="20"/>
      <c r="O4545" s="20"/>
      <c r="P4545" s="20"/>
      <c r="Q4545" s="20"/>
      <c r="R4545" s="16">
        <v>2688000</v>
      </c>
      <c r="S4545" s="21">
        <v>4</v>
      </c>
      <c r="T4545" s="113" t="s">
        <v>14450</v>
      </c>
      <c r="U4545" s="16"/>
      <c r="V4545" s="112"/>
    </row>
    <row r="4546" spans="1:22" s="7" customFormat="1" ht="56.25" x14ac:dyDescent="0.3">
      <c r="A4546" s="16">
        <v>4541</v>
      </c>
      <c r="B4546" s="51" t="s">
        <v>816</v>
      </c>
      <c r="C4546" s="51" t="s">
        <v>12327</v>
      </c>
      <c r="D4546" s="51" t="s">
        <v>12328</v>
      </c>
      <c r="E4546" s="51" t="s">
        <v>15006</v>
      </c>
      <c r="F4546" s="40" t="s">
        <v>14449</v>
      </c>
      <c r="G4546" s="51" t="s">
        <v>7084</v>
      </c>
      <c r="H4546" s="437">
        <v>2688000</v>
      </c>
      <c r="I4546" s="251" t="s">
        <v>10403</v>
      </c>
      <c r="J4546" s="17"/>
      <c r="K4546" s="17"/>
      <c r="L4546" s="17"/>
      <c r="M4546" s="17"/>
      <c r="N4546" s="17"/>
      <c r="O4546" s="17"/>
      <c r="P4546" s="17"/>
      <c r="Q4546" s="17"/>
      <c r="R4546" s="16">
        <v>2688000</v>
      </c>
      <c r="S4546" s="16">
        <v>3000</v>
      </c>
      <c r="T4546" s="51" t="s">
        <v>14655</v>
      </c>
      <c r="U4546" s="51"/>
      <c r="V4546" s="17"/>
    </row>
    <row r="4547" spans="1:22" s="7" customFormat="1" ht="56.25" x14ac:dyDescent="0.3">
      <c r="A4547" s="16">
        <v>4542</v>
      </c>
      <c r="B4547" s="51" t="s">
        <v>1237</v>
      </c>
      <c r="C4547" s="51" t="s">
        <v>15007</v>
      </c>
      <c r="D4547" s="51" t="s">
        <v>15008</v>
      </c>
      <c r="E4547" s="51" t="s">
        <v>15009</v>
      </c>
      <c r="F4547" s="40" t="s">
        <v>14449</v>
      </c>
      <c r="G4547" s="51" t="s">
        <v>9115</v>
      </c>
      <c r="H4547" s="437">
        <v>2688000</v>
      </c>
      <c r="I4547" s="251" t="s">
        <v>9207</v>
      </c>
      <c r="J4547" s="17"/>
      <c r="K4547" s="17"/>
      <c r="L4547" s="17"/>
      <c r="M4547" s="17"/>
      <c r="N4547" s="17"/>
      <c r="O4547" s="17"/>
      <c r="P4547" s="17"/>
      <c r="Q4547" s="17"/>
      <c r="R4547" s="16">
        <v>2688000</v>
      </c>
      <c r="S4547" s="16">
        <v>60</v>
      </c>
      <c r="T4547" s="51" t="s">
        <v>14655</v>
      </c>
      <c r="U4547" s="51"/>
      <c r="V4547" s="17"/>
    </row>
    <row r="4548" spans="1:22" s="7" customFormat="1" ht="56.25" x14ac:dyDescent="0.3">
      <c r="A4548" s="16">
        <v>4543</v>
      </c>
      <c r="B4548" s="51" t="s">
        <v>14441</v>
      </c>
      <c r="C4548" s="51" t="s">
        <v>14442</v>
      </c>
      <c r="D4548" s="51" t="s">
        <v>11363</v>
      </c>
      <c r="E4548" s="51" t="s">
        <v>9385</v>
      </c>
      <c r="F4548" s="40" t="s">
        <v>14449</v>
      </c>
      <c r="G4548" s="51" t="s">
        <v>9229</v>
      </c>
      <c r="H4548" s="437">
        <v>2688000</v>
      </c>
      <c r="I4548" s="251" t="s">
        <v>10484</v>
      </c>
      <c r="J4548" s="17"/>
      <c r="K4548" s="17"/>
      <c r="L4548" s="17"/>
      <c r="M4548" s="17"/>
      <c r="N4548" s="17"/>
      <c r="O4548" s="17"/>
      <c r="P4548" s="17"/>
      <c r="Q4548" s="17"/>
      <c r="R4548" s="16">
        <v>2688000</v>
      </c>
      <c r="S4548" s="16">
        <v>1500</v>
      </c>
      <c r="T4548" s="51" t="s">
        <v>14655</v>
      </c>
      <c r="U4548" s="51"/>
      <c r="V4548" s="17"/>
    </row>
    <row r="4549" spans="1:22" s="7" customFormat="1" ht="56.25" x14ac:dyDescent="0.3">
      <c r="A4549" s="16">
        <v>4544</v>
      </c>
      <c r="B4549" s="114" t="s">
        <v>5997</v>
      </c>
      <c r="C4549" s="114" t="s">
        <v>9613</v>
      </c>
      <c r="D4549" s="114" t="s">
        <v>9614</v>
      </c>
      <c r="E4549" s="114" t="s">
        <v>1051</v>
      </c>
      <c r="F4549" s="114" t="s">
        <v>14449</v>
      </c>
      <c r="G4549" s="114" t="s">
        <v>9115</v>
      </c>
      <c r="H4549" s="189">
        <v>2688000</v>
      </c>
      <c r="I4549" s="172" t="s">
        <v>9113</v>
      </c>
      <c r="J4549" s="20"/>
      <c r="K4549" s="20"/>
      <c r="L4549" s="20"/>
      <c r="M4549" s="20"/>
      <c r="N4549" s="20"/>
      <c r="O4549" s="20"/>
      <c r="P4549" s="20"/>
      <c r="Q4549" s="20"/>
      <c r="R4549" s="16">
        <v>2688000</v>
      </c>
      <c r="S4549" s="21">
        <v>1</v>
      </c>
      <c r="T4549" s="20" t="s">
        <v>15828</v>
      </c>
      <c r="U4549" s="112"/>
      <c r="V4549" s="37"/>
    </row>
    <row r="4550" spans="1:22" s="7" customFormat="1" ht="56.25" x14ac:dyDescent="0.3">
      <c r="A4550" s="16">
        <v>4545</v>
      </c>
      <c r="B4550" s="21" t="s">
        <v>4561</v>
      </c>
      <c r="C4550" s="16" t="s">
        <v>4562</v>
      </c>
      <c r="D4550" s="16" t="s">
        <v>4563</v>
      </c>
      <c r="E4550" s="16" t="s">
        <v>4564</v>
      </c>
      <c r="F4550" s="16"/>
      <c r="G4550" s="16" t="s">
        <v>1493</v>
      </c>
      <c r="H4550" s="251">
        <v>0</v>
      </c>
      <c r="I4550" s="251">
        <v>0</v>
      </c>
      <c r="J4550" s="16">
        <v>1290997.76</v>
      </c>
      <c r="K4550" s="16">
        <v>64</v>
      </c>
      <c r="L4550" s="16">
        <v>0</v>
      </c>
      <c r="M4550" s="16">
        <v>0</v>
      </c>
      <c r="N4550" s="16">
        <v>1396343.1772159999</v>
      </c>
      <c r="O4550" s="16">
        <v>64</v>
      </c>
      <c r="P4550" s="16">
        <v>0</v>
      </c>
      <c r="Q4550" s="16">
        <v>0</v>
      </c>
      <c r="R4550" s="16">
        <v>2687340.9372159997</v>
      </c>
      <c r="S4550" s="16">
        <v>128</v>
      </c>
      <c r="T4550" s="16" t="s">
        <v>50</v>
      </c>
      <c r="U4550" s="16" t="s">
        <v>1320</v>
      </c>
      <c r="V4550" s="16" t="s">
        <v>4565</v>
      </c>
    </row>
    <row r="4551" spans="1:22" s="7" customFormat="1" ht="225" x14ac:dyDescent="0.3">
      <c r="A4551" s="16">
        <v>4546</v>
      </c>
      <c r="B4551" s="21" t="s">
        <v>645</v>
      </c>
      <c r="C4551" s="16" t="s">
        <v>86</v>
      </c>
      <c r="D4551" s="16" t="s">
        <v>87</v>
      </c>
      <c r="E4551" s="16" t="s">
        <v>1641</v>
      </c>
      <c r="F4551" s="16" t="s">
        <v>1642</v>
      </c>
      <c r="G4551" s="16" t="s">
        <v>33</v>
      </c>
      <c r="H4551" s="251">
        <v>0</v>
      </c>
      <c r="I4551" s="251">
        <v>0</v>
      </c>
      <c r="J4551" s="16">
        <v>2686500</v>
      </c>
      <c r="K4551" s="16">
        <v>12</v>
      </c>
      <c r="L4551" s="16">
        <v>0</v>
      </c>
      <c r="M4551" s="16">
        <v>0</v>
      </c>
      <c r="N4551" s="16">
        <v>0</v>
      </c>
      <c r="O4551" s="16">
        <v>0</v>
      </c>
      <c r="P4551" s="16">
        <v>0</v>
      </c>
      <c r="Q4551" s="16">
        <v>0</v>
      </c>
      <c r="R4551" s="16">
        <v>2686500</v>
      </c>
      <c r="S4551" s="16">
        <v>12</v>
      </c>
      <c r="T4551" s="16" t="s">
        <v>1532</v>
      </c>
      <c r="U4551" s="16" t="s">
        <v>83</v>
      </c>
      <c r="V4551" s="16" t="s">
        <v>199</v>
      </c>
    </row>
    <row r="4552" spans="1:22" s="7" customFormat="1" ht="37.5" x14ac:dyDescent="0.3">
      <c r="A4552" s="16">
        <v>4547</v>
      </c>
      <c r="B4552" s="21" t="s">
        <v>2548</v>
      </c>
      <c r="C4552" s="16" t="s">
        <v>3315</v>
      </c>
      <c r="D4552" s="16" t="s">
        <v>1601</v>
      </c>
      <c r="E4552" s="16" t="s">
        <v>9501</v>
      </c>
      <c r="F4552" s="16"/>
      <c r="G4552" s="16" t="s">
        <v>9115</v>
      </c>
      <c r="H4552" s="251">
        <v>2685849.6000000001</v>
      </c>
      <c r="I4552" s="251" t="s">
        <v>9130</v>
      </c>
      <c r="J4552" s="16"/>
      <c r="K4552" s="16"/>
      <c r="L4552" s="16"/>
      <c r="M4552" s="16"/>
      <c r="N4552" s="16"/>
      <c r="O4552" s="16"/>
      <c r="P4552" s="16"/>
      <c r="Q4552" s="16"/>
      <c r="R4552" s="16">
        <v>2685849.6000000001</v>
      </c>
      <c r="S4552" s="16">
        <v>3</v>
      </c>
      <c r="T4552" s="16" t="s">
        <v>1326</v>
      </c>
      <c r="U4552" s="16"/>
      <c r="V4552" s="16"/>
    </row>
    <row r="4553" spans="1:22" s="7" customFormat="1" ht="409.5" x14ac:dyDescent="0.3">
      <c r="A4553" s="16">
        <v>4548</v>
      </c>
      <c r="B4553" s="21" t="s">
        <v>5901</v>
      </c>
      <c r="C4553" s="16" t="s">
        <v>6379</v>
      </c>
      <c r="D4553" s="16" t="s">
        <v>6380</v>
      </c>
      <c r="E4553" s="16" t="s">
        <v>6381</v>
      </c>
      <c r="F4553" s="16"/>
      <c r="G4553" s="16" t="s">
        <v>1493</v>
      </c>
      <c r="H4553" s="251">
        <v>2684220</v>
      </c>
      <c r="I4553" s="251">
        <v>83</v>
      </c>
      <c r="J4553" s="16">
        <v>0</v>
      </c>
      <c r="K4553" s="16">
        <v>0</v>
      </c>
      <c r="L4553" s="16">
        <v>0</v>
      </c>
      <c r="M4553" s="16">
        <v>0</v>
      </c>
      <c r="N4553" s="16">
        <v>0</v>
      </c>
      <c r="O4553" s="16">
        <v>0</v>
      </c>
      <c r="P4553" s="16">
        <v>0</v>
      </c>
      <c r="Q4553" s="16">
        <v>0</v>
      </c>
      <c r="R4553" s="16">
        <v>2684220</v>
      </c>
      <c r="S4553" s="16">
        <v>83</v>
      </c>
      <c r="T4553" s="16" t="s">
        <v>76</v>
      </c>
      <c r="U4553" s="16"/>
      <c r="V4553" s="16"/>
    </row>
    <row r="4554" spans="1:22" s="7" customFormat="1" x14ac:dyDescent="0.3">
      <c r="A4554" s="16">
        <v>4549</v>
      </c>
      <c r="B4554" s="118" t="s">
        <v>1339</v>
      </c>
      <c r="C4554" s="118" t="s">
        <v>15617</v>
      </c>
      <c r="D4554" s="118" t="s">
        <v>15618</v>
      </c>
      <c r="E4554" s="118" t="s">
        <v>15619</v>
      </c>
      <c r="F4554" s="118" t="s">
        <v>14449</v>
      </c>
      <c r="G4554" s="118" t="s">
        <v>9128</v>
      </c>
      <c r="H4554" s="166">
        <v>588211.80000000005</v>
      </c>
      <c r="I4554" s="166">
        <v>10</v>
      </c>
      <c r="J4554" s="118">
        <v>331321.5</v>
      </c>
      <c r="K4554" s="118">
        <v>6</v>
      </c>
      <c r="L4554" s="118">
        <v>588211.80000000005</v>
      </c>
      <c r="M4554" s="118">
        <v>10</v>
      </c>
      <c r="N4554" s="118">
        <v>588211.80000000005</v>
      </c>
      <c r="O4554" s="118">
        <v>10</v>
      </c>
      <c r="P4554" s="118">
        <v>588211.80000000005</v>
      </c>
      <c r="Q4554" s="118">
        <v>10</v>
      </c>
      <c r="R4554" s="16">
        <v>2684168.7000000002</v>
      </c>
      <c r="S4554" s="118">
        <v>46</v>
      </c>
      <c r="T4554" s="20" t="s">
        <v>15403</v>
      </c>
      <c r="U4554" s="118" t="s">
        <v>35</v>
      </c>
      <c r="V4554" s="118"/>
    </row>
    <row r="4555" spans="1:22" s="7" customFormat="1" ht="356.25" x14ac:dyDescent="0.3">
      <c r="A4555" s="16">
        <v>4550</v>
      </c>
      <c r="B4555" s="21" t="s">
        <v>4975</v>
      </c>
      <c r="C4555" s="16" t="s">
        <v>4976</v>
      </c>
      <c r="D4555" s="16" t="s">
        <v>4977</v>
      </c>
      <c r="E4555" s="16" t="s">
        <v>4978</v>
      </c>
      <c r="F4555" s="16"/>
      <c r="G4555" s="16" t="s">
        <v>33</v>
      </c>
      <c r="H4555" s="251">
        <v>316539.99999999994</v>
      </c>
      <c r="I4555" s="251">
        <v>34</v>
      </c>
      <c r="J4555" s="16">
        <v>591448</v>
      </c>
      <c r="K4555" s="16">
        <v>44</v>
      </c>
      <c r="L4555" s="16">
        <v>591448</v>
      </c>
      <c r="M4555" s="16">
        <v>44</v>
      </c>
      <c r="N4555" s="16">
        <v>591448</v>
      </c>
      <c r="O4555" s="16">
        <v>44</v>
      </c>
      <c r="P4555" s="16">
        <v>591448</v>
      </c>
      <c r="Q4555" s="16">
        <v>44</v>
      </c>
      <c r="R4555" s="16">
        <v>2682332</v>
      </c>
      <c r="S4555" s="16">
        <v>210</v>
      </c>
      <c r="T4555" s="16" t="s">
        <v>25</v>
      </c>
      <c r="U4555" s="16" t="s">
        <v>2567</v>
      </c>
      <c r="V4555" s="16" t="s">
        <v>4979</v>
      </c>
    </row>
    <row r="4556" spans="1:22" s="7" customFormat="1" ht="56.25" x14ac:dyDescent="0.3">
      <c r="A4556" s="16">
        <v>4551</v>
      </c>
      <c r="B4556" s="21" t="s">
        <v>878</v>
      </c>
      <c r="C4556" s="16" t="s">
        <v>893</v>
      </c>
      <c r="D4556" s="16" t="s">
        <v>894</v>
      </c>
      <c r="E4556" s="16" t="s">
        <v>1788</v>
      </c>
      <c r="F4556" s="16" t="s">
        <v>1789</v>
      </c>
      <c r="G4556" s="16" t="s">
        <v>24</v>
      </c>
      <c r="H4556" s="251">
        <v>2682301.4400000004</v>
      </c>
      <c r="I4556" s="251">
        <v>6464</v>
      </c>
      <c r="J4556" s="16">
        <v>0</v>
      </c>
      <c r="K4556" s="16">
        <v>0</v>
      </c>
      <c r="L4556" s="16">
        <v>0</v>
      </c>
      <c r="M4556" s="16">
        <v>0</v>
      </c>
      <c r="N4556" s="16">
        <v>0</v>
      </c>
      <c r="O4556" s="16">
        <v>0</v>
      </c>
      <c r="P4556" s="16">
        <v>0</v>
      </c>
      <c r="Q4556" s="16">
        <v>0</v>
      </c>
      <c r="R4556" s="16">
        <v>2682301.4400000004</v>
      </c>
      <c r="S4556" s="16">
        <v>6464</v>
      </c>
      <c r="T4556" s="16" t="s">
        <v>913</v>
      </c>
      <c r="U4556" s="16" t="s">
        <v>35</v>
      </c>
      <c r="V4556" s="16" t="s">
        <v>1538</v>
      </c>
    </row>
    <row r="4557" spans="1:22" s="7" customFormat="1" x14ac:dyDescent="0.3">
      <c r="A4557" s="16">
        <v>4552</v>
      </c>
      <c r="B4557" s="118" t="s">
        <v>435</v>
      </c>
      <c r="C4557" s="118" t="s">
        <v>7219</v>
      </c>
      <c r="D4557" s="118" t="s">
        <v>7224</v>
      </c>
      <c r="E4557" s="118" t="s">
        <v>15569</v>
      </c>
      <c r="F4557" s="118" t="s">
        <v>14449</v>
      </c>
      <c r="G4557" s="118" t="s">
        <v>9115</v>
      </c>
      <c r="H4557" s="166">
        <v>1482818.4</v>
      </c>
      <c r="I4557" s="166">
        <v>70</v>
      </c>
      <c r="J4557" s="118">
        <v>299243.7</v>
      </c>
      <c r="K4557" s="118">
        <v>70</v>
      </c>
      <c r="L4557" s="118">
        <v>299243.7</v>
      </c>
      <c r="M4557" s="118">
        <v>70</v>
      </c>
      <c r="N4557" s="118">
        <v>299243.7</v>
      </c>
      <c r="O4557" s="118">
        <v>70</v>
      </c>
      <c r="P4557" s="118">
        <v>299243.7</v>
      </c>
      <c r="Q4557" s="118">
        <v>70</v>
      </c>
      <c r="R4557" s="16">
        <v>2679793.2000000002</v>
      </c>
      <c r="S4557" s="118">
        <v>350</v>
      </c>
      <c r="T4557" s="20" t="s">
        <v>15403</v>
      </c>
      <c r="U4557" s="118"/>
      <c r="V4557" s="118"/>
    </row>
    <row r="4558" spans="1:22" s="7" customFormat="1" ht="75" x14ac:dyDescent="0.3">
      <c r="A4558" s="16">
        <v>4553</v>
      </c>
      <c r="B4558" s="21" t="s">
        <v>915</v>
      </c>
      <c r="C4558" s="16" t="s">
        <v>916</v>
      </c>
      <c r="D4558" s="16" t="s">
        <v>917</v>
      </c>
      <c r="E4558" s="16" t="s">
        <v>10751</v>
      </c>
      <c r="F4558" s="16"/>
      <c r="G4558" s="16" t="s">
        <v>9115</v>
      </c>
      <c r="H4558" s="251">
        <v>2678558.4</v>
      </c>
      <c r="I4558" s="251" t="s">
        <v>9127</v>
      </c>
      <c r="J4558" s="16"/>
      <c r="K4558" s="16"/>
      <c r="L4558" s="16"/>
      <c r="M4558" s="16"/>
      <c r="N4558" s="16"/>
      <c r="O4558" s="16"/>
      <c r="P4558" s="16"/>
      <c r="Q4558" s="16"/>
      <c r="R4558" s="16">
        <v>2678558.4</v>
      </c>
      <c r="S4558" s="16">
        <v>15</v>
      </c>
      <c r="T4558" s="16" t="s">
        <v>76</v>
      </c>
      <c r="U4558" s="16" t="s">
        <v>61</v>
      </c>
      <c r="V4558" s="16" t="s">
        <v>1960</v>
      </c>
    </row>
    <row r="4559" spans="1:22" s="7" customFormat="1" ht="409.5" x14ac:dyDescent="0.3">
      <c r="A4559" s="16">
        <v>4554</v>
      </c>
      <c r="B4559" s="21" t="s">
        <v>1550</v>
      </c>
      <c r="C4559" s="16" t="s">
        <v>1551</v>
      </c>
      <c r="D4559" s="16" t="s">
        <v>1552</v>
      </c>
      <c r="E4559" s="16" t="s">
        <v>6427</v>
      </c>
      <c r="F4559" s="16"/>
      <c r="G4559" s="16" t="s">
        <v>1493</v>
      </c>
      <c r="H4559" s="251">
        <v>2677500</v>
      </c>
      <c r="I4559" s="251">
        <v>3</v>
      </c>
      <c r="J4559" s="16">
        <v>0</v>
      </c>
      <c r="K4559" s="16">
        <v>0</v>
      </c>
      <c r="L4559" s="16">
        <v>0</v>
      </c>
      <c r="M4559" s="16">
        <v>0</v>
      </c>
      <c r="N4559" s="16">
        <v>0</v>
      </c>
      <c r="O4559" s="16">
        <v>0</v>
      </c>
      <c r="P4559" s="16">
        <v>0</v>
      </c>
      <c r="Q4559" s="16">
        <v>0</v>
      </c>
      <c r="R4559" s="16">
        <v>2677500</v>
      </c>
      <c r="S4559" s="16">
        <v>3</v>
      </c>
      <c r="T4559" s="16" t="s">
        <v>76</v>
      </c>
      <c r="U4559" s="16"/>
      <c r="V4559" s="16"/>
    </row>
    <row r="4560" spans="1:22" s="7" customFormat="1" ht="37.5" x14ac:dyDescent="0.3">
      <c r="A4560" s="16">
        <v>4555</v>
      </c>
      <c r="B4560" s="21" t="s">
        <v>8475</v>
      </c>
      <c r="C4560" s="16" t="s">
        <v>7845</v>
      </c>
      <c r="D4560" s="16" t="s">
        <v>7846</v>
      </c>
      <c r="E4560" s="16" t="s">
        <v>798</v>
      </c>
      <c r="F4560" s="16"/>
      <c r="G4560" s="16" t="s">
        <v>33</v>
      </c>
      <c r="H4560" s="251">
        <v>285360</v>
      </c>
      <c r="I4560" s="251">
        <v>20</v>
      </c>
      <c r="J4560" s="16">
        <v>598000</v>
      </c>
      <c r="K4560" s="16">
        <v>40</v>
      </c>
      <c r="L4560" s="16">
        <v>598000</v>
      </c>
      <c r="M4560" s="16">
        <v>40</v>
      </c>
      <c r="N4560" s="16">
        <v>598000</v>
      </c>
      <c r="O4560" s="16">
        <v>40</v>
      </c>
      <c r="P4560" s="16">
        <v>598000</v>
      </c>
      <c r="Q4560" s="16">
        <v>40</v>
      </c>
      <c r="R4560" s="16">
        <v>2677360</v>
      </c>
      <c r="S4560" s="16">
        <v>180</v>
      </c>
      <c r="T4560" s="16" t="s">
        <v>213</v>
      </c>
      <c r="U4560" s="16" t="s">
        <v>35</v>
      </c>
      <c r="V4560" s="16" t="s">
        <v>35</v>
      </c>
    </row>
    <row r="4561" spans="1:22" s="7" customFormat="1" ht="75" x14ac:dyDescent="0.3">
      <c r="A4561" s="16">
        <v>4556</v>
      </c>
      <c r="B4561" s="21" t="s">
        <v>739</v>
      </c>
      <c r="C4561" s="16" t="s">
        <v>740</v>
      </c>
      <c r="D4561" s="16" t="s">
        <v>741</v>
      </c>
      <c r="E4561" s="16" t="s">
        <v>742</v>
      </c>
      <c r="F4561" s="40" t="s">
        <v>743</v>
      </c>
      <c r="G4561" s="16" t="s">
        <v>33</v>
      </c>
      <c r="H4561" s="251">
        <v>845208</v>
      </c>
      <c r="I4561" s="251">
        <v>43</v>
      </c>
      <c r="J4561" s="16">
        <v>609336</v>
      </c>
      <c r="K4561" s="16">
        <v>31</v>
      </c>
      <c r="L4561" s="16">
        <v>609336</v>
      </c>
      <c r="M4561" s="16">
        <v>31</v>
      </c>
      <c r="N4561" s="16">
        <v>609336</v>
      </c>
      <c r="O4561" s="16">
        <v>31</v>
      </c>
      <c r="P4561" s="16">
        <v>0</v>
      </c>
      <c r="Q4561" s="16">
        <v>0</v>
      </c>
      <c r="R4561" s="16">
        <v>2673216</v>
      </c>
      <c r="S4561" s="16">
        <v>136</v>
      </c>
      <c r="T4561" s="16" t="s">
        <v>25</v>
      </c>
      <c r="U4561" s="16" t="s">
        <v>35</v>
      </c>
      <c r="V4561" s="16" t="s">
        <v>56</v>
      </c>
    </row>
    <row r="4562" spans="1:22" s="7" customFormat="1" ht="243.75" x14ac:dyDescent="0.3">
      <c r="A4562" s="16">
        <v>4557</v>
      </c>
      <c r="B4562" s="21" t="s">
        <v>1993</v>
      </c>
      <c r="C4562" s="16" t="s">
        <v>5731</v>
      </c>
      <c r="D4562" s="16" t="s">
        <v>5732</v>
      </c>
      <c r="E4562" s="16" t="s">
        <v>5733</v>
      </c>
      <c r="F4562" s="16"/>
      <c r="G4562" s="16" t="s">
        <v>49</v>
      </c>
      <c r="H4562" s="251">
        <v>2672460</v>
      </c>
      <c r="I4562" s="251">
        <v>4</v>
      </c>
      <c r="J4562" s="16">
        <v>0</v>
      </c>
      <c r="K4562" s="16">
        <v>0</v>
      </c>
      <c r="L4562" s="16">
        <v>0</v>
      </c>
      <c r="M4562" s="16">
        <v>0</v>
      </c>
      <c r="N4562" s="16">
        <v>0</v>
      </c>
      <c r="O4562" s="16">
        <v>0</v>
      </c>
      <c r="P4562" s="16">
        <v>0</v>
      </c>
      <c r="Q4562" s="16">
        <v>0</v>
      </c>
      <c r="R4562" s="16">
        <v>2672460</v>
      </c>
      <c r="S4562" s="16">
        <v>4</v>
      </c>
      <c r="T4562" s="16" t="s">
        <v>76</v>
      </c>
      <c r="U4562" s="16" t="s">
        <v>2567</v>
      </c>
      <c r="V4562" s="16" t="s">
        <v>199</v>
      </c>
    </row>
    <row r="4563" spans="1:22" s="7" customFormat="1" ht="56.25" x14ac:dyDescent="0.3">
      <c r="A4563" s="16">
        <v>4558</v>
      </c>
      <c r="B4563" s="21" t="s">
        <v>1953</v>
      </c>
      <c r="C4563" s="16" t="s">
        <v>5653</v>
      </c>
      <c r="D4563" s="16" t="s">
        <v>5654</v>
      </c>
      <c r="E4563" s="16" t="s">
        <v>5655</v>
      </c>
      <c r="F4563" s="16"/>
      <c r="G4563" s="16" t="s">
        <v>1493</v>
      </c>
      <c r="H4563" s="251">
        <v>2672450</v>
      </c>
      <c r="I4563" s="251">
        <v>473</v>
      </c>
      <c r="J4563" s="16">
        <v>0</v>
      </c>
      <c r="K4563" s="16">
        <v>0</v>
      </c>
      <c r="L4563" s="16">
        <v>0</v>
      </c>
      <c r="M4563" s="16">
        <v>0</v>
      </c>
      <c r="N4563" s="16">
        <v>0</v>
      </c>
      <c r="O4563" s="16">
        <v>0</v>
      </c>
      <c r="P4563" s="16">
        <v>0</v>
      </c>
      <c r="Q4563" s="16">
        <v>0</v>
      </c>
      <c r="R4563" s="16">
        <v>2672450</v>
      </c>
      <c r="S4563" s="16">
        <v>473</v>
      </c>
      <c r="T4563" s="16" t="s">
        <v>76</v>
      </c>
      <c r="U4563" s="16" t="s">
        <v>2567</v>
      </c>
      <c r="V4563" s="16" t="s">
        <v>199</v>
      </c>
    </row>
    <row r="4564" spans="1:22" s="7" customFormat="1" ht="37.5" x14ac:dyDescent="0.3">
      <c r="A4564" s="16">
        <v>4559</v>
      </c>
      <c r="B4564" s="16" t="s">
        <v>12124</v>
      </c>
      <c r="C4564" s="16" t="s">
        <v>12737</v>
      </c>
      <c r="D4564" s="16" t="s">
        <v>11110</v>
      </c>
      <c r="E4564" s="16" t="s">
        <v>12738</v>
      </c>
      <c r="F4564" s="16"/>
      <c r="G4564" s="151" t="s">
        <v>9115</v>
      </c>
      <c r="H4564" s="275">
        <v>0</v>
      </c>
      <c r="I4564" s="275">
        <v>0</v>
      </c>
      <c r="J4564" s="275">
        <v>0</v>
      </c>
      <c r="K4564" s="275">
        <v>0</v>
      </c>
      <c r="L4564" s="275">
        <v>0</v>
      </c>
      <c r="M4564" s="275">
        <v>0</v>
      </c>
      <c r="N4564" s="275">
        <v>2670994</v>
      </c>
      <c r="O4564" s="275" t="s">
        <v>9120</v>
      </c>
      <c r="P4564" s="275">
        <v>0</v>
      </c>
      <c r="Q4564" s="275">
        <v>0</v>
      </c>
      <c r="R4564" s="16">
        <v>2670994</v>
      </c>
      <c r="S4564" s="275">
        <v>2</v>
      </c>
      <c r="T4564" s="38" t="s">
        <v>11752</v>
      </c>
      <c r="U4564" s="279"/>
      <c r="V4564" s="279"/>
    </row>
    <row r="4565" spans="1:22" s="7" customFormat="1" ht="93.75" x14ac:dyDescent="0.3">
      <c r="A4565" s="16">
        <v>4560</v>
      </c>
      <c r="B4565" s="16" t="s">
        <v>501</v>
      </c>
      <c r="C4565" s="16" t="s">
        <v>9275</v>
      </c>
      <c r="D4565" s="16" t="s">
        <v>9276</v>
      </c>
      <c r="E4565" s="16" t="s">
        <v>13392</v>
      </c>
      <c r="F4565" s="16"/>
      <c r="G4565" s="151" t="s">
        <v>9115</v>
      </c>
      <c r="H4565" s="168">
        <v>2668617.2799999998</v>
      </c>
      <c r="I4565" s="166" t="s">
        <v>9120</v>
      </c>
      <c r="J4565" s="166">
        <v>0</v>
      </c>
      <c r="K4565" s="166">
        <v>0</v>
      </c>
      <c r="L4565" s="166">
        <v>0</v>
      </c>
      <c r="M4565" s="166">
        <v>0</v>
      </c>
      <c r="N4565" s="166">
        <v>0</v>
      </c>
      <c r="O4565" s="166">
        <v>0</v>
      </c>
      <c r="P4565" s="166">
        <v>0</v>
      </c>
      <c r="Q4565" s="166">
        <v>0</v>
      </c>
      <c r="R4565" s="16">
        <v>2668617.2799999998</v>
      </c>
      <c r="S4565" s="275">
        <v>2</v>
      </c>
      <c r="T4565" s="20" t="s">
        <v>13227</v>
      </c>
      <c r="U4565" s="118"/>
      <c r="V4565" s="118"/>
    </row>
    <row r="4566" spans="1:22" s="7" customFormat="1" ht="75" x14ac:dyDescent="0.3">
      <c r="A4566" s="16">
        <v>4561</v>
      </c>
      <c r="B4566" s="21" t="s">
        <v>384</v>
      </c>
      <c r="C4566" s="16" t="s">
        <v>1392</v>
      </c>
      <c r="D4566" s="16" t="s">
        <v>1393</v>
      </c>
      <c r="E4566" s="16" t="s">
        <v>5</v>
      </c>
      <c r="F4566" s="16" t="s">
        <v>9658</v>
      </c>
      <c r="G4566" s="16" t="s">
        <v>1493</v>
      </c>
      <c r="H4566" s="251">
        <v>1276242</v>
      </c>
      <c r="I4566" s="251">
        <v>33</v>
      </c>
      <c r="J4566" s="16">
        <v>1276242</v>
      </c>
      <c r="K4566" s="16">
        <v>33</v>
      </c>
      <c r="L4566" s="16">
        <v>38674</v>
      </c>
      <c r="M4566" s="16">
        <v>1</v>
      </c>
      <c r="N4566" s="16">
        <v>38674</v>
      </c>
      <c r="O4566" s="16">
        <v>1</v>
      </c>
      <c r="P4566" s="16">
        <v>38674</v>
      </c>
      <c r="Q4566" s="16">
        <v>1</v>
      </c>
      <c r="R4566" s="16">
        <v>2668506</v>
      </c>
      <c r="S4566" s="16">
        <v>69</v>
      </c>
      <c r="T4566" s="16" t="s">
        <v>1457</v>
      </c>
      <c r="U4566" s="16"/>
      <c r="V4566" s="16"/>
    </row>
    <row r="4567" spans="1:22" s="7" customFormat="1" ht="75" x14ac:dyDescent="0.3">
      <c r="A4567" s="16">
        <v>4562</v>
      </c>
      <c r="B4567" s="21" t="s">
        <v>3494</v>
      </c>
      <c r="C4567" s="16" t="s">
        <v>9281</v>
      </c>
      <c r="D4567" s="16" t="s">
        <v>798</v>
      </c>
      <c r="E4567" s="16" t="s">
        <v>9442</v>
      </c>
      <c r="F4567" s="16"/>
      <c r="G4567" s="16" t="s">
        <v>9115</v>
      </c>
      <c r="H4567" s="251">
        <v>2667879.92</v>
      </c>
      <c r="I4567" s="251" t="s">
        <v>9123</v>
      </c>
      <c r="J4567" s="16"/>
      <c r="K4567" s="16"/>
      <c r="L4567" s="16"/>
      <c r="M4567" s="16"/>
      <c r="N4567" s="16"/>
      <c r="O4567" s="16"/>
      <c r="P4567" s="16"/>
      <c r="Q4567" s="16"/>
      <c r="R4567" s="16">
        <v>2667879.92</v>
      </c>
      <c r="S4567" s="16">
        <v>6</v>
      </c>
      <c r="T4567" s="16" t="s">
        <v>1326</v>
      </c>
      <c r="U4567" s="16"/>
      <c r="V4567" s="16"/>
    </row>
    <row r="4568" spans="1:22" s="7" customFormat="1" ht="75" x14ac:dyDescent="0.3">
      <c r="A4568" s="16">
        <v>4563</v>
      </c>
      <c r="B4568" s="21" t="s">
        <v>3494</v>
      </c>
      <c r="C4568" s="16" t="s">
        <v>9281</v>
      </c>
      <c r="D4568" s="16" t="s">
        <v>798</v>
      </c>
      <c r="E4568" s="16" t="s">
        <v>9442</v>
      </c>
      <c r="F4568" s="16"/>
      <c r="G4568" s="16" t="s">
        <v>9115</v>
      </c>
      <c r="H4568" s="251">
        <v>2667879.92</v>
      </c>
      <c r="I4568" s="251" t="s">
        <v>9123</v>
      </c>
      <c r="J4568" s="16"/>
      <c r="K4568" s="16"/>
      <c r="L4568" s="16"/>
      <c r="M4568" s="16"/>
      <c r="N4568" s="16"/>
      <c r="O4568" s="16"/>
      <c r="P4568" s="16"/>
      <c r="Q4568" s="16"/>
      <c r="R4568" s="16">
        <v>2667879.92</v>
      </c>
      <c r="S4568" s="16">
        <v>6</v>
      </c>
      <c r="T4568" s="16" t="s">
        <v>1326</v>
      </c>
      <c r="U4568" s="16"/>
      <c r="V4568" s="16"/>
    </row>
    <row r="4569" spans="1:22" s="7" customFormat="1" x14ac:dyDescent="0.3">
      <c r="A4569" s="16">
        <v>4564</v>
      </c>
      <c r="B4569" s="21" t="s">
        <v>2062</v>
      </c>
      <c r="C4569" s="16" t="s">
        <v>4434</v>
      </c>
      <c r="D4569" s="16" t="s">
        <v>1954</v>
      </c>
      <c r="E4569" s="16" t="s">
        <v>10571</v>
      </c>
      <c r="F4569" s="16"/>
      <c r="G4569" s="16" t="s">
        <v>7084</v>
      </c>
      <c r="H4569" s="251">
        <v>2667840</v>
      </c>
      <c r="I4569" s="251" t="s">
        <v>9450</v>
      </c>
      <c r="J4569" s="16"/>
      <c r="K4569" s="16"/>
      <c r="L4569" s="16"/>
      <c r="M4569" s="16"/>
      <c r="N4569" s="16"/>
      <c r="O4569" s="16"/>
      <c r="P4569" s="16"/>
      <c r="Q4569" s="16"/>
      <c r="R4569" s="16">
        <v>2667840</v>
      </c>
      <c r="S4569" s="16">
        <v>300</v>
      </c>
      <c r="T4569" s="16" t="s">
        <v>76</v>
      </c>
      <c r="U4569" s="16" t="s">
        <v>2567</v>
      </c>
      <c r="V4569" s="16" t="s">
        <v>10761</v>
      </c>
    </row>
    <row r="4570" spans="1:22" s="7" customFormat="1" ht="131.25" x14ac:dyDescent="0.3">
      <c r="A4570" s="16">
        <v>4565</v>
      </c>
      <c r="B4570" s="21" t="s">
        <v>860</v>
      </c>
      <c r="C4570" s="16" t="s">
        <v>5671</v>
      </c>
      <c r="D4570" s="16" t="s">
        <v>5672</v>
      </c>
      <c r="E4570" s="16" t="s">
        <v>5673</v>
      </c>
      <c r="F4570" s="16"/>
      <c r="G4570" s="16" t="s">
        <v>1493</v>
      </c>
      <c r="H4570" s="251">
        <v>2667420</v>
      </c>
      <c r="I4570" s="251">
        <v>1022</v>
      </c>
      <c r="J4570" s="16">
        <v>0</v>
      </c>
      <c r="K4570" s="16">
        <v>0</v>
      </c>
      <c r="L4570" s="16">
        <v>0</v>
      </c>
      <c r="M4570" s="16">
        <v>0</v>
      </c>
      <c r="N4570" s="16">
        <v>0</v>
      </c>
      <c r="O4570" s="16">
        <v>0</v>
      </c>
      <c r="P4570" s="16">
        <v>0</v>
      </c>
      <c r="Q4570" s="16">
        <v>0</v>
      </c>
      <c r="R4570" s="16">
        <v>2667420</v>
      </c>
      <c r="S4570" s="16">
        <v>1022</v>
      </c>
      <c r="T4570" s="16" t="s">
        <v>76</v>
      </c>
      <c r="U4570" s="16" t="s">
        <v>2567</v>
      </c>
      <c r="V4570" s="16" t="s">
        <v>5674</v>
      </c>
    </row>
    <row r="4571" spans="1:22" s="7" customFormat="1" ht="75" x14ac:dyDescent="0.3">
      <c r="A4571" s="16">
        <v>4566</v>
      </c>
      <c r="B4571" s="21" t="s">
        <v>1930</v>
      </c>
      <c r="C4571" s="16" t="s">
        <v>2666</v>
      </c>
      <c r="D4571" s="16" t="s">
        <v>2667</v>
      </c>
      <c r="E4571" s="16" t="s">
        <v>9415</v>
      </c>
      <c r="F4571" s="16"/>
      <c r="G4571" s="16" t="s">
        <v>9115</v>
      </c>
      <c r="H4571" s="251">
        <v>1333431.77</v>
      </c>
      <c r="I4571" s="251" t="s">
        <v>9120</v>
      </c>
      <c r="J4571" s="16"/>
      <c r="K4571" s="16"/>
      <c r="L4571" s="16">
        <v>1333431.77</v>
      </c>
      <c r="M4571" s="16" t="s">
        <v>9120</v>
      </c>
      <c r="N4571" s="16"/>
      <c r="O4571" s="16"/>
      <c r="P4571" s="16"/>
      <c r="Q4571" s="16"/>
      <c r="R4571" s="16">
        <v>2666863.54</v>
      </c>
      <c r="S4571" s="16">
        <v>4</v>
      </c>
      <c r="T4571" s="16" t="s">
        <v>1326</v>
      </c>
      <c r="U4571" s="16" t="s">
        <v>294</v>
      </c>
      <c r="V4571" s="16" t="s">
        <v>9185</v>
      </c>
    </row>
    <row r="4572" spans="1:22" s="7" customFormat="1" ht="37.5" x14ac:dyDescent="0.3">
      <c r="A4572" s="16">
        <v>4567</v>
      </c>
      <c r="B4572" s="21" t="s">
        <v>8476</v>
      </c>
      <c r="C4572" s="16" t="s">
        <v>355</v>
      </c>
      <c r="D4572" s="16" t="s">
        <v>354</v>
      </c>
      <c r="E4572" s="16" t="s">
        <v>356</v>
      </c>
      <c r="F4572" s="16"/>
      <c r="G4572" s="16" t="s">
        <v>33</v>
      </c>
      <c r="H4572" s="251">
        <v>1154014</v>
      </c>
      <c r="I4572" s="251">
        <v>112</v>
      </c>
      <c r="J4572" s="16">
        <v>378000</v>
      </c>
      <c r="K4572" s="16">
        <v>42</v>
      </c>
      <c r="L4572" s="16">
        <v>378000</v>
      </c>
      <c r="M4572" s="16">
        <v>42</v>
      </c>
      <c r="N4572" s="16">
        <v>378000</v>
      </c>
      <c r="O4572" s="16">
        <v>42</v>
      </c>
      <c r="P4572" s="16">
        <v>378000</v>
      </c>
      <c r="Q4572" s="16">
        <v>42</v>
      </c>
      <c r="R4572" s="16">
        <v>2666014</v>
      </c>
      <c r="S4572" s="16">
        <v>280</v>
      </c>
      <c r="T4572" s="16" t="s">
        <v>213</v>
      </c>
      <c r="U4572" s="16" t="s">
        <v>1085</v>
      </c>
      <c r="V4572" s="16" t="s">
        <v>8477</v>
      </c>
    </row>
    <row r="4573" spans="1:22" s="7" customFormat="1" ht="75" x14ac:dyDescent="0.3">
      <c r="A4573" s="16">
        <v>4568</v>
      </c>
      <c r="B4573" s="21" t="s">
        <v>621</v>
      </c>
      <c r="C4573" s="16" t="s">
        <v>622</v>
      </c>
      <c r="D4573" s="16" t="s">
        <v>623</v>
      </c>
      <c r="E4573" s="16" t="s">
        <v>624</v>
      </c>
      <c r="F4573" s="40" t="s">
        <v>625</v>
      </c>
      <c r="G4573" s="16" t="s">
        <v>33</v>
      </c>
      <c r="H4573" s="251">
        <v>631176</v>
      </c>
      <c r="I4573" s="251">
        <v>1700</v>
      </c>
      <c r="J4573" s="16">
        <v>653267.16</v>
      </c>
      <c r="K4573" s="16">
        <v>1700</v>
      </c>
      <c r="L4573" s="16">
        <v>676131.51060000004</v>
      </c>
      <c r="M4573" s="16">
        <v>1700</v>
      </c>
      <c r="N4573" s="16">
        <v>699796.11347099999</v>
      </c>
      <c r="O4573" s="16">
        <v>1700</v>
      </c>
      <c r="P4573" s="16">
        <v>0</v>
      </c>
      <c r="Q4573" s="16">
        <v>0</v>
      </c>
      <c r="R4573" s="16">
        <v>2660370.7840710003</v>
      </c>
      <c r="S4573" s="16">
        <v>6800</v>
      </c>
      <c r="T4573" s="16" t="s">
        <v>25</v>
      </c>
      <c r="U4573" s="16" t="s">
        <v>35</v>
      </c>
      <c r="V4573" s="16" t="s">
        <v>626</v>
      </c>
    </row>
    <row r="4574" spans="1:22" s="7" customFormat="1" ht="112.5" x14ac:dyDescent="0.3">
      <c r="A4574" s="16">
        <v>4569</v>
      </c>
      <c r="B4574" s="21" t="s">
        <v>8478</v>
      </c>
      <c r="C4574" s="16" t="s">
        <v>7991</v>
      </c>
      <c r="D4574" s="16" t="s">
        <v>320</v>
      </c>
      <c r="E4574" s="16" t="s">
        <v>7992</v>
      </c>
      <c r="F4574" s="16"/>
      <c r="G4574" s="16" t="s">
        <v>33</v>
      </c>
      <c r="H4574" s="251">
        <v>236520</v>
      </c>
      <c r="I4574" s="251">
        <v>126</v>
      </c>
      <c r="J4574" s="16">
        <v>646670.84000000008</v>
      </c>
      <c r="K4574" s="16">
        <v>142</v>
      </c>
      <c r="L4574" s="16">
        <v>592022.60000000009</v>
      </c>
      <c r="M4574" s="16">
        <v>130</v>
      </c>
      <c r="N4574" s="16">
        <v>592022.60000000009</v>
      </c>
      <c r="O4574" s="16">
        <v>130</v>
      </c>
      <c r="P4574" s="16">
        <v>592022.60000000009</v>
      </c>
      <c r="Q4574" s="16">
        <v>130</v>
      </c>
      <c r="R4574" s="16">
        <v>2659258.6400000006</v>
      </c>
      <c r="S4574" s="16">
        <v>658</v>
      </c>
      <c r="T4574" s="16" t="s">
        <v>213</v>
      </c>
      <c r="U4574" s="16" t="s">
        <v>35</v>
      </c>
      <c r="V4574" s="16" t="s">
        <v>8175</v>
      </c>
    </row>
    <row r="4575" spans="1:22" s="7" customFormat="1" ht="409.5" x14ac:dyDescent="0.3">
      <c r="A4575" s="16">
        <v>4570</v>
      </c>
      <c r="B4575" s="21" t="s">
        <v>8423</v>
      </c>
      <c r="C4575" s="16" t="s">
        <v>3585</v>
      </c>
      <c r="D4575" s="16" t="s">
        <v>3586</v>
      </c>
      <c r="E4575" s="16" t="s">
        <v>9134</v>
      </c>
      <c r="F4575" s="16"/>
      <c r="G4575" s="16" t="s">
        <v>9135</v>
      </c>
      <c r="H4575" s="251">
        <v>1605872.35</v>
      </c>
      <c r="I4575" s="251">
        <v>41.1</v>
      </c>
      <c r="J4575" s="16">
        <v>1053336.585</v>
      </c>
      <c r="K4575" s="16">
        <v>12.83</v>
      </c>
      <c r="L4575" s="16">
        <v>0</v>
      </c>
      <c r="M4575" s="16">
        <v>0</v>
      </c>
      <c r="N4575" s="16">
        <v>0</v>
      </c>
      <c r="O4575" s="16">
        <v>0</v>
      </c>
      <c r="P4575" s="16">
        <v>0</v>
      </c>
      <c r="Q4575" s="16">
        <v>0</v>
      </c>
      <c r="R4575" s="16">
        <v>2659208.9350000001</v>
      </c>
      <c r="S4575" s="16">
        <v>53.93</v>
      </c>
      <c r="T4575" s="16" t="s">
        <v>9133</v>
      </c>
      <c r="U4575" s="16" t="s">
        <v>83</v>
      </c>
      <c r="V4575" s="16"/>
    </row>
    <row r="4576" spans="1:22" s="7" customFormat="1" ht="131.25" x14ac:dyDescent="0.3">
      <c r="A4576" s="16">
        <v>4571</v>
      </c>
      <c r="B4576" s="21" t="s">
        <v>8479</v>
      </c>
      <c r="C4576" s="16" t="s">
        <v>8480</v>
      </c>
      <c r="D4576" s="16" t="s">
        <v>4942</v>
      </c>
      <c r="E4576" s="16" t="s">
        <v>8481</v>
      </c>
      <c r="F4576" s="16"/>
      <c r="G4576" s="16" t="s">
        <v>33</v>
      </c>
      <c r="H4576" s="251">
        <v>474140</v>
      </c>
      <c r="I4576" s="251">
        <v>604</v>
      </c>
      <c r="J4576" s="16">
        <v>545575</v>
      </c>
      <c r="K4576" s="16">
        <v>695</v>
      </c>
      <c r="L4576" s="16">
        <v>545575</v>
      </c>
      <c r="M4576" s="16">
        <v>695</v>
      </c>
      <c r="N4576" s="16">
        <v>545575</v>
      </c>
      <c r="O4576" s="16">
        <v>695</v>
      </c>
      <c r="P4576" s="16">
        <v>545575</v>
      </c>
      <c r="Q4576" s="16">
        <v>695</v>
      </c>
      <c r="R4576" s="16">
        <v>2656440</v>
      </c>
      <c r="S4576" s="16">
        <v>3384</v>
      </c>
      <c r="T4576" s="16" t="s">
        <v>213</v>
      </c>
      <c r="U4576" s="16" t="s">
        <v>7048</v>
      </c>
      <c r="V4576" s="16" t="s">
        <v>7048</v>
      </c>
    </row>
    <row r="4577" spans="1:22" s="7" customFormat="1" ht="56.25" x14ac:dyDescent="0.3">
      <c r="A4577" s="16">
        <v>4572</v>
      </c>
      <c r="B4577" s="51" t="s">
        <v>15010</v>
      </c>
      <c r="C4577" s="51" t="s">
        <v>15011</v>
      </c>
      <c r="D4577" s="51" t="s">
        <v>5479</v>
      </c>
      <c r="E4577" s="51" t="s">
        <v>15012</v>
      </c>
      <c r="F4577" s="51"/>
      <c r="G4577" s="51" t="s">
        <v>9115</v>
      </c>
      <c r="H4577" s="437">
        <v>2653563.9900000002</v>
      </c>
      <c r="I4577" s="251" t="s">
        <v>9266</v>
      </c>
      <c r="J4577" s="17"/>
      <c r="K4577" s="17"/>
      <c r="L4577" s="17"/>
      <c r="M4577" s="17"/>
      <c r="N4577" s="17"/>
      <c r="O4577" s="17"/>
      <c r="P4577" s="17"/>
      <c r="Q4577" s="17"/>
      <c r="R4577" s="16">
        <v>2653563.9900000002</v>
      </c>
      <c r="S4577" s="16">
        <v>4</v>
      </c>
      <c r="T4577" s="51" t="s">
        <v>14655</v>
      </c>
      <c r="U4577" s="51"/>
      <c r="V4577" s="17"/>
    </row>
    <row r="4578" spans="1:22" s="7" customFormat="1" ht="409.5" x14ac:dyDescent="0.3">
      <c r="A4578" s="16">
        <v>4573</v>
      </c>
      <c r="B4578" s="21" t="s">
        <v>1061</v>
      </c>
      <c r="C4578" s="16" t="s">
        <v>6292</v>
      </c>
      <c r="D4578" s="16" t="s">
        <v>6293</v>
      </c>
      <c r="E4578" s="16" t="s">
        <v>6294</v>
      </c>
      <c r="F4578" s="16"/>
      <c r="G4578" s="16" t="s">
        <v>1493</v>
      </c>
      <c r="H4578" s="251">
        <v>2652178</v>
      </c>
      <c r="I4578" s="251">
        <v>2</v>
      </c>
      <c r="J4578" s="16">
        <v>0</v>
      </c>
      <c r="K4578" s="16">
        <v>0</v>
      </c>
      <c r="L4578" s="16">
        <v>0</v>
      </c>
      <c r="M4578" s="16">
        <v>0</v>
      </c>
      <c r="N4578" s="16">
        <v>0</v>
      </c>
      <c r="O4578" s="16">
        <v>0</v>
      </c>
      <c r="P4578" s="16">
        <v>0</v>
      </c>
      <c r="Q4578" s="16">
        <v>0</v>
      </c>
      <c r="R4578" s="16">
        <v>2652178</v>
      </c>
      <c r="S4578" s="16">
        <v>2</v>
      </c>
      <c r="T4578" s="16" t="s">
        <v>76</v>
      </c>
      <c r="U4578" s="16"/>
      <c r="V4578" s="16"/>
    </row>
    <row r="4579" spans="1:22" s="7" customFormat="1" ht="56.25" x14ac:dyDescent="0.3">
      <c r="A4579" s="16">
        <v>4574</v>
      </c>
      <c r="B4579" s="21" t="s">
        <v>417</v>
      </c>
      <c r="C4579" s="16" t="s">
        <v>685</v>
      </c>
      <c r="D4579" s="16" t="s">
        <v>686</v>
      </c>
      <c r="E4579" s="16" t="s">
        <v>10511</v>
      </c>
      <c r="F4579" s="16"/>
      <c r="G4579" s="16" t="s">
        <v>9115</v>
      </c>
      <c r="H4579" s="251">
        <v>2649345.7200000002</v>
      </c>
      <c r="I4579" s="251" t="s">
        <v>9201</v>
      </c>
      <c r="J4579" s="16"/>
      <c r="K4579" s="16"/>
      <c r="L4579" s="16"/>
      <c r="M4579" s="16"/>
      <c r="N4579" s="16"/>
      <c r="O4579" s="16"/>
      <c r="P4579" s="16"/>
      <c r="Q4579" s="16"/>
      <c r="R4579" s="16">
        <v>2649345.7200000002</v>
      </c>
      <c r="S4579" s="16">
        <v>5</v>
      </c>
      <c r="T4579" s="16" t="s">
        <v>76</v>
      </c>
      <c r="U4579" s="16" t="s">
        <v>350</v>
      </c>
      <c r="V4579" s="16" t="s">
        <v>10437</v>
      </c>
    </row>
    <row r="4580" spans="1:22" s="7" customFormat="1" ht="409.5" x14ac:dyDescent="0.3">
      <c r="A4580" s="16">
        <v>4575</v>
      </c>
      <c r="B4580" s="21" t="s">
        <v>2391</v>
      </c>
      <c r="C4580" s="16" t="s">
        <v>2392</v>
      </c>
      <c r="D4580" s="16" t="s">
        <v>2393</v>
      </c>
      <c r="E4580" s="16" t="s">
        <v>5620</v>
      </c>
      <c r="F4580" s="16"/>
      <c r="G4580" s="16" t="s">
        <v>24</v>
      </c>
      <c r="H4580" s="251">
        <v>2648250</v>
      </c>
      <c r="I4580" s="251">
        <v>1070</v>
      </c>
      <c r="J4580" s="16">
        <v>0</v>
      </c>
      <c r="K4580" s="16">
        <v>0</v>
      </c>
      <c r="L4580" s="16">
        <v>0</v>
      </c>
      <c r="M4580" s="16">
        <v>0</v>
      </c>
      <c r="N4580" s="16">
        <v>0</v>
      </c>
      <c r="O4580" s="16">
        <v>0</v>
      </c>
      <c r="P4580" s="16">
        <v>0</v>
      </c>
      <c r="Q4580" s="16">
        <v>0</v>
      </c>
      <c r="R4580" s="16">
        <v>2648250</v>
      </c>
      <c r="S4580" s="16">
        <v>1070</v>
      </c>
      <c r="T4580" s="16" t="s">
        <v>76</v>
      </c>
      <c r="U4580" s="16" t="s">
        <v>2567</v>
      </c>
      <c r="V4580" s="16" t="s">
        <v>199</v>
      </c>
    </row>
    <row r="4581" spans="1:22" s="7" customFormat="1" ht="409.5" x14ac:dyDescent="0.3">
      <c r="A4581" s="16">
        <v>4576</v>
      </c>
      <c r="B4581" s="21" t="s">
        <v>1550</v>
      </c>
      <c r="C4581" s="16" t="s">
        <v>6750</v>
      </c>
      <c r="D4581" s="16" t="s">
        <v>6751</v>
      </c>
      <c r="E4581" s="16" t="s">
        <v>6752</v>
      </c>
      <c r="F4581" s="16"/>
      <c r="G4581" s="16" t="s">
        <v>1493</v>
      </c>
      <c r="H4581" s="251">
        <v>2646000</v>
      </c>
      <c r="I4581" s="251">
        <v>21</v>
      </c>
      <c r="J4581" s="16">
        <v>0</v>
      </c>
      <c r="K4581" s="16">
        <v>0</v>
      </c>
      <c r="L4581" s="16">
        <v>0</v>
      </c>
      <c r="M4581" s="16">
        <v>0</v>
      </c>
      <c r="N4581" s="16">
        <v>0</v>
      </c>
      <c r="O4581" s="16">
        <v>0</v>
      </c>
      <c r="P4581" s="16">
        <v>0</v>
      </c>
      <c r="Q4581" s="16">
        <v>0</v>
      </c>
      <c r="R4581" s="16">
        <v>2646000</v>
      </c>
      <c r="S4581" s="16">
        <v>21</v>
      </c>
      <c r="T4581" s="16" t="s">
        <v>76</v>
      </c>
      <c r="U4581" s="16"/>
      <c r="V4581" s="16" t="s">
        <v>5860</v>
      </c>
    </row>
    <row r="4582" spans="1:22" s="7" customFormat="1" ht="93.75" x14ac:dyDescent="0.3">
      <c r="A4582" s="16">
        <v>4577</v>
      </c>
      <c r="B4582" s="21" t="s">
        <v>8482</v>
      </c>
      <c r="C4582" s="16" t="s">
        <v>7581</v>
      </c>
      <c r="D4582" s="16" t="s">
        <v>263</v>
      </c>
      <c r="E4582" s="16" t="s">
        <v>7582</v>
      </c>
      <c r="F4582" s="16"/>
      <c r="G4582" s="16" t="s">
        <v>33</v>
      </c>
      <c r="H4582" s="251">
        <v>237999.99999999997</v>
      </c>
      <c r="I4582" s="251">
        <v>7</v>
      </c>
      <c r="J4582" s="16">
        <v>656370</v>
      </c>
      <c r="K4582" s="16">
        <v>9</v>
      </c>
      <c r="L4582" s="16">
        <v>583440</v>
      </c>
      <c r="M4582" s="16">
        <v>8</v>
      </c>
      <c r="N4582" s="16">
        <v>583440</v>
      </c>
      <c r="O4582" s="16">
        <v>8</v>
      </c>
      <c r="P4582" s="16">
        <v>583440</v>
      </c>
      <c r="Q4582" s="16">
        <v>8</v>
      </c>
      <c r="R4582" s="16">
        <v>2644690</v>
      </c>
      <c r="S4582" s="16">
        <v>40</v>
      </c>
      <c r="T4582" s="16" t="s">
        <v>213</v>
      </c>
      <c r="U4582" s="16" t="s">
        <v>61</v>
      </c>
      <c r="V4582" s="16" t="s">
        <v>7048</v>
      </c>
    </row>
    <row r="4583" spans="1:22" s="7" customFormat="1" ht="409.5" x14ac:dyDescent="0.3">
      <c r="A4583" s="16">
        <v>4578</v>
      </c>
      <c r="B4583" s="21" t="s">
        <v>4829</v>
      </c>
      <c r="C4583" s="16" t="s">
        <v>4823</v>
      </c>
      <c r="D4583" s="16" t="s">
        <v>4824</v>
      </c>
      <c r="E4583" s="16" t="s">
        <v>4830</v>
      </c>
      <c r="F4583" s="16"/>
      <c r="G4583" s="16" t="s">
        <v>33</v>
      </c>
      <c r="H4583" s="251">
        <v>343055.92</v>
      </c>
      <c r="I4583" s="251">
        <v>31</v>
      </c>
      <c r="J4583" s="16">
        <v>575120</v>
      </c>
      <c r="K4583" s="16">
        <v>40</v>
      </c>
      <c r="L4583" s="16">
        <v>575120</v>
      </c>
      <c r="M4583" s="16">
        <v>40</v>
      </c>
      <c r="N4583" s="16">
        <v>575120</v>
      </c>
      <c r="O4583" s="16">
        <v>40</v>
      </c>
      <c r="P4583" s="16">
        <v>575120</v>
      </c>
      <c r="Q4583" s="16">
        <v>40</v>
      </c>
      <c r="R4583" s="16">
        <v>2643535.92</v>
      </c>
      <c r="S4583" s="16">
        <v>191</v>
      </c>
      <c r="T4583" s="16" t="s">
        <v>25</v>
      </c>
      <c r="U4583" s="16" t="s">
        <v>35</v>
      </c>
      <c r="V4583" s="16" t="s">
        <v>11240</v>
      </c>
    </row>
    <row r="4584" spans="1:22" s="7" customFormat="1" ht="409.5" x14ac:dyDescent="0.3">
      <c r="A4584" s="16">
        <v>4579</v>
      </c>
      <c r="B4584" s="21" t="s">
        <v>6332</v>
      </c>
      <c r="C4584" s="16" t="s">
        <v>6333</v>
      </c>
      <c r="D4584" s="16" t="s">
        <v>6334</v>
      </c>
      <c r="E4584" s="16" t="s">
        <v>6335</v>
      </c>
      <c r="F4584" s="16"/>
      <c r="G4584" s="16" t="s">
        <v>49</v>
      </c>
      <c r="H4584" s="251">
        <v>2638624</v>
      </c>
      <c r="I4584" s="251">
        <v>8</v>
      </c>
      <c r="J4584" s="16">
        <v>0</v>
      </c>
      <c r="K4584" s="16">
        <v>0</v>
      </c>
      <c r="L4584" s="16">
        <v>0</v>
      </c>
      <c r="M4584" s="16">
        <v>0</v>
      </c>
      <c r="N4584" s="16">
        <v>0</v>
      </c>
      <c r="O4584" s="16">
        <v>0</v>
      </c>
      <c r="P4584" s="16">
        <v>0</v>
      </c>
      <c r="Q4584" s="16">
        <v>0</v>
      </c>
      <c r="R4584" s="16">
        <v>2638624</v>
      </c>
      <c r="S4584" s="16">
        <v>8</v>
      </c>
      <c r="T4584" s="16" t="s">
        <v>76</v>
      </c>
      <c r="U4584" s="16"/>
      <c r="V4584" s="16"/>
    </row>
    <row r="4585" spans="1:22" s="7" customFormat="1" x14ac:dyDescent="0.3">
      <c r="A4585" s="16">
        <v>4580</v>
      </c>
      <c r="B4585" s="21" t="s">
        <v>3102</v>
      </c>
      <c r="C4585" s="16" t="s">
        <v>10899</v>
      </c>
      <c r="D4585" s="16" t="s">
        <v>8746</v>
      </c>
      <c r="E4585" s="16" t="s">
        <v>10883</v>
      </c>
      <c r="F4585" s="16"/>
      <c r="G4585" s="16" t="s">
        <v>9115</v>
      </c>
      <c r="H4585" s="251">
        <v>2637600</v>
      </c>
      <c r="I4585" s="251" t="s">
        <v>9130</v>
      </c>
      <c r="J4585" s="16"/>
      <c r="K4585" s="16"/>
      <c r="L4585" s="16"/>
      <c r="M4585" s="16"/>
      <c r="N4585" s="16"/>
      <c r="O4585" s="16"/>
      <c r="P4585" s="16"/>
      <c r="Q4585" s="16"/>
      <c r="R4585" s="16">
        <v>2637600</v>
      </c>
      <c r="S4585" s="16">
        <v>3</v>
      </c>
      <c r="T4585" s="16" t="s">
        <v>76</v>
      </c>
      <c r="U4585" s="16" t="s">
        <v>2567</v>
      </c>
      <c r="V4585" s="16" t="s">
        <v>10900</v>
      </c>
    </row>
    <row r="4586" spans="1:22" s="7" customFormat="1" ht="56.25" x14ac:dyDescent="0.3">
      <c r="A4586" s="16">
        <v>4581</v>
      </c>
      <c r="B4586" s="21" t="s">
        <v>2807</v>
      </c>
      <c r="C4586" s="16" t="s">
        <v>5193</v>
      </c>
      <c r="D4586" s="16" t="s">
        <v>5194</v>
      </c>
      <c r="E4586" s="16" t="s">
        <v>10566</v>
      </c>
      <c r="F4586" s="16"/>
      <c r="G4586" s="16" t="s">
        <v>9229</v>
      </c>
      <c r="H4586" s="251">
        <v>2636480</v>
      </c>
      <c r="I4586" s="251" t="s">
        <v>10567</v>
      </c>
      <c r="J4586" s="16"/>
      <c r="K4586" s="16"/>
      <c r="L4586" s="16"/>
      <c r="M4586" s="16"/>
      <c r="N4586" s="16"/>
      <c r="O4586" s="16"/>
      <c r="P4586" s="16"/>
      <c r="Q4586" s="16"/>
      <c r="R4586" s="16">
        <v>2636480</v>
      </c>
      <c r="S4586" s="16">
        <v>2140</v>
      </c>
      <c r="T4586" s="16" t="s">
        <v>76</v>
      </c>
      <c r="U4586" s="16" t="s">
        <v>2567</v>
      </c>
      <c r="V4586" s="16" t="s">
        <v>10568</v>
      </c>
    </row>
    <row r="4587" spans="1:22" s="7" customFormat="1" ht="262.5" x14ac:dyDescent="0.3">
      <c r="A4587" s="16">
        <v>4582</v>
      </c>
      <c r="B4587" s="21" t="s">
        <v>8483</v>
      </c>
      <c r="C4587" s="16" t="s">
        <v>265</v>
      </c>
      <c r="D4587" s="16" t="s">
        <v>264</v>
      </c>
      <c r="E4587" s="16" t="s">
        <v>266</v>
      </c>
      <c r="F4587" s="16"/>
      <c r="G4587" s="16" t="s">
        <v>33</v>
      </c>
      <c r="H4587" s="251">
        <v>444000</v>
      </c>
      <c r="I4587" s="251">
        <v>4</v>
      </c>
      <c r="J4587" s="16">
        <v>548000</v>
      </c>
      <c r="K4587" s="16">
        <v>4</v>
      </c>
      <c r="L4587" s="16">
        <v>548000</v>
      </c>
      <c r="M4587" s="16">
        <v>4</v>
      </c>
      <c r="N4587" s="16">
        <v>548000</v>
      </c>
      <c r="O4587" s="16">
        <v>4</v>
      </c>
      <c r="P4587" s="16">
        <v>548000</v>
      </c>
      <c r="Q4587" s="16">
        <v>4</v>
      </c>
      <c r="R4587" s="16">
        <v>2636000</v>
      </c>
      <c r="S4587" s="16">
        <v>20</v>
      </c>
      <c r="T4587" s="16" t="s">
        <v>213</v>
      </c>
      <c r="U4587" s="16" t="s">
        <v>7048</v>
      </c>
      <c r="V4587" s="16" t="s">
        <v>7048</v>
      </c>
    </row>
    <row r="4588" spans="1:22" s="7" customFormat="1" ht="75" x14ac:dyDescent="0.3">
      <c r="A4588" s="16">
        <v>4583</v>
      </c>
      <c r="B4588" s="21" t="s">
        <v>296</v>
      </c>
      <c r="C4588" s="16" t="s">
        <v>297</v>
      </c>
      <c r="D4588" s="16" t="s">
        <v>298</v>
      </c>
      <c r="E4588" s="16" t="s">
        <v>299</v>
      </c>
      <c r="F4588" s="40" t="s">
        <v>300</v>
      </c>
      <c r="G4588" s="16" t="s">
        <v>33</v>
      </c>
      <c r="H4588" s="251">
        <v>1317925</v>
      </c>
      <c r="I4588" s="251">
        <v>600</v>
      </c>
      <c r="J4588" s="29">
        <v>1317925</v>
      </c>
      <c r="K4588" s="16">
        <v>540</v>
      </c>
      <c r="L4588" s="16">
        <v>0</v>
      </c>
      <c r="M4588" s="16">
        <v>540</v>
      </c>
      <c r="N4588" s="16">
        <v>0</v>
      </c>
      <c r="O4588" s="16">
        <v>540</v>
      </c>
      <c r="P4588" s="16">
        <v>0</v>
      </c>
      <c r="Q4588" s="16">
        <v>0</v>
      </c>
      <c r="R4588" s="16">
        <v>2635850</v>
      </c>
      <c r="S4588" s="16">
        <v>2220</v>
      </c>
      <c r="T4588" s="16" t="s">
        <v>213</v>
      </c>
      <c r="U4588" s="16" t="s">
        <v>35</v>
      </c>
      <c r="V4588" s="16" t="s">
        <v>301</v>
      </c>
    </row>
    <row r="4589" spans="1:22" s="7" customFormat="1" ht="37.5" x14ac:dyDescent="0.3">
      <c r="A4589" s="16">
        <v>4584</v>
      </c>
      <c r="B4589" s="114" t="s">
        <v>3749</v>
      </c>
      <c r="C4589" s="114" t="s">
        <v>3748</v>
      </c>
      <c r="D4589" s="114" t="s">
        <v>3750</v>
      </c>
      <c r="E4589" s="114" t="s">
        <v>1051</v>
      </c>
      <c r="F4589" s="114" t="s">
        <v>14449</v>
      </c>
      <c r="G4589" s="114" t="s">
        <v>9115</v>
      </c>
      <c r="H4589" s="189">
        <v>2633739.73</v>
      </c>
      <c r="I4589" s="172" t="s">
        <v>9130</v>
      </c>
      <c r="J4589" s="20"/>
      <c r="K4589" s="20"/>
      <c r="L4589" s="20"/>
      <c r="M4589" s="20"/>
      <c r="N4589" s="20"/>
      <c r="O4589" s="20"/>
      <c r="P4589" s="20"/>
      <c r="Q4589" s="20"/>
      <c r="R4589" s="16">
        <v>2633739.73</v>
      </c>
      <c r="S4589" s="21">
        <v>3</v>
      </c>
      <c r="T4589" s="20" t="s">
        <v>15828</v>
      </c>
      <c r="U4589" s="112"/>
      <c r="V4589" s="37"/>
    </row>
    <row r="4590" spans="1:22" s="7" customFormat="1" ht="56.25" x14ac:dyDescent="0.3">
      <c r="A4590" s="16">
        <v>4585</v>
      </c>
      <c r="B4590" s="51" t="s">
        <v>14633</v>
      </c>
      <c r="C4590" s="51" t="s">
        <v>14713</v>
      </c>
      <c r="D4590" s="51" t="s">
        <v>14714</v>
      </c>
      <c r="E4590" s="51" t="s">
        <v>15013</v>
      </c>
      <c r="F4590" s="51"/>
      <c r="G4590" s="51" t="s">
        <v>9322</v>
      </c>
      <c r="H4590" s="437">
        <v>2632000</v>
      </c>
      <c r="I4590" s="251" t="s">
        <v>9351</v>
      </c>
      <c r="J4590" s="17"/>
      <c r="K4590" s="17"/>
      <c r="L4590" s="17"/>
      <c r="M4590" s="17"/>
      <c r="N4590" s="17"/>
      <c r="O4590" s="17"/>
      <c r="P4590" s="17"/>
      <c r="Q4590" s="17"/>
      <c r="R4590" s="16">
        <v>2632000</v>
      </c>
      <c r="S4590" s="16">
        <v>2000</v>
      </c>
      <c r="T4590" s="51" t="s">
        <v>14655</v>
      </c>
      <c r="U4590" s="51"/>
      <c r="V4590" s="17"/>
    </row>
    <row r="4591" spans="1:22" s="7" customFormat="1" ht="56.25" x14ac:dyDescent="0.3">
      <c r="A4591" s="16">
        <v>4586</v>
      </c>
      <c r="B4591" s="51" t="s">
        <v>2175</v>
      </c>
      <c r="C4591" s="51" t="s">
        <v>15014</v>
      </c>
      <c r="D4591" s="51" t="s">
        <v>266</v>
      </c>
      <c r="E4591" s="51" t="s">
        <v>15015</v>
      </c>
      <c r="F4591" s="40" t="s">
        <v>14449</v>
      </c>
      <c r="G4591" s="51" t="s">
        <v>9115</v>
      </c>
      <c r="H4591" s="437">
        <v>2632000</v>
      </c>
      <c r="I4591" s="251" t="s">
        <v>9120</v>
      </c>
      <c r="J4591" s="17"/>
      <c r="K4591" s="17"/>
      <c r="L4591" s="17"/>
      <c r="M4591" s="17"/>
      <c r="N4591" s="17"/>
      <c r="O4591" s="17"/>
      <c r="P4591" s="17"/>
      <c r="Q4591" s="17"/>
      <c r="R4591" s="16">
        <v>2632000</v>
      </c>
      <c r="S4591" s="16">
        <v>2</v>
      </c>
      <c r="T4591" s="51" t="s">
        <v>14655</v>
      </c>
      <c r="U4591" s="51"/>
      <c r="V4591" s="17"/>
    </row>
    <row r="4592" spans="1:22" s="7" customFormat="1" ht="112.5" x14ac:dyDescent="0.3">
      <c r="A4592" s="16">
        <v>4587</v>
      </c>
      <c r="B4592" s="21" t="s">
        <v>5699</v>
      </c>
      <c r="C4592" s="16" t="s">
        <v>5700</v>
      </c>
      <c r="D4592" s="16" t="s">
        <v>5701</v>
      </c>
      <c r="E4592" s="16" t="s">
        <v>5891</v>
      </c>
      <c r="F4592" s="16"/>
      <c r="G4592" s="16" t="s">
        <v>1493</v>
      </c>
      <c r="H4592" s="251">
        <v>2625000</v>
      </c>
      <c r="I4592" s="251">
        <v>100</v>
      </c>
      <c r="J4592" s="16">
        <v>0</v>
      </c>
      <c r="K4592" s="16">
        <v>0</v>
      </c>
      <c r="L4592" s="16">
        <v>0</v>
      </c>
      <c r="M4592" s="16">
        <v>0</v>
      </c>
      <c r="N4592" s="16">
        <v>0</v>
      </c>
      <c r="O4592" s="16">
        <v>0</v>
      </c>
      <c r="P4592" s="16">
        <v>0</v>
      </c>
      <c r="Q4592" s="16">
        <v>0</v>
      </c>
      <c r="R4592" s="16">
        <v>2625000</v>
      </c>
      <c r="S4592" s="16">
        <v>100</v>
      </c>
      <c r="T4592" s="16" t="s">
        <v>76</v>
      </c>
      <c r="U4592" s="16"/>
      <c r="V4592" s="16"/>
    </row>
    <row r="4593" spans="1:22" s="7" customFormat="1" ht="409.5" x14ac:dyDescent="0.3">
      <c r="A4593" s="16">
        <v>4588</v>
      </c>
      <c r="B4593" s="21" t="s">
        <v>5989</v>
      </c>
      <c r="C4593" s="16" t="s">
        <v>6576</v>
      </c>
      <c r="D4593" s="16" t="s">
        <v>6577</v>
      </c>
      <c r="E4593" s="16" t="s">
        <v>6578</v>
      </c>
      <c r="F4593" s="16"/>
      <c r="G4593" s="16" t="s">
        <v>1493</v>
      </c>
      <c r="H4593" s="251">
        <v>2625000</v>
      </c>
      <c r="I4593" s="251">
        <v>5</v>
      </c>
      <c r="J4593" s="16">
        <v>0</v>
      </c>
      <c r="K4593" s="16">
        <v>0</v>
      </c>
      <c r="L4593" s="16">
        <v>0</v>
      </c>
      <c r="M4593" s="16">
        <v>0</v>
      </c>
      <c r="N4593" s="16">
        <v>0</v>
      </c>
      <c r="O4593" s="16">
        <v>0</v>
      </c>
      <c r="P4593" s="16">
        <v>0</v>
      </c>
      <c r="Q4593" s="16">
        <v>0</v>
      </c>
      <c r="R4593" s="16">
        <v>2625000</v>
      </c>
      <c r="S4593" s="16">
        <v>5</v>
      </c>
      <c r="T4593" s="16" t="s">
        <v>76</v>
      </c>
      <c r="U4593" s="16"/>
      <c r="V4593" s="16"/>
    </row>
    <row r="4594" spans="1:22" s="7" customFormat="1" ht="300" x14ac:dyDescent="0.3">
      <c r="A4594" s="16">
        <v>4589</v>
      </c>
      <c r="B4594" s="21" t="s">
        <v>6579</v>
      </c>
      <c r="C4594" s="16" t="s">
        <v>6580</v>
      </c>
      <c r="D4594" s="16" t="s">
        <v>6581</v>
      </c>
      <c r="E4594" s="16" t="s">
        <v>6582</v>
      </c>
      <c r="F4594" s="16"/>
      <c r="G4594" s="16" t="s">
        <v>1493</v>
      </c>
      <c r="H4594" s="251">
        <v>2625000</v>
      </c>
      <c r="I4594" s="251">
        <v>5</v>
      </c>
      <c r="J4594" s="16">
        <v>0</v>
      </c>
      <c r="K4594" s="16">
        <v>0</v>
      </c>
      <c r="L4594" s="16">
        <v>0</v>
      </c>
      <c r="M4594" s="16">
        <v>0</v>
      </c>
      <c r="N4594" s="16">
        <v>0</v>
      </c>
      <c r="O4594" s="16">
        <v>0</v>
      </c>
      <c r="P4594" s="16">
        <v>0</v>
      </c>
      <c r="Q4594" s="16">
        <v>0</v>
      </c>
      <c r="R4594" s="16">
        <v>2625000</v>
      </c>
      <c r="S4594" s="16">
        <v>5</v>
      </c>
      <c r="T4594" s="16" t="s">
        <v>76</v>
      </c>
      <c r="U4594" s="16"/>
      <c r="V4594" s="16"/>
    </row>
    <row r="4595" spans="1:22" s="7" customFormat="1" ht="56.25" x14ac:dyDescent="0.3">
      <c r="A4595" s="16">
        <v>4590</v>
      </c>
      <c r="B4595" s="21" t="s">
        <v>417</v>
      </c>
      <c r="C4595" s="16" t="s">
        <v>685</v>
      </c>
      <c r="D4595" s="16" t="s">
        <v>686</v>
      </c>
      <c r="E4595" s="16" t="s">
        <v>10438</v>
      </c>
      <c r="F4595" s="16"/>
      <c r="G4595" s="16" t="s">
        <v>9115</v>
      </c>
      <c r="H4595" s="251">
        <v>2624196.96</v>
      </c>
      <c r="I4595" s="251" t="s">
        <v>9130</v>
      </c>
      <c r="J4595" s="16"/>
      <c r="K4595" s="16"/>
      <c r="L4595" s="16"/>
      <c r="M4595" s="16"/>
      <c r="N4595" s="16"/>
      <c r="O4595" s="16"/>
      <c r="P4595" s="16"/>
      <c r="Q4595" s="16"/>
      <c r="R4595" s="16">
        <v>2624196.96</v>
      </c>
      <c r="S4595" s="16">
        <v>3</v>
      </c>
      <c r="T4595" s="16" t="s">
        <v>76</v>
      </c>
      <c r="U4595" s="16" t="s">
        <v>350</v>
      </c>
      <c r="V4595" s="16" t="s">
        <v>10437</v>
      </c>
    </row>
    <row r="4596" spans="1:22" s="7" customFormat="1" ht="56.25" x14ac:dyDescent="0.3">
      <c r="A4596" s="16">
        <v>4591</v>
      </c>
      <c r="B4596" s="21" t="s">
        <v>417</v>
      </c>
      <c r="C4596" s="16" t="s">
        <v>1577</v>
      </c>
      <c r="D4596" s="16" t="s">
        <v>1578</v>
      </c>
      <c r="E4596" s="16" t="s">
        <v>10465</v>
      </c>
      <c r="F4596" s="16"/>
      <c r="G4596" s="16" t="s">
        <v>9115</v>
      </c>
      <c r="H4596" s="251">
        <v>2623738.3199999998</v>
      </c>
      <c r="I4596" s="251" t="s">
        <v>9123</v>
      </c>
      <c r="J4596" s="16"/>
      <c r="K4596" s="16"/>
      <c r="L4596" s="16"/>
      <c r="M4596" s="16"/>
      <c r="N4596" s="16"/>
      <c r="O4596" s="16"/>
      <c r="P4596" s="16"/>
      <c r="Q4596" s="16"/>
      <c r="R4596" s="16">
        <v>2623738.3199999998</v>
      </c>
      <c r="S4596" s="16">
        <v>6</v>
      </c>
      <c r="T4596" s="16" t="s">
        <v>76</v>
      </c>
      <c r="U4596" s="16" t="s">
        <v>2567</v>
      </c>
      <c r="V4596" s="16" t="s">
        <v>5437</v>
      </c>
    </row>
    <row r="4597" spans="1:22" s="7" customFormat="1" ht="93.75" x14ac:dyDescent="0.3">
      <c r="A4597" s="16">
        <v>4592</v>
      </c>
      <c r="B4597" s="38" t="s">
        <v>9119</v>
      </c>
      <c r="C4597" s="39" t="s">
        <v>9166</v>
      </c>
      <c r="D4597" s="39" t="s">
        <v>9167</v>
      </c>
      <c r="E4597" s="39" t="s">
        <v>10972</v>
      </c>
      <c r="F4597" s="36"/>
      <c r="G4597" s="102" t="s">
        <v>9680</v>
      </c>
      <c r="H4597" s="251">
        <v>874385.16</v>
      </c>
      <c r="I4597" s="251">
        <v>194</v>
      </c>
      <c r="J4597" s="16">
        <v>874385.16</v>
      </c>
      <c r="K4597" s="16">
        <v>194</v>
      </c>
      <c r="L4597" s="16">
        <v>874385.16</v>
      </c>
      <c r="M4597" s="16">
        <v>194</v>
      </c>
      <c r="N4597" s="16">
        <v>0</v>
      </c>
      <c r="O4597" s="16">
        <v>0</v>
      </c>
      <c r="P4597" s="16">
        <v>0</v>
      </c>
      <c r="Q4597" s="16">
        <v>0</v>
      </c>
      <c r="R4597" s="16">
        <v>2623155.48</v>
      </c>
      <c r="S4597" s="103">
        <v>582</v>
      </c>
      <c r="T4597" s="16" t="s">
        <v>9160</v>
      </c>
      <c r="U4597" s="99" t="s">
        <v>83</v>
      </c>
      <c r="V4597" s="37"/>
    </row>
    <row r="4598" spans="1:22" s="7" customFormat="1" ht="409.5" x14ac:dyDescent="0.3">
      <c r="A4598" s="16">
        <v>4593</v>
      </c>
      <c r="B4598" s="21" t="s">
        <v>4842</v>
      </c>
      <c r="C4598" s="16" t="s">
        <v>922</v>
      </c>
      <c r="D4598" s="16" t="s">
        <v>923</v>
      </c>
      <c r="E4598" s="16" t="s">
        <v>4843</v>
      </c>
      <c r="F4598" s="16"/>
      <c r="G4598" s="16" t="s">
        <v>33</v>
      </c>
      <c r="H4598" s="251">
        <v>148290</v>
      </c>
      <c r="I4598" s="251">
        <v>30</v>
      </c>
      <c r="J4598" s="16">
        <v>616500</v>
      </c>
      <c r="K4598" s="16">
        <v>90</v>
      </c>
      <c r="L4598" s="16">
        <v>616500</v>
      </c>
      <c r="M4598" s="16">
        <v>90</v>
      </c>
      <c r="N4598" s="16">
        <v>616500</v>
      </c>
      <c r="O4598" s="16">
        <v>90</v>
      </c>
      <c r="P4598" s="16">
        <v>616500</v>
      </c>
      <c r="Q4598" s="16">
        <v>90</v>
      </c>
      <c r="R4598" s="16">
        <v>2614290</v>
      </c>
      <c r="S4598" s="16">
        <v>390</v>
      </c>
      <c r="T4598" s="16" t="s">
        <v>25</v>
      </c>
      <c r="U4598" s="16" t="s">
        <v>455</v>
      </c>
      <c r="V4598" s="16" t="s">
        <v>4844</v>
      </c>
    </row>
    <row r="4599" spans="1:22" s="7" customFormat="1" ht="409.5" x14ac:dyDescent="0.3">
      <c r="A4599" s="16">
        <v>4594</v>
      </c>
      <c r="B4599" s="21" t="s">
        <v>4850</v>
      </c>
      <c r="C4599" s="16" t="s">
        <v>922</v>
      </c>
      <c r="D4599" s="16" t="s">
        <v>923</v>
      </c>
      <c r="E4599" s="16" t="s">
        <v>4851</v>
      </c>
      <c r="F4599" s="16"/>
      <c r="G4599" s="16" t="s">
        <v>33</v>
      </c>
      <c r="H4599" s="251">
        <v>148290</v>
      </c>
      <c r="I4599" s="251">
        <v>30</v>
      </c>
      <c r="J4599" s="16">
        <v>616500</v>
      </c>
      <c r="K4599" s="16">
        <v>90</v>
      </c>
      <c r="L4599" s="16">
        <v>616500</v>
      </c>
      <c r="M4599" s="16">
        <v>90</v>
      </c>
      <c r="N4599" s="16">
        <v>616500</v>
      </c>
      <c r="O4599" s="16">
        <v>90</v>
      </c>
      <c r="P4599" s="16">
        <v>616500</v>
      </c>
      <c r="Q4599" s="16">
        <v>90</v>
      </c>
      <c r="R4599" s="16">
        <v>2614290</v>
      </c>
      <c r="S4599" s="16">
        <v>390</v>
      </c>
      <c r="T4599" s="16" t="s">
        <v>25</v>
      </c>
      <c r="U4599" s="16" t="s">
        <v>89</v>
      </c>
      <c r="V4599" s="16" t="s">
        <v>11241</v>
      </c>
    </row>
    <row r="4600" spans="1:22" s="7" customFormat="1" ht="56.25" x14ac:dyDescent="0.3">
      <c r="A4600" s="16">
        <v>4595</v>
      </c>
      <c r="B4600" s="16" t="s">
        <v>13284</v>
      </c>
      <c r="C4600" s="16" t="s">
        <v>13285</v>
      </c>
      <c r="D4600" s="16" t="s">
        <v>80</v>
      </c>
      <c r="E4600" s="16" t="s">
        <v>13394</v>
      </c>
      <c r="F4600" s="16"/>
      <c r="G4600" s="151" t="s">
        <v>7079</v>
      </c>
      <c r="H4600" s="168">
        <v>2614248</v>
      </c>
      <c r="I4600" s="166">
        <v>19.5</v>
      </c>
      <c r="J4600" s="166">
        <v>0</v>
      </c>
      <c r="K4600" s="166">
        <v>20</v>
      </c>
      <c r="L4600" s="166">
        <v>0</v>
      </c>
      <c r="M4600" s="166">
        <v>19.5</v>
      </c>
      <c r="N4600" s="166">
        <v>0</v>
      </c>
      <c r="O4600" s="166">
        <v>20</v>
      </c>
      <c r="P4600" s="166">
        <v>0</v>
      </c>
      <c r="Q4600" s="166">
        <v>0</v>
      </c>
      <c r="R4600" s="16">
        <v>2614248</v>
      </c>
      <c r="S4600" s="275">
        <v>79</v>
      </c>
      <c r="T4600" s="20" t="s">
        <v>13227</v>
      </c>
      <c r="U4600" s="118"/>
      <c r="V4600" s="118"/>
    </row>
    <row r="4601" spans="1:22" s="7" customFormat="1" ht="37.5" x14ac:dyDescent="0.3">
      <c r="A4601" s="16">
        <v>4596</v>
      </c>
      <c r="B4601" s="21" t="s">
        <v>2414</v>
      </c>
      <c r="C4601" s="16" t="s">
        <v>2415</v>
      </c>
      <c r="D4601" s="16" t="s">
        <v>2416</v>
      </c>
      <c r="E4601" s="16" t="s">
        <v>2540</v>
      </c>
      <c r="F4601" s="16" t="s">
        <v>2540</v>
      </c>
      <c r="G4601" s="16" t="s">
        <v>1493</v>
      </c>
      <c r="H4601" s="251">
        <v>1307040</v>
      </c>
      <c r="I4601" s="251">
        <v>1</v>
      </c>
      <c r="J4601" s="16">
        <v>0</v>
      </c>
      <c r="K4601" s="16">
        <v>0</v>
      </c>
      <c r="L4601" s="16">
        <v>1307040</v>
      </c>
      <c r="M4601" s="16">
        <v>1</v>
      </c>
      <c r="N4601" s="16">
        <v>0</v>
      </c>
      <c r="O4601" s="16">
        <v>0</v>
      </c>
      <c r="P4601" s="16">
        <v>0</v>
      </c>
      <c r="Q4601" s="16">
        <v>0</v>
      </c>
      <c r="R4601" s="16">
        <v>2614080</v>
      </c>
      <c r="S4601" s="16">
        <v>2</v>
      </c>
      <c r="T4601" s="16" t="s">
        <v>1326</v>
      </c>
      <c r="U4601" s="16" t="s">
        <v>35</v>
      </c>
      <c r="V4601" s="16" t="s">
        <v>199</v>
      </c>
    </row>
    <row r="4602" spans="1:22" s="7" customFormat="1" x14ac:dyDescent="0.3">
      <c r="A4602" s="16">
        <v>4597</v>
      </c>
      <c r="B4602" s="21" t="s">
        <v>5681</v>
      </c>
      <c r="C4602" s="16" t="s">
        <v>5682</v>
      </c>
      <c r="D4602" s="16" t="s">
        <v>5683</v>
      </c>
      <c r="E4602" s="16" t="s">
        <v>10883</v>
      </c>
      <c r="F4602" s="16"/>
      <c r="G4602" s="16" t="s">
        <v>9115</v>
      </c>
      <c r="H4602" s="251">
        <v>2612413.4399999999</v>
      </c>
      <c r="I4602" s="251" t="s">
        <v>9130</v>
      </c>
      <c r="J4602" s="16"/>
      <c r="K4602" s="16"/>
      <c r="L4602" s="16"/>
      <c r="M4602" s="16"/>
      <c r="N4602" s="16"/>
      <c r="O4602" s="16"/>
      <c r="P4602" s="16"/>
      <c r="Q4602" s="16"/>
      <c r="R4602" s="16">
        <v>2612413.4399999999</v>
      </c>
      <c r="S4602" s="16">
        <v>3</v>
      </c>
      <c r="T4602" s="16" t="s">
        <v>76</v>
      </c>
      <c r="U4602" s="16" t="s">
        <v>2567</v>
      </c>
      <c r="V4602" s="16" t="s">
        <v>10891</v>
      </c>
    </row>
    <row r="4603" spans="1:22" s="7" customFormat="1" ht="409.5" x14ac:dyDescent="0.3">
      <c r="A4603" s="16">
        <v>4598</v>
      </c>
      <c r="B4603" s="118" t="s">
        <v>2941</v>
      </c>
      <c r="C4603" s="211" t="s">
        <v>2942</v>
      </c>
      <c r="D4603" s="211" t="s">
        <v>1333</v>
      </c>
      <c r="E4603" s="99" t="s">
        <v>11263</v>
      </c>
      <c r="F4603" s="16"/>
      <c r="G4603" s="99" t="s">
        <v>1493</v>
      </c>
      <c r="H4603" s="184">
        <v>2607911.3130000001</v>
      </c>
      <c r="I4603" s="184">
        <v>1</v>
      </c>
      <c r="J4603" s="99">
        <v>0</v>
      </c>
      <c r="K4603" s="99">
        <v>0</v>
      </c>
      <c r="L4603" s="99">
        <v>0</v>
      </c>
      <c r="M4603" s="99">
        <v>0</v>
      </c>
      <c r="N4603" s="99">
        <v>0</v>
      </c>
      <c r="O4603" s="99">
        <v>0</v>
      </c>
      <c r="P4603" s="99">
        <v>0</v>
      </c>
      <c r="Q4603" s="99">
        <v>0</v>
      </c>
      <c r="R4603" s="16">
        <v>2607911.3130000001</v>
      </c>
      <c r="S4603" s="99">
        <v>1</v>
      </c>
      <c r="T4603" s="16" t="s">
        <v>9133</v>
      </c>
      <c r="U4603" s="99" t="s">
        <v>83</v>
      </c>
      <c r="V4603" s="35" t="s">
        <v>199</v>
      </c>
    </row>
    <row r="4604" spans="1:22" s="7" customFormat="1" ht="93.75" x14ac:dyDescent="0.3">
      <c r="A4604" s="16">
        <v>4599</v>
      </c>
      <c r="B4604" s="21" t="s">
        <v>1792</v>
      </c>
      <c r="C4604" s="16" t="s">
        <v>1793</v>
      </c>
      <c r="D4604" s="16" t="s">
        <v>1794</v>
      </c>
      <c r="E4604" s="16" t="s">
        <v>1795</v>
      </c>
      <c r="F4604" s="16" t="s">
        <v>1796</v>
      </c>
      <c r="G4604" s="16" t="s">
        <v>1493</v>
      </c>
      <c r="H4604" s="251">
        <v>501333.28</v>
      </c>
      <c r="I4604" s="251">
        <v>16</v>
      </c>
      <c r="J4604" s="16">
        <v>526399.94400000002</v>
      </c>
      <c r="K4604" s="16">
        <v>16</v>
      </c>
      <c r="L4604" s="16">
        <v>526399.94400000002</v>
      </c>
      <c r="M4604" s="16">
        <v>16</v>
      </c>
      <c r="N4604" s="16">
        <v>526399.94400000002</v>
      </c>
      <c r="O4604" s="16">
        <v>16</v>
      </c>
      <c r="P4604" s="16">
        <v>526399.94400000002</v>
      </c>
      <c r="Q4604" s="16">
        <v>16</v>
      </c>
      <c r="R4604" s="16">
        <v>2606933.0560000003</v>
      </c>
      <c r="S4604" s="16">
        <v>80</v>
      </c>
      <c r="T4604" s="16" t="s">
        <v>9759</v>
      </c>
      <c r="U4604" s="16" t="s">
        <v>35</v>
      </c>
      <c r="V4604" s="16" t="s">
        <v>199</v>
      </c>
    </row>
    <row r="4605" spans="1:22" s="7" customFormat="1" ht="93.75" x14ac:dyDescent="0.3">
      <c r="A4605" s="16">
        <v>4600</v>
      </c>
      <c r="B4605" s="21" t="s">
        <v>1792</v>
      </c>
      <c r="C4605" s="16" t="s">
        <v>1793</v>
      </c>
      <c r="D4605" s="16" t="s">
        <v>1794</v>
      </c>
      <c r="E4605" s="16" t="s">
        <v>1795</v>
      </c>
      <c r="F4605" s="16" t="s">
        <v>1796</v>
      </c>
      <c r="G4605" s="16" t="s">
        <v>1493</v>
      </c>
      <c r="H4605" s="251">
        <v>501333.28</v>
      </c>
      <c r="I4605" s="251">
        <v>16</v>
      </c>
      <c r="J4605" s="16">
        <v>526399.94400000002</v>
      </c>
      <c r="K4605" s="16">
        <v>16</v>
      </c>
      <c r="L4605" s="16">
        <v>526399.94400000002</v>
      </c>
      <c r="M4605" s="16">
        <v>16</v>
      </c>
      <c r="N4605" s="16">
        <v>526399.94400000002</v>
      </c>
      <c r="O4605" s="16">
        <v>16</v>
      </c>
      <c r="P4605" s="16">
        <v>526399.94400000002</v>
      </c>
      <c r="Q4605" s="16">
        <v>16</v>
      </c>
      <c r="R4605" s="16">
        <v>2606933.0560000003</v>
      </c>
      <c r="S4605" s="16">
        <v>80</v>
      </c>
      <c r="T4605" s="16" t="s">
        <v>9759</v>
      </c>
      <c r="U4605" s="16" t="s">
        <v>35</v>
      </c>
      <c r="V4605" s="16" t="s">
        <v>199</v>
      </c>
    </row>
    <row r="4606" spans="1:22" s="7" customFormat="1" ht="75" x14ac:dyDescent="0.3">
      <c r="A4606" s="16">
        <v>4601</v>
      </c>
      <c r="B4606" s="119" t="s">
        <v>11666</v>
      </c>
      <c r="C4606" s="119" t="s">
        <v>11580</v>
      </c>
      <c r="D4606" s="119" t="s">
        <v>798</v>
      </c>
      <c r="E4606" s="151" t="s">
        <v>22</v>
      </c>
      <c r="F4606" s="156" t="s">
        <v>11667</v>
      </c>
      <c r="G4606" s="151" t="s">
        <v>33</v>
      </c>
      <c r="H4606" s="474">
        <v>1293066.6399999999</v>
      </c>
      <c r="I4606" s="474">
        <v>8</v>
      </c>
      <c r="J4606" s="169">
        <v>1293066.6399999999</v>
      </c>
      <c r="K4606" s="169">
        <v>8</v>
      </c>
      <c r="L4606" s="169">
        <v>10000</v>
      </c>
      <c r="M4606" s="169">
        <v>1</v>
      </c>
      <c r="N4606" s="203">
        <v>10001</v>
      </c>
      <c r="O4606" s="169">
        <v>1</v>
      </c>
      <c r="P4606" s="131"/>
      <c r="Q4606" s="131"/>
      <c r="R4606" s="16">
        <v>2606134.2799999998</v>
      </c>
      <c r="S4606" s="151">
        <v>26</v>
      </c>
      <c r="T4606" s="151" t="s">
        <v>11563</v>
      </c>
      <c r="U4606" s="217" t="s">
        <v>26</v>
      </c>
      <c r="V4606" s="217" t="s">
        <v>11581</v>
      </c>
    </row>
    <row r="4607" spans="1:22" s="7" customFormat="1" ht="37.5" x14ac:dyDescent="0.3">
      <c r="A4607" s="16">
        <v>4602</v>
      </c>
      <c r="B4607" s="21" t="s">
        <v>8484</v>
      </c>
      <c r="C4607" s="16" t="s">
        <v>545</v>
      </c>
      <c r="D4607" s="16" t="s">
        <v>544</v>
      </c>
      <c r="E4607" s="16" t="s">
        <v>546</v>
      </c>
      <c r="F4607" s="16"/>
      <c r="G4607" s="16" t="s">
        <v>33</v>
      </c>
      <c r="H4607" s="251">
        <v>448659.99999999994</v>
      </c>
      <c r="I4607" s="251">
        <v>2</v>
      </c>
      <c r="J4607" s="16">
        <v>538392</v>
      </c>
      <c r="K4607" s="16">
        <v>2</v>
      </c>
      <c r="L4607" s="16">
        <v>538392</v>
      </c>
      <c r="M4607" s="16">
        <v>2</v>
      </c>
      <c r="N4607" s="16">
        <v>538392</v>
      </c>
      <c r="O4607" s="16">
        <v>2</v>
      </c>
      <c r="P4607" s="16">
        <v>538392</v>
      </c>
      <c r="Q4607" s="16">
        <v>2</v>
      </c>
      <c r="R4607" s="16">
        <v>2602228</v>
      </c>
      <c r="S4607" s="16">
        <v>10</v>
      </c>
      <c r="T4607" s="16" t="s">
        <v>213</v>
      </c>
      <c r="U4607" s="16" t="s">
        <v>294</v>
      </c>
      <c r="V4607" s="16" t="s">
        <v>8485</v>
      </c>
    </row>
    <row r="4608" spans="1:22" s="7" customFormat="1" ht="75" x14ac:dyDescent="0.3">
      <c r="A4608" s="16">
        <v>4603</v>
      </c>
      <c r="B4608" s="21" t="s">
        <v>8486</v>
      </c>
      <c r="C4608" s="16" t="s">
        <v>7604</v>
      </c>
      <c r="D4608" s="16" t="s">
        <v>7574</v>
      </c>
      <c r="E4608" s="16" t="s">
        <v>7605</v>
      </c>
      <c r="F4608" s="16"/>
      <c r="G4608" s="16" t="s">
        <v>33</v>
      </c>
      <c r="H4608" s="251">
        <v>650175.99999999988</v>
      </c>
      <c r="I4608" s="251">
        <v>2</v>
      </c>
      <c r="J4608" s="16">
        <v>0</v>
      </c>
      <c r="K4608" s="16">
        <v>0</v>
      </c>
      <c r="L4608" s="16">
        <v>650175.99999999988</v>
      </c>
      <c r="M4608" s="16">
        <v>2</v>
      </c>
      <c r="N4608" s="16">
        <v>650175.99999999988</v>
      </c>
      <c r="O4608" s="16">
        <v>2</v>
      </c>
      <c r="P4608" s="16">
        <v>650175.99999999988</v>
      </c>
      <c r="Q4608" s="16">
        <v>2</v>
      </c>
      <c r="R4608" s="16">
        <v>2600703.9999999995</v>
      </c>
      <c r="S4608" s="16">
        <v>8</v>
      </c>
      <c r="T4608" s="16" t="s">
        <v>213</v>
      </c>
      <c r="U4608" s="16" t="s">
        <v>7048</v>
      </c>
      <c r="V4608" s="16" t="s">
        <v>7048</v>
      </c>
    </row>
    <row r="4609" spans="1:22" s="7" customFormat="1" ht="56.25" x14ac:dyDescent="0.3">
      <c r="A4609" s="16">
        <v>4604</v>
      </c>
      <c r="B4609" s="114" t="s">
        <v>15874</v>
      </c>
      <c r="C4609" s="114" t="s">
        <v>15875</v>
      </c>
      <c r="D4609" s="114" t="s">
        <v>15876</v>
      </c>
      <c r="E4609" s="114" t="s">
        <v>1051</v>
      </c>
      <c r="F4609" s="114" t="s">
        <v>14449</v>
      </c>
      <c r="G4609" s="114" t="s">
        <v>9115</v>
      </c>
      <c r="H4609" s="189">
        <v>2599408</v>
      </c>
      <c r="I4609" s="172" t="s">
        <v>9113</v>
      </c>
      <c r="J4609" s="20"/>
      <c r="K4609" s="20"/>
      <c r="L4609" s="20"/>
      <c r="M4609" s="20"/>
      <c r="N4609" s="20"/>
      <c r="O4609" s="20"/>
      <c r="P4609" s="20"/>
      <c r="Q4609" s="20"/>
      <c r="R4609" s="16">
        <v>2599408</v>
      </c>
      <c r="S4609" s="21">
        <v>1</v>
      </c>
      <c r="T4609" s="20" t="s">
        <v>15828</v>
      </c>
      <c r="U4609" s="112"/>
      <c r="V4609" s="37"/>
    </row>
    <row r="4610" spans="1:22" s="7" customFormat="1" ht="75" x14ac:dyDescent="0.3">
      <c r="A4610" s="16">
        <v>4605</v>
      </c>
      <c r="B4610" s="16" t="s">
        <v>12739</v>
      </c>
      <c r="C4610" s="16" t="s">
        <v>12740</v>
      </c>
      <c r="D4610" s="16" t="s">
        <v>12741</v>
      </c>
      <c r="E4610" s="16" t="s">
        <v>1051</v>
      </c>
      <c r="F4610" s="16"/>
      <c r="G4610" s="151" t="s">
        <v>9115</v>
      </c>
      <c r="H4610" s="291">
        <v>2598400</v>
      </c>
      <c r="I4610" s="275" t="s">
        <v>9201</v>
      </c>
      <c r="J4610" s="275"/>
      <c r="K4610" s="275"/>
      <c r="L4610" s="275"/>
      <c r="M4610" s="275"/>
      <c r="N4610" s="275"/>
      <c r="O4610" s="275"/>
      <c r="P4610" s="275"/>
      <c r="Q4610" s="275"/>
      <c r="R4610" s="16">
        <v>2598400</v>
      </c>
      <c r="S4610" s="275">
        <v>5</v>
      </c>
      <c r="T4610" s="38" t="s">
        <v>12010</v>
      </c>
      <c r="U4610" s="279"/>
      <c r="V4610" s="279"/>
    </row>
    <row r="4611" spans="1:22" s="7" customFormat="1" x14ac:dyDescent="0.3">
      <c r="A4611" s="16">
        <v>4606</v>
      </c>
      <c r="B4611" s="118" t="s">
        <v>813</v>
      </c>
      <c r="C4611" s="118" t="s">
        <v>814</v>
      </c>
      <c r="D4611" s="118" t="s">
        <v>815</v>
      </c>
      <c r="E4611" s="118" t="s">
        <v>15493</v>
      </c>
      <c r="F4611" s="118" t="s">
        <v>14449</v>
      </c>
      <c r="G4611" s="118" t="s">
        <v>9115</v>
      </c>
      <c r="H4611" s="166">
        <v>1415851.92</v>
      </c>
      <c r="I4611" s="166">
        <v>36</v>
      </c>
      <c r="J4611" s="118">
        <v>1179876</v>
      </c>
      <c r="K4611" s="118">
        <v>30</v>
      </c>
      <c r="L4611" s="118"/>
      <c r="M4611" s="118"/>
      <c r="N4611" s="118"/>
      <c r="O4611" s="118"/>
      <c r="P4611" s="118"/>
      <c r="Q4611" s="118"/>
      <c r="R4611" s="16">
        <v>2595727.92</v>
      </c>
      <c r="S4611" s="118">
        <v>66</v>
      </c>
      <c r="T4611" s="20" t="s">
        <v>15403</v>
      </c>
      <c r="U4611" s="118" t="s">
        <v>294</v>
      </c>
      <c r="V4611" s="118" t="s">
        <v>15494</v>
      </c>
    </row>
    <row r="4612" spans="1:22" s="7" customFormat="1" ht="37.5" x14ac:dyDescent="0.3">
      <c r="A4612" s="16">
        <v>4607</v>
      </c>
      <c r="B4612" s="21" t="s">
        <v>9432</v>
      </c>
      <c r="C4612" s="16" t="s">
        <v>9433</v>
      </c>
      <c r="D4612" s="16" t="s">
        <v>9434</v>
      </c>
      <c r="E4612" s="16" t="s">
        <v>9435</v>
      </c>
      <c r="F4612" s="16"/>
      <c r="G4612" s="16" t="s">
        <v>9115</v>
      </c>
      <c r="H4612" s="251">
        <v>2593382.3999999999</v>
      </c>
      <c r="I4612" s="251" t="s">
        <v>7091</v>
      </c>
      <c r="J4612" s="16"/>
      <c r="K4612" s="16"/>
      <c r="L4612" s="16"/>
      <c r="M4612" s="16"/>
      <c r="N4612" s="16"/>
      <c r="O4612" s="16"/>
      <c r="P4612" s="16"/>
      <c r="Q4612" s="16"/>
      <c r="R4612" s="16">
        <v>2593382.3999999999</v>
      </c>
      <c r="S4612" s="16">
        <v>540</v>
      </c>
      <c r="T4612" s="16" t="s">
        <v>1326</v>
      </c>
      <c r="U4612" s="16"/>
      <c r="V4612" s="16"/>
    </row>
    <row r="4613" spans="1:22" s="7" customFormat="1" x14ac:dyDescent="0.3">
      <c r="A4613" s="16">
        <v>4608</v>
      </c>
      <c r="B4613" s="21" t="s">
        <v>2548</v>
      </c>
      <c r="C4613" s="16" t="s">
        <v>5254</v>
      </c>
      <c r="D4613" s="16" t="s">
        <v>5255</v>
      </c>
      <c r="E4613" s="16" t="s">
        <v>10964</v>
      </c>
      <c r="F4613" s="16"/>
      <c r="G4613" s="16" t="s">
        <v>9115</v>
      </c>
      <c r="H4613" s="251">
        <v>2592217.6</v>
      </c>
      <c r="I4613" s="251" t="s">
        <v>9950</v>
      </c>
      <c r="J4613" s="16"/>
      <c r="K4613" s="16"/>
      <c r="L4613" s="16"/>
      <c r="M4613" s="16"/>
      <c r="N4613" s="16"/>
      <c r="O4613" s="16"/>
      <c r="P4613" s="16"/>
      <c r="Q4613" s="16"/>
      <c r="R4613" s="16">
        <v>2592217.6</v>
      </c>
      <c r="S4613" s="16">
        <v>70</v>
      </c>
      <c r="T4613" s="16" t="s">
        <v>76</v>
      </c>
      <c r="U4613" s="16" t="s">
        <v>10965</v>
      </c>
      <c r="V4613" s="16" t="s">
        <v>10966</v>
      </c>
    </row>
    <row r="4614" spans="1:22" s="7" customFormat="1" ht="56.25" x14ac:dyDescent="0.3">
      <c r="A4614" s="16">
        <v>4609</v>
      </c>
      <c r="B4614" s="51" t="s">
        <v>417</v>
      </c>
      <c r="C4614" s="51" t="s">
        <v>1577</v>
      </c>
      <c r="D4614" s="51" t="s">
        <v>1578</v>
      </c>
      <c r="E4614" s="51" t="s">
        <v>15016</v>
      </c>
      <c r="F4614" s="51"/>
      <c r="G4614" s="51" t="s">
        <v>9115</v>
      </c>
      <c r="H4614" s="437">
        <v>2589440</v>
      </c>
      <c r="I4614" s="251" t="s">
        <v>15017</v>
      </c>
      <c r="J4614" s="17"/>
      <c r="K4614" s="17"/>
      <c r="L4614" s="17"/>
      <c r="M4614" s="17"/>
      <c r="N4614" s="17"/>
      <c r="O4614" s="17"/>
      <c r="P4614" s="17"/>
      <c r="Q4614" s="17"/>
      <c r="R4614" s="16">
        <v>2589440</v>
      </c>
      <c r="S4614" s="16">
        <v>272</v>
      </c>
      <c r="T4614" s="51" t="s">
        <v>14655</v>
      </c>
      <c r="U4614" s="51"/>
      <c r="V4614" s="17"/>
    </row>
    <row r="4615" spans="1:22" s="7" customFormat="1" ht="409.5" x14ac:dyDescent="0.3">
      <c r="A4615" s="16">
        <v>4610</v>
      </c>
      <c r="B4615" s="21" t="s">
        <v>5344</v>
      </c>
      <c r="C4615" s="16" t="s">
        <v>5345</v>
      </c>
      <c r="D4615" s="16" t="s">
        <v>5346</v>
      </c>
      <c r="E4615" s="16" t="s">
        <v>6768</v>
      </c>
      <c r="F4615" s="16"/>
      <c r="G4615" s="16" t="s">
        <v>1493</v>
      </c>
      <c r="H4615" s="251">
        <v>2589286</v>
      </c>
      <c r="I4615" s="251">
        <v>1</v>
      </c>
      <c r="J4615" s="16">
        <v>0</v>
      </c>
      <c r="K4615" s="16">
        <v>0</v>
      </c>
      <c r="L4615" s="16">
        <v>0</v>
      </c>
      <c r="M4615" s="16">
        <v>0</v>
      </c>
      <c r="N4615" s="16">
        <v>0</v>
      </c>
      <c r="O4615" s="16">
        <v>0</v>
      </c>
      <c r="P4615" s="16">
        <v>0</v>
      </c>
      <c r="Q4615" s="16">
        <v>0</v>
      </c>
      <c r="R4615" s="16">
        <v>2589286</v>
      </c>
      <c r="S4615" s="16">
        <v>1</v>
      </c>
      <c r="T4615" s="16" t="s">
        <v>76</v>
      </c>
      <c r="U4615" s="16"/>
      <c r="V4615" s="16" t="s">
        <v>6769</v>
      </c>
    </row>
    <row r="4616" spans="1:22" s="7" customFormat="1" ht="56.25" x14ac:dyDescent="0.3">
      <c r="A4616" s="16">
        <v>4611</v>
      </c>
      <c r="B4616" s="21" t="s">
        <v>544</v>
      </c>
      <c r="C4616" s="16" t="s">
        <v>5980</v>
      </c>
      <c r="D4616" s="16" t="s">
        <v>5981</v>
      </c>
      <c r="E4616" s="16" t="s">
        <v>10616</v>
      </c>
      <c r="F4616" s="16"/>
      <c r="G4616" s="16" t="s">
        <v>9115</v>
      </c>
      <c r="H4616" s="251">
        <v>2587200</v>
      </c>
      <c r="I4616" s="251" t="s">
        <v>9120</v>
      </c>
      <c r="J4616" s="16"/>
      <c r="K4616" s="16"/>
      <c r="L4616" s="16"/>
      <c r="M4616" s="16"/>
      <c r="N4616" s="16"/>
      <c r="O4616" s="16"/>
      <c r="P4616" s="16"/>
      <c r="Q4616" s="16"/>
      <c r="R4616" s="16">
        <v>2587200</v>
      </c>
      <c r="S4616" s="16">
        <v>2</v>
      </c>
      <c r="T4616" s="16" t="s">
        <v>76</v>
      </c>
      <c r="U4616" s="16" t="s">
        <v>61</v>
      </c>
      <c r="V4616" s="16" t="s">
        <v>10428</v>
      </c>
    </row>
    <row r="4617" spans="1:22" s="7" customFormat="1" ht="56.25" x14ac:dyDescent="0.3">
      <c r="A4617" s="16">
        <v>4612</v>
      </c>
      <c r="B4617" s="21" t="s">
        <v>544</v>
      </c>
      <c r="C4617" s="16" t="s">
        <v>5980</v>
      </c>
      <c r="D4617" s="16" t="s">
        <v>5981</v>
      </c>
      <c r="E4617" s="16" t="s">
        <v>10616</v>
      </c>
      <c r="F4617" s="16"/>
      <c r="G4617" s="16" t="s">
        <v>9115</v>
      </c>
      <c r="H4617" s="251">
        <v>2587200</v>
      </c>
      <c r="I4617" s="251" t="s">
        <v>9120</v>
      </c>
      <c r="J4617" s="16"/>
      <c r="K4617" s="16"/>
      <c r="L4617" s="16"/>
      <c r="M4617" s="16"/>
      <c r="N4617" s="16"/>
      <c r="O4617" s="16"/>
      <c r="P4617" s="16"/>
      <c r="Q4617" s="16"/>
      <c r="R4617" s="16">
        <v>2587200</v>
      </c>
      <c r="S4617" s="16">
        <v>2</v>
      </c>
      <c r="T4617" s="16" t="s">
        <v>76</v>
      </c>
      <c r="U4617" s="16" t="s">
        <v>61</v>
      </c>
      <c r="V4617" s="16" t="s">
        <v>10428</v>
      </c>
    </row>
    <row r="4618" spans="1:22" s="7" customFormat="1" ht="56.25" x14ac:dyDescent="0.3">
      <c r="A4618" s="16">
        <v>4613</v>
      </c>
      <c r="B4618" s="51" t="s">
        <v>2966</v>
      </c>
      <c r="C4618" s="51" t="s">
        <v>15018</v>
      </c>
      <c r="D4618" s="51" t="s">
        <v>15019</v>
      </c>
      <c r="E4618" s="51" t="s">
        <v>15020</v>
      </c>
      <c r="F4618" s="51"/>
      <c r="G4618" s="51" t="s">
        <v>9115</v>
      </c>
      <c r="H4618" s="437">
        <v>2587200</v>
      </c>
      <c r="I4618" s="251" t="s">
        <v>12518</v>
      </c>
      <c r="J4618" s="17"/>
      <c r="K4618" s="17"/>
      <c r="L4618" s="17"/>
      <c r="M4618" s="17"/>
      <c r="N4618" s="17"/>
      <c r="O4618" s="17"/>
      <c r="P4618" s="17"/>
      <c r="Q4618" s="17"/>
      <c r="R4618" s="16">
        <v>2587200</v>
      </c>
      <c r="S4618" s="16">
        <v>42</v>
      </c>
      <c r="T4618" s="51" t="s">
        <v>14655</v>
      </c>
      <c r="U4618" s="51"/>
      <c r="V4618" s="17"/>
    </row>
    <row r="4619" spans="1:22" s="7" customFormat="1" ht="56.25" x14ac:dyDescent="0.3">
      <c r="A4619" s="16">
        <v>4614</v>
      </c>
      <c r="B4619" s="16" t="s">
        <v>598</v>
      </c>
      <c r="C4619" s="16" t="s">
        <v>4177</v>
      </c>
      <c r="D4619" s="16" t="s">
        <v>4178</v>
      </c>
      <c r="E4619" s="16" t="s">
        <v>13640</v>
      </c>
      <c r="F4619" s="16"/>
      <c r="G4619" s="151" t="s">
        <v>9115</v>
      </c>
      <c r="H4619" s="166">
        <v>2581952.7999999998</v>
      </c>
      <c r="I4619" s="166" t="s">
        <v>11835</v>
      </c>
      <c r="J4619" s="166"/>
      <c r="K4619" s="166"/>
      <c r="L4619" s="166"/>
      <c r="M4619" s="166"/>
      <c r="N4619" s="166"/>
      <c r="O4619" s="166"/>
      <c r="P4619" s="166"/>
      <c r="Q4619" s="166"/>
      <c r="R4619" s="16">
        <v>2581952.7999999998</v>
      </c>
      <c r="S4619" s="275">
        <v>31</v>
      </c>
      <c r="T4619" s="123" t="s">
        <v>13573</v>
      </c>
      <c r="U4619" s="118"/>
      <c r="V4619" s="118" t="s">
        <v>13641</v>
      </c>
    </row>
    <row r="4620" spans="1:22" s="7" customFormat="1" ht="150" x14ac:dyDescent="0.3">
      <c r="A4620" s="16">
        <v>4615</v>
      </c>
      <c r="B4620" s="21" t="s">
        <v>8487</v>
      </c>
      <c r="C4620" s="16" t="s">
        <v>7991</v>
      </c>
      <c r="D4620" s="16" t="s">
        <v>320</v>
      </c>
      <c r="E4620" s="16" t="s">
        <v>7992</v>
      </c>
      <c r="F4620" s="16"/>
      <c r="G4620" s="16" t="s">
        <v>33</v>
      </c>
      <c r="H4620" s="251">
        <v>838764</v>
      </c>
      <c r="I4620" s="251">
        <v>110</v>
      </c>
      <c r="J4620" s="16">
        <v>435081</v>
      </c>
      <c r="K4620" s="16">
        <v>57</v>
      </c>
      <c r="L4620" s="16">
        <v>435081</v>
      </c>
      <c r="M4620" s="16">
        <v>57</v>
      </c>
      <c r="N4620" s="16">
        <v>435081</v>
      </c>
      <c r="O4620" s="16">
        <v>57</v>
      </c>
      <c r="P4620" s="16">
        <v>435081</v>
      </c>
      <c r="Q4620" s="16">
        <v>57</v>
      </c>
      <c r="R4620" s="16">
        <v>2579088</v>
      </c>
      <c r="S4620" s="16">
        <v>338</v>
      </c>
      <c r="T4620" s="16" t="s">
        <v>213</v>
      </c>
      <c r="U4620" s="16" t="s">
        <v>1097</v>
      </c>
      <c r="V4620" s="16" t="s">
        <v>8488</v>
      </c>
    </row>
    <row r="4621" spans="1:22" s="7" customFormat="1" ht="356.25" x14ac:dyDescent="0.3">
      <c r="A4621" s="16">
        <v>4616</v>
      </c>
      <c r="B4621" s="21" t="s">
        <v>2062</v>
      </c>
      <c r="C4621" s="16" t="s">
        <v>2063</v>
      </c>
      <c r="D4621" s="16" t="s">
        <v>2064</v>
      </c>
      <c r="E4621" s="16" t="s">
        <v>6603</v>
      </c>
      <c r="F4621" s="16"/>
      <c r="G4621" s="16" t="s">
        <v>7035</v>
      </c>
      <c r="H4621" s="251">
        <v>2576000</v>
      </c>
      <c r="I4621" s="251">
        <v>460</v>
      </c>
      <c r="J4621" s="16">
        <v>0</v>
      </c>
      <c r="K4621" s="16">
        <v>0</v>
      </c>
      <c r="L4621" s="16">
        <v>0</v>
      </c>
      <c r="M4621" s="16">
        <v>0</v>
      </c>
      <c r="N4621" s="16">
        <v>0</v>
      </c>
      <c r="O4621" s="16">
        <v>0</v>
      </c>
      <c r="P4621" s="16">
        <v>0</v>
      </c>
      <c r="Q4621" s="16">
        <v>0</v>
      </c>
      <c r="R4621" s="16">
        <v>2576000</v>
      </c>
      <c r="S4621" s="16">
        <v>460</v>
      </c>
      <c r="T4621" s="16" t="s">
        <v>76</v>
      </c>
      <c r="U4621" s="16"/>
      <c r="V4621" s="16"/>
    </row>
    <row r="4622" spans="1:22" s="7" customFormat="1" ht="93.75" x14ac:dyDescent="0.3">
      <c r="A4622" s="16">
        <v>4617</v>
      </c>
      <c r="B4622" s="16" t="s">
        <v>11351</v>
      </c>
      <c r="C4622" s="16" t="s">
        <v>11352</v>
      </c>
      <c r="D4622" s="16" t="s">
        <v>11353</v>
      </c>
      <c r="E4622" s="16" t="s">
        <v>12742</v>
      </c>
      <c r="F4622" s="16"/>
      <c r="G4622" s="151" t="s">
        <v>7084</v>
      </c>
      <c r="H4622" s="291">
        <v>2576000</v>
      </c>
      <c r="I4622" s="275" t="s">
        <v>7082</v>
      </c>
      <c r="J4622" s="275"/>
      <c r="K4622" s="275"/>
      <c r="L4622" s="275"/>
      <c r="M4622" s="275"/>
      <c r="N4622" s="275"/>
      <c r="O4622" s="275"/>
      <c r="P4622" s="275"/>
      <c r="Q4622" s="275"/>
      <c r="R4622" s="16">
        <v>2576000</v>
      </c>
      <c r="S4622" s="275">
        <v>500</v>
      </c>
      <c r="T4622" s="38" t="s">
        <v>12010</v>
      </c>
      <c r="U4622" s="279"/>
      <c r="V4622" s="279"/>
    </row>
    <row r="4623" spans="1:22" s="7" customFormat="1" ht="93.75" x14ac:dyDescent="0.3">
      <c r="A4623" s="16">
        <v>4618</v>
      </c>
      <c r="B4623" s="21" t="s">
        <v>8489</v>
      </c>
      <c r="C4623" s="16" t="s">
        <v>8490</v>
      </c>
      <c r="D4623" s="16" t="s">
        <v>1940</v>
      </c>
      <c r="E4623" s="16" t="s">
        <v>8491</v>
      </c>
      <c r="F4623" s="16"/>
      <c r="G4623" s="16" t="s">
        <v>1664</v>
      </c>
      <c r="H4623" s="251">
        <v>667920</v>
      </c>
      <c r="I4623" s="251">
        <v>5520</v>
      </c>
      <c r="J4623" s="16">
        <v>454875.62959999975</v>
      </c>
      <c r="K4623" s="16">
        <v>3759.30272396694</v>
      </c>
      <c r="L4623" s="16">
        <v>484000</v>
      </c>
      <c r="M4623" s="16">
        <v>4000</v>
      </c>
      <c r="N4623" s="16">
        <v>484000</v>
      </c>
      <c r="O4623" s="16">
        <v>4000</v>
      </c>
      <c r="P4623" s="16">
        <v>484000</v>
      </c>
      <c r="Q4623" s="16">
        <v>4000</v>
      </c>
      <c r="R4623" s="16">
        <v>2574795.6295999996</v>
      </c>
      <c r="S4623" s="16">
        <v>21279.302723966939</v>
      </c>
      <c r="T4623" s="16" t="s">
        <v>213</v>
      </c>
      <c r="U4623" s="16" t="s">
        <v>35</v>
      </c>
      <c r="V4623" s="16" t="s">
        <v>7048</v>
      </c>
    </row>
    <row r="4624" spans="1:22" s="7" customFormat="1" ht="37.5" x14ac:dyDescent="0.3">
      <c r="A4624" s="16">
        <v>4619</v>
      </c>
      <c r="B4624" s="21" t="s">
        <v>2062</v>
      </c>
      <c r="C4624" s="16" t="s">
        <v>2063</v>
      </c>
      <c r="D4624" s="16" t="s">
        <v>2064</v>
      </c>
      <c r="E4624" s="16" t="s">
        <v>10756</v>
      </c>
      <c r="F4624" s="16"/>
      <c r="G4624" s="16" t="s">
        <v>9322</v>
      </c>
      <c r="H4624" s="251">
        <v>2571520</v>
      </c>
      <c r="I4624" s="251" t="s">
        <v>10757</v>
      </c>
      <c r="J4624" s="16"/>
      <c r="K4624" s="16"/>
      <c r="L4624" s="16"/>
      <c r="M4624" s="16"/>
      <c r="N4624" s="16"/>
      <c r="O4624" s="16"/>
      <c r="P4624" s="16"/>
      <c r="Q4624" s="16"/>
      <c r="R4624" s="16">
        <v>2571520</v>
      </c>
      <c r="S4624" s="16">
        <v>410</v>
      </c>
      <c r="T4624" s="16" t="s">
        <v>76</v>
      </c>
      <c r="U4624" s="16" t="s">
        <v>455</v>
      </c>
      <c r="V4624" s="16" t="s">
        <v>10968</v>
      </c>
    </row>
    <row r="4625" spans="1:22" s="8" customFormat="1" ht="56.25" x14ac:dyDescent="0.3">
      <c r="A4625" s="16">
        <v>4620</v>
      </c>
      <c r="B4625" s="16" t="s">
        <v>1171</v>
      </c>
      <c r="C4625" s="16" t="s">
        <v>1172</v>
      </c>
      <c r="D4625" s="16" t="s">
        <v>2210</v>
      </c>
      <c r="E4625" s="16" t="s">
        <v>12743</v>
      </c>
      <c r="F4625" s="16"/>
      <c r="G4625" s="151" t="s">
        <v>9115</v>
      </c>
      <c r="H4625" s="275">
        <v>0</v>
      </c>
      <c r="I4625" s="275">
        <v>0</v>
      </c>
      <c r="J4625" s="275">
        <v>0</v>
      </c>
      <c r="K4625" s="275">
        <v>0</v>
      </c>
      <c r="L4625" s="275">
        <v>1285031.3400000001</v>
      </c>
      <c r="M4625" s="275" t="s">
        <v>9123</v>
      </c>
      <c r="N4625" s="275">
        <v>0</v>
      </c>
      <c r="O4625" s="275">
        <v>0</v>
      </c>
      <c r="P4625" s="275">
        <v>1285031.3400000001</v>
      </c>
      <c r="Q4625" s="275" t="s">
        <v>9123</v>
      </c>
      <c r="R4625" s="16">
        <v>2570062.6800000002</v>
      </c>
      <c r="S4625" s="275">
        <v>12</v>
      </c>
      <c r="T4625" s="38" t="s">
        <v>11752</v>
      </c>
      <c r="U4625" s="279"/>
      <c r="V4625" s="279"/>
    </row>
    <row r="4626" spans="1:22" s="8" customFormat="1" ht="243.75" x14ac:dyDescent="0.3">
      <c r="A4626" s="16">
        <v>4621</v>
      </c>
      <c r="B4626" s="21" t="s">
        <v>1171</v>
      </c>
      <c r="C4626" s="16" t="s">
        <v>1172</v>
      </c>
      <c r="D4626" s="16" t="s">
        <v>1173</v>
      </c>
      <c r="E4626" s="16" t="s">
        <v>1173</v>
      </c>
      <c r="F4626" s="16" t="s">
        <v>1174</v>
      </c>
      <c r="G4626" s="16" t="s">
        <v>33</v>
      </c>
      <c r="H4626" s="251">
        <v>1241566</v>
      </c>
      <c r="I4626" s="251">
        <v>10</v>
      </c>
      <c r="J4626" s="16">
        <v>1328476</v>
      </c>
      <c r="K4626" s="16">
        <v>10</v>
      </c>
      <c r="L4626" s="16">
        <v>0</v>
      </c>
      <c r="M4626" s="16">
        <v>0</v>
      </c>
      <c r="N4626" s="16">
        <v>0</v>
      </c>
      <c r="O4626" s="16">
        <v>0</v>
      </c>
      <c r="P4626" s="16">
        <v>0</v>
      </c>
      <c r="Q4626" s="16">
        <v>0</v>
      </c>
      <c r="R4626" s="16">
        <v>2570042</v>
      </c>
      <c r="S4626" s="16">
        <v>20</v>
      </c>
      <c r="T4626" s="16" t="s">
        <v>966</v>
      </c>
      <c r="U4626" s="16" t="s">
        <v>35</v>
      </c>
      <c r="V4626" s="17" t="s">
        <v>1175</v>
      </c>
    </row>
    <row r="4627" spans="1:22" s="8" customFormat="1" ht="318.75" x14ac:dyDescent="0.3">
      <c r="A4627" s="16">
        <v>4622</v>
      </c>
      <c r="B4627" s="21" t="s">
        <v>8492</v>
      </c>
      <c r="C4627" s="16" t="s">
        <v>8493</v>
      </c>
      <c r="D4627" s="16" t="s">
        <v>556</v>
      </c>
      <c r="E4627" s="16" t="s">
        <v>8494</v>
      </c>
      <c r="F4627" s="16"/>
      <c r="G4627" s="16" t="s">
        <v>33</v>
      </c>
      <c r="H4627" s="251">
        <v>571088</v>
      </c>
      <c r="I4627" s="251">
        <v>112</v>
      </c>
      <c r="J4627" s="16">
        <v>469108</v>
      </c>
      <c r="K4627" s="16">
        <v>92</v>
      </c>
      <c r="L4627" s="16">
        <v>509900</v>
      </c>
      <c r="M4627" s="16">
        <v>100</v>
      </c>
      <c r="N4627" s="16">
        <v>509900</v>
      </c>
      <c r="O4627" s="16">
        <v>100</v>
      </c>
      <c r="P4627" s="16">
        <v>509900</v>
      </c>
      <c r="Q4627" s="16">
        <v>100</v>
      </c>
      <c r="R4627" s="16">
        <v>2569896</v>
      </c>
      <c r="S4627" s="16">
        <v>504</v>
      </c>
      <c r="T4627" s="16" t="s">
        <v>213</v>
      </c>
      <c r="U4627" s="16" t="s">
        <v>83</v>
      </c>
      <c r="V4627" s="16" t="s">
        <v>8495</v>
      </c>
    </row>
    <row r="4628" spans="1:22" s="8" customFormat="1" ht="56.25" x14ac:dyDescent="0.3">
      <c r="A4628" s="16">
        <v>4623</v>
      </c>
      <c r="B4628" s="21" t="s">
        <v>9399</v>
      </c>
      <c r="C4628" s="16" t="s">
        <v>9400</v>
      </c>
      <c r="D4628" s="16" t="s">
        <v>9401</v>
      </c>
      <c r="E4628" s="16" t="s">
        <v>9402</v>
      </c>
      <c r="F4628" s="16"/>
      <c r="G4628" s="16" t="s">
        <v>9115</v>
      </c>
      <c r="H4628" s="251">
        <v>2569728</v>
      </c>
      <c r="I4628" s="251" t="s">
        <v>9278</v>
      </c>
      <c r="J4628" s="16"/>
      <c r="K4628" s="16"/>
      <c r="L4628" s="16"/>
      <c r="M4628" s="16"/>
      <c r="N4628" s="16"/>
      <c r="O4628" s="16"/>
      <c r="P4628" s="16"/>
      <c r="Q4628" s="16"/>
      <c r="R4628" s="16">
        <v>2569728</v>
      </c>
      <c r="S4628" s="16">
        <v>48</v>
      </c>
      <c r="T4628" s="16" t="s">
        <v>1326</v>
      </c>
      <c r="U4628" s="16"/>
      <c r="V4628" s="16"/>
    </row>
    <row r="4629" spans="1:22" s="8" customFormat="1" ht="409.5" x14ac:dyDescent="0.3">
      <c r="A4629" s="16">
        <v>4624</v>
      </c>
      <c r="B4629" s="21" t="s">
        <v>5538</v>
      </c>
      <c r="C4629" s="16" t="s">
        <v>1513</v>
      </c>
      <c r="D4629" s="16" t="s">
        <v>1514</v>
      </c>
      <c r="E4629" s="16" t="s">
        <v>5539</v>
      </c>
      <c r="F4629" s="16"/>
      <c r="G4629" s="16" t="s">
        <v>1493</v>
      </c>
      <c r="H4629" s="251">
        <v>2569600</v>
      </c>
      <c r="I4629" s="251">
        <v>4</v>
      </c>
      <c r="J4629" s="16">
        <v>0</v>
      </c>
      <c r="K4629" s="16">
        <v>0</v>
      </c>
      <c r="L4629" s="16">
        <v>0</v>
      </c>
      <c r="M4629" s="16">
        <v>0</v>
      </c>
      <c r="N4629" s="16">
        <v>0</v>
      </c>
      <c r="O4629" s="16">
        <v>0</v>
      </c>
      <c r="P4629" s="16">
        <v>0</v>
      </c>
      <c r="Q4629" s="16">
        <v>0</v>
      </c>
      <c r="R4629" s="16">
        <v>2569600</v>
      </c>
      <c r="S4629" s="16">
        <v>4</v>
      </c>
      <c r="T4629" s="16" t="s">
        <v>76</v>
      </c>
      <c r="U4629" s="16" t="s">
        <v>2567</v>
      </c>
      <c r="V4629" s="16" t="s">
        <v>5192</v>
      </c>
    </row>
    <row r="4630" spans="1:22" s="8" customFormat="1" ht="37.5" x14ac:dyDescent="0.3">
      <c r="A4630" s="16">
        <v>4625</v>
      </c>
      <c r="B4630" s="21" t="s">
        <v>3340</v>
      </c>
      <c r="C4630" s="16" t="s">
        <v>3339</v>
      </c>
      <c r="D4630" s="16" t="s">
        <v>1764</v>
      </c>
      <c r="E4630" s="16" t="s">
        <v>10993</v>
      </c>
      <c r="F4630" s="16"/>
      <c r="G4630" s="16" t="s">
        <v>1493</v>
      </c>
      <c r="H4630" s="251">
        <v>513811.20000000001</v>
      </c>
      <c r="I4630" s="251">
        <v>120</v>
      </c>
      <c r="J4630" s="16">
        <v>513811.20000000001</v>
      </c>
      <c r="K4630" s="16">
        <v>120</v>
      </c>
      <c r="L4630" s="16">
        <v>513811.20000000001</v>
      </c>
      <c r="M4630" s="16">
        <v>120</v>
      </c>
      <c r="N4630" s="16">
        <v>513811.20000000001</v>
      </c>
      <c r="O4630" s="16">
        <v>120</v>
      </c>
      <c r="P4630" s="16">
        <v>513811.20000000001</v>
      </c>
      <c r="Q4630" s="16">
        <v>120</v>
      </c>
      <c r="R4630" s="16">
        <v>2569056</v>
      </c>
      <c r="S4630" s="16">
        <v>600</v>
      </c>
      <c r="T4630" s="16" t="s">
        <v>1113</v>
      </c>
      <c r="U4630" s="16" t="s">
        <v>1097</v>
      </c>
      <c r="V4630" s="35" t="s">
        <v>199</v>
      </c>
    </row>
    <row r="4631" spans="1:22" s="8" customFormat="1" ht="37.5" x14ac:dyDescent="0.3">
      <c r="A4631" s="16">
        <v>4626</v>
      </c>
      <c r="B4631" s="21" t="s">
        <v>1339</v>
      </c>
      <c r="C4631" s="16" t="s">
        <v>11170</v>
      </c>
      <c r="D4631" s="16" t="s">
        <v>11171</v>
      </c>
      <c r="E4631" s="16" t="s">
        <v>11172</v>
      </c>
      <c r="F4631" s="16"/>
      <c r="G4631" s="16" t="s">
        <v>1664</v>
      </c>
      <c r="H4631" s="251">
        <v>512548.04</v>
      </c>
      <c r="I4631" s="251">
        <v>2349</v>
      </c>
      <c r="J4631" s="16">
        <v>512548.04</v>
      </c>
      <c r="K4631" s="16">
        <v>2349</v>
      </c>
      <c r="L4631" s="16">
        <v>512548.04</v>
      </c>
      <c r="M4631" s="16">
        <v>2349</v>
      </c>
      <c r="N4631" s="16">
        <v>512548.04</v>
      </c>
      <c r="O4631" s="16">
        <v>2349</v>
      </c>
      <c r="P4631" s="16">
        <v>512548.04</v>
      </c>
      <c r="Q4631" s="16">
        <v>2349</v>
      </c>
      <c r="R4631" s="16">
        <v>2562740.1999999997</v>
      </c>
      <c r="S4631" s="16">
        <v>11745</v>
      </c>
      <c r="T4631" s="16" t="s">
        <v>1113</v>
      </c>
      <c r="U4631" s="16" t="s">
        <v>1210</v>
      </c>
      <c r="V4631" s="35" t="s">
        <v>199</v>
      </c>
    </row>
    <row r="4632" spans="1:22" s="8" customFormat="1" ht="112.5" x14ac:dyDescent="0.3">
      <c r="A4632" s="16">
        <v>4627</v>
      </c>
      <c r="B4632" s="21" t="s">
        <v>4232</v>
      </c>
      <c r="C4632" s="16" t="s">
        <v>4417</v>
      </c>
      <c r="D4632" s="16" t="s">
        <v>4418</v>
      </c>
      <c r="E4632" s="16" t="s">
        <v>4872</v>
      </c>
      <c r="F4632" s="16"/>
      <c r="G4632" s="16" t="s">
        <v>1493</v>
      </c>
      <c r="H4632" s="251">
        <v>2561900</v>
      </c>
      <c r="I4632" s="251">
        <v>374</v>
      </c>
      <c r="J4632" s="16">
        <v>0</v>
      </c>
      <c r="K4632" s="16">
        <v>0</v>
      </c>
      <c r="L4632" s="16">
        <v>0</v>
      </c>
      <c r="M4632" s="16">
        <v>0</v>
      </c>
      <c r="N4632" s="16">
        <v>0</v>
      </c>
      <c r="O4632" s="16">
        <v>0</v>
      </c>
      <c r="P4632" s="16">
        <v>0</v>
      </c>
      <c r="Q4632" s="16">
        <v>0</v>
      </c>
      <c r="R4632" s="16">
        <v>2561900</v>
      </c>
      <c r="S4632" s="16">
        <v>374</v>
      </c>
      <c r="T4632" s="16" t="s">
        <v>76</v>
      </c>
      <c r="U4632" s="16" t="s">
        <v>603</v>
      </c>
      <c r="V4632" s="16" t="s">
        <v>199</v>
      </c>
    </row>
    <row r="4633" spans="1:22" s="8" customFormat="1" ht="262.5" x14ac:dyDescent="0.3">
      <c r="A4633" s="16">
        <v>4628</v>
      </c>
      <c r="B4633" s="21" t="s">
        <v>8496</v>
      </c>
      <c r="C4633" s="16" t="s">
        <v>5542</v>
      </c>
      <c r="D4633" s="16" t="s">
        <v>5541</v>
      </c>
      <c r="E4633" s="16" t="s">
        <v>5543</v>
      </c>
      <c r="F4633" s="16"/>
      <c r="G4633" s="16" t="s">
        <v>33</v>
      </c>
      <c r="H4633" s="251">
        <v>1070784.9999999998</v>
      </c>
      <c r="I4633" s="251">
        <v>647</v>
      </c>
      <c r="J4633" s="16">
        <v>372375</v>
      </c>
      <c r="K4633" s="16">
        <v>225</v>
      </c>
      <c r="L4633" s="16">
        <v>372375</v>
      </c>
      <c r="M4633" s="16">
        <v>225</v>
      </c>
      <c r="N4633" s="16">
        <v>372375</v>
      </c>
      <c r="O4633" s="16">
        <v>225</v>
      </c>
      <c r="P4633" s="16">
        <v>372375</v>
      </c>
      <c r="Q4633" s="16">
        <v>225</v>
      </c>
      <c r="R4633" s="16">
        <v>2560285</v>
      </c>
      <c r="S4633" s="16">
        <v>1547</v>
      </c>
      <c r="T4633" s="16" t="s">
        <v>213</v>
      </c>
      <c r="U4633" s="16" t="s">
        <v>35</v>
      </c>
      <c r="V4633" s="16" t="s">
        <v>8497</v>
      </c>
    </row>
    <row r="4634" spans="1:22" s="8" customFormat="1" ht="37.5" x14ac:dyDescent="0.3">
      <c r="A4634" s="16">
        <v>4629</v>
      </c>
      <c r="B4634" s="51" t="s">
        <v>5234</v>
      </c>
      <c r="C4634" s="51" t="s">
        <v>5611</v>
      </c>
      <c r="D4634" s="51" t="s">
        <v>5612</v>
      </c>
      <c r="E4634" s="17" t="s">
        <v>15033</v>
      </c>
      <c r="F4634" s="40" t="s">
        <v>14449</v>
      </c>
      <c r="G4634" s="51" t="s">
        <v>33</v>
      </c>
      <c r="H4634" s="251">
        <v>560000</v>
      </c>
      <c r="I4634" s="251">
        <v>100</v>
      </c>
      <c r="J4634" s="251">
        <v>500000</v>
      </c>
      <c r="K4634" s="51">
        <v>100</v>
      </c>
      <c r="L4634" s="251">
        <v>500000</v>
      </c>
      <c r="M4634" s="51">
        <v>100</v>
      </c>
      <c r="N4634" s="251">
        <v>500000</v>
      </c>
      <c r="O4634" s="51">
        <v>100</v>
      </c>
      <c r="P4634" s="251">
        <v>500000</v>
      </c>
      <c r="Q4634" s="51">
        <v>100</v>
      </c>
      <c r="R4634" s="16">
        <v>2560000</v>
      </c>
      <c r="S4634" s="16">
        <v>500</v>
      </c>
      <c r="T4634" s="16" t="s">
        <v>14724</v>
      </c>
      <c r="U4634" s="211"/>
      <c r="V4634" s="211"/>
    </row>
    <row r="4635" spans="1:22" s="11" customFormat="1" ht="112.5" x14ac:dyDescent="0.2">
      <c r="A4635" s="16">
        <v>4630</v>
      </c>
      <c r="B4635" s="21" t="s">
        <v>8498</v>
      </c>
      <c r="C4635" s="16" t="s">
        <v>8499</v>
      </c>
      <c r="D4635" s="16" t="s">
        <v>3312</v>
      </c>
      <c r="E4635" s="16" t="s">
        <v>1063</v>
      </c>
      <c r="F4635" s="16"/>
      <c r="G4635" s="16" t="s">
        <v>33</v>
      </c>
      <c r="H4635" s="251">
        <v>465499.99999999994</v>
      </c>
      <c r="I4635" s="251">
        <v>7</v>
      </c>
      <c r="J4635" s="16">
        <v>523250</v>
      </c>
      <c r="K4635" s="16">
        <v>7</v>
      </c>
      <c r="L4635" s="16">
        <v>523250</v>
      </c>
      <c r="M4635" s="16">
        <v>7</v>
      </c>
      <c r="N4635" s="16">
        <v>523250</v>
      </c>
      <c r="O4635" s="16">
        <v>7</v>
      </c>
      <c r="P4635" s="16">
        <v>523250</v>
      </c>
      <c r="Q4635" s="16">
        <v>7</v>
      </c>
      <c r="R4635" s="16">
        <v>2558500</v>
      </c>
      <c r="S4635" s="16">
        <v>35</v>
      </c>
      <c r="T4635" s="16" t="s">
        <v>213</v>
      </c>
      <c r="U4635" s="16" t="s">
        <v>35</v>
      </c>
      <c r="V4635" s="16" t="s">
        <v>35</v>
      </c>
    </row>
    <row r="4636" spans="1:22" s="1" customFormat="1" ht="409.5" x14ac:dyDescent="0.3">
      <c r="A4636" s="16">
        <v>4631</v>
      </c>
      <c r="B4636" s="24" t="s">
        <v>842</v>
      </c>
      <c r="C4636" s="41" t="s">
        <v>3279</v>
      </c>
      <c r="D4636" s="41" t="s">
        <v>3280</v>
      </c>
      <c r="E4636" s="45" t="s">
        <v>3281</v>
      </c>
      <c r="F4636" s="16"/>
      <c r="G4636" s="16" t="s">
        <v>33</v>
      </c>
      <c r="H4636" s="251">
        <v>2553000</v>
      </c>
      <c r="I4636" s="251">
        <v>3</v>
      </c>
      <c r="J4636" s="16">
        <v>0</v>
      </c>
      <c r="K4636" s="16">
        <v>0</v>
      </c>
      <c r="L4636" s="16">
        <v>0</v>
      </c>
      <c r="M4636" s="16">
        <v>0</v>
      </c>
      <c r="N4636" s="16">
        <v>0</v>
      </c>
      <c r="O4636" s="16">
        <v>0</v>
      </c>
      <c r="P4636" s="16">
        <v>0</v>
      </c>
      <c r="Q4636" s="16">
        <v>0</v>
      </c>
      <c r="R4636" s="16">
        <v>2553000</v>
      </c>
      <c r="S4636" s="16">
        <v>3</v>
      </c>
      <c r="T4636" s="16" t="s">
        <v>1516</v>
      </c>
      <c r="U4636" s="16" t="s">
        <v>294</v>
      </c>
      <c r="V4636" s="16" t="s">
        <v>199</v>
      </c>
    </row>
    <row r="4637" spans="1:22" s="1" customFormat="1" ht="131.25" x14ac:dyDescent="0.3">
      <c r="A4637" s="16">
        <v>4632</v>
      </c>
      <c r="B4637" s="16" t="s">
        <v>1676</v>
      </c>
      <c r="C4637" s="16" t="s">
        <v>6217</v>
      </c>
      <c r="D4637" s="16" t="s">
        <v>6218</v>
      </c>
      <c r="E4637" s="16" t="s">
        <v>13519</v>
      </c>
      <c r="F4637" s="16"/>
      <c r="G4637" s="151" t="s">
        <v>9115</v>
      </c>
      <c r="H4637" s="168">
        <v>1195804.48</v>
      </c>
      <c r="I4637" s="299">
        <v>32</v>
      </c>
      <c r="J4637" s="168">
        <v>1351264</v>
      </c>
      <c r="K4637" s="166">
        <v>32</v>
      </c>
      <c r="L4637" s="166">
        <v>0</v>
      </c>
      <c r="M4637" s="166">
        <v>32</v>
      </c>
      <c r="N4637" s="166">
        <v>0</v>
      </c>
      <c r="O4637" s="166">
        <v>32</v>
      </c>
      <c r="P4637" s="166">
        <v>0</v>
      </c>
      <c r="Q4637" s="166">
        <v>32</v>
      </c>
      <c r="R4637" s="16">
        <v>2547068.48</v>
      </c>
      <c r="S4637" s="275">
        <v>160</v>
      </c>
      <c r="T4637" s="20" t="s">
        <v>13227</v>
      </c>
      <c r="U4637" s="118"/>
      <c r="V4637" s="118"/>
    </row>
    <row r="4638" spans="1:22" s="1" customFormat="1" ht="112.5" x14ac:dyDescent="0.3">
      <c r="A4638" s="16">
        <v>4633</v>
      </c>
      <c r="B4638" s="21" t="s">
        <v>3650</v>
      </c>
      <c r="C4638" s="16" t="s">
        <v>3700</v>
      </c>
      <c r="D4638" s="16" t="s">
        <v>5530</v>
      </c>
      <c r="E4638" s="16" t="s">
        <v>6265</v>
      </c>
      <c r="F4638" s="16"/>
      <c r="G4638" s="16" t="s">
        <v>1493</v>
      </c>
      <c r="H4638" s="251">
        <v>2546945</v>
      </c>
      <c r="I4638" s="251">
        <v>5</v>
      </c>
      <c r="J4638" s="16">
        <v>0</v>
      </c>
      <c r="K4638" s="16">
        <v>0</v>
      </c>
      <c r="L4638" s="16">
        <v>0</v>
      </c>
      <c r="M4638" s="16">
        <v>0</v>
      </c>
      <c r="N4638" s="16">
        <v>0</v>
      </c>
      <c r="O4638" s="16">
        <v>0</v>
      </c>
      <c r="P4638" s="16">
        <v>0</v>
      </c>
      <c r="Q4638" s="16">
        <v>0</v>
      </c>
      <c r="R4638" s="16">
        <v>2546945</v>
      </c>
      <c r="S4638" s="16">
        <v>5</v>
      </c>
      <c r="T4638" s="16" t="s">
        <v>76</v>
      </c>
      <c r="U4638" s="16"/>
      <c r="V4638" s="16"/>
    </row>
    <row r="4639" spans="1:22" s="1" customFormat="1" ht="56.25" x14ac:dyDescent="0.3">
      <c r="A4639" s="16">
        <v>4634</v>
      </c>
      <c r="B4639" s="113" t="s">
        <v>6983</v>
      </c>
      <c r="C4639" s="113" t="s">
        <v>16247</v>
      </c>
      <c r="D4639" s="113" t="s">
        <v>16248</v>
      </c>
      <c r="E4639" s="114" t="s">
        <v>16249</v>
      </c>
      <c r="F4639" s="17">
        <v>5048</v>
      </c>
      <c r="G4639" s="21" t="s">
        <v>33</v>
      </c>
      <c r="H4639" s="115">
        <v>2545467.2000000002</v>
      </c>
      <c r="I4639" s="115">
        <v>4</v>
      </c>
      <c r="J4639" s="171"/>
      <c r="K4639" s="171"/>
      <c r="L4639" s="171"/>
      <c r="M4639" s="171"/>
      <c r="N4639" s="171"/>
      <c r="O4639" s="171"/>
      <c r="P4639" s="174"/>
      <c r="Q4639" s="174"/>
      <c r="R4639" s="16">
        <v>2545467.2000000002</v>
      </c>
      <c r="S4639" s="171">
        <v>4</v>
      </c>
      <c r="T4639" s="21" t="s">
        <v>15928</v>
      </c>
      <c r="U4639" s="112">
        <v>398</v>
      </c>
      <c r="V4639" s="112" t="s">
        <v>199</v>
      </c>
    </row>
    <row r="4640" spans="1:22" s="1" customFormat="1" x14ac:dyDescent="0.3">
      <c r="A4640" s="16">
        <v>4635</v>
      </c>
      <c r="B4640" s="21" t="s">
        <v>2062</v>
      </c>
      <c r="C4640" s="16" t="s">
        <v>4434</v>
      </c>
      <c r="D4640" s="16" t="s">
        <v>1954</v>
      </c>
      <c r="E4640" s="16" t="s">
        <v>7176</v>
      </c>
      <c r="F4640" s="16"/>
      <c r="G4640" s="16" t="s">
        <v>9322</v>
      </c>
      <c r="H4640" s="251">
        <v>2543744</v>
      </c>
      <c r="I4640" s="251" t="s">
        <v>9323</v>
      </c>
      <c r="J4640" s="16"/>
      <c r="K4640" s="16"/>
      <c r="L4640" s="16"/>
      <c r="M4640" s="16"/>
      <c r="N4640" s="16"/>
      <c r="O4640" s="16"/>
      <c r="P4640" s="16"/>
      <c r="Q4640" s="16"/>
      <c r="R4640" s="16">
        <v>2543744</v>
      </c>
      <c r="S4640" s="16">
        <v>400</v>
      </c>
      <c r="T4640" s="16" t="s">
        <v>76</v>
      </c>
      <c r="U4640" s="16" t="s">
        <v>2567</v>
      </c>
      <c r="V4640" s="16" t="s">
        <v>10761</v>
      </c>
    </row>
    <row r="4641" spans="1:22" s="1" customFormat="1" ht="168.75" x14ac:dyDescent="0.3">
      <c r="A4641" s="16">
        <v>4636</v>
      </c>
      <c r="B4641" s="21" t="s">
        <v>332</v>
      </c>
      <c r="C4641" s="16" t="s">
        <v>3513</v>
      </c>
      <c r="D4641" s="16" t="s">
        <v>3514</v>
      </c>
      <c r="E4641" s="16" t="s">
        <v>3565</v>
      </c>
      <c r="F4641" s="16" t="s">
        <v>3566</v>
      </c>
      <c r="G4641" s="16" t="s">
        <v>33</v>
      </c>
      <c r="H4641" s="251">
        <v>2540836.7857142859</v>
      </c>
      <c r="I4641" s="251">
        <v>1</v>
      </c>
      <c r="J4641" s="16">
        <v>0</v>
      </c>
      <c r="K4641" s="16">
        <v>0</v>
      </c>
      <c r="L4641" s="16">
        <v>0</v>
      </c>
      <c r="M4641" s="16">
        <v>0</v>
      </c>
      <c r="N4641" s="16">
        <v>0</v>
      </c>
      <c r="O4641" s="16">
        <v>0</v>
      </c>
      <c r="P4641" s="16">
        <v>0</v>
      </c>
      <c r="Q4641" s="16">
        <v>0</v>
      </c>
      <c r="R4641" s="16">
        <v>2540836.7857142859</v>
      </c>
      <c r="S4641" s="16">
        <v>1</v>
      </c>
      <c r="T4641" s="16" t="s">
        <v>9759</v>
      </c>
      <c r="U4641" s="16"/>
      <c r="V4641" s="16"/>
    </row>
    <row r="4642" spans="1:22" s="1" customFormat="1" ht="37.5" x14ac:dyDescent="0.3">
      <c r="A4642" s="16">
        <v>4637</v>
      </c>
      <c r="B4642" s="21" t="s">
        <v>2862</v>
      </c>
      <c r="C4642" s="16" t="s">
        <v>5768</v>
      </c>
      <c r="D4642" s="16" t="s">
        <v>5769</v>
      </c>
      <c r="E4642" s="16" t="s">
        <v>10653</v>
      </c>
      <c r="F4642" s="16"/>
      <c r="G4642" s="16" t="s">
        <v>9115</v>
      </c>
      <c r="H4642" s="251">
        <v>2540608</v>
      </c>
      <c r="I4642" s="251" t="s">
        <v>9201</v>
      </c>
      <c r="J4642" s="16"/>
      <c r="K4642" s="16"/>
      <c r="L4642" s="16"/>
      <c r="M4642" s="16"/>
      <c r="N4642" s="16"/>
      <c r="O4642" s="16"/>
      <c r="P4642" s="16"/>
      <c r="Q4642" s="16"/>
      <c r="R4642" s="16">
        <v>2540608</v>
      </c>
      <c r="S4642" s="16">
        <v>5</v>
      </c>
      <c r="T4642" s="16" t="s">
        <v>76</v>
      </c>
      <c r="U4642" s="16" t="s">
        <v>294</v>
      </c>
      <c r="V4642" s="16" t="s">
        <v>10654</v>
      </c>
    </row>
    <row r="4643" spans="1:22" s="1" customFormat="1" ht="75" x14ac:dyDescent="0.3">
      <c r="A4643" s="16">
        <v>4638</v>
      </c>
      <c r="B4643" s="51" t="s">
        <v>194</v>
      </c>
      <c r="C4643" s="51" t="s">
        <v>1855</v>
      </c>
      <c r="D4643" s="51" t="s">
        <v>1856</v>
      </c>
      <c r="E4643" s="51" t="s">
        <v>15021</v>
      </c>
      <c r="F4643" s="40" t="s">
        <v>14449</v>
      </c>
      <c r="G4643" s="51" t="s">
        <v>7079</v>
      </c>
      <c r="H4643" s="437">
        <v>2540160</v>
      </c>
      <c r="I4643" s="251" t="s">
        <v>15022</v>
      </c>
      <c r="J4643" s="17"/>
      <c r="K4643" s="17"/>
      <c r="L4643" s="17"/>
      <c r="M4643" s="17"/>
      <c r="N4643" s="17"/>
      <c r="O4643" s="17"/>
      <c r="P4643" s="17"/>
      <c r="Q4643" s="17"/>
      <c r="R4643" s="16">
        <v>2540160</v>
      </c>
      <c r="S4643" s="16">
        <v>45446</v>
      </c>
      <c r="T4643" s="51" t="s">
        <v>14655</v>
      </c>
      <c r="U4643" s="51"/>
      <c r="V4643" s="17"/>
    </row>
    <row r="4644" spans="1:22" s="1" customFormat="1" ht="356.25" x14ac:dyDescent="0.3">
      <c r="A4644" s="16">
        <v>4639</v>
      </c>
      <c r="B4644" s="113" t="s">
        <v>66</v>
      </c>
      <c r="C4644" s="113" t="s">
        <v>15540</v>
      </c>
      <c r="D4644" s="113" t="s">
        <v>15541</v>
      </c>
      <c r="E4644" s="114"/>
      <c r="F4644" s="114" t="s">
        <v>14449</v>
      </c>
      <c r="G4644" s="113" t="s">
        <v>33</v>
      </c>
      <c r="H4644" s="172">
        <v>2540000</v>
      </c>
      <c r="I4644" s="172">
        <v>4</v>
      </c>
      <c r="J4644" s="114"/>
      <c r="K4644" s="114"/>
      <c r="L4644" s="114"/>
      <c r="M4644" s="114"/>
      <c r="N4644" s="114"/>
      <c r="O4644" s="114"/>
      <c r="P4644" s="114"/>
      <c r="Q4644" s="114"/>
      <c r="R4644" s="16">
        <v>2540000</v>
      </c>
      <c r="S4644" s="114"/>
      <c r="T4644" s="21" t="s">
        <v>15722</v>
      </c>
      <c r="U4644" s="112"/>
      <c r="V4644" s="112"/>
    </row>
    <row r="4645" spans="1:22" s="1" customFormat="1" ht="93.75" x14ac:dyDescent="0.3">
      <c r="A4645" s="16">
        <v>4640</v>
      </c>
      <c r="B4645" s="21" t="s">
        <v>10294</v>
      </c>
      <c r="C4645" s="16" t="s">
        <v>10295</v>
      </c>
      <c r="D4645" s="16" t="s">
        <v>10296</v>
      </c>
      <c r="E4645" s="16" t="s">
        <v>1051</v>
      </c>
      <c r="F4645" s="16"/>
      <c r="G4645" s="16" t="s">
        <v>9115</v>
      </c>
      <c r="H4645" s="251">
        <v>2538666.67</v>
      </c>
      <c r="I4645" s="251" t="s">
        <v>9113</v>
      </c>
      <c r="J4645" s="16"/>
      <c r="K4645" s="16"/>
      <c r="L4645" s="16"/>
      <c r="M4645" s="16"/>
      <c r="N4645" s="16"/>
      <c r="O4645" s="16"/>
      <c r="P4645" s="16"/>
      <c r="Q4645" s="16"/>
      <c r="R4645" s="16">
        <v>2538666.67</v>
      </c>
      <c r="S4645" s="16">
        <v>1</v>
      </c>
      <c r="T4645" s="16" t="s">
        <v>867</v>
      </c>
      <c r="U4645" s="16"/>
      <c r="V4645" s="16"/>
    </row>
    <row r="4646" spans="1:22" s="1" customFormat="1" ht="75" x14ac:dyDescent="0.3">
      <c r="A4646" s="16">
        <v>4641</v>
      </c>
      <c r="B4646" s="21" t="s">
        <v>417</v>
      </c>
      <c r="C4646" s="16" t="s">
        <v>673</v>
      </c>
      <c r="D4646" s="16" t="s">
        <v>674</v>
      </c>
      <c r="E4646" s="16" t="s">
        <v>675</v>
      </c>
      <c r="F4646" s="40" t="s">
        <v>676</v>
      </c>
      <c r="G4646" s="16" t="s">
        <v>33</v>
      </c>
      <c r="H4646" s="251">
        <v>1399599</v>
      </c>
      <c r="I4646" s="251">
        <v>37</v>
      </c>
      <c r="J4646" s="16">
        <v>378270</v>
      </c>
      <c r="K4646" s="16">
        <v>10</v>
      </c>
      <c r="L4646" s="16">
        <v>378270</v>
      </c>
      <c r="M4646" s="16">
        <v>10</v>
      </c>
      <c r="N4646" s="16">
        <v>378270</v>
      </c>
      <c r="O4646" s="16">
        <v>10</v>
      </c>
      <c r="P4646" s="16">
        <v>0</v>
      </c>
      <c r="Q4646" s="16">
        <v>0</v>
      </c>
      <c r="R4646" s="16">
        <v>2534409</v>
      </c>
      <c r="S4646" s="16">
        <v>67</v>
      </c>
      <c r="T4646" s="16" t="s">
        <v>25</v>
      </c>
      <c r="U4646" s="16" t="s">
        <v>677</v>
      </c>
      <c r="V4646" s="16" t="s">
        <v>678</v>
      </c>
    </row>
    <row r="4647" spans="1:22" s="1" customFormat="1" x14ac:dyDescent="0.3">
      <c r="A4647" s="16">
        <v>4642</v>
      </c>
      <c r="B4647" s="21" t="s">
        <v>2062</v>
      </c>
      <c r="C4647" s="16" t="s">
        <v>4434</v>
      </c>
      <c r="D4647" s="16" t="s">
        <v>1954</v>
      </c>
      <c r="E4647" s="16" t="s">
        <v>10571</v>
      </c>
      <c r="F4647" s="16"/>
      <c r="G4647" s="16" t="s">
        <v>7084</v>
      </c>
      <c r="H4647" s="251">
        <v>2533440</v>
      </c>
      <c r="I4647" s="251" t="s">
        <v>10760</v>
      </c>
      <c r="J4647" s="16"/>
      <c r="K4647" s="16"/>
      <c r="L4647" s="16"/>
      <c r="M4647" s="16"/>
      <c r="N4647" s="16"/>
      <c r="O4647" s="16"/>
      <c r="P4647" s="16"/>
      <c r="Q4647" s="16"/>
      <c r="R4647" s="16">
        <v>2533440</v>
      </c>
      <c r="S4647" s="16">
        <v>290</v>
      </c>
      <c r="T4647" s="16" t="s">
        <v>76</v>
      </c>
      <c r="U4647" s="16" t="s">
        <v>2567</v>
      </c>
      <c r="V4647" s="16" t="s">
        <v>10761</v>
      </c>
    </row>
    <row r="4648" spans="1:22" s="1" customFormat="1" ht="409.5" x14ac:dyDescent="0.3">
      <c r="A4648" s="16">
        <v>4643</v>
      </c>
      <c r="B4648" s="16" t="s">
        <v>11295</v>
      </c>
      <c r="C4648" s="16" t="s">
        <v>12744</v>
      </c>
      <c r="D4648" s="16" t="s">
        <v>12745</v>
      </c>
      <c r="E4648" s="16" t="s">
        <v>12746</v>
      </c>
      <c r="F4648" s="16" t="s">
        <v>12747</v>
      </c>
      <c r="G4648" s="151" t="s">
        <v>33</v>
      </c>
      <c r="H4648" s="275">
        <v>506177.1</v>
      </c>
      <c r="I4648" s="275">
        <v>253</v>
      </c>
      <c r="J4648" s="275">
        <v>506177.1</v>
      </c>
      <c r="K4648" s="275">
        <v>253</v>
      </c>
      <c r="L4648" s="275">
        <v>506177.1</v>
      </c>
      <c r="M4648" s="275">
        <v>253</v>
      </c>
      <c r="N4648" s="275">
        <v>506177.1</v>
      </c>
      <c r="O4648" s="275">
        <v>253</v>
      </c>
      <c r="P4648" s="275">
        <v>506177.1</v>
      </c>
      <c r="Q4648" s="275">
        <v>253</v>
      </c>
      <c r="R4648" s="16">
        <v>2530885.5</v>
      </c>
      <c r="S4648" s="275">
        <v>1265</v>
      </c>
      <c r="T4648" s="243" t="s">
        <v>11752</v>
      </c>
      <c r="U4648" s="279" t="s">
        <v>35</v>
      </c>
      <c r="V4648" s="279" t="s">
        <v>12748</v>
      </c>
    </row>
    <row r="4649" spans="1:22" s="1" customFormat="1" ht="56.25" x14ac:dyDescent="0.3">
      <c r="A4649" s="16">
        <v>4644</v>
      </c>
      <c r="B4649" s="16" t="s">
        <v>3080</v>
      </c>
      <c r="C4649" s="16" t="s">
        <v>12749</v>
      </c>
      <c r="D4649" s="16" t="s">
        <v>12750</v>
      </c>
      <c r="E4649" s="16" t="s">
        <v>12751</v>
      </c>
      <c r="F4649" s="16"/>
      <c r="G4649" s="151" t="s">
        <v>9115</v>
      </c>
      <c r="H4649" s="275">
        <v>0</v>
      </c>
      <c r="I4649" s="275">
        <v>0</v>
      </c>
      <c r="J4649" s="275">
        <v>0</v>
      </c>
      <c r="K4649" s="275">
        <v>0</v>
      </c>
      <c r="L4649" s="275">
        <v>1264840.5</v>
      </c>
      <c r="M4649" s="275" t="s">
        <v>12752</v>
      </c>
      <c r="N4649" s="275">
        <v>0</v>
      </c>
      <c r="O4649" s="275">
        <v>0</v>
      </c>
      <c r="P4649" s="275">
        <v>1264840.5</v>
      </c>
      <c r="Q4649" s="275" t="s">
        <v>12752</v>
      </c>
      <c r="R4649" s="16">
        <v>2529681</v>
      </c>
      <c r="S4649" s="275">
        <v>3262</v>
      </c>
      <c r="T4649" s="38" t="s">
        <v>11752</v>
      </c>
      <c r="U4649" s="279"/>
      <c r="V4649" s="279"/>
    </row>
    <row r="4650" spans="1:22" s="1" customFormat="1" ht="75" x14ac:dyDescent="0.3">
      <c r="A4650" s="16">
        <v>4645</v>
      </c>
      <c r="B4650" s="119" t="s">
        <v>11668</v>
      </c>
      <c r="C4650" s="119" t="s">
        <v>11669</v>
      </c>
      <c r="D4650" s="119" t="s">
        <v>11670</v>
      </c>
      <c r="E4650" s="119" t="s">
        <v>11671</v>
      </c>
      <c r="F4650" s="156"/>
      <c r="G4650" s="151" t="s">
        <v>33</v>
      </c>
      <c r="H4650" s="474">
        <v>561668.69000000006</v>
      </c>
      <c r="I4650" s="474">
        <v>1</v>
      </c>
      <c r="J4650" s="169">
        <v>617835.55900000012</v>
      </c>
      <c r="K4650" s="169">
        <v>1</v>
      </c>
      <c r="L4650" s="169">
        <v>673836</v>
      </c>
      <c r="M4650" s="169">
        <v>1</v>
      </c>
      <c r="N4650" s="203">
        <v>673837</v>
      </c>
      <c r="O4650" s="169">
        <v>1</v>
      </c>
      <c r="P4650" s="131"/>
      <c r="Q4650" s="131"/>
      <c r="R4650" s="16">
        <v>2527177.2490000003</v>
      </c>
      <c r="S4650" s="151">
        <v>5</v>
      </c>
      <c r="T4650" s="151" t="s">
        <v>11563</v>
      </c>
      <c r="U4650" s="217" t="s">
        <v>26</v>
      </c>
      <c r="V4650" s="217" t="s">
        <v>11578</v>
      </c>
    </row>
    <row r="4651" spans="1:22" s="1" customFormat="1" ht="56.25" x14ac:dyDescent="0.3">
      <c r="A4651" s="16">
        <v>4646</v>
      </c>
      <c r="B4651" s="21" t="s">
        <v>9463</v>
      </c>
      <c r="C4651" s="16" t="s">
        <v>10451</v>
      </c>
      <c r="D4651" s="16" t="s">
        <v>10452</v>
      </c>
      <c r="E4651" s="16" t="s">
        <v>10453</v>
      </c>
      <c r="F4651" s="16"/>
      <c r="G4651" s="16" t="s">
        <v>10454</v>
      </c>
      <c r="H4651" s="251">
        <v>2526988.7999999998</v>
      </c>
      <c r="I4651" s="251" t="s">
        <v>10535</v>
      </c>
      <c r="J4651" s="16"/>
      <c r="K4651" s="16"/>
      <c r="L4651" s="16"/>
      <c r="M4651" s="16"/>
      <c r="N4651" s="16"/>
      <c r="O4651" s="16"/>
      <c r="P4651" s="16"/>
      <c r="Q4651" s="16"/>
      <c r="R4651" s="16">
        <v>2526988.7999999998</v>
      </c>
      <c r="S4651" s="16">
        <v>632</v>
      </c>
      <c r="T4651" s="16" t="s">
        <v>76</v>
      </c>
      <c r="U4651" s="16" t="s">
        <v>2567</v>
      </c>
      <c r="V4651" s="16" t="s">
        <v>10456</v>
      </c>
    </row>
    <row r="4652" spans="1:22" s="309" customFormat="1" ht="75" x14ac:dyDescent="0.2">
      <c r="A4652" s="16">
        <v>4647</v>
      </c>
      <c r="B4652" s="21" t="s">
        <v>345</v>
      </c>
      <c r="C4652" s="16" t="s">
        <v>346</v>
      </c>
      <c r="D4652" s="16" t="s">
        <v>347</v>
      </c>
      <c r="E4652" s="16" t="s">
        <v>348</v>
      </c>
      <c r="F4652" s="40" t="s">
        <v>349</v>
      </c>
      <c r="G4652" s="16" t="s">
        <v>33</v>
      </c>
      <c r="H4652" s="251">
        <v>842000</v>
      </c>
      <c r="I4652" s="251">
        <v>1</v>
      </c>
      <c r="J4652" s="16">
        <v>842000</v>
      </c>
      <c r="K4652" s="16">
        <v>1</v>
      </c>
      <c r="L4652" s="16">
        <v>842000</v>
      </c>
      <c r="M4652" s="16">
        <v>1</v>
      </c>
      <c r="N4652" s="16">
        <v>0</v>
      </c>
      <c r="O4652" s="16">
        <v>0</v>
      </c>
      <c r="P4652" s="16">
        <v>0</v>
      </c>
      <c r="Q4652" s="16">
        <v>0</v>
      </c>
      <c r="R4652" s="16">
        <v>2526000</v>
      </c>
      <c r="S4652" s="16">
        <v>3</v>
      </c>
      <c r="T4652" s="16" t="s">
        <v>213</v>
      </c>
      <c r="U4652" s="16" t="s">
        <v>350</v>
      </c>
      <c r="V4652" s="16" t="s">
        <v>351</v>
      </c>
    </row>
    <row r="4653" spans="1:22" s="15" customFormat="1" ht="168.75" x14ac:dyDescent="0.3">
      <c r="A4653" s="16">
        <v>4648</v>
      </c>
      <c r="B4653" s="21" t="s">
        <v>8500</v>
      </c>
      <c r="C4653" s="16" t="s">
        <v>2281</v>
      </c>
      <c r="D4653" s="16" t="s">
        <v>514</v>
      </c>
      <c r="E4653" s="16" t="s">
        <v>2282</v>
      </c>
      <c r="F4653" s="16"/>
      <c r="G4653" s="16" t="s">
        <v>33</v>
      </c>
      <c r="H4653" s="251">
        <v>500786.55357142846</v>
      </c>
      <c r="I4653" s="251">
        <v>1</v>
      </c>
      <c r="J4653" s="16">
        <v>505845.24</v>
      </c>
      <c r="K4653" s="16">
        <v>1</v>
      </c>
      <c r="L4653" s="16">
        <v>505845.24</v>
      </c>
      <c r="M4653" s="16">
        <v>1</v>
      </c>
      <c r="N4653" s="16">
        <v>505845.24</v>
      </c>
      <c r="O4653" s="16">
        <v>1</v>
      </c>
      <c r="P4653" s="16">
        <v>505845.24</v>
      </c>
      <c r="Q4653" s="16">
        <v>1</v>
      </c>
      <c r="R4653" s="16">
        <v>2524167.5135714281</v>
      </c>
      <c r="S4653" s="16">
        <v>5</v>
      </c>
      <c r="T4653" s="16" t="s">
        <v>213</v>
      </c>
      <c r="U4653" s="16" t="s">
        <v>35</v>
      </c>
      <c r="V4653" s="16" t="s">
        <v>7874</v>
      </c>
    </row>
    <row r="4654" spans="1:22" s="15" customFormat="1" ht="206.25" x14ac:dyDescent="0.3">
      <c r="A4654" s="16">
        <v>4649</v>
      </c>
      <c r="B4654" s="21" t="s">
        <v>8501</v>
      </c>
      <c r="C4654" s="16" t="s">
        <v>4357</v>
      </c>
      <c r="D4654" s="16" t="s">
        <v>4356</v>
      </c>
      <c r="E4654" s="16" t="s">
        <v>4358</v>
      </c>
      <c r="F4654" s="16"/>
      <c r="G4654" s="16" t="s">
        <v>33</v>
      </c>
      <c r="H4654" s="251">
        <v>792050</v>
      </c>
      <c r="I4654" s="251">
        <v>453</v>
      </c>
      <c r="J4654" s="16">
        <v>432480</v>
      </c>
      <c r="K4654" s="16">
        <v>204</v>
      </c>
      <c r="L4654" s="16">
        <v>432480</v>
      </c>
      <c r="M4654" s="16">
        <v>204</v>
      </c>
      <c r="N4654" s="16">
        <v>432480</v>
      </c>
      <c r="O4654" s="16">
        <v>204</v>
      </c>
      <c r="P4654" s="16">
        <v>432480</v>
      </c>
      <c r="Q4654" s="16">
        <v>204</v>
      </c>
      <c r="R4654" s="16">
        <v>2521970</v>
      </c>
      <c r="S4654" s="16">
        <v>1269</v>
      </c>
      <c r="T4654" s="16" t="s">
        <v>213</v>
      </c>
      <c r="U4654" s="16" t="s">
        <v>7048</v>
      </c>
      <c r="V4654" s="16" t="s">
        <v>7048</v>
      </c>
    </row>
    <row r="4655" spans="1:22" s="15" customFormat="1" ht="93.75" x14ac:dyDescent="0.3">
      <c r="A4655" s="16">
        <v>4650</v>
      </c>
      <c r="B4655" s="114" t="s">
        <v>567</v>
      </c>
      <c r="C4655" s="114" t="s">
        <v>14252</v>
      </c>
      <c r="D4655" s="114" t="s">
        <v>5818</v>
      </c>
      <c r="E4655" s="114" t="s">
        <v>14253</v>
      </c>
      <c r="F4655" s="114"/>
      <c r="G4655" s="21" t="s">
        <v>33</v>
      </c>
      <c r="H4655" s="115">
        <v>468000</v>
      </c>
      <c r="I4655" s="172">
        <v>506</v>
      </c>
      <c r="J4655" s="114">
        <v>462450.59288537549</v>
      </c>
      <c r="K4655" s="114">
        <v>500</v>
      </c>
      <c r="L4655" s="114">
        <v>494822.13438735181</v>
      </c>
      <c r="M4655" s="114">
        <v>500</v>
      </c>
      <c r="N4655" s="114">
        <v>529459.68379446643</v>
      </c>
      <c r="O4655" s="114">
        <v>500</v>
      </c>
      <c r="P4655" s="114">
        <v>566521.8616600791</v>
      </c>
      <c r="Q4655" s="114">
        <v>500</v>
      </c>
      <c r="R4655" s="16">
        <v>2521254.2727272729</v>
      </c>
      <c r="S4655" s="114">
        <v>2506</v>
      </c>
      <c r="T4655" s="114" t="s">
        <v>13999</v>
      </c>
      <c r="U4655" s="221" t="s">
        <v>83</v>
      </c>
      <c r="V4655" s="221"/>
    </row>
    <row r="4656" spans="1:22" s="15" customFormat="1" ht="243.75" x14ac:dyDescent="0.3">
      <c r="A4656" s="16">
        <v>4651</v>
      </c>
      <c r="B4656" s="137" t="s">
        <v>1993</v>
      </c>
      <c r="C4656" s="147" t="s">
        <v>5162</v>
      </c>
      <c r="D4656" s="147" t="s">
        <v>5163</v>
      </c>
      <c r="E4656" s="147" t="s">
        <v>5164</v>
      </c>
      <c r="F4656" s="147"/>
      <c r="G4656" s="147" t="s">
        <v>49</v>
      </c>
      <c r="H4656" s="486">
        <v>2520000</v>
      </c>
      <c r="I4656" s="486">
        <v>8</v>
      </c>
      <c r="J4656" s="147">
        <v>0</v>
      </c>
      <c r="K4656" s="147">
        <v>0</v>
      </c>
      <c r="L4656" s="147">
        <v>0</v>
      </c>
      <c r="M4656" s="147">
        <v>0</v>
      </c>
      <c r="N4656" s="147">
        <v>0</v>
      </c>
      <c r="O4656" s="147">
        <v>0</v>
      </c>
      <c r="P4656" s="147">
        <v>0</v>
      </c>
      <c r="Q4656" s="147">
        <v>0</v>
      </c>
      <c r="R4656" s="16">
        <v>2520000</v>
      </c>
      <c r="S4656" s="147">
        <v>8</v>
      </c>
      <c r="T4656" s="147" t="s">
        <v>76</v>
      </c>
      <c r="U4656" s="147"/>
      <c r="V4656" s="16"/>
    </row>
    <row r="4657" spans="1:22" s="5" customFormat="1" ht="56.25" x14ac:dyDescent="0.2">
      <c r="A4657" s="16">
        <v>4652</v>
      </c>
      <c r="B4657" s="21" t="s">
        <v>598</v>
      </c>
      <c r="C4657" s="16" t="s">
        <v>599</v>
      </c>
      <c r="D4657" s="16" t="s">
        <v>600</v>
      </c>
      <c r="E4657" s="16" t="s">
        <v>10724</v>
      </c>
      <c r="F4657" s="16"/>
      <c r="G4657" s="16" t="s">
        <v>9115</v>
      </c>
      <c r="H4657" s="251">
        <v>2520000</v>
      </c>
      <c r="I4657" s="251" t="s">
        <v>9127</v>
      </c>
      <c r="J4657" s="16"/>
      <c r="K4657" s="16"/>
      <c r="L4657" s="16"/>
      <c r="M4657" s="16"/>
      <c r="N4657" s="16"/>
      <c r="O4657" s="16"/>
      <c r="P4657" s="16"/>
      <c r="Q4657" s="16"/>
      <c r="R4657" s="16">
        <v>2520000</v>
      </c>
      <c r="S4657" s="16">
        <v>15</v>
      </c>
      <c r="T4657" s="16" t="s">
        <v>76</v>
      </c>
      <c r="U4657" s="16" t="s">
        <v>61</v>
      </c>
      <c r="V4657" s="16" t="s">
        <v>10725</v>
      </c>
    </row>
    <row r="4658" spans="1:22" s="5" customFormat="1" ht="37.5" x14ac:dyDescent="0.2">
      <c r="A4658" s="16">
        <v>4653</v>
      </c>
      <c r="B4658" s="21" t="s">
        <v>3170</v>
      </c>
      <c r="C4658" s="16" t="s">
        <v>5451</v>
      </c>
      <c r="D4658" s="16" t="s">
        <v>5452</v>
      </c>
      <c r="E4658" s="16" t="s">
        <v>10880</v>
      </c>
      <c r="F4658" s="16"/>
      <c r="G4658" s="16" t="s">
        <v>10418</v>
      </c>
      <c r="H4658" s="251">
        <v>2520000</v>
      </c>
      <c r="I4658" s="251" t="s">
        <v>9201</v>
      </c>
      <c r="J4658" s="16"/>
      <c r="K4658" s="16"/>
      <c r="L4658" s="16"/>
      <c r="M4658" s="16"/>
      <c r="N4658" s="16"/>
      <c r="O4658" s="16"/>
      <c r="P4658" s="16"/>
      <c r="Q4658" s="16"/>
      <c r="R4658" s="16">
        <v>2520000</v>
      </c>
      <c r="S4658" s="16">
        <v>5</v>
      </c>
      <c r="T4658" s="16" t="s">
        <v>76</v>
      </c>
      <c r="U4658" s="16" t="s">
        <v>876</v>
      </c>
      <c r="V4658" s="16" t="s">
        <v>10879</v>
      </c>
    </row>
    <row r="4659" spans="1:22" s="5" customFormat="1" ht="93.75" x14ac:dyDescent="0.2">
      <c r="A4659" s="16">
        <v>4654</v>
      </c>
      <c r="B4659" s="253" t="s">
        <v>435</v>
      </c>
      <c r="C4659" s="253" t="s">
        <v>7908</v>
      </c>
      <c r="D4659" s="253" t="s">
        <v>7909</v>
      </c>
      <c r="E4659" s="253" t="s">
        <v>15024</v>
      </c>
      <c r="F4659" s="253"/>
      <c r="G4659" s="253" t="s">
        <v>9115</v>
      </c>
      <c r="H4659" s="487">
        <v>2520000</v>
      </c>
      <c r="I4659" s="488" t="s">
        <v>15025</v>
      </c>
      <c r="J4659" s="254"/>
      <c r="K4659" s="254"/>
      <c r="L4659" s="254"/>
      <c r="M4659" s="254"/>
      <c r="N4659" s="254"/>
      <c r="O4659" s="254"/>
      <c r="P4659" s="254"/>
      <c r="Q4659" s="254"/>
      <c r="R4659" s="16">
        <v>2520000</v>
      </c>
      <c r="S4659" s="216">
        <v>75</v>
      </c>
      <c r="T4659" s="253" t="s">
        <v>14655</v>
      </c>
      <c r="U4659" s="253"/>
      <c r="V4659" s="17"/>
    </row>
    <row r="4660" spans="1:22" s="5" customFormat="1" ht="37.5" customHeight="1" x14ac:dyDescent="0.3">
      <c r="A4660" s="16">
        <v>4655</v>
      </c>
      <c r="B4660" s="123" t="s">
        <v>15542</v>
      </c>
      <c r="C4660" s="123" t="s">
        <v>15543</v>
      </c>
      <c r="D4660" s="123" t="s">
        <v>15544</v>
      </c>
      <c r="E4660" s="123" t="s">
        <v>15545</v>
      </c>
      <c r="F4660" s="123" t="s">
        <v>14449</v>
      </c>
      <c r="G4660" s="21" t="s">
        <v>33</v>
      </c>
      <c r="H4660" s="189">
        <v>2520000</v>
      </c>
      <c r="I4660" s="115">
        <v>240</v>
      </c>
      <c r="J4660" s="114"/>
      <c r="K4660" s="114"/>
      <c r="L4660" s="114"/>
      <c r="M4660" s="114"/>
      <c r="N4660" s="114"/>
      <c r="O4660" s="114"/>
      <c r="P4660" s="114"/>
      <c r="Q4660" s="114"/>
      <c r="R4660" s="16">
        <v>2520000</v>
      </c>
      <c r="S4660" s="114"/>
      <c r="T4660" s="21" t="s">
        <v>15693</v>
      </c>
      <c r="U4660" s="211" t="s">
        <v>89</v>
      </c>
      <c r="V4660" s="211" t="s">
        <v>15707</v>
      </c>
    </row>
    <row r="4661" spans="1:22" s="5" customFormat="1" ht="409.5" x14ac:dyDescent="0.2">
      <c r="A4661" s="16">
        <v>4656</v>
      </c>
      <c r="B4661" s="21" t="s">
        <v>2862</v>
      </c>
      <c r="C4661" s="16" t="s">
        <v>5768</v>
      </c>
      <c r="D4661" s="16" t="s">
        <v>5769</v>
      </c>
      <c r="E4661" s="16" t="s">
        <v>5770</v>
      </c>
      <c r="F4661" s="16"/>
      <c r="G4661" s="16" t="s">
        <v>1493</v>
      </c>
      <c r="H4661" s="251">
        <v>2518780</v>
      </c>
      <c r="I4661" s="251">
        <v>10</v>
      </c>
      <c r="J4661" s="16">
        <v>0</v>
      </c>
      <c r="K4661" s="16">
        <v>0</v>
      </c>
      <c r="L4661" s="16">
        <v>0</v>
      </c>
      <c r="M4661" s="16">
        <v>0</v>
      </c>
      <c r="N4661" s="16">
        <v>0</v>
      </c>
      <c r="O4661" s="16">
        <v>0</v>
      </c>
      <c r="P4661" s="16">
        <v>0</v>
      </c>
      <c r="Q4661" s="16">
        <v>0</v>
      </c>
      <c r="R4661" s="16">
        <v>2518780</v>
      </c>
      <c r="S4661" s="16">
        <v>10</v>
      </c>
      <c r="T4661" s="16" t="s">
        <v>76</v>
      </c>
      <c r="U4661" s="16" t="s">
        <v>2567</v>
      </c>
      <c r="V4661" s="16" t="s">
        <v>5771</v>
      </c>
    </row>
    <row r="4662" spans="1:22" s="5" customFormat="1" ht="206.25" x14ac:dyDescent="0.2">
      <c r="A4662" s="16">
        <v>4657</v>
      </c>
      <c r="B4662" s="21" t="s">
        <v>5658</v>
      </c>
      <c r="C4662" s="16" t="s">
        <v>5659</v>
      </c>
      <c r="D4662" s="16" t="s">
        <v>5660</v>
      </c>
      <c r="E4662" s="16" t="s">
        <v>5661</v>
      </c>
      <c r="F4662" s="16"/>
      <c r="G4662" s="16" t="s">
        <v>49</v>
      </c>
      <c r="H4662" s="251">
        <v>2516800</v>
      </c>
      <c r="I4662" s="251">
        <v>220</v>
      </c>
      <c r="J4662" s="16">
        <v>0</v>
      </c>
      <c r="K4662" s="16">
        <v>0</v>
      </c>
      <c r="L4662" s="16">
        <v>0</v>
      </c>
      <c r="M4662" s="16">
        <v>0</v>
      </c>
      <c r="N4662" s="16">
        <v>0</v>
      </c>
      <c r="O4662" s="16">
        <v>0</v>
      </c>
      <c r="P4662" s="16">
        <v>0</v>
      </c>
      <c r="Q4662" s="16">
        <v>0</v>
      </c>
      <c r="R4662" s="16">
        <v>2516800</v>
      </c>
      <c r="S4662" s="16">
        <v>220</v>
      </c>
      <c r="T4662" s="16" t="s">
        <v>76</v>
      </c>
      <c r="U4662" s="16"/>
      <c r="V4662" s="16"/>
    </row>
    <row r="4663" spans="1:22" s="5" customFormat="1" ht="150" x14ac:dyDescent="0.2">
      <c r="A4663" s="16">
        <v>4658</v>
      </c>
      <c r="B4663" s="21" t="s">
        <v>1668</v>
      </c>
      <c r="C4663" s="16" t="s">
        <v>5289</v>
      </c>
      <c r="D4663" s="16" t="s">
        <v>5290</v>
      </c>
      <c r="E4663" s="16" t="s">
        <v>5291</v>
      </c>
      <c r="F4663" s="16"/>
      <c r="G4663" s="16" t="s">
        <v>5292</v>
      </c>
      <c r="H4663" s="251">
        <v>2515618.56</v>
      </c>
      <c r="I4663" s="251">
        <v>115.18400000000001</v>
      </c>
      <c r="J4663" s="16">
        <v>0</v>
      </c>
      <c r="K4663" s="16">
        <v>0</v>
      </c>
      <c r="L4663" s="16">
        <v>0</v>
      </c>
      <c r="M4663" s="16">
        <v>0</v>
      </c>
      <c r="N4663" s="16">
        <v>0</v>
      </c>
      <c r="O4663" s="16">
        <v>0</v>
      </c>
      <c r="P4663" s="16">
        <v>0</v>
      </c>
      <c r="Q4663" s="16">
        <v>0</v>
      </c>
      <c r="R4663" s="16">
        <v>2515618.56</v>
      </c>
      <c r="S4663" s="16">
        <v>115.18400000000001</v>
      </c>
      <c r="T4663" s="16" t="s">
        <v>76</v>
      </c>
      <c r="U4663" s="16" t="s">
        <v>1107</v>
      </c>
      <c r="V4663" s="16" t="s">
        <v>5293</v>
      </c>
    </row>
    <row r="4664" spans="1:22" s="5" customFormat="1" ht="37.5" x14ac:dyDescent="0.2">
      <c r="A4664" s="16">
        <v>4659</v>
      </c>
      <c r="B4664" s="21" t="s">
        <v>8502</v>
      </c>
      <c r="C4664" s="16" t="s">
        <v>8503</v>
      </c>
      <c r="D4664" s="16" t="s">
        <v>3780</v>
      </c>
      <c r="E4664" s="16" t="s">
        <v>8504</v>
      </c>
      <c r="F4664" s="16"/>
      <c r="G4664" s="16" t="s">
        <v>33</v>
      </c>
      <c r="H4664" s="251">
        <v>199999.99999999997</v>
      </c>
      <c r="I4664" s="251">
        <v>200</v>
      </c>
      <c r="J4664" s="16">
        <v>578750</v>
      </c>
      <c r="K4664" s="16">
        <v>200</v>
      </c>
      <c r="L4664" s="16">
        <v>578750</v>
      </c>
      <c r="M4664" s="16">
        <v>200</v>
      </c>
      <c r="N4664" s="16">
        <v>578750</v>
      </c>
      <c r="O4664" s="16">
        <v>200</v>
      </c>
      <c r="P4664" s="16">
        <v>578750</v>
      </c>
      <c r="Q4664" s="16">
        <v>200</v>
      </c>
      <c r="R4664" s="16">
        <v>2515000</v>
      </c>
      <c r="S4664" s="16">
        <v>1000</v>
      </c>
      <c r="T4664" s="16" t="s">
        <v>213</v>
      </c>
      <c r="U4664" s="16" t="s">
        <v>7048</v>
      </c>
      <c r="V4664" s="16" t="s">
        <v>7048</v>
      </c>
    </row>
    <row r="4665" spans="1:22" s="5" customFormat="1" ht="225" x14ac:dyDescent="0.2">
      <c r="A4665" s="16">
        <v>4660</v>
      </c>
      <c r="B4665" s="21" t="s">
        <v>8505</v>
      </c>
      <c r="C4665" s="16" t="s">
        <v>3656</v>
      </c>
      <c r="D4665" s="16" t="s">
        <v>114</v>
      </c>
      <c r="E4665" s="16" t="s">
        <v>1609</v>
      </c>
      <c r="F4665" s="16"/>
      <c r="G4665" s="16" t="s">
        <v>33</v>
      </c>
      <c r="H4665" s="251">
        <v>181450</v>
      </c>
      <c r="I4665" s="251">
        <v>955</v>
      </c>
      <c r="J4665" s="16">
        <v>617188</v>
      </c>
      <c r="K4665" s="16">
        <v>1079</v>
      </c>
      <c r="L4665" s="16">
        <v>572000</v>
      </c>
      <c r="M4665" s="16">
        <v>1000</v>
      </c>
      <c r="N4665" s="16">
        <v>572000</v>
      </c>
      <c r="O4665" s="16">
        <v>1000</v>
      </c>
      <c r="P4665" s="16">
        <v>572000</v>
      </c>
      <c r="Q4665" s="16">
        <v>1000</v>
      </c>
      <c r="R4665" s="16">
        <v>2514638</v>
      </c>
      <c r="S4665" s="16">
        <v>5034</v>
      </c>
      <c r="T4665" s="16" t="s">
        <v>213</v>
      </c>
      <c r="U4665" s="16" t="s">
        <v>7048</v>
      </c>
      <c r="V4665" s="16" t="s">
        <v>7048</v>
      </c>
    </row>
    <row r="4666" spans="1:22" s="5" customFormat="1" ht="37.5" customHeight="1" x14ac:dyDescent="0.3">
      <c r="A4666" s="16">
        <v>4661</v>
      </c>
      <c r="B4666" s="114" t="s">
        <v>831</v>
      </c>
      <c r="C4666" s="114" t="s">
        <v>15877</v>
      </c>
      <c r="D4666" s="114" t="s">
        <v>15878</v>
      </c>
      <c r="E4666" s="114" t="s">
        <v>1051</v>
      </c>
      <c r="F4666" s="114" t="s">
        <v>14449</v>
      </c>
      <c r="G4666" s="114" t="s">
        <v>9115</v>
      </c>
      <c r="H4666" s="189">
        <v>2509790.08</v>
      </c>
      <c r="I4666" s="172" t="s">
        <v>9266</v>
      </c>
      <c r="J4666" s="20"/>
      <c r="K4666" s="20"/>
      <c r="L4666" s="20"/>
      <c r="M4666" s="20"/>
      <c r="N4666" s="20"/>
      <c r="O4666" s="20"/>
      <c r="P4666" s="20"/>
      <c r="Q4666" s="20"/>
      <c r="R4666" s="16">
        <v>2509790.08</v>
      </c>
      <c r="S4666" s="21">
        <v>4</v>
      </c>
      <c r="T4666" s="20" t="s">
        <v>15828</v>
      </c>
      <c r="U4666" s="112"/>
      <c r="V4666" s="37"/>
    </row>
    <row r="4667" spans="1:22" s="5" customFormat="1" ht="206.25" x14ac:dyDescent="0.2">
      <c r="A4667" s="16">
        <v>4662</v>
      </c>
      <c r="B4667" s="21" t="s">
        <v>2122</v>
      </c>
      <c r="C4667" s="16" t="s">
        <v>5370</v>
      </c>
      <c r="D4667" s="16" t="s">
        <v>5371</v>
      </c>
      <c r="E4667" s="16" t="s">
        <v>5372</v>
      </c>
      <c r="F4667" s="16"/>
      <c r="G4667" s="16" t="s">
        <v>1493</v>
      </c>
      <c r="H4667" s="251">
        <v>2509002</v>
      </c>
      <c r="I4667" s="251">
        <v>54</v>
      </c>
      <c r="J4667" s="16">
        <v>0</v>
      </c>
      <c r="K4667" s="16">
        <v>0</v>
      </c>
      <c r="L4667" s="16">
        <v>0</v>
      </c>
      <c r="M4667" s="16">
        <v>0</v>
      </c>
      <c r="N4667" s="16">
        <v>0</v>
      </c>
      <c r="O4667" s="16">
        <v>0</v>
      </c>
      <c r="P4667" s="16">
        <v>0</v>
      </c>
      <c r="Q4667" s="16">
        <v>0</v>
      </c>
      <c r="R4667" s="16">
        <v>2509002</v>
      </c>
      <c r="S4667" s="16">
        <v>54</v>
      </c>
      <c r="T4667" s="16" t="s">
        <v>76</v>
      </c>
      <c r="U4667" s="16" t="s">
        <v>4731</v>
      </c>
      <c r="V4667" s="16" t="s">
        <v>5373</v>
      </c>
    </row>
    <row r="4668" spans="1:22" s="5" customFormat="1" ht="37.5" x14ac:dyDescent="0.2">
      <c r="A4668" s="16">
        <v>4663</v>
      </c>
      <c r="B4668" s="21" t="s">
        <v>4626</v>
      </c>
      <c r="C4668" s="16" t="s">
        <v>11092</v>
      </c>
      <c r="D4668" s="16" t="s">
        <v>11093</v>
      </c>
      <c r="E4668" s="16" t="s">
        <v>11094</v>
      </c>
      <c r="F4668" s="16"/>
      <c r="G4668" s="16" t="s">
        <v>1493</v>
      </c>
      <c r="H4668" s="251">
        <v>501760</v>
      </c>
      <c r="I4668" s="251">
        <v>7</v>
      </c>
      <c r="J4668" s="16">
        <v>501760</v>
      </c>
      <c r="K4668" s="16">
        <v>7</v>
      </c>
      <c r="L4668" s="16">
        <v>501760</v>
      </c>
      <c r="M4668" s="16">
        <v>7</v>
      </c>
      <c r="N4668" s="16">
        <v>501760</v>
      </c>
      <c r="O4668" s="16">
        <v>7</v>
      </c>
      <c r="P4668" s="16">
        <v>501760</v>
      </c>
      <c r="Q4668" s="16">
        <v>7</v>
      </c>
      <c r="R4668" s="16">
        <v>2508800</v>
      </c>
      <c r="S4668" s="16">
        <v>35</v>
      </c>
      <c r="T4668" s="16" t="s">
        <v>1113</v>
      </c>
      <c r="U4668" s="16" t="s">
        <v>1210</v>
      </c>
      <c r="V4668" s="35" t="s">
        <v>199</v>
      </c>
    </row>
    <row r="4669" spans="1:22" s="5" customFormat="1" ht="56.25" x14ac:dyDescent="0.2">
      <c r="A4669" s="16">
        <v>4664</v>
      </c>
      <c r="B4669" s="51" t="s">
        <v>15026</v>
      </c>
      <c r="C4669" s="51" t="s">
        <v>15027</v>
      </c>
      <c r="D4669" s="51" t="s">
        <v>15028</v>
      </c>
      <c r="E4669" s="51" t="s">
        <v>15029</v>
      </c>
      <c r="F4669" s="51"/>
      <c r="G4669" s="51" t="s">
        <v>9115</v>
      </c>
      <c r="H4669" s="437">
        <v>2508800</v>
      </c>
      <c r="I4669" s="251" t="s">
        <v>10182</v>
      </c>
      <c r="J4669" s="17"/>
      <c r="K4669" s="17"/>
      <c r="L4669" s="17"/>
      <c r="M4669" s="17"/>
      <c r="N4669" s="17"/>
      <c r="O4669" s="17"/>
      <c r="P4669" s="17"/>
      <c r="Q4669" s="17"/>
      <c r="R4669" s="16">
        <v>2508800</v>
      </c>
      <c r="S4669" s="16">
        <v>1000</v>
      </c>
      <c r="T4669" s="51" t="s">
        <v>14655</v>
      </c>
      <c r="U4669" s="51"/>
      <c r="V4669" s="17"/>
    </row>
    <row r="4670" spans="1:22" s="1" customFormat="1" ht="75" x14ac:dyDescent="0.3">
      <c r="A4670" s="16">
        <v>4665</v>
      </c>
      <c r="B4670" s="51" t="s">
        <v>12823</v>
      </c>
      <c r="C4670" s="51" t="s">
        <v>15030</v>
      </c>
      <c r="D4670" s="51" t="s">
        <v>15031</v>
      </c>
      <c r="E4670" s="51" t="s">
        <v>15032</v>
      </c>
      <c r="F4670" s="40" t="s">
        <v>14449</v>
      </c>
      <c r="G4670" s="51" t="s">
        <v>9115</v>
      </c>
      <c r="H4670" s="437">
        <v>2508800</v>
      </c>
      <c r="I4670" s="251" t="s">
        <v>9486</v>
      </c>
      <c r="J4670" s="17"/>
      <c r="K4670" s="17"/>
      <c r="L4670" s="17"/>
      <c r="M4670" s="17"/>
      <c r="N4670" s="17"/>
      <c r="O4670" s="17"/>
      <c r="P4670" s="17"/>
      <c r="Q4670" s="17"/>
      <c r="R4670" s="16">
        <v>2508800</v>
      </c>
      <c r="S4670" s="16">
        <v>160</v>
      </c>
      <c r="T4670" s="51" t="s">
        <v>14655</v>
      </c>
      <c r="U4670" s="51"/>
      <c r="V4670" s="17"/>
    </row>
    <row r="4671" spans="1:22" s="1" customFormat="1" ht="56.25" x14ac:dyDescent="0.3">
      <c r="A4671" s="16">
        <v>4666</v>
      </c>
      <c r="B4671" s="21" t="s">
        <v>1193</v>
      </c>
      <c r="C4671" s="16" t="s">
        <v>3321</v>
      </c>
      <c r="D4671" s="16" t="s">
        <v>3322</v>
      </c>
      <c r="E4671" s="16" t="s">
        <v>3323</v>
      </c>
      <c r="F4671" s="16"/>
      <c r="G4671" s="16" t="s">
        <v>33</v>
      </c>
      <c r="H4671" s="251">
        <v>467220</v>
      </c>
      <c r="I4671" s="251">
        <v>20</v>
      </c>
      <c r="J4671" s="16">
        <v>495253.2</v>
      </c>
      <c r="K4671" s="16">
        <v>20</v>
      </c>
      <c r="L4671" s="16">
        <v>495253.2</v>
      </c>
      <c r="M4671" s="16">
        <v>20</v>
      </c>
      <c r="N4671" s="16">
        <v>515063.32800000004</v>
      </c>
      <c r="O4671" s="16">
        <v>20</v>
      </c>
      <c r="P4671" s="16">
        <v>535665.86112000002</v>
      </c>
      <c r="Q4671" s="16">
        <v>20</v>
      </c>
      <c r="R4671" s="16">
        <v>2508455.5891199997</v>
      </c>
      <c r="S4671" s="16">
        <v>100</v>
      </c>
      <c r="T4671" s="16" t="s">
        <v>198</v>
      </c>
      <c r="U4671" s="16" t="s">
        <v>61</v>
      </c>
      <c r="V4671" s="16" t="s">
        <v>3324</v>
      </c>
    </row>
    <row r="4672" spans="1:22" s="1" customFormat="1" ht="131.25" x14ac:dyDescent="0.3">
      <c r="A4672" s="16">
        <v>4667</v>
      </c>
      <c r="B4672" s="21" t="s">
        <v>8506</v>
      </c>
      <c r="C4672" s="16" t="s">
        <v>4291</v>
      </c>
      <c r="D4672" s="16" t="s">
        <v>1590</v>
      </c>
      <c r="E4672" s="16" t="s">
        <v>4292</v>
      </c>
      <c r="F4672" s="16"/>
      <c r="G4672" s="16" t="s">
        <v>33</v>
      </c>
      <c r="H4672" s="251">
        <v>354049.99999999994</v>
      </c>
      <c r="I4672" s="251">
        <v>73</v>
      </c>
      <c r="J4672" s="16">
        <v>606112</v>
      </c>
      <c r="K4672" s="16">
        <v>94</v>
      </c>
      <c r="L4672" s="16">
        <v>515840</v>
      </c>
      <c r="M4672" s="16">
        <v>80</v>
      </c>
      <c r="N4672" s="16">
        <v>515840</v>
      </c>
      <c r="O4672" s="16">
        <v>80</v>
      </c>
      <c r="P4672" s="16">
        <v>515840</v>
      </c>
      <c r="Q4672" s="16">
        <v>80</v>
      </c>
      <c r="R4672" s="16">
        <v>2507682</v>
      </c>
      <c r="S4672" s="16">
        <v>407</v>
      </c>
      <c r="T4672" s="16" t="s">
        <v>213</v>
      </c>
      <c r="U4672" s="16" t="s">
        <v>7048</v>
      </c>
      <c r="V4672" s="16" t="s">
        <v>7048</v>
      </c>
    </row>
    <row r="4673" spans="1:22" s="1" customFormat="1" ht="75" x14ac:dyDescent="0.3">
      <c r="A4673" s="16">
        <v>4668</v>
      </c>
      <c r="B4673" s="119" t="s">
        <v>11672</v>
      </c>
      <c r="C4673" s="119" t="s">
        <v>11673</v>
      </c>
      <c r="D4673" s="119" t="s">
        <v>11674</v>
      </c>
      <c r="E4673" s="119" t="s">
        <v>11675</v>
      </c>
      <c r="F4673" s="156"/>
      <c r="G4673" s="151" t="s">
        <v>33</v>
      </c>
      <c r="H4673" s="474">
        <v>583177.65</v>
      </c>
      <c r="I4673" s="474">
        <v>10</v>
      </c>
      <c r="J4673" s="169">
        <v>641495.41500000004</v>
      </c>
      <c r="K4673" s="169">
        <v>10</v>
      </c>
      <c r="L4673" s="169">
        <v>641503</v>
      </c>
      <c r="M4673" s="169">
        <v>1</v>
      </c>
      <c r="N4673" s="203">
        <v>641504</v>
      </c>
      <c r="O4673" s="169">
        <v>1</v>
      </c>
      <c r="P4673" s="131"/>
      <c r="Q4673" s="131"/>
      <c r="R4673" s="16">
        <v>2507680.0649999999</v>
      </c>
      <c r="S4673" s="151">
        <v>32</v>
      </c>
      <c r="T4673" s="151" t="s">
        <v>11563</v>
      </c>
      <c r="U4673" s="217" t="s">
        <v>26</v>
      </c>
      <c r="V4673" s="217" t="s">
        <v>11572</v>
      </c>
    </row>
    <row r="4674" spans="1:22" s="1" customFormat="1" ht="93.75" x14ac:dyDescent="0.3">
      <c r="A4674" s="16">
        <v>4669</v>
      </c>
      <c r="B4674" s="21" t="s">
        <v>1930</v>
      </c>
      <c r="C4674" s="16" t="s">
        <v>2642</v>
      </c>
      <c r="D4674" s="16" t="s">
        <v>2643</v>
      </c>
      <c r="E4674" s="16" t="s">
        <v>2798</v>
      </c>
      <c r="F4674" s="16" t="s">
        <v>2798</v>
      </c>
      <c r="G4674" s="16" t="s">
        <v>1493</v>
      </c>
      <c r="H4674" s="251">
        <v>1253674.2857142857</v>
      </c>
      <c r="I4674" s="251">
        <v>12</v>
      </c>
      <c r="J4674" s="16">
        <v>0</v>
      </c>
      <c r="K4674" s="16">
        <v>0</v>
      </c>
      <c r="L4674" s="16">
        <v>1253674.2857142857</v>
      </c>
      <c r="M4674" s="16">
        <v>12</v>
      </c>
      <c r="N4674" s="16">
        <v>0</v>
      </c>
      <c r="O4674" s="16">
        <v>0</v>
      </c>
      <c r="P4674" s="16">
        <v>0</v>
      </c>
      <c r="Q4674" s="16">
        <v>0</v>
      </c>
      <c r="R4674" s="16">
        <v>2507348.5714285714</v>
      </c>
      <c r="S4674" s="16">
        <v>24</v>
      </c>
      <c r="T4674" s="16" t="s">
        <v>1326</v>
      </c>
      <c r="U4674" s="16" t="s">
        <v>2567</v>
      </c>
      <c r="V4674" s="16" t="s">
        <v>199</v>
      </c>
    </row>
    <row r="4675" spans="1:22" s="1" customFormat="1" ht="37.5" x14ac:dyDescent="0.3">
      <c r="A4675" s="16">
        <v>4670</v>
      </c>
      <c r="B4675" s="21" t="s">
        <v>1195</v>
      </c>
      <c r="C4675" s="16" t="s">
        <v>1877</v>
      </c>
      <c r="D4675" s="16" t="s">
        <v>1878</v>
      </c>
      <c r="E4675" s="16" t="s">
        <v>10835</v>
      </c>
      <c r="F4675" s="16"/>
      <c r="G4675" s="16" t="s">
        <v>9114</v>
      </c>
      <c r="H4675" s="251">
        <v>2506873.6</v>
      </c>
      <c r="I4675" s="251" t="s">
        <v>9113</v>
      </c>
      <c r="J4675" s="16"/>
      <c r="K4675" s="16"/>
      <c r="L4675" s="16"/>
      <c r="M4675" s="16"/>
      <c r="N4675" s="16"/>
      <c r="O4675" s="16"/>
      <c r="P4675" s="16"/>
      <c r="Q4675" s="16"/>
      <c r="R4675" s="16">
        <v>2506873.6</v>
      </c>
      <c r="S4675" s="16">
        <v>1</v>
      </c>
      <c r="T4675" s="16" t="s">
        <v>76</v>
      </c>
      <c r="U4675" s="16" t="s">
        <v>10820</v>
      </c>
      <c r="V4675" s="16" t="s">
        <v>10821</v>
      </c>
    </row>
    <row r="4676" spans="1:22" s="1" customFormat="1" ht="150" x14ac:dyDescent="0.3">
      <c r="A4676" s="16">
        <v>4671</v>
      </c>
      <c r="B4676" s="21" t="s">
        <v>8507</v>
      </c>
      <c r="C4676" s="16" t="s">
        <v>8508</v>
      </c>
      <c r="D4676" s="16" t="s">
        <v>8334</v>
      </c>
      <c r="E4676" s="16" t="s">
        <v>8509</v>
      </c>
      <c r="F4676" s="16"/>
      <c r="G4676" s="16" t="s">
        <v>33</v>
      </c>
      <c r="H4676" s="251">
        <v>309640</v>
      </c>
      <c r="I4676" s="251">
        <v>74</v>
      </c>
      <c r="J4676" s="16">
        <v>705456</v>
      </c>
      <c r="K4676" s="16">
        <v>142</v>
      </c>
      <c r="L4676" s="16">
        <v>496800</v>
      </c>
      <c r="M4676" s="16">
        <v>100</v>
      </c>
      <c r="N4676" s="16">
        <v>496800</v>
      </c>
      <c r="O4676" s="16">
        <v>100</v>
      </c>
      <c r="P4676" s="16">
        <v>496800</v>
      </c>
      <c r="Q4676" s="16">
        <v>100</v>
      </c>
      <c r="R4676" s="16">
        <v>2505496</v>
      </c>
      <c r="S4676" s="16">
        <v>516</v>
      </c>
      <c r="T4676" s="16" t="s">
        <v>213</v>
      </c>
      <c r="U4676" s="16" t="s">
        <v>1320</v>
      </c>
      <c r="V4676" s="16" t="s">
        <v>467</v>
      </c>
    </row>
    <row r="4677" spans="1:22" s="1" customFormat="1" ht="206.25" x14ac:dyDescent="0.3">
      <c r="A4677" s="16">
        <v>4672</v>
      </c>
      <c r="B4677" s="21" t="s">
        <v>55</v>
      </c>
      <c r="C4677" s="16" t="s">
        <v>6630</v>
      </c>
      <c r="D4677" s="16" t="s">
        <v>6631</v>
      </c>
      <c r="E4677" s="16" t="s">
        <v>6637</v>
      </c>
      <c r="F4677" s="16"/>
      <c r="G4677" s="16" t="s">
        <v>49</v>
      </c>
      <c r="H4677" s="251">
        <v>2502000</v>
      </c>
      <c r="I4677" s="251">
        <v>2</v>
      </c>
      <c r="J4677" s="16">
        <v>0</v>
      </c>
      <c r="K4677" s="16">
        <v>0</v>
      </c>
      <c r="L4677" s="16">
        <v>0</v>
      </c>
      <c r="M4677" s="16">
        <v>0</v>
      </c>
      <c r="N4677" s="16">
        <v>0</v>
      </c>
      <c r="O4677" s="16">
        <v>0</v>
      </c>
      <c r="P4677" s="16">
        <v>0</v>
      </c>
      <c r="Q4677" s="16">
        <v>0</v>
      </c>
      <c r="R4677" s="16">
        <v>2502000</v>
      </c>
      <c r="S4677" s="16">
        <v>2</v>
      </c>
      <c r="T4677" s="16" t="s">
        <v>76</v>
      </c>
      <c r="U4677" s="16"/>
      <c r="V4677" s="16"/>
    </row>
    <row r="4678" spans="1:22" s="1" customFormat="1" ht="56.25" x14ac:dyDescent="0.3">
      <c r="A4678" s="16">
        <v>4673</v>
      </c>
      <c r="B4678" s="16" t="s">
        <v>1930</v>
      </c>
      <c r="C4678" s="16" t="s">
        <v>13267</v>
      </c>
      <c r="D4678" s="16" t="s">
        <v>13268</v>
      </c>
      <c r="E4678" s="16" t="s">
        <v>13395</v>
      </c>
      <c r="F4678" s="16"/>
      <c r="G4678" s="151" t="s">
        <v>9115</v>
      </c>
      <c r="H4678" s="168">
        <v>2500596.67</v>
      </c>
      <c r="I4678" s="166" t="s">
        <v>9266</v>
      </c>
      <c r="J4678" s="166">
        <v>0</v>
      </c>
      <c r="K4678" s="166">
        <v>0</v>
      </c>
      <c r="L4678" s="166">
        <v>0</v>
      </c>
      <c r="M4678" s="166">
        <v>0</v>
      </c>
      <c r="N4678" s="166">
        <v>0</v>
      </c>
      <c r="O4678" s="166">
        <v>0</v>
      </c>
      <c r="P4678" s="166">
        <v>0</v>
      </c>
      <c r="Q4678" s="166">
        <v>0</v>
      </c>
      <c r="R4678" s="16">
        <v>2500596.67</v>
      </c>
      <c r="S4678" s="275">
        <v>4</v>
      </c>
      <c r="T4678" s="20" t="s">
        <v>13227</v>
      </c>
      <c r="U4678" s="118" t="s">
        <v>35</v>
      </c>
      <c r="V4678" s="118" t="s">
        <v>13270</v>
      </c>
    </row>
    <row r="4679" spans="1:22" s="1" customFormat="1" ht="409.5" x14ac:dyDescent="0.3">
      <c r="A4679" s="16">
        <v>4674</v>
      </c>
      <c r="B4679" s="21" t="s">
        <v>3658</v>
      </c>
      <c r="C4679" s="16" t="s">
        <v>3659</v>
      </c>
      <c r="D4679" s="16" t="s">
        <v>3660</v>
      </c>
      <c r="E4679" s="16" t="s">
        <v>3661</v>
      </c>
      <c r="F4679" s="16"/>
      <c r="G4679" s="16" t="s">
        <v>33</v>
      </c>
      <c r="H4679" s="251">
        <v>157260</v>
      </c>
      <c r="I4679" s="251">
        <v>3</v>
      </c>
      <c r="J4679" s="16">
        <v>585751.43999999994</v>
      </c>
      <c r="K4679" s="16">
        <v>8</v>
      </c>
      <c r="L4679" s="16">
        <v>585751.43999999994</v>
      </c>
      <c r="M4679" s="16">
        <v>8</v>
      </c>
      <c r="N4679" s="16">
        <v>585751.43999999994</v>
      </c>
      <c r="O4679" s="16">
        <v>8</v>
      </c>
      <c r="P4679" s="16">
        <v>585751.43999999994</v>
      </c>
      <c r="Q4679" s="16">
        <v>8</v>
      </c>
      <c r="R4679" s="16">
        <v>2500265.7599999998</v>
      </c>
      <c r="S4679" s="16">
        <v>35</v>
      </c>
      <c r="T4679" s="16" t="s">
        <v>25</v>
      </c>
      <c r="U4679" s="16" t="s">
        <v>2567</v>
      </c>
      <c r="V4679" s="16" t="s">
        <v>199</v>
      </c>
    </row>
    <row r="4680" spans="1:22" s="1" customFormat="1" ht="409.5" x14ac:dyDescent="0.3">
      <c r="A4680" s="16">
        <v>4675</v>
      </c>
      <c r="B4680" s="21" t="s">
        <v>2343</v>
      </c>
      <c r="C4680" s="16" t="s">
        <v>3398</v>
      </c>
      <c r="D4680" s="16" t="s">
        <v>3399</v>
      </c>
      <c r="E4680" s="16" t="s">
        <v>6027</v>
      </c>
      <c r="F4680" s="16"/>
      <c r="G4680" s="16" t="s">
        <v>1493</v>
      </c>
      <c r="H4680" s="251">
        <v>2500000</v>
      </c>
      <c r="I4680" s="251">
        <v>1</v>
      </c>
      <c r="J4680" s="16">
        <v>0</v>
      </c>
      <c r="K4680" s="16">
        <v>0</v>
      </c>
      <c r="L4680" s="16">
        <v>0</v>
      </c>
      <c r="M4680" s="16">
        <v>0</v>
      </c>
      <c r="N4680" s="16">
        <v>0</v>
      </c>
      <c r="O4680" s="16">
        <v>0</v>
      </c>
      <c r="P4680" s="16">
        <v>0</v>
      </c>
      <c r="Q4680" s="16">
        <v>0</v>
      </c>
      <c r="R4680" s="16">
        <v>2500000</v>
      </c>
      <c r="S4680" s="16">
        <v>1</v>
      </c>
      <c r="T4680" s="16" t="s">
        <v>76</v>
      </c>
      <c r="U4680" s="16"/>
      <c r="V4680" s="16"/>
    </row>
    <row r="4681" spans="1:22" s="1" customFormat="1" ht="56.25" x14ac:dyDescent="0.3">
      <c r="A4681" s="16">
        <v>4676</v>
      </c>
      <c r="B4681" s="16" t="s">
        <v>12753</v>
      </c>
      <c r="C4681" s="16" t="s">
        <v>12754</v>
      </c>
      <c r="D4681" s="16" t="s">
        <v>5934</v>
      </c>
      <c r="E4681" s="16" t="s">
        <v>12755</v>
      </c>
      <c r="F4681" s="16"/>
      <c r="G4681" s="151" t="s">
        <v>9115</v>
      </c>
      <c r="H4681" s="275">
        <v>0</v>
      </c>
      <c r="I4681" s="275">
        <v>0</v>
      </c>
      <c r="J4681" s="275">
        <v>0</v>
      </c>
      <c r="K4681" s="275">
        <v>0</v>
      </c>
      <c r="L4681" s="275">
        <v>0</v>
      </c>
      <c r="M4681" s="275">
        <v>0</v>
      </c>
      <c r="N4681" s="275">
        <v>2500000</v>
      </c>
      <c r="O4681" s="275" t="s">
        <v>9113</v>
      </c>
      <c r="P4681" s="275">
        <v>0</v>
      </c>
      <c r="Q4681" s="275">
        <v>0</v>
      </c>
      <c r="R4681" s="16">
        <v>2500000</v>
      </c>
      <c r="S4681" s="275">
        <v>1</v>
      </c>
      <c r="T4681" s="38" t="s">
        <v>11752</v>
      </c>
      <c r="U4681" s="279"/>
      <c r="V4681" s="279"/>
    </row>
    <row r="4682" spans="1:22" s="1" customFormat="1" ht="37.5" x14ac:dyDescent="0.3">
      <c r="A4682" s="16">
        <v>4677</v>
      </c>
      <c r="B4682" s="113" t="s">
        <v>5480</v>
      </c>
      <c r="C4682" s="113" t="s">
        <v>5481</v>
      </c>
      <c r="D4682" s="113" t="s">
        <v>5482</v>
      </c>
      <c r="E4682" s="113" t="s">
        <v>5482</v>
      </c>
      <c r="F4682" s="20" t="s">
        <v>14449</v>
      </c>
      <c r="G4682" s="113" t="s">
        <v>9115</v>
      </c>
      <c r="H4682" s="189">
        <v>2500000</v>
      </c>
      <c r="I4682" s="172" t="s">
        <v>9113</v>
      </c>
      <c r="J4682" s="20"/>
      <c r="K4682" s="20"/>
      <c r="L4682" s="20"/>
      <c r="M4682" s="20"/>
      <c r="N4682" s="20"/>
      <c r="O4682" s="20"/>
      <c r="P4682" s="20"/>
      <c r="Q4682" s="20"/>
      <c r="R4682" s="16">
        <v>2500000</v>
      </c>
      <c r="S4682" s="21">
        <v>1</v>
      </c>
      <c r="T4682" s="113" t="s">
        <v>14450</v>
      </c>
      <c r="U4682" s="16"/>
      <c r="V4682" s="112"/>
    </row>
    <row r="4683" spans="1:22" s="1" customFormat="1" ht="37.5" x14ac:dyDescent="0.3">
      <c r="A4683" s="16">
        <v>4678</v>
      </c>
      <c r="B4683" s="21" t="s">
        <v>5573</v>
      </c>
      <c r="C4683" s="16" t="s">
        <v>5574</v>
      </c>
      <c r="D4683" s="16" t="s">
        <v>5575</v>
      </c>
      <c r="E4683" s="16" t="s">
        <v>10397</v>
      </c>
      <c r="F4683" s="16"/>
      <c r="G4683" s="16" t="s">
        <v>7084</v>
      </c>
      <c r="H4683" s="251">
        <v>2499840</v>
      </c>
      <c r="I4683" s="251" t="s">
        <v>10403</v>
      </c>
      <c r="J4683" s="16"/>
      <c r="K4683" s="16"/>
      <c r="L4683" s="16"/>
      <c r="M4683" s="16"/>
      <c r="N4683" s="16"/>
      <c r="O4683" s="16"/>
      <c r="P4683" s="16"/>
      <c r="Q4683" s="16"/>
      <c r="R4683" s="16">
        <v>2499840</v>
      </c>
      <c r="S4683" s="16">
        <v>3000</v>
      </c>
      <c r="T4683" s="16" t="s">
        <v>76</v>
      </c>
      <c r="U4683" s="16" t="s">
        <v>2567</v>
      </c>
      <c r="V4683" s="16" t="s">
        <v>10399</v>
      </c>
    </row>
    <row r="4684" spans="1:22" s="1" customFormat="1" ht="112.5" x14ac:dyDescent="0.3">
      <c r="A4684" s="16">
        <v>4679</v>
      </c>
      <c r="B4684" s="21" t="s">
        <v>985</v>
      </c>
      <c r="C4684" s="16" t="s">
        <v>986</v>
      </c>
      <c r="D4684" s="16" t="s">
        <v>987</v>
      </c>
      <c r="E4684" s="16" t="s">
        <v>11031</v>
      </c>
      <c r="F4684" s="16"/>
      <c r="G4684" s="16" t="s">
        <v>1664</v>
      </c>
      <c r="H4684" s="251">
        <v>499800</v>
      </c>
      <c r="I4684" s="251">
        <v>1400</v>
      </c>
      <c r="J4684" s="16">
        <v>499800</v>
      </c>
      <c r="K4684" s="16">
        <v>1400</v>
      </c>
      <c r="L4684" s="16">
        <v>499800</v>
      </c>
      <c r="M4684" s="16">
        <v>1400</v>
      </c>
      <c r="N4684" s="16">
        <v>499800</v>
      </c>
      <c r="O4684" s="16">
        <v>1400</v>
      </c>
      <c r="P4684" s="16">
        <v>499800</v>
      </c>
      <c r="Q4684" s="16">
        <v>1400</v>
      </c>
      <c r="R4684" s="16">
        <v>2499000</v>
      </c>
      <c r="S4684" s="16">
        <v>7000</v>
      </c>
      <c r="T4684" s="16" t="s">
        <v>1113</v>
      </c>
      <c r="U4684" s="16" t="s">
        <v>1097</v>
      </c>
      <c r="V4684" s="35" t="s">
        <v>199</v>
      </c>
    </row>
    <row r="4685" spans="1:22" s="1" customFormat="1" ht="56.25" x14ac:dyDescent="0.3">
      <c r="A4685" s="16">
        <v>4680</v>
      </c>
      <c r="B4685" s="16" t="s">
        <v>1758</v>
      </c>
      <c r="C4685" s="16" t="s">
        <v>1759</v>
      </c>
      <c r="D4685" s="16" t="s">
        <v>1760</v>
      </c>
      <c r="E4685" s="16" t="s">
        <v>13536</v>
      </c>
      <c r="F4685" s="16"/>
      <c r="G4685" s="151" t="s">
        <v>9115</v>
      </c>
      <c r="H4685" s="168">
        <v>1176000</v>
      </c>
      <c r="I4685" s="166" t="s">
        <v>10812</v>
      </c>
      <c r="J4685" s="166">
        <v>1176000</v>
      </c>
      <c r="K4685" s="166">
        <v>250</v>
      </c>
      <c r="L4685" s="166">
        <v>145824</v>
      </c>
      <c r="M4685" s="166">
        <v>31</v>
      </c>
      <c r="N4685" s="166">
        <v>0</v>
      </c>
      <c r="O4685" s="166">
        <v>6</v>
      </c>
      <c r="P4685" s="166">
        <v>0</v>
      </c>
      <c r="Q4685" s="166">
        <v>6</v>
      </c>
      <c r="R4685" s="16">
        <v>2497824</v>
      </c>
      <c r="S4685" s="275">
        <v>543</v>
      </c>
      <c r="T4685" s="20" t="s">
        <v>13227</v>
      </c>
      <c r="U4685" s="118"/>
      <c r="V4685" s="118"/>
    </row>
    <row r="4686" spans="1:22" s="1" customFormat="1" ht="37.5" x14ac:dyDescent="0.3">
      <c r="A4686" s="16">
        <v>4681</v>
      </c>
      <c r="B4686" s="21" t="s">
        <v>2062</v>
      </c>
      <c r="C4686" s="16" t="s">
        <v>4434</v>
      </c>
      <c r="D4686" s="16" t="s">
        <v>1954</v>
      </c>
      <c r="E4686" s="16" t="s">
        <v>6088</v>
      </c>
      <c r="F4686" s="16"/>
      <c r="G4686" s="16" t="s">
        <v>24</v>
      </c>
      <c r="H4686" s="251">
        <v>2496000</v>
      </c>
      <c r="I4686" s="251">
        <v>320</v>
      </c>
      <c r="J4686" s="16">
        <v>0</v>
      </c>
      <c r="K4686" s="16">
        <v>0</v>
      </c>
      <c r="L4686" s="16">
        <v>0</v>
      </c>
      <c r="M4686" s="16">
        <v>0</v>
      </c>
      <c r="N4686" s="16">
        <v>0</v>
      </c>
      <c r="O4686" s="16">
        <v>0</v>
      </c>
      <c r="P4686" s="16">
        <v>0</v>
      </c>
      <c r="Q4686" s="16">
        <v>0</v>
      </c>
      <c r="R4686" s="16">
        <v>2496000</v>
      </c>
      <c r="S4686" s="16">
        <v>320</v>
      </c>
      <c r="T4686" s="16" t="s">
        <v>76</v>
      </c>
      <c r="U4686" s="16"/>
      <c r="V4686" s="16"/>
    </row>
    <row r="4687" spans="1:22" s="100" customFormat="1" x14ac:dyDescent="0.2">
      <c r="A4687" s="16">
        <v>4682</v>
      </c>
      <c r="B4687" s="21" t="s">
        <v>3020</v>
      </c>
      <c r="C4687" s="16" t="s">
        <v>3019</v>
      </c>
      <c r="D4687" s="16" t="s">
        <v>4640</v>
      </c>
      <c r="E4687" s="16" t="s">
        <v>11150</v>
      </c>
      <c r="F4687" s="16"/>
      <c r="G4687" s="16" t="s">
        <v>1493</v>
      </c>
      <c r="H4687" s="251">
        <v>499005</v>
      </c>
      <c r="I4687" s="251">
        <v>15</v>
      </c>
      <c r="J4687" s="16">
        <v>499005</v>
      </c>
      <c r="K4687" s="16">
        <v>15</v>
      </c>
      <c r="L4687" s="16">
        <v>499005</v>
      </c>
      <c r="M4687" s="16">
        <v>15</v>
      </c>
      <c r="N4687" s="16">
        <v>499005</v>
      </c>
      <c r="O4687" s="16">
        <v>15</v>
      </c>
      <c r="P4687" s="16">
        <v>499005</v>
      </c>
      <c r="Q4687" s="16">
        <v>15</v>
      </c>
      <c r="R4687" s="16">
        <v>2495025</v>
      </c>
      <c r="S4687" s="16">
        <v>75</v>
      </c>
      <c r="T4687" s="16" t="s">
        <v>1113</v>
      </c>
      <c r="U4687" s="16" t="s">
        <v>1097</v>
      </c>
      <c r="V4687" s="35" t="s">
        <v>199</v>
      </c>
    </row>
    <row r="4688" spans="1:22" s="100" customFormat="1" ht="262.5" x14ac:dyDescent="0.2">
      <c r="A4688" s="16">
        <v>4683</v>
      </c>
      <c r="B4688" s="21" t="s">
        <v>5920</v>
      </c>
      <c r="C4688" s="16" t="s">
        <v>5921</v>
      </c>
      <c r="D4688" s="16" t="s">
        <v>5922</v>
      </c>
      <c r="E4688" s="16" t="s">
        <v>6320</v>
      </c>
      <c r="F4688" s="16"/>
      <c r="G4688" s="16" t="s">
        <v>1493</v>
      </c>
      <c r="H4688" s="251">
        <v>2494176</v>
      </c>
      <c r="I4688" s="251">
        <v>12</v>
      </c>
      <c r="J4688" s="16">
        <v>0</v>
      </c>
      <c r="K4688" s="16">
        <v>0</v>
      </c>
      <c r="L4688" s="16">
        <v>0</v>
      </c>
      <c r="M4688" s="16">
        <v>0</v>
      </c>
      <c r="N4688" s="16">
        <v>0</v>
      </c>
      <c r="O4688" s="16">
        <v>0</v>
      </c>
      <c r="P4688" s="16">
        <v>0</v>
      </c>
      <c r="Q4688" s="16">
        <v>0</v>
      </c>
      <c r="R4688" s="16">
        <v>2494176</v>
      </c>
      <c r="S4688" s="16">
        <v>12</v>
      </c>
      <c r="T4688" s="16" t="s">
        <v>76</v>
      </c>
      <c r="U4688" s="16"/>
      <c r="V4688" s="16"/>
    </row>
    <row r="4689" spans="1:22" s="15" customFormat="1" ht="409.5" x14ac:dyDescent="0.3">
      <c r="A4689" s="16">
        <v>4684</v>
      </c>
      <c r="B4689" s="21" t="s">
        <v>538</v>
      </c>
      <c r="C4689" s="16" t="s">
        <v>1199</v>
      </c>
      <c r="D4689" s="16" t="s">
        <v>1200</v>
      </c>
      <c r="E4689" s="16" t="s">
        <v>1200</v>
      </c>
      <c r="F4689" s="40" t="s">
        <v>1201</v>
      </c>
      <c r="G4689" s="16" t="s">
        <v>33</v>
      </c>
      <c r="H4689" s="251">
        <v>578431</v>
      </c>
      <c r="I4689" s="251">
        <v>700</v>
      </c>
      <c r="J4689" s="16">
        <v>613137</v>
      </c>
      <c r="K4689" s="16">
        <v>700</v>
      </c>
      <c r="L4689" s="16">
        <v>637665</v>
      </c>
      <c r="M4689" s="16">
        <v>700</v>
      </c>
      <c r="N4689" s="16">
        <v>663173</v>
      </c>
      <c r="O4689" s="16">
        <v>700</v>
      </c>
      <c r="P4689" s="16">
        <v>0</v>
      </c>
      <c r="Q4689" s="16">
        <v>0</v>
      </c>
      <c r="R4689" s="16">
        <v>2492406</v>
      </c>
      <c r="S4689" s="16">
        <v>2800</v>
      </c>
      <c r="T4689" s="16" t="s">
        <v>966</v>
      </c>
      <c r="U4689" s="16" t="s">
        <v>1097</v>
      </c>
      <c r="V4689" s="16" t="s">
        <v>1202</v>
      </c>
    </row>
    <row r="4690" spans="1:22" s="15" customFormat="1" ht="56.25" x14ac:dyDescent="0.3">
      <c r="A4690" s="16">
        <v>4685</v>
      </c>
      <c r="B4690" s="20" t="s">
        <v>14254</v>
      </c>
      <c r="C4690" s="20" t="s">
        <v>14255</v>
      </c>
      <c r="D4690" s="20" t="s">
        <v>14256</v>
      </c>
      <c r="E4690" s="20" t="s">
        <v>14257</v>
      </c>
      <c r="F4690" s="20"/>
      <c r="G4690" s="21" t="s">
        <v>33</v>
      </c>
      <c r="H4690" s="115">
        <v>2492000</v>
      </c>
      <c r="I4690" s="115">
        <v>1</v>
      </c>
      <c r="J4690" s="115"/>
      <c r="K4690" s="115"/>
      <c r="L4690" s="115"/>
      <c r="M4690" s="115"/>
      <c r="N4690" s="115"/>
      <c r="O4690" s="115"/>
      <c r="P4690" s="115"/>
      <c r="Q4690" s="115"/>
      <c r="R4690" s="16">
        <v>2492000</v>
      </c>
      <c r="S4690" s="21">
        <v>1</v>
      </c>
      <c r="T4690" s="20" t="s">
        <v>14072</v>
      </c>
      <c r="U4690" s="17"/>
      <c r="V4690" s="17"/>
    </row>
    <row r="4691" spans="1:22" s="15" customFormat="1" ht="93.75" x14ac:dyDescent="0.3">
      <c r="A4691" s="16">
        <v>4686</v>
      </c>
      <c r="B4691" s="21" t="s">
        <v>194</v>
      </c>
      <c r="C4691" s="16" t="s">
        <v>9242</v>
      </c>
      <c r="D4691" s="16" t="s">
        <v>9243</v>
      </c>
      <c r="E4691" s="16" t="s">
        <v>9745</v>
      </c>
      <c r="F4691" s="16"/>
      <c r="G4691" s="16" t="s">
        <v>9680</v>
      </c>
      <c r="H4691" s="251">
        <v>392000</v>
      </c>
      <c r="I4691" s="251">
        <v>350</v>
      </c>
      <c r="J4691" s="16">
        <v>486607.14285714278</v>
      </c>
      <c r="K4691" s="16">
        <v>500</v>
      </c>
      <c r="L4691" s="16">
        <v>515803.57142857136</v>
      </c>
      <c r="M4691" s="16">
        <v>500</v>
      </c>
      <c r="N4691" s="16">
        <v>536435.7142857142</v>
      </c>
      <c r="O4691" s="16">
        <v>500</v>
      </c>
      <c r="P4691" s="16">
        <v>557893.14285714284</v>
      </c>
      <c r="Q4691" s="16">
        <v>500</v>
      </c>
      <c r="R4691" s="16">
        <v>2488739.5714285709</v>
      </c>
      <c r="S4691" s="16">
        <v>2350</v>
      </c>
      <c r="T4691" s="16" t="s">
        <v>198</v>
      </c>
      <c r="U4691" s="16" t="s">
        <v>9526</v>
      </c>
      <c r="V4691" s="16" t="s">
        <v>9746</v>
      </c>
    </row>
    <row r="4692" spans="1:22" s="15" customFormat="1" ht="131.25" x14ac:dyDescent="0.3">
      <c r="A4692" s="16">
        <v>4687</v>
      </c>
      <c r="B4692" s="21" t="s">
        <v>8510</v>
      </c>
      <c r="C4692" s="16" t="s">
        <v>2767</v>
      </c>
      <c r="D4692" s="16" t="s">
        <v>955</v>
      </c>
      <c r="E4692" s="16" t="s">
        <v>2768</v>
      </c>
      <c r="F4692" s="16"/>
      <c r="G4692" s="16" t="s">
        <v>1664</v>
      </c>
      <c r="H4692" s="251">
        <v>900835.99999999988</v>
      </c>
      <c r="I4692" s="251">
        <v>226</v>
      </c>
      <c r="J4692" s="16">
        <v>79553</v>
      </c>
      <c r="K4692" s="16">
        <v>19</v>
      </c>
      <c r="L4692" s="16">
        <v>502440</v>
      </c>
      <c r="M4692" s="16">
        <v>120</v>
      </c>
      <c r="N4692" s="16">
        <v>502440</v>
      </c>
      <c r="O4692" s="16">
        <v>120</v>
      </c>
      <c r="P4692" s="16">
        <v>502440</v>
      </c>
      <c r="Q4692" s="16">
        <v>120</v>
      </c>
      <c r="R4692" s="16">
        <v>2487709</v>
      </c>
      <c r="S4692" s="16">
        <v>605</v>
      </c>
      <c r="T4692" s="16" t="s">
        <v>213</v>
      </c>
      <c r="U4692" s="16" t="s">
        <v>35</v>
      </c>
      <c r="V4692" s="16" t="s">
        <v>8511</v>
      </c>
    </row>
    <row r="4693" spans="1:22" s="15" customFormat="1" ht="409.5" x14ac:dyDescent="0.3">
      <c r="A4693" s="16">
        <v>4688</v>
      </c>
      <c r="B4693" s="21" t="s">
        <v>6820</v>
      </c>
      <c r="C4693" s="16" t="s">
        <v>6821</v>
      </c>
      <c r="D4693" s="16" t="s">
        <v>6822</v>
      </c>
      <c r="E4693" s="16" t="s">
        <v>6823</v>
      </c>
      <c r="F4693" s="16"/>
      <c r="G4693" s="16" t="s">
        <v>33</v>
      </c>
      <c r="H4693" s="251">
        <v>290999.8</v>
      </c>
      <c r="I4693" s="251">
        <v>130</v>
      </c>
      <c r="J4693" s="16">
        <v>548912</v>
      </c>
      <c r="K4693" s="16">
        <v>116</v>
      </c>
      <c r="L4693" s="16">
        <v>548912</v>
      </c>
      <c r="M4693" s="16">
        <v>116</v>
      </c>
      <c r="N4693" s="16">
        <v>548912</v>
      </c>
      <c r="O4693" s="16">
        <v>116</v>
      </c>
      <c r="P4693" s="16">
        <v>548912</v>
      </c>
      <c r="Q4693" s="16">
        <v>116</v>
      </c>
      <c r="R4693" s="16">
        <v>2486647.7999999998</v>
      </c>
      <c r="S4693" s="16">
        <v>594</v>
      </c>
      <c r="T4693" s="16" t="s">
        <v>25</v>
      </c>
      <c r="U4693" s="16" t="s">
        <v>89</v>
      </c>
      <c r="V4693" s="16" t="s">
        <v>6824</v>
      </c>
    </row>
    <row r="4694" spans="1:22" s="15" customFormat="1" ht="112.5" x14ac:dyDescent="0.3">
      <c r="A4694" s="16">
        <v>4689</v>
      </c>
      <c r="B4694" s="21" t="s">
        <v>8512</v>
      </c>
      <c r="C4694" s="16" t="s">
        <v>4448</v>
      </c>
      <c r="D4694" s="16" t="s">
        <v>444</v>
      </c>
      <c r="E4694" s="16" t="s">
        <v>4449</v>
      </c>
      <c r="F4694" s="16"/>
      <c r="G4694" s="16" t="s">
        <v>49</v>
      </c>
      <c r="H4694" s="251">
        <v>235862</v>
      </c>
      <c r="I4694" s="251">
        <v>151</v>
      </c>
      <c r="J4694" s="16">
        <v>562320</v>
      </c>
      <c r="K4694" s="16">
        <v>300</v>
      </c>
      <c r="L4694" s="16">
        <v>562320</v>
      </c>
      <c r="M4694" s="16">
        <v>300</v>
      </c>
      <c r="N4694" s="16">
        <v>562320</v>
      </c>
      <c r="O4694" s="16">
        <v>300</v>
      </c>
      <c r="P4694" s="16">
        <v>562320</v>
      </c>
      <c r="Q4694" s="16">
        <v>300</v>
      </c>
      <c r="R4694" s="16">
        <v>2485142</v>
      </c>
      <c r="S4694" s="16">
        <v>1351</v>
      </c>
      <c r="T4694" s="16" t="s">
        <v>213</v>
      </c>
      <c r="U4694" s="16" t="s">
        <v>35</v>
      </c>
      <c r="V4694" s="16" t="s">
        <v>7880</v>
      </c>
    </row>
    <row r="4695" spans="1:22" s="15" customFormat="1" ht="75" x14ac:dyDescent="0.3">
      <c r="A4695" s="16">
        <v>4690</v>
      </c>
      <c r="B4695" s="16" t="s">
        <v>6479</v>
      </c>
      <c r="C4695" s="16" t="s">
        <v>6480</v>
      </c>
      <c r="D4695" s="16" t="s">
        <v>6481</v>
      </c>
      <c r="E4695" s="16" t="s">
        <v>13396</v>
      </c>
      <c r="F4695" s="16"/>
      <c r="G4695" s="151" t="s">
        <v>9115</v>
      </c>
      <c r="H4695" s="168">
        <v>2481816.96</v>
      </c>
      <c r="I4695" s="166" t="s">
        <v>9123</v>
      </c>
      <c r="J4695" s="166">
        <v>0</v>
      </c>
      <c r="K4695" s="166">
        <v>0</v>
      </c>
      <c r="L4695" s="166">
        <v>0</v>
      </c>
      <c r="M4695" s="166">
        <v>0</v>
      </c>
      <c r="N4695" s="166">
        <v>0</v>
      </c>
      <c r="O4695" s="166">
        <v>0</v>
      </c>
      <c r="P4695" s="166">
        <v>0</v>
      </c>
      <c r="Q4695" s="166">
        <v>0</v>
      </c>
      <c r="R4695" s="16">
        <v>2481816.96</v>
      </c>
      <c r="S4695" s="275">
        <v>6</v>
      </c>
      <c r="T4695" s="20" t="s">
        <v>13227</v>
      </c>
      <c r="U4695" s="118" t="s">
        <v>35</v>
      </c>
      <c r="V4695" s="118" t="s">
        <v>13270</v>
      </c>
    </row>
    <row r="4696" spans="1:22" s="15" customFormat="1" ht="56.25" x14ac:dyDescent="0.3">
      <c r="A4696" s="16">
        <v>4691</v>
      </c>
      <c r="B4696" s="21" t="s">
        <v>1278</v>
      </c>
      <c r="C4696" s="16" t="s">
        <v>2031</v>
      </c>
      <c r="D4696" s="16" t="s">
        <v>1991</v>
      </c>
      <c r="E4696" s="16" t="s">
        <v>2032</v>
      </c>
      <c r="F4696" s="16" t="s">
        <v>2033</v>
      </c>
      <c r="G4696" s="16" t="s">
        <v>24</v>
      </c>
      <c r="H4696" s="251">
        <v>428169.6</v>
      </c>
      <c r="I4696" s="251">
        <v>30</v>
      </c>
      <c r="J4696" s="16">
        <v>476280</v>
      </c>
      <c r="K4696" s="16">
        <v>30</v>
      </c>
      <c r="L4696" s="16">
        <v>504870</v>
      </c>
      <c r="M4696" s="16">
        <v>30</v>
      </c>
      <c r="N4696" s="16">
        <v>525060</v>
      </c>
      <c r="O4696" s="16">
        <v>30</v>
      </c>
      <c r="P4696" s="16">
        <v>546060</v>
      </c>
      <c r="Q4696" s="16">
        <v>30</v>
      </c>
      <c r="R4696" s="16">
        <v>2480439.6</v>
      </c>
      <c r="S4696" s="16">
        <v>150</v>
      </c>
      <c r="T4696" s="16" t="s">
        <v>9759</v>
      </c>
      <c r="U4696" s="16" t="s">
        <v>35</v>
      </c>
      <c r="V4696" s="16" t="s">
        <v>199</v>
      </c>
    </row>
    <row r="4697" spans="1:22" s="15" customFormat="1" ht="56.25" x14ac:dyDescent="0.3">
      <c r="A4697" s="16">
        <v>4692</v>
      </c>
      <c r="B4697" s="21" t="s">
        <v>1278</v>
      </c>
      <c r="C4697" s="16" t="s">
        <v>2031</v>
      </c>
      <c r="D4697" s="16" t="s">
        <v>1991</v>
      </c>
      <c r="E4697" s="16" t="s">
        <v>2032</v>
      </c>
      <c r="F4697" s="16" t="s">
        <v>2033</v>
      </c>
      <c r="G4697" s="16" t="s">
        <v>24</v>
      </c>
      <c r="H4697" s="251">
        <v>428169.6</v>
      </c>
      <c r="I4697" s="251">
        <v>30</v>
      </c>
      <c r="J4697" s="16">
        <v>476280</v>
      </c>
      <c r="K4697" s="16">
        <v>30</v>
      </c>
      <c r="L4697" s="16">
        <v>504870</v>
      </c>
      <c r="M4697" s="16">
        <v>30</v>
      </c>
      <c r="N4697" s="16">
        <v>525060</v>
      </c>
      <c r="O4697" s="16">
        <v>30</v>
      </c>
      <c r="P4697" s="16">
        <v>546060</v>
      </c>
      <c r="Q4697" s="16">
        <v>30</v>
      </c>
      <c r="R4697" s="16">
        <v>2480439.6</v>
      </c>
      <c r="S4697" s="16">
        <v>150</v>
      </c>
      <c r="T4697" s="16" t="s">
        <v>9759</v>
      </c>
      <c r="U4697" s="16" t="s">
        <v>35</v>
      </c>
      <c r="V4697" s="16" t="s">
        <v>199</v>
      </c>
    </row>
    <row r="4698" spans="1:22" s="15" customFormat="1" ht="131.25" x14ac:dyDescent="0.3">
      <c r="A4698" s="16">
        <v>4693</v>
      </c>
      <c r="B4698" s="21" t="s">
        <v>2548</v>
      </c>
      <c r="C4698" s="16" t="s">
        <v>5254</v>
      </c>
      <c r="D4698" s="16" t="s">
        <v>5255</v>
      </c>
      <c r="E4698" s="16" t="s">
        <v>6680</v>
      </c>
      <c r="F4698" s="16"/>
      <c r="G4698" s="16" t="s">
        <v>1493</v>
      </c>
      <c r="H4698" s="251">
        <v>2479800</v>
      </c>
      <c r="I4698" s="251">
        <v>75</v>
      </c>
      <c r="J4698" s="16">
        <v>0</v>
      </c>
      <c r="K4698" s="16">
        <v>0</v>
      </c>
      <c r="L4698" s="16">
        <v>0</v>
      </c>
      <c r="M4698" s="16">
        <v>0</v>
      </c>
      <c r="N4698" s="16">
        <v>0</v>
      </c>
      <c r="O4698" s="16">
        <v>0</v>
      </c>
      <c r="P4698" s="16">
        <v>0</v>
      </c>
      <c r="Q4698" s="16">
        <v>0</v>
      </c>
      <c r="R4698" s="16">
        <v>2479800</v>
      </c>
      <c r="S4698" s="16">
        <v>75</v>
      </c>
      <c r="T4698" s="16" t="s">
        <v>76</v>
      </c>
      <c r="U4698" s="16"/>
      <c r="V4698" s="16"/>
    </row>
    <row r="4699" spans="1:22" s="15" customFormat="1" ht="93.75" x14ac:dyDescent="0.3">
      <c r="A4699" s="16">
        <v>4694</v>
      </c>
      <c r="B4699" s="21" t="s">
        <v>1993</v>
      </c>
      <c r="C4699" s="16" t="s">
        <v>5241</v>
      </c>
      <c r="D4699" s="16" t="s">
        <v>5242</v>
      </c>
      <c r="E4699" s="16" t="s">
        <v>5243</v>
      </c>
      <c r="F4699" s="16"/>
      <c r="G4699" s="16" t="s">
        <v>1493</v>
      </c>
      <c r="H4699" s="251">
        <v>2478420</v>
      </c>
      <c r="I4699" s="251">
        <v>9</v>
      </c>
      <c r="J4699" s="16">
        <v>0</v>
      </c>
      <c r="K4699" s="16">
        <v>0</v>
      </c>
      <c r="L4699" s="16">
        <v>0</v>
      </c>
      <c r="M4699" s="16">
        <v>0</v>
      </c>
      <c r="N4699" s="16">
        <v>0</v>
      </c>
      <c r="O4699" s="16">
        <v>0</v>
      </c>
      <c r="P4699" s="16">
        <v>0</v>
      </c>
      <c r="Q4699" s="16">
        <v>0</v>
      </c>
      <c r="R4699" s="16">
        <v>2478420</v>
      </c>
      <c r="S4699" s="16">
        <v>9</v>
      </c>
      <c r="T4699" s="16" t="s">
        <v>76</v>
      </c>
      <c r="U4699" s="16" t="s">
        <v>2567</v>
      </c>
      <c r="V4699" s="16" t="s">
        <v>199</v>
      </c>
    </row>
    <row r="4700" spans="1:22" s="15" customFormat="1" ht="75" x14ac:dyDescent="0.3">
      <c r="A4700" s="16">
        <v>4695</v>
      </c>
      <c r="B4700" s="21" t="s">
        <v>4508</v>
      </c>
      <c r="C4700" s="16" t="s">
        <v>4509</v>
      </c>
      <c r="D4700" s="16" t="s">
        <v>4510</v>
      </c>
      <c r="E4700" s="16" t="s">
        <v>10699</v>
      </c>
      <c r="F4700" s="16"/>
      <c r="G4700" s="16" t="s">
        <v>9115</v>
      </c>
      <c r="H4700" s="251">
        <v>2475692.7999999998</v>
      </c>
      <c r="I4700" s="251" t="s">
        <v>10700</v>
      </c>
      <c r="J4700" s="16"/>
      <c r="K4700" s="16"/>
      <c r="L4700" s="16"/>
      <c r="M4700" s="16"/>
      <c r="N4700" s="16"/>
      <c r="O4700" s="16"/>
      <c r="P4700" s="16"/>
      <c r="Q4700" s="16"/>
      <c r="R4700" s="16">
        <v>2475692.7999999998</v>
      </c>
      <c r="S4700" s="16">
        <v>3028</v>
      </c>
      <c r="T4700" s="16" t="s">
        <v>76</v>
      </c>
      <c r="U4700" s="16" t="s">
        <v>2567</v>
      </c>
      <c r="V4700" s="16" t="s">
        <v>10701</v>
      </c>
    </row>
    <row r="4701" spans="1:22" s="15" customFormat="1" ht="56.25" x14ac:dyDescent="0.3">
      <c r="A4701" s="16">
        <v>4696</v>
      </c>
      <c r="B4701" s="113" t="s">
        <v>15363</v>
      </c>
      <c r="C4701" s="113" t="s">
        <v>16250</v>
      </c>
      <c r="D4701" s="113" t="s">
        <v>16251</v>
      </c>
      <c r="E4701" s="114" t="s">
        <v>16252</v>
      </c>
      <c r="F4701" s="17">
        <v>5115</v>
      </c>
      <c r="G4701" s="21" t="s">
        <v>33</v>
      </c>
      <c r="H4701" s="115">
        <v>2473934.67</v>
      </c>
      <c r="I4701" s="115">
        <v>1</v>
      </c>
      <c r="J4701" s="171"/>
      <c r="K4701" s="171"/>
      <c r="L4701" s="171"/>
      <c r="M4701" s="171"/>
      <c r="N4701" s="171"/>
      <c r="O4701" s="171"/>
      <c r="P4701" s="174"/>
      <c r="Q4701" s="174"/>
      <c r="R4701" s="16">
        <v>2473934.67</v>
      </c>
      <c r="S4701" s="171">
        <v>1</v>
      </c>
      <c r="T4701" s="21" t="s">
        <v>15928</v>
      </c>
      <c r="U4701" s="112">
        <v>398</v>
      </c>
      <c r="V4701" s="112" t="s">
        <v>199</v>
      </c>
    </row>
    <row r="4702" spans="1:22" s="15" customFormat="1" ht="37.5" x14ac:dyDescent="0.3">
      <c r="A4702" s="16">
        <v>4697</v>
      </c>
      <c r="B4702" s="21" t="s">
        <v>2862</v>
      </c>
      <c r="C4702" s="16" t="s">
        <v>5768</v>
      </c>
      <c r="D4702" s="16" t="s">
        <v>5769</v>
      </c>
      <c r="E4702" s="16" t="s">
        <v>10653</v>
      </c>
      <c r="F4702" s="16"/>
      <c r="G4702" s="16" t="s">
        <v>9115</v>
      </c>
      <c r="H4702" s="251">
        <v>2469600</v>
      </c>
      <c r="I4702" s="251" t="s">
        <v>9120</v>
      </c>
      <c r="J4702" s="16"/>
      <c r="K4702" s="16"/>
      <c r="L4702" s="16"/>
      <c r="M4702" s="16"/>
      <c r="N4702" s="16"/>
      <c r="O4702" s="16"/>
      <c r="P4702" s="16"/>
      <c r="Q4702" s="16"/>
      <c r="R4702" s="16">
        <v>2469600</v>
      </c>
      <c r="S4702" s="16">
        <v>2</v>
      </c>
      <c r="T4702" s="16" t="s">
        <v>76</v>
      </c>
      <c r="U4702" s="16" t="s">
        <v>294</v>
      </c>
      <c r="V4702" s="16" t="s">
        <v>10654</v>
      </c>
    </row>
    <row r="4703" spans="1:22" s="15" customFormat="1" ht="56.25" x14ac:dyDescent="0.3">
      <c r="A4703" s="16">
        <v>4698</v>
      </c>
      <c r="B4703" s="113" t="s">
        <v>1620</v>
      </c>
      <c r="C4703" s="113" t="s">
        <v>16253</v>
      </c>
      <c r="D4703" s="113" t="s">
        <v>16254</v>
      </c>
      <c r="E4703" s="114" t="s">
        <v>16255</v>
      </c>
      <c r="F4703" s="17">
        <v>5117</v>
      </c>
      <c r="G4703" s="21" t="s">
        <v>33</v>
      </c>
      <c r="H4703" s="115">
        <v>2468220.5</v>
      </c>
      <c r="I4703" s="115">
        <v>5</v>
      </c>
      <c r="J4703" s="171"/>
      <c r="K4703" s="171"/>
      <c r="L4703" s="171"/>
      <c r="M4703" s="171"/>
      <c r="N4703" s="171"/>
      <c r="O4703" s="171"/>
      <c r="P4703" s="174"/>
      <c r="Q4703" s="174"/>
      <c r="R4703" s="16">
        <v>2468220.5</v>
      </c>
      <c r="S4703" s="171">
        <v>5</v>
      </c>
      <c r="T4703" s="21" t="s">
        <v>15928</v>
      </c>
      <c r="U4703" s="112">
        <v>398</v>
      </c>
      <c r="V4703" s="112" t="s">
        <v>199</v>
      </c>
    </row>
    <row r="4704" spans="1:22" s="15" customFormat="1" ht="75" x14ac:dyDescent="0.3">
      <c r="A4704" s="16">
        <v>4699</v>
      </c>
      <c r="B4704" s="16" t="s">
        <v>13400</v>
      </c>
      <c r="C4704" s="16" t="s">
        <v>13401</v>
      </c>
      <c r="D4704" s="16" t="s">
        <v>13402</v>
      </c>
      <c r="E4704" s="16" t="s">
        <v>13403</v>
      </c>
      <c r="F4704" s="16"/>
      <c r="G4704" s="151" t="s">
        <v>10454</v>
      </c>
      <c r="H4704" s="168">
        <v>2464000</v>
      </c>
      <c r="I4704" s="166" t="s">
        <v>9120</v>
      </c>
      <c r="J4704" s="166">
        <v>0</v>
      </c>
      <c r="K4704" s="166">
        <v>0</v>
      </c>
      <c r="L4704" s="166">
        <v>0</v>
      </c>
      <c r="M4704" s="166">
        <v>0</v>
      </c>
      <c r="N4704" s="166">
        <v>0</v>
      </c>
      <c r="O4704" s="166">
        <v>0</v>
      </c>
      <c r="P4704" s="166">
        <v>0</v>
      </c>
      <c r="Q4704" s="166">
        <v>0</v>
      </c>
      <c r="R4704" s="16">
        <v>2464000</v>
      </c>
      <c r="S4704" s="275">
        <v>2</v>
      </c>
      <c r="T4704" s="20" t="s">
        <v>13227</v>
      </c>
      <c r="U4704" s="118"/>
      <c r="V4704" s="118"/>
    </row>
    <row r="4705" spans="1:22" s="3" customFormat="1" ht="75" x14ac:dyDescent="0.2">
      <c r="A4705" s="16">
        <v>4700</v>
      </c>
      <c r="B4705" s="16" t="s">
        <v>13400</v>
      </c>
      <c r="C4705" s="16" t="s">
        <v>13401</v>
      </c>
      <c r="D4705" s="16" t="s">
        <v>13402</v>
      </c>
      <c r="E4705" s="16" t="s">
        <v>13404</v>
      </c>
      <c r="F4705" s="16"/>
      <c r="G4705" s="151" t="s">
        <v>10454</v>
      </c>
      <c r="H4705" s="168">
        <v>2464000</v>
      </c>
      <c r="I4705" s="166" t="s">
        <v>9120</v>
      </c>
      <c r="J4705" s="166">
        <v>0</v>
      </c>
      <c r="K4705" s="166">
        <v>0</v>
      </c>
      <c r="L4705" s="166">
        <v>0</v>
      </c>
      <c r="M4705" s="166">
        <v>0</v>
      </c>
      <c r="N4705" s="166">
        <v>0</v>
      </c>
      <c r="O4705" s="166">
        <v>0</v>
      </c>
      <c r="P4705" s="166">
        <v>0</v>
      </c>
      <c r="Q4705" s="166">
        <v>0</v>
      </c>
      <c r="R4705" s="16">
        <v>2464000</v>
      </c>
      <c r="S4705" s="275">
        <v>2</v>
      </c>
      <c r="T4705" s="20" t="s">
        <v>13227</v>
      </c>
      <c r="U4705" s="118"/>
      <c r="V4705" s="118"/>
    </row>
    <row r="4706" spans="1:22" ht="75" x14ac:dyDescent="0.3">
      <c r="A4706" s="16">
        <v>4701</v>
      </c>
      <c r="B4706" s="16" t="s">
        <v>13400</v>
      </c>
      <c r="C4706" s="16" t="s">
        <v>13401</v>
      </c>
      <c r="D4706" s="16" t="s">
        <v>13402</v>
      </c>
      <c r="E4706" s="16" t="s">
        <v>13405</v>
      </c>
      <c r="F4706" s="16"/>
      <c r="G4706" s="151" t="s">
        <v>10454</v>
      </c>
      <c r="H4706" s="168">
        <v>2464000</v>
      </c>
      <c r="I4706" s="166" t="s">
        <v>9120</v>
      </c>
      <c r="J4706" s="166">
        <v>0</v>
      </c>
      <c r="K4706" s="166">
        <v>0</v>
      </c>
      <c r="L4706" s="166">
        <v>0</v>
      </c>
      <c r="M4706" s="166">
        <v>0</v>
      </c>
      <c r="N4706" s="166">
        <v>0</v>
      </c>
      <c r="O4706" s="166">
        <v>0</v>
      </c>
      <c r="P4706" s="166">
        <v>0</v>
      </c>
      <c r="Q4706" s="166">
        <v>0</v>
      </c>
      <c r="R4706" s="16">
        <v>2464000</v>
      </c>
      <c r="S4706" s="275">
        <v>2</v>
      </c>
      <c r="T4706" s="20" t="s">
        <v>13227</v>
      </c>
      <c r="U4706" s="118"/>
      <c r="V4706" s="118"/>
    </row>
    <row r="4707" spans="1:22" ht="75" x14ac:dyDescent="0.3">
      <c r="A4707" s="16">
        <v>4702</v>
      </c>
      <c r="B4707" s="16" t="s">
        <v>13400</v>
      </c>
      <c r="C4707" s="16" t="s">
        <v>13401</v>
      </c>
      <c r="D4707" s="16" t="s">
        <v>13402</v>
      </c>
      <c r="E4707" s="16" t="s">
        <v>13406</v>
      </c>
      <c r="F4707" s="16"/>
      <c r="G4707" s="151" t="s">
        <v>10454</v>
      </c>
      <c r="H4707" s="168">
        <v>2464000</v>
      </c>
      <c r="I4707" s="166" t="s">
        <v>9120</v>
      </c>
      <c r="J4707" s="166">
        <v>0</v>
      </c>
      <c r="K4707" s="166">
        <v>0</v>
      </c>
      <c r="L4707" s="166">
        <v>0</v>
      </c>
      <c r="M4707" s="166">
        <v>0</v>
      </c>
      <c r="N4707" s="166">
        <v>0</v>
      </c>
      <c r="O4707" s="166">
        <v>0</v>
      </c>
      <c r="P4707" s="166">
        <v>0</v>
      </c>
      <c r="Q4707" s="166">
        <v>0</v>
      </c>
      <c r="R4707" s="16">
        <v>2464000</v>
      </c>
      <c r="S4707" s="275">
        <v>2</v>
      </c>
      <c r="T4707" s="20" t="s">
        <v>13227</v>
      </c>
      <c r="U4707" s="118"/>
      <c r="V4707" s="118"/>
    </row>
    <row r="4708" spans="1:22" ht="37.5" x14ac:dyDescent="0.3">
      <c r="A4708" s="16">
        <v>4703</v>
      </c>
      <c r="B4708" s="113" t="s">
        <v>6525</v>
      </c>
      <c r="C4708" s="113" t="s">
        <v>14584</v>
      </c>
      <c r="D4708" s="113" t="s">
        <v>14585</v>
      </c>
      <c r="E4708" s="113" t="s">
        <v>1051</v>
      </c>
      <c r="F4708" s="20" t="s">
        <v>14449</v>
      </c>
      <c r="G4708" s="113" t="s">
        <v>9115</v>
      </c>
      <c r="H4708" s="189">
        <v>2464000</v>
      </c>
      <c r="I4708" s="172" t="s">
        <v>9113</v>
      </c>
      <c r="J4708" s="20"/>
      <c r="K4708" s="20"/>
      <c r="L4708" s="20"/>
      <c r="M4708" s="20"/>
      <c r="N4708" s="20"/>
      <c r="O4708" s="20"/>
      <c r="P4708" s="20"/>
      <c r="Q4708" s="20"/>
      <c r="R4708" s="16">
        <v>2464000</v>
      </c>
      <c r="S4708" s="21">
        <v>1</v>
      </c>
      <c r="T4708" s="21" t="s">
        <v>14570</v>
      </c>
      <c r="U4708" s="16"/>
      <c r="V4708" s="112"/>
    </row>
    <row r="4709" spans="1:22" ht="56.25" x14ac:dyDescent="0.3">
      <c r="A4709" s="16">
        <v>4704</v>
      </c>
      <c r="B4709" s="51" t="s">
        <v>11748</v>
      </c>
      <c r="C4709" s="51" t="s">
        <v>11749</v>
      </c>
      <c r="D4709" s="51" t="s">
        <v>1501</v>
      </c>
      <c r="E4709" s="51" t="s">
        <v>14921</v>
      </c>
      <c r="F4709" s="40" t="s">
        <v>14449</v>
      </c>
      <c r="G4709" s="51" t="s">
        <v>9115</v>
      </c>
      <c r="H4709" s="437">
        <v>2464000</v>
      </c>
      <c r="I4709" s="251" t="s">
        <v>9120</v>
      </c>
      <c r="J4709" s="17"/>
      <c r="K4709" s="17"/>
      <c r="L4709" s="17"/>
      <c r="M4709" s="17"/>
      <c r="N4709" s="17"/>
      <c r="O4709" s="17"/>
      <c r="P4709" s="17"/>
      <c r="Q4709" s="17"/>
      <c r="R4709" s="16">
        <v>2464000</v>
      </c>
      <c r="S4709" s="16">
        <v>2</v>
      </c>
      <c r="T4709" s="51" t="s">
        <v>14655</v>
      </c>
      <c r="U4709" s="51"/>
      <c r="V4709" s="17"/>
    </row>
    <row r="4710" spans="1:22" ht="56.25" x14ac:dyDescent="0.3">
      <c r="A4710" s="16">
        <v>4705</v>
      </c>
      <c r="B4710" s="51" t="s">
        <v>15034</v>
      </c>
      <c r="C4710" s="51" t="s">
        <v>15035</v>
      </c>
      <c r="D4710" s="51" t="s">
        <v>15036</v>
      </c>
      <c r="E4710" s="51" t="s">
        <v>15037</v>
      </c>
      <c r="F4710" s="51"/>
      <c r="G4710" s="51" t="s">
        <v>9115</v>
      </c>
      <c r="H4710" s="437">
        <v>2464000</v>
      </c>
      <c r="I4710" s="251" t="s">
        <v>10592</v>
      </c>
      <c r="J4710" s="17"/>
      <c r="K4710" s="17"/>
      <c r="L4710" s="17"/>
      <c r="M4710" s="17"/>
      <c r="N4710" s="17"/>
      <c r="O4710" s="17"/>
      <c r="P4710" s="17"/>
      <c r="Q4710" s="17"/>
      <c r="R4710" s="16">
        <v>2464000</v>
      </c>
      <c r="S4710" s="16">
        <v>55</v>
      </c>
      <c r="T4710" s="51" t="s">
        <v>14655</v>
      </c>
      <c r="U4710" s="51"/>
      <c r="V4710" s="17"/>
    </row>
    <row r="4711" spans="1:22" ht="56.25" x14ac:dyDescent="0.3">
      <c r="A4711" s="16">
        <v>4706</v>
      </c>
      <c r="B4711" s="51" t="s">
        <v>219</v>
      </c>
      <c r="C4711" s="51" t="s">
        <v>2683</v>
      </c>
      <c r="D4711" s="51" t="s">
        <v>2684</v>
      </c>
      <c r="E4711" s="51" t="s">
        <v>15038</v>
      </c>
      <c r="F4711" s="40" t="s">
        <v>14449</v>
      </c>
      <c r="G4711" s="51" t="s">
        <v>9996</v>
      </c>
      <c r="H4711" s="437">
        <v>2464000</v>
      </c>
      <c r="I4711" s="251" t="s">
        <v>10182</v>
      </c>
      <c r="J4711" s="17"/>
      <c r="K4711" s="17"/>
      <c r="L4711" s="17"/>
      <c r="M4711" s="17"/>
      <c r="N4711" s="17"/>
      <c r="O4711" s="17"/>
      <c r="P4711" s="17"/>
      <c r="Q4711" s="17"/>
      <c r="R4711" s="16">
        <v>2464000</v>
      </c>
      <c r="S4711" s="16">
        <v>1000</v>
      </c>
      <c r="T4711" s="51" t="s">
        <v>14655</v>
      </c>
      <c r="U4711" s="51"/>
      <c r="V4711" s="17"/>
    </row>
    <row r="4712" spans="1:22" ht="131.25" x14ac:dyDescent="0.3">
      <c r="A4712" s="16">
        <v>4707</v>
      </c>
      <c r="B4712" s="51" t="s">
        <v>1114</v>
      </c>
      <c r="C4712" s="51" t="s">
        <v>15039</v>
      </c>
      <c r="D4712" s="51" t="s">
        <v>15040</v>
      </c>
      <c r="E4712" s="51" t="s">
        <v>15041</v>
      </c>
      <c r="F4712" s="40" t="s">
        <v>14449</v>
      </c>
      <c r="G4712" s="51" t="s">
        <v>9115</v>
      </c>
      <c r="H4712" s="437">
        <v>2464000</v>
      </c>
      <c r="I4712" s="251" t="s">
        <v>9120</v>
      </c>
      <c r="J4712" s="17"/>
      <c r="K4712" s="17"/>
      <c r="L4712" s="17"/>
      <c r="M4712" s="17"/>
      <c r="N4712" s="17"/>
      <c r="O4712" s="17"/>
      <c r="P4712" s="17"/>
      <c r="Q4712" s="17"/>
      <c r="R4712" s="16">
        <v>2464000</v>
      </c>
      <c r="S4712" s="16">
        <v>2</v>
      </c>
      <c r="T4712" s="51" t="s">
        <v>14655</v>
      </c>
      <c r="U4712" s="51"/>
      <c r="V4712" s="17"/>
    </row>
    <row r="4713" spans="1:22" ht="56.25" x14ac:dyDescent="0.3">
      <c r="A4713" s="16">
        <v>4708</v>
      </c>
      <c r="B4713" s="51" t="s">
        <v>486</v>
      </c>
      <c r="C4713" s="51" t="s">
        <v>211</v>
      </c>
      <c r="D4713" s="51" t="s">
        <v>212</v>
      </c>
      <c r="E4713" s="51" t="s">
        <v>15042</v>
      </c>
      <c r="F4713" s="40" t="s">
        <v>14449</v>
      </c>
      <c r="G4713" s="51" t="s">
        <v>9114</v>
      </c>
      <c r="H4713" s="437">
        <v>2464000</v>
      </c>
      <c r="I4713" s="251" t="s">
        <v>10592</v>
      </c>
      <c r="J4713" s="17"/>
      <c r="K4713" s="17"/>
      <c r="L4713" s="17"/>
      <c r="M4713" s="17"/>
      <c r="N4713" s="17"/>
      <c r="O4713" s="17"/>
      <c r="P4713" s="17"/>
      <c r="Q4713" s="17"/>
      <c r="R4713" s="16">
        <v>2464000</v>
      </c>
      <c r="S4713" s="16">
        <v>55</v>
      </c>
      <c r="T4713" s="51" t="s">
        <v>14655</v>
      </c>
      <c r="U4713" s="51"/>
      <c r="V4713" s="17"/>
    </row>
    <row r="4714" spans="1:22" ht="37.5" x14ac:dyDescent="0.3">
      <c r="A4714" s="16">
        <v>4709</v>
      </c>
      <c r="B4714" s="16" t="s">
        <v>12267</v>
      </c>
      <c r="C4714" s="16" t="s">
        <v>12268</v>
      </c>
      <c r="D4714" s="16" t="s">
        <v>5479</v>
      </c>
      <c r="E4714" s="16" t="s">
        <v>12756</v>
      </c>
      <c r="F4714" s="16" t="s">
        <v>12757</v>
      </c>
      <c r="G4714" s="151" t="s">
        <v>33</v>
      </c>
      <c r="H4714" s="275">
        <v>0</v>
      </c>
      <c r="I4714" s="275">
        <v>0</v>
      </c>
      <c r="J4714" s="275">
        <v>0</v>
      </c>
      <c r="K4714" s="275">
        <v>0</v>
      </c>
      <c r="L4714" s="275">
        <v>2458266.3000000003</v>
      </c>
      <c r="M4714" s="275">
        <v>147</v>
      </c>
      <c r="N4714" s="275">
        <v>0</v>
      </c>
      <c r="O4714" s="275">
        <v>0</v>
      </c>
      <c r="P4714" s="275">
        <v>0</v>
      </c>
      <c r="Q4714" s="275">
        <v>0</v>
      </c>
      <c r="R4714" s="16">
        <v>2458266.3000000003</v>
      </c>
      <c r="S4714" s="275">
        <v>147</v>
      </c>
      <c r="T4714" s="243" t="s">
        <v>11752</v>
      </c>
      <c r="U4714" s="279" t="s">
        <v>35</v>
      </c>
      <c r="V4714" s="279" t="s">
        <v>12758</v>
      </c>
    </row>
    <row r="4715" spans="1:22" ht="75" x14ac:dyDescent="0.3">
      <c r="A4715" s="16">
        <v>4710</v>
      </c>
      <c r="B4715" s="21" t="s">
        <v>1930</v>
      </c>
      <c r="C4715" s="16" t="s">
        <v>2642</v>
      </c>
      <c r="D4715" s="16" t="s">
        <v>2643</v>
      </c>
      <c r="E4715" s="16" t="s">
        <v>3035</v>
      </c>
      <c r="F4715" s="16" t="s">
        <v>3035</v>
      </c>
      <c r="G4715" s="16" t="s">
        <v>1493</v>
      </c>
      <c r="H4715" s="251">
        <v>1228165.7142857143</v>
      </c>
      <c r="I4715" s="251">
        <v>12</v>
      </c>
      <c r="J4715" s="16">
        <v>0</v>
      </c>
      <c r="K4715" s="16">
        <v>0</v>
      </c>
      <c r="L4715" s="16">
        <v>1228165.7142857143</v>
      </c>
      <c r="M4715" s="16">
        <v>12</v>
      </c>
      <c r="N4715" s="16">
        <v>0</v>
      </c>
      <c r="O4715" s="16">
        <v>0</v>
      </c>
      <c r="P4715" s="16">
        <v>0</v>
      </c>
      <c r="Q4715" s="16">
        <v>0</v>
      </c>
      <c r="R4715" s="16">
        <v>2456331.4285714286</v>
      </c>
      <c r="S4715" s="16">
        <v>24</v>
      </c>
      <c r="T4715" s="16" t="s">
        <v>1326</v>
      </c>
      <c r="U4715" s="16" t="s">
        <v>2567</v>
      </c>
      <c r="V4715" s="16" t="s">
        <v>3026</v>
      </c>
    </row>
    <row r="4716" spans="1:22" ht="75" x14ac:dyDescent="0.3">
      <c r="A4716" s="16">
        <v>4711</v>
      </c>
      <c r="B4716" s="21" t="s">
        <v>352</v>
      </c>
      <c r="C4716" s="16" t="s">
        <v>933</v>
      </c>
      <c r="D4716" s="16" t="s">
        <v>934</v>
      </c>
      <c r="E4716" s="16" t="s">
        <v>935</v>
      </c>
      <c r="F4716" s="40" t="s">
        <v>936</v>
      </c>
      <c r="G4716" s="16" t="s">
        <v>33</v>
      </c>
      <c r="H4716" s="251">
        <v>790400</v>
      </c>
      <c r="I4716" s="251">
        <v>50</v>
      </c>
      <c r="J4716" s="16">
        <v>818064</v>
      </c>
      <c r="K4716" s="16">
        <v>50</v>
      </c>
      <c r="L4716" s="16">
        <v>846696.23999999987</v>
      </c>
      <c r="M4716" s="16">
        <v>50</v>
      </c>
      <c r="N4716" s="16">
        <v>0</v>
      </c>
      <c r="O4716" s="16">
        <v>0</v>
      </c>
      <c r="P4716" s="16">
        <v>0</v>
      </c>
      <c r="Q4716" s="16">
        <v>0</v>
      </c>
      <c r="R4716" s="16">
        <v>2455160.2399999998</v>
      </c>
      <c r="S4716" s="16">
        <v>150</v>
      </c>
      <c r="T4716" s="16" t="s">
        <v>913</v>
      </c>
      <c r="U4716" s="16" t="s">
        <v>35</v>
      </c>
      <c r="V4716" s="16" t="s">
        <v>937</v>
      </c>
    </row>
    <row r="4717" spans="1:22" ht="75" x14ac:dyDescent="0.3">
      <c r="A4717" s="16">
        <v>4712</v>
      </c>
      <c r="B4717" s="21" t="s">
        <v>352</v>
      </c>
      <c r="C4717" s="16" t="s">
        <v>933</v>
      </c>
      <c r="D4717" s="16" t="s">
        <v>934</v>
      </c>
      <c r="E4717" s="16" t="s">
        <v>935</v>
      </c>
      <c r="F4717" s="16" t="s">
        <v>936</v>
      </c>
      <c r="G4717" s="16">
        <v>796</v>
      </c>
      <c r="H4717" s="251">
        <v>790400</v>
      </c>
      <c r="I4717" s="251">
        <v>50</v>
      </c>
      <c r="J4717" s="16">
        <v>818064</v>
      </c>
      <c r="K4717" s="16">
        <v>50</v>
      </c>
      <c r="L4717" s="16">
        <v>846696.23999999987</v>
      </c>
      <c r="M4717" s="16">
        <v>50</v>
      </c>
      <c r="N4717" s="16">
        <v>0</v>
      </c>
      <c r="O4717" s="16">
        <v>0</v>
      </c>
      <c r="P4717" s="16">
        <v>0</v>
      </c>
      <c r="Q4717" s="16">
        <v>0</v>
      </c>
      <c r="R4717" s="16">
        <v>2455160.2399999998</v>
      </c>
      <c r="S4717" s="16">
        <v>150</v>
      </c>
      <c r="T4717" s="16" t="s">
        <v>913</v>
      </c>
      <c r="U4717" s="16" t="s">
        <v>35</v>
      </c>
      <c r="V4717" s="16" t="s">
        <v>937</v>
      </c>
    </row>
    <row r="4718" spans="1:22" ht="409.5" x14ac:dyDescent="0.3">
      <c r="A4718" s="16">
        <v>4713</v>
      </c>
      <c r="B4718" s="21" t="s">
        <v>6020</v>
      </c>
      <c r="C4718" s="16" t="s">
        <v>6021</v>
      </c>
      <c r="D4718" s="16" t="s">
        <v>6022</v>
      </c>
      <c r="E4718" s="16" t="s">
        <v>6023</v>
      </c>
      <c r="F4718" s="16"/>
      <c r="G4718" s="16" t="s">
        <v>1493</v>
      </c>
      <c r="H4718" s="251">
        <v>2453000</v>
      </c>
      <c r="I4718" s="251">
        <v>1</v>
      </c>
      <c r="J4718" s="16">
        <v>0</v>
      </c>
      <c r="K4718" s="16">
        <v>0</v>
      </c>
      <c r="L4718" s="16">
        <v>0</v>
      </c>
      <c r="M4718" s="16">
        <v>0</v>
      </c>
      <c r="N4718" s="16">
        <v>0</v>
      </c>
      <c r="O4718" s="16">
        <v>0</v>
      </c>
      <c r="P4718" s="16">
        <v>0</v>
      </c>
      <c r="Q4718" s="16">
        <v>0</v>
      </c>
      <c r="R4718" s="16">
        <v>2453000</v>
      </c>
      <c r="S4718" s="16">
        <v>1</v>
      </c>
      <c r="T4718" s="16" t="s">
        <v>76</v>
      </c>
      <c r="U4718" s="16"/>
      <c r="V4718" s="16"/>
    </row>
    <row r="4719" spans="1:22" ht="337.5" x14ac:dyDescent="0.3">
      <c r="A4719" s="16">
        <v>4714</v>
      </c>
      <c r="B4719" s="276" t="s">
        <v>11302</v>
      </c>
      <c r="C4719" s="99" t="s">
        <v>2918</v>
      </c>
      <c r="D4719" s="99" t="s">
        <v>2919</v>
      </c>
      <c r="E4719" s="99" t="s">
        <v>11303</v>
      </c>
      <c r="F4719" s="16"/>
      <c r="G4719" s="99" t="s">
        <v>1493</v>
      </c>
      <c r="H4719" s="184">
        <v>2452753.9260000004</v>
      </c>
      <c r="I4719" s="184">
        <v>4</v>
      </c>
      <c r="J4719" s="99">
        <v>0</v>
      </c>
      <c r="K4719" s="99">
        <v>0</v>
      </c>
      <c r="L4719" s="99">
        <v>0</v>
      </c>
      <c r="M4719" s="99">
        <v>0</v>
      </c>
      <c r="N4719" s="99">
        <v>0</v>
      </c>
      <c r="O4719" s="99">
        <v>0</v>
      </c>
      <c r="P4719" s="99">
        <v>0</v>
      </c>
      <c r="Q4719" s="99">
        <v>0</v>
      </c>
      <c r="R4719" s="16">
        <v>2452753.9260000004</v>
      </c>
      <c r="S4719" s="99">
        <v>4</v>
      </c>
      <c r="T4719" s="16" t="s">
        <v>9133</v>
      </c>
      <c r="U4719" s="99" t="s">
        <v>294</v>
      </c>
      <c r="V4719" s="35" t="s">
        <v>199</v>
      </c>
    </row>
    <row r="4720" spans="1:22" ht="337.5" x14ac:dyDescent="0.3">
      <c r="A4720" s="16">
        <v>4715</v>
      </c>
      <c r="B4720" s="21" t="s">
        <v>9714</v>
      </c>
      <c r="C4720" s="16" t="s">
        <v>9715</v>
      </c>
      <c r="D4720" s="16" t="s">
        <v>2414</v>
      </c>
      <c r="E4720" s="16" t="s">
        <v>7258</v>
      </c>
      <c r="F4720" s="16" t="s">
        <v>9716</v>
      </c>
      <c r="G4720" s="16" t="s">
        <v>9680</v>
      </c>
      <c r="H4720" s="251">
        <v>445576</v>
      </c>
      <c r="I4720" s="251">
        <v>15</v>
      </c>
      <c r="J4720" s="16">
        <v>472310.56</v>
      </c>
      <c r="K4720" s="16">
        <v>15</v>
      </c>
      <c r="L4720" s="16">
        <v>491202.98239999998</v>
      </c>
      <c r="M4720" s="16">
        <v>15</v>
      </c>
      <c r="N4720" s="16">
        <v>510851.10169600003</v>
      </c>
      <c r="O4720" s="16">
        <v>15</v>
      </c>
      <c r="P4720" s="16">
        <v>531285.14576383994</v>
      </c>
      <c r="Q4720" s="16">
        <v>15</v>
      </c>
      <c r="R4720" s="16">
        <v>2451225.7898598402</v>
      </c>
      <c r="S4720" s="16">
        <v>75</v>
      </c>
      <c r="T4720" s="16" t="s">
        <v>966</v>
      </c>
      <c r="U4720" s="16" t="s">
        <v>1097</v>
      </c>
      <c r="V4720" s="16" t="s">
        <v>1183</v>
      </c>
    </row>
    <row r="4721" spans="1:22" ht="56.25" x14ac:dyDescent="0.3">
      <c r="A4721" s="16">
        <v>4716</v>
      </c>
      <c r="B4721" s="21" t="s">
        <v>2117</v>
      </c>
      <c r="C4721" s="16" t="s">
        <v>2822</v>
      </c>
      <c r="D4721" s="16" t="s">
        <v>2823</v>
      </c>
      <c r="E4721" s="16" t="s">
        <v>4246</v>
      </c>
      <c r="F4721" s="16"/>
      <c r="G4721" s="16" t="s">
        <v>1493</v>
      </c>
      <c r="H4721" s="251">
        <v>0</v>
      </c>
      <c r="I4721" s="251">
        <v>0</v>
      </c>
      <c r="J4721" s="16">
        <v>2451212.5</v>
      </c>
      <c r="K4721" s="16">
        <v>1</v>
      </c>
      <c r="L4721" s="16">
        <v>0</v>
      </c>
      <c r="M4721" s="16">
        <v>0</v>
      </c>
      <c r="N4721" s="16">
        <v>0</v>
      </c>
      <c r="O4721" s="16">
        <v>0</v>
      </c>
      <c r="P4721" s="16">
        <v>0</v>
      </c>
      <c r="Q4721" s="16">
        <v>0</v>
      </c>
      <c r="R4721" s="16">
        <v>2451212.5</v>
      </c>
      <c r="S4721" s="16">
        <v>1</v>
      </c>
      <c r="T4721" s="16" t="s">
        <v>50</v>
      </c>
      <c r="U4721" s="16" t="s">
        <v>2567</v>
      </c>
      <c r="V4721" s="16" t="s">
        <v>199</v>
      </c>
    </row>
    <row r="4722" spans="1:22" ht="93.75" x14ac:dyDescent="0.3">
      <c r="A4722" s="16">
        <v>4717</v>
      </c>
      <c r="B4722" s="21" t="s">
        <v>8513</v>
      </c>
      <c r="C4722" s="16" t="s">
        <v>4191</v>
      </c>
      <c r="D4722" s="16" t="s">
        <v>4192</v>
      </c>
      <c r="E4722" s="16" t="s">
        <v>4193</v>
      </c>
      <c r="F4722" s="16"/>
      <c r="G4722" s="16" t="s">
        <v>33</v>
      </c>
      <c r="H4722" s="251">
        <v>144000</v>
      </c>
      <c r="I4722" s="251">
        <v>36</v>
      </c>
      <c r="J4722" s="16">
        <v>857589.12</v>
      </c>
      <c r="K4722" s="16">
        <v>213</v>
      </c>
      <c r="L4722" s="16">
        <v>483148.79999999999</v>
      </c>
      <c r="M4722" s="16">
        <v>120</v>
      </c>
      <c r="N4722" s="16">
        <v>483148.79999999999</v>
      </c>
      <c r="O4722" s="16">
        <v>120</v>
      </c>
      <c r="P4722" s="16">
        <v>483148.79999999999</v>
      </c>
      <c r="Q4722" s="16">
        <v>120</v>
      </c>
      <c r="R4722" s="16">
        <v>2451035.52</v>
      </c>
      <c r="S4722" s="16">
        <v>609</v>
      </c>
      <c r="T4722" s="16" t="s">
        <v>213</v>
      </c>
      <c r="U4722" s="16" t="s">
        <v>83</v>
      </c>
      <c r="V4722" s="16" t="s">
        <v>7719</v>
      </c>
    </row>
    <row r="4723" spans="1:22" ht="393.75" x14ac:dyDescent="0.3">
      <c r="A4723" s="16">
        <v>4718</v>
      </c>
      <c r="B4723" s="21" t="s">
        <v>5913</v>
      </c>
      <c r="C4723" s="16" t="s">
        <v>5914</v>
      </c>
      <c r="D4723" s="16" t="s">
        <v>5866</v>
      </c>
      <c r="E4723" s="16" t="s">
        <v>5915</v>
      </c>
      <c r="F4723" s="16"/>
      <c r="G4723" s="16" t="s">
        <v>1493</v>
      </c>
      <c r="H4723" s="251">
        <v>2450452.36</v>
      </c>
      <c r="I4723" s="251">
        <v>4</v>
      </c>
      <c r="J4723" s="16">
        <v>0</v>
      </c>
      <c r="K4723" s="16">
        <v>0</v>
      </c>
      <c r="L4723" s="16">
        <v>0</v>
      </c>
      <c r="M4723" s="16">
        <v>0</v>
      </c>
      <c r="N4723" s="16">
        <v>0</v>
      </c>
      <c r="O4723" s="16">
        <v>0</v>
      </c>
      <c r="P4723" s="16">
        <v>0</v>
      </c>
      <c r="Q4723" s="16">
        <v>0</v>
      </c>
      <c r="R4723" s="16">
        <v>2450452.36</v>
      </c>
      <c r="S4723" s="16">
        <v>4</v>
      </c>
      <c r="T4723" s="16" t="s">
        <v>76</v>
      </c>
      <c r="U4723" s="16"/>
      <c r="V4723" s="16"/>
    </row>
    <row r="4724" spans="1:22" ht="37.5" x14ac:dyDescent="0.3">
      <c r="A4724" s="16">
        <v>4719</v>
      </c>
      <c r="B4724" s="21" t="s">
        <v>9357</v>
      </c>
      <c r="C4724" s="16" t="s">
        <v>9358</v>
      </c>
      <c r="D4724" s="16" t="s">
        <v>9357</v>
      </c>
      <c r="E4724" s="16" t="s">
        <v>9359</v>
      </c>
      <c r="F4724" s="16"/>
      <c r="G4724" s="16" t="s">
        <v>9360</v>
      </c>
      <c r="H4724" s="251">
        <v>2450000</v>
      </c>
      <c r="I4724" s="251" t="s">
        <v>9201</v>
      </c>
      <c r="J4724" s="16"/>
      <c r="K4724" s="16"/>
      <c r="L4724" s="16"/>
      <c r="M4724" s="16"/>
      <c r="N4724" s="16"/>
      <c r="O4724" s="16"/>
      <c r="P4724" s="16"/>
      <c r="Q4724" s="16"/>
      <c r="R4724" s="16">
        <v>2450000</v>
      </c>
      <c r="S4724" s="16">
        <v>5</v>
      </c>
      <c r="T4724" s="16" t="s">
        <v>1326</v>
      </c>
      <c r="U4724" s="16"/>
      <c r="V4724" s="16"/>
    </row>
    <row r="4725" spans="1:22" ht="37.5" x14ac:dyDescent="0.3">
      <c r="A4725" s="16">
        <v>4720</v>
      </c>
      <c r="B4725" s="21" t="s">
        <v>9357</v>
      </c>
      <c r="C4725" s="16" t="s">
        <v>9358</v>
      </c>
      <c r="D4725" s="16" t="s">
        <v>9357</v>
      </c>
      <c r="E4725" s="16" t="s">
        <v>9448</v>
      </c>
      <c r="F4725" s="16"/>
      <c r="G4725" s="16" t="s">
        <v>9360</v>
      </c>
      <c r="H4725" s="251">
        <v>2450000</v>
      </c>
      <c r="I4725" s="251" t="s">
        <v>9201</v>
      </c>
      <c r="J4725" s="16"/>
      <c r="K4725" s="16"/>
      <c r="L4725" s="16"/>
      <c r="M4725" s="16"/>
      <c r="N4725" s="16"/>
      <c r="O4725" s="16"/>
      <c r="P4725" s="16"/>
      <c r="Q4725" s="16"/>
      <c r="R4725" s="16">
        <v>2450000</v>
      </c>
      <c r="S4725" s="16">
        <v>5</v>
      </c>
      <c r="T4725" s="16" t="s">
        <v>1326</v>
      </c>
      <c r="U4725" s="16"/>
      <c r="V4725" s="16"/>
    </row>
    <row r="4726" spans="1:22" ht="112.5" x14ac:dyDescent="0.3">
      <c r="A4726" s="16">
        <v>4721</v>
      </c>
      <c r="B4726" s="21" t="s">
        <v>4736</v>
      </c>
      <c r="C4726" s="16" t="s">
        <v>4737</v>
      </c>
      <c r="D4726" s="16" t="s">
        <v>4738</v>
      </c>
      <c r="E4726" s="16" t="s">
        <v>4751</v>
      </c>
      <c r="F4726" s="16"/>
      <c r="G4726" s="16" t="s">
        <v>1493</v>
      </c>
      <c r="H4726" s="251">
        <v>443300</v>
      </c>
      <c r="I4726" s="251">
        <v>220</v>
      </c>
      <c r="J4726" s="16">
        <v>465465</v>
      </c>
      <c r="K4726" s="16">
        <v>220</v>
      </c>
      <c r="L4726" s="16">
        <v>488738.25</v>
      </c>
      <c r="M4726" s="16">
        <v>220</v>
      </c>
      <c r="N4726" s="16">
        <v>513175.16250000003</v>
      </c>
      <c r="O4726" s="16">
        <v>220</v>
      </c>
      <c r="P4726" s="16">
        <v>538833.92062500003</v>
      </c>
      <c r="Q4726" s="16">
        <v>220</v>
      </c>
      <c r="R4726" s="16">
        <v>2449512.3331249999</v>
      </c>
      <c r="S4726" s="16">
        <v>1100</v>
      </c>
      <c r="T4726" s="16" t="s">
        <v>50</v>
      </c>
      <c r="U4726" s="16" t="s">
        <v>61</v>
      </c>
      <c r="V4726" s="16" t="s">
        <v>4750</v>
      </c>
    </row>
    <row r="4727" spans="1:22" ht="225" x14ac:dyDescent="0.3">
      <c r="A4727" s="16">
        <v>4722</v>
      </c>
      <c r="B4727" s="21" t="s">
        <v>314</v>
      </c>
      <c r="C4727" s="16" t="s">
        <v>5471</v>
      </c>
      <c r="D4727" s="16" t="s">
        <v>5472</v>
      </c>
      <c r="E4727" s="16" t="s">
        <v>9137</v>
      </c>
      <c r="F4727" s="16"/>
      <c r="G4727" s="16" t="s">
        <v>7034</v>
      </c>
      <c r="H4727" s="251">
        <v>902574.4</v>
      </c>
      <c r="I4727" s="251">
        <v>1</v>
      </c>
      <c r="J4727" s="16">
        <v>1545913.047</v>
      </c>
      <c r="K4727" s="16">
        <v>2</v>
      </c>
      <c r="L4727" s="16">
        <v>0</v>
      </c>
      <c r="M4727" s="16">
        <v>0</v>
      </c>
      <c r="N4727" s="16">
        <v>0</v>
      </c>
      <c r="O4727" s="16">
        <v>0</v>
      </c>
      <c r="P4727" s="16">
        <v>0</v>
      </c>
      <c r="Q4727" s="16">
        <v>0</v>
      </c>
      <c r="R4727" s="16">
        <v>2448487.4470000002</v>
      </c>
      <c r="S4727" s="16">
        <v>3</v>
      </c>
      <c r="T4727" s="16" t="s">
        <v>9133</v>
      </c>
      <c r="U4727" s="16" t="s">
        <v>83</v>
      </c>
      <c r="V4727" s="16"/>
    </row>
    <row r="4728" spans="1:22" ht="112.5" x14ac:dyDescent="0.3">
      <c r="A4728" s="16">
        <v>4723</v>
      </c>
      <c r="B4728" s="21" t="s">
        <v>4119</v>
      </c>
      <c r="C4728" s="16" t="s">
        <v>5627</v>
      </c>
      <c r="D4728" s="16" t="s">
        <v>5628</v>
      </c>
      <c r="E4728" s="16" t="s">
        <v>5629</v>
      </c>
      <c r="F4728" s="16"/>
      <c r="G4728" s="16" t="s">
        <v>2654</v>
      </c>
      <c r="H4728" s="251">
        <v>2448377.7360000005</v>
      </c>
      <c r="I4728" s="251">
        <v>2181.2800000000002</v>
      </c>
      <c r="J4728" s="16">
        <v>0</v>
      </c>
      <c r="K4728" s="16">
        <v>0</v>
      </c>
      <c r="L4728" s="16">
        <v>0</v>
      </c>
      <c r="M4728" s="16">
        <v>0</v>
      </c>
      <c r="N4728" s="16">
        <v>0</v>
      </c>
      <c r="O4728" s="16">
        <v>0</v>
      </c>
      <c r="P4728" s="16">
        <v>0</v>
      </c>
      <c r="Q4728" s="16">
        <v>0</v>
      </c>
      <c r="R4728" s="16">
        <v>2448377.7360000005</v>
      </c>
      <c r="S4728" s="16">
        <v>2181.2800000000002</v>
      </c>
      <c r="T4728" s="16" t="s">
        <v>76</v>
      </c>
      <c r="U4728" s="16" t="s">
        <v>603</v>
      </c>
      <c r="V4728" s="16" t="s">
        <v>5626</v>
      </c>
    </row>
    <row r="4729" spans="1:22" ht="56.25" x14ac:dyDescent="0.3">
      <c r="A4729" s="16">
        <v>4724</v>
      </c>
      <c r="B4729" s="113" t="s">
        <v>11341</v>
      </c>
      <c r="C4729" s="113" t="s">
        <v>15546</v>
      </c>
      <c r="D4729" s="113" t="s">
        <v>1021</v>
      </c>
      <c r="E4729" s="114" t="s">
        <v>16256</v>
      </c>
      <c r="F4729" s="17">
        <v>5153</v>
      </c>
      <c r="G4729" s="113" t="s">
        <v>33</v>
      </c>
      <c r="H4729" s="172">
        <v>2447200</v>
      </c>
      <c r="I4729" s="172">
        <v>76</v>
      </c>
      <c r="J4729" s="174"/>
      <c r="K4729" s="174"/>
      <c r="L4729" s="174"/>
      <c r="M4729" s="174"/>
      <c r="N4729" s="174"/>
      <c r="O4729" s="174"/>
      <c r="P4729" s="174"/>
      <c r="Q4729" s="174"/>
      <c r="R4729" s="16">
        <v>2447200</v>
      </c>
      <c r="S4729" s="171">
        <v>76</v>
      </c>
      <c r="T4729" s="21" t="s">
        <v>15928</v>
      </c>
      <c r="U4729" s="112" t="s">
        <v>199</v>
      </c>
      <c r="V4729" s="112" t="s">
        <v>199</v>
      </c>
    </row>
    <row r="4730" spans="1:22" ht="409.5" x14ac:dyDescent="0.3">
      <c r="A4730" s="16">
        <v>4725</v>
      </c>
      <c r="B4730" s="21" t="s">
        <v>6825</v>
      </c>
      <c r="C4730" s="16" t="s">
        <v>539</v>
      </c>
      <c r="D4730" s="16" t="s">
        <v>540</v>
      </c>
      <c r="E4730" s="16" t="s">
        <v>6826</v>
      </c>
      <c r="F4730" s="16"/>
      <c r="G4730" s="16" t="s">
        <v>1664</v>
      </c>
      <c r="H4730" s="251">
        <v>557960</v>
      </c>
      <c r="I4730" s="251">
        <v>1160</v>
      </c>
      <c r="J4730" s="16">
        <v>472258.19</v>
      </c>
      <c r="K4730" s="16">
        <v>500.3</v>
      </c>
      <c r="L4730" s="16">
        <v>472258.19</v>
      </c>
      <c r="M4730" s="16">
        <v>500.3</v>
      </c>
      <c r="N4730" s="16">
        <v>472258.19</v>
      </c>
      <c r="O4730" s="16">
        <v>500.3</v>
      </c>
      <c r="P4730" s="16">
        <v>472258.19</v>
      </c>
      <c r="Q4730" s="16">
        <v>500.3</v>
      </c>
      <c r="R4730" s="16">
        <v>2446992.7599999998</v>
      </c>
      <c r="S4730" s="16">
        <v>3161.2000000000003</v>
      </c>
      <c r="T4730" s="16" t="s">
        <v>25</v>
      </c>
      <c r="U4730" s="16" t="s">
        <v>89</v>
      </c>
      <c r="V4730" s="16" t="s">
        <v>1202</v>
      </c>
    </row>
    <row r="4731" spans="1:22" ht="131.25" x14ac:dyDescent="0.3">
      <c r="A4731" s="16">
        <v>4726</v>
      </c>
      <c r="B4731" s="21" t="s">
        <v>8514</v>
      </c>
      <c r="C4731" s="16" t="s">
        <v>5653</v>
      </c>
      <c r="D4731" s="16" t="s">
        <v>1953</v>
      </c>
      <c r="E4731" s="16" t="s">
        <v>5654</v>
      </c>
      <c r="F4731" s="16"/>
      <c r="G4731" s="16" t="s">
        <v>33</v>
      </c>
      <c r="H4731" s="251">
        <v>480779</v>
      </c>
      <c r="I4731" s="251">
        <v>1193</v>
      </c>
      <c r="J4731" s="16">
        <v>491400</v>
      </c>
      <c r="K4731" s="16">
        <v>1170</v>
      </c>
      <c r="L4731" s="16">
        <v>491400</v>
      </c>
      <c r="M4731" s="16">
        <v>1170</v>
      </c>
      <c r="N4731" s="16">
        <v>491400</v>
      </c>
      <c r="O4731" s="16">
        <v>1170</v>
      </c>
      <c r="P4731" s="16">
        <v>491400</v>
      </c>
      <c r="Q4731" s="16">
        <v>1170</v>
      </c>
      <c r="R4731" s="16">
        <v>2446379</v>
      </c>
      <c r="S4731" s="16">
        <v>5873</v>
      </c>
      <c r="T4731" s="16" t="s">
        <v>213</v>
      </c>
      <c r="U4731" s="16" t="s">
        <v>83</v>
      </c>
      <c r="V4731" s="16" t="s">
        <v>7910</v>
      </c>
    </row>
    <row r="4732" spans="1:22" ht="37.5" x14ac:dyDescent="0.3">
      <c r="A4732" s="16">
        <v>4727</v>
      </c>
      <c r="B4732" s="21" t="s">
        <v>5349</v>
      </c>
      <c r="C4732" s="16" t="s">
        <v>5350</v>
      </c>
      <c r="D4732" s="16" t="s">
        <v>5351</v>
      </c>
      <c r="E4732" s="16" t="s">
        <v>9214</v>
      </c>
      <c r="F4732" s="16"/>
      <c r="G4732" s="16" t="s">
        <v>9115</v>
      </c>
      <c r="H4732" s="251">
        <v>2446337.6</v>
      </c>
      <c r="I4732" s="251" t="s">
        <v>9113</v>
      </c>
      <c r="J4732" s="16"/>
      <c r="K4732" s="16"/>
      <c r="L4732" s="16"/>
      <c r="M4732" s="16"/>
      <c r="N4732" s="16"/>
      <c r="O4732" s="16"/>
      <c r="P4732" s="16"/>
      <c r="Q4732" s="16"/>
      <c r="R4732" s="16">
        <v>2446337.6</v>
      </c>
      <c r="S4732" s="16">
        <v>1</v>
      </c>
      <c r="T4732" s="16" t="s">
        <v>1326</v>
      </c>
      <c r="U4732" s="16"/>
      <c r="V4732" s="16"/>
    </row>
    <row r="4733" spans="1:22" ht="75" x14ac:dyDescent="0.3">
      <c r="A4733" s="16">
        <v>4728</v>
      </c>
      <c r="B4733" s="21" t="s">
        <v>1600</v>
      </c>
      <c r="C4733" s="16" t="s">
        <v>1596</v>
      </c>
      <c r="D4733" s="16" t="s">
        <v>1601</v>
      </c>
      <c r="E4733" s="16" t="s">
        <v>1602</v>
      </c>
      <c r="F4733" s="16" t="s">
        <v>1603</v>
      </c>
      <c r="G4733" s="16" t="s">
        <v>1493</v>
      </c>
      <c r="H4733" s="251">
        <v>1193333</v>
      </c>
      <c r="I4733" s="251">
        <v>100</v>
      </c>
      <c r="J4733" s="16">
        <v>0</v>
      </c>
      <c r="K4733" s="16">
        <v>0</v>
      </c>
      <c r="L4733" s="16">
        <v>0</v>
      </c>
      <c r="M4733" s="16">
        <v>0</v>
      </c>
      <c r="N4733" s="16">
        <v>0</v>
      </c>
      <c r="O4733" s="16">
        <v>0</v>
      </c>
      <c r="P4733" s="16">
        <v>1252999.6500000001</v>
      </c>
      <c r="Q4733" s="16">
        <v>100</v>
      </c>
      <c r="R4733" s="16">
        <v>2446332.6500000004</v>
      </c>
      <c r="S4733" s="16">
        <v>200</v>
      </c>
      <c r="T4733" s="16" t="s">
        <v>9759</v>
      </c>
      <c r="U4733" s="16" t="s">
        <v>1210</v>
      </c>
      <c r="V4733" s="16" t="s">
        <v>1604</v>
      </c>
    </row>
    <row r="4734" spans="1:22" ht="75" x14ac:dyDescent="0.3">
      <c r="A4734" s="16">
        <v>4729</v>
      </c>
      <c r="B4734" s="21" t="s">
        <v>1600</v>
      </c>
      <c r="C4734" s="16" t="s">
        <v>1596</v>
      </c>
      <c r="D4734" s="16" t="s">
        <v>1601</v>
      </c>
      <c r="E4734" s="16" t="s">
        <v>1602</v>
      </c>
      <c r="F4734" s="16" t="s">
        <v>1603</v>
      </c>
      <c r="G4734" s="16" t="s">
        <v>1493</v>
      </c>
      <c r="H4734" s="251">
        <v>1193333</v>
      </c>
      <c r="I4734" s="251">
        <v>100</v>
      </c>
      <c r="J4734" s="16">
        <v>0</v>
      </c>
      <c r="K4734" s="16">
        <v>0</v>
      </c>
      <c r="L4734" s="16">
        <v>0</v>
      </c>
      <c r="M4734" s="16">
        <v>0</v>
      </c>
      <c r="N4734" s="16">
        <v>0</v>
      </c>
      <c r="O4734" s="16">
        <v>0</v>
      </c>
      <c r="P4734" s="16">
        <v>1252999.6500000001</v>
      </c>
      <c r="Q4734" s="16">
        <v>100</v>
      </c>
      <c r="R4734" s="16">
        <v>2446332.6500000004</v>
      </c>
      <c r="S4734" s="16">
        <v>200</v>
      </c>
      <c r="T4734" s="16" t="s">
        <v>9759</v>
      </c>
      <c r="U4734" s="16" t="s">
        <v>1210</v>
      </c>
      <c r="V4734" s="16" t="s">
        <v>1605</v>
      </c>
    </row>
    <row r="4735" spans="1:22" ht="75" x14ac:dyDescent="0.3">
      <c r="A4735" s="16">
        <v>4730</v>
      </c>
      <c r="B4735" s="21" t="s">
        <v>8766</v>
      </c>
      <c r="C4735" s="16" t="s">
        <v>8765</v>
      </c>
      <c r="D4735" s="16" t="s">
        <v>1501</v>
      </c>
      <c r="E4735" s="16" t="s">
        <v>9138</v>
      </c>
      <c r="F4735" s="16"/>
      <c r="G4735" s="16" t="s">
        <v>7034</v>
      </c>
      <c r="H4735" s="251">
        <v>2190720</v>
      </c>
      <c r="I4735" s="251">
        <v>3</v>
      </c>
      <c r="J4735" s="16">
        <v>253732.80450000003</v>
      </c>
      <c r="K4735" s="16">
        <v>1</v>
      </c>
      <c r="L4735" s="16">
        <v>0</v>
      </c>
      <c r="M4735" s="16">
        <v>0</v>
      </c>
      <c r="N4735" s="16">
        <v>0</v>
      </c>
      <c r="O4735" s="16">
        <v>0</v>
      </c>
      <c r="P4735" s="16">
        <v>0</v>
      </c>
      <c r="Q4735" s="16">
        <v>0</v>
      </c>
      <c r="R4735" s="16">
        <v>2444452.8045000001</v>
      </c>
      <c r="S4735" s="16">
        <v>4</v>
      </c>
      <c r="T4735" s="16" t="s">
        <v>9133</v>
      </c>
      <c r="U4735" s="16" t="s">
        <v>35</v>
      </c>
      <c r="V4735" s="16"/>
    </row>
    <row r="4736" spans="1:22" ht="187.5" x14ac:dyDescent="0.3">
      <c r="A4736" s="16">
        <v>4731</v>
      </c>
      <c r="B4736" s="21" t="s">
        <v>2548</v>
      </c>
      <c r="C4736" s="16" t="s">
        <v>2549</v>
      </c>
      <c r="D4736" s="16" t="s">
        <v>2550</v>
      </c>
      <c r="E4736" s="16" t="s">
        <v>5718</v>
      </c>
      <c r="F4736" s="16"/>
      <c r="G4736" s="16" t="s">
        <v>1493</v>
      </c>
      <c r="H4736" s="251">
        <v>2444400</v>
      </c>
      <c r="I4736" s="251">
        <v>12</v>
      </c>
      <c r="J4736" s="16">
        <v>0</v>
      </c>
      <c r="K4736" s="16">
        <v>0</v>
      </c>
      <c r="L4736" s="16">
        <v>0</v>
      </c>
      <c r="M4736" s="16">
        <v>0</v>
      </c>
      <c r="N4736" s="16">
        <v>0</v>
      </c>
      <c r="O4736" s="16">
        <v>0</v>
      </c>
      <c r="P4736" s="16">
        <v>0</v>
      </c>
      <c r="Q4736" s="16">
        <v>0</v>
      </c>
      <c r="R4736" s="16">
        <v>2444400</v>
      </c>
      <c r="S4736" s="16">
        <v>12</v>
      </c>
      <c r="T4736" s="16" t="s">
        <v>76</v>
      </c>
      <c r="U4736" s="16" t="s">
        <v>2567</v>
      </c>
      <c r="V4736" s="16" t="s">
        <v>199</v>
      </c>
    </row>
    <row r="4737" spans="1:22" ht="112.5" x14ac:dyDescent="0.3">
      <c r="A4737" s="16">
        <v>4732</v>
      </c>
      <c r="B4737" s="21" t="s">
        <v>4249</v>
      </c>
      <c r="C4737" s="16" t="s">
        <v>5306</v>
      </c>
      <c r="D4737" s="16" t="s">
        <v>5307</v>
      </c>
      <c r="E4737" s="16" t="s">
        <v>5308</v>
      </c>
      <c r="F4737" s="16"/>
      <c r="G4737" s="16" t="s">
        <v>1493</v>
      </c>
      <c r="H4737" s="251">
        <v>2444009</v>
      </c>
      <c r="I4737" s="251">
        <v>31</v>
      </c>
      <c r="J4737" s="16">
        <v>0</v>
      </c>
      <c r="K4737" s="16">
        <v>0</v>
      </c>
      <c r="L4737" s="16">
        <v>0</v>
      </c>
      <c r="M4737" s="16">
        <v>0</v>
      </c>
      <c r="N4737" s="16">
        <v>0</v>
      </c>
      <c r="O4737" s="16">
        <v>0</v>
      </c>
      <c r="P4737" s="16">
        <v>0</v>
      </c>
      <c r="Q4737" s="16">
        <v>0</v>
      </c>
      <c r="R4737" s="16">
        <v>2444009</v>
      </c>
      <c r="S4737" s="16">
        <v>31</v>
      </c>
      <c r="T4737" s="16" t="s">
        <v>76</v>
      </c>
      <c r="U4737" s="16" t="s">
        <v>2567</v>
      </c>
      <c r="V4737" s="16" t="s">
        <v>5309</v>
      </c>
    </row>
    <row r="4738" spans="1:22" ht="75" x14ac:dyDescent="0.3">
      <c r="A4738" s="16">
        <v>4733</v>
      </c>
      <c r="B4738" s="113" t="s">
        <v>15708</v>
      </c>
      <c r="C4738" s="113" t="s">
        <v>15709</v>
      </c>
      <c r="D4738" s="113" t="s">
        <v>13212</v>
      </c>
      <c r="E4738" s="113" t="s">
        <v>15710</v>
      </c>
      <c r="F4738" s="123" t="s">
        <v>14449</v>
      </c>
      <c r="G4738" s="113" t="s">
        <v>9115</v>
      </c>
      <c r="H4738" s="189">
        <v>2440592</v>
      </c>
      <c r="I4738" s="172" t="s">
        <v>7128</v>
      </c>
      <c r="J4738" s="20"/>
      <c r="K4738" s="20"/>
      <c r="L4738" s="20"/>
      <c r="M4738" s="20"/>
      <c r="N4738" s="20"/>
      <c r="O4738" s="20"/>
      <c r="P4738" s="20"/>
      <c r="Q4738" s="20"/>
      <c r="R4738" s="16">
        <v>2440592</v>
      </c>
      <c r="S4738" s="21">
        <v>20</v>
      </c>
      <c r="T4738" s="113" t="s">
        <v>15681</v>
      </c>
      <c r="U4738" s="16" t="s">
        <v>15684</v>
      </c>
      <c r="V4738" s="16" t="s">
        <v>15685</v>
      </c>
    </row>
    <row r="4739" spans="1:22" ht="225" x14ac:dyDescent="0.3">
      <c r="A4739" s="16">
        <v>4734</v>
      </c>
      <c r="B4739" s="21" t="s">
        <v>2848</v>
      </c>
      <c r="C4739" s="16" t="s">
        <v>5219</v>
      </c>
      <c r="D4739" s="16" t="s">
        <v>5220</v>
      </c>
      <c r="E4739" s="16" t="s">
        <v>6101</v>
      </c>
      <c r="F4739" s="16"/>
      <c r="G4739" s="16" t="s">
        <v>24</v>
      </c>
      <c r="H4739" s="251">
        <v>2440550</v>
      </c>
      <c r="I4739" s="251">
        <v>2569</v>
      </c>
      <c r="J4739" s="16">
        <v>0</v>
      </c>
      <c r="K4739" s="16">
        <v>0</v>
      </c>
      <c r="L4739" s="16">
        <v>0</v>
      </c>
      <c r="M4739" s="16">
        <v>0</v>
      </c>
      <c r="N4739" s="16">
        <v>0</v>
      </c>
      <c r="O4739" s="16">
        <v>0</v>
      </c>
      <c r="P4739" s="16">
        <v>0</v>
      </c>
      <c r="Q4739" s="16">
        <v>0</v>
      </c>
      <c r="R4739" s="16">
        <v>2440550</v>
      </c>
      <c r="S4739" s="16">
        <v>2569</v>
      </c>
      <c r="T4739" s="16" t="s">
        <v>76</v>
      </c>
      <c r="U4739" s="16"/>
      <c r="V4739" s="16"/>
    </row>
    <row r="4740" spans="1:22" ht="37.5" x14ac:dyDescent="0.3">
      <c r="A4740" s="16">
        <v>4735</v>
      </c>
      <c r="B4740" s="16" t="s">
        <v>532</v>
      </c>
      <c r="C4740" s="16" t="s">
        <v>12759</v>
      </c>
      <c r="D4740" s="16" t="s">
        <v>12760</v>
      </c>
      <c r="E4740" s="16" t="s">
        <v>12761</v>
      </c>
      <c r="F4740" s="16"/>
      <c r="G4740" s="151" t="s">
        <v>9115</v>
      </c>
      <c r="H4740" s="275">
        <v>0</v>
      </c>
      <c r="I4740" s="275">
        <v>0</v>
      </c>
      <c r="J4740" s="275">
        <v>0</v>
      </c>
      <c r="K4740" s="275">
        <v>0</v>
      </c>
      <c r="L4740" s="275">
        <v>1219200</v>
      </c>
      <c r="M4740" s="275" t="s">
        <v>9283</v>
      </c>
      <c r="N4740" s="275">
        <v>0</v>
      </c>
      <c r="O4740" s="275">
        <v>0</v>
      </c>
      <c r="P4740" s="275">
        <v>1219200</v>
      </c>
      <c r="Q4740" s="275" t="s">
        <v>9283</v>
      </c>
      <c r="R4740" s="16">
        <v>2438400</v>
      </c>
      <c r="S4740" s="275">
        <v>64</v>
      </c>
      <c r="T4740" s="38" t="s">
        <v>11752</v>
      </c>
      <c r="U4740" s="279"/>
      <c r="V4740" s="279"/>
    </row>
    <row r="4741" spans="1:22" ht="56.25" x14ac:dyDescent="0.3">
      <c r="A4741" s="16">
        <v>4736</v>
      </c>
      <c r="B4741" s="113" t="s">
        <v>4334</v>
      </c>
      <c r="C4741" s="113" t="s">
        <v>16364</v>
      </c>
      <c r="D4741" s="113" t="s">
        <v>864</v>
      </c>
      <c r="E4741" s="113" t="s">
        <v>16365</v>
      </c>
      <c r="F4741" s="113" t="s">
        <v>16366</v>
      </c>
      <c r="G4741" s="113" t="s">
        <v>9115</v>
      </c>
      <c r="H4741" s="172">
        <v>2436721.0499999998</v>
      </c>
      <c r="I4741" s="172">
        <v>3</v>
      </c>
      <c r="J4741" s="174"/>
      <c r="K4741" s="174"/>
      <c r="L4741" s="174"/>
      <c r="M4741" s="174"/>
      <c r="N4741" s="174"/>
      <c r="O4741" s="174"/>
      <c r="P4741" s="174"/>
      <c r="Q4741" s="174"/>
      <c r="R4741" s="16">
        <v>2436721.0499999998</v>
      </c>
      <c r="S4741" s="171">
        <v>3</v>
      </c>
      <c r="T4741" s="113" t="s">
        <v>15928</v>
      </c>
      <c r="U4741" s="219">
        <v>398</v>
      </c>
      <c r="V4741" s="112" t="s">
        <v>199</v>
      </c>
    </row>
    <row r="4742" spans="1:22" ht="37.5" x14ac:dyDescent="0.3">
      <c r="A4742" s="16">
        <v>4737</v>
      </c>
      <c r="B4742" s="21" t="s">
        <v>8515</v>
      </c>
      <c r="C4742" s="16" t="s">
        <v>8516</v>
      </c>
      <c r="D4742" s="16" t="s">
        <v>8517</v>
      </c>
      <c r="E4742" s="16" t="s">
        <v>8518</v>
      </c>
      <c r="F4742" s="16"/>
      <c r="G4742" s="16" t="s">
        <v>33</v>
      </c>
      <c r="H4742" s="251">
        <v>609000</v>
      </c>
      <c r="I4742" s="251">
        <v>1</v>
      </c>
      <c r="J4742" s="16">
        <v>0</v>
      </c>
      <c r="K4742" s="16">
        <v>0</v>
      </c>
      <c r="L4742" s="16">
        <v>609000</v>
      </c>
      <c r="M4742" s="16">
        <v>1</v>
      </c>
      <c r="N4742" s="16">
        <v>609000</v>
      </c>
      <c r="O4742" s="16">
        <v>1</v>
      </c>
      <c r="P4742" s="16">
        <v>609000</v>
      </c>
      <c r="Q4742" s="16">
        <v>1</v>
      </c>
      <c r="R4742" s="16">
        <v>2436000</v>
      </c>
      <c r="S4742" s="16">
        <v>4</v>
      </c>
      <c r="T4742" s="16" t="s">
        <v>213</v>
      </c>
      <c r="U4742" s="16" t="s">
        <v>7048</v>
      </c>
      <c r="V4742" s="16" t="s">
        <v>7048</v>
      </c>
    </row>
    <row r="4743" spans="1:22" ht="131.25" x14ac:dyDescent="0.3">
      <c r="A4743" s="16">
        <v>4738</v>
      </c>
      <c r="B4743" s="21" t="s">
        <v>8519</v>
      </c>
      <c r="C4743" s="16" t="s">
        <v>8520</v>
      </c>
      <c r="D4743" s="16" t="s">
        <v>194</v>
      </c>
      <c r="E4743" s="16" t="s">
        <v>8521</v>
      </c>
      <c r="F4743" s="16"/>
      <c r="G4743" s="16" t="s">
        <v>1664</v>
      </c>
      <c r="H4743" s="251">
        <v>583200</v>
      </c>
      <c r="I4743" s="251">
        <v>135</v>
      </c>
      <c r="J4743" s="16">
        <v>371988.5</v>
      </c>
      <c r="K4743" s="16">
        <v>75.5</v>
      </c>
      <c r="L4743" s="16">
        <v>492700</v>
      </c>
      <c r="M4743" s="16">
        <v>100</v>
      </c>
      <c r="N4743" s="16">
        <v>492700</v>
      </c>
      <c r="O4743" s="16">
        <v>100</v>
      </c>
      <c r="P4743" s="16">
        <v>492700</v>
      </c>
      <c r="Q4743" s="16">
        <v>100</v>
      </c>
      <c r="R4743" s="16">
        <v>2433288.5</v>
      </c>
      <c r="S4743" s="16">
        <v>510.5</v>
      </c>
      <c r="T4743" s="16" t="s">
        <v>213</v>
      </c>
      <c r="U4743" s="16" t="s">
        <v>35</v>
      </c>
      <c r="V4743" s="16" t="s">
        <v>8522</v>
      </c>
    </row>
    <row r="4744" spans="1:22" ht="131.25" x14ac:dyDescent="0.3">
      <c r="A4744" s="16">
        <v>4739</v>
      </c>
      <c r="B4744" s="16" t="s">
        <v>1754</v>
      </c>
      <c r="C4744" s="16" t="s">
        <v>1755</v>
      </c>
      <c r="D4744" s="16" t="s">
        <v>1756</v>
      </c>
      <c r="E4744" s="16" t="s">
        <v>13364</v>
      </c>
      <c r="F4744" s="16"/>
      <c r="G4744" s="151" t="s">
        <v>10918</v>
      </c>
      <c r="H4744" s="168">
        <v>486632</v>
      </c>
      <c r="I4744" s="166">
        <v>1031</v>
      </c>
      <c r="J4744" s="166">
        <v>486632</v>
      </c>
      <c r="K4744" s="166">
        <v>1031</v>
      </c>
      <c r="L4744" s="166">
        <v>486632</v>
      </c>
      <c r="M4744" s="166">
        <v>1031</v>
      </c>
      <c r="N4744" s="166">
        <v>486632</v>
      </c>
      <c r="O4744" s="166">
        <v>1031</v>
      </c>
      <c r="P4744" s="166">
        <v>486632</v>
      </c>
      <c r="Q4744" s="166">
        <v>1031</v>
      </c>
      <c r="R4744" s="16">
        <v>2433160</v>
      </c>
      <c r="S4744" s="275">
        <v>5155</v>
      </c>
      <c r="T4744" s="20" t="s">
        <v>13227</v>
      </c>
      <c r="U4744" s="118"/>
      <c r="V4744" s="118"/>
    </row>
    <row r="4745" spans="1:22" ht="75" x14ac:dyDescent="0.3">
      <c r="A4745" s="16">
        <v>4740</v>
      </c>
      <c r="B4745" s="16" t="s">
        <v>3952</v>
      </c>
      <c r="C4745" s="16" t="s">
        <v>5849</v>
      </c>
      <c r="D4745" s="16" t="s">
        <v>5850</v>
      </c>
      <c r="E4745" s="16" t="s">
        <v>13107</v>
      </c>
      <c r="F4745" s="16"/>
      <c r="G4745" s="151" t="s">
        <v>13108</v>
      </c>
      <c r="H4745" s="166">
        <v>2432617.8199999998</v>
      </c>
      <c r="I4745" s="166" t="s">
        <v>10633</v>
      </c>
      <c r="J4745" s="166">
        <v>0</v>
      </c>
      <c r="K4745" s="166">
        <v>0</v>
      </c>
      <c r="L4745" s="166">
        <v>0</v>
      </c>
      <c r="M4745" s="166">
        <v>0</v>
      </c>
      <c r="N4745" s="166">
        <v>0</v>
      </c>
      <c r="O4745" s="166">
        <v>0</v>
      </c>
      <c r="P4745" s="166">
        <v>0</v>
      </c>
      <c r="Q4745" s="166">
        <v>0</v>
      </c>
      <c r="R4745" s="16">
        <v>2432617.8199999998</v>
      </c>
      <c r="S4745" s="275">
        <v>26</v>
      </c>
      <c r="T4745" s="20" t="s">
        <v>12910</v>
      </c>
      <c r="U4745" s="118" t="s">
        <v>2567</v>
      </c>
      <c r="V4745" s="118"/>
    </row>
    <row r="4746" spans="1:22" ht="93.75" x14ac:dyDescent="0.3">
      <c r="A4746" s="16">
        <v>4741</v>
      </c>
      <c r="B4746" s="21" t="s">
        <v>8523</v>
      </c>
      <c r="C4746" s="16" t="s">
        <v>8524</v>
      </c>
      <c r="D4746" s="16" t="s">
        <v>8525</v>
      </c>
      <c r="E4746" s="16" t="s">
        <v>8526</v>
      </c>
      <c r="F4746" s="16"/>
      <c r="G4746" s="16" t="s">
        <v>33</v>
      </c>
      <c r="H4746" s="251">
        <v>230999.99999999997</v>
      </c>
      <c r="I4746" s="251">
        <v>1100</v>
      </c>
      <c r="J4746" s="16">
        <v>550000</v>
      </c>
      <c r="K4746" s="16">
        <v>1000</v>
      </c>
      <c r="L4746" s="16">
        <v>550000</v>
      </c>
      <c r="M4746" s="16">
        <v>1000</v>
      </c>
      <c r="N4746" s="16">
        <v>550000</v>
      </c>
      <c r="O4746" s="16">
        <v>1000</v>
      </c>
      <c r="P4746" s="16">
        <v>550000</v>
      </c>
      <c r="Q4746" s="16">
        <v>1000</v>
      </c>
      <c r="R4746" s="16">
        <v>2431000</v>
      </c>
      <c r="S4746" s="16">
        <v>5100</v>
      </c>
      <c r="T4746" s="16" t="s">
        <v>213</v>
      </c>
      <c r="U4746" s="16" t="s">
        <v>35</v>
      </c>
      <c r="V4746" s="16" t="s">
        <v>8527</v>
      </c>
    </row>
    <row r="4747" spans="1:22" ht="37.5" x14ac:dyDescent="0.3">
      <c r="A4747" s="16">
        <v>4742</v>
      </c>
      <c r="B4747" s="114" t="s">
        <v>6389</v>
      </c>
      <c r="C4747" s="114" t="s">
        <v>7028</v>
      </c>
      <c r="D4747" s="114" t="s">
        <v>970</v>
      </c>
      <c r="E4747" s="114" t="s">
        <v>1051</v>
      </c>
      <c r="F4747" s="114" t="s">
        <v>14449</v>
      </c>
      <c r="G4747" s="114" t="s">
        <v>9115</v>
      </c>
      <c r="H4747" s="189">
        <v>2430400</v>
      </c>
      <c r="I4747" s="172">
        <v>2</v>
      </c>
      <c r="J4747" s="20"/>
      <c r="K4747" s="20"/>
      <c r="L4747" s="20"/>
      <c r="M4747" s="20"/>
      <c r="N4747" s="20"/>
      <c r="O4747" s="20"/>
      <c r="P4747" s="20"/>
      <c r="Q4747" s="20"/>
      <c r="R4747" s="16">
        <v>2430400</v>
      </c>
      <c r="S4747" s="21">
        <v>2</v>
      </c>
      <c r="T4747" s="20" t="s">
        <v>15828</v>
      </c>
      <c r="U4747" s="112"/>
      <c r="V4747" s="37"/>
    </row>
    <row r="4748" spans="1:22" ht="225" x14ac:dyDescent="0.3">
      <c r="A4748" s="16">
        <v>4743</v>
      </c>
      <c r="B4748" s="21" t="s">
        <v>8528</v>
      </c>
      <c r="C4748" s="16" t="s">
        <v>8529</v>
      </c>
      <c r="D4748" s="16" t="s">
        <v>8530</v>
      </c>
      <c r="E4748" s="16" t="s">
        <v>8531</v>
      </c>
      <c r="F4748" s="16"/>
      <c r="G4748" s="16" t="s">
        <v>33</v>
      </c>
      <c r="H4748" s="251">
        <v>472000</v>
      </c>
      <c r="I4748" s="251">
        <v>1</v>
      </c>
      <c r="J4748" s="16">
        <v>489200</v>
      </c>
      <c r="K4748" s="16">
        <v>1</v>
      </c>
      <c r="L4748" s="16">
        <v>489200</v>
      </c>
      <c r="M4748" s="16">
        <v>1</v>
      </c>
      <c r="N4748" s="16">
        <v>489200</v>
      </c>
      <c r="O4748" s="16">
        <v>1</v>
      </c>
      <c r="P4748" s="16">
        <v>489200</v>
      </c>
      <c r="Q4748" s="16">
        <v>1</v>
      </c>
      <c r="R4748" s="16">
        <v>2428800</v>
      </c>
      <c r="S4748" s="16">
        <v>5</v>
      </c>
      <c r="T4748" s="16" t="s">
        <v>213</v>
      </c>
      <c r="U4748" s="16" t="s">
        <v>7048</v>
      </c>
      <c r="V4748" s="16" t="s">
        <v>7048</v>
      </c>
    </row>
    <row r="4749" spans="1:22" ht="56.25" x14ac:dyDescent="0.3">
      <c r="A4749" s="16">
        <v>4744</v>
      </c>
      <c r="B4749" s="21" t="s">
        <v>5688</v>
      </c>
      <c r="C4749" s="16" t="s">
        <v>5689</v>
      </c>
      <c r="D4749" s="16" t="s">
        <v>641</v>
      </c>
      <c r="E4749" s="16" t="s">
        <v>6551</v>
      </c>
      <c r="F4749" s="16"/>
      <c r="G4749" s="16" t="s">
        <v>444</v>
      </c>
      <c r="H4749" s="251">
        <v>2426760</v>
      </c>
      <c r="I4749" s="251">
        <v>18</v>
      </c>
      <c r="J4749" s="16">
        <v>0</v>
      </c>
      <c r="K4749" s="16">
        <v>0</v>
      </c>
      <c r="L4749" s="16">
        <v>0</v>
      </c>
      <c r="M4749" s="16">
        <v>0</v>
      </c>
      <c r="N4749" s="16">
        <v>0</v>
      </c>
      <c r="O4749" s="16">
        <v>0</v>
      </c>
      <c r="P4749" s="16">
        <v>0</v>
      </c>
      <c r="Q4749" s="16">
        <v>0</v>
      </c>
      <c r="R4749" s="16">
        <v>2426760</v>
      </c>
      <c r="S4749" s="16">
        <v>18</v>
      </c>
      <c r="T4749" s="16" t="s">
        <v>76</v>
      </c>
      <c r="U4749" s="16"/>
      <c r="V4749" s="16"/>
    </row>
    <row r="4750" spans="1:22" ht="112.5" x14ac:dyDescent="0.3">
      <c r="A4750" s="16">
        <v>4745</v>
      </c>
      <c r="B4750" s="21" t="s">
        <v>6221</v>
      </c>
      <c r="C4750" s="16" t="s">
        <v>6222</v>
      </c>
      <c r="D4750" s="16" t="s">
        <v>6223</v>
      </c>
      <c r="E4750" s="16" t="s">
        <v>6224</v>
      </c>
      <c r="F4750" s="16"/>
      <c r="G4750" s="16" t="s">
        <v>1664</v>
      </c>
      <c r="H4750" s="251">
        <v>2425500</v>
      </c>
      <c r="I4750" s="251">
        <v>66</v>
      </c>
      <c r="J4750" s="16">
        <v>0</v>
      </c>
      <c r="K4750" s="16">
        <v>0</v>
      </c>
      <c r="L4750" s="16">
        <v>0</v>
      </c>
      <c r="M4750" s="16">
        <v>0</v>
      </c>
      <c r="N4750" s="16">
        <v>0</v>
      </c>
      <c r="O4750" s="16">
        <v>0</v>
      </c>
      <c r="P4750" s="16">
        <v>0</v>
      </c>
      <c r="Q4750" s="16">
        <v>0</v>
      </c>
      <c r="R4750" s="16">
        <v>2425500</v>
      </c>
      <c r="S4750" s="16">
        <v>66</v>
      </c>
      <c r="T4750" s="16" t="s">
        <v>76</v>
      </c>
      <c r="U4750" s="16"/>
      <c r="V4750" s="16"/>
    </row>
    <row r="4751" spans="1:22" ht="93.75" x14ac:dyDescent="0.3">
      <c r="A4751" s="16">
        <v>4746</v>
      </c>
      <c r="B4751" s="114" t="s">
        <v>11405</v>
      </c>
      <c r="C4751" s="114" t="s">
        <v>11406</v>
      </c>
      <c r="D4751" s="114" t="s">
        <v>11407</v>
      </c>
      <c r="E4751" s="114" t="s">
        <v>14258</v>
      </c>
      <c r="F4751" s="114"/>
      <c r="G4751" s="20" t="s">
        <v>33</v>
      </c>
      <c r="H4751" s="115">
        <v>358000</v>
      </c>
      <c r="I4751" s="172">
        <v>3845</v>
      </c>
      <c r="J4751" s="114">
        <v>465539.66189856955</v>
      </c>
      <c r="K4751" s="114">
        <v>5000</v>
      </c>
      <c r="L4751" s="114">
        <v>498127.43823146942</v>
      </c>
      <c r="M4751" s="114">
        <v>5000</v>
      </c>
      <c r="N4751" s="114">
        <v>532996.35890767234</v>
      </c>
      <c r="O4751" s="114">
        <v>5000</v>
      </c>
      <c r="P4751" s="114">
        <v>570306.10403120948</v>
      </c>
      <c r="Q4751" s="114">
        <v>5000</v>
      </c>
      <c r="R4751" s="16">
        <v>2424969.5630689207</v>
      </c>
      <c r="S4751" s="114">
        <v>23845</v>
      </c>
      <c r="T4751" s="114" t="s">
        <v>13999</v>
      </c>
      <c r="U4751" s="221" t="s">
        <v>83</v>
      </c>
      <c r="V4751" s="221"/>
    </row>
    <row r="4752" spans="1:22" ht="409.5" x14ac:dyDescent="0.3">
      <c r="A4752" s="16">
        <v>4747</v>
      </c>
      <c r="B4752" s="21" t="s">
        <v>1550</v>
      </c>
      <c r="C4752" s="16" t="s">
        <v>1551</v>
      </c>
      <c r="D4752" s="16" t="s">
        <v>1552</v>
      </c>
      <c r="E4752" s="16" t="s">
        <v>5968</v>
      </c>
      <c r="F4752" s="16"/>
      <c r="G4752" s="16" t="s">
        <v>1493</v>
      </c>
      <c r="H4752" s="251">
        <v>2423921</v>
      </c>
      <c r="I4752" s="251">
        <v>1</v>
      </c>
      <c r="J4752" s="16">
        <v>0</v>
      </c>
      <c r="K4752" s="16">
        <v>0</v>
      </c>
      <c r="L4752" s="16">
        <v>0</v>
      </c>
      <c r="M4752" s="16">
        <v>0</v>
      </c>
      <c r="N4752" s="16">
        <v>0</v>
      </c>
      <c r="O4752" s="16">
        <v>0</v>
      </c>
      <c r="P4752" s="16">
        <v>0</v>
      </c>
      <c r="Q4752" s="16">
        <v>0</v>
      </c>
      <c r="R4752" s="16">
        <v>2423921</v>
      </c>
      <c r="S4752" s="16">
        <v>1</v>
      </c>
      <c r="T4752" s="16" t="s">
        <v>76</v>
      </c>
      <c r="U4752" s="16"/>
      <c r="V4752" s="16" t="s">
        <v>5969</v>
      </c>
    </row>
    <row r="4753" spans="1:22" ht="409.5" x14ac:dyDescent="0.3">
      <c r="A4753" s="16">
        <v>4748</v>
      </c>
      <c r="B4753" s="21" t="s">
        <v>6827</v>
      </c>
      <c r="C4753" s="16" t="s">
        <v>6828</v>
      </c>
      <c r="D4753" s="16" t="s">
        <v>6829</v>
      </c>
      <c r="E4753" s="16" t="s">
        <v>6830</v>
      </c>
      <c r="F4753" s="16"/>
      <c r="G4753" s="16" t="s">
        <v>24</v>
      </c>
      <c r="H4753" s="251">
        <v>280896</v>
      </c>
      <c r="I4753" s="251">
        <v>425.6</v>
      </c>
      <c r="J4753" s="16">
        <v>535080</v>
      </c>
      <c r="K4753" s="16">
        <v>350</v>
      </c>
      <c r="L4753" s="16">
        <v>535080</v>
      </c>
      <c r="M4753" s="16">
        <v>350</v>
      </c>
      <c r="N4753" s="16">
        <v>535080</v>
      </c>
      <c r="O4753" s="16">
        <v>350</v>
      </c>
      <c r="P4753" s="16">
        <v>535080</v>
      </c>
      <c r="Q4753" s="16">
        <v>350</v>
      </c>
      <c r="R4753" s="16">
        <v>2421216</v>
      </c>
      <c r="S4753" s="16">
        <v>1825.6</v>
      </c>
      <c r="T4753" s="16" t="s">
        <v>25</v>
      </c>
      <c r="U4753" s="16" t="s">
        <v>89</v>
      </c>
      <c r="V4753" s="16" t="s">
        <v>6831</v>
      </c>
    </row>
    <row r="4754" spans="1:22" ht="93.75" x14ac:dyDescent="0.3">
      <c r="A4754" s="16">
        <v>4749</v>
      </c>
      <c r="B4754" s="21" t="s">
        <v>501</v>
      </c>
      <c r="C4754" s="16" t="s">
        <v>9275</v>
      </c>
      <c r="D4754" s="16" t="s">
        <v>9276</v>
      </c>
      <c r="E4754" s="16" t="s">
        <v>9420</v>
      </c>
      <c r="F4754" s="16"/>
      <c r="G4754" s="16" t="s">
        <v>9115</v>
      </c>
      <c r="H4754" s="251">
        <v>2420117.06</v>
      </c>
      <c r="I4754" s="251" t="s">
        <v>9421</v>
      </c>
      <c r="J4754" s="16"/>
      <c r="K4754" s="16"/>
      <c r="L4754" s="16"/>
      <c r="M4754" s="16"/>
      <c r="N4754" s="16"/>
      <c r="O4754" s="16"/>
      <c r="P4754" s="16"/>
      <c r="Q4754" s="16"/>
      <c r="R4754" s="16">
        <v>2420117.06</v>
      </c>
      <c r="S4754" s="16">
        <v>8</v>
      </c>
      <c r="T4754" s="16" t="s">
        <v>1326</v>
      </c>
      <c r="U4754" s="16"/>
      <c r="V4754" s="16"/>
    </row>
    <row r="4755" spans="1:22" ht="168.75" x14ac:dyDescent="0.3">
      <c r="A4755" s="16">
        <v>4750</v>
      </c>
      <c r="B4755" s="21" t="s">
        <v>8532</v>
      </c>
      <c r="C4755" s="16" t="s">
        <v>533</v>
      </c>
      <c r="D4755" s="16" t="s">
        <v>532</v>
      </c>
      <c r="E4755" s="16" t="s">
        <v>517</v>
      </c>
      <c r="F4755" s="16"/>
      <c r="G4755" s="16" t="s">
        <v>49</v>
      </c>
      <c r="H4755" s="251">
        <v>407999.99999999994</v>
      </c>
      <c r="I4755" s="251">
        <v>12</v>
      </c>
      <c r="J4755" s="16">
        <v>531272</v>
      </c>
      <c r="K4755" s="16">
        <v>14</v>
      </c>
      <c r="L4755" s="16">
        <v>493324</v>
      </c>
      <c r="M4755" s="16">
        <v>13</v>
      </c>
      <c r="N4755" s="16">
        <v>493324</v>
      </c>
      <c r="O4755" s="16">
        <v>13</v>
      </c>
      <c r="P4755" s="16">
        <v>493324</v>
      </c>
      <c r="Q4755" s="16">
        <v>13</v>
      </c>
      <c r="R4755" s="16">
        <v>2419244</v>
      </c>
      <c r="S4755" s="16">
        <v>65</v>
      </c>
      <c r="T4755" s="16" t="s">
        <v>213</v>
      </c>
      <c r="U4755" s="16" t="s">
        <v>244</v>
      </c>
      <c r="V4755" s="16" t="s">
        <v>8533</v>
      </c>
    </row>
    <row r="4756" spans="1:22" ht="206.25" x14ac:dyDescent="0.3">
      <c r="A4756" s="16">
        <v>4751</v>
      </c>
      <c r="B4756" s="113" t="s">
        <v>14586</v>
      </c>
      <c r="C4756" s="113" t="s">
        <v>14587</v>
      </c>
      <c r="D4756" s="113" t="s">
        <v>14588</v>
      </c>
      <c r="E4756" s="113" t="s">
        <v>14589</v>
      </c>
      <c r="F4756" s="20" t="s">
        <v>14449</v>
      </c>
      <c r="G4756" s="113" t="s">
        <v>7084</v>
      </c>
      <c r="H4756" s="189">
        <v>2419200</v>
      </c>
      <c r="I4756" s="172" t="s">
        <v>9450</v>
      </c>
      <c r="J4756" s="20"/>
      <c r="K4756" s="20"/>
      <c r="L4756" s="20"/>
      <c r="M4756" s="20"/>
      <c r="N4756" s="20"/>
      <c r="O4756" s="20"/>
      <c r="P4756" s="20"/>
      <c r="Q4756" s="20"/>
      <c r="R4756" s="16">
        <v>2419200</v>
      </c>
      <c r="S4756" s="21">
        <v>300</v>
      </c>
      <c r="T4756" s="21" t="s">
        <v>14570</v>
      </c>
      <c r="U4756" s="16"/>
      <c r="V4756" s="112"/>
    </row>
    <row r="4757" spans="1:22" ht="187.5" x14ac:dyDescent="0.3">
      <c r="A4757" s="16">
        <v>4752</v>
      </c>
      <c r="B4757" s="21" t="s">
        <v>423</v>
      </c>
      <c r="C4757" s="16" t="s">
        <v>424</v>
      </c>
      <c r="D4757" s="16" t="s">
        <v>425</v>
      </c>
      <c r="E4757" s="16" t="s">
        <v>992</v>
      </c>
      <c r="F4757" s="16"/>
      <c r="G4757" s="16" t="s">
        <v>33</v>
      </c>
      <c r="H4757" s="251">
        <v>465000</v>
      </c>
      <c r="I4757" s="251">
        <v>5</v>
      </c>
      <c r="J4757" s="16">
        <v>976500</v>
      </c>
      <c r="K4757" s="16">
        <v>10</v>
      </c>
      <c r="L4757" s="16">
        <v>976500</v>
      </c>
      <c r="M4757" s="16">
        <v>10</v>
      </c>
      <c r="N4757" s="16">
        <v>0</v>
      </c>
      <c r="O4757" s="16">
        <v>0</v>
      </c>
      <c r="P4757" s="16">
        <v>0</v>
      </c>
      <c r="Q4757" s="16">
        <v>0</v>
      </c>
      <c r="R4757" s="16">
        <v>2418000</v>
      </c>
      <c r="S4757" s="16">
        <v>25</v>
      </c>
      <c r="T4757" s="16" t="s">
        <v>223</v>
      </c>
      <c r="U4757" s="16" t="s">
        <v>83</v>
      </c>
      <c r="V4757" s="16" t="s">
        <v>428</v>
      </c>
    </row>
    <row r="4758" spans="1:22" ht="56.25" x14ac:dyDescent="0.3">
      <c r="A4758" s="16">
        <v>4753</v>
      </c>
      <c r="B4758" s="16" t="s">
        <v>1940</v>
      </c>
      <c r="C4758" s="16" t="s">
        <v>13642</v>
      </c>
      <c r="D4758" s="16" t="s">
        <v>13643</v>
      </c>
      <c r="E4758" s="16" t="s">
        <v>13644</v>
      </c>
      <c r="F4758" s="16"/>
      <c r="G4758" s="151" t="s">
        <v>9115</v>
      </c>
      <c r="H4758" s="166">
        <v>2415400.4</v>
      </c>
      <c r="I4758" s="166" t="s">
        <v>13645</v>
      </c>
      <c r="J4758" s="166"/>
      <c r="K4758" s="166"/>
      <c r="L4758" s="166"/>
      <c r="M4758" s="166"/>
      <c r="N4758" s="166"/>
      <c r="O4758" s="166"/>
      <c r="P4758" s="166"/>
      <c r="Q4758" s="166"/>
      <c r="R4758" s="16">
        <v>2415400.4</v>
      </c>
      <c r="S4758" s="275">
        <v>229</v>
      </c>
      <c r="T4758" s="123" t="s">
        <v>13573</v>
      </c>
      <c r="U4758" s="118"/>
      <c r="V4758" s="118" t="s">
        <v>13646</v>
      </c>
    </row>
    <row r="4759" spans="1:22" ht="337.5" x14ac:dyDescent="0.3">
      <c r="A4759" s="16">
        <v>4754</v>
      </c>
      <c r="B4759" s="21" t="s">
        <v>2657</v>
      </c>
      <c r="C4759" s="16" t="s">
        <v>2656</v>
      </c>
      <c r="D4759" s="16" t="s">
        <v>2658</v>
      </c>
      <c r="E4759" s="16" t="s">
        <v>5212</v>
      </c>
      <c r="F4759" s="16"/>
      <c r="G4759" s="16" t="s">
        <v>24</v>
      </c>
      <c r="H4759" s="251">
        <v>2415000</v>
      </c>
      <c r="I4759" s="251">
        <v>1500</v>
      </c>
      <c r="J4759" s="16">
        <v>0</v>
      </c>
      <c r="K4759" s="16">
        <v>0</v>
      </c>
      <c r="L4759" s="16">
        <v>0</v>
      </c>
      <c r="M4759" s="16">
        <v>0</v>
      </c>
      <c r="N4759" s="16">
        <v>0</v>
      </c>
      <c r="O4759" s="16">
        <v>0</v>
      </c>
      <c r="P4759" s="16">
        <v>0</v>
      </c>
      <c r="Q4759" s="16">
        <v>0</v>
      </c>
      <c r="R4759" s="16">
        <v>2415000</v>
      </c>
      <c r="S4759" s="16">
        <v>1500</v>
      </c>
      <c r="T4759" s="16" t="s">
        <v>76</v>
      </c>
      <c r="U4759" s="16" t="s">
        <v>2567</v>
      </c>
      <c r="V4759" s="16" t="s">
        <v>5213</v>
      </c>
    </row>
    <row r="4760" spans="1:22" ht="75" x14ac:dyDescent="0.3">
      <c r="A4760" s="16">
        <v>4755</v>
      </c>
      <c r="B4760" s="21" t="s">
        <v>8534</v>
      </c>
      <c r="C4760" s="16" t="s">
        <v>4951</v>
      </c>
      <c r="D4760" s="16" t="s">
        <v>4950</v>
      </c>
      <c r="E4760" s="16" t="s">
        <v>4952</v>
      </c>
      <c r="F4760" s="16"/>
      <c r="G4760" s="16" t="s">
        <v>863</v>
      </c>
      <c r="H4760" s="251">
        <v>232000</v>
      </c>
      <c r="I4760" s="251">
        <v>100</v>
      </c>
      <c r="J4760" s="16">
        <v>545450</v>
      </c>
      <c r="K4760" s="16">
        <v>100</v>
      </c>
      <c r="L4760" s="16">
        <v>545450</v>
      </c>
      <c r="M4760" s="16">
        <v>100</v>
      </c>
      <c r="N4760" s="16">
        <v>545450</v>
      </c>
      <c r="O4760" s="16">
        <v>100</v>
      </c>
      <c r="P4760" s="16">
        <v>545450</v>
      </c>
      <c r="Q4760" s="16">
        <v>100</v>
      </c>
      <c r="R4760" s="16">
        <v>2413800</v>
      </c>
      <c r="S4760" s="16">
        <v>500</v>
      </c>
      <c r="T4760" s="16" t="s">
        <v>213</v>
      </c>
      <c r="U4760" s="16" t="s">
        <v>7048</v>
      </c>
      <c r="V4760" s="16" t="s">
        <v>7048</v>
      </c>
    </row>
    <row r="4761" spans="1:22" ht="150" x14ac:dyDescent="0.3">
      <c r="A4761" s="16">
        <v>4756</v>
      </c>
      <c r="B4761" s="21" t="s">
        <v>2848</v>
      </c>
      <c r="C4761" s="16" t="s">
        <v>2519</v>
      </c>
      <c r="D4761" s="16" t="s">
        <v>2520</v>
      </c>
      <c r="E4761" s="16" t="s">
        <v>6091</v>
      </c>
      <c r="F4761" s="16"/>
      <c r="G4761" s="16" t="s">
        <v>24</v>
      </c>
      <c r="H4761" s="251">
        <v>2413000</v>
      </c>
      <c r="I4761" s="251">
        <v>2540</v>
      </c>
      <c r="J4761" s="16">
        <v>0</v>
      </c>
      <c r="K4761" s="16">
        <v>0</v>
      </c>
      <c r="L4761" s="16">
        <v>0</v>
      </c>
      <c r="M4761" s="16">
        <v>0</v>
      </c>
      <c r="N4761" s="16">
        <v>0</v>
      </c>
      <c r="O4761" s="16">
        <v>0</v>
      </c>
      <c r="P4761" s="16">
        <v>0</v>
      </c>
      <c r="Q4761" s="16">
        <v>0</v>
      </c>
      <c r="R4761" s="16">
        <v>2413000</v>
      </c>
      <c r="S4761" s="16">
        <v>2540</v>
      </c>
      <c r="T4761" s="16" t="s">
        <v>76</v>
      </c>
      <c r="U4761" s="16"/>
      <c r="V4761" s="16"/>
    </row>
    <row r="4762" spans="1:22" ht="409.5" x14ac:dyDescent="0.3">
      <c r="A4762" s="16">
        <v>4757</v>
      </c>
      <c r="B4762" s="21" t="s">
        <v>1359</v>
      </c>
      <c r="C4762" s="16" t="s">
        <v>1360</v>
      </c>
      <c r="D4762" s="16" t="s">
        <v>1361</v>
      </c>
      <c r="E4762" s="16" t="s">
        <v>1362</v>
      </c>
      <c r="F4762" s="16"/>
      <c r="G4762" s="16" t="s">
        <v>33</v>
      </c>
      <c r="H4762" s="251">
        <v>2411885</v>
      </c>
      <c r="I4762" s="251">
        <v>2</v>
      </c>
      <c r="J4762" s="16">
        <v>0</v>
      </c>
      <c r="K4762" s="16">
        <v>0</v>
      </c>
      <c r="L4762" s="16">
        <v>0</v>
      </c>
      <c r="M4762" s="16">
        <v>0</v>
      </c>
      <c r="N4762" s="16">
        <v>0</v>
      </c>
      <c r="O4762" s="16">
        <v>0</v>
      </c>
      <c r="P4762" s="16">
        <v>0</v>
      </c>
      <c r="Q4762" s="16">
        <v>0</v>
      </c>
      <c r="R4762" s="16">
        <v>2411885</v>
      </c>
      <c r="S4762" s="16">
        <v>2</v>
      </c>
      <c r="T4762" s="16" t="s">
        <v>9759</v>
      </c>
      <c r="U4762" s="16" t="s">
        <v>83</v>
      </c>
      <c r="V4762" s="16" t="s">
        <v>199</v>
      </c>
    </row>
    <row r="4763" spans="1:22" ht="206.25" x14ac:dyDescent="0.3">
      <c r="A4763" s="16">
        <v>4758</v>
      </c>
      <c r="B4763" s="21" t="s">
        <v>3340</v>
      </c>
      <c r="C4763" s="16" t="s">
        <v>3339</v>
      </c>
      <c r="D4763" s="16" t="s">
        <v>1764</v>
      </c>
      <c r="E4763" s="16" t="s">
        <v>5778</v>
      </c>
      <c r="F4763" s="16"/>
      <c r="G4763" s="16" t="s">
        <v>1493</v>
      </c>
      <c r="H4763" s="251">
        <v>2411864</v>
      </c>
      <c r="I4763" s="251">
        <v>14</v>
      </c>
      <c r="J4763" s="16">
        <v>0</v>
      </c>
      <c r="K4763" s="16">
        <v>0</v>
      </c>
      <c r="L4763" s="16">
        <v>0</v>
      </c>
      <c r="M4763" s="16">
        <v>0</v>
      </c>
      <c r="N4763" s="16">
        <v>0</v>
      </c>
      <c r="O4763" s="16">
        <v>0</v>
      </c>
      <c r="P4763" s="16">
        <v>0</v>
      </c>
      <c r="Q4763" s="16">
        <v>0</v>
      </c>
      <c r="R4763" s="16">
        <v>2411864</v>
      </c>
      <c r="S4763" s="16">
        <v>14</v>
      </c>
      <c r="T4763" s="16" t="s">
        <v>76</v>
      </c>
      <c r="U4763" s="16" t="s">
        <v>2567</v>
      </c>
      <c r="V4763" s="16" t="s">
        <v>5779</v>
      </c>
    </row>
    <row r="4764" spans="1:22" ht="56.25" x14ac:dyDescent="0.3">
      <c r="A4764" s="16">
        <v>4759</v>
      </c>
      <c r="B4764" s="16" t="s">
        <v>7831</v>
      </c>
      <c r="C4764" s="16" t="s">
        <v>13409</v>
      </c>
      <c r="D4764" s="16" t="s">
        <v>13410</v>
      </c>
      <c r="E4764" s="16" t="s">
        <v>13411</v>
      </c>
      <c r="F4764" s="16"/>
      <c r="G4764" s="151" t="s">
        <v>7079</v>
      </c>
      <c r="H4764" s="168">
        <v>2410126.21</v>
      </c>
      <c r="I4764" s="166">
        <v>0.46</v>
      </c>
      <c r="J4764" s="166">
        <v>0</v>
      </c>
      <c r="K4764" s="166">
        <v>0</v>
      </c>
      <c r="L4764" s="166">
        <v>0</v>
      </c>
      <c r="M4764" s="166">
        <v>0</v>
      </c>
      <c r="N4764" s="166">
        <v>0</v>
      </c>
      <c r="O4764" s="166">
        <v>0</v>
      </c>
      <c r="P4764" s="166">
        <v>0</v>
      </c>
      <c r="Q4764" s="166">
        <v>0</v>
      </c>
      <c r="R4764" s="16">
        <v>2410126.21</v>
      </c>
      <c r="S4764" s="275">
        <v>0.46</v>
      </c>
      <c r="T4764" s="20" t="s">
        <v>13227</v>
      </c>
      <c r="U4764" s="118"/>
      <c r="V4764" s="118"/>
    </row>
    <row r="4765" spans="1:22" ht="75" x14ac:dyDescent="0.3">
      <c r="A4765" s="16">
        <v>4760</v>
      </c>
      <c r="B4765" s="51" t="s">
        <v>14810</v>
      </c>
      <c r="C4765" s="51" t="s">
        <v>14811</v>
      </c>
      <c r="D4765" s="51" t="s">
        <v>14812</v>
      </c>
      <c r="E4765" s="51" t="s">
        <v>14813</v>
      </c>
      <c r="F4765" s="51"/>
      <c r="G4765" s="51" t="s">
        <v>9115</v>
      </c>
      <c r="H4765" s="308">
        <v>2408000</v>
      </c>
      <c r="I4765" s="251">
        <v>5</v>
      </c>
      <c r="J4765" s="17"/>
      <c r="K4765" s="17"/>
      <c r="L4765" s="17"/>
      <c r="M4765" s="17"/>
      <c r="N4765" s="17"/>
      <c r="O4765" s="17"/>
      <c r="P4765" s="17"/>
      <c r="Q4765" s="17"/>
      <c r="R4765" s="16">
        <v>2408000</v>
      </c>
      <c r="S4765" s="16">
        <v>5</v>
      </c>
      <c r="T4765" s="51" t="s">
        <v>14655</v>
      </c>
      <c r="U4765" s="51"/>
      <c r="V4765" s="17"/>
    </row>
    <row r="4766" spans="1:22" ht="75" x14ac:dyDescent="0.3">
      <c r="A4766" s="16">
        <v>4761</v>
      </c>
      <c r="B4766" s="20" t="s">
        <v>6339</v>
      </c>
      <c r="C4766" s="20" t="s">
        <v>14995</v>
      </c>
      <c r="D4766" s="20" t="s">
        <v>16257</v>
      </c>
      <c r="E4766" s="20" t="s">
        <v>16258</v>
      </c>
      <c r="F4766" s="154" t="s">
        <v>16259</v>
      </c>
      <c r="G4766" s="21" t="s">
        <v>33</v>
      </c>
      <c r="H4766" s="115">
        <v>2404883.4</v>
      </c>
      <c r="I4766" s="115">
        <v>20</v>
      </c>
      <c r="J4766" s="171"/>
      <c r="K4766" s="171"/>
      <c r="L4766" s="171"/>
      <c r="M4766" s="171"/>
      <c r="N4766" s="174"/>
      <c r="O4766" s="174"/>
      <c r="P4766" s="174"/>
      <c r="Q4766" s="174"/>
      <c r="R4766" s="16">
        <v>2404883.4</v>
      </c>
      <c r="S4766" s="171">
        <v>20</v>
      </c>
      <c r="T4766" s="21" t="s">
        <v>15928</v>
      </c>
      <c r="U4766" s="16" t="s">
        <v>199</v>
      </c>
      <c r="V4766" s="16" t="s">
        <v>199</v>
      </c>
    </row>
    <row r="4767" spans="1:22" ht="356.25" x14ac:dyDescent="0.3">
      <c r="A4767" s="16">
        <v>4762</v>
      </c>
      <c r="B4767" s="21" t="s">
        <v>2062</v>
      </c>
      <c r="C4767" s="16" t="s">
        <v>2063</v>
      </c>
      <c r="D4767" s="16" t="s">
        <v>2064</v>
      </c>
      <c r="E4767" s="16" t="s">
        <v>5812</v>
      </c>
      <c r="F4767" s="16"/>
      <c r="G4767" s="16" t="s">
        <v>7035</v>
      </c>
      <c r="H4767" s="251">
        <v>2401963.2000000002</v>
      </c>
      <c r="I4767" s="251">
        <v>423</v>
      </c>
      <c r="J4767" s="16">
        <v>0</v>
      </c>
      <c r="K4767" s="16">
        <v>0</v>
      </c>
      <c r="L4767" s="16">
        <v>0</v>
      </c>
      <c r="M4767" s="16">
        <v>0</v>
      </c>
      <c r="N4767" s="16">
        <v>0</v>
      </c>
      <c r="O4767" s="16">
        <v>0</v>
      </c>
      <c r="P4767" s="16">
        <v>0</v>
      </c>
      <c r="Q4767" s="16">
        <v>0</v>
      </c>
      <c r="R4767" s="16">
        <v>2401963.2000000002</v>
      </c>
      <c r="S4767" s="16">
        <v>423</v>
      </c>
      <c r="T4767" s="16" t="s">
        <v>76</v>
      </c>
      <c r="U4767" s="16" t="s">
        <v>2567</v>
      </c>
      <c r="V4767" s="16" t="s">
        <v>5813</v>
      </c>
    </row>
    <row r="4768" spans="1:22" ht="409.5" x14ac:dyDescent="0.3">
      <c r="A4768" s="16">
        <v>4763</v>
      </c>
      <c r="B4768" s="33" t="s">
        <v>2958</v>
      </c>
      <c r="C4768" s="17" t="s">
        <v>2959</v>
      </c>
      <c r="D4768" s="47" t="s">
        <v>2960</v>
      </c>
      <c r="E4768" s="45" t="s">
        <v>2961</v>
      </c>
      <c r="F4768" s="16"/>
      <c r="G4768" s="16" t="s">
        <v>33</v>
      </c>
      <c r="H4768" s="251">
        <v>2400000</v>
      </c>
      <c r="I4768" s="251">
        <v>4</v>
      </c>
      <c r="J4768" s="16">
        <v>0</v>
      </c>
      <c r="K4768" s="16">
        <v>0</v>
      </c>
      <c r="L4768" s="16">
        <v>0</v>
      </c>
      <c r="M4768" s="16">
        <v>0</v>
      </c>
      <c r="N4768" s="16">
        <v>0</v>
      </c>
      <c r="O4768" s="16">
        <v>0</v>
      </c>
      <c r="P4768" s="16">
        <v>0</v>
      </c>
      <c r="Q4768" s="16">
        <v>0</v>
      </c>
      <c r="R4768" s="16">
        <v>2400000</v>
      </c>
      <c r="S4768" s="16">
        <v>4</v>
      </c>
      <c r="T4768" s="16" t="s">
        <v>1516</v>
      </c>
      <c r="U4768" s="16" t="s">
        <v>353</v>
      </c>
      <c r="V4768" s="16" t="s">
        <v>199</v>
      </c>
    </row>
    <row r="4769" spans="1:22" ht="409.5" x14ac:dyDescent="0.3">
      <c r="A4769" s="16">
        <v>4764</v>
      </c>
      <c r="B4769" s="21" t="s">
        <v>544</v>
      </c>
      <c r="C4769" s="16" t="s">
        <v>5980</v>
      </c>
      <c r="D4769" s="16" t="s">
        <v>5981</v>
      </c>
      <c r="E4769" s="16" t="s">
        <v>6028</v>
      </c>
      <c r="F4769" s="16"/>
      <c r="G4769" s="16" t="s">
        <v>1493</v>
      </c>
      <c r="H4769" s="251">
        <v>2400000</v>
      </c>
      <c r="I4769" s="251">
        <v>2</v>
      </c>
      <c r="J4769" s="16">
        <v>0</v>
      </c>
      <c r="K4769" s="16">
        <v>0</v>
      </c>
      <c r="L4769" s="16">
        <v>0</v>
      </c>
      <c r="M4769" s="16">
        <v>0</v>
      </c>
      <c r="N4769" s="16">
        <v>0</v>
      </c>
      <c r="O4769" s="16">
        <v>0</v>
      </c>
      <c r="P4769" s="16">
        <v>0</v>
      </c>
      <c r="Q4769" s="16">
        <v>0</v>
      </c>
      <c r="R4769" s="16">
        <v>2400000</v>
      </c>
      <c r="S4769" s="16">
        <v>2</v>
      </c>
      <c r="T4769" s="16" t="s">
        <v>76</v>
      </c>
      <c r="U4769" s="16"/>
      <c r="V4769" s="16"/>
    </row>
    <row r="4770" spans="1:22" ht="409.5" x14ac:dyDescent="0.3">
      <c r="A4770" s="16">
        <v>4765</v>
      </c>
      <c r="B4770" s="21" t="s">
        <v>6208</v>
      </c>
      <c r="C4770" s="16" t="s">
        <v>6209</v>
      </c>
      <c r="D4770" s="16" t="s">
        <v>6210</v>
      </c>
      <c r="E4770" s="16" t="s">
        <v>6211</v>
      </c>
      <c r="F4770" s="16"/>
      <c r="G4770" s="16" t="s">
        <v>49</v>
      </c>
      <c r="H4770" s="251">
        <v>2400000</v>
      </c>
      <c r="I4770" s="251">
        <v>2</v>
      </c>
      <c r="J4770" s="16">
        <v>0</v>
      </c>
      <c r="K4770" s="16">
        <v>0</v>
      </c>
      <c r="L4770" s="16">
        <v>0</v>
      </c>
      <c r="M4770" s="16">
        <v>0</v>
      </c>
      <c r="N4770" s="16">
        <v>0</v>
      </c>
      <c r="O4770" s="16">
        <v>0</v>
      </c>
      <c r="P4770" s="16">
        <v>0</v>
      </c>
      <c r="Q4770" s="16">
        <v>0</v>
      </c>
      <c r="R4770" s="16">
        <v>2400000</v>
      </c>
      <c r="S4770" s="16">
        <v>2</v>
      </c>
      <c r="T4770" s="16" t="s">
        <v>76</v>
      </c>
      <c r="U4770" s="16"/>
      <c r="V4770" s="16"/>
    </row>
    <row r="4771" spans="1:22" ht="150" x14ac:dyDescent="0.3">
      <c r="A4771" s="16">
        <v>4766</v>
      </c>
      <c r="B4771" s="21" t="s">
        <v>8535</v>
      </c>
      <c r="C4771" s="16" t="s">
        <v>8536</v>
      </c>
      <c r="D4771" s="16" t="s">
        <v>1993</v>
      </c>
      <c r="E4771" s="16" t="s">
        <v>8537</v>
      </c>
      <c r="F4771" s="16"/>
      <c r="G4771" s="16" t="s">
        <v>49</v>
      </c>
      <c r="H4771" s="251">
        <v>600000</v>
      </c>
      <c r="I4771" s="251">
        <v>3</v>
      </c>
      <c r="J4771" s="16">
        <v>0</v>
      </c>
      <c r="K4771" s="16">
        <v>0</v>
      </c>
      <c r="L4771" s="16">
        <v>600000</v>
      </c>
      <c r="M4771" s="16">
        <v>3</v>
      </c>
      <c r="N4771" s="16">
        <v>600000</v>
      </c>
      <c r="O4771" s="16">
        <v>3</v>
      </c>
      <c r="P4771" s="16">
        <v>600000</v>
      </c>
      <c r="Q4771" s="16">
        <v>3</v>
      </c>
      <c r="R4771" s="16">
        <v>2400000</v>
      </c>
      <c r="S4771" s="16">
        <v>12</v>
      </c>
      <c r="T4771" s="16" t="s">
        <v>213</v>
      </c>
      <c r="U4771" s="16" t="s">
        <v>2567</v>
      </c>
      <c r="V4771" s="16" t="s">
        <v>2567</v>
      </c>
    </row>
    <row r="4772" spans="1:22" ht="37.5" x14ac:dyDescent="0.3">
      <c r="A4772" s="16">
        <v>4767</v>
      </c>
      <c r="B4772" s="16" t="s">
        <v>12762</v>
      </c>
      <c r="C4772" s="16" t="s">
        <v>12763</v>
      </c>
      <c r="D4772" s="16" t="s">
        <v>12764</v>
      </c>
      <c r="E4772" s="16" t="s">
        <v>12765</v>
      </c>
      <c r="F4772" s="16"/>
      <c r="G4772" s="151" t="s">
        <v>7084</v>
      </c>
      <c r="H4772" s="275">
        <v>0</v>
      </c>
      <c r="I4772" s="275">
        <v>0</v>
      </c>
      <c r="J4772" s="275">
        <v>0</v>
      </c>
      <c r="K4772" s="275">
        <v>0</v>
      </c>
      <c r="L4772" s="275">
        <v>1200000</v>
      </c>
      <c r="M4772" s="275" t="s">
        <v>9201</v>
      </c>
      <c r="N4772" s="275">
        <v>0</v>
      </c>
      <c r="O4772" s="275">
        <v>0</v>
      </c>
      <c r="P4772" s="275">
        <v>1200000</v>
      </c>
      <c r="Q4772" s="275" t="s">
        <v>9201</v>
      </c>
      <c r="R4772" s="16">
        <v>2400000</v>
      </c>
      <c r="S4772" s="275">
        <v>10</v>
      </c>
      <c r="T4772" s="38" t="s">
        <v>11752</v>
      </c>
      <c r="U4772" s="279"/>
      <c r="V4772" s="279"/>
    </row>
    <row r="4773" spans="1:22" ht="243.75" x14ac:dyDescent="0.3">
      <c r="A4773" s="16">
        <v>4768</v>
      </c>
      <c r="B4773" s="114" t="s">
        <v>3312</v>
      </c>
      <c r="C4773" s="114" t="s">
        <v>3313</v>
      </c>
      <c r="D4773" s="114"/>
      <c r="E4773" s="114" t="s">
        <v>14259</v>
      </c>
      <c r="F4773" s="114"/>
      <c r="G4773" s="20" t="s">
        <v>33</v>
      </c>
      <c r="H4773" s="115">
        <v>510000</v>
      </c>
      <c r="I4773" s="172">
        <v>240</v>
      </c>
      <c r="J4773" s="114">
        <v>425000</v>
      </c>
      <c r="K4773" s="114">
        <v>200</v>
      </c>
      <c r="L4773" s="114">
        <v>454750</v>
      </c>
      <c r="M4773" s="114">
        <v>200</v>
      </c>
      <c r="N4773" s="114">
        <v>486582.5</v>
      </c>
      <c r="O4773" s="114">
        <v>200</v>
      </c>
      <c r="P4773" s="114">
        <v>520643.27500000002</v>
      </c>
      <c r="Q4773" s="114">
        <v>200</v>
      </c>
      <c r="R4773" s="16">
        <v>2396975.7749999999</v>
      </c>
      <c r="S4773" s="114">
        <v>1040</v>
      </c>
      <c r="T4773" s="114" t="s">
        <v>13999</v>
      </c>
      <c r="U4773" s="221" t="s">
        <v>83</v>
      </c>
      <c r="V4773" s="221"/>
    </row>
    <row r="4774" spans="1:22" ht="75" x14ac:dyDescent="0.3">
      <c r="A4774" s="16">
        <v>4769</v>
      </c>
      <c r="B4774" s="51" t="s">
        <v>194</v>
      </c>
      <c r="C4774" s="51" t="s">
        <v>3097</v>
      </c>
      <c r="D4774" s="51" t="s">
        <v>3098</v>
      </c>
      <c r="E4774" s="51" t="s">
        <v>15021</v>
      </c>
      <c r="F4774" s="51"/>
      <c r="G4774" s="51" t="s">
        <v>7079</v>
      </c>
      <c r="H4774" s="437">
        <v>2395680</v>
      </c>
      <c r="I4774" s="251" t="s">
        <v>9130</v>
      </c>
      <c r="J4774" s="17"/>
      <c r="K4774" s="17"/>
      <c r="L4774" s="17"/>
      <c r="M4774" s="17"/>
      <c r="N4774" s="17"/>
      <c r="O4774" s="17"/>
      <c r="P4774" s="17"/>
      <c r="Q4774" s="17"/>
      <c r="R4774" s="16">
        <v>2395680</v>
      </c>
      <c r="S4774" s="16">
        <v>3</v>
      </c>
      <c r="T4774" s="51" t="s">
        <v>14655</v>
      </c>
      <c r="U4774" s="51"/>
      <c r="V4774" s="17"/>
    </row>
    <row r="4775" spans="1:22" ht="131.25" x14ac:dyDescent="0.3">
      <c r="A4775" s="16">
        <v>4770</v>
      </c>
      <c r="B4775" s="21" t="s">
        <v>8538</v>
      </c>
      <c r="C4775" s="16" t="s">
        <v>5653</v>
      </c>
      <c r="D4775" s="16" t="s">
        <v>1953</v>
      </c>
      <c r="E4775" s="16" t="s">
        <v>5654</v>
      </c>
      <c r="F4775" s="16"/>
      <c r="G4775" s="16" t="s">
        <v>33</v>
      </c>
      <c r="H4775" s="251">
        <v>426060</v>
      </c>
      <c r="I4775" s="251">
        <v>540</v>
      </c>
      <c r="J4775" s="16">
        <v>492336</v>
      </c>
      <c r="K4775" s="16">
        <v>520</v>
      </c>
      <c r="L4775" s="16">
        <v>492336</v>
      </c>
      <c r="M4775" s="16">
        <v>520</v>
      </c>
      <c r="N4775" s="16">
        <v>492336</v>
      </c>
      <c r="O4775" s="16">
        <v>520</v>
      </c>
      <c r="P4775" s="16">
        <v>492336</v>
      </c>
      <c r="Q4775" s="16">
        <v>520</v>
      </c>
      <c r="R4775" s="16">
        <v>2395404</v>
      </c>
      <c r="S4775" s="16">
        <v>2620</v>
      </c>
      <c r="T4775" s="16" t="s">
        <v>213</v>
      </c>
      <c r="U4775" s="16" t="s">
        <v>83</v>
      </c>
      <c r="V4775" s="16" t="s">
        <v>7910</v>
      </c>
    </row>
    <row r="4776" spans="1:22" ht="37.5" x14ac:dyDescent="0.3">
      <c r="A4776" s="16">
        <v>4771</v>
      </c>
      <c r="B4776" s="21" t="s">
        <v>5773</v>
      </c>
      <c r="C4776" s="16" t="s">
        <v>5774</v>
      </c>
      <c r="D4776" s="16" t="s">
        <v>5775</v>
      </c>
      <c r="E4776" s="16" t="s">
        <v>10374</v>
      </c>
      <c r="F4776" s="16"/>
      <c r="G4776" s="16" t="s">
        <v>9114</v>
      </c>
      <c r="H4776" s="251">
        <v>2395008</v>
      </c>
      <c r="I4776" s="251" t="s">
        <v>9120</v>
      </c>
      <c r="J4776" s="16"/>
      <c r="K4776" s="16"/>
      <c r="L4776" s="16"/>
      <c r="M4776" s="16"/>
      <c r="N4776" s="16"/>
      <c r="O4776" s="16"/>
      <c r="P4776" s="16"/>
      <c r="Q4776" s="16"/>
      <c r="R4776" s="16">
        <v>2395008</v>
      </c>
      <c r="S4776" s="16">
        <v>2</v>
      </c>
      <c r="T4776" s="16" t="s">
        <v>76</v>
      </c>
      <c r="U4776" s="16" t="s">
        <v>83</v>
      </c>
      <c r="V4776" s="16" t="s">
        <v>10464</v>
      </c>
    </row>
    <row r="4777" spans="1:22" ht="37.5" x14ac:dyDescent="0.3">
      <c r="A4777" s="16">
        <v>4772</v>
      </c>
      <c r="B4777" s="21" t="s">
        <v>5773</v>
      </c>
      <c r="C4777" s="16" t="s">
        <v>5774</v>
      </c>
      <c r="D4777" s="16" t="s">
        <v>5775</v>
      </c>
      <c r="E4777" s="16" t="s">
        <v>10374</v>
      </c>
      <c r="F4777" s="16"/>
      <c r="G4777" s="16" t="s">
        <v>9114</v>
      </c>
      <c r="H4777" s="251">
        <v>2395008</v>
      </c>
      <c r="I4777" s="251" t="s">
        <v>9120</v>
      </c>
      <c r="J4777" s="16"/>
      <c r="K4777" s="16"/>
      <c r="L4777" s="16"/>
      <c r="M4777" s="16"/>
      <c r="N4777" s="16"/>
      <c r="O4777" s="16"/>
      <c r="P4777" s="16"/>
      <c r="Q4777" s="16"/>
      <c r="R4777" s="16">
        <v>2395008</v>
      </c>
      <c r="S4777" s="16">
        <v>2</v>
      </c>
      <c r="T4777" s="16" t="s">
        <v>76</v>
      </c>
      <c r="U4777" s="16" t="s">
        <v>83</v>
      </c>
      <c r="V4777" s="16" t="s">
        <v>10464</v>
      </c>
    </row>
    <row r="4778" spans="1:22" ht="75" x14ac:dyDescent="0.3">
      <c r="A4778" s="16">
        <v>4773</v>
      </c>
      <c r="B4778" s="21" t="s">
        <v>8539</v>
      </c>
      <c r="C4778" s="16" t="s">
        <v>685</v>
      </c>
      <c r="D4778" s="16" t="s">
        <v>417</v>
      </c>
      <c r="E4778" s="16" t="s">
        <v>686</v>
      </c>
      <c r="F4778" s="16"/>
      <c r="G4778" s="16" t="s">
        <v>33</v>
      </c>
      <c r="H4778" s="251">
        <v>474981</v>
      </c>
      <c r="I4778" s="251">
        <v>12</v>
      </c>
      <c r="J4778" s="16">
        <v>569977.19999999995</v>
      </c>
      <c r="K4778" s="16">
        <v>19</v>
      </c>
      <c r="L4778" s="16">
        <v>449982</v>
      </c>
      <c r="M4778" s="16">
        <v>15</v>
      </c>
      <c r="N4778" s="16">
        <v>449982</v>
      </c>
      <c r="O4778" s="16">
        <v>15</v>
      </c>
      <c r="P4778" s="16">
        <v>449982</v>
      </c>
      <c r="Q4778" s="16">
        <v>15</v>
      </c>
      <c r="R4778" s="16">
        <v>2394904.2000000002</v>
      </c>
      <c r="S4778" s="16">
        <v>76</v>
      </c>
      <c r="T4778" s="16" t="s">
        <v>213</v>
      </c>
      <c r="U4778" s="16" t="s">
        <v>35</v>
      </c>
      <c r="V4778" s="16" t="s">
        <v>8540</v>
      </c>
    </row>
    <row r="4779" spans="1:22" ht="409.5" x14ac:dyDescent="0.3">
      <c r="A4779" s="16">
        <v>4774</v>
      </c>
      <c r="B4779" s="21" t="s">
        <v>3672</v>
      </c>
      <c r="C4779" s="16" t="s">
        <v>3673</v>
      </c>
      <c r="D4779" s="16" t="s">
        <v>3674</v>
      </c>
      <c r="E4779" s="16" t="s">
        <v>3675</v>
      </c>
      <c r="F4779" s="16"/>
      <c r="G4779" s="16" t="s">
        <v>33</v>
      </c>
      <c r="H4779" s="251">
        <v>460800</v>
      </c>
      <c r="I4779" s="251">
        <v>3</v>
      </c>
      <c r="J4779" s="16">
        <v>483000</v>
      </c>
      <c r="K4779" s="16">
        <v>5</v>
      </c>
      <c r="L4779" s="16">
        <v>483000</v>
      </c>
      <c r="M4779" s="16">
        <v>5</v>
      </c>
      <c r="N4779" s="16">
        <v>483000</v>
      </c>
      <c r="O4779" s="16">
        <v>5</v>
      </c>
      <c r="P4779" s="16">
        <v>483000</v>
      </c>
      <c r="Q4779" s="16">
        <v>5</v>
      </c>
      <c r="R4779" s="16">
        <v>2392800</v>
      </c>
      <c r="S4779" s="16">
        <v>23</v>
      </c>
      <c r="T4779" s="16" t="s">
        <v>25</v>
      </c>
      <c r="U4779" s="16" t="s">
        <v>2567</v>
      </c>
      <c r="V4779" s="16" t="s">
        <v>199</v>
      </c>
    </row>
    <row r="4780" spans="1:22" ht="75" x14ac:dyDescent="0.3">
      <c r="A4780" s="16">
        <v>4775</v>
      </c>
      <c r="B4780" s="21" t="s">
        <v>9253</v>
      </c>
      <c r="C4780" s="16" t="s">
        <v>9254</v>
      </c>
      <c r="D4780" s="16" t="s">
        <v>9255</v>
      </c>
      <c r="E4780" s="16" t="s">
        <v>9256</v>
      </c>
      <c r="F4780" s="16"/>
      <c r="G4780" s="16" t="s">
        <v>9115</v>
      </c>
      <c r="H4780" s="251">
        <v>2392367.17</v>
      </c>
      <c r="I4780" s="251" t="s">
        <v>9120</v>
      </c>
      <c r="J4780" s="16"/>
      <c r="K4780" s="16"/>
      <c r="L4780" s="16"/>
      <c r="M4780" s="16"/>
      <c r="N4780" s="16"/>
      <c r="O4780" s="16"/>
      <c r="P4780" s="16"/>
      <c r="Q4780" s="16"/>
      <c r="R4780" s="16">
        <v>2392367.17</v>
      </c>
      <c r="S4780" s="16">
        <v>2</v>
      </c>
      <c r="T4780" s="16" t="s">
        <v>1326</v>
      </c>
      <c r="U4780" s="16"/>
      <c r="V4780" s="16"/>
    </row>
    <row r="4781" spans="1:22" ht="75" x14ac:dyDescent="0.3">
      <c r="A4781" s="16">
        <v>4776</v>
      </c>
      <c r="B4781" s="21" t="s">
        <v>8541</v>
      </c>
      <c r="C4781" s="16" t="s">
        <v>8542</v>
      </c>
      <c r="D4781" s="16" t="s">
        <v>8543</v>
      </c>
      <c r="E4781" s="16" t="s">
        <v>8544</v>
      </c>
      <c r="F4781" s="16"/>
      <c r="G4781" s="16" t="s">
        <v>33</v>
      </c>
      <c r="H4781" s="251">
        <v>597996</v>
      </c>
      <c r="I4781" s="251">
        <v>18</v>
      </c>
      <c r="J4781" s="16">
        <v>0</v>
      </c>
      <c r="K4781" s="16">
        <v>0</v>
      </c>
      <c r="L4781" s="16">
        <v>597996</v>
      </c>
      <c r="M4781" s="16">
        <v>18</v>
      </c>
      <c r="N4781" s="16">
        <v>597996</v>
      </c>
      <c r="O4781" s="16">
        <v>0</v>
      </c>
      <c r="P4781" s="16">
        <v>597996</v>
      </c>
      <c r="Q4781" s="16">
        <v>18</v>
      </c>
      <c r="R4781" s="16">
        <v>2391984</v>
      </c>
      <c r="S4781" s="16">
        <v>54</v>
      </c>
      <c r="T4781" s="16" t="s">
        <v>213</v>
      </c>
      <c r="U4781" s="16" t="s">
        <v>7048</v>
      </c>
      <c r="V4781" s="16" t="s">
        <v>7048</v>
      </c>
    </row>
    <row r="4782" spans="1:22" ht="337.5" x14ac:dyDescent="0.3">
      <c r="A4782" s="16">
        <v>4777</v>
      </c>
      <c r="B4782" s="21" t="s">
        <v>8545</v>
      </c>
      <c r="C4782" s="16" t="s">
        <v>8546</v>
      </c>
      <c r="D4782" s="16" t="s">
        <v>8547</v>
      </c>
      <c r="E4782" s="16" t="s">
        <v>8548</v>
      </c>
      <c r="F4782" s="16"/>
      <c r="G4782" s="16" t="s">
        <v>33</v>
      </c>
      <c r="H4782" s="251">
        <v>225935.99999999997</v>
      </c>
      <c r="I4782" s="251">
        <v>1569</v>
      </c>
      <c r="J4782" s="16">
        <v>541382.40000000002</v>
      </c>
      <c r="K4782" s="16">
        <v>3133</v>
      </c>
      <c r="L4782" s="16">
        <v>541382.40000000002</v>
      </c>
      <c r="M4782" s="16">
        <v>3133</v>
      </c>
      <c r="N4782" s="16">
        <v>541382.40000000002</v>
      </c>
      <c r="O4782" s="16">
        <v>3133</v>
      </c>
      <c r="P4782" s="16">
        <v>541382.40000000002</v>
      </c>
      <c r="Q4782" s="16">
        <v>3133</v>
      </c>
      <c r="R4782" s="16">
        <v>2391465.6</v>
      </c>
      <c r="S4782" s="16">
        <v>14101</v>
      </c>
      <c r="T4782" s="16" t="s">
        <v>213</v>
      </c>
      <c r="U4782" s="16" t="s">
        <v>83</v>
      </c>
      <c r="V4782" s="16" t="s">
        <v>3838</v>
      </c>
    </row>
    <row r="4783" spans="1:22" ht="93.75" x14ac:dyDescent="0.3">
      <c r="A4783" s="16">
        <v>4778</v>
      </c>
      <c r="B4783" s="114" t="s">
        <v>2795</v>
      </c>
      <c r="C4783" s="114" t="s">
        <v>2796</v>
      </c>
      <c r="D4783" s="114" t="s">
        <v>2797</v>
      </c>
      <c r="E4783" s="114" t="s">
        <v>14260</v>
      </c>
      <c r="F4783" s="114"/>
      <c r="G4783" s="20" t="s">
        <v>33</v>
      </c>
      <c r="H4783" s="115">
        <v>374000</v>
      </c>
      <c r="I4783" s="172">
        <v>824</v>
      </c>
      <c r="J4783" s="114">
        <v>453883.49514563108</v>
      </c>
      <c r="K4783" s="114">
        <v>1000</v>
      </c>
      <c r="L4783" s="114">
        <v>485655.33980582526</v>
      </c>
      <c r="M4783" s="114">
        <v>1000</v>
      </c>
      <c r="N4783" s="114">
        <v>519651.21359223308</v>
      </c>
      <c r="O4783" s="114">
        <v>1000</v>
      </c>
      <c r="P4783" s="114">
        <v>556026.79854368942</v>
      </c>
      <c r="Q4783" s="114">
        <v>1000</v>
      </c>
      <c r="R4783" s="16">
        <v>2389216.8470873786</v>
      </c>
      <c r="S4783" s="114">
        <v>4824</v>
      </c>
      <c r="T4783" s="114" t="s">
        <v>13999</v>
      </c>
      <c r="U4783" s="221" t="s">
        <v>83</v>
      </c>
      <c r="V4783" s="221"/>
    </row>
    <row r="4784" spans="1:22" ht="37.5" x14ac:dyDescent="0.3">
      <c r="A4784" s="16">
        <v>4779</v>
      </c>
      <c r="B4784" s="16" t="s">
        <v>12614</v>
      </c>
      <c r="C4784" s="16" t="s">
        <v>12731</v>
      </c>
      <c r="D4784" s="16" t="s">
        <v>2309</v>
      </c>
      <c r="E4784" s="16" t="s">
        <v>12766</v>
      </c>
      <c r="F4784" s="16"/>
      <c r="G4784" s="151" t="s">
        <v>9115</v>
      </c>
      <c r="H4784" s="275">
        <v>0</v>
      </c>
      <c r="I4784" s="275">
        <v>0</v>
      </c>
      <c r="J4784" s="275">
        <v>0</v>
      </c>
      <c r="K4784" s="275">
        <v>0</v>
      </c>
      <c r="L4784" s="275">
        <v>1192664</v>
      </c>
      <c r="M4784" s="275" t="s">
        <v>9120</v>
      </c>
      <c r="N4784" s="275">
        <v>0</v>
      </c>
      <c r="O4784" s="275">
        <v>0</v>
      </c>
      <c r="P4784" s="275">
        <v>1192664</v>
      </c>
      <c r="Q4784" s="275" t="s">
        <v>9120</v>
      </c>
      <c r="R4784" s="16">
        <v>2385328</v>
      </c>
      <c r="S4784" s="275">
        <v>4</v>
      </c>
      <c r="T4784" s="38" t="s">
        <v>11752</v>
      </c>
      <c r="U4784" s="279"/>
      <c r="V4784" s="279"/>
    </row>
    <row r="4785" spans="1:22" ht="37.5" x14ac:dyDescent="0.3">
      <c r="A4785" s="16">
        <v>4780</v>
      </c>
      <c r="B4785" s="114" t="s">
        <v>5258</v>
      </c>
      <c r="C4785" s="114" t="s">
        <v>15866</v>
      </c>
      <c r="D4785" s="114" t="s">
        <v>15867</v>
      </c>
      <c r="E4785" s="114" t="s">
        <v>1051</v>
      </c>
      <c r="F4785" s="114" t="s">
        <v>14449</v>
      </c>
      <c r="G4785" s="114" t="s">
        <v>9122</v>
      </c>
      <c r="H4785" s="189">
        <v>2384342.35</v>
      </c>
      <c r="I4785" s="172" t="s">
        <v>15879</v>
      </c>
      <c r="J4785" s="20"/>
      <c r="K4785" s="20"/>
      <c r="L4785" s="20"/>
      <c r="M4785" s="20"/>
      <c r="N4785" s="20"/>
      <c r="O4785" s="20"/>
      <c r="P4785" s="20"/>
      <c r="Q4785" s="20"/>
      <c r="R4785" s="16">
        <v>2384342.35</v>
      </c>
      <c r="S4785" s="21"/>
      <c r="T4785" s="20" t="s">
        <v>15828</v>
      </c>
      <c r="U4785" s="112"/>
      <c r="V4785" s="37"/>
    </row>
    <row r="4786" spans="1:22" ht="112.5" x14ac:dyDescent="0.3">
      <c r="A4786" s="16">
        <v>4781</v>
      </c>
      <c r="B4786" s="22" t="s">
        <v>1945</v>
      </c>
      <c r="C4786" s="41" t="s">
        <v>1946</v>
      </c>
      <c r="D4786" s="41" t="s">
        <v>1947</v>
      </c>
      <c r="E4786" s="46" t="s">
        <v>1948</v>
      </c>
      <c r="F4786" s="16"/>
      <c r="G4786" s="16" t="s">
        <v>33</v>
      </c>
      <c r="H4786" s="251">
        <v>2383500</v>
      </c>
      <c r="I4786" s="482">
        <v>50</v>
      </c>
      <c r="J4786" s="16">
        <v>0</v>
      </c>
      <c r="K4786" s="16">
        <v>0</v>
      </c>
      <c r="L4786" s="16">
        <v>0</v>
      </c>
      <c r="M4786" s="16">
        <v>0</v>
      </c>
      <c r="N4786" s="16">
        <v>0</v>
      </c>
      <c r="O4786" s="16">
        <v>0</v>
      </c>
      <c r="P4786" s="16">
        <v>0</v>
      </c>
      <c r="Q4786" s="16">
        <v>0</v>
      </c>
      <c r="R4786" s="16">
        <v>2383500</v>
      </c>
      <c r="S4786" s="16">
        <v>50</v>
      </c>
      <c r="T4786" s="16" t="s">
        <v>1516</v>
      </c>
      <c r="U4786" s="16" t="s">
        <v>244</v>
      </c>
      <c r="V4786" s="16" t="s">
        <v>199</v>
      </c>
    </row>
    <row r="4787" spans="1:22" ht="75" x14ac:dyDescent="0.3">
      <c r="A4787" s="16">
        <v>4782</v>
      </c>
      <c r="B4787" s="21" t="s">
        <v>831</v>
      </c>
      <c r="C4787" s="16" t="s">
        <v>853</v>
      </c>
      <c r="D4787" s="16" t="s">
        <v>854</v>
      </c>
      <c r="E4787" s="16" t="s">
        <v>855</v>
      </c>
      <c r="F4787" s="16"/>
      <c r="G4787" s="16" t="s">
        <v>33</v>
      </c>
      <c r="H4787" s="251">
        <v>1168128</v>
      </c>
      <c r="I4787" s="251">
        <v>9</v>
      </c>
      <c r="J4787" s="16">
        <v>1214853.1199999999</v>
      </c>
      <c r="K4787" s="16">
        <v>9</v>
      </c>
      <c r="L4787" s="16">
        <v>0</v>
      </c>
      <c r="M4787" s="16">
        <v>0</v>
      </c>
      <c r="N4787" s="16">
        <v>0</v>
      </c>
      <c r="O4787" s="16">
        <v>0</v>
      </c>
      <c r="P4787" s="16">
        <v>0</v>
      </c>
      <c r="Q4787" s="16">
        <v>0</v>
      </c>
      <c r="R4787" s="16">
        <v>2382981.1200000001</v>
      </c>
      <c r="S4787" s="16">
        <v>18</v>
      </c>
      <c r="T4787" s="16" t="s">
        <v>267</v>
      </c>
      <c r="U4787" s="16" t="s">
        <v>83</v>
      </c>
      <c r="V4787" s="16" t="s">
        <v>835</v>
      </c>
    </row>
    <row r="4788" spans="1:22" ht="75" x14ac:dyDescent="0.3">
      <c r="A4788" s="16">
        <v>4783</v>
      </c>
      <c r="B4788" s="21" t="s">
        <v>831</v>
      </c>
      <c r="C4788" s="16" t="s">
        <v>853</v>
      </c>
      <c r="D4788" s="16" t="s">
        <v>854</v>
      </c>
      <c r="E4788" s="16" t="s">
        <v>855</v>
      </c>
      <c r="F4788" s="16"/>
      <c r="G4788" s="16" t="s">
        <v>33</v>
      </c>
      <c r="H4788" s="251">
        <v>1168128</v>
      </c>
      <c r="I4788" s="251">
        <v>9</v>
      </c>
      <c r="J4788" s="16">
        <v>1214853.1199999999</v>
      </c>
      <c r="K4788" s="16">
        <v>9</v>
      </c>
      <c r="L4788" s="16"/>
      <c r="M4788" s="16"/>
      <c r="N4788" s="16"/>
      <c r="O4788" s="16"/>
      <c r="P4788" s="16">
        <v>0</v>
      </c>
      <c r="Q4788" s="16">
        <v>0</v>
      </c>
      <c r="R4788" s="16">
        <v>2382981.1200000001</v>
      </c>
      <c r="S4788" s="16">
        <v>18</v>
      </c>
      <c r="T4788" s="16" t="s">
        <v>267</v>
      </c>
      <c r="U4788" s="16" t="s">
        <v>83</v>
      </c>
      <c r="V4788" s="16" t="s">
        <v>835</v>
      </c>
    </row>
    <row r="4789" spans="1:22" ht="318.75" x14ac:dyDescent="0.3">
      <c r="A4789" s="16">
        <v>4784</v>
      </c>
      <c r="B4789" s="21" t="s">
        <v>1676</v>
      </c>
      <c r="C4789" s="16" t="s">
        <v>1677</v>
      </c>
      <c r="D4789" s="16" t="s">
        <v>844</v>
      </c>
      <c r="E4789" s="16" t="s">
        <v>5990</v>
      </c>
      <c r="F4789" s="16"/>
      <c r="G4789" s="16" t="s">
        <v>1493</v>
      </c>
      <c r="H4789" s="251">
        <v>2381400</v>
      </c>
      <c r="I4789" s="251">
        <v>28</v>
      </c>
      <c r="J4789" s="16">
        <v>0</v>
      </c>
      <c r="K4789" s="16">
        <v>0</v>
      </c>
      <c r="L4789" s="16">
        <v>0</v>
      </c>
      <c r="M4789" s="16">
        <v>0</v>
      </c>
      <c r="N4789" s="16">
        <v>0</v>
      </c>
      <c r="O4789" s="16">
        <v>0</v>
      </c>
      <c r="P4789" s="16">
        <v>0</v>
      </c>
      <c r="Q4789" s="16">
        <v>0</v>
      </c>
      <c r="R4789" s="16">
        <v>2381400</v>
      </c>
      <c r="S4789" s="16">
        <v>28</v>
      </c>
      <c r="T4789" s="16" t="s">
        <v>76</v>
      </c>
      <c r="U4789" s="16"/>
      <c r="V4789" s="16" t="s">
        <v>5991</v>
      </c>
    </row>
    <row r="4790" spans="1:22" ht="409.5" x14ac:dyDescent="0.3">
      <c r="A4790" s="16">
        <v>4785</v>
      </c>
      <c r="B4790" s="21" t="s">
        <v>6832</v>
      </c>
      <c r="C4790" s="16" t="s">
        <v>6833</v>
      </c>
      <c r="D4790" s="16" t="s">
        <v>6834</v>
      </c>
      <c r="E4790" s="16" t="s">
        <v>6835</v>
      </c>
      <c r="F4790" s="16"/>
      <c r="G4790" s="16" t="s">
        <v>33</v>
      </c>
      <c r="H4790" s="251">
        <v>311279.99999999994</v>
      </c>
      <c r="I4790" s="251">
        <v>24</v>
      </c>
      <c r="J4790" s="16">
        <v>517012.32</v>
      </c>
      <c r="K4790" s="16">
        <v>12</v>
      </c>
      <c r="L4790" s="16">
        <v>517012.32</v>
      </c>
      <c r="M4790" s="16">
        <v>12</v>
      </c>
      <c r="N4790" s="16">
        <v>517012.32</v>
      </c>
      <c r="O4790" s="16">
        <v>12</v>
      </c>
      <c r="P4790" s="16">
        <v>517012.32</v>
      </c>
      <c r="Q4790" s="16">
        <v>12</v>
      </c>
      <c r="R4790" s="16">
        <v>2379329.2799999998</v>
      </c>
      <c r="S4790" s="16">
        <v>72</v>
      </c>
      <c r="T4790" s="16" t="s">
        <v>25</v>
      </c>
      <c r="U4790" s="16" t="s">
        <v>204</v>
      </c>
      <c r="V4790" s="16" t="s">
        <v>6836</v>
      </c>
    </row>
    <row r="4791" spans="1:22" ht="409.5" x14ac:dyDescent="0.3">
      <c r="A4791" s="16">
        <v>4786</v>
      </c>
      <c r="B4791" s="21" t="s">
        <v>5218</v>
      </c>
      <c r="C4791" s="16" t="s">
        <v>5762</v>
      </c>
      <c r="D4791" s="16" t="s">
        <v>5763</v>
      </c>
      <c r="E4791" s="16" t="s">
        <v>5848</v>
      </c>
      <c r="F4791" s="16"/>
      <c r="G4791" s="16" t="s">
        <v>1493</v>
      </c>
      <c r="H4791" s="251">
        <v>2378224.8000000003</v>
      </c>
      <c r="I4791" s="251">
        <v>28</v>
      </c>
      <c r="J4791" s="16">
        <v>0</v>
      </c>
      <c r="K4791" s="16">
        <v>0</v>
      </c>
      <c r="L4791" s="16">
        <v>0</v>
      </c>
      <c r="M4791" s="16">
        <v>0</v>
      </c>
      <c r="N4791" s="16">
        <v>0</v>
      </c>
      <c r="O4791" s="16">
        <v>0</v>
      </c>
      <c r="P4791" s="16">
        <v>0</v>
      </c>
      <c r="Q4791" s="16">
        <v>0</v>
      </c>
      <c r="R4791" s="16">
        <v>2378224.8000000003</v>
      </c>
      <c r="S4791" s="16">
        <v>28</v>
      </c>
      <c r="T4791" s="16" t="s">
        <v>76</v>
      </c>
      <c r="U4791" s="16" t="s">
        <v>294</v>
      </c>
      <c r="V4791" s="16" t="s">
        <v>3241</v>
      </c>
    </row>
    <row r="4792" spans="1:22" ht="337.5" x14ac:dyDescent="0.3">
      <c r="A4792" s="16">
        <v>4787</v>
      </c>
      <c r="B4792" s="21" t="s">
        <v>4034</v>
      </c>
      <c r="C4792" s="16" t="s">
        <v>4035</v>
      </c>
      <c r="D4792" s="16" t="s">
        <v>4036</v>
      </c>
      <c r="E4792" s="16" t="s">
        <v>4037</v>
      </c>
      <c r="F4792" s="16"/>
      <c r="G4792" s="16" t="s">
        <v>33</v>
      </c>
      <c r="H4792" s="251">
        <v>762945</v>
      </c>
      <c r="I4792" s="251">
        <v>15</v>
      </c>
      <c r="J4792" s="16">
        <v>403750</v>
      </c>
      <c r="K4792" s="16">
        <v>10</v>
      </c>
      <c r="L4792" s="16">
        <v>403750</v>
      </c>
      <c r="M4792" s="16">
        <v>10</v>
      </c>
      <c r="N4792" s="16">
        <v>403750</v>
      </c>
      <c r="O4792" s="16">
        <v>10</v>
      </c>
      <c r="P4792" s="16">
        <v>403750</v>
      </c>
      <c r="Q4792" s="16">
        <v>10</v>
      </c>
      <c r="R4792" s="16">
        <v>2377945</v>
      </c>
      <c r="S4792" s="16">
        <v>55</v>
      </c>
      <c r="T4792" s="16" t="s">
        <v>25</v>
      </c>
      <c r="U4792" s="16" t="s">
        <v>61</v>
      </c>
      <c r="V4792" s="16" t="s">
        <v>4038</v>
      </c>
    </row>
    <row r="4793" spans="1:22" ht="409.5" x14ac:dyDescent="0.3">
      <c r="A4793" s="16">
        <v>4788</v>
      </c>
      <c r="B4793" s="21" t="s">
        <v>8549</v>
      </c>
      <c r="C4793" s="16" t="s">
        <v>8550</v>
      </c>
      <c r="D4793" s="16" t="s">
        <v>8551</v>
      </c>
      <c r="E4793" s="16" t="s">
        <v>310</v>
      </c>
      <c r="F4793" s="16"/>
      <c r="G4793" s="16" t="s">
        <v>33</v>
      </c>
      <c r="H4793" s="251">
        <v>374000</v>
      </c>
      <c r="I4793" s="251">
        <v>2</v>
      </c>
      <c r="J4793" s="16">
        <v>500714</v>
      </c>
      <c r="K4793" s="16">
        <v>2</v>
      </c>
      <c r="L4793" s="16">
        <v>500714</v>
      </c>
      <c r="M4793" s="16">
        <v>2</v>
      </c>
      <c r="N4793" s="16">
        <v>500714</v>
      </c>
      <c r="O4793" s="16">
        <v>2</v>
      </c>
      <c r="P4793" s="16">
        <v>500714</v>
      </c>
      <c r="Q4793" s="16">
        <v>2</v>
      </c>
      <c r="R4793" s="16">
        <v>2376856</v>
      </c>
      <c r="S4793" s="16">
        <v>10</v>
      </c>
      <c r="T4793" s="16" t="s">
        <v>213</v>
      </c>
      <c r="U4793" s="16" t="s">
        <v>7048</v>
      </c>
      <c r="V4793" s="16" t="s">
        <v>7048</v>
      </c>
    </row>
    <row r="4794" spans="1:22" ht="93.75" x14ac:dyDescent="0.3">
      <c r="A4794" s="16">
        <v>4789</v>
      </c>
      <c r="B4794" s="21" t="s">
        <v>194</v>
      </c>
      <c r="C4794" s="16" t="s">
        <v>9242</v>
      </c>
      <c r="D4794" s="16" t="s">
        <v>9243</v>
      </c>
      <c r="E4794" s="16" t="s">
        <v>9745</v>
      </c>
      <c r="F4794" s="16"/>
      <c r="G4794" s="16" t="s">
        <v>9680</v>
      </c>
      <c r="H4794" s="251">
        <v>280000</v>
      </c>
      <c r="I4794" s="251">
        <v>250</v>
      </c>
      <c r="J4794" s="16">
        <v>486607.14285714278</v>
      </c>
      <c r="K4794" s="16">
        <v>500</v>
      </c>
      <c r="L4794" s="16">
        <v>515803.57142857136</v>
      </c>
      <c r="M4794" s="16">
        <v>500</v>
      </c>
      <c r="N4794" s="16">
        <v>536435.7142857142</v>
      </c>
      <c r="O4794" s="16">
        <v>500</v>
      </c>
      <c r="P4794" s="16">
        <v>557893.14285714284</v>
      </c>
      <c r="Q4794" s="16">
        <v>500</v>
      </c>
      <c r="R4794" s="16">
        <v>2376739.5714285709</v>
      </c>
      <c r="S4794" s="16">
        <v>2250</v>
      </c>
      <c r="T4794" s="16" t="s">
        <v>198</v>
      </c>
      <c r="U4794" s="16" t="s">
        <v>9526</v>
      </c>
      <c r="V4794" s="16" t="s">
        <v>9746</v>
      </c>
    </row>
    <row r="4795" spans="1:22" ht="56.25" x14ac:dyDescent="0.3">
      <c r="A4795" s="16">
        <v>4790</v>
      </c>
      <c r="B4795" s="21" t="s">
        <v>9444</v>
      </c>
      <c r="C4795" s="16" t="s">
        <v>9445</v>
      </c>
      <c r="D4795" s="16" t="s">
        <v>7571</v>
      </c>
      <c r="E4795" s="16" t="s">
        <v>9446</v>
      </c>
      <c r="F4795" s="16"/>
      <c r="G4795" s="16" t="s">
        <v>7079</v>
      </c>
      <c r="H4795" s="251">
        <v>2376000</v>
      </c>
      <c r="I4795" s="251" t="s">
        <v>9447</v>
      </c>
      <c r="J4795" s="16"/>
      <c r="K4795" s="16"/>
      <c r="L4795" s="16"/>
      <c r="M4795" s="16"/>
      <c r="N4795" s="16"/>
      <c r="O4795" s="16"/>
      <c r="P4795" s="16"/>
      <c r="Q4795" s="16"/>
      <c r="R4795" s="16">
        <v>2376000</v>
      </c>
      <c r="S4795" s="16">
        <v>45384</v>
      </c>
      <c r="T4795" s="16" t="s">
        <v>1326</v>
      </c>
      <c r="U4795" s="16"/>
      <c r="V4795" s="16"/>
    </row>
    <row r="4796" spans="1:22" ht="56.25" x14ac:dyDescent="0.3">
      <c r="A4796" s="16">
        <v>4791</v>
      </c>
      <c r="B4796" s="21" t="s">
        <v>859</v>
      </c>
      <c r="C4796" s="16" t="s">
        <v>1399</v>
      </c>
      <c r="D4796" s="16" t="s">
        <v>1400</v>
      </c>
      <c r="E4796" s="16" t="s">
        <v>1401</v>
      </c>
      <c r="F4796" s="16"/>
      <c r="G4796" s="16" t="s">
        <v>49</v>
      </c>
      <c r="H4796" s="484">
        <v>2375000</v>
      </c>
      <c r="I4796" s="251">
        <v>5</v>
      </c>
      <c r="J4796" s="16">
        <v>0</v>
      </c>
      <c r="K4796" s="16">
        <v>0</v>
      </c>
      <c r="L4796" s="16">
        <v>0</v>
      </c>
      <c r="M4796" s="16">
        <v>0</v>
      </c>
      <c r="N4796" s="16">
        <v>0</v>
      </c>
      <c r="O4796" s="16">
        <v>0</v>
      </c>
      <c r="P4796" s="16">
        <v>0</v>
      </c>
      <c r="Q4796" s="16">
        <v>0</v>
      </c>
      <c r="R4796" s="16">
        <v>2375000</v>
      </c>
      <c r="S4796" s="16">
        <v>5</v>
      </c>
      <c r="T4796" s="16" t="s">
        <v>50</v>
      </c>
      <c r="U4796" s="16"/>
      <c r="V4796" s="16"/>
    </row>
    <row r="4797" spans="1:22" ht="56.25" x14ac:dyDescent="0.3">
      <c r="A4797" s="16">
        <v>4792</v>
      </c>
      <c r="B4797" s="25" t="s">
        <v>859</v>
      </c>
      <c r="C4797" s="18" t="s">
        <v>1399</v>
      </c>
      <c r="D4797" s="18" t="s">
        <v>1400</v>
      </c>
      <c r="E4797" s="18" t="s">
        <v>1401</v>
      </c>
      <c r="F4797" s="16"/>
      <c r="G4797" s="16" t="s">
        <v>49</v>
      </c>
      <c r="H4797" s="477">
        <v>2375000</v>
      </c>
      <c r="I4797" s="478">
        <v>5</v>
      </c>
      <c r="J4797" s="18">
        <v>0</v>
      </c>
      <c r="K4797" s="18">
        <v>0</v>
      </c>
      <c r="L4797" s="18">
        <v>0</v>
      </c>
      <c r="M4797" s="18">
        <v>0</v>
      </c>
      <c r="N4797" s="18">
        <v>0</v>
      </c>
      <c r="O4797" s="18">
        <v>0</v>
      </c>
      <c r="P4797" s="16">
        <v>0</v>
      </c>
      <c r="Q4797" s="16">
        <v>0</v>
      </c>
      <c r="R4797" s="16">
        <v>2375000</v>
      </c>
      <c r="S4797" s="16">
        <v>5</v>
      </c>
      <c r="T4797" s="16" t="s">
        <v>50</v>
      </c>
      <c r="U4797" s="16"/>
      <c r="V4797" s="16"/>
    </row>
    <row r="4798" spans="1:22" ht="75" x14ac:dyDescent="0.3">
      <c r="A4798" s="16">
        <v>4793</v>
      </c>
      <c r="B4798" s="21" t="s">
        <v>501</v>
      </c>
      <c r="C4798" s="16" t="s">
        <v>502</v>
      </c>
      <c r="D4798" s="16" t="s">
        <v>503</v>
      </c>
      <c r="E4798" s="16" t="s">
        <v>504</v>
      </c>
      <c r="F4798" s="40" t="s">
        <v>505</v>
      </c>
      <c r="G4798" s="16" t="s">
        <v>33</v>
      </c>
      <c r="H4798" s="251">
        <v>791522.70000000007</v>
      </c>
      <c r="I4798" s="251">
        <v>10</v>
      </c>
      <c r="J4798" s="29">
        <v>791522.70000000007</v>
      </c>
      <c r="K4798" s="16">
        <v>10</v>
      </c>
      <c r="L4798" s="29">
        <v>791522.70000000007</v>
      </c>
      <c r="M4798" s="16">
        <v>10</v>
      </c>
      <c r="N4798" s="16">
        <v>0</v>
      </c>
      <c r="O4798" s="16">
        <v>0</v>
      </c>
      <c r="P4798" s="16">
        <v>0</v>
      </c>
      <c r="Q4798" s="16">
        <v>0</v>
      </c>
      <c r="R4798" s="16">
        <v>2374568.1</v>
      </c>
      <c r="S4798" s="16">
        <v>30</v>
      </c>
      <c r="T4798" s="16" t="s">
        <v>213</v>
      </c>
      <c r="U4798" s="16" t="s">
        <v>35</v>
      </c>
      <c r="V4798" s="16" t="s">
        <v>506</v>
      </c>
    </row>
    <row r="4799" spans="1:22" ht="37.5" x14ac:dyDescent="0.3">
      <c r="A4799" s="16">
        <v>4794</v>
      </c>
      <c r="B4799" s="21" t="s">
        <v>9257</v>
      </c>
      <c r="C4799" s="16" t="s">
        <v>9258</v>
      </c>
      <c r="D4799" s="16" t="s">
        <v>9259</v>
      </c>
      <c r="E4799" s="16" t="s">
        <v>9260</v>
      </c>
      <c r="F4799" s="16"/>
      <c r="G4799" s="16" t="s">
        <v>9115</v>
      </c>
      <c r="H4799" s="251">
        <v>2373903.17</v>
      </c>
      <c r="I4799" s="251" t="s">
        <v>9120</v>
      </c>
      <c r="J4799" s="16"/>
      <c r="K4799" s="16"/>
      <c r="L4799" s="16"/>
      <c r="M4799" s="16"/>
      <c r="N4799" s="16"/>
      <c r="O4799" s="16"/>
      <c r="P4799" s="16"/>
      <c r="Q4799" s="16"/>
      <c r="R4799" s="16">
        <v>2373903.17</v>
      </c>
      <c r="S4799" s="16">
        <v>2</v>
      </c>
      <c r="T4799" s="16" t="s">
        <v>1326</v>
      </c>
      <c r="U4799" s="16"/>
      <c r="V4799" s="16"/>
    </row>
    <row r="4800" spans="1:22" ht="409.5" x14ac:dyDescent="0.3">
      <c r="A4800" s="16">
        <v>4795</v>
      </c>
      <c r="B4800" s="21" t="s">
        <v>9804</v>
      </c>
      <c r="C4800" s="16" t="s">
        <v>2532</v>
      </c>
      <c r="D4800" s="16" t="s">
        <v>2534</v>
      </c>
      <c r="E4800" s="16" t="s">
        <v>9805</v>
      </c>
      <c r="F4800" s="16" t="s">
        <v>9806</v>
      </c>
      <c r="G4800" s="16" t="s">
        <v>9769</v>
      </c>
      <c r="H4800" s="251">
        <v>498060</v>
      </c>
      <c r="I4800" s="251">
        <v>5</v>
      </c>
      <c r="J4800" s="16">
        <v>468921</v>
      </c>
      <c r="K4800" s="16">
        <v>5</v>
      </c>
      <c r="L4800" s="16">
        <v>468921</v>
      </c>
      <c r="M4800" s="16">
        <v>5</v>
      </c>
      <c r="N4800" s="16">
        <v>468921</v>
      </c>
      <c r="O4800" s="16">
        <v>5</v>
      </c>
      <c r="P4800" s="16">
        <v>468921</v>
      </c>
      <c r="Q4800" s="16">
        <v>5</v>
      </c>
      <c r="R4800" s="16">
        <v>2373744</v>
      </c>
      <c r="S4800" s="16">
        <v>25</v>
      </c>
      <c r="T4800" s="16" t="s">
        <v>25</v>
      </c>
      <c r="U4800" s="16" t="s">
        <v>1097</v>
      </c>
      <c r="V4800" s="16" t="s">
        <v>9807</v>
      </c>
    </row>
    <row r="4801" spans="1:22" ht="37.5" x14ac:dyDescent="0.3">
      <c r="A4801" s="16">
        <v>4796</v>
      </c>
      <c r="B4801" s="21" t="s">
        <v>4091</v>
      </c>
      <c r="C4801" s="16" t="s">
        <v>4092</v>
      </c>
      <c r="D4801" s="16" t="s">
        <v>1337</v>
      </c>
      <c r="E4801" s="16" t="s">
        <v>4093</v>
      </c>
      <c r="F4801" s="16"/>
      <c r="G4801" s="16" t="s">
        <v>1493</v>
      </c>
      <c r="H4801" s="251">
        <v>0</v>
      </c>
      <c r="I4801" s="251">
        <v>0</v>
      </c>
      <c r="J4801" s="16">
        <v>0</v>
      </c>
      <c r="K4801" s="16">
        <v>0</v>
      </c>
      <c r="L4801" s="16">
        <v>2373216</v>
      </c>
      <c r="M4801" s="16">
        <v>1</v>
      </c>
      <c r="N4801" s="16">
        <v>0</v>
      </c>
      <c r="O4801" s="16">
        <v>0</v>
      </c>
      <c r="P4801" s="16">
        <v>0</v>
      </c>
      <c r="Q4801" s="16">
        <v>0</v>
      </c>
      <c r="R4801" s="16">
        <v>2373216</v>
      </c>
      <c r="S4801" s="16">
        <v>1</v>
      </c>
      <c r="T4801" s="16" t="s">
        <v>50</v>
      </c>
      <c r="U4801" s="16" t="s">
        <v>244</v>
      </c>
      <c r="V4801" s="16" t="s">
        <v>4094</v>
      </c>
    </row>
    <row r="4802" spans="1:22" ht="37.5" x14ac:dyDescent="0.3">
      <c r="A4802" s="16">
        <v>4797</v>
      </c>
      <c r="B4802" s="21" t="s">
        <v>2831</v>
      </c>
      <c r="C4802" s="16" t="s">
        <v>4585</v>
      </c>
      <c r="D4802" s="16" t="s">
        <v>266</v>
      </c>
      <c r="E4802" s="16" t="s">
        <v>4586</v>
      </c>
      <c r="F4802" s="16"/>
      <c r="G4802" s="16" t="s">
        <v>1493</v>
      </c>
      <c r="H4802" s="251">
        <v>0</v>
      </c>
      <c r="I4802" s="251">
        <v>0</v>
      </c>
      <c r="J4802" s="16">
        <v>1139573.76</v>
      </c>
      <c r="K4802" s="16">
        <v>12</v>
      </c>
      <c r="L4802" s="16">
        <v>0</v>
      </c>
      <c r="M4802" s="16">
        <v>0</v>
      </c>
      <c r="N4802" s="16">
        <v>1232562.978816</v>
      </c>
      <c r="O4802" s="16">
        <v>12</v>
      </c>
      <c r="P4802" s="16">
        <v>0</v>
      </c>
      <c r="Q4802" s="16">
        <v>0</v>
      </c>
      <c r="R4802" s="16">
        <v>2372136.7388160001</v>
      </c>
      <c r="S4802" s="16">
        <v>24</v>
      </c>
      <c r="T4802" s="16" t="s">
        <v>50</v>
      </c>
      <c r="U4802" s="16" t="s">
        <v>2567</v>
      </c>
      <c r="V4802" s="16" t="s">
        <v>4587</v>
      </c>
    </row>
    <row r="4803" spans="1:22" ht="56.25" x14ac:dyDescent="0.3">
      <c r="A4803" s="16">
        <v>4798</v>
      </c>
      <c r="B4803" s="21" t="s">
        <v>8552</v>
      </c>
      <c r="C4803" s="16" t="s">
        <v>4625</v>
      </c>
      <c r="D4803" s="16" t="s">
        <v>4626</v>
      </c>
      <c r="E4803" s="16" t="s">
        <v>3918</v>
      </c>
      <c r="F4803" s="16"/>
      <c r="G4803" s="16" t="s">
        <v>33</v>
      </c>
      <c r="H4803" s="251">
        <v>177299.99999999997</v>
      </c>
      <c r="I4803" s="251">
        <v>90</v>
      </c>
      <c r="J4803" s="16">
        <v>548640</v>
      </c>
      <c r="K4803" s="16">
        <v>120</v>
      </c>
      <c r="L4803" s="16">
        <v>548640</v>
      </c>
      <c r="M4803" s="16">
        <v>120</v>
      </c>
      <c r="N4803" s="16">
        <v>548640</v>
      </c>
      <c r="O4803" s="16">
        <v>120</v>
      </c>
      <c r="P4803" s="16">
        <v>548640</v>
      </c>
      <c r="Q4803" s="16">
        <v>120</v>
      </c>
      <c r="R4803" s="16">
        <v>2371860</v>
      </c>
      <c r="S4803" s="16">
        <v>570</v>
      </c>
      <c r="T4803" s="16" t="s">
        <v>213</v>
      </c>
      <c r="U4803" s="16" t="s">
        <v>7048</v>
      </c>
      <c r="V4803" s="16" t="s">
        <v>7048</v>
      </c>
    </row>
    <row r="4804" spans="1:22" ht="56.25" x14ac:dyDescent="0.3">
      <c r="A4804" s="16">
        <v>4799</v>
      </c>
      <c r="B4804" s="21" t="s">
        <v>417</v>
      </c>
      <c r="C4804" s="16" t="s">
        <v>726</v>
      </c>
      <c r="D4804" s="16" t="s">
        <v>727</v>
      </c>
      <c r="E4804" s="16" t="s">
        <v>4733</v>
      </c>
      <c r="F4804" s="16"/>
      <c r="G4804" s="16" t="s">
        <v>1493</v>
      </c>
      <c r="H4804" s="251">
        <v>474102.72</v>
      </c>
      <c r="I4804" s="251">
        <v>54</v>
      </c>
      <c r="J4804" s="16">
        <v>474102.72</v>
      </c>
      <c r="K4804" s="16">
        <v>54</v>
      </c>
      <c r="L4804" s="16">
        <v>474102.72</v>
      </c>
      <c r="M4804" s="16">
        <v>54</v>
      </c>
      <c r="N4804" s="16">
        <v>474102.72</v>
      </c>
      <c r="O4804" s="16">
        <v>54</v>
      </c>
      <c r="P4804" s="16">
        <v>474102.72</v>
      </c>
      <c r="Q4804" s="16">
        <v>54</v>
      </c>
      <c r="R4804" s="16">
        <v>2370513.5999999996</v>
      </c>
      <c r="S4804" s="16">
        <v>270</v>
      </c>
      <c r="T4804" s="16" t="s">
        <v>1113</v>
      </c>
      <c r="U4804" s="16" t="s">
        <v>8908</v>
      </c>
      <c r="V4804" s="35" t="s">
        <v>199</v>
      </c>
    </row>
    <row r="4805" spans="1:22" ht="168.75" x14ac:dyDescent="0.3">
      <c r="A4805" s="16">
        <v>4800</v>
      </c>
      <c r="B4805" s="21" t="s">
        <v>1870</v>
      </c>
      <c r="C4805" s="16" t="s">
        <v>1871</v>
      </c>
      <c r="D4805" s="16" t="s">
        <v>1872</v>
      </c>
      <c r="E4805" s="16" t="s">
        <v>1872</v>
      </c>
      <c r="F4805" s="16"/>
      <c r="G4805" s="16" t="s">
        <v>1493</v>
      </c>
      <c r="H4805" s="251">
        <v>2366571.4285714286</v>
      </c>
      <c r="I4805" s="251">
        <v>50</v>
      </c>
      <c r="J4805" s="16">
        <v>0</v>
      </c>
      <c r="K4805" s="16">
        <v>0</v>
      </c>
      <c r="L4805" s="16">
        <v>0</v>
      </c>
      <c r="M4805" s="16">
        <v>0</v>
      </c>
      <c r="N4805" s="16">
        <v>0</v>
      </c>
      <c r="O4805" s="16">
        <v>0</v>
      </c>
      <c r="P4805" s="16">
        <v>0</v>
      </c>
      <c r="Q4805" s="16">
        <v>0</v>
      </c>
      <c r="R4805" s="16">
        <v>2366571.4285714286</v>
      </c>
      <c r="S4805" s="16">
        <v>50</v>
      </c>
      <c r="T4805" s="16" t="s">
        <v>1326</v>
      </c>
      <c r="U4805" s="16" t="s">
        <v>83</v>
      </c>
      <c r="V4805" s="16" t="s">
        <v>199</v>
      </c>
    </row>
    <row r="4806" spans="1:22" ht="131.25" x14ac:dyDescent="0.3">
      <c r="A4806" s="16">
        <v>4801</v>
      </c>
      <c r="B4806" s="21" t="s">
        <v>3355</v>
      </c>
      <c r="C4806" s="16" t="s">
        <v>3356</v>
      </c>
      <c r="D4806" s="16" t="s">
        <v>3357</v>
      </c>
      <c r="E4806" s="16" t="s">
        <v>6264</v>
      </c>
      <c r="F4806" s="16"/>
      <c r="G4806" s="16" t="s">
        <v>1493</v>
      </c>
      <c r="H4806" s="251">
        <v>2362348.7999999998</v>
      </c>
      <c r="I4806" s="251">
        <v>6</v>
      </c>
      <c r="J4806" s="16">
        <v>0</v>
      </c>
      <c r="K4806" s="16">
        <v>0</v>
      </c>
      <c r="L4806" s="16">
        <v>0</v>
      </c>
      <c r="M4806" s="16">
        <v>0</v>
      </c>
      <c r="N4806" s="16">
        <v>0</v>
      </c>
      <c r="O4806" s="16">
        <v>0</v>
      </c>
      <c r="P4806" s="16">
        <v>0</v>
      </c>
      <c r="Q4806" s="16">
        <v>0</v>
      </c>
      <c r="R4806" s="16">
        <v>2362348.7999999998</v>
      </c>
      <c r="S4806" s="16">
        <v>6</v>
      </c>
      <c r="T4806" s="16" t="s">
        <v>76</v>
      </c>
      <c r="U4806" s="16"/>
      <c r="V4806" s="16"/>
    </row>
    <row r="4807" spans="1:22" ht="37.5" x14ac:dyDescent="0.3">
      <c r="A4807" s="16">
        <v>4802</v>
      </c>
      <c r="B4807" s="21" t="s">
        <v>2062</v>
      </c>
      <c r="C4807" s="16" t="s">
        <v>2063</v>
      </c>
      <c r="D4807" s="16" t="s">
        <v>2064</v>
      </c>
      <c r="E4807" s="16" t="s">
        <v>7169</v>
      </c>
      <c r="F4807" s="16"/>
      <c r="G4807" s="16" t="s">
        <v>9322</v>
      </c>
      <c r="H4807" s="251">
        <v>2362080</v>
      </c>
      <c r="I4807" s="251" t="s">
        <v>10755</v>
      </c>
      <c r="J4807" s="16"/>
      <c r="K4807" s="16"/>
      <c r="L4807" s="16"/>
      <c r="M4807" s="16"/>
      <c r="N4807" s="16"/>
      <c r="O4807" s="16"/>
      <c r="P4807" s="16"/>
      <c r="Q4807" s="16"/>
      <c r="R4807" s="16">
        <v>2362080</v>
      </c>
      <c r="S4807" s="16">
        <v>370</v>
      </c>
      <c r="T4807" s="16" t="s">
        <v>76</v>
      </c>
      <c r="U4807" s="16" t="s">
        <v>455</v>
      </c>
      <c r="V4807" s="16" t="s">
        <v>10968</v>
      </c>
    </row>
    <row r="4808" spans="1:22" ht="56.25" x14ac:dyDescent="0.3">
      <c r="A4808" s="16">
        <v>4803</v>
      </c>
      <c r="B4808" s="21" t="s">
        <v>9318</v>
      </c>
      <c r="C4808" s="16" t="s">
        <v>9319</v>
      </c>
      <c r="D4808" s="16" t="s">
        <v>9320</v>
      </c>
      <c r="E4808" s="16" t="s">
        <v>9342</v>
      </c>
      <c r="F4808" s="16"/>
      <c r="G4808" s="16" t="s">
        <v>9322</v>
      </c>
      <c r="H4808" s="251">
        <v>2361856</v>
      </c>
      <c r="I4808" s="251" t="s">
        <v>9323</v>
      </c>
      <c r="J4808" s="16"/>
      <c r="K4808" s="16"/>
      <c r="L4808" s="16"/>
      <c r="M4808" s="16"/>
      <c r="N4808" s="16"/>
      <c r="O4808" s="16"/>
      <c r="P4808" s="16"/>
      <c r="Q4808" s="16"/>
      <c r="R4808" s="16">
        <v>2361856</v>
      </c>
      <c r="S4808" s="16">
        <v>400</v>
      </c>
      <c r="T4808" s="16" t="s">
        <v>1326</v>
      </c>
      <c r="U4808" s="16"/>
      <c r="V4808" s="16"/>
    </row>
    <row r="4809" spans="1:22" ht="93.75" x14ac:dyDescent="0.3">
      <c r="A4809" s="16">
        <v>4804</v>
      </c>
      <c r="B4809" s="21" t="s">
        <v>8553</v>
      </c>
      <c r="C4809" s="16" t="s">
        <v>1826</v>
      </c>
      <c r="D4809" s="16" t="s">
        <v>1825</v>
      </c>
      <c r="E4809" s="16" t="s">
        <v>970</v>
      </c>
      <c r="F4809" s="16"/>
      <c r="G4809" s="16" t="s">
        <v>33</v>
      </c>
      <c r="H4809" s="251">
        <v>590400</v>
      </c>
      <c r="I4809" s="251">
        <v>4</v>
      </c>
      <c r="J4809" s="16">
        <v>0</v>
      </c>
      <c r="K4809" s="16">
        <v>0</v>
      </c>
      <c r="L4809" s="16">
        <v>590400</v>
      </c>
      <c r="M4809" s="16">
        <v>4</v>
      </c>
      <c r="N4809" s="16">
        <v>590400</v>
      </c>
      <c r="O4809" s="16">
        <v>4</v>
      </c>
      <c r="P4809" s="16">
        <v>590400</v>
      </c>
      <c r="Q4809" s="16">
        <v>4</v>
      </c>
      <c r="R4809" s="16">
        <v>2361600</v>
      </c>
      <c r="S4809" s="16">
        <v>16</v>
      </c>
      <c r="T4809" s="16" t="s">
        <v>213</v>
      </c>
      <c r="U4809" s="16" t="s">
        <v>7048</v>
      </c>
      <c r="V4809" s="16" t="s">
        <v>7048</v>
      </c>
    </row>
    <row r="4810" spans="1:22" ht="75" x14ac:dyDescent="0.3">
      <c r="A4810" s="16">
        <v>4805</v>
      </c>
      <c r="B4810" s="21" t="s">
        <v>831</v>
      </c>
      <c r="C4810" s="16" t="s">
        <v>853</v>
      </c>
      <c r="D4810" s="16" t="s">
        <v>854</v>
      </c>
      <c r="E4810" s="16" t="s">
        <v>2116</v>
      </c>
      <c r="F4810" s="16"/>
      <c r="G4810" s="16" t="s">
        <v>33</v>
      </c>
      <c r="H4810" s="251">
        <v>0</v>
      </c>
      <c r="I4810" s="251">
        <v>0</v>
      </c>
      <c r="J4810" s="16">
        <v>440000</v>
      </c>
      <c r="K4810" s="16">
        <v>2</v>
      </c>
      <c r="L4810" s="16">
        <v>540000</v>
      </c>
      <c r="M4810" s="16">
        <v>2</v>
      </c>
      <c r="N4810" s="16">
        <v>640000</v>
      </c>
      <c r="O4810" s="16">
        <v>2</v>
      </c>
      <c r="P4810" s="16">
        <v>740000</v>
      </c>
      <c r="Q4810" s="16">
        <v>2</v>
      </c>
      <c r="R4810" s="16">
        <v>2360000</v>
      </c>
      <c r="S4810" s="16">
        <v>8</v>
      </c>
      <c r="T4810" s="16" t="s">
        <v>786</v>
      </c>
      <c r="U4810" s="16" t="s">
        <v>35</v>
      </c>
      <c r="V4810" s="16" t="s">
        <v>199</v>
      </c>
    </row>
    <row r="4811" spans="1:22" ht="75" x14ac:dyDescent="0.3">
      <c r="A4811" s="16">
        <v>4806</v>
      </c>
      <c r="B4811" s="21" t="s">
        <v>8554</v>
      </c>
      <c r="C4811" s="16" t="s">
        <v>7604</v>
      </c>
      <c r="D4811" s="16" t="s">
        <v>7574</v>
      </c>
      <c r="E4811" s="16" t="s">
        <v>7605</v>
      </c>
      <c r="F4811" s="16"/>
      <c r="G4811" s="16" t="s">
        <v>33</v>
      </c>
      <c r="H4811" s="251">
        <v>589664</v>
      </c>
      <c r="I4811" s="251">
        <v>2</v>
      </c>
      <c r="J4811" s="16">
        <v>0</v>
      </c>
      <c r="K4811" s="16">
        <v>0</v>
      </c>
      <c r="L4811" s="16">
        <v>589664</v>
      </c>
      <c r="M4811" s="16">
        <v>2</v>
      </c>
      <c r="N4811" s="16">
        <v>589664</v>
      </c>
      <c r="O4811" s="16">
        <v>2</v>
      </c>
      <c r="P4811" s="16">
        <v>589664</v>
      </c>
      <c r="Q4811" s="16">
        <v>2</v>
      </c>
      <c r="R4811" s="16">
        <v>2358656</v>
      </c>
      <c r="S4811" s="16">
        <v>8</v>
      </c>
      <c r="T4811" s="16" t="s">
        <v>213</v>
      </c>
      <c r="U4811" s="16" t="s">
        <v>7048</v>
      </c>
      <c r="V4811" s="16" t="s">
        <v>7048</v>
      </c>
    </row>
    <row r="4812" spans="1:22" ht="187.5" x14ac:dyDescent="0.3">
      <c r="A4812" s="16">
        <v>4807</v>
      </c>
      <c r="B4812" s="114" t="s">
        <v>3650</v>
      </c>
      <c r="C4812" s="114" t="s">
        <v>14261</v>
      </c>
      <c r="D4812" s="114" t="s">
        <v>14262</v>
      </c>
      <c r="E4812" s="114" t="s">
        <v>14263</v>
      </c>
      <c r="F4812" s="114"/>
      <c r="G4812" s="20" t="s">
        <v>33</v>
      </c>
      <c r="H4812" s="115">
        <v>0</v>
      </c>
      <c r="I4812" s="172">
        <v>0</v>
      </c>
      <c r="J4812" s="114">
        <v>531100</v>
      </c>
      <c r="K4812" s="114">
        <v>20</v>
      </c>
      <c r="L4812" s="114">
        <v>568277</v>
      </c>
      <c r="M4812" s="114">
        <v>20</v>
      </c>
      <c r="N4812" s="114">
        <v>608056.39</v>
      </c>
      <c r="O4812" s="114">
        <v>20</v>
      </c>
      <c r="P4812" s="114">
        <v>650620.33730000001</v>
      </c>
      <c r="Q4812" s="114">
        <v>20</v>
      </c>
      <c r="R4812" s="16">
        <v>2358053.7273000004</v>
      </c>
      <c r="S4812" s="114">
        <v>80</v>
      </c>
      <c r="T4812" s="114" t="s">
        <v>13999</v>
      </c>
      <c r="U4812" s="221" t="s">
        <v>14264</v>
      </c>
      <c r="V4812" s="221"/>
    </row>
    <row r="4813" spans="1:22" ht="168.75" x14ac:dyDescent="0.3">
      <c r="A4813" s="16">
        <v>4808</v>
      </c>
      <c r="B4813" s="21" t="s">
        <v>326</v>
      </c>
      <c r="C4813" s="16" t="s">
        <v>2589</v>
      </c>
      <c r="D4813" s="16" t="s">
        <v>2590</v>
      </c>
      <c r="E4813" s="16" t="s">
        <v>5614</v>
      </c>
      <c r="F4813" s="16"/>
      <c r="G4813" s="16" t="s">
        <v>24</v>
      </c>
      <c r="H4813" s="251">
        <v>2355789</v>
      </c>
      <c r="I4813" s="251">
        <v>2838.3</v>
      </c>
      <c r="J4813" s="16">
        <v>0</v>
      </c>
      <c r="K4813" s="16">
        <v>0</v>
      </c>
      <c r="L4813" s="16">
        <v>0</v>
      </c>
      <c r="M4813" s="16">
        <v>0</v>
      </c>
      <c r="N4813" s="16">
        <v>0</v>
      </c>
      <c r="O4813" s="16">
        <v>0</v>
      </c>
      <c r="P4813" s="16">
        <v>0</v>
      </c>
      <c r="Q4813" s="16">
        <v>0</v>
      </c>
      <c r="R4813" s="16">
        <v>2355789</v>
      </c>
      <c r="S4813" s="16">
        <v>2838.3</v>
      </c>
      <c r="T4813" s="16" t="s">
        <v>76</v>
      </c>
      <c r="U4813" s="16" t="s">
        <v>2567</v>
      </c>
      <c r="V4813" s="16" t="s">
        <v>5615</v>
      </c>
    </row>
    <row r="4814" spans="1:22" ht="112.5" x14ac:dyDescent="0.3">
      <c r="A4814" s="16">
        <v>4809</v>
      </c>
      <c r="B4814" s="21" t="s">
        <v>5787</v>
      </c>
      <c r="C4814" s="16" t="s">
        <v>6542</v>
      </c>
      <c r="D4814" s="16" t="s">
        <v>6543</v>
      </c>
      <c r="E4814" s="16" t="s">
        <v>10378</v>
      </c>
      <c r="F4814" s="16"/>
      <c r="G4814" s="16" t="s">
        <v>9115</v>
      </c>
      <c r="H4814" s="251">
        <v>2352000</v>
      </c>
      <c r="I4814" s="251" t="s">
        <v>9201</v>
      </c>
      <c r="J4814" s="16"/>
      <c r="K4814" s="16"/>
      <c r="L4814" s="16"/>
      <c r="M4814" s="16"/>
      <c r="N4814" s="16"/>
      <c r="O4814" s="16"/>
      <c r="P4814" s="16"/>
      <c r="Q4814" s="16"/>
      <c r="R4814" s="16">
        <v>2352000</v>
      </c>
      <c r="S4814" s="16">
        <v>5</v>
      </c>
      <c r="T4814" s="16" t="s">
        <v>76</v>
      </c>
      <c r="U4814" s="16" t="s">
        <v>2567</v>
      </c>
      <c r="V4814" s="16" t="s">
        <v>10379</v>
      </c>
    </row>
    <row r="4815" spans="1:22" ht="56.25" x14ac:dyDescent="0.3">
      <c r="A4815" s="16">
        <v>4810</v>
      </c>
      <c r="B4815" s="21" t="s">
        <v>4117</v>
      </c>
      <c r="C4815" s="16" t="s">
        <v>4116</v>
      </c>
      <c r="D4815" s="16" t="s">
        <v>4118</v>
      </c>
      <c r="E4815" s="16" t="s">
        <v>10604</v>
      </c>
      <c r="F4815" s="16"/>
      <c r="G4815" s="16" t="s">
        <v>9115</v>
      </c>
      <c r="H4815" s="251">
        <v>2352000</v>
      </c>
      <c r="I4815" s="251" t="s">
        <v>9113</v>
      </c>
      <c r="J4815" s="16"/>
      <c r="K4815" s="16"/>
      <c r="L4815" s="16"/>
      <c r="M4815" s="16"/>
      <c r="N4815" s="16"/>
      <c r="O4815" s="16"/>
      <c r="P4815" s="16"/>
      <c r="Q4815" s="16"/>
      <c r="R4815" s="16">
        <v>2352000</v>
      </c>
      <c r="S4815" s="16">
        <v>1</v>
      </c>
      <c r="T4815" s="16" t="s">
        <v>76</v>
      </c>
      <c r="U4815" s="16" t="s">
        <v>1320</v>
      </c>
      <c r="V4815" s="16" t="s">
        <v>4560</v>
      </c>
    </row>
    <row r="4816" spans="1:22" x14ac:dyDescent="0.3">
      <c r="A4816" s="16">
        <v>4811</v>
      </c>
      <c r="B4816" s="21" t="s">
        <v>5989</v>
      </c>
      <c r="C4816" s="16" t="s">
        <v>6576</v>
      </c>
      <c r="D4816" s="16" t="s">
        <v>6577</v>
      </c>
      <c r="E4816" s="16" t="s">
        <v>10737</v>
      </c>
      <c r="F4816" s="16"/>
      <c r="G4816" s="16" t="s">
        <v>9115</v>
      </c>
      <c r="H4816" s="251">
        <v>2352000</v>
      </c>
      <c r="I4816" s="251" t="s">
        <v>9266</v>
      </c>
      <c r="J4816" s="16"/>
      <c r="K4816" s="16"/>
      <c r="L4816" s="16"/>
      <c r="M4816" s="16"/>
      <c r="N4816" s="16"/>
      <c r="O4816" s="16"/>
      <c r="P4816" s="16"/>
      <c r="Q4816" s="16"/>
      <c r="R4816" s="16">
        <v>2352000</v>
      </c>
      <c r="S4816" s="16">
        <v>4</v>
      </c>
      <c r="T4816" s="16" t="s">
        <v>76</v>
      </c>
      <c r="U4816" s="16" t="s">
        <v>83</v>
      </c>
      <c r="V4816" s="16" t="s">
        <v>10738</v>
      </c>
    </row>
    <row r="4817" spans="1:22" ht="56.25" x14ac:dyDescent="0.3">
      <c r="A4817" s="16">
        <v>4812</v>
      </c>
      <c r="B4817" s="21" t="s">
        <v>4117</v>
      </c>
      <c r="C4817" s="16" t="s">
        <v>4116</v>
      </c>
      <c r="D4817" s="16" t="s">
        <v>4118</v>
      </c>
      <c r="E4817" s="16" t="s">
        <v>10604</v>
      </c>
      <c r="F4817" s="16"/>
      <c r="G4817" s="16" t="s">
        <v>9115</v>
      </c>
      <c r="H4817" s="251">
        <v>2352000</v>
      </c>
      <c r="I4817" s="251" t="s">
        <v>9113</v>
      </c>
      <c r="J4817" s="16"/>
      <c r="K4817" s="16"/>
      <c r="L4817" s="16"/>
      <c r="M4817" s="16"/>
      <c r="N4817" s="16"/>
      <c r="O4817" s="16"/>
      <c r="P4817" s="16"/>
      <c r="Q4817" s="16"/>
      <c r="R4817" s="16">
        <v>2352000</v>
      </c>
      <c r="S4817" s="16">
        <v>1</v>
      </c>
      <c r="T4817" s="16" t="s">
        <v>76</v>
      </c>
      <c r="U4817" s="16" t="s">
        <v>1320</v>
      </c>
      <c r="V4817" s="16" t="s">
        <v>4560</v>
      </c>
    </row>
    <row r="4818" spans="1:22" ht="93.75" x14ac:dyDescent="0.3">
      <c r="A4818" s="16">
        <v>4813</v>
      </c>
      <c r="B4818" s="113" t="s">
        <v>14590</v>
      </c>
      <c r="C4818" s="113" t="s">
        <v>14591</v>
      </c>
      <c r="D4818" s="113" t="s">
        <v>14592</v>
      </c>
      <c r="E4818" s="113" t="s">
        <v>14593</v>
      </c>
      <c r="F4818" s="20" t="s">
        <v>14449</v>
      </c>
      <c r="G4818" s="113" t="s">
        <v>9115</v>
      </c>
      <c r="H4818" s="189">
        <v>2352000</v>
      </c>
      <c r="I4818" s="172" t="s">
        <v>9123</v>
      </c>
      <c r="J4818" s="20"/>
      <c r="K4818" s="20"/>
      <c r="L4818" s="20"/>
      <c r="M4818" s="20"/>
      <c r="N4818" s="20"/>
      <c r="O4818" s="20"/>
      <c r="P4818" s="20"/>
      <c r="Q4818" s="20"/>
      <c r="R4818" s="16">
        <v>2352000</v>
      </c>
      <c r="S4818" s="21">
        <v>6</v>
      </c>
      <c r="T4818" s="21" t="s">
        <v>14570</v>
      </c>
      <c r="U4818" s="16"/>
      <c r="V4818" s="112"/>
    </row>
    <row r="4819" spans="1:22" ht="56.25" x14ac:dyDescent="0.3">
      <c r="A4819" s="16">
        <v>4814</v>
      </c>
      <c r="B4819" s="51" t="s">
        <v>7017</v>
      </c>
      <c r="C4819" s="51" t="s">
        <v>15043</v>
      </c>
      <c r="D4819" s="51" t="s">
        <v>15044</v>
      </c>
      <c r="E4819" s="51" t="s">
        <v>15045</v>
      </c>
      <c r="F4819" s="51"/>
      <c r="G4819" s="51" t="s">
        <v>9112</v>
      </c>
      <c r="H4819" s="437">
        <v>2352000</v>
      </c>
      <c r="I4819" s="251" t="s">
        <v>10232</v>
      </c>
      <c r="J4819" s="17"/>
      <c r="K4819" s="17"/>
      <c r="L4819" s="17"/>
      <c r="M4819" s="17"/>
      <c r="N4819" s="17"/>
      <c r="O4819" s="17"/>
      <c r="P4819" s="17"/>
      <c r="Q4819" s="17"/>
      <c r="R4819" s="16">
        <v>2352000</v>
      </c>
      <c r="S4819" s="16">
        <v>150</v>
      </c>
      <c r="T4819" s="51" t="s">
        <v>14655</v>
      </c>
      <c r="U4819" s="51"/>
      <c r="V4819" s="17"/>
    </row>
    <row r="4820" spans="1:22" ht="56.25" x14ac:dyDescent="0.3">
      <c r="A4820" s="16">
        <v>4815</v>
      </c>
      <c r="B4820" s="51" t="s">
        <v>14623</v>
      </c>
      <c r="C4820" s="51" t="s">
        <v>14624</v>
      </c>
      <c r="D4820" s="51" t="s">
        <v>569</v>
      </c>
      <c r="E4820" s="51" t="s">
        <v>15046</v>
      </c>
      <c r="F4820" s="40" t="s">
        <v>14449</v>
      </c>
      <c r="G4820" s="51" t="s">
        <v>10918</v>
      </c>
      <c r="H4820" s="437">
        <v>2352000</v>
      </c>
      <c r="I4820" s="251" t="s">
        <v>10182</v>
      </c>
      <c r="J4820" s="17"/>
      <c r="K4820" s="17"/>
      <c r="L4820" s="17"/>
      <c r="M4820" s="17"/>
      <c r="N4820" s="17"/>
      <c r="O4820" s="17"/>
      <c r="P4820" s="17"/>
      <c r="Q4820" s="17"/>
      <c r="R4820" s="16">
        <v>2352000</v>
      </c>
      <c r="S4820" s="16">
        <v>1000</v>
      </c>
      <c r="T4820" s="51" t="s">
        <v>14655</v>
      </c>
      <c r="U4820" s="51"/>
      <c r="V4820" s="17"/>
    </row>
    <row r="4821" spans="1:22" ht="56.25" x14ac:dyDescent="0.3">
      <c r="A4821" s="16">
        <v>4816</v>
      </c>
      <c r="B4821" s="21" t="s">
        <v>2117</v>
      </c>
      <c r="C4821" s="16" t="s">
        <v>2822</v>
      </c>
      <c r="D4821" s="16" t="s">
        <v>2823</v>
      </c>
      <c r="E4821" s="16" t="s">
        <v>4253</v>
      </c>
      <c r="F4821" s="16"/>
      <c r="G4821" s="16" t="s">
        <v>1493</v>
      </c>
      <c r="H4821" s="251">
        <v>0</v>
      </c>
      <c r="I4821" s="251">
        <v>0</v>
      </c>
      <c r="J4821" s="16">
        <v>2351212.5</v>
      </c>
      <c r="K4821" s="16">
        <v>1</v>
      </c>
      <c r="L4821" s="16">
        <v>0</v>
      </c>
      <c r="M4821" s="16">
        <v>0</v>
      </c>
      <c r="N4821" s="16">
        <v>0</v>
      </c>
      <c r="O4821" s="16">
        <v>0</v>
      </c>
      <c r="P4821" s="16">
        <v>0</v>
      </c>
      <c r="Q4821" s="16">
        <v>0</v>
      </c>
      <c r="R4821" s="16">
        <v>2351212.5</v>
      </c>
      <c r="S4821" s="16">
        <v>1</v>
      </c>
      <c r="T4821" s="16" t="s">
        <v>50</v>
      </c>
      <c r="U4821" s="16" t="s">
        <v>2567</v>
      </c>
      <c r="V4821" s="16" t="s">
        <v>4254</v>
      </c>
    </row>
    <row r="4822" spans="1:22" ht="37.5" x14ac:dyDescent="0.3">
      <c r="A4822" s="16">
        <v>4817</v>
      </c>
      <c r="B4822" s="21" t="s">
        <v>1600</v>
      </c>
      <c r="C4822" s="16" t="s">
        <v>1596</v>
      </c>
      <c r="D4822" s="16" t="s">
        <v>1601</v>
      </c>
      <c r="E4822" s="16" t="s">
        <v>6254</v>
      </c>
      <c r="F4822" s="16"/>
      <c r="G4822" s="16" t="s">
        <v>1493</v>
      </c>
      <c r="H4822" s="251">
        <v>2347782.5</v>
      </c>
      <c r="I4822" s="251">
        <v>95</v>
      </c>
      <c r="J4822" s="16">
        <v>0</v>
      </c>
      <c r="K4822" s="16">
        <v>0</v>
      </c>
      <c r="L4822" s="16">
        <v>0</v>
      </c>
      <c r="M4822" s="16">
        <v>0</v>
      </c>
      <c r="N4822" s="16">
        <v>0</v>
      </c>
      <c r="O4822" s="16">
        <v>0</v>
      </c>
      <c r="P4822" s="16">
        <v>0</v>
      </c>
      <c r="Q4822" s="16">
        <v>0</v>
      </c>
      <c r="R4822" s="16">
        <v>2347782.5</v>
      </c>
      <c r="S4822" s="16">
        <v>95</v>
      </c>
      <c r="T4822" s="16" t="s">
        <v>76</v>
      </c>
      <c r="U4822" s="16"/>
      <c r="V4822" s="16"/>
    </row>
    <row r="4823" spans="1:22" x14ac:dyDescent="0.3">
      <c r="A4823" s="16">
        <v>4818</v>
      </c>
      <c r="B4823" s="118" t="s">
        <v>435</v>
      </c>
      <c r="C4823" s="118" t="s">
        <v>436</v>
      </c>
      <c r="D4823" s="118" t="s">
        <v>437</v>
      </c>
      <c r="E4823" s="118" t="s">
        <v>1051</v>
      </c>
      <c r="F4823" s="118" t="s">
        <v>14449</v>
      </c>
      <c r="G4823" s="118" t="s">
        <v>9115</v>
      </c>
      <c r="H4823" s="166">
        <v>130000</v>
      </c>
      <c r="I4823" s="166">
        <v>10</v>
      </c>
      <c r="J4823" s="118">
        <v>553800</v>
      </c>
      <c r="K4823" s="118">
        <v>40</v>
      </c>
      <c r="L4823" s="118">
        <v>553800</v>
      </c>
      <c r="M4823" s="118">
        <v>40</v>
      </c>
      <c r="N4823" s="118">
        <v>553800</v>
      </c>
      <c r="O4823" s="118">
        <v>40</v>
      </c>
      <c r="P4823" s="118">
        <v>553800</v>
      </c>
      <c r="Q4823" s="118">
        <v>40</v>
      </c>
      <c r="R4823" s="16">
        <v>2345200</v>
      </c>
      <c r="S4823" s="118">
        <v>170</v>
      </c>
      <c r="T4823" s="20" t="s">
        <v>15403</v>
      </c>
      <c r="U4823" s="118"/>
      <c r="V4823" s="118"/>
    </row>
    <row r="4824" spans="1:22" ht="131.25" x14ac:dyDescent="0.3">
      <c r="A4824" s="16">
        <v>4819</v>
      </c>
      <c r="B4824" s="21" t="s">
        <v>8555</v>
      </c>
      <c r="C4824" s="16" t="s">
        <v>8556</v>
      </c>
      <c r="D4824" s="16" t="s">
        <v>263</v>
      </c>
      <c r="E4824" s="16" t="s">
        <v>8557</v>
      </c>
      <c r="F4824" s="16"/>
      <c r="G4824" s="16" t="s">
        <v>33</v>
      </c>
      <c r="H4824" s="251">
        <v>443999.99999999994</v>
      </c>
      <c r="I4824" s="251">
        <v>100</v>
      </c>
      <c r="J4824" s="16">
        <v>475200</v>
      </c>
      <c r="K4824" s="16">
        <v>100</v>
      </c>
      <c r="L4824" s="16">
        <v>475200</v>
      </c>
      <c r="M4824" s="16">
        <v>100</v>
      </c>
      <c r="N4824" s="16">
        <v>475200</v>
      </c>
      <c r="O4824" s="16">
        <v>100</v>
      </c>
      <c r="P4824" s="16">
        <v>475200</v>
      </c>
      <c r="Q4824" s="16">
        <v>100</v>
      </c>
      <c r="R4824" s="16">
        <v>2344800</v>
      </c>
      <c r="S4824" s="16">
        <v>500</v>
      </c>
      <c r="T4824" s="16" t="s">
        <v>213</v>
      </c>
      <c r="U4824" s="16" t="s">
        <v>294</v>
      </c>
      <c r="V4824" s="16" t="s">
        <v>2668</v>
      </c>
    </row>
    <row r="4825" spans="1:22" ht="75" x14ac:dyDescent="0.3">
      <c r="A4825" s="16">
        <v>4820</v>
      </c>
      <c r="B4825" s="21" t="s">
        <v>8558</v>
      </c>
      <c r="C4825" s="16" t="s">
        <v>8358</v>
      </c>
      <c r="D4825" s="16" t="s">
        <v>8359</v>
      </c>
      <c r="E4825" s="16" t="s">
        <v>8360</v>
      </c>
      <c r="F4825" s="16"/>
      <c r="G4825" s="16" t="s">
        <v>33</v>
      </c>
      <c r="H4825" s="251">
        <v>309600</v>
      </c>
      <c r="I4825" s="251">
        <v>258</v>
      </c>
      <c r="J4825" s="16">
        <v>508200</v>
      </c>
      <c r="K4825" s="16">
        <v>363</v>
      </c>
      <c r="L4825" s="16">
        <v>508200</v>
      </c>
      <c r="M4825" s="16">
        <v>363</v>
      </c>
      <c r="N4825" s="16">
        <v>508200</v>
      </c>
      <c r="O4825" s="16">
        <v>363</v>
      </c>
      <c r="P4825" s="16">
        <v>508200</v>
      </c>
      <c r="Q4825" s="16">
        <v>363</v>
      </c>
      <c r="R4825" s="16">
        <v>2342400</v>
      </c>
      <c r="S4825" s="16">
        <v>1710</v>
      </c>
      <c r="T4825" s="16" t="s">
        <v>213</v>
      </c>
      <c r="U4825" s="16" t="s">
        <v>765</v>
      </c>
      <c r="V4825" s="16" t="s">
        <v>8559</v>
      </c>
    </row>
    <row r="4826" spans="1:22" ht="56.25" x14ac:dyDescent="0.3">
      <c r="A4826" s="16">
        <v>4821</v>
      </c>
      <c r="B4826" s="21" t="s">
        <v>435</v>
      </c>
      <c r="C4826" s="16" t="s">
        <v>436</v>
      </c>
      <c r="D4826" s="16" t="s">
        <v>437</v>
      </c>
      <c r="E4826" s="16" t="s">
        <v>10597</v>
      </c>
      <c r="F4826" s="16"/>
      <c r="G4826" s="16" t="s">
        <v>9115</v>
      </c>
      <c r="H4826" s="251">
        <v>2341248</v>
      </c>
      <c r="I4826" s="251" t="s">
        <v>10598</v>
      </c>
      <c r="J4826" s="16"/>
      <c r="K4826" s="16"/>
      <c r="L4826" s="16"/>
      <c r="M4826" s="16"/>
      <c r="N4826" s="16"/>
      <c r="O4826" s="16"/>
      <c r="P4826" s="16"/>
      <c r="Q4826" s="16"/>
      <c r="R4826" s="16">
        <v>2341248</v>
      </c>
      <c r="S4826" s="16">
        <v>67</v>
      </c>
      <c r="T4826" s="16" t="s">
        <v>76</v>
      </c>
      <c r="U4826" s="16" t="s">
        <v>1702</v>
      </c>
      <c r="V4826" s="16" t="s">
        <v>10596</v>
      </c>
    </row>
    <row r="4827" spans="1:22" ht="37.5" x14ac:dyDescent="0.3">
      <c r="A4827" s="16">
        <v>4822</v>
      </c>
      <c r="B4827" s="113" t="s">
        <v>2414</v>
      </c>
      <c r="C4827" s="113" t="s">
        <v>2415</v>
      </c>
      <c r="D4827" s="113" t="s">
        <v>15792</v>
      </c>
      <c r="E4827" s="114"/>
      <c r="F4827" s="20" t="s">
        <v>14449</v>
      </c>
      <c r="G4827" s="113" t="s">
        <v>33</v>
      </c>
      <c r="H4827" s="172">
        <v>840000</v>
      </c>
      <c r="I4827" s="172">
        <v>28</v>
      </c>
      <c r="J4827" s="178">
        <v>333123</v>
      </c>
      <c r="K4827" s="178">
        <v>28</v>
      </c>
      <c r="L4827" s="178">
        <v>359773</v>
      </c>
      <c r="M4827" s="178">
        <v>28</v>
      </c>
      <c r="N4827" s="178">
        <v>388555</v>
      </c>
      <c r="O4827" s="178">
        <v>28</v>
      </c>
      <c r="P4827" s="114">
        <v>419640</v>
      </c>
      <c r="Q4827" s="114">
        <v>28</v>
      </c>
      <c r="R4827" s="16">
        <v>2341091</v>
      </c>
      <c r="S4827" s="21">
        <v>140</v>
      </c>
      <c r="T4827" s="20" t="s">
        <v>15751</v>
      </c>
      <c r="U4827" s="112"/>
      <c r="V4827" s="112"/>
    </row>
    <row r="4828" spans="1:22" ht="75" x14ac:dyDescent="0.3">
      <c r="A4828" s="16">
        <v>4823</v>
      </c>
      <c r="B4828" s="119" t="s">
        <v>11676</v>
      </c>
      <c r="C4828" s="119" t="s">
        <v>11677</v>
      </c>
      <c r="D4828" s="119" t="s">
        <v>6975</v>
      </c>
      <c r="E4828" s="119" t="s">
        <v>11678</v>
      </c>
      <c r="F4828" s="156"/>
      <c r="G4828" s="151" t="s">
        <v>33</v>
      </c>
      <c r="H4828" s="474">
        <v>519090.00000000012</v>
      </c>
      <c r="I4828" s="474">
        <v>1</v>
      </c>
      <c r="J4828" s="169">
        <v>570999.00000000012</v>
      </c>
      <c r="K4828" s="169">
        <v>1</v>
      </c>
      <c r="L4828" s="169">
        <v>625000</v>
      </c>
      <c r="M4828" s="169">
        <v>1</v>
      </c>
      <c r="N4828" s="203">
        <v>625001</v>
      </c>
      <c r="O4828" s="169">
        <v>1</v>
      </c>
      <c r="P4828" s="131"/>
      <c r="Q4828" s="131"/>
      <c r="R4828" s="16">
        <v>2340090</v>
      </c>
      <c r="S4828" s="151">
        <v>5</v>
      </c>
      <c r="T4828" s="151" t="s">
        <v>11563</v>
      </c>
      <c r="U4828" s="217" t="s">
        <v>26</v>
      </c>
      <c r="V4828" s="217" t="s">
        <v>11679</v>
      </c>
    </row>
    <row r="4829" spans="1:22" ht="187.5" x14ac:dyDescent="0.3">
      <c r="A4829" s="16">
        <v>4824</v>
      </c>
      <c r="B4829" s="21" t="s">
        <v>5997</v>
      </c>
      <c r="C4829" s="16" t="s">
        <v>6519</v>
      </c>
      <c r="D4829" s="16" t="s">
        <v>6520</v>
      </c>
      <c r="E4829" s="16" t="s">
        <v>6521</v>
      </c>
      <c r="F4829" s="16"/>
      <c r="G4829" s="16" t="s">
        <v>49</v>
      </c>
      <c r="H4829" s="251">
        <v>2340000</v>
      </c>
      <c r="I4829" s="251">
        <v>3</v>
      </c>
      <c r="J4829" s="16">
        <v>0</v>
      </c>
      <c r="K4829" s="16">
        <v>0</v>
      </c>
      <c r="L4829" s="16">
        <v>0</v>
      </c>
      <c r="M4829" s="16">
        <v>0</v>
      </c>
      <c r="N4829" s="16">
        <v>0</v>
      </c>
      <c r="O4829" s="16">
        <v>0</v>
      </c>
      <c r="P4829" s="16">
        <v>0</v>
      </c>
      <c r="Q4829" s="16">
        <v>0</v>
      </c>
      <c r="R4829" s="16">
        <v>2340000</v>
      </c>
      <c r="S4829" s="16">
        <v>3</v>
      </c>
      <c r="T4829" s="16" t="s">
        <v>76</v>
      </c>
      <c r="U4829" s="16"/>
      <c r="V4829" s="16"/>
    </row>
    <row r="4830" spans="1:22" ht="56.25" x14ac:dyDescent="0.3">
      <c r="A4830" s="16">
        <v>4825</v>
      </c>
      <c r="B4830" s="16" t="s">
        <v>6230</v>
      </c>
      <c r="C4830" s="16" t="s">
        <v>11973</v>
      </c>
      <c r="D4830" s="16" t="s">
        <v>11841</v>
      </c>
      <c r="E4830" s="16" t="s">
        <v>12767</v>
      </c>
      <c r="F4830" s="16"/>
      <c r="G4830" s="151" t="s">
        <v>9115</v>
      </c>
      <c r="H4830" s="275">
        <v>0</v>
      </c>
      <c r="I4830" s="275">
        <v>0</v>
      </c>
      <c r="J4830" s="275">
        <v>0</v>
      </c>
      <c r="K4830" s="275">
        <v>0</v>
      </c>
      <c r="L4830" s="275">
        <v>0</v>
      </c>
      <c r="M4830" s="275">
        <v>0</v>
      </c>
      <c r="N4830" s="275">
        <v>2339981</v>
      </c>
      <c r="O4830" s="275">
        <v>2</v>
      </c>
      <c r="P4830" s="275">
        <v>0</v>
      </c>
      <c r="Q4830" s="275">
        <v>0</v>
      </c>
      <c r="R4830" s="16">
        <v>2339981</v>
      </c>
      <c r="S4830" s="275">
        <v>2</v>
      </c>
      <c r="T4830" s="38" t="s">
        <v>11752</v>
      </c>
      <c r="U4830" s="279"/>
      <c r="V4830" s="279"/>
    </row>
    <row r="4831" spans="1:22" ht="409.5" x14ac:dyDescent="0.3">
      <c r="A4831" s="16">
        <v>4826</v>
      </c>
      <c r="B4831" s="21" t="s">
        <v>4515</v>
      </c>
      <c r="C4831" s="16" t="s">
        <v>4486</v>
      </c>
      <c r="D4831" s="16" t="s">
        <v>4487</v>
      </c>
      <c r="E4831" s="16" t="s">
        <v>4516</v>
      </c>
      <c r="F4831" s="16"/>
      <c r="G4831" s="16" t="s">
        <v>33</v>
      </c>
      <c r="H4831" s="251">
        <v>137060</v>
      </c>
      <c r="I4831" s="251">
        <v>20</v>
      </c>
      <c r="J4831" s="16">
        <v>550449.9</v>
      </c>
      <c r="K4831" s="16">
        <v>33</v>
      </c>
      <c r="L4831" s="16">
        <v>550449.9</v>
      </c>
      <c r="M4831" s="16">
        <v>33</v>
      </c>
      <c r="N4831" s="16">
        <v>550449.9</v>
      </c>
      <c r="O4831" s="16">
        <v>33</v>
      </c>
      <c r="P4831" s="16">
        <v>550449.9</v>
      </c>
      <c r="Q4831" s="16">
        <v>33</v>
      </c>
      <c r="R4831" s="16">
        <v>2338859.6</v>
      </c>
      <c r="S4831" s="16">
        <v>152</v>
      </c>
      <c r="T4831" s="16" t="s">
        <v>25</v>
      </c>
      <c r="U4831" s="16" t="s">
        <v>35</v>
      </c>
      <c r="V4831" s="16" t="s">
        <v>11240</v>
      </c>
    </row>
    <row r="4832" spans="1:22" ht="262.5" x14ac:dyDescent="0.3">
      <c r="A4832" s="16">
        <v>4827</v>
      </c>
      <c r="B4832" s="21" t="s">
        <v>8560</v>
      </c>
      <c r="C4832" s="16" t="s">
        <v>8561</v>
      </c>
      <c r="D4832" s="16" t="s">
        <v>8562</v>
      </c>
      <c r="E4832" s="16" t="s">
        <v>8563</v>
      </c>
      <c r="F4832" s="16"/>
      <c r="G4832" s="16" t="s">
        <v>33</v>
      </c>
      <c r="H4832" s="251">
        <v>584400</v>
      </c>
      <c r="I4832" s="251">
        <v>2</v>
      </c>
      <c r="J4832" s="16">
        <v>0</v>
      </c>
      <c r="K4832" s="16">
        <v>0</v>
      </c>
      <c r="L4832" s="16">
        <v>584400</v>
      </c>
      <c r="M4832" s="16">
        <v>2</v>
      </c>
      <c r="N4832" s="16">
        <v>584400</v>
      </c>
      <c r="O4832" s="16">
        <v>2</v>
      </c>
      <c r="P4832" s="16">
        <v>584400</v>
      </c>
      <c r="Q4832" s="16">
        <v>2</v>
      </c>
      <c r="R4832" s="16">
        <v>2337600</v>
      </c>
      <c r="S4832" s="16">
        <v>8</v>
      </c>
      <c r="T4832" s="16" t="s">
        <v>213</v>
      </c>
      <c r="U4832" s="16" t="s">
        <v>1458</v>
      </c>
      <c r="V4832" s="16" t="s">
        <v>8564</v>
      </c>
    </row>
    <row r="4833" spans="1:22" ht="37.5" x14ac:dyDescent="0.3">
      <c r="A4833" s="16">
        <v>4828</v>
      </c>
      <c r="B4833" s="16" t="s">
        <v>12403</v>
      </c>
      <c r="C4833" s="16" t="s">
        <v>12404</v>
      </c>
      <c r="D4833" s="16" t="s">
        <v>12405</v>
      </c>
      <c r="E4833" s="16" t="s">
        <v>13647</v>
      </c>
      <c r="F4833" s="16"/>
      <c r="G4833" s="151" t="s">
        <v>10918</v>
      </c>
      <c r="H4833" s="166">
        <v>2336880</v>
      </c>
      <c r="I4833" s="166" t="s">
        <v>9268</v>
      </c>
      <c r="J4833" s="166"/>
      <c r="K4833" s="166"/>
      <c r="L4833" s="166"/>
      <c r="M4833" s="166"/>
      <c r="N4833" s="166"/>
      <c r="O4833" s="166"/>
      <c r="P4833" s="166"/>
      <c r="Q4833" s="166"/>
      <c r="R4833" s="16">
        <v>2336880</v>
      </c>
      <c r="S4833" s="275">
        <v>100</v>
      </c>
      <c r="T4833" s="123" t="s">
        <v>13573</v>
      </c>
      <c r="U4833" s="118"/>
      <c r="V4833" s="118" t="s">
        <v>13648</v>
      </c>
    </row>
    <row r="4834" spans="1:22" ht="37.5" x14ac:dyDescent="0.3">
      <c r="A4834" s="16">
        <v>4829</v>
      </c>
      <c r="B4834" s="16" t="s">
        <v>12403</v>
      </c>
      <c r="C4834" s="16" t="s">
        <v>12404</v>
      </c>
      <c r="D4834" s="16" t="s">
        <v>12405</v>
      </c>
      <c r="E4834" s="16" t="s">
        <v>13647</v>
      </c>
      <c r="F4834" s="16"/>
      <c r="G4834" s="151" t="s">
        <v>10918</v>
      </c>
      <c r="H4834" s="166">
        <v>2336880</v>
      </c>
      <c r="I4834" s="166" t="s">
        <v>9268</v>
      </c>
      <c r="J4834" s="166"/>
      <c r="K4834" s="166"/>
      <c r="L4834" s="166"/>
      <c r="M4834" s="166"/>
      <c r="N4834" s="166"/>
      <c r="O4834" s="166"/>
      <c r="P4834" s="166"/>
      <c r="Q4834" s="166"/>
      <c r="R4834" s="16">
        <v>2336880</v>
      </c>
      <c r="S4834" s="275">
        <v>100</v>
      </c>
      <c r="T4834" s="123" t="s">
        <v>13573</v>
      </c>
      <c r="U4834" s="118"/>
      <c r="V4834" s="118"/>
    </row>
    <row r="4835" spans="1:22" ht="409.5" x14ac:dyDescent="0.3">
      <c r="A4835" s="16">
        <v>4830</v>
      </c>
      <c r="B4835" s="21" t="s">
        <v>1643</v>
      </c>
      <c r="C4835" s="16" t="s">
        <v>2077</v>
      </c>
      <c r="D4835" s="16" t="s">
        <v>2078</v>
      </c>
      <c r="E4835" s="16" t="s">
        <v>4003</v>
      </c>
      <c r="F4835" s="16"/>
      <c r="G4835" s="16" t="s">
        <v>33</v>
      </c>
      <c r="H4835" s="251">
        <v>2335374.7095000003</v>
      </c>
      <c r="I4835" s="251">
        <v>1</v>
      </c>
      <c r="J4835" s="16">
        <v>0</v>
      </c>
      <c r="K4835" s="16">
        <v>0</v>
      </c>
      <c r="L4835" s="16">
        <v>0</v>
      </c>
      <c r="M4835" s="16">
        <v>0</v>
      </c>
      <c r="N4835" s="16">
        <v>0</v>
      </c>
      <c r="O4835" s="16">
        <v>0</v>
      </c>
      <c r="P4835" s="16">
        <v>0</v>
      </c>
      <c r="Q4835" s="16">
        <v>0</v>
      </c>
      <c r="R4835" s="16">
        <v>2335374.7095000003</v>
      </c>
      <c r="S4835" s="16">
        <v>1</v>
      </c>
      <c r="T4835" s="16" t="s">
        <v>9133</v>
      </c>
      <c r="U4835" s="16" t="s">
        <v>2567</v>
      </c>
      <c r="V4835" s="16" t="s">
        <v>4004</v>
      </c>
    </row>
    <row r="4836" spans="1:22" ht="409.5" x14ac:dyDescent="0.3">
      <c r="A4836" s="16">
        <v>4831</v>
      </c>
      <c r="B4836" s="21" t="s">
        <v>2949</v>
      </c>
      <c r="C4836" s="16" t="s">
        <v>6382</v>
      </c>
      <c r="D4836" s="16" t="s">
        <v>4590</v>
      </c>
      <c r="E4836" s="16" t="s">
        <v>9139</v>
      </c>
      <c r="F4836" s="16"/>
      <c r="G4836" s="16" t="s">
        <v>7034</v>
      </c>
      <c r="H4836" s="251">
        <v>666671.03359999997</v>
      </c>
      <c r="I4836" s="251">
        <v>1</v>
      </c>
      <c r="J4836" s="16">
        <v>1668182.1869999999</v>
      </c>
      <c r="K4836" s="16">
        <v>2</v>
      </c>
      <c r="L4836" s="16">
        <v>0</v>
      </c>
      <c r="M4836" s="16">
        <v>0</v>
      </c>
      <c r="N4836" s="16">
        <v>0</v>
      </c>
      <c r="O4836" s="16">
        <v>0</v>
      </c>
      <c r="P4836" s="16">
        <v>0</v>
      </c>
      <c r="Q4836" s="16">
        <v>0</v>
      </c>
      <c r="R4836" s="16">
        <v>2334853.2205999997</v>
      </c>
      <c r="S4836" s="16">
        <v>3</v>
      </c>
      <c r="T4836" s="16" t="s">
        <v>9133</v>
      </c>
      <c r="U4836" s="16" t="s">
        <v>83</v>
      </c>
      <c r="V4836" s="16"/>
    </row>
    <row r="4837" spans="1:22" ht="206.25" x14ac:dyDescent="0.3">
      <c r="A4837" s="16">
        <v>4832</v>
      </c>
      <c r="B4837" s="21" t="s">
        <v>8565</v>
      </c>
      <c r="C4837" s="16" t="s">
        <v>8346</v>
      </c>
      <c r="D4837" s="16" t="s">
        <v>7522</v>
      </c>
      <c r="E4837" s="16" t="s">
        <v>8347</v>
      </c>
      <c r="F4837" s="16"/>
      <c r="G4837" s="16" t="s">
        <v>33</v>
      </c>
      <c r="H4837" s="251">
        <v>242128</v>
      </c>
      <c r="I4837" s="251">
        <v>92</v>
      </c>
      <c r="J4837" s="16">
        <v>523008</v>
      </c>
      <c r="K4837" s="16">
        <v>160</v>
      </c>
      <c r="L4837" s="16">
        <v>523008</v>
      </c>
      <c r="M4837" s="16">
        <v>160</v>
      </c>
      <c r="N4837" s="16">
        <v>523008</v>
      </c>
      <c r="O4837" s="16">
        <v>160</v>
      </c>
      <c r="P4837" s="16">
        <v>523008</v>
      </c>
      <c r="Q4837" s="16">
        <v>160</v>
      </c>
      <c r="R4837" s="16">
        <v>2334160</v>
      </c>
      <c r="S4837" s="16">
        <v>732</v>
      </c>
      <c r="T4837" s="16" t="s">
        <v>213</v>
      </c>
      <c r="U4837" s="16" t="s">
        <v>35</v>
      </c>
      <c r="V4837" s="16" t="s">
        <v>8566</v>
      </c>
    </row>
    <row r="4838" spans="1:22" ht="187.5" x14ac:dyDescent="0.3">
      <c r="A4838" s="16">
        <v>4833</v>
      </c>
      <c r="B4838" s="21" t="s">
        <v>5681</v>
      </c>
      <c r="C4838" s="16" t="s">
        <v>5682</v>
      </c>
      <c r="D4838" s="16" t="s">
        <v>5683</v>
      </c>
      <c r="E4838" s="16" t="s">
        <v>6798</v>
      </c>
      <c r="F4838" s="16"/>
      <c r="G4838" s="16" t="s">
        <v>1493</v>
      </c>
      <c r="H4838" s="251">
        <v>2332512</v>
      </c>
      <c r="I4838" s="251">
        <v>3</v>
      </c>
      <c r="J4838" s="16">
        <v>0</v>
      </c>
      <c r="K4838" s="16">
        <v>0</v>
      </c>
      <c r="L4838" s="16">
        <v>0</v>
      </c>
      <c r="M4838" s="16">
        <v>0</v>
      </c>
      <c r="N4838" s="16">
        <v>0</v>
      </c>
      <c r="O4838" s="16">
        <v>0</v>
      </c>
      <c r="P4838" s="16">
        <v>0</v>
      </c>
      <c r="Q4838" s="16">
        <v>0</v>
      </c>
      <c r="R4838" s="16">
        <v>2332512</v>
      </c>
      <c r="S4838" s="16">
        <v>3</v>
      </c>
      <c r="T4838" s="16" t="s">
        <v>76</v>
      </c>
      <c r="U4838" s="16"/>
      <c r="V4838" s="16" t="s">
        <v>6797</v>
      </c>
    </row>
    <row r="4839" spans="1:22" ht="112.5" x14ac:dyDescent="0.3">
      <c r="A4839" s="16">
        <v>4834</v>
      </c>
      <c r="B4839" s="51" t="s">
        <v>384</v>
      </c>
      <c r="C4839" s="51" t="s">
        <v>11010</v>
      </c>
      <c r="D4839" s="51" t="s">
        <v>11011</v>
      </c>
      <c r="E4839" s="51" t="s">
        <v>14902</v>
      </c>
      <c r="F4839" s="40" t="s">
        <v>14449</v>
      </c>
      <c r="G4839" s="51" t="s">
        <v>9115</v>
      </c>
      <c r="H4839" s="437">
        <v>2332108.7999999998</v>
      </c>
      <c r="I4839" s="251" t="s">
        <v>9421</v>
      </c>
      <c r="J4839" s="17"/>
      <c r="K4839" s="17"/>
      <c r="L4839" s="17"/>
      <c r="M4839" s="17"/>
      <c r="N4839" s="17"/>
      <c r="O4839" s="17"/>
      <c r="P4839" s="17"/>
      <c r="Q4839" s="17"/>
      <c r="R4839" s="16">
        <v>2332108.7999999998</v>
      </c>
      <c r="S4839" s="16">
        <v>8</v>
      </c>
      <c r="T4839" s="51" t="s">
        <v>14655</v>
      </c>
      <c r="U4839" s="51"/>
      <c r="V4839" s="17"/>
    </row>
    <row r="4840" spans="1:22" ht="37.5" x14ac:dyDescent="0.3">
      <c r="A4840" s="16">
        <v>4835</v>
      </c>
      <c r="B4840" s="119" t="s">
        <v>6977</v>
      </c>
      <c r="C4840" s="119" t="s">
        <v>11680</v>
      </c>
      <c r="D4840" s="119" t="s">
        <v>11681</v>
      </c>
      <c r="E4840" s="119" t="s">
        <v>11682</v>
      </c>
      <c r="F4840" s="156"/>
      <c r="G4840" s="151" t="s">
        <v>33</v>
      </c>
      <c r="H4840" s="474">
        <v>518932.70000000013</v>
      </c>
      <c r="I4840" s="474">
        <v>4</v>
      </c>
      <c r="J4840" s="169">
        <v>570825.9700000002</v>
      </c>
      <c r="K4840" s="169">
        <v>4</v>
      </c>
      <c r="L4840" s="169">
        <v>620900</v>
      </c>
      <c r="M4840" s="169">
        <v>1</v>
      </c>
      <c r="N4840" s="203">
        <v>620901</v>
      </c>
      <c r="O4840" s="169">
        <v>1</v>
      </c>
      <c r="P4840" s="131"/>
      <c r="Q4840" s="131"/>
      <c r="R4840" s="16">
        <v>2331559.6700000004</v>
      </c>
      <c r="S4840" s="151">
        <v>14</v>
      </c>
      <c r="T4840" s="151" t="s">
        <v>11563</v>
      </c>
      <c r="U4840" s="217" t="s">
        <v>26</v>
      </c>
      <c r="V4840" s="217" t="s">
        <v>11578</v>
      </c>
    </row>
    <row r="4841" spans="1:22" ht="37.5" x14ac:dyDescent="0.3">
      <c r="A4841" s="16">
        <v>4836</v>
      </c>
      <c r="B4841" s="21" t="s">
        <v>2117</v>
      </c>
      <c r="C4841" s="16" t="s">
        <v>2822</v>
      </c>
      <c r="D4841" s="16" t="s">
        <v>2823</v>
      </c>
      <c r="E4841" s="16" t="s">
        <v>9437</v>
      </c>
      <c r="F4841" s="16"/>
      <c r="G4841" s="16" t="s">
        <v>9115</v>
      </c>
      <c r="H4841" s="251">
        <v>2331333.4500000002</v>
      </c>
      <c r="I4841" s="251" t="s">
        <v>9113</v>
      </c>
      <c r="J4841" s="16"/>
      <c r="K4841" s="16"/>
      <c r="L4841" s="16"/>
      <c r="M4841" s="16"/>
      <c r="N4841" s="16"/>
      <c r="O4841" s="16"/>
      <c r="P4841" s="16"/>
      <c r="Q4841" s="16"/>
      <c r="R4841" s="16">
        <v>2331333.4500000002</v>
      </c>
      <c r="S4841" s="16">
        <v>1</v>
      </c>
      <c r="T4841" s="16" t="s">
        <v>1326</v>
      </c>
      <c r="U4841" s="16"/>
      <c r="V4841" s="16"/>
    </row>
    <row r="4842" spans="1:22" ht="93.75" x14ac:dyDescent="0.3">
      <c r="A4842" s="16">
        <v>4837</v>
      </c>
      <c r="B4842" s="20" t="s">
        <v>7017</v>
      </c>
      <c r="C4842" s="20" t="s">
        <v>16260</v>
      </c>
      <c r="D4842" s="20" t="s">
        <v>16261</v>
      </c>
      <c r="E4842" s="20" t="s">
        <v>16262</v>
      </c>
      <c r="F4842" s="154" t="s">
        <v>16263</v>
      </c>
      <c r="G4842" s="21" t="s">
        <v>6277</v>
      </c>
      <c r="H4842" s="115">
        <v>2329687.5</v>
      </c>
      <c r="I4842" s="115">
        <v>142</v>
      </c>
      <c r="J4842" s="171"/>
      <c r="K4842" s="171"/>
      <c r="L4842" s="171"/>
      <c r="M4842" s="171"/>
      <c r="N4842" s="174"/>
      <c r="O4842" s="174"/>
      <c r="P4842" s="174"/>
      <c r="Q4842" s="174"/>
      <c r="R4842" s="16">
        <v>2329687.5</v>
      </c>
      <c r="S4842" s="171">
        <v>142</v>
      </c>
      <c r="T4842" s="21" t="s">
        <v>15928</v>
      </c>
      <c r="U4842" s="16" t="s">
        <v>199</v>
      </c>
      <c r="V4842" s="16" t="s">
        <v>199</v>
      </c>
    </row>
    <row r="4843" spans="1:22" ht="187.5" x14ac:dyDescent="0.3">
      <c r="A4843" s="16">
        <v>4838</v>
      </c>
      <c r="B4843" s="21" t="s">
        <v>5234</v>
      </c>
      <c r="C4843" s="16" t="s">
        <v>5235</v>
      </c>
      <c r="D4843" s="16" t="s">
        <v>5236</v>
      </c>
      <c r="E4843" s="16" t="s">
        <v>5237</v>
      </c>
      <c r="F4843" s="16"/>
      <c r="G4843" s="16" t="s">
        <v>1493</v>
      </c>
      <c r="H4843" s="251">
        <v>2329115.25</v>
      </c>
      <c r="I4843" s="251">
        <v>155</v>
      </c>
      <c r="J4843" s="16">
        <v>0</v>
      </c>
      <c r="K4843" s="16">
        <v>0</v>
      </c>
      <c r="L4843" s="16">
        <v>0</v>
      </c>
      <c r="M4843" s="16">
        <v>0</v>
      </c>
      <c r="N4843" s="16">
        <v>0</v>
      </c>
      <c r="O4843" s="16">
        <v>0</v>
      </c>
      <c r="P4843" s="16">
        <v>0</v>
      </c>
      <c r="Q4843" s="16">
        <v>0</v>
      </c>
      <c r="R4843" s="16">
        <v>2329115.25</v>
      </c>
      <c r="S4843" s="16">
        <v>155</v>
      </c>
      <c r="T4843" s="16" t="s">
        <v>76</v>
      </c>
      <c r="U4843" s="16" t="s">
        <v>2567</v>
      </c>
      <c r="V4843" s="16" t="s">
        <v>199</v>
      </c>
    </row>
    <row r="4844" spans="1:22" ht="150" x14ac:dyDescent="0.3">
      <c r="A4844" s="16">
        <v>4839</v>
      </c>
      <c r="B4844" s="21" t="s">
        <v>4189</v>
      </c>
      <c r="C4844" s="16" t="s">
        <v>4391</v>
      </c>
      <c r="D4844" s="16" t="s">
        <v>4392</v>
      </c>
      <c r="E4844" s="16" t="s">
        <v>4400</v>
      </c>
      <c r="F4844" s="16" t="s">
        <v>4401</v>
      </c>
      <c r="G4844" s="16" t="s">
        <v>33</v>
      </c>
      <c r="H4844" s="251">
        <v>591211.43999999994</v>
      </c>
      <c r="I4844" s="251">
        <v>4</v>
      </c>
      <c r="J4844" s="16">
        <v>403195.8</v>
      </c>
      <c r="K4844" s="16">
        <v>4</v>
      </c>
      <c r="L4844" s="16">
        <v>427387.54800000001</v>
      </c>
      <c r="M4844" s="16">
        <v>4</v>
      </c>
      <c r="N4844" s="16">
        <v>444483.04992000002</v>
      </c>
      <c r="O4844" s="16">
        <v>4</v>
      </c>
      <c r="P4844" s="16">
        <v>462262.37191680004</v>
      </c>
      <c r="Q4844" s="16">
        <v>4</v>
      </c>
      <c r="R4844" s="16">
        <v>2328540.2098367997</v>
      </c>
      <c r="S4844" s="16">
        <v>20</v>
      </c>
      <c r="T4844" s="16" t="s">
        <v>9759</v>
      </c>
      <c r="U4844" s="16" t="s">
        <v>2567</v>
      </c>
      <c r="V4844" s="16" t="s">
        <v>199</v>
      </c>
    </row>
    <row r="4845" spans="1:22" ht="187.5" x14ac:dyDescent="0.3">
      <c r="A4845" s="16">
        <v>4840</v>
      </c>
      <c r="B4845" s="21" t="s">
        <v>4189</v>
      </c>
      <c r="C4845" s="16" t="s">
        <v>4391</v>
      </c>
      <c r="D4845" s="16" t="s">
        <v>4392</v>
      </c>
      <c r="E4845" s="16" t="s">
        <v>4411</v>
      </c>
      <c r="F4845" s="16" t="s">
        <v>4412</v>
      </c>
      <c r="G4845" s="16" t="s">
        <v>33</v>
      </c>
      <c r="H4845" s="251">
        <v>591211.43999999994</v>
      </c>
      <c r="I4845" s="251">
        <v>4</v>
      </c>
      <c r="J4845" s="16">
        <v>403195.8</v>
      </c>
      <c r="K4845" s="16">
        <v>4</v>
      </c>
      <c r="L4845" s="16">
        <v>427387.54800000001</v>
      </c>
      <c r="M4845" s="16">
        <v>4</v>
      </c>
      <c r="N4845" s="16">
        <v>444483.04992000002</v>
      </c>
      <c r="O4845" s="16">
        <v>4</v>
      </c>
      <c r="P4845" s="16">
        <v>462262.37191680004</v>
      </c>
      <c r="Q4845" s="16">
        <v>4</v>
      </c>
      <c r="R4845" s="16">
        <v>2328540.2098367997</v>
      </c>
      <c r="S4845" s="16">
        <v>20</v>
      </c>
      <c r="T4845" s="16" t="s">
        <v>9759</v>
      </c>
      <c r="U4845" s="16"/>
      <c r="V4845" s="16"/>
    </row>
    <row r="4846" spans="1:22" ht="75" x14ac:dyDescent="0.3">
      <c r="A4846" s="16">
        <v>4841</v>
      </c>
      <c r="B4846" s="21" t="s">
        <v>283</v>
      </c>
      <c r="C4846" s="16" t="s">
        <v>284</v>
      </c>
      <c r="D4846" s="16" t="s">
        <v>285</v>
      </c>
      <c r="E4846" s="16" t="s">
        <v>286</v>
      </c>
      <c r="F4846" s="40" t="s">
        <v>287</v>
      </c>
      <c r="G4846" s="16" t="s">
        <v>33</v>
      </c>
      <c r="H4846" s="251">
        <v>775925</v>
      </c>
      <c r="I4846" s="251">
        <v>18</v>
      </c>
      <c r="J4846" s="29">
        <v>775925</v>
      </c>
      <c r="K4846" s="16">
        <v>16</v>
      </c>
      <c r="L4846" s="29">
        <v>775925</v>
      </c>
      <c r="M4846" s="16">
        <v>16</v>
      </c>
      <c r="N4846" s="16">
        <v>0</v>
      </c>
      <c r="O4846" s="16">
        <v>16</v>
      </c>
      <c r="P4846" s="16">
        <v>0</v>
      </c>
      <c r="Q4846" s="16">
        <v>0</v>
      </c>
      <c r="R4846" s="16">
        <v>2327775</v>
      </c>
      <c r="S4846" s="16">
        <v>66</v>
      </c>
      <c r="T4846" s="16" t="s">
        <v>213</v>
      </c>
      <c r="U4846" s="16" t="s">
        <v>61</v>
      </c>
      <c r="V4846" s="16" t="s">
        <v>288</v>
      </c>
    </row>
    <row r="4847" spans="1:22" ht="409.5" x14ac:dyDescent="0.3">
      <c r="A4847" s="16">
        <v>4842</v>
      </c>
      <c r="B4847" s="21" t="s">
        <v>2456</v>
      </c>
      <c r="C4847" s="16" t="s">
        <v>2457</v>
      </c>
      <c r="D4847" s="16" t="s">
        <v>2458</v>
      </c>
      <c r="E4847" s="16" t="s">
        <v>2459</v>
      </c>
      <c r="F4847" s="16"/>
      <c r="G4847" s="16" t="s">
        <v>1493</v>
      </c>
      <c r="H4847" s="251">
        <v>985677.84</v>
      </c>
      <c r="I4847" s="251">
        <v>1</v>
      </c>
      <c r="J4847" s="16">
        <v>1342010</v>
      </c>
      <c r="K4847" s="16">
        <v>1</v>
      </c>
      <c r="L4847" s="16">
        <v>0</v>
      </c>
      <c r="M4847" s="16">
        <v>0</v>
      </c>
      <c r="N4847" s="16">
        <v>0</v>
      </c>
      <c r="O4847" s="16">
        <v>0</v>
      </c>
      <c r="P4847" s="16">
        <v>0</v>
      </c>
      <c r="Q4847" s="16">
        <v>0</v>
      </c>
      <c r="R4847" s="16">
        <v>2327687.84</v>
      </c>
      <c r="S4847" s="16">
        <v>2</v>
      </c>
      <c r="T4847" s="16" t="s">
        <v>1518</v>
      </c>
      <c r="U4847" s="16" t="s">
        <v>35</v>
      </c>
      <c r="V4847" s="16" t="s">
        <v>199</v>
      </c>
    </row>
    <row r="4848" spans="1:22" ht="131.25" x14ac:dyDescent="0.3">
      <c r="A4848" s="16">
        <v>4843</v>
      </c>
      <c r="B4848" s="21" t="s">
        <v>1367</v>
      </c>
      <c r="C4848" s="16" t="s">
        <v>1368</v>
      </c>
      <c r="D4848" s="16" t="s">
        <v>1369</v>
      </c>
      <c r="E4848" s="16" t="s">
        <v>3443</v>
      </c>
      <c r="F4848" s="16" t="s">
        <v>3444</v>
      </c>
      <c r="G4848" s="16" t="s">
        <v>33</v>
      </c>
      <c r="H4848" s="251">
        <v>715760.5</v>
      </c>
      <c r="I4848" s="251">
        <v>2</v>
      </c>
      <c r="J4848" s="16">
        <v>0</v>
      </c>
      <c r="K4848" s="16">
        <v>0</v>
      </c>
      <c r="L4848" s="16">
        <v>789054.37520000001</v>
      </c>
      <c r="M4848" s="16">
        <v>2</v>
      </c>
      <c r="N4848" s="16">
        <v>820616.550208</v>
      </c>
      <c r="O4848" s="16">
        <v>2</v>
      </c>
      <c r="P4848" s="16">
        <v>0</v>
      </c>
      <c r="Q4848" s="16">
        <v>0</v>
      </c>
      <c r="R4848" s="16">
        <v>2325431.4254080001</v>
      </c>
      <c r="S4848" s="16">
        <v>6</v>
      </c>
      <c r="T4848" s="16" t="s">
        <v>9759</v>
      </c>
      <c r="U4848" s="16" t="s">
        <v>61</v>
      </c>
      <c r="V4848" s="16" t="s">
        <v>3445</v>
      </c>
    </row>
    <row r="4849" spans="1:22" ht="75" x14ac:dyDescent="0.3">
      <c r="A4849" s="16">
        <v>4844</v>
      </c>
      <c r="B4849" s="34" t="s">
        <v>1171</v>
      </c>
      <c r="C4849" s="17" t="s">
        <v>1172</v>
      </c>
      <c r="D4849" s="48" t="s">
        <v>2210</v>
      </c>
      <c r="E4849" s="46" t="s">
        <v>2211</v>
      </c>
      <c r="F4849" s="16"/>
      <c r="G4849" s="16" t="s">
        <v>33</v>
      </c>
      <c r="H4849" s="251">
        <v>2323912.5</v>
      </c>
      <c r="I4849" s="482">
        <v>10</v>
      </c>
      <c r="J4849" s="16">
        <v>0</v>
      </c>
      <c r="K4849" s="16">
        <v>0</v>
      </c>
      <c r="L4849" s="16">
        <v>0</v>
      </c>
      <c r="M4849" s="16">
        <v>0</v>
      </c>
      <c r="N4849" s="16">
        <v>0</v>
      </c>
      <c r="O4849" s="16">
        <v>0</v>
      </c>
      <c r="P4849" s="16">
        <v>0</v>
      </c>
      <c r="Q4849" s="16">
        <v>0</v>
      </c>
      <c r="R4849" s="16">
        <v>2323912.5</v>
      </c>
      <c r="S4849" s="16">
        <v>10</v>
      </c>
      <c r="T4849" s="16" t="s">
        <v>1516</v>
      </c>
      <c r="U4849" s="16" t="s">
        <v>35</v>
      </c>
      <c r="V4849" s="16" t="s">
        <v>199</v>
      </c>
    </row>
    <row r="4850" spans="1:22" ht="393.75" x14ac:dyDescent="0.3">
      <c r="A4850" s="16">
        <v>4845</v>
      </c>
      <c r="B4850" s="21" t="s">
        <v>1797</v>
      </c>
      <c r="C4850" s="16" t="s">
        <v>1798</v>
      </c>
      <c r="D4850" s="16" t="s">
        <v>1799</v>
      </c>
      <c r="E4850" s="16" t="s">
        <v>1800</v>
      </c>
      <c r="F4850" s="16"/>
      <c r="G4850" s="16" t="s">
        <v>1493</v>
      </c>
      <c r="H4850" s="251">
        <v>584375</v>
      </c>
      <c r="I4850" s="251">
        <v>40</v>
      </c>
      <c r="J4850" s="16">
        <v>409500.31538500002</v>
      </c>
      <c r="K4850" s="16">
        <v>40</v>
      </c>
      <c r="L4850" s="16">
        <v>425880.32800039998</v>
      </c>
      <c r="M4850" s="16">
        <v>40</v>
      </c>
      <c r="N4850" s="16">
        <v>442915.54112041602</v>
      </c>
      <c r="O4850" s="16">
        <v>40</v>
      </c>
      <c r="P4850" s="16">
        <v>460632.16276523267</v>
      </c>
      <c r="Q4850" s="16">
        <v>40</v>
      </c>
      <c r="R4850" s="16">
        <v>2323303.3472710489</v>
      </c>
      <c r="S4850" s="16">
        <v>200</v>
      </c>
      <c r="T4850" s="16" t="s">
        <v>966</v>
      </c>
      <c r="U4850" s="16" t="s">
        <v>35</v>
      </c>
      <c r="V4850" s="16" t="s">
        <v>199</v>
      </c>
    </row>
    <row r="4851" spans="1:22" ht="409.5" x14ac:dyDescent="0.3">
      <c r="A4851" s="16">
        <v>4846</v>
      </c>
      <c r="B4851" s="21" t="s">
        <v>4519</v>
      </c>
      <c r="C4851" s="16" t="s">
        <v>4520</v>
      </c>
      <c r="D4851" s="16" t="s">
        <v>4521</v>
      </c>
      <c r="E4851" s="16" t="s">
        <v>4522</v>
      </c>
      <c r="F4851" s="16"/>
      <c r="G4851" s="16" t="s">
        <v>33</v>
      </c>
      <c r="H4851" s="251">
        <v>633500</v>
      </c>
      <c r="I4851" s="251">
        <v>125</v>
      </c>
      <c r="J4851" s="16">
        <v>420708.6</v>
      </c>
      <c r="K4851" s="16">
        <v>117</v>
      </c>
      <c r="L4851" s="16">
        <v>420708.6</v>
      </c>
      <c r="M4851" s="16">
        <v>117</v>
      </c>
      <c r="N4851" s="16">
        <v>420708.6</v>
      </c>
      <c r="O4851" s="16">
        <v>117</v>
      </c>
      <c r="P4851" s="16">
        <v>420708.6</v>
      </c>
      <c r="Q4851" s="16">
        <v>117</v>
      </c>
      <c r="R4851" s="16">
        <v>2316334.4000000004</v>
      </c>
      <c r="S4851" s="16">
        <v>593</v>
      </c>
      <c r="T4851" s="16" t="s">
        <v>25</v>
      </c>
      <c r="U4851" s="16" t="s">
        <v>294</v>
      </c>
      <c r="V4851" s="16" t="s">
        <v>868</v>
      </c>
    </row>
    <row r="4852" spans="1:22" ht="187.5" x14ac:dyDescent="0.3">
      <c r="A4852" s="16">
        <v>4847</v>
      </c>
      <c r="B4852" s="21" t="s">
        <v>5601</v>
      </c>
      <c r="C4852" s="16" t="s">
        <v>5602</v>
      </c>
      <c r="D4852" s="16" t="s">
        <v>5603</v>
      </c>
      <c r="E4852" s="16" t="s">
        <v>5604</v>
      </c>
      <c r="F4852" s="16"/>
      <c r="G4852" s="16" t="s">
        <v>49</v>
      </c>
      <c r="H4852" s="251">
        <v>2315700</v>
      </c>
      <c r="I4852" s="251">
        <v>83</v>
      </c>
      <c r="J4852" s="16">
        <v>0</v>
      </c>
      <c r="K4852" s="16">
        <v>0</v>
      </c>
      <c r="L4852" s="16">
        <v>0</v>
      </c>
      <c r="M4852" s="16">
        <v>0</v>
      </c>
      <c r="N4852" s="16">
        <v>0</v>
      </c>
      <c r="O4852" s="16">
        <v>0</v>
      </c>
      <c r="P4852" s="16">
        <v>0</v>
      </c>
      <c r="Q4852" s="16">
        <v>0</v>
      </c>
      <c r="R4852" s="16">
        <v>2315700</v>
      </c>
      <c r="S4852" s="16">
        <v>83</v>
      </c>
      <c r="T4852" s="16" t="s">
        <v>76</v>
      </c>
      <c r="U4852" s="16" t="s">
        <v>2567</v>
      </c>
      <c r="V4852" s="16" t="s">
        <v>5605</v>
      </c>
    </row>
    <row r="4853" spans="1:22" ht="75" x14ac:dyDescent="0.3">
      <c r="A4853" s="16">
        <v>4848</v>
      </c>
      <c r="B4853" s="21" t="s">
        <v>8567</v>
      </c>
      <c r="C4853" s="16" t="s">
        <v>2700</v>
      </c>
      <c r="D4853" s="16" t="s">
        <v>2699</v>
      </c>
      <c r="E4853" s="16" t="s">
        <v>2701</v>
      </c>
      <c r="F4853" s="16"/>
      <c r="G4853" s="16" t="s">
        <v>33</v>
      </c>
      <c r="H4853" s="251">
        <v>578900</v>
      </c>
      <c r="I4853" s="251">
        <v>100</v>
      </c>
      <c r="J4853" s="16">
        <v>0</v>
      </c>
      <c r="K4853" s="16">
        <v>0</v>
      </c>
      <c r="L4853" s="16">
        <v>578900</v>
      </c>
      <c r="M4853" s="16">
        <v>100</v>
      </c>
      <c r="N4853" s="16">
        <v>578900</v>
      </c>
      <c r="O4853" s="16">
        <v>0</v>
      </c>
      <c r="P4853" s="16">
        <v>578900</v>
      </c>
      <c r="Q4853" s="16">
        <v>100</v>
      </c>
      <c r="R4853" s="16">
        <v>2315600</v>
      </c>
      <c r="S4853" s="16">
        <v>300</v>
      </c>
      <c r="T4853" s="16" t="s">
        <v>213</v>
      </c>
      <c r="U4853" s="16" t="s">
        <v>557</v>
      </c>
      <c r="V4853" s="16" t="s">
        <v>7869</v>
      </c>
    </row>
    <row r="4854" spans="1:22" ht="37.5" x14ac:dyDescent="0.3">
      <c r="A4854" s="16">
        <v>4849</v>
      </c>
      <c r="B4854" s="21" t="s">
        <v>792</v>
      </c>
      <c r="C4854" s="16" t="s">
        <v>793</v>
      </c>
      <c r="D4854" s="16" t="s">
        <v>794</v>
      </c>
      <c r="E4854" s="16" t="s">
        <v>792</v>
      </c>
      <c r="F4854" s="16"/>
      <c r="G4854" s="16" t="s">
        <v>9115</v>
      </c>
      <c r="H4854" s="251">
        <v>2315335.6800000002</v>
      </c>
      <c r="I4854" s="251" t="s">
        <v>9329</v>
      </c>
      <c r="J4854" s="16"/>
      <c r="K4854" s="16"/>
      <c r="L4854" s="16"/>
      <c r="M4854" s="16"/>
      <c r="N4854" s="16"/>
      <c r="O4854" s="16"/>
      <c r="P4854" s="16"/>
      <c r="Q4854" s="16"/>
      <c r="R4854" s="16">
        <v>2315335.6800000002</v>
      </c>
      <c r="S4854" s="16">
        <v>36</v>
      </c>
      <c r="T4854" s="16" t="s">
        <v>76</v>
      </c>
      <c r="U4854" s="16" t="s">
        <v>2567</v>
      </c>
      <c r="V4854" s="16" t="s">
        <v>10612</v>
      </c>
    </row>
    <row r="4855" spans="1:22" ht="300" x14ac:dyDescent="0.3">
      <c r="A4855" s="16">
        <v>4850</v>
      </c>
      <c r="B4855" s="21" t="s">
        <v>8568</v>
      </c>
      <c r="C4855" s="16" t="s">
        <v>8397</v>
      </c>
      <c r="D4855" s="16" t="s">
        <v>8398</v>
      </c>
      <c r="E4855" s="16" t="s">
        <v>8399</v>
      </c>
      <c r="F4855" s="16"/>
      <c r="G4855" s="16" t="s">
        <v>33</v>
      </c>
      <c r="H4855" s="251">
        <v>558000</v>
      </c>
      <c r="I4855" s="251">
        <v>180</v>
      </c>
      <c r="J4855" s="16">
        <v>434079</v>
      </c>
      <c r="K4855" s="16">
        <v>138</v>
      </c>
      <c r="L4855" s="16">
        <v>440370</v>
      </c>
      <c r="M4855" s="16">
        <v>140</v>
      </c>
      <c r="N4855" s="16">
        <v>440370</v>
      </c>
      <c r="O4855" s="16">
        <v>140</v>
      </c>
      <c r="P4855" s="16">
        <v>440370</v>
      </c>
      <c r="Q4855" s="16">
        <v>140</v>
      </c>
      <c r="R4855" s="16">
        <v>2313189</v>
      </c>
      <c r="S4855" s="16">
        <v>738</v>
      </c>
      <c r="T4855" s="16" t="s">
        <v>213</v>
      </c>
      <c r="U4855" s="16" t="s">
        <v>83</v>
      </c>
      <c r="V4855" s="16" t="s">
        <v>7719</v>
      </c>
    </row>
    <row r="4856" spans="1:22" ht="409.5" x14ac:dyDescent="0.3">
      <c r="A4856" s="16">
        <v>4851</v>
      </c>
      <c r="B4856" s="21" t="s">
        <v>4104</v>
      </c>
      <c r="C4856" s="16" t="s">
        <v>5169</v>
      </c>
      <c r="D4856" s="16" t="s">
        <v>5170</v>
      </c>
      <c r="E4856" s="16" t="s">
        <v>5171</v>
      </c>
      <c r="F4856" s="16"/>
      <c r="G4856" s="16" t="s">
        <v>1493</v>
      </c>
      <c r="H4856" s="251">
        <v>2312739</v>
      </c>
      <c r="I4856" s="251">
        <v>117</v>
      </c>
      <c r="J4856" s="16">
        <v>0</v>
      </c>
      <c r="K4856" s="16">
        <v>0</v>
      </c>
      <c r="L4856" s="16">
        <v>0</v>
      </c>
      <c r="M4856" s="16">
        <v>0</v>
      </c>
      <c r="N4856" s="16">
        <v>0</v>
      </c>
      <c r="O4856" s="16">
        <v>0</v>
      </c>
      <c r="P4856" s="16">
        <v>0</v>
      </c>
      <c r="Q4856" s="16">
        <v>0</v>
      </c>
      <c r="R4856" s="16">
        <v>2312739</v>
      </c>
      <c r="S4856" s="16">
        <v>117</v>
      </c>
      <c r="T4856" s="16" t="s">
        <v>76</v>
      </c>
      <c r="U4856" s="16" t="s">
        <v>2567</v>
      </c>
      <c r="V4856" s="16" t="s">
        <v>199</v>
      </c>
    </row>
    <row r="4857" spans="1:22" ht="56.25" x14ac:dyDescent="0.3">
      <c r="A4857" s="16">
        <v>4852</v>
      </c>
      <c r="B4857" s="21" t="s">
        <v>1243</v>
      </c>
      <c r="C4857" s="16" t="s">
        <v>1244</v>
      </c>
      <c r="D4857" s="16" t="s">
        <v>1245</v>
      </c>
      <c r="E4857" s="16" t="s">
        <v>10883</v>
      </c>
      <c r="F4857" s="16"/>
      <c r="G4857" s="16" t="s">
        <v>9115</v>
      </c>
      <c r="H4857" s="251">
        <v>2311680</v>
      </c>
      <c r="I4857" s="251" t="s">
        <v>9123</v>
      </c>
      <c r="J4857" s="16"/>
      <c r="K4857" s="16"/>
      <c r="L4857" s="16"/>
      <c r="M4857" s="16"/>
      <c r="N4857" s="16"/>
      <c r="O4857" s="16"/>
      <c r="P4857" s="16"/>
      <c r="Q4857" s="16"/>
      <c r="R4857" s="16">
        <v>2311680</v>
      </c>
      <c r="S4857" s="16">
        <v>6</v>
      </c>
      <c r="T4857" s="16" t="s">
        <v>76</v>
      </c>
      <c r="U4857" s="16" t="s">
        <v>2567</v>
      </c>
      <c r="V4857" s="16" t="s">
        <v>10885</v>
      </c>
    </row>
    <row r="4858" spans="1:22" ht="225" x14ac:dyDescent="0.3">
      <c r="A4858" s="16">
        <v>4853</v>
      </c>
      <c r="B4858" s="21" t="s">
        <v>2966</v>
      </c>
      <c r="C4858" s="16" t="s">
        <v>2967</v>
      </c>
      <c r="D4858" s="16" t="s">
        <v>2968</v>
      </c>
      <c r="E4858" s="16" t="s">
        <v>5807</v>
      </c>
      <c r="F4858" s="16"/>
      <c r="G4858" s="16" t="s">
        <v>281</v>
      </c>
      <c r="H4858" s="251">
        <v>2310000</v>
      </c>
      <c r="I4858" s="251">
        <v>10</v>
      </c>
      <c r="J4858" s="16">
        <v>0</v>
      </c>
      <c r="K4858" s="16">
        <v>0</v>
      </c>
      <c r="L4858" s="16">
        <v>0</v>
      </c>
      <c r="M4858" s="16">
        <v>0</v>
      </c>
      <c r="N4858" s="16">
        <v>0</v>
      </c>
      <c r="O4858" s="16">
        <v>0</v>
      </c>
      <c r="P4858" s="16">
        <v>0</v>
      </c>
      <c r="Q4858" s="16">
        <v>0</v>
      </c>
      <c r="R4858" s="16">
        <v>2310000</v>
      </c>
      <c r="S4858" s="16">
        <v>10</v>
      </c>
      <c r="T4858" s="16" t="s">
        <v>76</v>
      </c>
      <c r="U4858" s="16" t="s">
        <v>2567</v>
      </c>
      <c r="V4858" s="16" t="s">
        <v>5808</v>
      </c>
    </row>
    <row r="4859" spans="1:22" ht="75" x14ac:dyDescent="0.3">
      <c r="A4859" s="16">
        <v>4854</v>
      </c>
      <c r="B4859" s="51" t="s">
        <v>4119</v>
      </c>
      <c r="C4859" s="51" t="s">
        <v>5627</v>
      </c>
      <c r="D4859" s="51" t="s">
        <v>5628</v>
      </c>
      <c r="E4859" s="51" t="s">
        <v>15047</v>
      </c>
      <c r="F4859" s="51"/>
      <c r="G4859" s="51" t="s">
        <v>9229</v>
      </c>
      <c r="H4859" s="437">
        <v>2308880</v>
      </c>
      <c r="I4859" s="251" t="s">
        <v>15048</v>
      </c>
      <c r="J4859" s="17"/>
      <c r="K4859" s="17"/>
      <c r="L4859" s="17"/>
      <c r="M4859" s="17"/>
      <c r="N4859" s="17"/>
      <c r="O4859" s="17"/>
      <c r="P4859" s="17"/>
      <c r="Q4859" s="17"/>
      <c r="R4859" s="16">
        <v>2308880</v>
      </c>
      <c r="S4859" s="16"/>
      <c r="T4859" s="51" t="s">
        <v>14655</v>
      </c>
      <c r="U4859" s="51"/>
      <c r="V4859" s="17"/>
    </row>
    <row r="4860" spans="1:22" ht="131.25" x14ac:dyDescent="0.3">
      <c r="A4860" s="16">
        <v>4855</v>
      </c>
      <c r="B4860" s="21" t="s">
        <v>8569</v>
      </c>
      <c r="C4860" s="16" t="s">
        <v>5653</v>
      </c>
      <c r="D4860" s="16" t="s">
        <v>1953</v>
      </c>
      <c r="E4860" s="16" t="s">
        <v>5654</v>
      </c>
      <c r="F4860" s="16"/>
      <c r="G4860" s="16" t="s">
        <v>33</v>
      </c>
      <c r="H4860" s="251">
        <v>783900</v>
      </c>
      <c r="I4860" s="251">
        <v>2010</v>
      </c>
      <c r="J4860" s="16">
        <v>380940</v>
      </c>
      <c r="K4860" s="16">
        <v>907</v>
      </c>
      <c r="L4860" s="16">
        <v>380940</v>
      </c>
      <c r="M4860" s="16">
        <v>907</v>
      </c>
      <c r="N4860" s="16">
        <v>380940</v>
      </c>
      <c r="O4860" s="16">
        <v>907</v>
      </c>
      <c r="P4860" s="16">
        <v>380940</v>
      </c>
      <c r="Q4860" s="16">
        <v>907</v>
      </c>
      <c r="R4860" s="16">
        <v>2307660</v>
      </c>
      <c r="S4860" s="16">
        <v>5638</v>
      </c>
      <c r="T4860" s="16" t="s">
        <v>213</v>
      </c>
      <c r="U4860" s="16" t="s">
        <v>83</v>
      </c>
      <c r="V4860" s="16" t="s">
        <v>7910</v>
      </c>
    </row>
    <row r="4861" spans="1:22" ht="37.5" x14ac:dyDescent="0.3">
      <c r="A4861" s="16">
        <v>4856</v>
      </c>
      <c r="B4861" s="16" t="s">
        <v>1038</v>
      </c>
      <c r="C4861" s="16" t="s">
        <v>13649</v>
      </c>
      <c r="D4861" s="16" t="s">
        <v>13650</v>
      </c>
      <c r="E4861" s="16" t="s">
        <v>13650</v>
      </c>
      <c r="F4861" s="16"/>
      <c r="G4861" s="151" t="s">
        <v>9115</v>
      </c>
      <c r="H4861" s="166">
        <v>2305659.2799999998</v>
      </c>
      <c r="I4861" s="166" t="s">
        <v>10462</v>
      </c>
      <c r="J4861" s="166"/>
      <c r="K4861" s="166"/>
      <c r="L4861" s="166"/>
      <c r="M4861" s="166"/>
      <c r="N4861" s="166"/>
      <c r="O4861" s="166"/>
      <c r="P4861" s="166"/>
      <c r="Q4861" s="166"/>
      <c r="R4861" s="16">
        <v>2305659.2799999998</v>
      </c>
      <c r="S4861" s="275">
        <v>52</v>
      </c>
      <c r="T4861" s="123" t="s">
        <v>13573</v>
      </c>
      <c r="U4861" s="118"/>
      <c r="V4861" s="118" t="s">
        <v>13651</v>
      </c>
    </row>
    <row r="4862" spans="1:22" ht="56.25" x14ac:dyDescent="0.3">
      <c r="A4862" s="16">
        <v>4857</v>
      </c>
      <c r="B4862" s="51" t="s">
        <v>14835</v>
      </c>
      <c r="C4862" s="51" t="s">
        <v>14836</v>
      </c>
      <c r="D4862" s="51" t="s">
        <v>14837</v>
      </c>
      <c r="E4862" s="51" t="s">
        <v>15049</v>
      </c>
      <c r="F4862" s="40" t="s">
        <v>14449</v>
      </c>
      <c r="G4862" s="51" t="s">
        <v>9115</v>
      </c>
      <c r="H4862" s="437">
        <v>2304960</v>
      </c>
      <c r="I4862" s="251" t="s">
        <v>15050</v>
      </c>
      <c r="J4862" s="17"/>
      <c r="K4862" s="17"/>
      <c r="L4862" s="17"/>
      <c r="M4862" s="17"/>
      <c r="N4862" s="17"/>
      <c r="O4862" s="17"/>
      <c r="P4862" s="17"/>
      <c r="Q4862" s="17"/>
      <c r="R4862" s="16">
        <v>2304960</v>
      </c>
      <c r="S4862" s="16">
        <v>420</v>
      </c>
      <c r="T4862" s="51" t="s">
        <v>14655</v>
      </c>
      <c r="U4862" s="51"/>
      <c r="V4862" s="17"/>
    </row>
    <row r="4863" spans="1:22" ht="75" x14ac:dyDescent="0.3">
      <c r="A4863" s="16">
        <v>4858</v>
      </c>
      <c r="B4863" s="16" t="s">
        <v>6506</v>
      </c>
      <c r="C4863" s="16" t="s">
        <v>6507</v>
      </c>
      <c r="D4863" s="16" t="s">
        <v>6508</v>
      </c>
      <c r="E4863" s="16" t="s">
        <v>12768</v>
      </c>
      <c r="F4863" s="16"/>
      <c r="G4863" s="151" t="s">
        <v>9322</v>
      </c>
      <c r="H4863" s="275">
        <v>2302718.54</v>
      </c>
      <c r="I4863" s="275" t="s">
        <v>12769</v>
      </c>
      <c r="J4863" s="275"/>
      <c r="K4863" s="275"/>
      <c r="L4863" s="275"/>
      <c r="M4863" s="275"/>
      <c r="N4863" s="275"/>
      <c r="O4863" s="275"/>
      <c r="P4863" s="275"/>
      <c r="Q4863" s="275"/>
      <c r="R4863" s="16">
        <v>2302718.54</v>
      </c>
      <c r="S4863" s="275">
        <v>810</v>
      </c>
      <c r="T4863" s="38" t="s">
        <v>12359</v>
      </c>
      <c r="U4863" s="279"/>
      <c r="V4863" s="279"/>
    </row>
    <row r="4864" spans="1:22" ht="262.5" x14ac:dyDescent="0.3">
      <c r="A4864" s="16">
        <v>4859</v>
      </c>
      <c r="B4864" s="21" t="s">
        <v>8570</v>
      </c>
      <c r="C4864" s="16" t="s">
        <v>7023</v>
      </c>
      <c r="D4864" s="16" t="s">
        <v>859</v>
      </c>
      <c r="E4864" s="16" t="s">
        <v>7024</v>
      </c>
      <c r="F4864" s="16"/>
      <c r="G4864" s="16" t="s">
        <v>33</v>
      </c>
      <c r="H4864" s="251">
        <v>575000</v>
      </c>
      <c r="I4864" s="251">
        <v>5</v>
      </c>
      <c r="J4864" s="16">
        <v>0</v>
      </c>
      <c r="K4864" s="16">
        <v>0</v>
      </c>
      <c r="L4864" s="16">
        <v>575000</v>
      </c>
      <c r="M4864" s="16">
        <v>5</v>
      </c>
      <c r="N4864" s="16">
        <v>575000</v>
      </c>
      <c r="O4864" s="16">
        <v>5</v>
      </c>
      <c r="P4864" s="16">
        <v>575000</v>
      </c>
      <c r="Q4864" s="16">
        <v>5</v>
      </c>
      <c r="R4864" s="16">
        <v>2300000</v>
      </c>
      <c r="S4864" s="16">
        <v>20</v>
      </c>
      <c r="T4864" s="16" t="s">
        <v>213</v>
      </c>
      <c r="U4864" s="16" t="s">
        <v>83</v>
      </c>
      <c r="V4864" s="16" t="s">
        <v>8571</v>
      </c>
    </row>
    <row r="4865" spans="1:22" ht="93.75" x14ac:dyDescent="0.3">
      <c r="A4865" s="16">
        <v>4860</v>
      </c>
      <c r="B4865" s="113" t="s">
        <v>1109</v>
      </c>
      <c r="C4865" s="113" t="s">
        <v>1110</v>
      </c>
      <c r="D4865" s="113" t="s">
        <v>1414</v>
      </c>
      <c r="E4865" s="113" t="s">
        <v>1414</v>
      </c>
      <c r="F4865" s="20" t="s">
        <v>14449</v>
      </c>
      <c r="G4865" s="113" t="s">
        <v>9115</v>
      </c>
      <c r="H4865" s="437">
        <v>2300000</v>
      </c>
      <c r="I4865" s="172">
        <v>2</v>
      </c>
      <c r="J4865" s="20"/>
      <c r="K4865" s="20"/>
      <c r="L4865" s="20"/>
      <c r="M4865" s="20"/>
      <c r="N4865" s="20"/>
      <c r="O4865" s="20"/>
      <c r="P4865" s="20"/>
      <c r="Q4865" s="20"/>
      <c r="R4865" s="16">
        <v>2300000</v>
      </c>
      <c r="S4865" s="21">
        <v>2</v>
      </c>
      <c r="T4865" s="113" t="s">
        <v>14450</v>
      </c>
      <c r="U4865" s="16"/>
      <c r="V4865" s="112"/>
    </row>
    <row r="4866" spans="1:22" ht="56.25" x14ac:dyDescent="0.3">
      <c r="A4866" s="16">
        <v>4861</v>
      </c>
      <c r="B4866" s="113" t="s">
        <v>3754</v>
      </c>
      <c r="C4866" s="113" t="s">
        <v>6747</v>
      </c>
      <c r="D4866" s="113" t="s">
        <v>3043</v>
      </c>
      <c r="E4866" s="113" t="s">
        <v>14509</v>
      </c>
      <c r="F4866" s="20" t="s">
        <v>14449</v>
      </c>
      <c r="G4866" s="113" t="s">
        <v>9115</v>
      </c>
      <c r="H4866" s="189">
        <v>2300000</v>
      </c>
      <c r="I4866" s="172" t="s">
        <v>9113</v>
      </c>
      <c r="J4866" s="20"/>
      <c r="K4866" s="20"/>
      <c r="L4866" s="20"/>
      <c r="M4866" s="20"/>
      <c r="N4866" s="20"/>
      <c r="O4866" s="20"/>
      <c r="P4866" s="20"/>
      <c r="Q4866" s="20"/>
      <c r="R4866" s="16">
        <v>2300000</v>
      </c>
      <c r="S4866" s="21">
        <v>1</v>
      </c>
      <c r="T4866" s="113" t="s">
        <v>14450</v>
      </c>
      <c r="U4866" s="16"/>
      <c r="V4866" s="112"/>
    </row>
    <row r="4867" spans="1:22" ht="56.25" x14ac:dyDescent="0.3">
      <c r="A4867" s="16">
        <v>4862</v>
      </c>
      <c r="B4867" s="21" t="s">
        <v>3231</v>
      </c>
      <c r="C4867" s="16" t="s">
        <v>3232</v>
      </c>
      <c r="D4867" s="16" t="s">
        <v>3233</v>
      </c>
      <c r="E4867" s="16" t="s">
        <v>3234</v>
      </c>
      <c r="F4867" s="16"/>
      <c r="G4867" s="16" t="s">
        <v>2320</v>
      </c>
      <c r="H4867" s="251">
        <v>459000</v>
      </c>
      <c r="I4867" s="251">
        <v>500</v>
      </c>
      <c r="J4867" s="16">
        <v>459000</v>
      </c>
      <c r="K4867" s="16">
        <v>500</v>
      </c>
      <c r="L4867" s="16">
        <v>459000</v>
      </c>
      <c r="M4867" s="16">
        <v>500</v>
      </c>
      <c r="N4867" s="16">
        <v>459000</v>
      </c>
      <c r="O4867" s="16">
        <v>500</v>
      </c>
      <c r="P4867" s="16">
        <v>459000</v>
      </c>
      <c r="Q4867" s="16">
        <v>500</v>
      </c>
      <c r="R4867" s="16">
        <v>2295000</v>
      </c>
      <c r="S4867" s="16">
        <v>2500</v>
      </c>
      <c r="T4867" s="16" t="s">
        <v>198</v>
      </c>
      <c r="U4867" s="16" t="s">
        <v>2567</v>
      </c>
      <c r="V4867" s="16" t="s">
        <v>3235</v>
      </c>
    </row>
    <row r="4868" spans="1:22" ht="243.75" x14ac:dyDescent="0.3">
      <c r="A4868" s="16">
        <v>4863</v>
      </c>
      <c r="B4868" s="38" t="s">
        <v>9161</v>
      </c>
      <c r="C4868" s="39" t="s">
        <v>9162</v>
      </c>
      <c r="D4868" s="39" t="s">
        <v>9163</v>
      </c>
      <c r="E4868" s="39" t="s">
        <v>9165</v>
      </c>
      <c r="F4868" s="36"/>
      <c r="G4868" s="102" t="s">
        <v>9680</v>
      </c>
      <c r="H4868" s="251">
        <v>764748</v>
      </c>
      <c r="I4868" s="251">
        <v>7884</v>
      </c>
      <c r="J4868" s="16">
        <v>764748</v>
      </c>
      <c r="K4868" s="16">
        <v>7884</v>
      </c>
      <c r="L4868" s="16">
        <v>764748</v>
      </c>
      <c r="M4868" s="16">
        <v>7884</v>
      </c>
      <c r="N4868" s="16">
        <v>0</v>
      </c>
      <c r="O4868" s="16">
        <v>0</v>
      </c>
      <c r="P4868" s="16">
        <v>0</v>
      </c>
      <c r="Q4868" s="16">
        <v>0</v>
      </c>
      <c r="R4868" s="16">
        <v>2294244</v>
      </c>
      <c r="S4868" s="103">
        <v>23652</v>
      </c>
      <c r="T4868" s="16" t="s">
        <v>9160</v>
      </c>
      <c r="U4868" s="99" t="s">
        <v>83</v>
      </c>
      <c r="V4868" s="37"/>
    </row>
    <row r="4869" spans="1:22" ht="409.5" x14ac:dyDescent="0.3">
      <c r="A4869" s="16">
        <v>4864</v>
      </c>
      <c r="B4869" s="21" t="s">
        <v>8572</v>
      </c>
      <c r="C4869" s="16" t="s">
        <v>8573</v>
      </c>
      <c r="D4869" s="16" t="s">
        <v>8574</v>
      </c>
      <c r="E4869" s="16" t="s">
        <v>8575</v>
      </c>
      <c r="F4869" s="16"/>
      <c r="G4869" s="16" t="s">
        <v>33</v>
      </c>
      <c r="H4869" s="251">
        <v>395553.99999999994</v>
      </c>
      <c r="I4869" s="251">
        <v>2</v>
      </c>
      <c r="J4869" s="16">
        <v>474664.79999999993</v>
      </c>
      <c r="K4869" s="16">
        <v>2</v>
      </c>
      <c r="L4869" s="16">
        <v>474664.79999999993</v>
      </c>
      <c r="M4869" s="16">
        <v>2</v>
      </c>
      <c r="N4869" s="16">
        <v>474664.79999999993</v>
      </c>
      <c r="O4869" s="16">
        <v>2</v>
      </c>
      <c r="P4869" s="16">
        <v>474664.79999999993</v>
      </c>
      <c r="Q4869" s="16">
        <v>2</v>
      </c>
      <c r="R4869" s="16">
        <v>2294213.1999999993</v>
      </c>
      <c r="S4869" s="16">
        <v>10</v>
      </c>
      <c r="T4869" s="16" t="s">
        <v>213</v>
      </c>
      <c r="U4869" s="16" t="s">
        <v>350</v>
      </c>
      <c r="V4869" s="16" t="s">
        <v>8576</v>
      </c>
    </row>
    <row r="4870" spans="1:22" ht="75" x14ac:dyDescent="0.3">
      <c r="A4870" s="16">
        <v>4865</v>
      </c>
      <c r="B4870" s="21" t="s">
        <v>4508</v>
      </c>
      <c r="C4870" s="16" t="s">
        <v>4509</v>
      </c>
      <c r="D4870" s="16" t="s">
        <v>4510</v>
      </c>
      <c r="E4870" s="16" t="s">
        <v>10699</v>
      </c>
      <c r="F4870" s="16"/>
      <c r="G4870" s="16" t="s">
        <v>9115</v>
      </c>
      <c r="H4870" s="251">
        <v>2293368</v>
      </c>
      <c r="I4870" s="251" t="s">
        <v>10704</v>
      </c>
      <c r="J4870" s="16"/>
      <c r="K4870" s="16"/>
      <c r="L4870" s="16"/>
      <c r="M4870" s="16"/>
      <c r="N4870" s="16"/>
      <c r="O4870" s="16"/>
      <c r="P4870" s="16"/>
      <c r="Q4870" s="16"/>
      <c r="R4870" s="16">
        <v>2293368</v>
      </c>
      <c r="S4870" s="16">
        <v>2805</v>
      </c>
      <c r="T4870" s="16" t="s">
        <v>76</v>
      </c>
      <c r="U4870" s="16" t="s">
        <v>2567</v>
      </c>
      <c r="V4870" s="16" t="s">
        <v>10701</v>
      </c>
    </row>
    <row r="4871" spans="1:22" ht="375" x14ac:dyDescent="0.3">
      <c r="A4871" s="16">
        <v>4866</v>
      </c>
      <c r="B4871" s="276" t="s">
        <v>11491</v>
      </c>
      <c r="C4871" s="99" t="s">
        <v>1661</v>
      </c>
      <c r="D4871" s="99" t="s">
        <v>332</v>
      </c>
      <c r="E4871" s="99" t="s">
        <v>1662</v>
      </c>
      <c r="F4871" s="16" t="s">
        <v>11492</v>
      </c>
      <c r="G4871" s="99" t="s">
        <v>1664</v>
      </c>
      <c r="H4871" s="184">
        <v>0</v>
      </c>
      <c r="I4871" s="184">
        <v>0</v>
      </c>
      <c r="J4871" s="99">
        <v>2292647.5</v>
      </c>
      <c r="K4871" s="99">
        <v>265</v>
      </c>
      <c r="L4871" s="99">
        <v>0</v>
      </c>
      <c r="M4871" s="99">
        <v>0</v>
      </c>
      <c r="N4871" s="99">
        <v>0</v>
      </c>
      <c r="O4871" s="99">
        <v>0</v>
      </c>
      <c r="P4871" s="99">
        <v>0</v>
      </c>
      <c r="Q4871" s="99">
        <v>0</v>
      </c>
      <c r="R4871" s="16">
        <v>2292647.5</v>
      </c>
      <c r="S4871" s="99">
        <v>265</v>
      </c>
      <c r="T4871" s="16" t="s">
        <v>76</v>
      </c>
      <c r="U4871" s="99" t="s">
        <v>5737</v>
      </c>
      <c r="V4871" s="99" t="s">
        <v>11490</v>
      </c>
    </row>
    <row r="4872" spans="1:22" ht="409.5" x14ac:dyDescent="0.3">
      <c r="A4872" s="16">
        <v>4867</v>
      </c>
      <c r="B4872" s="21" t="s">
        <v>320</v>
      </c>
      <c r="C4872" s="16" t="s">
        <v>6497</v>
      </c>
      <c r="D4872" s="16" t="s">
        <v>6498</v>
      </c>
      <c r="E4872" s="16" t="s">
        <v>6499</v>
      </c>
      <c r="F4872" s="16"/>
      <c r="G4872" s="16" t="s">
        <v>49</v>
      </c>
      <c r="H4872" s="251">
        <v>2292318</v>
      </c>
      <c r="I4872" s="251">
        <v>7</v>
      </c>
      <c r="J4872" s="16">
        <v>0</v>
      </c>
      <c r="K4872" s="16">
        <v>0</v>
      </c>
      <c r="L4872" s="16">
        <v>0</v>
      </c>
      <c r="M4872" s="16">
        <v>0</v>
      </c>
      <c r="N4872" s="16">
        <v>0</v>
      </c>
      <c r="O4872" s="16">
        <v>0</v>
      </c>
      <c r="P4872" s="16">
        <v>0</v>
      </c>
      <c r="Q4872" s="16">
        <v>0</v>
      </c>
      <c r="R4872" s="16">
        <v>2292318</v>
      </c>
      <c r="S4872" s="16">
        <v>7</v>
      </c>
      <c r="T4872" s="16" t="s">
        <v>76</v>
      </c>
      <c r="U4872" s="16"/>
      <c r="V4872" s="16"/>
    </row>
    <row r="4873" spans="1:22" ht="131.25" x14ac:dyDescent="0.3">
      <c r="A4873" s="16">
        <v>4868</v>
      </c>
      <c r="B4873" s="21" t="s">
        <v>842</v>
      </c>
      <c r="C4873" s="16" t="s">
        <v>9413</v>
      </c>
      <c r="D4873" s="16" t="s">
        <v>1337</v>
      </c>
      <c r="E4873" s="16" t="s">
        <v>9414</v>
      </c>
      <c r="F4873" s="16"/>
      <c r="G4873" s="16" t="s">
        <v>9115</v>
      </c>
      <c r="H4873" s="251">
        <v>2291520</v>
      </c>
      <c r="I4873" s="251" t="s">
        <v>9130</v>
      </c>
      <c r="J4873" s="16"/>
      <c r="K4873" s="16"/>
      <c r="L4873" s="16"/>
      <c r="M4873" s="16"/>
      <c r="N4873" s="16"/>
      <c r="O4873" s="16"/>
      <c r="P4873" s="16"/>
      <c r="Q4873" s="16"/>
      <c r="R4873" s="16">
        <v>2291520</v>
      </c>
      <c r="S4873" s="16">
        <v>3</v>
      </c>
      <c r="T4873" s="16" t="s">
        <v>1326</v>
      </c>
      <c r="U4873" s="16"/>
      <c r="V4873" s="16"/>
    </row>
    <row r="4874" spans="1:22" ht="56.25" x14ac:dyDescent="0.3">
      <c r="A4874" s="16">
        <v>4869</v>
      </c>
      <c r="B4874" s="113" t="s">
        <v>7019</v>
      </c>
      <c r="C4874" s="113" t="s">
        <v>16264</v>
      </c>
      <c r="D4874" s="113" t="s">
        <v>16265</v>
      </c>
      <c r="E4874" s="114"/>
      <c r="F4874" s="17">
        <v>5320</v>
      </c>
      <c r="G4874" s="164" t="s">
        <v>24</v>
      </c>
      <c r="H4874" s="115">
        <v>2291514.7909999997</v>
      </c>
      <c r="I4874" s="115">
        <v>563.9</v>
      </c>
      <c r="J4874" s="171"/>
      <c r="K4874" s="171"/>
      <c r="L4874" s="171"/>
      <c r="M4874" s="171"/>
      <c r="N4874" s="171"/>
      <c r="O4874" s="171"/>
      <c r="P4874" s="174"/>
      <c r="Q4874" s="174"/>
      <c r="R4874" s="16">
        <v>2291514.7909999997</v>
      </c>
      <c r="S4874" s="171">
        <v>563.9</v>
      </c>
      <c r="T4874" s="21" t="s">
        <v>15928</v>
      </c>
      <c r="U4874" s="112" t="s">
        <v>199</v>
      </c>
      <c r="V4874" s="112" t="s">
        <v>199</v>
      </c>
    </row>
    <row r="4875" spans="1:22" ht="37.5" x14ac:dyDescent="0.3">
      <c r="A4875" s="16">
        <v>4870</v>
      </c>
      <c r="B4875" s="21" t="s">
        <v>1676</v>
      </c>
      <c r="C4875" s="16" t="s">
        <v>1677</v>
      </c>
      <c r="D4875" s="16" t="s">
        <v>844</v>
      </c>
      <c r="E4875" s="16" t="s">
        <v>1676</v>
      </c>
      <c r="F4875" s="16"/>
      <c r="G4875" s="16" t="s">
        <v>9115</v>
      </c>
      <c r="H4875" s="251">
        <v>2286144</v>
      </c>
      <c r="I4875" s="251" t="s">
        <v>9333</v>
      </c>
      <c r="J4875" s="16"/>
      <c r="K4875" s="16"/>
      <c r="L4875" s="16"/>
      <c r="M4875" s="16"/>
      <c r="N4875" s="16"/>
      <c r="O4875" s="16"/>
      <c r="P4875" s="16"/>
      <c r="Q4875" s="16"/>
      <c r="R4875" s="16">
        <v>2286144</v>
      </c>
      <c r="S4875" s="16">
        <v>24</v>
      </c>
      <c r="T4875" s="16" t="s">
        <v>76</v>
      </c>
      <c r="U4875" s="16" t="s">
        <v>61</v>
      </c>
      <c r="V4875" s="16" t="s">
        <v>10564</v>
      </c>
    </row>
    <row r="4876" spans="1:22" ht="56.25" x14ac:dyDescent="0.3">
      <c r="A4876" s="16">
        <v>4871</v>
      </c>
      <c r="B4876" s="16" t="s">
        <v>779</v>
      </c>
      <c r="C4876" s="16" t="s">
        <v>13420</v>
      </c>
      <c r="D4876" s="16" t="s">
        <v>13421</v>
      </c>
      <c r="E4876" s="16" t="s">
        <v>13537</v>
      </c>
      <c r="F4876" s="16"/>
      <c r="G4876" s="151" t="s">
        <v>9115</v>
      </c>
      <c r="H4876" s="168">
        <v>1142759.99</v>
      </c>
      <c r="I4876" s="166" t="s">
        <v>9123</v>
      </c>
      <c r="J4876" s="166">
        <v>1142759.99</v>
      </c>
      <c r="K4876" s="166">
        <v>6</v>
      </c>
      <c r="L4876" s="166">
        <v>0</v>
      </c>
      <c r="M4876" s="166">
        <v>0</v>
      </c>
      <c r="N4876" s="166">
        <v>0</v>
      </c>
      <c r="O4876" s="166">
        <v>0</v>
      </c>
      <c r="P4876" s="166">
        <v>0</v>
      </c>
      <c r="Q4876" s="166">
        <v>0</v>
      </c>
      <c r="R4876" s="16">
        <v>2285519.98</v>
      </c>
      <c r="S4876" s="275">
        <v>12</v>
      </c>
      <c r="T4876" s="20" t="s">
        <v>13227</v>
      </c>
      <c r="U4876" s="118"/>
      <c r="V4876" s="118"/>
    </row>
    <row r="4877" spans="1:22" ht="168.75" x14ac:dyDescent="0.3">
      <c r="A4877" s="16">
        <v>4872</v>
      </c>
      <c r="B4877" s="21" t="s">
        <v>332</v>
      </c>
      <c r="C4877" s="16" t="s">
        <v>1343</v>
      </c>
      <c r="D4877" s="16" t="s">
        <v>3594</v>
      </c>
      <c r="E4877" s="16" t="s">
        <v>3769</v>
      </c>
      <c r="F4877" s="16" t="s">
        <v>3770</v>
      </c>
      <c r="G4877" s="16" t="s">
        <v>337</v>
      </c>
      <c r="H4877" s="251">
        <v>2283992.5595238092</v>
      </c>
      <c r="I4877" s="251">
        <v>1</v>
      </c>
      <c r="J4877" s="16">
        <v>0</v>
      </c>
      <c r="K4877" s="16">
        <v>0</v>
      </c>
      <c r="L4877" s="16">
        <v>0</v>
      </c>
      <c r="M4877" s="16">
        <v>0</v>
      </c>
      <c r="N4877" s="16">
        <v>0</v>
      </c>
      <c r="O4877" s="16">
        <v>0</v>
      </c>
      <c r="P4877" s="16">
        <v>0</v>
      </c>
      <c r="Q4877" s="16">
        <v>0</v>
      </c>
      <c r="R4877" s="16">
        <v>2283992.5595238092</v>
      </c>
      <c r="S4877" s="16">
        <v>1</v>
      </c>
      <c r="T4877" s="16" t="s">
        <v>9759</v>
      </c>
      <c r="U4877" s="16"/>
      <c r="V4877" s="16"/>
    </row>
    <row r="4878" spans="1:22" x14ac:dyDescent="0.3">
      <c r="A4878" s="16">
        <v>4873</v>
      </c>
      <c r="B4878" s="21" t="s">
        <v>2548</v>
      </c>
      <c r="C4878" s="16" t="s">
        <v>5254</v>
      </c>
      <c r="D4878" s="16" t="s">
        <v>5255</v>
      </c>
      <c r="E4878" s="16" t="s">
        <v>10964</v>
      </c>
      <c r="F4878" s="16"/>
      <c r="G4878" s="16" t="s">
        <v>9115</v>
      </c>
      <c r="H4878" s="251">
        <v>2281910.4</v>
      </c>
      <c r="I4878" s="251" t="s">
        <v>9950</v>
      </c>
      <c r="J4878" s="16"/>
      <c r="K4878" s="16"/>
      <c r="L4878" s="16"/>
      <c r="M4878" s="16"/>
      <c r="N4878" s="16"/>
      <c r="O4878" s="16"/>
      <c r="P4878" s="16"/>
      <c r="Q4878" s="16"/>
      <c r="R4878" s="16">
        <v>2281910.4</v>
      </c>
      <c r="S4878" s="16">
        <v>70</v>
      </c>
      <c r="T4878" s="16" t="s">
        <v>76</v>
      </c>
      <c r="U4878" s="16" t="s">
        <v>10965</v>
      </c>
      <c r="V4878" s="16" t="s">
        <v>10966</v>
      </c>
    </row>
    <row r="4879" spans="1:22" ht="37.5" x14ac:dyDescent="0.3">
      <c r="A4879" s="16">
        <v>4874</v>
      </c>
      <c r="B4879" s="21" t="s">
        <v>5688</v>
      </c>
      <c r="C4879" s="16" t="s">
        <v>5689</v>
      </c>
      <c r="D4879" s="16" t="s">
        <v>641</v>
      </c>
      <c r="E4879" s="16" t="s">
        <v>10665</v>
      </c>
      <c r="F4879" s="16"/>
      <c r="G4879" s="16" t="s">
        <v>9115</v>
      </c>
      <c r="H4879" s="251">
        <v>2277072</v>
      </c>
      <c r="I4879" s="251" t="s">
        <v>9123</v>
      </c>
      <c r="J4879" s="16"/>
      <c r="K4879" s="16"/>
      <c r="L4879" s="16"/>
      <c r="M4879" s="16"/>
      <c r="N4879" s="16"/>
      <c r="O4879" s="16"/>
      <c r="P4879" s="16"/>
      <c r="Q4879" s="16"/>
      <c r="R4879" s="16">
        <v>2277072</v>
      </c>
      <c r="S4879" s="16">
        <v>6</v>
      </c>
      <c r="T4879" s="16" t="s">
        <v>76</v>
      </c>
      <c r="U4879" s="16" t="s">
        <v>353</v>
      </c>
      <c r="V4879" s="16" t="s">
        <v>10666</v>
      </c>
    </row>
    <row r="4880" spans="1:22" ht="56.25" x14ac:dyDescent="0.3">
      <c r="A4880" s="16">
        <v>4875</v>
      </c>
      <c r="B4880" s="21" t="s">
        <v>787</v>
      </c>
      <c r="C4880" s="16" t="s">
        <v>788</v>
      </c>
      <c r="D4880" s="16" t="s">
        <v>789</v>
      </c>
      <c r="E4880" s="16" t="s">
        <v>787</v>
      </c>
      <c r="F4880" s="16"/>
      <c r="G4880" s="16" t="s">
        <v>9114</v>
      </c>
      <c r="H4880" s="251">
        <v>2273521.6</v>
      </c>
      <c r="I4880" s="251" t="s">
        <v>9969</v>
      </c>
      <c r="J4880" s="16"/>
      <c r="K4880" s="16"/>
      <c r="L4880" s="16"/>
      <c r="M4880" s="16"/>
      <c r="N4880" s="16"/>
      <c r="O4880" s="16"/>
      <c r="P4880" s="16"/>
      <c r="Q4880" s="16"/>
      <c r="R4880" s="16">
        <v>2273521.6</v>
      </c>
      <c r="S4880" s="16">
        <v>7</v>
      </c>
      <c r="T4880" s="16" t="s">
        <v>76</v>
      </c>
      <c r="U4880" s="16" t="s">
        <v>5737</v>
      </c>
      <c r="V4880" s="16" t="s">
        <v>10580</v>
      </c>
    </row>
    <row r="4881" spans="1:22" ht="56.25" x14ac:dyDescent="0.3">
      <c r="A4881" s="16">
        <v>4876</v>
      </c>
      <c r="B4881" s="21" t="s">
        <v>532</v>
      </c>
      <c r="C4881" s="16" t="s">
        <v>2974</v>
      </c>
      <c r="D4881" s="16" t="s">
        <v>2975</v>
      </c>
      <c r="E4881" s="16" t="s">
        <v>2975</v>
      </c>
      <c r="F4881" s="16"/>
      <c r="G4881" s="16" t="s">
        <v>1493</v>
      </c>
      <c r="H4881" s="251">
        <v>2271934</v>
      </c>
      <c r="I4881" s="251">
        <v>7</v>
      </c>
      <c r="J4881" s="16">
        <v>0</v>
      </c>
      <c r="K4881" s="16">
        <v>0</v>
      </c>
      <c r="L4881" s="16">
        <v>0</v>
      </c>
      <c r="M4881" s="16">
        <v>0</v>
      </c>
      <c r="N4881" s="16">
        <v>0</v>
      </c>
      <c r="O4881" s="16">
        <v>0</v>
      </c>
      <c r="P4881" s="16">
        <v>0</v>
      </c>
      <c r="Q4881" s="16">
        <v>0</v>
      </c>
      <c r="R4881" s="16">
        <v>2271934</v>
      </c>
      <c r="S4881" s="16">
        <v>7</v>
      </c>
      <c r="T4881" s="16" t="s">
        <v>76</v>
      </c>
      <c r="U4881" s="16" t="s">
        <v>2567</v>
      </c>
      <c r="V4881" s="16" t="s">
        <v>5757</v>
      </c>
    </row>
    <row r="4882" spans="1:22" x14ac:dyDescent="0.3">
      <c r="A4882" s="16">
        <v>4877</v>
      </c>
      <c r="B4882" s="21" t="s">
        <v>2062</v>
      </c>
      <c r="C4882" s="16" t="s">
        <v>4434</v>
      </c>
      <c r="D4882" s="16" t="s">
        <v>1954</v>
      </c>
      <c r="E4882" s="16" t="s">
        <v>7169</v>
      </c>
      <c r="F4882" s="16"/>
      <c r="G4882" s="16" t="s">
        <v>7084</v>
      </c>
      <c r="H4882" s="251">
        <v>2271360</v>
      </c>
      <c r="I4882" s="251" t="s">
        <v>10779</v>
      </c>
      <c r="J4882" s="16"/>
      <c r="K4882" s="16"/>
      <c r="L4882" s="16"/>
      <c r="M4882" s="16"/>
      <c r="N4882" s="16"/>
      <c r="O4882" s="16"/>
      <c r="P4882" s="16"/>
      <c r="Q4882" s="16"/>
      <c r="R4882" s="16">
        <v>2271360</v>
      </c>
      <c r="S4882" s="16">
        <v>312</v>
      </c>
      <c r="T4882" s="16" t="s">
        <v>76</v>
      </c>
      <c r="U4882" s="16" t="s">
        <v>2567</v>
      </c>
      <c r="V4882" s="16" t="s">
        <v>10761</v>
      </c>
    </row>
    <row r="4883" spans="1:22" x14ac:dyDescent="0.3">
      <c r="A4883" s="16">
        <v>4878</v>
      </c>
      <c r="B4883" s="21" t="s">
        <v>239</v>
      </c>
      <c r="C4883" s="16" t="s">
        <v>240</v>
      </c>
      <c r="D4883" s="16" t="s">
        <v>241</v>
      </c>
      <c r="E4883" s="16" t="s">
        <v>10669</v>
      </c>
      <c r="F4883" s="16"/>
      <c r="G4883" s="16" t="s">
        <v>9115</v>
      </c>
      <c r="H4883" s="251">
        <v>2269680</v>
      </c>
      <c r="I4883" s="251" t="s">
        <v>9113</v>
      </c>
      <c r="J4883" s="16"/>
      <c r="K4883" s="16"/>
      <c r="L4883" s="16"/>
      <c r="M4883" s="16"/>
      <c r="N4883" s="16"/>
      <c r="O4883" s="16"/>
      <c r="P4883" s="16"/>
      <c r="Q4883" s="16"/>
      <c r="R4883" s="16">
        <v>2269680</v>
      </c>
      <c r="S4883" s="16">
        <v>1</v>
      </c>
      <c r="T4883" s="16" t="s">
        <v>76</v>
      </c>
      <c r="U4883" s="16" t="s">
        <v>294</v>
      </c>
      <c r="V4883" s="16" t="s">
        <v>10654</v>
      </c>
    </row>
    <row r="4884" spans="1:22" ht="409.5" x14ac:dyDescent="0.3">
      <c r="A4884" s="16">
        <v>4879</v>
      </c>
      <c r="B4884" s="21" t="s">
        <v>8577</v>
      </c>
      <c r="C4884" s="16" t="s">
        <v>3042</v>
      </c>
      <c r="D4884" s="16" t="s">
        <v>1270</v>
      </c>
      <c r="E4884" s="16" t="s">
        <v>3043</v>
      </c>
      <c r="F4884" s="16"/>
      <c r="G4884" s="16" t="s">
        <v>33</v>
      </c>
      <c r="H4884" s="251">
        <v>2269000</v>
      </c>
      <c r="I4884" s="251">
        <v>1</v>
      </c>
      <c r="J4884" s="16">
        <v>0</v>
      </c>
      <c r="K4884" s="16">
        <v>0</v>
      </c>
      <c r="L4884" s="16">
        <v>0</v>
      </c>
      <c r="M4884" s="16">
        <v>0</v>
      </c>
      <c r="N4884" s="16">
        <v>0</v>
      </c>
      <c r="O4884" s="16">
        <v>0</v>
      </c>
      <c r="P4884" s="16">
        <v>0</v>
      </c>
      <c r="Q4884" s="16">
        <v>0</v>
      </c>
      <c r="R4884" s="16">
        <v>2269000</v>
      </c>
      <c r="S4884" s="16">
        <v>1</v>
      </c>
      <c r="T4884" s="16" t="s">
        <v>213</v>
      </c>
      <c r="U4884" s="16" t="s">
        <v>268</v>
      </c>
      <c r="V4884" s="16" t="s">
        <v>268</v>
      </c>
    </row>
    <row r="4885" spans="1:22" ht="56.25" x14ac:dyDescent="0.3">
      <c r="A4885" s="16">
        <v>4880</v>
      </c>
      <c r="B4885" s="51" t="s">
        <v>1940</v>
      </c>
      <c r="C4885" s="51" t="s">
        <v>15051</v>
      </c>
      <c r="D4885" s="51" t="s">
        <v>15052</v>
      </c>
      <c r="E4885" s="51" t="s">
        <v>15053</v>
      </c>
      <c r="F4885" s="51"/>
      <c r="G4885" s="51" t="s">
        <v>7084</v>
      </c>
      <c r="H4885" s="437">
        <v>2265760</v>
      </c>
      <c r="I4885" s="251" t="s">
        <v>9385</v>
      </c>
      <c r="J4885" s="17"/>
      <c r="K4885" s="17"/>
      <c r="L4885" s="17"/>
      <c r="M4885" s="17"/>
      <c r="N4885" s="17"/>
      <c r="O4885" s="17"/>
      <c r="P4885" s="17"/>
      <c r="Q4885" s="17"/>
      <c r="R4885" s="16">
        <v>2265760</v>
      </c>
      <c r="S4885" s="16">
        <v>50</v>
      </c>
      <c r="T4885" s="51" t="s">
        <v>14655</v>
      </c>
      <c r="U4885" s="51"/>
      <c r="V4885" s="17"/>
    </row>
    <row r="4886" spans="1:22" ht="75" x14ac:dyDescent="0.3">
      <c r="A4886" s="16">
        <v>4881</v>
      </c>
      <c r="B4886" s="16" t="s">
        <v>5630</v>
      </c>
      <c r="C4886" s="16" t="s">
        <v>13110</v>
      </c>
      <c r="D4886" s="16" t="s">
        <v>13111</v>
      </c>
      <c r="E4886" s="16" t="s">
        <v>13112</v>
      </c>
      <c r="F4886" s="16"/>
      <c r="G4886" s="151" t="s">
        <v>33</v>
      </c>
      <c r="H4886" s="166">
        <v>1112800</v>
      </c>
      <c r="I4886" s="166">
        <v>500</v>
      </c>
      <c r="J4886" s="166">
        <v>0</v>
      </c>
      <c r="K4886" s="166">
        <v>0</v>
      </c>
      <c r="L4886" s="166">
        <v>1148409.6000000001</v>
      </c>
      <c r="M4886" s="166">
        <v>516</v>
      </c>
      <c r="N4886" s="166">
        <v>0</v>
      </c>
      <c r="O4886" s="166">
        <v>0</v>
      </c>
      <c r="P4886" s="166">
        <v>0</v>
      </c>
      <c r="Q4886" s="166">
        <v>0</v>
      </c>
      <c r="R4886" s="16">
        <v>2261209.6</v>
      </c>
      <c r="S4886" s="275">
        <v>1016</v>
      </c>
      <c r="T4886" s="123" t="s">
        <v>12910</v>
      </c>
      <c r="U4886" s="166" t="s">
        <v>2567</v>
      </c>
      <c r="V4886" s="166"/>
    </row>
    <row r="4887" spans="1:22" ht="37.5" x14ac:dyDescent="0.3">
      <c r="A4887" s="16">
        <v>4882</v>
      </c>
      <c r="B4887" s="119" t="s">
        <v>11683</v>
      </c>
      <c r="C4887" s="119" t="s">
        <v>11684</v>
      </c>
      <c r="D4887" s="119" t="s">
        <v>11685</v>
      </c>
      <c r="E4887" s="119" t="s">
        <v>11686</v>
      </c>
      <c r="F4887" s="156"/>
      <c r="G4887" s="151" t="s">
        <v>33</v>
      </c>
      <c r="H4887" s="474">
        <v>499565.68200000009</v>
      </c>
      <c r="I4887" s="474">
        <v>5</v>
      </c>
      <c r="J4887" s="169">
        <v>549522.25020000013</v>
      </c>
      <c r="K4887" s="169">
        <v>5</v>
      </c>
      <c r="L4887" s="169">
        <v>605524</v>
      </c>
      <c r="M4887" s="169">
        <v>1</v>
      </c>
      <c r="N4887" s="203">
        <v>605525</v>
      </c>
      <c r="O4887" s="169">
        <v>1</v>
      </c>
      <c r="P4887" s="131"/>
      <c r="Q4887" s="131"/>
      <c r="R4887" s="16">
        <v>2260136.9322000002</v>
      </c>
      <c r="S4887" s="151">
        <v>17</v>
      </c>
      <c r="T4887" s="151" t="s">
        <v>11563</v>
      </c>
      <c r="U4887" s="217" t="s">
        <v>26</v>
      </c>
      <c r="V4887" s="217" t="s">
        <v>11586</v>
      </c>
    </row>
    <row r="4888" spans="1:22" ht="37.5" x14ac:dyDescent="0.3">
      <c r="A4888" s="16">
        <v>4883</v>
      </c>
      <c r="B4888" s="21" t="s">
        <v>2062</v>
      </c>
      <c r="C4888" s="16" t="s">
        <v>2063</v>
      </c>
      <c r="D4888" s="16" t="s">
        <v>2064</v>
      </c>
      <c r="E4888" s="16" t="s">
        <v>10571</v>
      </c>
      <c r="F4888" s="16"/>
      <c r="G4888" s="16" t="s">
        <v>9322</v>
      </c>
      <c r="H4888" s="251">
        <v>2257920</v>
      </c>
      <c r="I4888" s="251" t="s">
        <v>10754</v>
      </c>
      <c r="J4888" s="16"/>
      <c r="K4888" s="16"/>
      <c r="L4888" s="16"/>
      <c r="M4888" s="16"/>
      <c r="N4888" s="16"/>
      <c r="O4888" s="16"/>
      <c r="P4888" s="16"/>
      <c r="Q4888" s="16"/>
      <c r="R4888" s="16">
        <v>2257920</v>
      </c>
      <c r="S4888" s="16">
        <v>360</v>
      </c>
      <c r="T4888" s="16" t="s">
        <v>76</v>
      </c>
      <c r="U4888" s="16" t="s">
        <v>455</v>
      </c>
      <c r="V4888" s="16" t="s">
        <v>10968</v>
      </c>
    </row>
    <row r="4889" spans="1:22" ht="56.25" x14ac:dyDescent="0.3">
      <c r="A4889" s="16">
        <v>4884</v>
      </c>
      <c r="B4889" s="21" t="s">
        <v>417</v>
      </c>
      <c r="C4889" s="16" t="s">
        <v>726</v>
      </c>
      <c r="D4889" s="16" t="s">
        <v>727</v>
      </c>
      <c r="E4889" s="16" t="s">
        <v>10439</v>
      </c>
      <c r="F4889" s="16"/>
      <c r="G4889" s="16" t="s">
        <v>9115</v>
      </c>
      <c r="H4889" s="251">
        <v>2255803.2000000002</v>
      </c>
      <c r="I4889" s="251" t="s">
        <v>9130</v>
      </c>
      <c r="J4889" s="16"/>
      <c r="K4889" s="16"/>
      <c r="L4889" s="16"/>
      <c r="M4889" s="16"/>
      <c r="N4889" s="16"/>
      <c r="O4889" s="16"/>
      <c r="P4889" s="16"/>
      <c r="Q4889" s="16"/>
      <c r="R4889" s="16">
        <v>2255803.2000000002</v>
      </c>
      <c r="S4889" s="16">
        <v>3</v>
      </c>
      <c r="T4889" s="16" t="s">
        <v>76</v>
      </c>
      <c r="U4889" s="16" t="s">
        <v>83</v>
      </c>
      <c r="V4889" s="16" t="s">
        <v>10440</v>
      </c>
    </row>
    <row r="4890" spans="1:22" ht="356.25" x14ac:dyDescent="0.3">
      <c r="A4890" s="16">
        <v>4885</v>
      </c>
      <c r="B4890" s="21" t="s">
        <v>4215</v>
      </c>
      <c r="C4890" s="16" t="s">
        <v>4216</v>
      </c>
      <c r="D4890" s="16" t="s">
        <v>4217</v>
      </c>
      <c r="E4890" s="16" t="s">
        <v>4218</v>
      </c>
      <c r="F4890" s="16"/>
      <c r="G4890" s="16" t="s">
        <v>33</v>
      </c>
      <c r="H4890" s="251">
        <v>191700</v>
      </c>
      <c r="I4890" s="251">
        <v>6</v>
      </c>
      <c r="J4890" s="16">
        <v>516000</v>
      </c>
      <c r="K4890" s="16">
        <v>12</v>
      </c>
      <c r="L4890" s="16">
        <v>516000</v>
      </c>
      <c r="M4890" s="16">
        <v>12</v>
      </c>
      <c r="N4890" s="16">
        <v>516000</v>
      </c>
      <c r="O4890" s="16">
        <v>12</v>
      </c>
      <c r="P4890" s="16">
        <v>516000</v>
      </c>
      <c r="Q4890" s="16">
        <v>12</v>
      </c>
      <c r="R4890" s="16">
        <v>2255700</v>
      </c>
      <c r="S4890" s="16">
        <v>54</v>
      </c>
      <c r="T4890" s="16" t="s">
        <v>25</v>
      </c>
      <c r="U4890" s="16" t="s">
        <v>1210</v>
      </c>
      <c r="V4890" s="16" t="s">
        <v>8533</v>
      </c>
    </row>
    <row r="4891" spans="1:22" ht="56.25" x14ac:dyDescent="0.3">
      <c r="A4891" s="16">
        <v>4886</v>
      </c>
      <c r="B4891" s="16" t="s">
        <v>2966</v>
      </c>
      <c r="C4891" s="16" t="s">
        <v>2967</v>
      </c>
      <c r="D4891" s="16" t="s">
        <v>2968</v>
      </c>
      <c r="E4891" s="16" t="s">
        <v>13652</v>
      </c>
      <c r="F4891" s="16"/>
      <c r="G4891" s="151" t="s">
        <v>9115</v>
      </c>
      <c r="H4891" s="166">
        <v>2254789.6</v>
      </c>
      <c r="I4891" s="166">
        <v>53</v>
      </c>
      <c r="J4891" s="166"/>
      <c r="K4891" s="166"/>
      <c r="L4891" s="166"/>
      <c r="M4891" s="166"/>
      <c r="N4891" s="166"/>
      <c r="O4891" s="166"/>
      <c r="P4891" s="166"/>
      <c r="Q4891" s="166"/>
      <c r="R4891" s="16">
        <v>2254789.6</v>
      </c>
      <c r="S4891" s="275">
        <v>53</v>
      </c>
      <c r="T4891" s="123" t="s">
        <v>13573</v>
      </c>
      <c r="U4891" s="118"/>
      <c r="V4891" s="118" t="s">
        <v>13653</v>
      </c>
    </row>
    <row r="4892" spans="1:22" ht="37.5" x14ac:dyDescent="0.3">
      <c r="A4892" s="16">
        <v>4887</v>
      </c>
      <c r="B4892" s="21" t="s">
        <v>404</v>
      </c>
      <c r="C4892" s="16" t="s">
        <v>518</v>
      </c>
      <c r="D4892" s="16" t="s">
        <v>519</v>
      </c>
      <c r="E4892" s="16" t="s">
        <v>3180</v>
      </c>
      <c r="F4892" s="16"/>
      <c r="G4892" s="16" t="s">
        <v>1493</v>
      </c>
      <c r="H4892" s="251">
        <v>342548.2</v>
      </c>
      <c r="I4892" s="251">
        <v>2</v>
      </c>
      <c r="J4892" s="16">
        <v>345630</v>
      </c>
      <c r="K4892" s="16">
        <v>2</v>
      </c>
      <c r="L4892" s="16">
        <v>347840</v>
      </c>
      <c r="M4892" s="16">
        <v>2</v>
      </c>
      <c r="N4892" s="16">
        <v>695700</v>
      </c>
      <c r="O4892" s="16">
        <v>4</v>
      </c>
      <c r="P4892" s="16">
        <v>522800</v>
      </c>
      <c r="Q4892" s="16">
        <v>3</v>
      </c>
      <c r="R4892" s="16">
        <v>2254518.2000000002</v>
      </c>
      <c r="S4892" s="16">
        <v>13</v>
      </c>
      <c r="T4892" s="16" t="s">
        <v>50</v>
      </c>
      <c r="U4892" s="16" t="s">
        <v>2567</v>
      </c>
      <c r="V4892" s="16" t="s">
        <v>3181</v>
      </c>
    </row>
    <row r="4893" spans="1:22" ht="409.5" x14ac:dyDescent="0.3">
      <c r="A4893" s="16">
        <v>4888</v>
      </c>
      <c r="B4893" s="21" t="s">
        <v>3682</v>
      </c>
      <c r="C4893" s="16" t="s">
        <v>3683</v>
      </c>
      <c r="D4893" s="16" t="s">
        <v>3684</v>
      </c>
      <c r="E4893" s="16" t="s">
        <v>3685</v>
      </c>
      <c r="F4893" s="16"/>
      <c r="G4893" s="16" t="s">
        <v>33</v>
      </c>
      <c r="H4893" s="251">
        <v>284100</v>
      </c>
      <c r="I4893" s="251">
        <v>3</v>
      </c>
      <c r="J4893" s="16">
        <v>492440</v>
      </c>
      <c r="K4893" s="16">
        <v>5</v>
      </c>
      <c r="L4893" s="16">
        <v>492440</v>
      </c>
      <c r="M4893" s="16">
        <v>5</v>
      </c>
      <c r="N4893" s="16">
        <v>492440</v>
      </c>
      <c r="O4893" s="16">
        <v>5</v>
      </c>
      <c r="P4893" s="16">
        <v>492440</v>
      </c>
      <c r="Q4893" s="16">
        <v>5</v>
      </c>
      <c r="R4893" s="16">
        <v>2253860</v>
      </c>
      <c r="S4893" s="16">
        <v>23</v>
      </c>
      <c r="T4893" s="16" t="s">
        <v>25</v>
      </c>
      <c r="U4893" s="16" t="s">
        <v>2567</v>
      </c>
      <c r="V4893" s="16" t="s">
        <v>3686</v>
      </c>
    </row>
    <row r="4894" spans="1:22" ht="37.5" x14ac:dyDescent="0.3">
      <c r="A4894" s="16">
        <v>4889</v>
      </c>
      <c r="B4894" s="21" t="s">
        <v>8578</v>
      </c>
      <c r="C4894" s="16" t="s">
        <v>685</v>
      </c>
      <c r="D4894" s="16" t="s">
        <v>417</v>
      </c>
      <c r="E4894" s="16" t="s">
        <v>686</v>
      </c>
      <c r="F4894" s="16"/>
      <c r="G4894" s="16" t="s">
        <v>33</v>
      </c>
      <c r="H4894" s="251">
        <v>285900</v>
      </c>
      <c r="I4894" s="251">
        <v>30</v>
      </c>
      <c r="J4894" s="16">
        <v>594672</v>
      </c>
      <c r="K4894" s="16">
        <v>52</v>
      </c>
      <c r="L4894" s="16">
        <v>457440</v>
      </c>
      <c r="M4894" s="16">
        <v>40</v>
      </c>
      <c r="N4894" s="16">
        <v>457440</v>
      </c>
      <c r="O4894" s="16">
        <v>40</v>
      </c>
      <c r="P4894" s="16">
        <v>457440</v>
      </c>
      <c r="Q4894" s="16">
        <v>40</v>
      </c>
      <c r="R4894" s="16">
        <v>2252892</v>
      </c>
      <c r="S4894" s="16">
        <v>202</v>
      </c>
      <c r="T4894" s="16" t="s">
        <v>213</v>
      </c>
      <c r="U4894" s="16" t="s">
        <v>7048</v>
      </c>
      <c r="V4894" s="16" t="s">
        <v>7048</v>
      </c>
    </row>
    <row r="4895" spans="1:22" ht="409.5" x14ac:dyDescent="0.3">
      <c r="A4895" s="16">
        <v>4890</v>
      </c>
      <c r="B4895" s="21" t="s">
        <v>3687</v>
      </c>
      <c r="C4895" s="16" t="s">
        <v>740</v>
      </c>
      <c r="D4895" s="16" t="s">
        <v>741</v>
      </c>
      <c r="E4895" s="16" t="s">
        <v>3688</v>
      </c>
      <c r="F4895" s="16"/>
      <c r="G4895" s="16" t="s">
        <v>33</v>
      </c>
      <c r="H4895" s="251">
        <v>90720</v>
      </c>
      <c r="I4895" s="251">
        <v>36</v>
      </c>
      <c r="J4895" s="16">
        <v>540178.1</v>
      </c>
      <c r="K4895" s="16">
        <v>110</v>
      </c>
      <c r="L4895" s="16">
        <v>540178.1</v>
      </c>
      <c r="M4895" s="16">
        <v>110</v>
      </c>
      <c r="N4895" s="16">
        <v>540178.1</v>
      </c>
      <c r="O4895" s="16">
        <v>110</v>
      </c>
      <c r="P4895" s="16">
        <v>540178.1</v>
      </c>
      <c r="Q4895" s="16">
        <v>110</v>
      </c>
      <c r="R4895" s="16">
        <v>2251432.4</v>
      </c>
      <c r="S4895" s="16">
        <v>476</v>
      </c>
      <c r="T4895" s="16" t="s">
        <v>25</v>
      </c>
      <c r="U4895" s="16" t="s">
        <v>89</v>
      </c>
      <c r="V4895" s="16" t="s">
        <v>56</v>
      </c>
    </row>
    <row r="4896" spans="1:22" ht="75" x14ac:dyDescent="0.3">
      <c r="A4896" s="16">
        <v>4891</v>
      </c>
      <c r="B4896" s="51" t="s">
        <v>508</v>
      </c>
      <c r="C4896" s="51" t="s">
        <v>14959</v>
      </c>
      <c r="D4896" s="51" t="s">
        <v>14960</v>
      </c>
      <c r="E4896" s="51" t="s">
        <v>15054</v>
      </c>
      <c r="F4896" s="51"/>
      <c r="G4896" s="51" t="s">
        <v>9115</v>
      </c>
      <c r="H4896" s="437">
        <v>2250080</v>
      </c>
      <c r="I4896" s="251" t="s">
        <v>9113</v>
      </c>
      <c r="J4896" s="17"/>
      <c r="K4896" s="17"/>
      <c r="L4896" s="17"/>
      <c r="M4896" s="17"/>
      <c r="N4896" s="17"/>
      <c r="O4896" s="17"/>
      <c r="P4896" s="17"/>
      <c r="Q4896" s="17"/>
      <c r="R4896" s="16">
        <v>2250080</v>
      </c>
      <c r="S4896" s="16">
        <v>1</v>
      </c>
      <c r="T4896" s="51" t="s">
        <v>14655</v>
      </c>
      <c r="U4896" s="51"/>
      <c r="V4896" s="17"/>
    </row>
    <row r="4897" spans="1:22" ht="93.75" x14ac:dyDescent="0.3">
      <c r="A4897" s="16">
        <v>4892</v>
      </c>
      <c r="B4897" s="114" t="s">
        <v>2396</v>
      </c>
      <c r="C4897" s="114" t="s">
        <v>2397</v>
      </c>
      <c r="D4897" s="114" t="s">
        <v>2398</v>
      </c>
      <c r="E4897" s="114" t="s">
        <v>14265</v>
      </c>
      <c r="F4897" s="114"/>
      <c r="G4897" s="20" t="s">
        <v>33</v>
      </c>
      <c r="H4897" s="115">
        <v>248000</v>
      </c>
      <c r="I4897" s="172">
        <v>110</v>
      </c>
      <c r="J4897" s="114">
        <v>450909.09090909088</v>
      </c>
      <c r="K4897" s="114">
        <v>200</v>
      </c>
      <c r="L4897" s="114">
        <v>482472.72727272729</v>
      </c>
      <c r="M4897" s="114">
        <v>200</v>
      </c>
      <c r="N4897" s="114">
        <v>516245.81818181823</v>
      </c>
      <c r="O4897" s="114">
        <v>200</v>
      </c>
      <c r="P4897" s="114">
        <v>552383.02545454551</v>
      </c>
      <c r="Q4897" s="114">
        <v>200</v>
      </c>
      <c r="R4897" s="16">
        <v>2250010.6618181816</v>
      </c>
      <c r="S4897" s="114">
        <v>910</v>
      </c>
      <c r="T4897" s="114" t="s">
        <v>13999</v>
      </c>
      <c r="U4897" s="221" t="s">
        <v>83</v>
      </c>
      <c r="V4897" s="221"/>
    </row>
    <row r="4898" spans="1:22" x14ac:dyDescent="0.3">
      <c r="A4898" s="16">
        <v>4893</v>
      </c>
      <c r="B4898" s="21" t="s">
        <v>2062</v>
      </c>
      <c r="C4898" s="16" t="s">
        <v>4434</v>
      </c>
      <c r="D4898" s="16" t="s">
        <v>1954</v>
      </c>
      <c r="E4898" s="16" t="s">
        <v>7169</v>
      </c>
      <c r="F4898" s="16"/>
      <c r="G4898" s="16" t="s">
        <v>7084</v>
      </c>
      <c r="H4898" s="251">
        <v>2249520</v>
      </c>
      <c r="I4898" s="251" t="s">
        <v>10778</v>
      </c>
      <c r="J4898" s="16"/>
      <c r="K4898" s="16"/>
      <c r="L4898" s="16"/>
      <c r="M4898" s="16"/>
      <c r="N4898" s="16"/>
      <c r="O4898" s="16"/>
      <c r="P4898" s="16"/>
      <c r="Q4898" s="16"/>
      <c r="R4898" s="16">
        <v>2249520</v>
      </c>
      <c r="S4898" s="16">
        <v>309</v>
      </c>
      <c r="T4898" s="16" t="s">
        <v>76</v>
      </c>
      <c r="U4898" s="16" t="s">
        <v>2567</v>
      </c>
      <c r="V4898" s="16" t="s">
        <v>10761</v>
      </c>
    </row>
    <row r="4899" spans="1:22" ht="75" x14ac:dyDescent="0.3">
      <c r="A4899" s="16">
        <v>4894</v>
      </c>
      <c r="B4899" s="21" t="s">
        <v>138</v>
      </c>
      <c r="C4899" s="16" t="s">
        <v>3863</v>
      </c>
      <c r="D4899" s="16" t="s">
        <v>3864</v>
      </c>
      <c r="E4899" s="16" t="s">
        <v>10410</v>
      </c>
      <c r="F4899" s="16"/>
      <c r="G4899" s="16" t="s">
        <v>9114</v>
      </c>
      <c r="H4899" s="251">
        <v>2248646.4</v>
      </c>
      <c r="I4899" s="251" t="s">
        <v>9266</v>
      </c>
      <c r="J4899" s="16"/>
      <c r="K4899" s="16"/>
      <c r="L4899" s="16"/>
      <c r="M4899" s="16"/>
      <c r="N4899" s="16"/>
      <c r="O4899" s="16"/>
      <c r="P4899" s="16"/>
      <c r="Q4899" s="16"/>
      <c r="R4899" s="16">
        <v>2248646.4</v>
      </c>
      <c r="S4899" s="16">
        <v>4</v>
      </c>
      <c r="T4899" s="16" t="s">
        <v>76</v>
      </c>
      <c r="U4899" s="16" t="s">
        <v>2567</v>
      </c>
      <c r="V4899" s="16" t="s">
        <v>10411</v>
      </c>
    </row>
    <row r="4900" spans="1:22" ht="75" x14ac:dyDescent="0.3">
      <c r="A4900" s="16">
        <v>4895</v>
      </c>
      <c r="B4900" s="21" t="s">
        <v>138</v>
      </c>
      <c r="C4900" s="16" t="s">
        <v>3863</v>
      </c>
      <c r="D4900" s="16" t="s">
        <v>3864</v>
      </c>
      <c r="E4900" s="16" t="s">
        <v>10410</v>
      </c>
      <c r="F4900" s="16"/>
      <c r="G4900" s="16" t="s">
        <v>9114</v>
      </c>
      <c r="H4900" s="251">
        <v>2248646.4</v>
      </c>
      <c r="I4900" s="251" t="s">
        <v>9266</v>
      </c>
      <c r="J4900" s="16"/>
      <c r="K4900" s="16"/>
      <c r="L4900" s="16"/>
      <c r="M4900" s="16"/>
      <c r="N4900" s="16"/>
      <c r="O4900" s="16"/>
      <c r="P4900" s="16"/>
      <c r="Q4900" s="16"/>
      <c r="R4900" s="16">
        <v>2248646.4</v>
      </c>
      <c r="S4900" s="16">
        <v>4</v>
      </c>
      <c r="T4900" s="16" t="s">
        <v>76</v>
      </c>
      <c r="U4900" s="16" t="s">
        <v>2567</v>
      </c>
      <c r="V4900" s="16" t="s">
        <v>10411</v>
      </c>
    </row>
    <row r="4901" spans="1:22" ht="37.5" x14ac:dyDescent="0.3">
      <c r="A4901" s="16">
        <v>4896</v>
      </c>
      <c r="B4901" s="16" t="s">
        <v>12403</v>
      </c>
      <c r="C4901" s="16" t="s">
        <v>12404</v>
      </c>
      <c r="D4901" s="16" t="s">
        <v>12405</v>
      </c>
      <c r="E4901" s="16" t="s">
        <v>13654</v>
      </c>
      <c r="F4901" s="16"/>
      <c r="G4901" s="151" t="s">
        <v>10918</v>
      </c>
      <c r="H4901" s="166">
        <v>2247229.11</v>
      </c>
      <c r="I4901" s="166" t="s">
        <v>13655</v>
      </c>
      <c r="J4901" s="166"/>
      <c r="K4901" s="166"/>
      <c r="L4901" s="166"/>
      <c r="M4901" s="166"/>
      <c r="N4901" s="166"/>
      <c r="O4901" s="166"/>
      <c r="P4901" s="166"/>
      <c r="Q4901" s="166"/>
      <c r="R4901" s="16">
        <v>2247229.11</v>
      </c>
      <c r="S4901" s="275">
        <v>88</v>
      </c>
      <c r="T4901" s="123" t="s">
        <v>13573</v>
      </c>
      <c r="U4901" s="118"/>
      <c r="V4901" s="118" t="s">
        <v>13656</v>
      </c>
    </row>
    <row r="4902" spans="1:22" ht="56.25" x14ac:dyDescent="0.3">
      <c r="A4902" s="16">
        <v>4897</v>
      </c>
      <c r="B4902" s="16" t="s">
        <v>1930</v>
      </c>
      <c r="C4902" s="16" t="s">
        <v>13267</v>
      </c>
      <c r="D4902" s="16" t="s">
        <v>13268</v>
      </c>
      <c r="E4902" s="16" t="s">
        <v>13419</v>
      </c>
      <c r="F4902" s="16"/>
      <c r="G4902" s="151" t="s">
        <v>9115</v>
      </c>
      <c r="H4902" s="168">
        <v>2246854.58</v>
      </c>
      <c r="I4902" s="166" t="s">
        <v>9130</v>
      </c>
      <c r="J4902" s="166">
        <v>0</v>
      </c>
      <c r="K4902" s="166">
        <v>0</v>
      </c>
      <c r="L4902" s="166">
        <v>0</v>
      </c>
      <c r="M4902" s="166">
        <v>0</v>
      </c>
      <c r="N4902" s="166">
        <v>0</v>
      </c>
      <c r="O4902" s="166">
        <v>0</v>
      </c>
      <c r="P4902" s="166">
        <v>0</v>
      </c>
      <c r="Q4902" s="166">
        <v>0</v>
      </c>
      <c r="R4902" s="16">
        <v>2246854.58</v>
      </c>
      <c r="S4902" s="275">
        <v>3</v>
      </c>
      <c r="T4902" s="20" t="s">
        <v>13227</v>
      </c>
      <c r="U4902" s="118"/>
      <c r="V4902" s="118"/>
    </row>
    <row r="4903" spans="1:22" ht="112.5" x14ac:dyDescent="0.3">
      <c r="A4903" s="16">
        <v>4898</v>
      </c>
      <c r="B4903" s="21" t="s">
        <v>8579</v>
      </c>
      <c r="C4903" s="16" t="s">
        <v>8379</v>
      </c>
      <c r="D4903" s="16" t="e">
        <v>#N/A</v>
      </c>
      <c r="E4903" s="16" t="e">
        <v>#N/A</v>
      </c>
      <c r="F4903" s="16"/>
      <c r="G4903" s="16" t="s">
        <v>33</v>
      </c>
      <c r="H4903" s="251">
        <v>82000</v>
      </c>
      <c r="I4903" s="251">
        <v>2</v>
      </c>
      <c r="J4903" s="16">
        <v>541200</v>
      </c>
      <c r="K4903" s="16">
        <v>11</v>
      </c>
      <c r="L4903" s="16">
        <v>541200</v>
      </c>
      <c r="M4903" s="16">
        <v>11</v>
      </c>
      <c r="N4903" s="16">
        <v>541200</v>
      </c>
      <c r="O4903" s="16">
        <v>11</v>
      </c>
      <c r="P4903" s="16">
        <v>541200</v>
      </c>
      <c r="Q4903" s="16">
        <v>11</v>
      </c>
      <c r="R4903" s="16">
        <v>2246800</v>
      </c>
      <c r="S4903" s="16">
        <v>46</v>
      </c>
      <c r="T4903" s="16" t="s">
        <v>213</v>
      </c>
      <c r="U4903" s="16" t="s">
        <v>359</v>
      </c>
      <c r="V4903" s="16" t="s">
        <v>8533</v>
      </c>
    </row>
    <row r="4904" spans="1:22" ht="300" x14ac:dyDescent="0.3">
      <c r="A4904" s="16">
        <v>4899</v>
      </c>
      <c r="B4904" s="21" t="s">
        <v>985</v>
      </c>
      <c r="C4904" s="16" t="s">
        <v>986</v>
      </c>
      <c r="D4904" s="16" t="s">
        <v>987</v>
      </c>
      <c r="E4904" s="16" t="s">
        <v>988</v>
      </c>
      <c r="F4904" s="40" t="s">
        <v>989</v>
      </c>
      <c r="G4904" s="16" t="s">
        <v>337</v>
      </c>
      <c r="H4904" s="251">
        <v>532950</v>
      </c>
      <c r="I4904" s="251">
        <v>100</v>
      </c>
      <c r="J4904" s="16">
        <v>551603.25</v>
      </c>
      <c r="K4904" s="16">
        <v>100</v>
      </c>
      <c r="L4904" s="16">
        <v>570909.36</v>
      </c>
      <c r="M4904" s="16">
        <v>100</v>
      </c>
      <c r="N4904" s="26">
        <v>590891.18999999994</v>
      </c>
      <c r="O4904" s="26">
        <v>100</v>
      </c>
      <c r="P4904" s="16">
        <v>0</v>
      </c>
      <c r="Q4904" s="16">
        <v>0</v>
      </c>
      <c r="R4904" s="16">
        <v>2246353.7999999998</v>
      </c>
      <c r="S4904" s="16">
        <v>400</v>
      </c>
      <c r="T4904" s="16" t="s">
        <v>966</v>
      </c>
      <c r="U4904" s="16" t="s">
        <v>990</v>
      </c>
      <c r="V4904" s="16" t="s">
        <v>991</v>
      </c>
    </row>
    <row r="4905" spans="1:22" ht="75" x14ac:dyDescent="0.3">
      <c r="A4905" s="16">
        <v>4900</v>
      </c>
      <c r="B4905" s="21" t="s">
        <v>8580</v>
      </c>
      <c r="C4905" s="16" t="s">
        <v>211</v>
      </c>
      <c r="D4905" s="16" t="s">
        <v>486</v>
      </c>
      <c r="E4905" s="16" t="s">
        <v>212</v>
      </c>
      <c r="F4905" s="16"/>
      <c r="G4905" s="16" t="s">
        <v>49</v>
      </c>
      <c r="H4905" s="251">
        <v>326610</v>
      </c>
      <c r="I4905" s="251">
        <v>19</v>
      </c>
      <c r="J4905" s="16">
        <v>621810</v>
      </c>
      <c r="K4905" s="16">
        <v>36</v>
      </c>
      <c r="L4905" s="16">
        <v>431812.5</v>
      </c>
      <c r="M4905" s="16">
        <v>25</v>
      </c>
      <c r="N4905" s="16">
        <v>431812.5</v>
      </c>
      <c r="O4905" s="16">
        <v>25</v>
      </c>
      <c r="P4905" s="16">
        <v>431812.5</v>
      </c>
      <c r="Q4905" s="16">
        <v>25</v>
      </c>
      <c r="R4905" s="16">
        <v>2243857.5</v>
      </c>
      <c r="S4905" s="16">
        <v>130</v>
      </c>
      <c r="T4905" s="16" t="s">
        <v>213</v>
      </c>
      <c r="U4905" s="16" t="s">
        <v>35</v>
      </c>
      <c r="V4905" s="16" t="s">
        <v>35</v>
      </c>
    </row>
    <row r="4906" spans="1:22" ht="37.5" x14ac:dyDescent="0.3">
      <c r="A4906" s="16">
        <v>4901</v>
      </c>
      <c r="B4906" s="21" t="s">
        <v>486</v>
      </c>
      <c r="C4906" s="16" t="s">
        <v>211</v>
      </c>
      <c r="D4906" s="16" t="s">
        <v>212</v>
      </c>
      <c r="E4906" s="16" t="s">
        <v>10667</v>
      </c>
      <c r="F4906" s="16"/>
      <c r="G4906" s="16" t="s">
        <v>9114</v>
      </c>
      <c r="H4906" s="251">
        <v>2242549.6800000002</v>
      </c>
      <c r="I4906" s="251" t="s">
        <v>9120</v>
      </c>
      <c r="J4906" s="16"/>
      <c r="K4906" s="16"/>
      <c r="L4906" s="16"/>
      <c r="M4906" s="16"/>
      <c r="N4906" s="16"/>
      <c r="O4906" s="16"/>
      <c r="P4906" s="16"/>
      <c r="Q4906" s="16"/>
      <c r="R4906" s="16">
        <v>2242549.6800000002</v>
      </c>
      <c r="S4906" s="16">
        <v>2</v>
      </c>
      <c r="T4906" s="16" t="s">
        <v>76</v>
      </c>
      <c r="U4906" s="16" t="s">
        <v>2567</v>
      </c>
      <c r="V4906" s="16" t="s">
        <v>10668</v>
      </c>
    </row>
    <row r="4907" spans="1:22" ht="409.5" x14ac:dyDescent="0.3">
      <c r="A4907" s="16">
        <v>4902</v>
      </c>
      <c r="B4907" s="21" t="s">
        <v>8581</v>
      </c>
      <c r="C4907" s="16" t="s">
        <v>4423</v>
      </c>
      <c r="D4907" s="16" t="s">
        <v>2471</v>
      </c>
      <c r="E4907" s="16" t="s">
        <v>4424</v>
      </c>
      <c r="F4907" s="16"/>
      <c r="G4907" s="16" t="s">
        <v>33</v>
      </c>
      <c r="H4907" s="251">
        <v>2241710</v>
      </c>
      <c r="I4907" s="251">
        <v>5</v>
      </c>
      <c r="J4907" s="16">
        <v>0</v>
      </c>
      <c r="K4907" s="16">
        <v>0</v>
      </c>
      <c r="L4907" s="16">
        <v>0</v>
      </c>
      <c r="M4907" s="16">
        <v>0</v>
      </c>
      <c r="N4907" s="16">
        <v>0</v>
      </c>
      <c r="O4907" s="16">
        <v>0</v>
      </c>
      <c r="P4907" s="16">
        <v>0</v>
      </c>
      <c r="Q4907" s="16">
        <v>0</v>
      </c>
      <c r="R4907" s="16">
        <v>2241710</v>
      </c>
      <c r="S4907" s="16">
        <v>5</v>
      </c>
      <c r="T4907" s="16" t="s">
        <v>213</v>
      </c>
      <c r="U4907" s="16" t="s">
        <v>35</v>
      </c>
      <c r="V4907" s="16" t="s">
        <v>35</v>
      </c>
    </row>
    <row r="4908" spans="1:22" ht="168.75" x14ac:dyDescent="0.3">
      <c r="A4908" s="16">
        <v>4903</v>
      </c>
      <c r="B4908" s="21" t="s">
        <v>384</v>
      </c>
      <c r="C4908" s="16" t="s">
        <v>1774</v>
      </c>
      <c r="D4908" s="16" t="s">
        <v>1775</v>
      </c>
      <c r="E4908" s="16" t="s">
        <v>9391</v>
      </c>
      <c r="F4908" s="16"/>
      <c r="G4908" s="16" t="s">
        <v>9115</v>
      </c>
      <c r="H4908" s="251">
        <v>2240000</v>
      </c>
      <c r="I4908" s="251" t="s">
        <v>9113</v>
      </c>
      <c r="J4908" s="16"/>
      <c r="K4908" s="16"/>
      <c r="L4908" s="16"/>
      <c r="M4908" s="16"/>
      <c r="N4908" s="16"/>
      <c r="O4908" s="16"/>
      <c r="P4908" s="16"/>
      <c r="Q4908" s="16"/>
      <c r="R4908" s="16">
        <v>2240000</v>
      </c>
      <c r="S4908" s="16">
        <v>1</v>
      </c>
      <c r="T4908" s="16" t="s">
        <v>1326</v>
      </c>
      <c r="U4908" s="16"/>
      <c r="V4908" s="16"/>
    </row>
    <row r="4909" spans="1:22" ht="75" x14ac:dyDescent="0.3">
      <c r="A4909" s="16">
        <v>4904</v>
      </c>
      <c r="B4909" s="16" t="s">
        <v>13113</v>
      </c>
      <c r="C4909" s="16" t="s">
        <v>13114</v>
      </c>
      <c r="D4909" s="16" t="s">
        <v>5479</v>
      </c>
      <c r="E4909" s="16" t="s">
        <v>13115</v>
      </c>
      <c r="F4909" s="16"/>
      <c r="G4909" s="151" t="s">
        <v>9115</v>
      </c>
      <c r="H4909" s="166">
        <v>2240000</v>
      </c>
      <c r="I4909" s="166" t="s">
        <v>9120</v>
      </c>
      <c r="J4909" s="166"/>
      <c r="K4909" s="166"/>
      <c r="L4909" s="166"/>
      <c r="M4909" s="166"/>
      <c r="N4909" s="166"/>
      <c r="O4909" s="166"/>
      <c r="P4909" s="166"/>
      <c r="Q4909" s="166"/>
      <c r="R4909" s="16">
        <v>2240000</v>
      </c>
      <c r="S4909" s="275">
        <v>2</v>
      </c>
      <c r="T4909" s="20" t="s">
        <v>12910</v>
      </c>
      <c r="U4909" s="118" t="s">
        <v>2567</v>
      </c>
      <c r="V4909" s="118"/>
    </row>
    <row r="4910" spans="1:22" ht="75" x14ac:dyDescent="0.3">
      <c r="A4910" s="16">
        <v>4905</v>
      </c>
      <c r="B4910" s="16" t="s">
        <v>4091</v>
      </c>
      <c r="C4910" s="16" t="s">
        <v>4092</v>
      </c>
      <c r="D4910" s="16" t="s">
        <v>1337</v>
      </c>
      <c r="E4910" s="16" t="s">
        <v>13116</v>
      </c>
      <c r="F4910" s="16"/>
      <c r="G4910" s="151" t="s">
        <v>9115</v>
      </c>
      <c r="H4910" s="166">
        <v>2240000</v>
      </c>
      <c r="I4910" s="166" t="s">
        <v>9266</v>
      </c>
      <c r="J4910" s="166"/>
      <c r="K4910" s="166"/>
      <c r="L4910" s="166"/>
      <c r="M4910" s="166"/>
      <c r="N4910" s="166"/>
      <c r="O4910" s="166"/>
      <c r="P4910" s="166"/>
      <c r="Q4910" s="166"/>
      <c r="R4910" s="16">
        <v>2240000</v>
      </c>
      <c r="S4910" s="275">
        <v>4</v>
      </c>
      <c r="T4910" s="20" t="s">
        <v>12910</v>
      </c>
      <c r="U4910" s="118" t="s">
        <v>2567</v>
      </c>
      <c r="V4910" s="118"/>
    </row>
    <row r="4911" spans="1:22" ht="93.75" x14ac:dyDescent="0.3">
      <c r="A4911" s="16">
        <v>4906</v>
      </c>
      <c r="B4911" s="51" t="s">
        <v>14924</v>
      </c>
      <c r="C4911" s="51" t="s">
        <v>14925</v>
      </c>
      <c r="D4911" s="51" t="s">
        <v>14926</v>
      </c>
      <c r="E4911" s="51" t="s">
        <v>14962</v>
      </c>
      <c r="F4911" s="51"/>
      <c r="G4911" s="51" t="s">
        <v>9115</v>
      </c>
      <c r="H4911" s="437">
        <v>2240000</v>
      </c>
      <c r="I4911" s="251">
        <v>4</v>
      </c>
      <c r="J4911" s="17"/>
      <c r="K4911" s="17"/>
      <c r="L4911" s="17"/>
      <c r="M4911" s="17"/>
      <c r="N4911" s="17"/>
      <c r="O4911" s="17"/>
      <c r="P4911" s="17"/>
      <c r="Q4911" s="17"/>
      <c r="R4911" s="16">
        <v>2240000</v>
      </c>
      <c r="S4911" s="16">
        <v>4</v>
      </c>
      <c r="T4911" s="51" t="s">
        <v>14655</v>
      </c>
      <c r="U4911" s="51"/>
      <c r="V4911" s="17"/>
    </row>
    <row r="4912" spans="1:22" ht="56.25" x14ac:dyDescent="0.3">
      <c r="A4912" s="16">
        <v>4907</v>
      </c>
      <c r="B4912" s="51" t="s">
        <v>11114</v>
      </c>
      <c r="C4912" s="51" t="s">
        <v>11115</v>
      </c>
      <c r="D4912" s="51" t="s">
        <v>11116</v>
      </c>
      <c r="E4912" s="51" t="s">
        <v>15055</v>
      </c>
      <c r="F4912" s="51"/>
      <c r="G4912" s="51" t="s">
        <v>7084</v>
      </c>
      <c r="H4912" s="437">
        <v>2240000</v>
      </c>
      <c r="I4912" s="251" t="s">
        <v>15056</v>
      </c>
      <c r="J4912" s="17"/>
      <c r="K4912" s="17"/>
      <c r="L4912" s="17"/>
      <c r="M4912" s="17"/>
      <c r="N4912" s="17"/>
      <c r="O4912" s="17"/>
      <c r="P4912" s="17"/>
      <c r="Q4912" s="17"/>
      <c r="R4912" s="16">
        <v>2240000</v>
      </c>
      <c r="S4912" s="16">
        <v>8000</v>
      </c>
      <c r="T4912" s="51" t="s">
        <v>14655</v>
      </c>
      <c r="U4912" s="51"/>
      <c r="V4912" s="17"/>
    </row>
    <row r="4913" spans="1:22" ht="93.75" x14ac:dyDescent="0.3">
      <c r="A4913" s="16">
        <v>4908</v>
      </c>
      <c r="B4913" s="51" t="s">
        <v>7973</v>
      </c>
      <c r="C4913" s="51" t="s">
        <v>15057</v>
      </c>
      <c r="D4913" s="51" t="s">
        <v>15058</v>
      </c>
      <c r="E4913" s="51" t="s">
        <v>15059</v>
      </c>
      <c r="F4913" s="40" t="s">
        <v>14449</v>
      </c>
      <c r="G4913" s="51" t="s">
        <v>9115</v>
      </c>
      <c r="H4913" s="437">
        <v>2240000</v>
      </c>
      <c r="I4913" s="251" t="s">
        <v>9117</v>
      </c>
      <c r="J4913" s="17"/>
      <c r="K4913" s="17"/>
      <c r="L4913" s="17"/>
      <c r="M4913" s="17"/>
      <c r="N4913" s="17"/>
      <c r="O4913" s="17"/>
      <c r="P4913" s="17"/>
      <c r="Q4913" s="17"/>
      <c r="R4913" s="16">
        <v>2240000</v>
      </c>
      <c r="S4913" s="16">
        <v>200</v>
      </c>
      <c r="T4913" s="51" t="s">
        <v>14655</v>
      </c>
      <c r="U4913" s="51"/>
      <c r="V4913" s="17"/>
    </row>
    <row r="4914" spans="1:22" ht="56.25" x14ac:dyDescent="0.3">
      <c r="A4914" s="16">
        <v>4909</v>
      </c>
      <c r="B4914" s="51" t="s">
        <v>3917</v>
      </c>
      <c r="C4914" s="51" t="s">
        <v>10084</v>
      </c>
      <c r="D4914" s="51" t="s">
        <v>1501</v>
      </c>
      <c r="E4914" s="51" t="s">
        <v>15064</v>
      </c>
      <c r="F4914" s="40" t="s">
        <v>14449</v>
      </c>
      <c r="G4914" s="51" t="s">
        <v>9115</v>
      </c>
      <c r="H4914" s="437">
        <v>2240000</v>
      </c>
      <c r="I4914" s="251" t="s">
        <v>9113</v>
      </c>
      <c r="J4914" s="17"/>
      <c r="K4914" s="17"/>
      <c r="L4914" s="17"/>
      <c r="M4914" s="17"/>
      <c r="N4914" s="17"/>
      <c r="O4914" s="17"/>
      <c r="P4914" s="17"/>
      <c r="Q4914" s="17"/>
      <c r="R4914" s="16">
        <v>2240000</v>
      </c>
      <c r="S4914" s="16">
        <v>1</v>
      </c>
      <c r="T4914" s="51" t="s">
        <v>14655</v>
      </c>
      <c r="U4914" s="51"/>
      <c r="V4914" s="17"/>
    </row>
    <row r="4915" spans="1:22" ht="56.25" x14ac:dyDescent="0.3">
      <c r="A4915" s="16">
        <v>4910</v>
      </c>
      <c r="B4915" s="51" t="s">
        <v>3917</v>
      </c>
      <c r="C4915" s="51" t="s">
        <v>10084</v>
      </c>
      <c r="D4915" s="51" t="s">
        <v>1501</v>
      </c>
      <c r="E4915" s="51" t="s">
        <v>15065</v>
      </c>
      <c r="F4915" s="40" t="s">
        <v>14449</v>
      </c>
      <c r="G4915" s="51" t="s">
        <v>9115</v>
      </c>
      <c r="H4915" s="437">
        <v>2240000</v>
      </c>
      <c r="I4915" s="251" t="s">
        <v>9113</v>
      </c>
      <c r="J4915" s="17"/>
      <c r="K4915" s="17"/>
      <c r="L4915" s="17"/>
      <c r="M4915" s="17"/>
      <c r="N4915" s="17"/>
      <c r="O4915" s="17"/>
      <c r="P4915" s="17"/>
      <c r="Q4915" s="17"/>
      <c r="R4915" s="16">
        <v>2240000</v>
      </c>
      <c r="S4915" s="16">
        <v>1</v>
      </c>
      <c r="T4915" s="51" t="s">
        <v>14655</v>
      </c>
      <c r="U4915" s="51"/>
      <c r="V4915" s="17"/>
    </row>
    <row r="4916" spans="1:22" ht="93.75" x14ac:dyDescent="0.3">
      <c r="A4916" s="16">
        <v>4911</v>
      </c>
      <c r="B4916" s="51" t="s">
        <v>5197</v>
      </c>
      <c r="C4916" s="51" t="s">
        <v>15066</v>
      </c>
      <c r="D4916" s="51" t="s">
        <v>15067</v>
      </c>
      <c r="E4916" s="51" t="s">
        <v>1051</v>
      </c>
      <c r="F4916" s="40" t="s">
        <v>14449</v>
      </c>
      <c r="G4916" s="51" t="s">
        <v>9115</v>
      </c>
      <c r="H4916" s="437">
        <v>2240000</v>
      </c>
      <c r="I4916" s="251" t="s">
        <v>7128</v>
      </c>
      <c r="J4916" s="17"/>
      <c r="K4916" s="17"/>
      <c r="L4916" s="17"/>
      <c r="M4916" s="17"/>
      <c r="N4916" s="17"/>
      <c r="O4916" s="17"/>
      <c r="P4916" s="17"/>
      <c r="Q4916" s="17"/>
      <c r="R4916" s="16">
        <v>2240000</v>
      </c>
      <c r="S4916" s="16">
        <v>20</v>
      </c>
      <c r="T4916" s="51" t="s">
        <v>14655</v>
      </c>
      <c r="U4916" s="51"/>
      <c r="V4916" s="17"/>
    </row>
    <row r="4917" spans="1:22" ht="243.75" customHeight="1" x14ac:dyDescent="0.3">
      <c r="A4917" s="16">
        <v>4912</v>
      </c>
      <c r="B4917" s="296" t="s">
        <v>15667</v>
      </c>
      <c r="C4917" s="296" t="s">
        <v>15668</v>
      </c>
      <c r="D4917" s="296" t="s">
        <v>15669</v>
      </c>
      <c r="E4917" s="296" t="s">
        <v>15670</v>
      </c>
      <c r="F4917" s="297"/>
      <c r="G4917" s="296" t="s">
        <v>9115</v>
      </c>
      <c r="H4917" s="480">
        <v>2240000</v>
      </c>
      <c r="I4917" s="475">
        <v>4</v>
      </c>
      <c r="J4917" s="221"/>
      <c r="K4917" s="221"/>
      <c r="L4917" s="221"/>
      <c r="M4917" s="221"/>
      <c r="N4917" s="221"/>
      <c r="O4917" s="221"/>
      <c r="P4917" s="221"/>
      <c r="Q4917" s="221"/>
      <c r="R4917" s="16">
        <v>2240000</v>
      </c>
      <c r="S4917" s="221"/>
      <c r="T4917" s="298" t="s">
        <v>15661</v>
      </c>
      <c r="U4917" s="288">
        <v>398</v>
      </c>
      <c r="V4917" s="289" t="s">
        <v>15671</v>
      </c>
    </row>
    <row r="4918" spans="1:22" ht="409.5" x14ac:dyDescent="0.3">
      <c r="A4918" s="16">
        <v>4913</v>
      </c>
      <c r="B4918" s="21" t="s">
        <v>4785</v>
      </c>
      <c r="C4918" s="16" t="s">
        <v>4780</v>
      </c>
      <c r="D4918" s="16" t="s">
        <v>4781</v>
      </c>
      <c r="E4918" s="16" t="s">
        <v>4786</v>
      </c>
      <c r="F4918" s="16"/>
      <c r="G4918" s="16" t="s">
        <v>33</v>
      </c>
      <c r="H4918" s="251">
        <v>427158.14999999997</v>
      </c>
      <c r="I4918" s="251">
        <v>51</v>
      </c>
      <c r="J4918" s="16">
        <v>452955.36</v>
      </c>
      <c r="K4918" s="16">
        <v>52</v>
      </c>
      <c r="L4918" s="16">
        <v>452955.36</v>
      </c>
      <c r="M4918" s="16">
        <v>52</v>
      </c>
      <c r="N4918" s="16">
        <v>452955.36</v>
      </c>
      <c r="O4918" s="16">
        <v>52</v>
      </c>
      <c r="P4918" s="16">
        <v>452955.36</v>
      </c>
      <c r="Q4918" s="16">
        <v>52</v>
      </c>
      <c r="R4918" s="16">
        <v>2238979.59</v>
      </c>
      <c r="S4918" s="16">
        <v>259</v>
      </c>
      <c r="T4918" s="16" t="s">
        <v>25</v>
      </c>
      <c r="U4918" s="16" t="s">
        <v>2567</v>
      </c>
      <c r="V4918" s="16" t="s">
        <v>4787</v>
      </c>
    </row>
    <row r="4919" spans="1:22" ht="409.5" x14ac:dyDescent="0.3">
      <c r="A4919" s="16">
        <v>4914</v>
      </c>
      <c r="B4919" s="21" t="s">
        <v>4143</v>
      </c>
      <c r="C4919" s="16" t="s">
        <v>226</v>
      </c>
      <c r="D4919" s="16" t="s">
        <v>227</v>
      </c>
      <c r="E4919" s="16" t="s">
        <v>4144</v>
      </c>
      <c r="F4919" s="16"/>
      <c r="G4919" s="16" t="s">
        <v>33</v>
      </c>
      <c r="H4919" s="251">
        <v>813111.22</v>
      </c>
      <c r="I4919" s="251">
        <v>2</v>
      </c>
      <c r="J4919" s="16">
        <v>355850</v>
      </c>
      <c r="K4919" s="16">
        <v>1</v>
      </c>
      <c r="L4919" s="16">
        <v>355850</v>
      </c>
      <c r="M4919" s="16">
        <v>1</v>
      </c>
      <c r="N4919" s="16">
        <v>355850</v>
      </c>
      <c r="O4919" s="16">
        <v>1</v>
      </c>
      <c r="P4919" s="16">
        <v>355850</v>
      </c>
      <c r="Q4919" s="16">
        <v>1</v>
      </c>
      <c r="R4919" s="16">
        <v>2236511.2199999997</v>
      </c>
      <c r="S4919" s="16">
        <v>6</v>
      </c>
      <c r="T4919" s="16" t="s">
        <v>25</v>
      </c>
      <c r="U4919" s="16" t="s">
        <v>2567</v>
      </c>
      <c r="V4919" s="16" t="s">
        <v>199</v>
      </c>
    </row>
    <row r="4920" spans="1:22" ht="243.75" x14ac:dyDescent="0.3">
      <c r="A4920" s="16">
        <v>4915</v>
      </c>
      <c r="B4920" s="21" t="s">
        <v>8582</v>
      </c>
      <c r="C4920" s="16" t="s">
        <v>8583</v>
      </c>
      <c r="D4920" s="16" t="s">
        <v>8584</v>
      </c>
      <c r="E4920" s="16" t="s">
        <v>8585</v>
      </c>
      <c r="F4920" s="16"/>
      <c r="G4920" s="16" t="s">
        <v>33</v>
      </c>
      <c r="H4920" s="251">
        <v>595800</v>
      </c>
      <c r="I4920" s="251">
        <v>45</v>
      </c>
      <c r="J4920" s="16">
        <v>683183.99999999988</v>
      </c>
      <c r="K4920" s="16">
        <v>43</v>
      </c>
      <c r="L4920" s="16">
        <v>317759.99999999994</v>
      </c>
      <c r="M4920" s="16">
        <v>20</v>
      </c>
      <c r="N4920" s="16">
        <v>317759.99999999994</v>
      </c>
      <c r="O4920" s="16">
        <v>20</v>
      </c>
      <c r="P4920" s="16">
        <v>317759.99999999994</v>
      </c>
      <c r="Q4920" s="16">
        <v>20</v>
      </c>
      <c r="R4920" s="16">
        <v>2232264</v>
      </c>
      <c r="S4920" s="16">
        <v>148</v>
      </c>
      <c r="T4920" s="16" t="s">
        <v>213</v>
      </c>
      <c r="U4920" s="16" t="s">
        <v>7048</v>
      </c>
      <c r="V4920" s="16" t="s">
        <v>7048</v>
      </c>
    </row>
    <row r="4921" spans="1:22" ht="56.25" x14ac:dyDescent="0.3">
      <c r="A4921" s="16">
        <v>4916</v>
      </c>
      <c r="B4921" s="21" t="s">
        <v>8586</v>
      </c>
      <c r="C4921" s="16" t="s">
        <v>3939</v>
      </c>
      <c r="D4921" s="16" t="s">
        <v>339</v>
      </c>
      <c r="E4921" s="16" t="s">
        <v>3940</v>
      </c>
      <c r="F4921" s="16"/>
      <c r="G4921" s="16" t="s">
        <v>49</v>
      </c>
      <c r="H4921" s="251">
        <v>892857.16071428568</v>
      </c>
      <c r="I4921" s="251">
        <v>2</v>
      </c>
      <c r="J4921" s="16">
        <v>0</v>
      </c>
      <c r="K4921" s="16">
        <v>0</v>
      </c>
      <c r="L4921" s="16">
        <v>446428.58035714284</v>
      </c>
      <c r="M4921" s="16">
        <v>1</v>
      </c>
      <c r="N4921" s="16">
        <v>446428.58035714284</v>
      </c>
      <c r="O4921" s="16">
        <v>1</v>
      </c>
      <c r="P4921" s="16">
        <v>446428.58035714284</v>
      </c>
      <c r="Q4921" s="16">
        <v>1</v>
      </c>
      <c r="R4921" s="16">
        <v>2232142.9017857141</v>
      </c>
      <c r="S4921" s="16">
        <v>5</v>
      </c>
      <c r="T4921" s="16" t="s">
        <v>213</v>
      </c>
      <c r="U4921" s="16" t="s">
        <v>1097</v>
      </c>
      <c r="V4921" s="16" t="s">
        <v>1097</v>
      </c>
    </row>
    <row r="4922" spans="1:22" ht="93.75" x14ac:dyDescent="0.3">
      <c r="A4922" s="16">
        <v>4917</v>
      </c>
      <c r="B4922" s="16" t="s">
        <v>13117</v>
      </c>
      <c r="C4922" s="16" t="s">
        <v>13118</v>
      </c>
      <c r="D4922" s="16" t="s">
        <v>13119</v>
      </c>
      <c r="E4922" s="16" t="s">
        <v>13120</v>
      </c>
      <c r="F4922" s="16"/>
      <c r="G4922" s="151" t="s">
        <v>9115</v>
      </c>
      <c r="H4922" s="166">
        <v>2231247.38</v>
      </c>
      <c r="I4922" s="166" t="s">
        <v>9266</v>
      </c>
      <c r="J4922" s="166"/>
      <c r="K4922" s="166"/>
      <c r="L4922" s="166"/>
      <c r="M4922" s="166"/>
      <c r="N4922" s="166"/>
      <c r="O4922" s="166"/>
      <c r="P4922" s="166"/>
      <c r="Q4922" s="166"/>
      <c r="R4922" s="16">
        <v>2231247.38</v>
      </c>
      <c r="S4922" s="275">
        <v>4</v>
      </c>
      <c r="T4922" s="20" t="s">
        <v>12910</v>
      </c>
      <c r="U4922" s="118" t="s">
        <v>2567</v>
      </c>
      <c r="V4922" s="118"/>
    </row>
    <row r="4923" spans="1:22" ht="56.25" x14ac:dyDescent="0.3">
      <c r="A4923" s="16">
        <v>4918</v>
      </c>
      <c r="B4923" s="21" t="s">
        <v>8587</v>
      </c>
      <c r="C4923" s="16" t="s">
        <v>8588</v>
      </c>
      <c r="D4923" s="16" t="s">
        <v>8589</v>
      </c>
      <c r="E4923" s="16" t="s">
        <v>8590</v>
      </c>
      <c r="F4923" s="16"/>
      <c r="G4923" s="16" t="s">
        <v>33</v>
      </c>
      <c r="H4923" s="251">
        <v>557440</v>
      </c>
      <c r="I4923" s="251">
        <v>10</v>
      </c>
      <c r="J4923" s="16">
        <v>0</v>
      </c>
      <c r="K4923" s="16">
        <v>0</v>
      </c>
      <c r="L4923" s="16">
        <v>557440</v>
      </c>
      <c r="M4923" s="16">
        <v>10</v>
      </c>
      <c r="N4923" s="16">
        <v>557440</v>
      </c>
      <c r="O4923" s="16">
        <v>10</v>
      </c>
      <c r="P4923" s="16">
        <v>557440</v>
      </c>
      <c r="Q4923" s="16">
        <v>10</v>
      </c>
      <c r="R4923" s="16">
        <v>2229760</v>
      </c>
      <c r="S4923" s="16">
        <v>40</v>
      </c>
      <c r="T4923" s="16" t="s">
        <v>213</v>
      </c>
      <c r="U4923" s="16" t="s">
        <v>7048</v>
      </c>
      <c r="V4923" s="16" t="s">
        <v>7048</v>
      </c>
    </row>
    <row r="4924" spans="1:22" ht="56.25" x14ac:dyDescent="0.3">
      <c r="A4924" s="16">
        <v>4919</v>
      </c>
      <c r="B4924" s="21" t="s">
        <v>8591</v>
      </c>
      <c r="C4924" s="16" t="s">
        <v>8073</v>
      </c>
      <c r="D4924" s="16" t="s">
        <v>4700</v>
      </c>
      <c r="E4924" s="16" t="s">
        <v>8074</v>
      </c>
      <c r="F4924" s="16"/>
      <c r="G4924" s="16" t="s">
        <v>33</v>
      </c>
      <c r="H4924" s="251">
        <v>439999.99999999994</v>
      </c>
      <c r="I4924" s="251">
        <v>1</v>
      </c>
      <c r="J4924" s="16">
        <v>447320</v>
      </c>
      <c r="K4924" s="16">
        <v>1</v>
      </c>
      <c r="L4924" s="16">
        <v>447320</v>
      </c>
      <c r="M4924" s="16">
        <v>1</v>
      </c>
      <c r="N4924" s="16">
        <v>447320</v>
      </c>
      <c r="O4924" s="16">
        <v>1</v>
      </c>
      <c r="P4924" s="16">
        <v>447320</v>
      </c>
      <c r="Q4924" s="16">
        <v>1</v>
      </c>
      <c r="R4924" s="16">
        <v>2229280</v>
      </c>
      <c r="S4924" s="16">
        <v>5</v>
      </c>
      <c r="T4924" s="16" t="s">
        <v>213</v>
      </c>
      <c r="U4924" s="16" t="s">
        <v>294</v>
      </c>
      <c r="V4924" s="16" t="s">
        <v>8075</v>
      </c>
    </row>
    <row r="4925" spans="1:22" ht="75" x14ac:dyDescent="0.3">
      <c r="A4925" s="16">
        <v>4920</v>
      </c>
      <c r="B4925" s="51" t="s">
        <v>955</v>
      </c>
      <c r="C4925" s="51" t="s">
        <v>2005</v>
      </c>
      <c r="D4925" s="51" t="s">
        <v>2006</v>
      </c>
      <c r="E4925" s="51" t="s">
        <v>15068</v>
      </c>
      <c r="F4925" s="51"/>
      <c r="G4925" s="51" t="s">
        <v>7079</v>
      </c>
      <c r="H4925" s="437">
        <v>2227680</v>
      </c>
      <c r="I4925" s="251" t="s">
        <v>9130</v>
      </c>
      <c r="J4925" s="17"/>
      <c r="K4925" s="17"/>
      <c r="L4925" s="17"/>
      <c r="M4925" s="17"/>
      <c r="N4925" s="17"/>
      <c r="O4925" s="17"/>
      <c r="P4925" s="17"/>
      <c r="Q4925" s="17"/>
      <c r="R4925" s="16">
        <v>2227680</v>
      </c>
      <c r="S4925" s="16">
        <v>3</v>
      </c>
      <c r="T4925" s="51" t="s">
        <v>14655</v>
      </c>
      <c r="U4925" s="51"/>
      <c r="V4925" s="17"/>
    </row>
    <row r="4926" spans="1:22" ht="93.75" x14ac:dyDescent="0.3">
      <c r="A4926" s="16">
        <v>4921</v>
      </c>
      <c r="B4926" s="114" t="s">
        <v>14266</v>
      </c>
      <c r="C4926" s="114" t="s">
        <v>14267</v>
      </c>
      <c r="D4926" s="114" t="s">
        <v>13212</v>
      </c>
      <c r="E4926" s="114" t="s">
        <v>14268</v>
      </c>
      <c r="F4926" s="114"/>
      <c r="G4926" s="20" t="s">
        <v>33</v>
      </c>
      <c r="H4926" s="115">
        <v>96000</v>
      </c>
      <c r="I4926" s="172">
        <v>2</v>
      </c>
      <c r="J4926" s="114">
        <v>480000</v>
      </c>
      <c r="K4926" s="114">
        <v>10</v>
      </c>
      <c r="L4926" s="114">
        <v>513600.00000000006</v>
      </c>
      <c r="M4926" s="114">
        <v>10</v>
      </c>
      <c r="N4926" s="114">
        <v>549552.00000000012</v>
      </c>
      <c r="O4926" s="114">
        <v>10</v>
      </c>
      <c r="P4926" s="114">
        <v>588020.64000000013</v>
      </c>
      <c r="Q4926" s="114">
        <v>10</v>
      </c>
      <c r="R4926" s="16">
        <v>2227172.64</v>
      </c>
      <c r="S4926" s="114">
        <v>42</v>
      </c>
      <c r="T4926" s="114" t="s">
        <v>13999</v>
      </c>
      <c r="U4926" s="221" t="s">
        <v>83</v>
      </c>
      <c r="V4926" s="221"/>
    </row>
    <row r="4927" spans="1:22" ht="37.5" x14ac:dyDescent="0.3">
      <c r="A4927" s="16">
        <v>4922</v>
      </c>
      <c r="B4927" s="125" t="s">
        <v>15868</v>
      </c>
      <c r="C4927" s="125" t="s">
        <v>15905</v>
      </c>
      <c r="D4927" s="125" t="s">
        <v>15906</v>
      </c>
      <c r="E4927" s="125" t="s">
        <v>15907</v>
      </c>
      <c r="F4927" s="125" t="s">
        <v>14449</v>
      </c>
      <c r="G4927" s="125" t="s">
        <v>9115</v>
      </c>
      <c r="H4927" s="180">
        <v>2226759.9900000002</v>
      </c>
      <c r="I4927" s="180" t="s">
        <v>10253</v>
      </c>
      <c r="J4927" s="198"/>
      <c r="K4927" s="198"/>
      <c r="L4927" s="198"/>
      <c r="M4927" s="198"/>
      <c r="N4927" s="198"/>
      <c r="O4927" s="198"/>
      <c r="P4927" s="198"/>
      <c r="Q4927" s="198"/>
      <c r="R4927" s="16">
        <v>2226759.9900000002</v>
      </c>
      <c r="S4927" s="210">
        <v>21</v>
      </c>
      <c r="T4927" s="214" t="s">
        <v>15902</v>
      </c>
      <c r="U4927" s="226"/>
      <c r="V4927" s="226"/>
    </row>
    <row r="4928" spans="1:22" ht="409.5" x14ac:dyDescent="0.3">
      <c r="A4928" s="16">
        <v>4923</v>
      </c>
      <c r="B4928" s="21" t="s">
        <v>5663</v>
      </c>
      <c r="C4928" s="16" t="s">
        <v>5664</v>
      </c>
      <c r="D4928" s="16" t="s">
        <v>5665</v>
      </c>
      <c r="E4928" s="16" t="s">
        <v>5666</v>
      </c>
      <c r="F4928" s="16"/>
      <c r="G4928" s="16" t="s">
        <v>1493</v>
      </c>
      <c r="H4928" s="251">
        <v>2226000</v>
      </c>
      <c r="I4928" s="251">
        <v>6</v>
      </c>
      <c r="J4928" s="16">
        <v>0</v>
      </c>
      <c r="K4928" s="16">
        <v>0</v>
      </c>
      <c r="L4928" s="16">
        <v>0</v>
      </c>
      <c r="M4928" s="16">
        <v>0</v>
      </c>
      <c r="N4928" s="16">
        <v>0</v>
      </c>
      <c r="O4928" s="16">
        <v>0</v>
      </c>
      <c r="P4928" s="16">
        <v>0</v>
      </c>
      <c r="Q4928" s="16">
        <v>0</v>
      </c>
      <c r="R4928" s="16">
        <v>2226000</v>
      </c>
      <c r="S4928" s="16">
        <v>6</v>
      </c>
      <c r="T4928" s="16" t="s">
        <v>76</v>
      </c>
      <c r="U4928" s="16"/>
      <c r="V4928" s="16"/>
    </row>
    <row r="4929" spans="1:22" ht="168.75" x14ac:dyDescent="0.3">
      <c r="A4929" s="16">
        <v>4924</v>
      </c>
      <c r="B4929" s="113" t="s">
        <v>16400</v>
      </c>
      <c r="C4929" s="113" t="s">
        <v>16401</v>
      </c>
      <c r="D4929" s="113" t="s">
        <v>16402</v>
      </c>
      <c r="E4929" s="113" t="s">
        <v>16403</v>
      </c>
      <c r="F4929" s="113" t="s">
        <v>16404</v>
      </c>
      <c r="G4929" s="113" t="s">
        <v>9122</v>
      </c>
      <c r="H4929" s="172">
        <v>2225000</v>
      </c>
      <c r="I4929" s="172">
        <v>50</v>
      </c>
      <c r="J4929" s="174"/>
      <c r="K4929" s="174"/>
      <c r="L4929" s="174"/>
      <c r="M4929" s="174"/>
      <c r="N4929" s="174"/>
      <c r="O4929" s="174"/>
      <c r="P4929" s="174"/>
      <c r="Q4929" s="174"/>
      <c r="R4929" s="16">
        <v>2225000</v>
      </c>
      <c r="S4929" s="171">
        <v>50</v>
      </c>
      <c r="T4929" s="113" t="s">
        <v>15928</v>
      </c>
      <c r="U4929" s="219">
        <v>398</v>
      </c>
      <c r="V4929" s="112" t="s">
        <v>199</v>
      </c>
    </row>
    <row r="4930" spans="1:22" ht="75" x14ac:dyDescent="0.3">
      <c r="A4930" s="16">
        <v>4925</v>
      </c>
      <c r="B4930" s="20" t="s">
        <v>831</v>
      </c>
      <c r="C4930" s="141" t="s">
        <v>853</v>
      </c>
      <c r="D4930" s="140" t="s">
        <v>854</v>
      </c>
      <c r="E4930" s="141" t="s">
        <v>14269</v>
      </c>
      <c r="F4930" s="159"/>
      <c r="G4930" s="142" t="s">
        <v>9115</v>
      </c>
      <c r="H4930" s="144">
        <v>2223663.7000000002</v>
      </c>
      <c r="I4930" s="144" t="s">
        <v>10205</v>
      </c>
      <c r="J4930" s="142"/>
      <c r="K4930" s="142">
        <v>14</v>
      </c>
      <c r="L4930" s="142"/>
      <c r="M4930" s="142">
        <v>25</v>
      </c>
      <c r="N4930" s="142"/>
      <c r="O4930" s="142">
        <v>30</v>
      </c>
      <c r="P4930" s="142"/>
      <c r="Q4930" s="142">
        <v>30</v>
      </c>
      <c r="R4930" s="16">
        <v>2223663.7000000002</v>
      </c>
      <c r="S4930" s="142">
        <v>116</v>
      </c>
      <c r="T4930" s="142" t="s">
        <v>14162</v>
      </c>
      <c r="U4930" s="223"/>
      <c r="V4930" s="223"/>
    </row>
    <row r="4931" spans="1:22" ht="56.25" x14ac:dyDescent="0.3">
      <c r="A4931" s="16">
        <v>4926</v>
      </c>
      <c r="B4931" s="21" t="s">
        <v>417</v>
      </c>
      <c r="C4931" s="16" t="s">
        <v>726</v>
      </c>
      <c r="D4931" s="16" t="s">
        <v>727</v>
      </c>
      <c r="E4931" s="16" t="s">
        <v>1447</v>
      </c>
      <c r="F4931" s="16"/>
      <c r="G4931" s="16" t="s">
        <v>33</v>
      </c>
      <c r="H4931" s="251">
        <v>508165</v>
      </c>
      <c r="I4931" s="251">
        <v>7</v>
      </c>
      <c r="J4931" s="16">
        <v>538654.9</v>
      </c>
      <c r="K4931" s="16">
        <v>7</v>
      </c>
      <c r="L4931" s="16">
        <v>570974.19400000002</v>
      </c>
      <c r="M4931" s="16">
        <v>7</v>
      </c>
      <c r="N4931" s="16">
        <v>605232.64564</v>
      </c>
      <c r="O4931" s="16">
        <v>7</v>
      </c>
      <c r="P4931" s="16">
        <v>0</v>
      </c>
      <c r="Q4931" s="16">
        <v>0</v>
      </c>
      <c r="R4931" s="16">
        <v>2223026.7396400003</v>
      </c>
      <c r="S4931" s="16">
        <v>28</v>
      </c>
      <c r="T4931" s="16" t="s">
        <v>1421</v>
      </c>
      <c r="U4931" s="16" t="s">
        <v>35</v>
      </c>
      <c r="V4931" s="16" t="s">
        <v>1448</v>
      </c>
    </row>
    <row r="4932" spans="1:22" ht="93.75" x14ac:dyDescent="0.3">
      <c r="A4932" s="16">
        <v>4927</v>
      </c>
      <c r="B4932" s="21" t="s">
        <v>8592</v>
      </c>
      <c r="C4932" s="16" t="s">
        <v>8593</v>
      </c>
      <c r="D4932" s="16" t="s">
        <v>5881</v>
      </c>
      <c r="E4932" s="16" t="s">
        <v>8594</v>
      </c>
      <c r="F4932" s="16"/>
      <c r="G4932" s="16" t="s">
        <v>33</v>
      </c>
      <c r="H4932" s="251">
        <v>443835</v>
      </c>
      <c r="I4932" s="251">
        <v>15</v>
      </c>
      <c r="J4932" s="16">
        <v>444748.5</v>
      </c>
      <c r="K4932" s="16">
        <v>14</v>
      </c>
      <c r="L4932" s="16">
        <v>444748.5</v>
      </c>
      <c r="M4932" s="16">
        <v>14</v>
      </c>
      <c r="N4932" s="16">
        <v>444748.5</v>
      </c>
      <c r="O4932" s="16">
        <v>14</v>
      </c>
      <c r="P4932" s="16">
        <v>444748.5</v>
      </c>
      <c r="Q4932" s="16">
        <v>14</v>
      </c>
      <c r="R4932" s="16">
        <v>2222829</v>
      </c>
      <c r="S4932" s="16">
        <v>71</v>
      </c>
      <c r="T4932" s="16" t="s">
        <v>213</v>
      </c>
      <c r="U4932" s="16" t="s">
        <v>7048</v>
      </c>
      <c r="V4932" s="16" t="s">
        <v>7048</v>
      </c>
    </row>
    <row r="4933" spans="1:22" ht="56.25" x14ac:dyDescent="0.3">
      <c r="A4933" s="16">
        <v>4928</v>
      </c>
      <c r="B4933" s="16" t="s">
        <v>1930</v>
      </c>
      <c r="C4933" s="16" t="s">
        <v>13267</v>
      </c>
      <c r="D4933" s="16" t="s">
        <v>13268</v>
      </c>
      <c r="E4933" s="16" t="s">
        <v>13423</v>
      </c>
      <c r="F4933" s="16"/>
      <c r="G4933" s="151" t="s">
        <v>9115</v>
      </c>
      <c r="H4933" s="168">
        <v>2219544.4500000002</v>
      </c>
      <c r="I4933" s="166" t="s">
        <v>9120</v>
      </c>
      <c r="J4933" s="166">
        <v>0</v>
      </c>
      <c r="K4933" s="166">
        <v>0</v>
      </c>
      <c r="L4933" s="166">
        <v>0</v>
      </c>
      <c r="M4933" s="166">
        <v>0</v>
      </c>
      <c r="N4933" s="166">
        <v>0</v>
      </c>
      <c r="O4933" s="166">
        <v>0</v>
      </c>
      <c r="P4933" s="166">
        <v>0</v>
      </c>
      <c r="Q4933" s="166">
        <v>0</v>
      </c>
      <c r="R4933" s="16">
        <v>2219544.4500000002</v>
      </c>
      <c r="S4933" s="275">
        <v>2</v>
      </c>
      <c r="T4933" s="20" t="s">
        <v>13227</v>
      </c>
      <c r="U4933" s="118" t="s">
        <v>35</v>
      </c>
      <c r="V4933" s="118" t="s">
        <v>13270</v>
      </c>
    </row>
    <row r="4934" spans="1:22" ht="93.75" x14ac:dyDescent="0.3">
      <c r="A4934" s="16">
        <v>4929</v>
      </c>
      <c r="B4934" s="114" t="s">
        <v>1784</v>
      </c>
      <c r="C4934" s="114" t="s">
        <v>1785</v>
      </c>
      <c r="D4934" s="114" t="s">
        <v>3311</v>
      </c>
      <c r="E4934" s="114" t="s">
        <v>14270</v>
      </c>
      <c r="F4934" s="114"/>
      <c r="G4934" s="20" t="s">
        <v>33</v>
      </c>
      <c r="H4934" s="115">
        <v>408000</v>
      </c>
      <c r="I4934" s="172">
        <v>1000</v>
      </c>
      <c r="J4934" s="114">
        <v>408000</v>
      </c>
      <c r="K4934" s="114">
        <v>1000</v>
      </c>
      <c r="L4934" s="114">
        <v>436560</v>
      </c>
      <c r="M4934" s="114">
        <v>1000</v>
      </c>
      <c r="N4934" s="114">
        <v>467119.2</v>
      </c>
      <c r="O4934" s="114">
        <v>1000</v>
      </c>
      <c r="P4934" s="114">
        <v>499817.54400000005</v>
      </c>
      <c r="Q4934" s="114">
        <v>1000</v>
      </c>
      <c r="R4934" s="16">
        <v>2219496.7439999999</v>
      </c>
      <c r="S4934" s="114">
        <v>5000</v>
      </c>
      <c r="T4934" s="114" t="s">
        <v>13999</v>
      </c>
      <c r="U4934" s="221" t="s">
        <v>83</v>
      </c>
      <c r="V4934" s="221"/>
    </row>
    <row r="4935" spans="1:22" ht="112.5" x14ac:dyDescent="0.3">
      <c r="A4935" s="16">
        <v>4930</v>
      </c>
      <c r="B4935" s="21" t="s">
        <v>5234</v>
      </c>
      <c r="C4935" s="16" t="s">
        <v>5611</v>
      </c>
      <c r="D4935" s="16" t="s">
        <v>5612</v>
      </c>
      <c r="E4935" s="16" t="s">
        <v>6100</v>
      </c>
      <c r="F4935" s="16"/>
      <c r="G4935" s="16" t="s">
        <v>1493</v>
      </c>
      <c r="H4935" s="251">
        <v>2215848.6</v>
      </c>
      <c r="I4935" s="251">
        <v>147</v>
      </c>
      <c r="J4935" s="16">
        <v>0</v>
      </c>
      <c r="K4935" s="16">
        <v>0</v>
      </c>
      <c r="L4935" s="16">
        <v>0</v>
      </c>
      <c r="M4935" s="16">
        <v>0</v>
      </c>
      <c r="N4935" s="16">
        <v>0</v>
      </c>
      <c r="O4935" s="16">
        <v>0</v>
      </c>
      <c r="P4935" s="16">
        <v>0</v>
      </c>
      <c r="Q4935" s="16">
        <v>0</v>
      </c>
      <c r="R4935" s="16">
        <v>2215848.6</v>
      </c>
      <c r="S4935" s="16">
        <v>147</v>
      </c>
      <c r="T4935" s="16" t="s">
        <v>76</v>
      </c>
      <c r="U4935" s="16"/>
      <c r="V4935" s="16"/>
    </row>
    <row r="4936" spans="1:22" ht="150" x14ac:dyDescent="0.3">
      <c r="A4936" s="16">
        <v>4931</v>
      </c>
      <c r="B4936" s="21" t="s">
        <v>8595</v>
      </c>
      <c r="C4936" s="16" t="s">
        <v>391</v>
      </c>
      <c r="D4936" s="16" t="s">
        <v>390</v>
      </c>
      <c r="E4936" s="16" t="s">
        <v>392</v>
      </c>
      <c r="F4936" s="16"/>
      <c r="G4936" s="16" t="s">
        <v>33</v>
      </c>
      <c r="H4936" s="251">
        <v>414000</v>
      </c>
      <c r="I4936" s="251">
        <v>45</v>
      </c>
      <c r="J4936" s="16">
        <v>474720</v>
      </c>
      <c r="K4936" s="16">
        <v>43</v>
      </c>
      <c r="L4936" s="16">
        <v>441600</v>
      </c>
      <c r="M4936" s="16">
        <v>40</v>
      </c>
      <c r="N4936" s="16">
        <v>441600</v>
      </c>
      <c r="O4936" s="16">
        <v>40</v>
      </c>
      <c r="P4936" s="16">
        <v>441600</v>
      </c>
      <c r="Q4936" s="16">
        <v>40</v>
      </c>
      <c r="R4936" s="16">
        <v>2213520</v>
      </c>
      <c r="S4936" s="16">
        <v>208</v>
      </c>
      <c r="T4936" s="16" t="s">
        <v>213</v>
      </c>
      <c r="U4936" s="16" t="s">
        <v>83</v>
      </c>
      <c r="V4936" s="16" t="s">
        <v>395</v>
      </c>
    </row>
    <row r="4937" spans="1:22" ht="75" x14ac:dyDescent="0.3">
      <c r="A4937" s="16">
        <v>4932</v>
      </c>
      <c r="B4937" s="21" t="s">
        <v>760</v>
      </c>
      <c r="C4937" s="16" t="s">
        <v>761</v>
      </c>
      <c r="D4937" s="16" t="s">
        <v>762</v>
      </c>
      <c r="E4937" s="16" t="s">
        <v>763</v>
      </c>
      <c r="F4937" s="40" t="s">
        <v>764</v>
      </c>
      <c r="G4937" s="16" t="s">
        <v>337</v>
      </c>
      <c r="H4937" s="251">
        <v>0</v>
      </c>
      <c r="I4937" s="251">
        <v>0</v>
      </c>
      <c r="J4937" s="16">
        <v>552450</v>
      </c>
      <c r="K4937" s="16">
        <v>29</v>
      </c>
      <c r="L4937" s="16">
        <v>552450</v>
      </c>
      <c r="M4937" s="16">
        <v>29</v>
      </c>
      <c r="N4937" s="16">
        <v>552450</v>
      </c>
      <c r="O4937" s="16">
        <v>29</v>
      </c>
      <c r="P4937" s="16">
        <v>552450</v>
      </c>
      <c r="Q4937" s="16">
        <v>29</v>
      </c>
      <c r="R4937" s="16">
        <v>2209800</v>
      </c>
      <c r="S4937" s="16">
        <v>116</v>
      </c>
      <c r="T4937" s="16" t="s">
        <v>9160</v>
      </c>
      <c r="U4937" s="16" t="s">
        <v>765</v>
      </c>
      <c r="V4937" s="16" t="s">
        <v>766</v>
      </c>
    </row>
    <row r="4938" spans="1:22" ht="75" x14ac:dyDescent="0.3">
      <c r="A4938" s="16">
        <v>4933</v>
      </c>
      <c r="B4938" s="21" t="s">
        <v>767</v>
      </c>
      <c r="C4938" s="16" t="s">
        <v>768</v>
      </c>
      <c r="D4938" s="16" t="s">
        <v>769</v>
      </c>
      <c r="E4938" s="16" t="s">
        <v>770</v>
      </c>
      <c r="F4938" s="40" t="s">
        <v>771</v>
      </c>
      <c r="G4938" s="16" t="s">
        <v>410</v>
      </c>
      <c r="H4938" s="184">
        <v>0</v>
      </c>
      <c r="I4938" s="184">
        <v>0</v>
      </c>
      <c r="J4938" s="99">
        <v>552450</v>
      </c>
      <c r="K4938" s="99">
        <v>29</v>
      </c>
      <c r="L4938" s="99">
        <v>552450</v>
      </c>
      <c r="M4938" s="99">
        <v>29</v>
      </c>
      <c r="N4938" s="99">
        <v>552450</v>
      </c>
      <c r="O4938" s="99">
        <v>29</v>
      </c>
      <c r="P4938" s="99">
        <v>552450</v>
      </c>
      <c r="Q4938" s="99">
        <v>29</v>
      </c>
      <c r="R4938" s="16">
        <v>2209800</v>
      </c>
      <c r="S4938" s="16">
        <v>116</v>
      </c>
      <c r="T4938" s="16" t="s">
        <v>9160</v>
      </c>
      <c r="U4938" s="16" t="s">
        <v>35</v>
      </c>
      <c r="V4938" s="16" t="s">
        <v>772</v>
      </c>
    </row>
    <row r="4939" spans="1:22" ht="37.5" x14ac:dyDescent="0.3">
      <c r="A4939" s="16">
        <v>4934</v>
      </c>
      <c r="B4939" s="21" t="s">
        <v>8596</v>
      </c>
      <c r="C4939" s="16" t="s">
        <v>8227</v>
      </c>
      <c r="D4939" s="16" t="s">
        <v>264</v>
      </c>
      <c r="E4939" s="16" t="s">
        <v>8228</v>
      </c>
      <c r="F4939" s="16"/>
      <c r="G4939" s="16" t="s">
        <v>33</v>
      </c>
      <c r="H4939" s="251">
        <v>237499.99999999997</v>
      </c>
      <c r="I4939" s="251">
        <v>10</v>
      </c>
      <c r="J4939" s="16">
        <v>492720</v>
      </c>
      <c r="K4939" s="16">
        <v>20</v>
      </c>
      <c r="L4939" s="16">
        <v>492720</v>
      </c>
      <c r="M4939" s="16">
        <v>20</v>
      </c>
      <c r="N4939" s="16">
        <v>492720</v>
      </c>
      <c r="O4939" s="16">
        <v>20</v>
      </c>
      <c r="P4939" s="16">
        <v>492720</v>
      </c>
      <c r="Q4939" s="16">
        <v>20</v>
      </c>
      <c r="R4939" s="16">
        <v>2208380</v>
      </c>
      <c r="S4939" s="16">
        <v>90</v>
      </c>
      <c r="T4939" s="16" t="s">
        <v>213</v>
      </c>
      <c r="U4939" s="16" t="s">
        <v>7048</v>
      </c>
      <c r="V4939" s="16" t="s">
        <v>7048</v>
      </c>
    </row>
    <row r="4940" spans="1:22" ht="206.25" x14ac:dyDescent="0.3">
      <c r="A4940" s="16">
        <v>4935</v>
      </c>
      <c r="B4940" s="21" t="s">
        <v>826</v>
      </c>
      <c r="C4940" s="16" t="s">
        <v>827</v>
      </c>
      <c r="D4940" s="16" t="s">
        <v>822</v>
      </c>
      <c r="E4940" s="16" t="s">
        <v>828</v>
      </c>
      <c r="F4940" s="40" t="s">
        <v>829</v>
      </c>
      <c r="G4940" s="16" t="s">
        <v>82</v>
      </c>
      <c r="H4940" s="251">
        <v>1082470</v>
      </c>
      <c r="I4940" s="251">
        <v>0.72</v>
      </c>
      <c r="J4940" s="16">
        <v>1125760</v>
      </c>
      <c r="K4940" s="16">
        <v>0.72</v>
      </c>
      <c r="L4940" s="16">
        <v>0</v>
      </c>
      <c r="M4940" s="16">
        <v>0</v>
      </c>
      <c r="N4940" s="16">
        <v>0</v>
      </c>
      <c r="O4940" s="16">
        <v>0</v>
      </c>
      <c r="P4940" s="16">
        <v>0</v>
      </c>
      <c r="Q4940" s="16">
        <v>0</v>
      </c>
      <c r="R4940" s="16">
        <v>2208230</v>
      </c>
      <c r="S4940" s="16">
        <v>1.44</v>
      </c>
      <c r="T4940" s="16" t="s">
        <v>267</v>
      </c>
      <c r="U4940" s="16" t="s">
        <v>83</v>
      </c>
      <c r="V4940" s="16" t="s">
        <v>830</v>
      </c>
    </row>
    <row r="4941" spans="1:22" ht="206.25" x14ac:dyDescent="0.3">
      <c r="A4941" s="16">
        <v>4936</v>
      </c>
      <c r="B4941" s="21" t="s">
        <v>826</v>
      </c>
      <c r="C4941" s="16" t="s">
        <v>827</v>
      </c>
      <c r="D4941" s="16" t="s">
        <v>822</v>
      </c>
      <c r="E4941" s="16" t="s">
        <v>828</v>
      </c>
      <c r="F4941" s="40" t="s">
        <v>829</v>
      </c>
      <c r="G4941" s="16" t="s">
        <v>82</v>
      </c>
      <c r="H4941" s="251">
        <v>1082470</v>
      </c>
      <c r="I4941" s="251">
        <v>0.72</v>
      </c>
      <c r="J4941" s="16">
        <v>1125760</v>
      </c>
      <c r="K4941" s="16">
        <v>0.72</v>
      </c>
      <c r="L4941" s="16"/>
      <c r="M4941" s="16"/>
      <c r="N4941" s="16"/>
      <c r="O4941" s="16"/>
      <c r="P4941" s="16">
        <v>0</v>
      </c>
      <c r="Q4941" s="16">
        <v>0</v>
      </c>
      <c r="R4941" s="16">
        <v>2208230</v>
      </c>
      <c r="S4941" s="16">
        <v>1.44</v>
      </c>
      <c r="T4941" s="16" t="s">
        <v>267</v>
      </c>
      <c r="U4941" s="16" t="s">
        <v>83</v>
      </c>
      <c r="V4941" s="16" t="s">
        <v>830</v>
      </c>
    </row>
    <row r="4942" spans="1:22" ht="225" x14ac:dyDescent="0.3">
      <c r="A4942" s="16">
        <v>4937</v>
      </c>
      <c r="B4942" s="16" t="s">
        <v>13424</v>
      </c>
      <c r="C4942" s="16" t="s">
        <v>13425</v>
      </c>
      <c r="D4942" s="16" t="s">
        <v>13426</v>
      </c>
      <c r="E4942" s="16" t="s">
        <v>13427</v>
      </c>
      <c r="F4942" s="16"/>
      <c r="G4942" s="151" t="s">
        <v>9115</v>
      </c>
      <c r="H4942" s="168">
        <v>2206551.92</v>
      </c>
      <c r="I4942" s="166" t="s">
        <v>9130</v>
      </c>
      <c r="J4942" s="166">
        <v>0</v>
      </c>
      <c r="K4942" s="166">
        <v>0</v>
      </c>
      <c r="L4942" s="166">
        <v>0</v>
      </c>
      <c r="M4942" s="166">
        <v>0</v>
      </c>
      <c r="N4942" s="166">
        <v>0</v>
      </c>
      <c r="O4942" s="166">
        <v>0</v>
      </c>
      <c r="P4942" s="166">
        <v>0</v>
      </c>
      <c r="Q4942" s="166">
        <v>0</v>
      </c>
      <c r="R4942" s="16">
        <v>2206551.92</v>
      </c>
      <c r="S4942" s="275">
        <v>3</v>
      </c>
      <c r="T4942" s="20" t="s">
        <v>13227</v>
      </c>
      <c r="U4942" s="118" t="s">
        <v>35</v>
      </c>
      <c r="V4942" s="118" t="s">
        <v>13428</v>
      </c>
    </row>
    <row r="4943" spans="1:22" ht="56.25" x14ac:dyDescent="0.3">
      <c r="A4943" s="16">
        <v>4938</v>
      </c>
      <c r="B4943" s="16" t="s">
        <v>13429</v>
      </c>
      <c r="C4943" s="16" t="s">
        <v>13430</v>
      </c>
      <c r="D4943" s="16" t="s">
        <v>6058</v>
      </c>
      <c r="E4943" s="16" t="s">
        <v>13431</v>
      </c>
      <c r="F4943" s="16"/>
      <c r="G4943" s="151" t="s">
        <v>9115</v>
      </c>
      <c r="H4943" s="168">
        <v>2205056</v>
      </c>
      <c r="I4943" s="166" t="s">
        <v>9421</v>
      </c>
      <c r="J4943" s="166">
        <v>0</v>
      </c>
      <c r="K4943" s="166">
        <v>0</v>
      </c>
      <c r="L4943" s="166">
        <v>0</v>
      </c>
      <c r="M4943" s="166">
        <v>0</v>
      </c>
      <c r="N4943" s="166">
        <v>0</v>
      </c>
      <c r="O4943" s="166">
        <v>0</v>
      </c>
      <c r="P4943" s="166">
        <v>0</v>
      </c>
      <c r="Q4943" s="166">
        <v>0</v>
      </c>
      <c r="R4943" s="16">
        <v>2205056</v>
      </c>
      <c r="S4943" s="275">
        <v>8</v>
      </c>
      <c r="T4943" s="20" t="s">
        <v>13227</v>
      </c>
      <c r="U4943" s="118" t="s">
        <v>35</v>
      </c>
      <c r="V4943" s="118" t="s">
        <v>13270</v>
      </c>
    </row>
    <row r="4944" spans="1:22" ht="262.5" x14ac:dyDescent="0.3">
      <c r="A4944" s="16">
        <v>4939</v>
      </c>
      <c r="B4944" s="21" t="s">
        <v>5720</v>
      </c>
      <c r="C4944" s="16" t="s">
        <v>5721</v>
      </c>
      <c r="D4944" s="16" t="s">
        <v>5722</v>
      </c>
      <c r="E4944" s="16" t="s">
        <v>5880</v>
      </c>
      <c r="F4944" s="16"/>
      <c r="G4944" s="16" t="s">
        <v>1493</v>
      </c>
      <c r="H4944" s="251">
        <v>2205000</v>
      </c>
      <c r="I4944" s="251">
        <v>280</v>
      </c>
      <c r="J4944" s="16">
        <v>0</v>
      </c>
      <c r="K4944" s="16">
        <v>0</v>
      </c>
      <c r="L4944" s="16">
        <v>0</v>
      </c>
      <c r="M4944" s="16">
        <v>0</v>
      </c>
      <c r="N4944" s="16">
        <v>0</v>
      </c>
      <c r="O4944" s="16">
        <v>0</v>
      </c>
      <c r="P4944" s="16">
        <v>0</v>
      </c>
      <c r="Q4944" s="16">
        <v>0</v>
      </c>
      <c r="R4944" s="16">
        <v>2205000</v>
      </c>
      <c r="S4944" s="16">
        <v>280</v>
      </c>
      <c r="T4944" s="16" t="s">
        <v>76</v>
      </c>
      <c r="U4944" s="16" t="s">
        <v>2567</v>
      </c>
      <c r="V4944" s="16" t="s">
        <v>199</v>
      </c>
    </row>
    <row r="4945" spans="1:22" ht="75" x14ac:dyDescent="0.3">
      <c r="A4945" s="16">
        <v>4940</v>
      </c>
      <c r="B4945" s="16" t="s">
        <v>384</v>
      </c>
      <c r="C4945" s="16" t="s">
        <v>1392</v>
      </c>
      <c r="D4945" s="16" t="s">
        <v>1393</v>
      </c>
      <c r="E4945" s="16" t="s">
        <v>12770</v>
      </c>
      <c r="F4945" s="16"/>
      <c r="G4945" s="151" t="s">
        <v>9115</v>
      </c>
      <c r="H4945" s="291">
        <v>2202648</v>
      </c>
      <c r="I4945" s="275" t="s">
        <v>9385</v>
      </c>
      <c r="J4945" s="275"/>
      <c r="K4945" s="275"/>
      <c r="L4945" s="275"/>
      <c r="M4945" s="275"/>
      <c r="N4945" s="275"/>
      <c r="O4945" s="275"/>
      <c r="P4945" s="275"/>
      <c r="Q4945" s="275"/>
      <c r="R4945" s="16">
        <v>2202648</v>
      </c>
      <c r="S4945" s="275">
        <v>50</v>
      </c>
      <c r="T4945" s="38" t="s">
        <v>12010</v>
      </c>
      <c r="U4945" s="279"/>
      <c r="V4945" s="279"/>
    </row>
    <row r="4946" spans="1:22" ht="56.25" x14ac:dyDescent="0.3">
      <c r="A4946" s="16">
        <v>4941</v>
      </c>
      <c r="B4946" s="16" t="s">
        <v>12771</v>
      </c>
      <c r="C4946" s="16" t="s">
        <v>12772</v>
      </c>
      <c r="D4946" s="16" t="s">
        <v>12773</v>
      </c>
      <c r="E4946" s="16" t="s">
        <v>12774</v>
      </c>
      <c r="F4946" s="16"/>
      <c r="G4946" s="151" t="s">
        <v>9115</v>
      </c>
      <c r="H4946" s="275">
        <v>1101294</v>
      </c>
      <c r="I4946" s="275" t="s">
        <v>9113</v>
      </c>
      <c r="J4946" s="275">
        <v>0</v>
      </c>
      <c r="K4946" s="275">
        <v>0</v>
      </c>
      <c r="L4946" s="275">
        <v>0</v>
      </c>
      <c r="M4946" s="275">
        <v>0</v>
      </c>
      <c r="N4946" s="275">
        <v>1101294</v>
      </c>
      <c r="O4946" s="275" t="s">
        <v>9113</v>
      </c>
      <c r="P4946" s="275">
        <v>0</v>
      </c>
      <c r="Q4946" s="275">
        <v>0</v>
      </c>
      <c r="R4946" s="16">
        <v>2202588</v>
      </c>
      <c r="S4946" s="275">
        <v>2</v>
      </c>
      <c r="T4946" s="38" t="s">
        <v>11752</v>
      </c>
      <c r="U4946" s="279"/>
      <c r="V4946" s="279"/>
    </row>
    <row r="4947" spans="1:22" ht="37.5" x14ac:dyDescent="0.3">
      <c r="A4947" s="16">
        <v>4942</v>
      </c>
      <c r="B4947" s="21" t="s">
        <v>5867</v>
      </c>
      <c r="C4947" s="16" t="s">
        <v>5868</v>
      </c>
      <c r="D4947" s="16" t="s">
        <v>5869</v>
      </c>
      <c r="E4947" s="16" t="s">
        <v>10655</v>
      </c>
      <c r="F4947" s="16"/>
      <c r="G4947" s="16" t="s">
        <v>7084</v>
      </c>
      <c r="H4947" s="251">
        <v>2200800</v>
      </c>
      <c r="I4947" s="251" t="s">
        <v>10657</v>
      </c>
      <c r="J4947" s="16"/>
      <c r="K4947" s="16"/>
      <c r="L4947" s="16"/>
      <c r="M4947" s="16"/>
      <c r="N4947" s="16"/>
      <c r="O4947" s="16"/>
      <c r="P4947" s="16"/>
      <c r="Q4947" s="16"/>
      <c r="R4947" s="16">
        <v>2200800</v>
      </c>
      <c r="S4947" s="16">
        <v>5000</v>
      </c>
      <c r="T4947" s="16" t="s">
        <v>76</v>
      </c>
      <c r="U4947" s="16" t="s">
        <v>2567</v>
      </c>
      <c r="V4947" s="16" t="s">
        <v>10656</v>
      </c>
    </row>
    <row r="4948" spans="1:22" ht="75" x14ac:dyDescent="0.3">
      <c r="A4948" s="16">
        <v>4943</v>
      </c>
      <c r="B4948" s="21" t="s">
        <v>831</v>
      </c>
      <c r="C4948" s="16" t="s">
        <v>853</v>
      </c>
      <c r="D4948" s="16" t="s">
        <v>854</v>
      </c>
      <c r="E4948" s="16" t="s">
        <v>2239</v>
      </c>
      <c r="F4948" s="16"/>
      <c r="G4948" s="16" t="s">
        <v>33</v>
      </c>
      <c r="H4948" s="251">
        <v>0</v>
      </c>
      <c r="I4948" s="251">
        <v>0</v>
      </c>
      <c r="J4948" s="16">
        <v>400000</v>
      </c>
      <c r="K4948" s="16">
        <v>2</v>
      </c>
      <c r="L4948" s="16">
        <v>500000</v>
      </c>
      <c r="M4948" s="16">
        <v>2</v>
      </c>
      <c r="N4948" s="16">
        <v>600000</v>
      </c>
      <c r="O4948" s="16">
        <v>2</v>
      </c>
      <c r="P4948" s="16">
        <v>700000</v>
      </c>
      <c r="Q4948" s="16">
        <v>2</v>
      </c>
      <c r="R4948" s="16">
        <v>2200000</v>
      </c>
      <c r="S4948" s="16">
        <v>8</v>
      </c>
      <c r="T4948" s="16" t="s">
        <v>786</v>
      </c>
      <c r="U4948" s="16" t="s">
        <v>35</v>
      </c>
      <c r="V4948" s="16" t="s">
        <v>199</v>
      </c>
    </row>
    <row r="4949" spans="1:22" ht="75" x14ac:dyDescent="0.3">
      <c r="A4949" s="16">
        <v>4944</v>
      </c>
      <c r="B4949" s="20" t="s">
        <v>1402</v>
      </c>
      <c r="C4949" s="44" t="s">
        <v>1403</v>
      </c>
      <c r="D4949" s="44" t="s">
        <v>448</v>
      </c>
      <c r="E4949" s="45" t="s">
        <v>3337</v>
      </c>
      <c r="F4949" s="16"/>
      <c r="G4949" s="16" t="s">
        <v>33</v>
      </c>
      <c r="H4949" s="251">
        <v>2200000</v>
      </c>
      <c r="I4949" s="251">
        <v>4</v>
      </c>
      <c r="J4949" s="16">
        <v>0</v>
      </c>
      <c r="K4949" s="16">
        <v>0</v>
      </c>
      <c r="L4949" s="16">
        <v>0</v>
      </c>
      <c r="M4949" s="16">
        <v>0</v>
      </c>
      <c r="N4949" s="16">
        <v>0</v>
      </c>
      <c r="O4949" s="16">
        <v>0</v>
      </c>
      <c r="P4949" s="16">
        <v>0</v>
      </c>
      <c r="Q4949" s="16">
        <v>0</v>
      </c>
      <c r="R4949" s="16">
        <v>2200000</v>
      </c>
      <c r="S4949" s="16">
        <v>4</v>
      </c>
      <c r="T4949" s="16" t="s">
        <v>1516</v>
      </c>
      <c r="U4949" s="16" t="s">
        <v>61</v>
      </c>
      <c r="V4949" s="16" t="s">
        <v>11422</v>
      </c>
    </row>
    <row r="4950" spans="1:22" ht="75" x14ac:dyDescent="0.3">
      <c r="A4950" s="16">
        <v>4945</v>
      </c>
      <c r="B4950" s="20" t="s">
        <v>14271</v>
      </c>
      <c r="C4950" s="20" t="s">
        <v>14272</v>
      </c>
      <c r="D4950" s="20" t="s">
        <v>14273</v>
      </c>
      <c r="E4950" s="20" t="s">
        <v>14274</v>
      </c>
      <c r="F4950" s="20"/>
      <c r="G4950" s="21" t="s">
        <v>33</v>
      </c>
      <c r="H4950" s="115">
        <v>2200000</v>
      </c>
      <c r="I4950" s="115">
        <v>10</v>
      </c>
      <c r="J4950" s="115"/>
      <c r="K4950" s="115"/>
      <c r="L4950" s="115"/>
      <c r="M4950" s="115"/>
      <c r="N4950" s="115"/>
      <c r="O4950" s="115"/>
      <c r="P4950" s="115"/>
      <c r="Q4950" s="115"/>
      <c r="R4950" s="16">
        <v>2200000</v>
      </c>
      <c r="S4950" s="21">
        <v>10</v>
      </c>
      <c r="T4950" s="20" t="s">
        <v>14072</v>
      </c>
      <c r="U4950" s="17" t="s">
        <v>14073</v>
      </c>
      <c r="V4950" s="17" t="s">
        <v>14074</v>
      </c>
    </row>
    <row r="4951" spans="1:22" ht="409.5" x14ac:dyDescent="0.3">
      <c r="A4951" s="16">
        <v>4946</v>
      </c>
      <c r="B4951" s="21" t="s">
        <v>4336</v>
      </c>
      <c r="C4951" s="16" t="s">
        <v>4337</v>
      </c>
      <c r="D4951" s="16" t="s">
        <v>4338</v>
      </c>
      <c r="E4951" s="16" t="s">
        <v>4339</v>
      </c>
      <c r="F4951" s="16"/>
      <c r="G4951" s="16" t="s">
        <v>33</v>
      </c>
      <c r="H4951" s="251">
        <v>2199766.8000000003</v>
      </c>
      <c r="I4951" s="251">
        <v>7</v>
      </c>
      <c r="J4951" s="16">
        <v>0</v>
      </c>
      <c r="K4951" s="16">
        <v>0</v>
      </c>
      <c r="L4951" s="16">
        <v>0</v>
      </c>
      <c r="M4951" s="16">
        <v>0</v>
      </c>
      <c r="N4951" s="16">
        <v>0</v>
      </c>
      <c r="O4951" s="16">
        <v>0</v>
      </c>
      <c r="P4951" s="16">
        <v>0</v>
      </c>
      <c r="Q4951" s="16">
        <v>0</v>
      </c>
      <c r="R4951" s="16">
        <v>2199766.8000000003</v>
      </c>
      <c r="S4951" s="16">
        <v>7</v>
      </c>
      <c r="T4951" s="16" t="s">
        <v>9133</v>
      </c>
      <c r="U4951" s="16" t="s">
        <v>2567</v>
      </c>
      <c r="V4951" s="16" t="s">
        <v>3884</v>
      </c>
    </row>
    <row r="4952" spans="1:22" ht="112.5" x14ac:dyDescent="0.3">
      <c r="A4952" s="16">
        <v>4947</v>
      </c>
      <c r="B4952" s="21" t="s">
        <v>8597</v>
      </c>
      <c r="C4952" s="16" t="s">
        <v>7219</v>
      </c>
      <c r="D4952" s="16" t="s">
        <v>435</v>
      </c>
      <c r="E4952" s="16" t="s">
        <v>7224</v>
      </c>
      <c r="F4952" s="16"/>
      <c r="G4952" s="16" t="s">
        <v>33</v>
      </c>
      <c r="H4952" s="251">
        <v>699600</v>
      </c>
      <c r="I4952" s="251">
        <v>200</v>
      </c>
      <c r="J4952" s="16">
        <v>374710</v>
      </c>
      <c r="K4952" s="16">
        <v>100</v>
      </c>
      <c r="L4952" s="16">
        <v>374710</v>
      </c>
      <c r="M4952" s="16">
        <v>100</v>
      </c>
      <c r="N4952" s="16">
        <v>374710</v>
      </c>
      <c r="O4952" s="16">
        <v>100</v>
      </c>
      <c r="P4952" s="16">
        <v>374710</v>
      </c>
      <c r="Q4952" s="16">
        <v>100</v>
      </c>
      <c r="R4952" s="16">
        <v>2198440</v>
      </c>
      <c r="S4952" s="16">
        <v>600</v>
      </c>
      <c r="T4952" s="16" t="s">
        <v>213</v>
      </c>
      <c r="U4952" s="16" t="s">
        <v>83</v>
      </c>
      <c r="V4952" s="16" t="s">
        <v>8598</v>
      </c>
    </row>
    <row r="4953" spans="1:22" ht="150" x14ac:dyDescent="0.3">
      <c r="A4953" s="16">
        <v>4948</v>
      </c>
      <c r="B4953" s="21" t="s">
        <v>5258</v>
      </c>
      <c r="C4953" s="16" t="s">
        <v>5259</v>
      </c>
      <c r="D4953" s="16" t="s">
        <v>5260</v>
      </c>
      <c r="E4953" s="16" t="s">
        <v>5261</v>
      </c>
      <c r="F4953" s="16"/>
      <c r="G4953" s="16" t="s">
        <v>410</v>
      </c>
      <c r="H4953" s="251">
        <v>2197560</v>
      </c>
      <c r="I4953" s="251">
        <v>120</v>
      </c>
      <c r="J4953" s="16">
        <v>0</v>
      </c>
      <c r="K4953" s="16">
        <v>0</v>
      </c>
      <c r="L4953" s="16">
        <v>0</v>
      </c>
      <c r="M4953" s="16">
        <v>0</v>
      </c>
      <c r="N4953" s="16">
        <v>0</v>
      </c>
      <c r="O4953" s="16">
        <v>0</v>
      </c>
      <c r="P4953" s="16">
        <v>0</v>
      </c>
      <c r="Q4953" s="16">
        <v>0</v>
      </c>
      <c r="R4953" s="16">
        <v>2197560</v>
      </c>
      <c r="S4953" s="16">
        <v>120</v>
      </c>
      <c r="T4953" s="16" t="s">
        <v>76</v>
      </c>
      <c r="U4953" s="16" t="s">
        <v>2567</v>
      </c>
      <c r="V4953" s="16" t="s">
        <v>1202</v>
      </c>
    </row>
    <row r="4954" spans="1:22" ht="56.25" x14ac:dyDescent="0.3">
      <c r="A4954" s="16">
        <v>4949</v>
      </c>
      <c r="B4954" s="16" t="s">
        <v>1930</v>
      </c>
      <c r="C4954" s="16" t="s">
        <v>13267</v>
      </c>
      <c r="D4954" s="16" t="s">
        <v>13268</v>
      </c>
      <c r="E4954" s="16" t="s">
        <v>13359</v>
      </c>
      <c r="F4954" s="16"/>
      <c r="G4954" s="151" t="s">
        <v>9115</v>
      </c>
      <c r="H4954" s="168">
        <v>1046420.01</v>
      </c>
      <c r="I4954" s="299">
        <v>3</v>
      </c>
      <c r="J4954" s="299">
        <v>1151062</v>
      </c>
      <c r="K4954" s="299">
        <v>3</v>
      </c>
      <c r="L4954" s="166">
        <v>0</v>
      </c>
      <c r="M4954" s="166">
        <v>0</v>
      </c>
      <c r="N4954" s="166">
        <v>0</v>
      </c>
      <c r="O4954" s="166">
        <v>0</v>
      </c>
      <c r="P4954" s="166">
        <v>0</v>
      </c>
      <c r="Q4954" s="166">
        <v>0</v>
      </c>
      <c r="R4954" s="16">
        <v>2197482.0099999998</v>
      </c>
      <c r="S4954" s="275">
        <v>6</v>
      </c>
      <c r="T4954" s="20" t="s">
        <v>13227</v>
      </c>
      <c r="U4954" s="118"/>
      <c r="V4954" s="118"/>
    </row>
    <row r="4955" spans="1:22" ht="56.25" x14ac:dyDescent="0.3">
      <c r="A4955" s="16">
        <v>4950</v>
      </c>
      <c r="B4955" s="16" t="s">
        <v>13432</v>
      </c>
      <c r="C4955" s="16" t="s">
        <v>13433</v>
      </c>
      <c r="D4955" s="16" t="s">
        <v>13434</v>
      </c>
      <c r="E4955" s="16" t="s">
        <v>13435</v>
      </c>
      <c r="F4955" s="16"/>
      <c r="G4955" s="151" t="s">
        <v>7079</v>
      </c>
      <c r="H4955" s="168">
        <v>2197422.0800000001</v>
      </c>
      <c r="I4955" s="166">
        <v>1.6</v>
      </c>
      <c r="J4955" s="166">
        <v>0</v>
      </c>
      <c r="K4955" s="166">
        <v>0</v>
      </c>
      <c r="L4955" s="166">
        <v>0</v>
      </c>
      <c r="M4955" s="166">
        <v>0</v>
      </c>
      <c r="N4955" s="166">
        <v>0</v>
      </c>
      <c r="O4955" s="166">
        <v>0</v>
      </c>
      <c r="P4955" s="166">
        <v>0</v>
      </c>
      <c r="Q4955" s="166">
        <v>0</v>
      </c>
      <c r="R4955" s="16">
        <v>2197422.0800000001</v>
      </c>
      <c r="S4955" s="275">
        <v>1.6</v>
      </c>
      <c r="T4955" s="20" t="s">
        <v>13227</v>
      </c>
      <c r="U4955" s="118"/>
      <c r="V4955" s="118"/>
    </row>
    <row r="4956" spans="1:22" ht="93.75" x14ac:dyDescent="0.3">
      <c r="A4956" s="16">
        <v>4951</v>
      </c>
      <c r="B4956" s="21" t="s">
        <v>1161</v>
      </c>
      <c r="C4956" s="16" t="s">
        <v>5496</v>
      </c>
      <c r="D4956" s="16" t="s">
        <v>5497</v>
      </c>
      <c r="E4956" s="16" t="s">
        <v>10374</v>
      </c>
      <c r="F4956" s="16"/>
      <c r="G4956" s="16" t="s">
        <v>9115</v>
      </c>
      <c r="H4956" s="251">
        <v>2195912.3199999998</v>
      </c>
      <c r="I4956" s="251" t="s">
        <v>9266</v>
      </c>
      <c r="J4956" s="16"/>
      <c r="K4956" s="16"/>
      <c r="L4956" s="16"/>
      <c r="M4956" s="16"/>
      <c r="N4956" s="16"/>
      <c r="O4956" s="16"/>
      <c r="P4956" s="16"/>
      <c r="Q4956" s="16"/>
      <c r="R4956" s="16">
        <v>2195912.3199999998</v>
      </c>
      <c r="S4956" s="16">
        <v>4</v>
      </c>
      <c r="T4956" s="16" t="s">
        <v>76</v>
      </c>
      <c r="U4956" s="16" t="s">
        <v>61</v>
      </c>
      <c r="V4956" s="16" t="s">
        <v>10431</v>
      </c>
    </row>
    <row r="4957" spans="1:22" ht="37.5" x14ac:dyDescent="0.3">
      <c r="A4957" s="16">
        <v>4952</v>
      </c>
      <c r="B4957" s="21" t="s">
        <v>2062</v>
      </c>
      <c r="C4957" s="16" t="s">
        <v>2063</v>
      </c>
      <c r="D4957" s="16" t="s">
        <v>2064</v>
      </c>
      <c r="E4957" s="16" t="s">
        <v>10571</v>
      </c>
      <c r="F4957" s="16"/>
      <c r="G4957" s="16" t="s">
        <v>9322</v>
      </c>
      <c r="H4957" s="251">
        <v>2195200</v>
      </c>
      <c r="I4957" s="251" t="s">
        <v>7118</v>
      </c>
      <c r="J4957" s="16"/>
      <c r="K4957" s="16"/>
      <c r="L4957" s="16"/>
      <c r="M4957" s="16"/>
      <c r="N4957" s="16"/>
      <c r="O4957" s="16"/>
      <c r="P4957" s="16"/>
      <c r="Q4957" s="16"/>
      <c r="R4957" s="16">
        <v>2195200</v>
      </c>
      <c r="S4957" s="16">
        <v>350</v>
      </c>
      <c r="T4957" s="16" t="s">
        <v>76</v>
      </c>
      <c r="U4957" s="16" t="s">
        <v>455</v>
      </c>
      <c r="V4957" s="16" t="s">
        <v>10968</v>
      </c>
    </row>
    <row r="4958" spans="1:22" ht="37.5" x14ac:dyDescent="0.3">
      <c r="A4958" s="16">
        <v>4953</v>
      </c>
      <c r="B4958" s="21" t="s">
        <v>2062</v>
      </c>
      <c r="C4958" s="16" t="s">
        <v>2063</v>
      </c>
      <c r="D4958" s="16" t="s">
        <v>2064</v>
      </c>
      <c r="E4958" s="16" t="s">
        <v>10756</v>
      </c>
      <c r="F4958" s="16"/>
      <c r="G4958" s="16" t="s">
        <v>9322</v>
      </c>
      <c r="H4958" s="251">
        <v>2195200</v>
      </c>
      <c r="I4958" s="251" t="s">
        <v>7118</v>
      </c>
      <c r="J4958" s="16"/>
      <c r="K4958" s="16"/>
      <c r="L4958" s="16"/>
      <c r="M4958" s="16"/>
      <c r="N4958" s="16"/>
      <c r="O4958" s="16"/>
      <c r="P4958" s="16"/>
      <c r="Q4958" s="16"/>
      <c r="R4958" s="16">
        <v>2195200</v>
      </c>
      <c r="S4958" s="16">
        <v>350</v>
      </c>
      <c r="T4958" s="16" t="s">
        <v>76</v>
      </c>
      <c r="U4958" s="16" t="s">
        <v>455</v>
      </c>
      <c r="V4958" s="16" t="s">
        <v>10968</v>
      </c>
    </row>
    <row r="4959" spans="1:22" ht="56.25" x14ac:dyDescent="0.3">
      <c r="A4959" s="16">
        <v>4954</v>
      </c>
      <c r="B4959" s="16" t="s">
        <v>13415</v>
      </c>
      <c r="C4959" s="16" t="s">
        <v>13416</v>
      </c>
      <c r="D4959" s="16" t="s">
        <v>13417</v>
      </c>
      <c r="E4959" s="16" t="s">
        <v>13436</v>
      </c>
      <c r="F4959" s="16"/>
      <c r="G4959" s="151" t="s">
        <v>9115</v>
      </c>
      <c r="H4959" s="168">
        <v>2195200</v>
      </c>
      <c r="I4959" s="166" t="s">
        <v>9969</v>
      </c>
      <c r="J4959" s="166">
        <v>0</v>
      </c>
      <c r="K4959" s="166">
        <v>0</v>
      </c>
      <c r="L4959" s="166">
        <v>0</v>
      </c>
      <c r="M4959" s="166">
        <v>0</v>
      </c>
      <c r="N4959" s="166">
        <v>0</v>
      </c>
      <c r="O4959" s="166">
        <v>0</v>
      </c>
      <c r="P4959" s="166">
        <v>0</v>
      </c>
      <c r="Q4959" s="166">
        <v>0</v>
      </c>
      <c r="R4959" s="16">
        <v>2195200</v>
      </c>
      <c r="S4959" s="275">
        <v>7</v>
      </c>
      <c r="T4959" s="20" t="s">
        <v>13227</v>
      </c>
      <c r="U4959" s="118" t="s">
        <v>35</v>
      </c>
      <c r="V4959" s="118" t="s">
        <v>13418</v>
      </c>
    </row>
    <row r="4960" spans="1:22" ht="56.25" x14ac:dyDescent="0.3">
      <c r="A4960" s="16">
        <v>4955</v>
      </c>
      <c r="B4960" s="51" t="s">
        <v>270</v>
      </c>
      <c r="C4960" s="51" t="s">
        <v>9671</v>
      </c>
      <c r="D4960" s="51" t="s">
        <v>9672</v>
      </c>
      <c r="E4960" s="51" t="s">
        <v>15069</v>
      </c>
      <c r="F4960" s="40" t="s">
        <v>14449</v>
      </c>
      <c r="G4960" s="51" t="s">
        <v>9115</v>
      </c>
      <c r="H4960" s="437">
        <v>2195200</v>
      </c>
      <c r="I4960" s="251" t="s">
        <v>9969</v>
      </c>
      <c r="J4960" s="17"/>
      <c r="K4960" s="17"/>
      <c r="L4960" s="17"/>
      <c r="M4960" s="17"/>
      <c r="N4960" s="17"/>
      <c r="O4960" s="17"/>
      <c r="P4960" s="17"/>
      <c r="Q4960" s="17"/>
      <c r="R4960" s="16">
        <v>2195200</v>
      </c>
      <c r="S4960" s="16">
        <v>7</v>
      </c>
      <c r="T4960" s="51" t="s">
        <v>14655</v>
      </c>
      <c r="U4960" s="51"/>
      <c r="V4960" s="17"/>
    </row>
    <row r="4961" spans="1:22" ht="75" x14ac:dyDescent="0.3">
      <c r="A4961" s="16">
        <v>4956</v>
      </c>
      <c r="B4961" s="51" t="s">
        <v>11282</v>
      </c>
      <c r="C4961" s="51" t="s">
        <v>15070</v>
      </c>
      <c r="D4961" s="51" t="s">
        <v>798</v>
      </c>
      <c r="E4961" s="51" t="s">
        <v>15071</v>
      </c>
      <c r="F4961" s="40" t="s">
        <v>14449</v>
      </c>
      <c r="G4961" s="51" t="s">
        <v>9114</v>
      </c>
      <c r="H4961" s="437">
        <v>2195200</v>
      </c>
      <c r="I4961" s="251" t="s">
        <v>9266</v>
      </c>
      <c r="J4961" s="17"/>
      <c r="K4961" s="17"/>
      <c r="L4961" s="17"/>
      <c r="M4961" s="17"/>
      <c r="N4961" s="17"/>
      <c r="O4961" s="17"/>
      <c r="P4961" s="17"/>
      <c r="Q4961" s="17"/>
      <c r="R4961" s="16">
        <v>2195200</v>
      </c>
      <c r="S4961" s="16">
        <v>4</v>
      </c>
      <c r="T4961" s="51" t="s">
        <v>14655</v>
      </c>
      <c r="U4961" s="51"/>
      <c r="V4961" s="17"/>
    </row>
    <row r="4962" spans="1:22" ht="93.75" x14ac:dyDescent="0.3">
      <c r="A4962" s="16">
        <v>4957</v>
      </c>
      <c r="B4962" s="114" t="s">
        <v>13117</v>
      </c>
      <c r="C4962" s="114" t="s">
        <v>13118</v>
      </c>
      <c r="D4962" s="114" t="s">
        <v>13119</v>
      </c>
      <c r="E4962" s="114" t="s">
        <v>1051</v>
      </c>
      <c r="F4962" s="114" t="s">
        <v>14449</v>
      </c>
      <c r="G4962" s="114" t="s">
        <v>9115</v>
      </c>
      <c r="H4962" s="189">
        <v>2195200</v>
      </c>
      <c r="I4962" s="172">
        <v>4</v>
      </c>
      <c r="J4962" s="20"/>
      <c r="K4962" s="20"/>
      <c r="L4962" s="20"/>
      <c r="M4962" s="20"/>
      <c r="N4962" s="20"/>
      <c r="O4962" s="20"/>
      <c r="P4962" s="20"/>
      <c r="Q4962" s="20"/>
      <c r="R4962" s="16">
        <v>2195200</v>
      </c>
      <c r="S4962" s="21">
        <v>4</v>
      </c>
      <c r="T4962" s="20" t="s">
        <v>15828</v>
      </c>
      <c r="U4962" s="112"/>
      <c r="V4962" s="37"/>
    </row>
    <row r="4963" spans="1:22" ht="37.5" x14ac:dyDescent="0.3">
      <c r="A4963" s="16">
        <v>4958</v>
      </c>
      <c r="B4963" s="21" t="s">
        <v>4626</v>
      </c>
      <c r="C4963" s="16" t="s">
        <v>6057</v>
      </c>
      <c r="D4963" s="16" t="s">
        <v>6058</v>
      </c>
      <c r="E4963" s="16" t="s">
        <v>9425</v>
      </c>
      <c r="F4963" s="16"/>
      <c r="G4963" s="16" t="s">
        <v>9115</v>
      </c>
      <c r="H4963" s="251">
        <v>2193376.64</v>
      </c>
      <c r="I4963" s="251" t="s">
        <v>9266</v>
      </c>
      <c r="J4963" s="16"/>
      <c r="K4963" s="16"/>
      <c r="L4963" s="16"/>
      <c r="M4963" s="16"/>
      <c r="N4963" s="16"/>
      <c r="O4963" s="16"/>
      <c r="P4963" s="16"/>
      <c r="Q4963" s="16"/>
      <c r="R4963" s="16">
        <v>2193376.64</v>
      </c>
      <c r="S4963" s="16">
        <v>4</v>
      </c>
      <c r="T4963" s="16" t="s">
        <v>1326</v>
      </c>
      <c r="U4963" s="16"/>
      <c r="V4963" s="16"/>
    </row>
    <row r="4964" spans="1:22" ht="409.5" x14ac:dyDescent="0.3">
      <c r="A4964" s="16">
        <v>4959</v>
      </c>
      <c r="B4964" s="21" t="s">
        <v>2019</v>
      </c>
      <c r="C4964" s="16" t="s">
        <v>2020</v>
      </c>
      <c r="D4964" s="16" t="s">
        <v>2021</v>
      </c>
      <c r="E4964" s="16" t="s">
        <v>5361</v>
      </c>
      <c r="F4964" s="16"/>
      <c r="G4964" s="16" t="s">
        <v>1493</v>
      </c>
      <c r="H4964" s="251">
        <v>2190825</v>
      </c>
      <c r="I4964" s="251">
        <v>3</v>
      </c>
      <c r="J4964" s="16">
        <v>0</v>
      </c>
      <c r="K4964" s="16">
        <v>0</v>
      </c>
      <c r="L4964" s="16">
        <v>0</v>
      </c>
      <c r="M4964" s="16">
        <v>0</v>
      </c>
      <c r="N4964" s="16">
        <v>0</v>
      </c>
      <c r="O4964" s="16">
        <v>0</v>
      </c>
      <c r="P4964" s="16">
        <v>0</v>
      </c>
      <c r="Q4964" s="16">
        <v>0</v>
      </c>
      <c r="R4964" s="16">
        <v>2190825</v>
      </c>
      <c r="S4964" s="16">
        <v>3</v>
      </c>
      <c r="T4964" s="16" t="s">
        <v>76</v>
      </c>
      <c r="U4964" s="16" t="s">
        <v>1320</v>
      </c>
      <c r="V4964" s="16" t="s">
        <v>3310</v>
      </c>
    </row>
    <row r="4965" spans="1:22" ht="409.5" x14ac:dyDescent="0.3">
      <c r="A4965" s="16">
        <v>4960</v>
      </c>
      <c r="B4965" s="21" t="s">
        <v>6273</v>
      </c>
      <c r="C4965" s="16" t="s">
        <v>6274</v>
      </c>
      <c r="D4965" s="16" t="s">
        <v>6275</v>
      </c>
      <c r="E4965" s="16" t="s">
        <v>6276</v>
      </c>
      <c r="F4965" s="16"/>
      <c r="G4965" s="16" t="s">
        <v>49</v>
      </c>
      <c r="H4965" s="251">
        <v>2190000</v>
      </c>
      <c r="I4965" s="251">
        <v>1</v>
      </c>
      <c r="J4965" s="16">
        <v>0</v>
      </c>
      <c r="K4965" s="16">
        <v>0</v>
      </c>
      <c r="L4965" s="16">
        <v>0</v>
      </c>
      <c r="M4965" s="16">
        <v>0</v>
      </c>
      <c r="N4965" s="16">
        <v>0</v>
      </c>
      <c r="O4965" s="16">
        <v>0</v>
      </c>
      <c r="P4965" s="16">
        <v>0</v>
      </c>
      <c r="Q4965" s="16">
        <v>0</v>
      </c>
      <c r="R4965" s="16">
        <v>2190000</v>
      </c>
      <c r="S4965" s="16">
        <v>1</v>
      </c>
      <c r="T4965" s="16" t="s">
        <v>76</v>
      </c>
      <c r="U4965" s="16"/>
      <c r="V4965" s="16"/>
    </row>
    <row r="4966" spans="1:22" ht="93.75" x14ac:dyDescent="0.3">
      <c r="A4966" s="16">
        <v>4961</v>
      </c>
      <c r="B4966" s="21" t="s">
        <v>435</v>
      </c>
      <c r="C4966" s="16" t="s">
        <v>5593</v>
      </c>
      <c r="D4966" s="16" t="s">
        <v>5594</v>
      </c>
      <c r="E4966" s="16" t="s">
        <v>5595</v>
      </c>
      <c r="F4966" s="16"/>
      <c r="G4966" s="16" t="s">
        <v>1493</v>
      </c>
      <c r="H4966" s="251">
        <v>2189357.0999999996</v>
      </c>
      <c r="I4966" s="251">
        <v>81</v>
      </c>
      <c r="J4966" s="16">
        <v>0</v>
      </c>
      <c r="K4966" s="16">
        <v>0</v>
      </c>
      <c r="L4966" s="16">
        <v>0</v>
      </c>
      <c r="M4966" s="16">
        <v>0</v>
      </c>
      <c r="N4966" s="16">
        <v>0</v>
      </c>
      <c r="O4966" s="16">
        <v>0</v>
      </c>
      <c r="P4966" s="16">
        <v>0</v>
      </c>
      <c r="Q4966" s="16">
        <v>0</v>
      </c>
      <c r="R4966" s="16">
        <v>2189357.0999999996</v>
      </c>
      <c r="S4966" s="16">
        <v>81</v>
      </c>
      <c r="T4966" s="16" t="s">
        <v>76</v>
      </c>
      <c r="U4966" s="16" t="s">
        <v>204</v>
      </c>
      <c r="V4966" s="16" t="s">
        <v>3403</v>
      </c>
    </row>
    <row r="4967" spans="1:22" ht="187.5" x14ac:dyDescent="0.3">
      <c r="A4967" s="16">
        <v>4962</v>
      </c>
      <c r="B4967" s="21" t="s">
        <v>332</v>
      </c>
      <c r="C4967" s="16" t="s">
        <v>1343</v>
      </c>
      <c r="D4967" s="16" t="s">
        <v>3594</v>
      </c>
      <c r="E4967" s="16" t="s">
        <v>3776</v>
      </c>
      <c r="F4967" s="16" t="s">
        <v>3777</v>
      </c>
      <c r="G4967" s="16" t="s">
        <v>33</v>
      </c>
      <c r="H4967" s="251">
        <v>2187278.2738095238</v>
      </c>
      <c r="I4967" s="251">
        <v>1</v>
      </c>
      <c r="J4967" s="16">
        <v>0</v>
      </c>
      <c r="K4967" s="16">
        <v>0</v>
      </c>
      <c r="L4967" s="16">
        <v>0</v>
      </c>
      <c r="M4967" s="16">
        <v>0</v>
      </c>
      <c r="N4967" s="16">
        <v>0</v>
      </c>
      <c r="O4967" s="16">
        <v>0</v>
      </c>
      <c r="P4967" s="16">
        <v>0</v>
      </c>
      <c r="Q4967" s="16">
        <v>0</v>
      </c>
      <c r="R4967" s="16">
        <v>2187278.2738095238</v>
      </c>
      <c r="S4967" s="16">
        <v>1</v>
      </c>
      <c r="T4967" s="16" t="s">
        <v>9759</v>
      </c>
      <c r="U4967" s="16"/>
      <c r="V4967" s="16"/>
    </row>
    <row r="4968" spans="1:22" ht="75" x14ac:dyDescent="0.3">
      <c r="A4968" s="16">
        <v>4963</v>
      </c>
      <c r="B4968" s="255" t="s">
        <v>194</v>
      </c>
      <c r="C4968" s="51" t="s">
        <v>1621</v>
      </c>
      <c r="D4968" s="51" t="s">
        <v>1622</v>
      </c>
      <c r="E4968" s="51" t="s">
        <v>15072</v>
      </c>
      <c r="F4968" s="40" t="s">
        <v>14449</v>
      </c>
      <c r="G4968" s="51" t="s">
        <v>7079</v>
      </c>
      <c r="H4968" s="437">
        <v>2186240</v>
      </c>
      <c r="I4968" s="251" t="s">
        <v>15073</v>
      </c>
      <c r="J4968" s="17"/>
      <c r="K4968" s="17"/>
      <c r="L4968" s="17"/>
      <c r="M4968" s="17"/>
      <c r="N4968" s="17"/>
      <c r="O4968" s="17"/>
      <c r="P4968" s="17"/>
      <c r="Q4968" s="17"/>
      <c r="R4968" s="16">
        <v>2186240</v>
      </c>
      <c r="S4968" s="16">
        <v>45325</v>
      </c>
      <c r="T4968" s="51" t="s">
        <v>14655</v>
      </c>
      <c r="U4968" s="51" t="s">
        <v>89</v>
      </c>
      <c r="V4968" s="17"/>
    </row>
    <row r="4969" spans="1:22" ht="56.25" x14ac:dyDescent="0.3">
      <c r="A4969" s="16">
        <v>4964</v>
      </c>
      <c r="B4969" s="16" t="s">
        <v>6282</v>
      </c>
      <c r="C4969" s="16" t="s">
        <v>13657</v>
      </c>
      <c r="D4969" s="16" t="s">
        <v>13658</v>
      </c>
      <c r="E4969" s="16" t="s">
        <v>13659</v>
      </c>
      <c r="F4969" s="16"/>
      <c r="G4969" s="151" t="s">
        <v>9115</v>
      </c>
      <c r="H4969" s="166">
        <v>2184443.52</v>
      </c>
      <c r="I4969" s="166" t="s">
        <v>13660</v>
      </c>
      <c r="J4969" s="166"/>
      <c r="K4969" s="166"/>
      <c r="L4969" s="166"/>
      <c r="M4969" s="166"/>
      <c r="N4969" s="166"/>
      <c r="O4969" s="166"/>
      <c r="P4969" s="166"/>
      <c r="Q4969" s="166"/>
      <c r="R4969" s="16">
        <v>2184443.52</v>
      </c>
      <c r="S4969" s="275">
        <v>372</v>
      </c>
      <c r="T4969" s="123" t="s">
        <v>13573</v>
      </c>
      <c r="U4969" s="118"/>
      <c r="V4969" s="118" t="s">
        <v>13661</v>
      </c>
    </row>
    <row r="4970" spans="1:22" ht="75" x14ac:dyDescent="0.3">
      <c r="A4970" s="16">
        <v>4965</v>
      </c>
      <c r="B4970" s="21" t="s">
        <v>915</v>
      </c>
      <c r="C4970" s="16" t="s">
        <v>916</v>
      </c>
      <c r="D4970" s="16" t="s">
        <v>917</v>
      </c>
      <c r="E4970" s="16" t="s">
        <v>9565</v>
      </c>
      <c r="F4970" s="16"/>
      <c r="G4970" s="16" t="s">
        <v>1493</v>
      </c>
      <c r="H4970" s="251">
        <v>728041</v>
      </c>
      <c r="I4970" s="251">
        <v>42</v>
      </c>
      <c r="J4970" s="16"/>
      <c r="K4970" s="16"/>
      <c r="L4970" s="16">
        <v>728041</v>
      </c>
      <c r="M4970" s="16">
        <v>42</v>
      </c>
      <c r="N4970" s="16"/>
      <c r="O4970" s="16"/>
      <c r="P4970" s="16">
        <v>728041</v>
      </c>
      <c r="Q4970" s="16">
        <v>42</v>
      </c>
      <c r="R4970" s="16">
        <v>2184123</v>
      </c>
      <c r="S4970" s="16">
        <v>126</v>
      </c>
      <c r="T4970" s="16" t="s">
        <v>1326</v>
      </c>
      <c r="U4970" s="16" t="s">
        <v>1097</v>
      </c>
      <c r="V4970" s="16"/>
    </row>
    <row r="4971" spans="1:22" ht="75" x14ac:dyDescent="0.3">
      <c r="A4971" s="16">
        <v>4966</v>
      </c>
      <c r="B4971" s="21" t="s">
        <v>6647</v>
      </c>
      <c r="C4971" s="16" t="s">
        <v>6648</v>
      </c>
      <c r="D4971" s="16" t="s">
        <v>6649</v>
      </c>
      <c r="E4971" s="16" t="s">
        <v>10576</v>
      </c>
      <c r="F4971" s="16"/>
      <c r="G4971" s="16" t="s">
        <v>9115</v>
      </c>
      <c r="H4971" s="251">
        <v>2184000</v>
      </c>
      <c r="I4971" s="251" t="s">
        <v>9130</v>
      </c>
      <c r="J4971" s="16"/>
      <c r="K4971" s="16"/>
      <c r="L4971" s="16"/>
      <c r="M4971" s="16"/>
      <c r="N4971" s="16"/>
      <c r="O4971" s="16"/>
      <c r="P4971" s="16"/>
      <c r="Q4971" s="16"/>
      <c r="R4971" s="16">
        <v>2184000</v>
      </c>
      <c r="S4971" s="16">
        <v>3</v>
      </c>
      <c r="T4971" s="16" t="s">
        <v>76</v>
      </c>
      <c r="U4971" s="16" t="s">
        <v>2567</v>
      </c>
      <c r="V4971" s="16" t="s">
        <v>10577</v>
      </c>
    </row>
    <row r="4972" spans="1:22" ht="112.5" x14ac:dyDescent="0.3">
      <c r="A4972" s="16">
        <v>4967</v>
      </c>
      <c r="B4972" s="16" t="s">
        <v>2848</v>
      </c>
      <c r="C4972" s="16" t="s">
        <v>13437</v>
      </c>
      <c r="D4972" s="16" t="s">
        <v>13438</v>
      </c>
      <c r="E4972" s="16" t="s">
        <v>13439</v>
      </c>
      <c r="F4972" s="16"/>
      <c r="G4972" s="151" t="s">
        <v>7079</v>
      </c>
      <c r="H4972" s="168">
        <v>2184000</v>
      </c>
      <c r="I4972" s="166" t="s">
        <v>9120</v>
      </c>
      <c r="J4972" s="166">
        <v>0</v>
      </c>
      <c r="K4972" s="166">
        <v>0</v>
      </c>
      <c r="L4972" s="166">
        <v>0</v>
      </c>
      <c r="M4972" s="166">
        <v>0</v>
      </c>
      <c r="N4972" s="166">
        <v>0</v>
      </c>
      <c r="O4972" s="166">
        <v>0</v>
      </c>
      <c r="P4972" s="166">
        <v>0</v>
      </c>
      <c r="Q4972" s="166">
        <v>0</v>
      </c>
      <c r="R4972" s="16">
        <v>2184000</v>
      </c>
      <c r="S4972" s="275">
        <v>2</v>
      </c>
      <c r="T4972" s="20" t="s">
        <v>13227</v>
      </c>
      <c r="U4972" s="118"/>
      <c r="V4972" s="118"/>
    </row>
    <row r="4973" spans="1:22" ht="56.25" x14ac:dyDescent="0.3">
      <c r="A4973" s="16">
        <v>4968</v>
      </c>
      <c r="B4973" s="51" t="s">
        <v>4249</v>
      </c>
      <c r="C4973" s="51" t="s">
        <v>4248</v>
      </c>
      <c r="D4973" s="51" t="s">
        <v>4250</v>
      </c>
      <c r="E4973" s="51" t="s">
        <v>15074</v>
      </c>
      <c r="F4973" s="51"/>
      <c r="G4973" s="51" t="s">
        <v>9115</v>
      </c>
      <c r="H4973" s="437">
        <v>2184000</v>
      </c>
      <c r="I4973" s="251" t="s">
        <v>9404</v>
      </c>
      <c r="J4973" s="17"/>
      <c r="K4973" s="17"/>
      <c r="L4973" s="17"/>
      <c r="M4973" s="17"/>
      <c r="N4973" s="17"/>
      <c r="O4973" s="17"/>
      <c r="P4973" s="17"/>
      <c r="Q4973" s="17"/>
      <c r="R4973" s="16">
        <v>2184000</v>
      </c>
      <c r="S4973" s="16">
        <v>30</v>
      </c>
      <c r="T4973" s="51" t="s">
        <v>14655</v>
      </c>
      <c r="U4973" s="51"/>
      <c r="V4973" s="17"/>
    </row>
    <row r="4974" spans="1:22" ht="93.75" x14ac:dyDescent="0.3">
      <c r="A4974" s="16">
        <v>4969</v>
      </c>
      <c r="B4974" s="51" t="s">
        <v>514</v>
      </c>
      <c r="C4974" s="51" t="s">
        <v>515</v>
      </c>
      <c r="D4974" s="51" t="s">
        <v>516</v>
      </c>
      <c r="E4974" s="51" t="s">
        <v>15075</v>
      </c>
      <c r="F4974" s="40" t="s">
        <v>14449</v>
      </c>
      <c r="G4974" s="51" t="s">
        <v>9115</v>
      </c>
      <c r="H4974" s="437">
        <v>2184000</v>
      </c>
      <c r="I4974" s="251" t="s">
        <v>9127</v>
      </c>
      <c r="J4974" s="17"/>
      <c r="K4974" s="17"/>
      <c r="L4974" s="17"/>
      <c r="M4974" s="17"/>
      <c r="N4974" s="17"/>
      <c r="O4974" s="17"/>
      <c r="P4974" s="17"/>
      <c r="Q4974" s="17"/>
      <c r="R4974" s="16">
        <v>2184000</v>
      </c>
      <c r="S4974" s="16">
        <v>15</v>
      </c>
      <c r="T4974" s="51" t="s">
        <v>14655</v>
      </c>
      <c r="U4974" s="51"/>
      <c r="V4974" s="17"/>
    </row>
    <row r="4975" spans="1:22" ht="93.75" x14ac:dyDescent="0.3">
      <c r="A4975" s="16">
        <v>4970</v>
      </c>
      <c r="B4975" s="51" t="s">
        <v>514</v>
      </c>
      <c r="C4975" s="51" t="s">
        <v>515</v>
      </c>
      <c r="D4975" s="51" t="s">
        <v>516</v>
      </c>
      <c r="E4975" s="51" t="s">
        <v>15076</v>
      </c>
      <c r="F4975" s="40" t="s">
        <v>14449</v>
      </c>
      <c r="G4975" s="51" t="s">
        <v>9115</v>
      </c>
      <c r="H4975" s="437">
        <v>2184000</v>
      </c>
      <c r="I4975" s="251" t="s">
        <v>9127</v>
      </c>
      <c r="J4975" s="17"/>
      <c r="K4975" s="17"/>
      <c r="L4975" s="17"/>
      <c r="M4975" s="17"/>
      <c r="N4975" s="17"/>
      <c r="O4975" s="17"/>
      <c r="P4975" s="17"/>
      <c r="Q4975" s="17"/>
      <c r="R4975" s="16">
        <v>2184000</v>
      </c>
      <c r="S4975" s="16">
        <v>15</v>
      </c>
      <c r="T4975" s="51" t="s">
        <v>14655</v>
      </c>
      <c r="U4975" s="51"/>
      <c r="V4975" s="17"/>
    </row>
    <row r="4976" spans="1:22" ht="93.75" x14ac:dyDescent="0.3">
      <c r="A4976" s="16">
        <v>4971</v>
      </c>
      <c r="B4976" s="51" t="s">
        <v>1590</v>
      </c>
      <c r="C4976" s="51" t="s">
        <v>2778</v>
      </c>
      <c r="D4976" s="51" t="s">
        <v>2779</v>
      </c>
      <c r="E4976" s="51" t="s">
        <v>15077</v>
      </c>
      <c r="F4976" s="40" t="s">
        <v>14449</v>
      </c>
      <c r="G4976" s="51" t="s">
        <v>9115</v>
      </c>
      <c r="H4976" s="437">
        <v>2184000</v>
      </c>
      <c r="I4976" s="251" t="s">
        <v>12589</v>
      </c>
      <c r="J4976" s="17"/>
      <c r="K4976" s="17"/>
      <c r="L4976" s="17"/>
      <c r="M4976" s="17"/>
      <c r="N4976" s="17"/>
      <c r="O4976" s="17"/>
      <c r="P4976" s="17"/>
      <c r="Q4976" s="17"/>
      <c r="R4976" s="16">
        <v>2184000</v>
      </c>
      <c r="S4976" s="16">
        <v>130</v>
      </c>
      <c r="T4976" s="51" t="s">
        <v>14655</v>
      </c>
      <c r="U4976" s="51"/>
      <c r="V4976" s="17"/>
    </row>
    <row r="4977" spans="1:22" ht="75" x14ac:dyDescent="0.3">
      <c r="A4977" s="16">
        <v>4972</v>
      </c>
      <c r="B4977" s="17" t="s">
        <v>3366</v>
      </c>
      <c r="C4977" s="17" t="s">
        <v>7002</v>
      </c>
      <c r="D4977" s="17" t="s">
        <v>14449</v>
      </c>
      <c r="E4977" s="17" t="s">
        <v>15083</v>
      </c>
      <c r="F4977" s="40" t="s">
        <v>15084</v>
      </c>
      <c r="G4977" s="16" t="s">
        <v>33</v>
      </c>
      <c r="H4977" s="251">
        <v>784000</v>
      </c>
      <c r="I4977" s="251">
        <v>2</v>
      </c>
      <c r="J4977" s="251">
        <v>0</v>
      </c>
      <c r="K4977" s="16">
        <v>0</v>
      </c>
      <c r="L4977" s="251">
        <v>700000</v>
      </c>
      <c r="M4977" s="16">
        <v>2</v>
      </c>
      <c r="N4977" s="251">
        <v>0</v>
      </c>
      <c r="O4977" s="17">
        <v>0</v>
      </c>
      <c r="P4977" s="251">
        <v>700000</v>
      </c>
      <c r="Q4977" s="16">
        <v>2</v>
      </c>
      <c r="R4977" s="16">
        <v>2184000</v>
      </c>
      <c r="S4977" s="16">
        <v>6</v>
      </c>
      <c r="T4977" s="16" t="s">
        <v>15085</v>
      </c>
      <c r="U4977" s="16" t="s">
        <v>15086</v>
      </c>
      <c r="V4977" s="16" t="s">
        <v>199</v>
      </c>
    </row>
    <row r="4978" spans="1:22" ht="131.25" x14ac:dyDescent="0.3">
      <c r="A4978" s="16">
        <v>4973</v>
      </c>
      <c r="B4978" s="21" t="s">
        <v>2548</v>
      </c>
      <c r="C4978" s="16" t="s">
        <v>5254</v>
      </c>
      <c r="D4978" s="16" t="s">
        <v>5255</v>
      </c>
      <c r="E4978" s="16" t="s">
        <v>6681</v>
      </c>
      <c r="F4978" s="16"/>
      <c r="G4978" s="16" t="s">
        <v>1493</v>
      </c>
      <c r="H4978" s="251">
        <v>2182950</v>
      </c>
      <c r="I4978" s="251">
        <v>75</v>
      </c>
      <c r="J4978" s="16">
        <v>0</v>
      </c>
      <c r="K4978" s="16">
        <v>0</v>
      </c>
      <c r="L4978" s="16">
        <v>0</v>
      </c>
      <c r="M4978" s="16">
        <v>0</v>
      </c>
      <c r="N4978" s="16">
        <v>0</v>
      </c>
      <c r="O4978" s="16">
        <v>0</v>
      </c>
      <c r="P4978" s="16">
        <v>0</v>
      </c>
      <c r="Q4978" s="16">
        <v>0</v>
      </c>
      <c r="R4978" s="16">
        <v>2182950</v>
      </c>
      <c r="S4978" s="16">
        <v>75</v>
      </c>
      <c r="T4978" s="16" t="s">
        <v>76</v>
      </c>
      <c r="U4978" s="16"/>
      <c r="V4978" s="16"/>
    </row>
    <row r="4979" spans="1:22" ht="37.5" x14ac:dyDescent="0.3">
      <c r="A4979" s="16">
        <v>4974</v>
      </c>
      <c r="B4979" s="21" t="s">
        <v>8599</v>
      </c>
      <c r="C4979" s="16" t="s">
        <v>7845</v>
      </c>
      <c r="D4979" s="16" t="s">
        <v>7846</v>
      </c>
      <c r="E4979" s="16" t="s">
        <v>798</v>
      </c>
      <c r="F4979" s="16"/>
      <c r="G4979" s="16" t="s">
        <v>33</v>
      </c>
      <c r="H4979" s="251">
        <v>379400</v>
      </c>
      <c r="I4979" s="251">
        <v>20</v>
      </c>
      <c r="J4979" s="16">
        <v>450500</v>
      </c>
      <c r="K4979" s="16">
        <v>20</v>
      </c>
      <c r="L4979" s="16">
        <v>450500</v>
      </c>
      <c r="M4979" s="16">
        <v>20</v>
      </c>
      <c r="N4979" s="16">
        <v>450500</v>
      </c>
      <c r="O4979" s="16">
        <v>20</v>
      </c>
      <c r="P4979" s="16">
        <v>450500</v>
      </c>
      <c r="Q4979" s="16">
        <v>20</v>
      </c>
      <c r="R4979" s="16">
        <v>2181400</v>
      </c>
      <c r="S4979" s="16">
        <v>100</v>
      </c>
      <c r="T4979" s="16" t="s">
        <v>213</v>
      </c>
      <c r="U4979" s="16" t="s">
        <v>35</v>
      </c>
      <c r="V4979" s="16" t="s">
        <v>35</v>
      </c>
    </row>
    <row r="4980" spans="1:22" ht="206.25" x14ac:dyDescent="0.3">
      <c r="A4980" s="16">
        <v>4975</v>
      </c>
      <c r="B4980" s="21" t="s">
        <v>8600</v>
      </c>
      <c r="C4980" s="16" t="s">
        <v>8601</v>
      </c>
      <c r="D4980" s="16" t="s">
        <v>538</v>
      </c>
      <c r="E4980" s="16" t="s">
        <v>8602</v>
      </c>
      <c r="F4980" s="16"/>
      <c r="G4980" s="16" t="s">
        <v>1664</v>
      </c>
      <c r="H4980" s="251">
        <v>247941.99999999997</v>
      </c>
      <c r="I4980" s="251">
        <v>681</v>
      </c>
      <c r="J4980" s="16">
        <v>569760.6</v>
      </c>
      <c r="K4980" s="16">
        <v>1380</v>
      </c>
      <c r="L4980" s="16">
        <v>454157</v>
      </c>
      <c r="M4980" s="16">
        <v>1100</v>
      </c>
      <c r="N4980" s="16">
        <v>454157</v>
      </c>
      <c r="O4980" s="16">
        <v>1100</v>
      </c>
      <c r="P4980" s="16">
        <v>454157</v>
      </c>
      <c r="Q4980" s="16">
        <v>1100</v>
      </c>
      <c r="R4980" s="16">
        <v>2180173.6</v>
      </c>
      <c r="S4980" s="16">
        <v>5361</v>
      </c>
      <c r="T4980" s="16" t="s">
        <v>213</v>
      </c>
      <c r="U4980" s="16" t="s">
        <v>7048</v>
      </c>
      <c r="V4980" s="16" t="s">
        <v>7048</v>
      </c>
    </row>
    <row r="4981" spans="1:22" ht="409.5" x14ac:dyDescent="0.3">
      <c r="A4981" s="16">
        <v>4976</v>
      </c>
      <c r="B4981" s="21" t="s">
        <v>452</v>
      </c>
      <c r="C4981" s="16" t="s">
        <v>5334</v>
      </c>
      <c r="D4981" s="16" t="s">
        <v>5335</v>
      </c>
      <c r="E4981" s="16" t="s">
        <v>6165</v>
      </c>
      <c r="F4981" s="16"/>
      <c r="G4981" s="16" t="s">
        <v>1493</v>
      </c>
      <c r="H4981" s="251">
        <v>2179782.16</v>
      </c>
      <c r="I4981" s="251">
        <v>2</v>
      </c>
      <c r="J4981" s="16">
        <v>0</v>
      </c>
      <c r="K4981" s="16">
        <v>0</v>
      </c>
      <c r="L4981" s="16">
        <v>0</v>
      </c>
      <c r="M4981" s="16">
        <v>0</v>
      </c>
      <c r="N4981" s="16">
        <v>0</v>
      </c>
      <c r="O4981" s="16">
        <v>0</v>
      </c>
      <c r="P4981" s="16">
        <v>0</v>
      </c>
      <c r="Q4981" s="16">
        <v>0</v>
      </c>
      <c r="R4981" s="16">
        <v>2179782.16</v>
      </c>
      <c r="S4981" s="16">
        <v>2</v>
      </c>
      <c r="T4981" s="16" t="s">
        <v>76</v>
      </c>
      <c r="U4981" s="16"/>
      <c r="V4981" s="16"/>
    </row>
    <row r="4982" spans="1:22" ht="56.25" x14ac:dyDescent="0.3">
      <c r="A4982" s="16">
        <v>4977</v>
      </c>
      <c r="B4982" s="123" t="s">
        <v>15708</v>
      </c>
      <c r="C4982" s="123" t="s">
        <v>15709</v>
      </c>
      <c r="D4982" s="123" t="s">
        <v>13212</v>
      </c>
      <c r="E4982" s="123" t="s">
        <v>13212</v>
      </c>
      <c r="F4982" s="123" t="s">
        <v>14449</v>
      </c>
      <c r="G4982" s="21" t="s">
        <v>33</v>
      </c>
      <c r="H4982" s="189">
        <v>2179100</v>
      </c>
      <c r="I4982" s="115">
        <v>20</v>
      </c>
      <c r="J4982" s="114"/>
      <c r="K4982" s="114"/>
      <c r="L4982" s="114"/>
      <c r="M4982" s="114"/>
      <c r="N4982" s="114"/>
      <c r="O4982" s="114"/>
      <c r="P4982" s="114"/>
      <c r="Q4982" s="114"/>
      <c r="R4982" s="16">
        <v>2179100</v>
      </c>
      <c r="S4982" s="114"/>
      <c r="T4982" s="21" t="s">
        <v>15693</v>
      </c>
      <c r="U4982" s="16" t="s">
        <v>15684</v>
      </c>
      <c r="V4982" s="16" t="s">
        <v>15685</v>
      </c>
    </row>
    <row r="4983" spans="1:22" ht="37.5" x14ac:dyDescent="0.3">
      <c r="A4983" s="16">
        <v>4978</v>
      </c>
      <c r="B4983" s="21" t="s">
        <v>5573</v>
      </c>
      <c r="C4983" s="16" t="s">
        <v>5574</v>
      </c>
      <c r="D4983" s="16" t="s">
        <v>5575</v>
      </c>
      <c r="E4983" s="16" t="s">
        <v>10397</v>
      </c>
      <c r="F4983" s="16"/>
      <c r="G4983" s="16" t="s">
        <v>9115</v>
      </c>
      <c r="H4983" s="251">
        <v>2178344</v>
      </c>
      <c r="I4983" s="251" t="s">
        <v>7118</v>
      </c>
      <c r="J4983" s="16"/>
      <c r="K4983" s="16"/>
      <c r="L4983" s="16"/>
      <c r="M4983" s="16"/>
      <c r="N4983" s="16"/>
      <c r="O4983" s="16"/>
      <c r="P4983" s="16"/>
      <c r="Q4983" s="16"/>
      <c r="R4983" s="16">
        <v>2178344</v>
      </c>
      <c r="S4983" s="16">
        <v>350</v>
      </c>
      <c r="T4983" s="16" t="s">
        <v>76</v>
      </c>
      <c r="U4983" s="16" t="s">
        <v>2567</v>
      </c>
      <c r="V4983" s="16" t="s">
        <v>10399</v>
      </c>
    </row>
    <row r="4984" spans="1:22" ht="75" x14ac:dyDescent="0.3">
      <c r="A4984" s="16">
        <v>4979</v>
      </c>
      <c r="B4984" s="119" t="s">
        <v>11603</v>
      </c>
      <c r="C4984" s="119" t="s">
        <v>11604</v>
      </c>
      <c r="D4984" s="119" t="s">
        <v>11605</v>
      </c>
      <c r="E4984" s="119" t="s">
        <v>11687</v>
      </c>
      <c r="F4984" s="156"/>
      <c r="G4984" s="151" t="s">
        <v>33</v>
      </c>
      <c r="H4984" s="474">
        <v>483179.13600000006</v>
      </c>
      <c r="I4984" s="474">
        <v>1</v>
      </c>
      <c r="J4984" s="169">
        <v>531497.04960000014</v>
      </c>
      <c r="K4984" s="169">
        <v>1</v>
      </c>
      <c r="L4984" s="169">
        <v>581500</v>
      </c>
      <c r="M4984" s="169">
        <v>1</v>
      </c>
      <c r="N4984" s="203">
        <v>581501</v>
      </c>
      <c r="O4984" s="169">
        <v>1</v>
      </c>
      <c r="P4984" s="131"/>
      <c r="Q4984" s="131"/>
      <c r="R4984" s="16">
        <v>2177677.1856000004</v>
      </c>
      <c r="S4984" s="151">
        <v>5</v>
      </c>
      <c r="T4984" s="151" t="s">
        <v>11563</v>
      </c>
      <c r="U4984" s="217" t="s">
        <v>26</v>
      </c>
      <c r="V4984" s="217" t="s">
        <v>11586</v>
      </c>
    </row>
    <row r="4985" spans="1:22" ht="56.25" x14ac:dyDescent="0.3">
      <c r="A4985" s="16">
        <v>4980</v>
      </c>
      <c r="B4985" s="51" t="s">
        <v>2699</v>
      </c>
      <c r="C4985" s="51" t="s">
        <v>2700</v>
      </c>
      <c r="D4985" s="51" t="s">
        <v>2701</v>
      </c>
      <c r="E4985" s="51" t="s">
        <v>15078</v>
      </c>
      <c r="F4985" s="40" t="s">
        <v>14449</v>
      </c>
      <c r="G4985" s="51" t="s">
        <v>9115</v>
      </c>
      <c r="H4985" s="437">
        <v>2177280</v>
      </c>
      <c r="I4985" s="251" t="s">
        <v>7091</v>
      </c>
      <c r="J4985" s="17"/>
      <c r="K4985" s="17"/>
      <c r="L4985" s="17"/>
      <c r="M4985" s="17"/>
      <c r="N4985" s="17"/>
      <c r="O4985" s="17"/>
      <c r="P4985" s="17"/>
      <c r="Q4985" s="17"/>
      <c r="R4985" s="16">
        <v>2177280</v>
      </c>
      <c r="S4985" s="16">
        <v>540</v>
      </c>
      <c r="T4985" s="51" t="s">
        <v>14655</v>
      </c>
      <c r="U4985" s="51"/>
      <c r="V4985" s="17"/>
    </row>
    <row r="4986" spans="1:22" ht="37.5" x14ac:dyDescent="0.3">
      <c r="A4986" s="16">
        <v>4981</v>
      </c>
      <c r="B4986" s="21" t="s">
        <v>8603</v>
      </c>
      <c r="C4986" s="16" t="s">
        <v>8419</v>
      </c>
      <c r="D4986" s="16" t="s">
        <v>6984</v>
      </c>
      <c r="E4986" s="16" t="s">
        <v>8420</v>
      </c>
      <c r="F4986" s="16"/>
      <c r="G4986" s="16" t="s">
        <v>33</v>
      </c>
      <c r="H4986" s="251">
        <v>289326.78571428568</v>
      </c>
      <c r="I4986" s="251">
        <v>1</v>
      </c>
      <c r="J4986" s="16">
        <v>471793.12</v>
      </c>
      <c r="K4986" s="16">
        <v>1</v>
      </c>
      <c r="L4986" s="16">
        <v>471793.12</v>
      </c>
      <c r="M4986" s="16">
        <v>1</v>
      </c>
      <c r="N4986" s="16">
        <v>471793.12</v>
      </c>
      <c r="O4986" s="16">
        <v>1</v>
      </c>
      <c r="P4986" s="16">
        <v>471793.12</v>
      </c>
      <c r="Q4986" s="16">
        <v>1</v>
      </c>
      <c r="R4986" s="16">
        <v>2176499.2657142859</v>
      </c>
      <c r="S4986" s="16">
        <v>5</v>
      </c>
      <c r="T4986" s="16" t="s">
        <v>213</v>
      </c>
      <c r="U4986" s="16" t="s">
        <v>7048</v>
      </c>
      <c r="V4986" s="16" t="s">
        <v>7048</v>
      </c>
    </row>
    <row r="4987" spans="1:22" ht="75" x14ac:dyDescent="0.3">
      <c r="A4987" s="16">
        <v>4982</v>
      </c>
      <c r="B4987" s="21" t="s">
        <v>955</v>
      </c>
      <c r="C4987" s="16" t="s">
        <v>1901</v>
      </c>
      <c r="D4987" s="16" t="s">
        <v>1902</v>
      </c>
      <c r="E4987" s="16" t="s">
        <v>9570</v>
      </c>
      <c r="F4987" s="16"/>
      <c r="G4987" s="16" t="s">
        <v>9571</v>
      </c>
      <c r="H4987" s="251">
        <v>725000</v>
      </c>
      <c r="I4987" s="251">
        <v>1</v>
      </c>
      <c r="J4987" s="16"/>
      <c r="K4987" s="16"/>
      <c r="L4987" s="16">
        <v>725000</v>
      </c>
      <c r="M4987" s="16">
        <v>1</v>
      </c>
      <c r="N4987" s="16"/>
      <c r="O4987" s="16"/>
      <c r="P4987" s="16">
        <v>725000</v>
      </c>
      <c r="Q4987" s="16">
        <v>1</v>
      </c>
      <c r="R4987" s="16">
        <v>2175000</v>
      </c>
      <c r="S4987" s="16">
        <v>3</v>
      </c>
      <c r="T4987" s="16" t="s">
        <v>1326</v>
      </c>
      <c r="U4987" s="16" t="s">
        <v>1097</v>
      </c>
      <c r="V4987" s="16"/>
    </row>
    <row r="4988" spans="1:22" ht="112.5" x14ac:dyDescent="0.3">
      <c r="A4988" s="16">
        <v>4983</v>
      </c>
      <c r="B4988" s="21" t="s">
        <v>8604</v>
      </c>
      <c r="C4988" s="16" t="s">
        <v>8605</v>
      </c>
      <c r="D4988" s="16" t="s">
        <v>8082</v>
      </c>
      <c r="E4988" s="16" t="s">
        <v>8606</v>
      </c>
      <c r="F4988" s="16"/>
      <c r="G4988" s="16" t="s">
        <v>281</v>
      </c>
      <c r="H4988" s="251">
        <v>874500</v>
      </c>
      <c r="I4988" s="251">
        <v>165</v>
      </c>
      <c r="J4988" s="16">
        <v>325059.5</v>
      </c>
      <c r="K4988" s="16">
        <v>50</v>
      </c>
      <c r="L4988" s="16">
        <v>325059.5</v>
      </c>
      <c r="M4988" s="16">
        <v>50</v>
      </c>
      <c r="N4988" s="16">
        <v>325059.5</v>
      </c>
      <c r="O4988" s="16">
        <v>50</v>
      </c>
      <c r="P4988" s="16">
        <v>325059.5</v>
      </c>
      <c r="Q4988" s="16">
        <v>50</v>
      </c>
      <c r="R4988" s="16">
        <v>2174738</v>
      </c>
      <c r="S4988" s="16">
        <v>365</v>
      </c>
      <c r="T4988" s="16" t="s">
        <v>213</v>
      </c>
      <c r="U4988" s="16" t="s">
        <v>35</v>
      </c>
      <c r="V4988" s="16" t="s">
        <v>8607</v>
      </c>
    </row>
    <row r="4989" spans="1:22" ht="375" x14ac:dyDescent="0.3">
      <c r="A4989" s="16">
        <v>4984</v>
      </c>
      <c r="B4989" s="21" t="s">
        <v>4154</v>
      </c>
      <c r="C4989" s="16" t="s">
        <v>3793</v>
      </c>
      <c r="D4989" s="16" t="s">
        <v>3794</v>
      </c>
      <c r="E4989" s="16" t="s">
        <v>4155</v>
      </c>
      <c r="F4989" s="16"/>
      <c r="G4989" s="16" t="s">
        <v>2320</v>
      </c>
      <c r="H4989" s="251">
        <v>813800</v>
      </c>
      <c r="I4989" s="251">
        <v>1.3</v>
      </c>
      <c r="J4989" s="16">
        <v>340200</v>
      </c>
      <c r="K4989" s="16">
        <v>0.7</v>
      </c>
      <c r="L4989" s="16">
        <v>340200</v>
      </c>
      <c r="M4989" s="16">
        <v>0.7</v>
      </c>
      <c r="N4989" s="16">
        <v>340200</v>
      </c>
      <c r="O4989" s="16">
        <v>0.7</v>
      </c>
      <c r="P4989" s="16">
        <v>340200</v>
      </c>
      <c r="Q4989" s="16">
        <v>0.7</v>
      </c>
      <c r="R4989" s="16">
        <v>2174600</v>
      </c>
      <c r="S4989" s="16">
        <v>4.1000000000000005</v>
      </c>
      <c r="T4989" s="16" t="s">
        <v>25</v>
      </c>
      <c r="U4989" s="16" t="s">
        <v>89</v>
      </c>
      <c r="V4989" s="16" t="s">
        <v>11242</v>
      </c>
    </row>
    <row r="4990" spans="1:22" ht="93.75" x14ac:dyDescent="0.3">
      <c r="A4990" s="16">
        <v>4985</v>
      </c>
      <c r="B4990" s="120" t="s">
        <v>264</v>
      </c>
      <c r="C4990" s="113" t="s">
        <v>14143</v>
      </c>
      <c r="D4990" s="120" t="s">
        <v>14144</v>
      </c>
      <c r="E4990" s="120" t="s">
        <v>14275</v>
      </c>
      <c r="F4990" s="20"/>
      <c r="G4990" s="21" t="s">
        <v>33</v>
      </c>
      <c r="H4990" s="115">
        <v>0</v>
      </c>
      <c r="I4990" s="470"/>
      <c r="J4990" s="170">
        <v>1086000</v>
      </c>
      <c r="K4990" s="170">
        <v>1</v>
      </c>
      <c r="L4990" s="170"/>
      <c r="M4990" s="170"/>
      <c r="N4990" s="170">
        <v>1086000</v>
      </c>
      <c r="O4990" s="170">
        <v>1</v>
      </c>
      <c r="P4990" s="170"/>
      <c r="Q4990" s="170"/>
      <c r="R4990" s="16">
        <v>2172000</v>
      </c>
      <c r="S4990" s="21">
        <v>2</v>
      </c>
      <c r="T4990" s="148" t="s">
        <v>13891</v>
      </c>
      <c r="U4990" s="218"/>
      <c r="V4990" s="218"/>
    </row>
    <row r="4991" spans="1:22" ht="75" x14ac:dyDescent="0.3">
      <c r="A4991" s="16">
        <v>4986</v>
      </c>
      <c r="B4991" s="21" t="s">
        <v>1930</v>
      </c>
      <c r="C4991" s="16" t="s">
        <v>2642</v>
      </c>
      <c r="D4991" s="16" t="s">
        <v>2643</v>
      </c>
      <c r="E4991" s="16" t="s">
        <v>9288</v>
      </c>
      <c r="F4991" s="16"/>
      <c r="G4991" s="16" t="s">
        <v>9115</v>
      </c>
      <c r="H4991" s="251">
        <v>1083934.79</v>
      </c>
      <c r="I4991" s="251" t="s">
        <v>9266</v>
      </c>
      <c r="J4991" s="16"/>
      <c r="K4991" s="16"/>
      <c r="L4991" s="16">
        <v>1083934.79</v>
      </c>
      <c r="M4991" s="16" t="s">
        <v>9266</v>
      </c>
      <c r="N4991" s="16"/>
      <c r="O4991" s="16"/>
      <c r="P4991" s="16"/>
      <c r="Q4991" s="16"/>
      <c r="R4991" s="16">
        <v>2167869.58</v>
      </c>
      <c r="S4991" s="16">
        <v>8</v>
      </c>
      <c r="T4991" s="16" t="s">
        <v>1326</v>
      </c>
      <c r="U4991" s="16" t="s">
        <v>294</v>
      </c>
      <c r="V4991" s="16" t="s">
        <v>9185</v>
      </c>
    </row>
    <row r="4992" spans="1:22" ht="56.25" x14ac:dyDescent="0.3">
      <c r="A4992" s="16">
        <v>4987</v>
      </c>
      <c r="B4992" s="21" t="s">
        <v>9311</v>
      </c>
      <c r="C4992" s="16" t="s">
        <v>9312</v>
      </c>
      <c r="D4992" s="16" t="s">
        <v>6975</v>
      </c>
      <c r="E4992" s="16" t="s">
        <v>9313</v>
      </c>
      <c r="F4992" s="16"/>
      <c r="G4992" s="16" t="s">
        <v>9114</v>
      </c>
      <c r="H4992" s="251">
        <v>2166976</v>
      </c>
      <c r="I4992" s="251" t="s">
        <v>9266</v>
      </c>
      <c r="J4992" s="16"/>
      <c r="K4992" s="16"/>
      <c r="L4992" s="16"/>
      <c r="M4992" s="16"/>
      <c r="N4992" s="16"/>
      <c r="O4992" s="16"/>
      <c r="P4992" s="16"/>
      <c r="Q4992" s="16"/>
      <c r="R4992" s="16">
        <v>2166976</v>
      </c>
      <c r="S4992" s="16">
        <v>4</v>
      </c>
      <c r="T4992" s="16" t="s">
        <v>1326</v>
      </c>
      <c r="U4992" s="16"/>
      <c r="V4992" s="16"/>
    </row>
    <row r="4993" spans="1:22" ht="37.5" x14ac:dyDescent="0.3">
      <c r="A4993" s="16">
        <v>4988</v>
      </c>
      <c r="B4993" s="21" t="s">
        <v>8608</v>
      </c>
      <c r="C4993" s="16" t="s">
        <v>3602</v>
      </c>
      <c r="D4993" s="16" t="s">
        <v>5800</v>
      </c>
      <c r="E4993" s="16" t="s">
        <v>3603</v>
      </c>
      <c r="F4993" s="16"/>
      <c r="G4993" s="16" t="s">
        <v>863</v>
      </c>
      <c r="H4993" s="251">
        <v>232200</v>
      </c>
      <c r="I4993" s="251">
        <v>360</v>
      </c>
      <c r="J4993" s="16">
        <v>483498.15</v>
      </c>
      <c r="K4993" s="16">
        <v>435</v>
      </c>
      <c r="L4993" s="16">
        <v>483498.15</v>
      </c>
      <c r="M4993" s="16">
        <v>435</v>
      </c>
      <c r="N4993" s="16">
        <v>483498.15</v>
      </c>
      <c r="O4993" s="16">
        <v>435</v>
      </c>
      <c r="P4993" s="16">
        <v>483498.15</v>
      </c>
      <c r="Q4993" s="16">
        <v>435</v>
      </c>
      <c r="R4993" s="16">
        <v>2166192.6</v>
      </c>
      <c r="S4993" s="16">
        <v>2100</v>
      </c>
      <c r="T4993" s="16" t="s">
        <v>213</v>
      </c>
      <c r="U4993" s="16" t="s">
        <v>7048</v>
      </c>
      <c r="V4993" s="16" t="s">
        <v>7048</v>
      </c>
    </row>
    <row r="4994" spans="1:22" ht="93.75" x14ac:dyDescent="0.3">
      <c r="A4994" s="16">
        <v>4989</v>
      </c>
      <c r="B4994" s="16" t="s">
        <v>12775</v>
      </c>
      <c r="C4994" s="16" t="s">
        <v>12776</v>
      </c>
      <c r="D4994" s="16" t="s">
        <v>12596</v>
      </c>
      <c r="E4994" s="16" t="s">
        <v>12777</v>
      </c>
      <c r="F4994" s="16"/>
      <c r="G4994" s="151" t="s">
        <v>9115</v>
      </c>
      <c r="H4994" s="275">
        <v>0</v>
      </c>
      <c r="I4994" s="275">
        <v>0</v>
      </c>
      <c r="J4994" s="275">
        <v>0</v>
      </c>
      <c r="K4994" s="275">
        <v>0</v>
      </c>
      <c r="L4994" s="275">
        <v>1081600</v>
      </c>
      <c r="M4994" s="275" t="s">
        <v>10462</v>
      </c>
      <c r="N4994" s="275">
        <v>0</v>
      </c>
      <c r="O4994" s="275">
        <v>0</v>
      </c>
      <c r="P4994" s="275">
        <v>1081600</v>
      </c>
      <c r="Q4994" s="275" t="s">
        <v>10462</v>
      </c>
      <c r="R4994" s="16">
        <v>2163200</v>
      </c>
      <c r="S4994" s="275">
        <v>104</v>
      </c>
      <c r="T4994" s="38" t="s">
        <v>11752</v>
      </c>
      <c r="U4994" s="279"/>
      <c r="V4994" s="279"/>
    </row>
    <row r="4995" spans="1:22" ht="300" x14ac:dyDescent="0.3">
      <c r="A4995" s="16">
        <v>4990</v>
      </c>
      <c r="B4995" s="113" t="s">
        <v>4022</v>
      </c>
      <c r="C4995" s="113" t="s">
        <v>4023</v>
      </c>
      <c r="D4995" s="113" t="s">
        <v>15551</v>
      </c>
      <c r="E4995" s="114"/>
      <c r="F4995" s="114" t="s">
        <v>14449</v>
      </c>
      <c r="G4995" s="113" t="s">
        <v>33</v>
      </c>
      <c r="H4995" s="172">
        <v>2163200</v>
      </c>
      <c r="I4995" s="172">
        <v>2</v>
      </c>
      <c r="J4995" s="114"/>
      <c r="K4995" s="114"/>
      <c r="L4995" s="114"/>
      <c r="M4995" s="114"/>
      <c r="N4995" s="114"/>
      <c r="O4995" s="114"/>
      <c r="P4995" s="114"/>
      <c r="Q4995" s="114"/>
      <c r="R4995" s="16">
        <v>2163200</v>
      </c>
      <c r="S4995" s="114"/>
      <c r="T4995" s="21" t="s">
        <v>15722</v>
      </c>
      <c r="U4995" s="112"/>
      <c r="V4995" s="112"/>
    </row>
    <row r="4996" spans="1:22" x14ac:dyDescent="0.3">
      <c r="A4996" s="16">
        <v>4991</v>
      </c>
      <c r="B4996" s="21" t="s">
        <v>10352</v>
      </c>
      <c r="C4996" s="16" t="s">
        <v>10661</v>
      </c>
      <c r="D4996" s="16" t="s">
        <v>10662</v>
      </c>
      <c r="E4996" s="16" t="s">
        <v>10663</v>
      </c>
      <c r="F4996" s="16"/>
      <c r="G4996" s="16" t="s">
        <v>9115</v>
      </c>
      <c r="H4996" s="251">
        <v>2161600</v>
      </c>
      <c r="I4996" s="251" t="s">
        <v>9120</v>
      </c>
      <c r="J4996" s="16"/>
      <c r="K4996" s="16"/>
      <c r="L4996" s="16"/>
      <c r="M4996" s="16"/>
      <c r="N4996" s="16"/>
      <c r="O4996" s="16"/>
      <c r="P4996" s="16"/>
      <c r="Q4996" s="16"/>
      <c r="R4996" s="16">
        <v>2161600</v>
      </c>
      <c r="S4996" s="16">
        <v>2</v>
      </c>
      <c r="T4996" s="16" t="s">
        <v>76</v>
      </c>
      <c r="U4996" s="16" t="s">
        <v>2567</v>
      </c>
      <c r="V4996" s="16" t="s">
        <v>10664</v>
      </c>
    </row>
    <row r="4997" spans="1:22" ht="56.25" x14ac:dyDescent="0.3">
      <c r="A4997" s="16">
        <v>4992</v>
      </c>
      <c r="B4997" s="21" t="s">
        <v>263</v>
      </c>
      <c r="C4997" s="16" t="s">
        <v>4454</v>
      </c>
      <c r="D4997" s="16" t="s">
        <v>4455</v>
      </c>
      <c r="E4997" s="16" t="s">
        <v>4456</v>
      </c>
      <c r="F4997" s="16"/>
      <c r="G4997" s="16" t="s">
        <v>1493</v>
      </c>
      <c r="H4997" s="251">
        <v>275000</v>
      </c>
      <c r="I4997" s="251">
        <v>4</v>
      </c>
      <c r="J4997" s="16">
        <v>476000</v>
      </c>
      <c r="K4997" s="16">
        <v>7</v>
      </c>
      <c r="L4997" s="16">
        <v>353600</v>
      </c>
      <c r="M4997" s="16">
        <v>5</v>
      </c>
      <c r="N4997" s="16">
        <v>367744</v>
      </c>
      <c r="O4997" s="16">
        <v>5</v>
      </c>
      <c r="P4997" s="16">
        <v>688410</v>
      </c>
      <c r="Q4997" s="16">
        <v>9</v>
      </c>
      <c r="R4997" s="16">
        <v>2160754</v>
      </c>
      <c r="S4997" s="16">
        <v>30</v>
      </c>
      <c r="T4997" s="16" t="s">
        <v>50</v>
      </c>
      <c r="U4997" s="16" t="s">
        <v>2567</v>
      </c>
      <c r="V4997" s="16" t="s">
        <v>4457</v>
      </c>
    </row>
    <row r="4998" spans="1:22" ht="131.25" x14ac:dyDescent="0.3">
      <c r="A4998" s="16">
        <v>4993</v>
      </c>
      <c r="B4998" s="21" t="s">
        <v>8609</v>
      </c>
      <c r="C4998" s="16" t="s">
        <v>956</v>
      </c>
      <c r="D4998" s="16" t="s">
        <v>955</v>
      </c>
      <c r="E4998" s="16" t="s">
        <v>957</v>
      </c>
      <c r="F4998" s="16"/>
      <c r="G4998" s="16" t="s">
        <v>1664</v>
      </c>
      <c r="H4998" s="251">
        <v>674399.99999999988</v>
      </c>
      <c r="I4998" s="251">
        <v>400</v>
      </c>
      <c r="J4998" s="16">
        <v>167057.5</v>
      </c>
      <c r="K4998" s="16">
        <v>95</v>
      </c>
      <c r="L4998" s="16">
        <v>439625</v>
      </c>
      <c r="M4998" s="16">
        <v>250</v>
      </c>
      <c r="N4998" s="16">
        <v>439625</v>
      </c>
      <c r="O4998" s="16">
        <v>250</v>
      </c>
      <c r="P4998" s="16">
        <v>439625</v>
      </c>
      <c r="Q4998" s="16">
        <v>250</v>
      </c>
      <c r="R4998" s="16">
        <v>2160332.5</v>
      </c>
      <c r="S4998" s="16">
        <v>1245</v>
      </c>
      <c r="T4998" s="16" t="s">
        <v>213</v>
      </c>
      <c r="U4998" s="16" t="s">
        <v>35</v>
      </c>
      <c r="V4998" s="16" t="s">
        <v>8610</v>
      </c>
    </row>
    <row r="4999" spans="1:22" ht="37.5" x14ac:dyDescent="0.3">
      <c r="A4999" s="16">
        <v>4994</v>
      </c>
      <c r="B4999" s="21" t="s">
        <v>4053</v>
      </c>
      <c r="C4999" s="16" t="s">
        <v>9297</v>
      </c>
      <c r="D4999" s="16" t="s">
        <v>3934</v>
      </c>
      <c r="E4999" s="16" t="s">
        <v>9467</v>
      </c>
      <c r="F4999" s="16"/>
      <c r="G4999" s="16" t="s">
        <v>9115</v>
      </c>
      <c r="H4999" s="251">
        <v>2159868.86</v>
      </c>
      <c r="I4999" s="251" t="s">
        <v>9113</v>
      </c>
      <c r="J4999" s="16"/>
      <c r="K4999" s="16"/>
      <c r="L4999" s="16"/>
      <c r="M4999" s="16"/>
      <c r="N4999" s="16"/>
      <c r="O4999" s="16"/>
      <c r="P4999" s="16"/>
      <c r="Q4999" s="16"/>
      <c r="R4999" s="16">
        <v>2159868.86</v>
      </c>
      <c r="S4999" s="16">
        <v>1</v>
      </c>
      <c r="T4999" s="16" t="s">
        <v>1326</v>
      </c>
      <c r="U4999" s="16"/>
      <c r="V4999" s="16"/>
    </row>
    <row r="5000" spans="1:22" ht="56.25" x14ac:dyDescent="0.3">
      <c r="A5000" s="16">
        <v>4995</v>
      </c>
      <c r="B5000" s="16" t="s">
        <v>1940</v>
      </c>
      <c r="C5000" s="16" t="s">
        <v>13642</v>
      </c>
      <c r="D5000" s="16" t="s">
        <v>13643</v>
      </c>
      <c r="E5000" s="16" t="s">
        <v>13662</v>
      </c>
      <c r="F5000" s="16"/>
      <c r="G5000" s="151" t="s">
        <v>33</v>
      </c>
      <c r="H5000" s="168">
        <v>2156607.5</v>
      </c>
      <c r="I5000" s="168">
        <v>229</v>
      </c>
      <c r="J5000" s="166"/>
      <c r="K5000" s="166"/>
      <c r="L5000" s="166"/>
      <c r="M5000" s="166"/>
      <c r="N5000" s="166"/>
      <c r="O5000" s="166"/>
      <c r="P5000" s="166"/>
      <c r="Q5000" s="166"/>
      <c r="R5000" s="16">
        <v>2156607.5</v>
      </c>
      <c r="S5000" s="275">
        <v>229</v>
      </c>
      <c r="T5000" s="20" t="s">
        <v>13573</v>
      </c>
      <c r="U5000" s="118"/>
      <c r="V5000" s="118"/>
    </row>
    <row r="5001" spans="1:22" ht="225" x14ac:dyDescent="0.3">
      <c r="A5001" s="16">
        <v>4996</v>
      </c>
      <c r="B5001" s="16" t="s">
        <v>13424</v>
      </c>
      <c r="C5001" s="16" t="s">
        <v>13425</v>
      </c>
      <c r="D5001" s="16" t="s">
        <v>13426</v>
      </c>
      <c r="E5001" s="16" t="s">
        <v>13440</v>
      </c>
      <c r="F5001" s="16"/>
      <c r="G5001" s="151" t="s">
        <v>9115</v>
      </c>
      <c r="H5001" s="168">
        <v>2156544</v>
      </c>
      <c r="I5001" s="166" t="s">
        <v>9130</v>
      </c>
      <c r="J5001" s="166">
        <v>0</v>
      </c>
      <c r="K5001" s="166">
        <v>0</v>
      </c>
      <c r="L5001" s="166">
        <v>0</v>
      </c>
      <c r="M5001" s="166">
        <v>0</v>
      </c>
      <c r="N5001" s="166">
        <v>0</v>
      </c>
      <c r="O5001" s="166">
        <v>0</v>
      </c>
      <c r="P5001" s="166">
        <v>0</v>
      </c>
      <c r="Q5001" s="166">
        <v>0</v>
      </c>
      <c r="R5001" s="16">
        <v>2156544</v>
      </c>
      <c r="S5001" s="275">
        <v>3</v>
      </c>
      <c r="T5001" s="20" t="s">
        <v>13227</v>
      </c>
      <c r="U5001" s="118" t="s">
        <v>35</v>
      </c>
      <c r="V5001" s="118" t="s">
        <v>13428</v>
      </c>
    </row>
    <row r="5002" spans="1:22" ht="75" x14ac:dyDescent="0.3">
      <c r="A5002" s="16">
        <v>4997</v>
      </c>
      <c r="B5002" s="51" t="s">
        <v>4053</v>
      </c>
      <c r="C5002" s="51" t="s">
        <v>4052</v>
      </c>
      <c r="D5002" s="51" t="s">
        <v>798</v>
      </c>
      <c r="E5002" s="51" t="s">
        <v>15079</v>
      </c>
      <c r="F5002" s="40" t="s">
        <v>14449</v>
      </c>
      <c r="G5002" s="51" t="s">
        <v>9115</v>
      </c>
      <c r="H5002" s="437">
        <v>2156000</v>
      </c>
      <c r="I5002" s="251" t="s">
        <v>9385</v>
      </c>
      <c r="J5002" s="17"/>
      <c r="K5002" s="17"/>
      <c r="L5002" s="17"/>
      <c r="M5002" s="17"/>
      <c r="N5002" s="17"/>
      <c r="O5002" s="17"/>
      <c r="P5002" s="17"/>
      <c r="Q5002" s="17"/>
      <c r="R5002" s="16">
        <v>2156000</v>
      </c>
      <c r="S5002" s="16">
        <v>50</v>
      </c>
      <c r="T5002" s="51" t="s">
        <v>14655</v>
      </c>
      <c r="U5002" s="51"/>
      <c r="V5002" s="17"/>
    </row>
    <row r="5003" spans="1:22" ht="56.25" x14ac:dyDescent="0.3">
      <c r="A5003" s="16">
        <v>4998</v>
      </c>
      <c r="B5003" s="21" t="s">
        <v>8611</v>
      </c>
      <c r="C5003" s="16" t="s">
        <v>3149</v>
      </c>
      <c r="D5003" s="16" t="s">
        <v>3408</v>
      </c>
      <c r="E5003" s="16" t="s">
        <v>3409</v>
      </c>
      <c r="F5003" s="16"/>
      <c r="G5003" s="16" t="s">
        <v>33</v>
      </c>
      <c r="H5003" s="251">
        <v>1456699.9999999998</v>
      </c>
      <c r="I5003" s="251">
        <v>3</v>
      </c>
      <c r="J5003" s="16">
        <v>349608</v>
      </c>
      <c r="K5003" s="16">
        <v>1</v>
      </c>
      <c r="L5003" s="16">
        <v>0</v>
      </c>
      <c r="M5003" s="16">
        <v>0</v>
      </c>
      <c r="N5003" s="16">
        <v>0</v>
      </c>
      <c r="O5003" s="16">
        <v>1</v>
      </c>
      <c r="P5003" s="16">
        <v>349608</v>
      </c>
      <c r="Q5003" s="16">
        <v>1</v>
      </c>
      <c r="R5003" s="16">
        <v>2155916</v>
      </c>
      <c r="S5003" s="16">
        <v>6</v>
      </c>
      <c r="T5003" s="16" t="s">
        <v>213</v>
      </c>
      <c r="U5003" s="16" t="s">
        <v>7048</v>
      </c>
      <c r="V5003" s="16" t="s">
        <v>7048</v>
      </c>
    </row>
    <row r="5004" spans="1:22" ht="409.5" x14ac:dyDescent="0.3">
      <c r="A5004" s="16">
        <v>4999</v>
      </c>
      <c r="B5004" s="21" t="s">
        <v>2253</v>
      </c>
      <c r="C5004" s="16" t="s">
        <v>9766</v>
      </c>
      <c r="D5004" s="16" t="s">
        <v>7077</v>
      </c>
      <c r="E5004" s="16" t="s">
        <v>9774</v>
      </c>
      <c r="F5004" s="16" t="s">
        <v>9775</v>
      </c>
      <c r="G5004" s="16" t="s">
        <v>9769</v>
      </c>
      <c r="H5004" s="251">
        <v>555000</v>
      </c>
      <c r="I5004" s="251">
        <v>3</v>
      </c>
      <c r="J5004" s="16">
        <v>400136.06</v>
      </c>
      <c r="K5004" s="16">
        <v>3</v>
      </c>
      <c r="L5004" s="16">
        <v>400136.06</v>
      </c>
      <c r="M5004" s="16">
        <v>3</v>
      </c>
      <c r="N5004" s="16">
        <v>400136.06</v>
      </c>
      <c r="O5004" s="16">
        <v>3</v>
      </c>
      <c r="P5004" s="16">
        <v>400136.06</v>
      </c>
      <c r="Q5004" s="16">
        <v>3</v>
      </c>
      <c r="R5004" s="16">
        <v>2155544.2400000002</v>
      </c>
      <c r="S5004" s="16">
        <v>15</v>
      </c>
      <c r="T5004" s="16" t="s">
        <v>25</v>
      </c>
      <c r="U5004" s="16" t="s">
        <v>1097</v>
      </c>
      <c r="V5004" s="16" t="s">
        <v>9773</v>
      </c>
    </row>
    <row r="5005" spans="1:22" ht="409.5" x14ac:dyDescent="0.3">
      <c r="A5005" s="16">
        <v>5000</v>
      </c>
      <c r="B5005" s="21" t="s">
        <v>4168</v>
      </c>
      <c r="C5005" s="16" t="s">
        <v>4169</v>
      </c>
      <c r="D5005" s="16" t="s">
        <v>4170</v>
      </c>
      <c r="E5005" s="16" t="s">
        <v>4171</v>
      </c>
      <c r="F5005" s="16"/>
      <c r="G5005" s="16" t="s">
        <v>33</v>
      </c>
      <c r="H5005" s="251">
        <v>479375</v>
      </c>
      <c r="I5005" s="251">
        <v>130</v>
      </c>
      <c r="J5005" s="16">
        <v>418002</v>
      </c>
      <c r="K5005" s="16">
        <v>115</v>
      </c>
      <c r="L5005" s="16">
        <v>418002</v>
      </c>
      <c r="M5005" s="16">
        <v>115</v>
      </c>
      <c r="N5005" s="16">
        <v>418002</v>
      </c>
      <c r="O5005" s="16">
        <v>115</v>
      </c>
      <c r="P5005" s="16">
        <v>418002</v>
      </c>
      <c r="Q5005" s="16">
        <v>115</v>
      </c>
      <c r="R5005" s="16">
        <v>2151383</v>
      </c>
      <c r="S5005" s="16">
        <v>590</v>
      </c>
      <c r="T5005" s="16" t="s">
        <v>25</v>
      </c>
      <c r="U5005" s="16" t="s">
        <v>89</v>
      </c>
      <c r="V5005" s="16" t="s">
        <v>11243</v>
      </c>
    </row>
    <row r="5006" spans="1:22" ht="150" x14ac:dyDescent="0.3">
      <c r="A5006" s="16">
        <v>5001</v>
      </c>
      <c r="B5006" s="113" t="s">
        <v>15542</v>
      </c>
      <c r="C5006" s="113" t="s">
        <v>15543</v>
      </c>
      <c r="D5006" s="113" t="s">
        <v>15544</v>
      </c>
      <c r="E5006" s="113" t="s">
        <v>15552</v>
      </c>
      <c r="F5006" s="123" t="s">
        <v>14449</v>
      </c>
      <c r="G5006" s="113" t="s">
        <v>9115</v>
      </c>
      <c r="H5006" s="189">
        <v>2150400</v>
      </c>
      <c r="I5006" s="172" t="s">
        <v>9227</v>
      </c>
      <c r="J5006" s="20"/>
      <c r="K5006" s="20"/>
      <c r="L5006" s="20"/>
      <c r="M5006" s="20"/>
      <c r="N5006" s="20"/>
      <c r="O5006" s="20"/>
      <c r="P5006" s="20"/>
      <c r="Q5006" s="20"/>
      <c r="R5006" s="16">
        <v>2150400</v>
      </c>
      <c r="S5006" s="21">
        <v>120</v>
      </c>
      <c r="T5006" s="113" t="s">
        <v>15681</v>
      </c>
      <c r="U5006" s="16" t="s">
        <v>15682</v>
      </c>
      <c r="V5006" s="16" t="s">
        <v>15683</v>
      </c>
    </row>
    <row r="5007" spans="1:22" ht="150" x14ac:dyDescent="0.3">
      <c r="A5007" s="16">
        <v>5002</v>
      </c>
      <c r="B5007" s="21" t="s">
        <v>8612</v>
      </c>
      <c r="C5007" s="16" t="s">
        <v>3242</v>
      </c>
      <c r="D5007" s="16" t="s">
        <v>968</v>
      </c>
      <c r="E5007" s="16" t="s">
        <v>3243</v>
      </c>
      <c r="F5007" s="16"/>
      <c r="G5007" s="16" t="s">
        <v>33</v>
      </c>
      <c r="H5007" s="251">
        <v>195333</v>
      </c>
      <c r="I5007" s="251">
        <v>3</v>
      </c>
      <c r="J5007" s="16">
        <v>781332</v>
      </c>
      <c r="K5007" s="16">
        <v>10</v>
      </c>
      <c r="L5007" s="16">
        <v>390666</v>
      </c>
      <c r="M5007" s="16">
        <v>5</v>
      </c>
      <c r="N5007" s="16">
        <v>390666</v>
      </c>
      <c r="O5007" s="16">
        <v>5</v>
      </c>
      <c r="P5007" s="16">
        <v>390666</v>
      </c>
      <c r="Q5007" s="16">
        <v>5</v>
      </c>
      <c r="R5007" s="16">
        <v>2148663</v>
      </c>
      <c r="S5007" s="16">
        <v>28</v>
      </c>
      <c r="T5007" s="16" t="s">
        <v>213</v>
      </c>
      <c r="U5007" s="16" t="s">
        <v>7048</v>
      </c>
      <c r="V5007" s="16" t="s">
        <v>7048</v>
      </c>
    </row>
    <row r="5008" spans="1:22" ht="409.5" x14ac:dyDescent="0.3">
      <c r="A5008" s="16">
        <v>5003</v>
      </c>
      <c r="B5008" s="21" t="s">
        <v>4185</v>
      </c>
      <c r="C5008" s="16" t="s">
        <v>4186</v>
      </c>
      <c r="D5008" s="16" t="s">
        <v>4187</v>
      </c>
      <c r="E5008" s="16" t="s">
        <v>4188</v>
      </c>
      <c r="F5008" s="16"/>
      <c r="G5008" s="16" t="s">
        <v>33</v>
      </c>
      <c r="H5008" s="251">
        <v>370188.36</v>
      </c>
      <c r="I5008" s="251">
        <v>186</v>
      </c>
      <c r="J5008" s="16">
        <v>444524.5</v>
      </c>
      <c r="K5008" s="16">
        <v>217</v>
      </c>
      <c r="L5008" s="16">
        <v>444524.5</v>
      </c>
      <c r="M5008" s="16">
        <v>217</v>
      </c>
      <c r="N5008" s="16">
        <v>444524.5</v>
      </c>
      <c r="O5008" s="16">
        <v>217</v>
      </c>
      <c r="P5008" s="16">
        <v>444524.5</v>
      </c>
      <c r="Q5008" s="16">
        <v>217</v>
      </c>
      <c r="R5008" s="16">
        <v>2148286.36</v>
      </c>
      <c r="S5008" s="16">
        <v>1054</v>
      </c>
      <c r="T5008" s="16" t="s">
        <v>25</v>
      </c>
      <c r="U5008" s="16" t="s">
        <v>61</v>
      </c>
      <c r="V5008" s="16" t="s">
        <v>3739</v>
      </c>
    </row>
    <row r="5009" spans="1:22" ht="356.25" x14ac:dyDescent="0.3">
      <c r="A5009" s="16">
        <v>5004</v>
      </c>
      <c r="B5009" s="21" t="s">
        <v>5083</v>
      </c>
      <c r="C5009" s="16" t="s">
        <v>4670</v>
      </c>
      <c r="D5009" s="16" t="s">
        <v>4671</v>
      </c>
      <c r="E5009" s="16" t="s">
        <v>5084</v>
      </c>
      <c r="F5009" s="16"/>
      <c r="G5009" s="16" t="s">
        <v>33</v>
      </c>
      <c r="H5009" s="251">
        <v>205532.99999999997</v>
      </c>
      <c r="I5009" s="251">
        <v>41</v>
      </c>
      <c r="J5009" s="16">
        <v>485676.1</v>
      </c>
      <c r="K5009" s="16">
        <v>53</v>
      </c>
      <c r="L5009" s="16">
        <v>485676.1</v>
      </c>
      <c r="M5009" s="16">
        <v>53</v>
      </c>
      <c r="N5009" s="16">
        <v>485676.1</v>
      </c>
      <c r="O5009" s="16">
        <v>53</v>
      </c>
      <c r="P5009" s="16">
        <v>485676.1</v>
      </c>
      <c r="Q5009" s="16">
        <v>53</v>
      </c>
      <c r="R5009" s="16">
        <v>2148237.4</v>
      </c>
      <c r="S5009" s="16">
        <v>253</v>
      </c>
      <c r="T5009" s="16" t="s">
        <v>25</v>
      </c>
      <c r="U5009" s="16" t="s">
        <v>2567</v>
      </c>
      <c r="V5009" s="16" t="s">
        <v>2922</v>
      </c>
    </row>
    <row r="5010" spans="1:22" ht="93.75" x14ac:dyDescent="0.3">
      <c r="A5010" s="16">
        <v>5005</v>
      </c>
      <c r="B5010" s="21" t="s">
        <v>645</v>
      </c>
      <c r="C5010" s="16" t="s">
        <v>1386</v>
      </c>
      <c r="D5010" s="16" t="s">
        <v>1387</v>
      </c>
      <c r="E5010" s="16" t="s">
        <v>1388</v>
      </c>
      <c r="F5010" s="16"/>
      <c r="G5010" s="16" t="s">
        <v>33</v>
      </c>
      <c r="H5010" s="462">
        <v>498341.71799999999</v>
      </c>
      <c r="I5010" s="462">
        <v>154</v>
      </c>
      <c r="J5010" s="16">
        <v>523258.8039</v>
      </c>
      <c r="K5010" s="29">
        <v>154</v>
      </c>
      <c r="L5010" s="29">
        <v>549421.74409499997</v>
      </c>
      <c r="M5010" s="29">
        <v>154</v>
      </c>
      <c r="N5010" s="29">
        <v>576892.83129975002</v>
      </c>
      <c r="O5010" s="29">
        <v>154</v>
      </c>
      <c r="P5010" s="16">
        <v>0</v>
      </c>
      <c r="Q5010" s="16">
        <v>0</v>
      </c>
      <c r="R5010" s="16">
        <v>2147915.0972947502</v>
      </c>
      <c r="S5010" s="16">
        <v>616</v>
      </c>
      <c r="T5010" s="16" t="s">
        <v>243</v>
      </c>
      <c r="U5010" s="16" t="s">
        <v>1379</v>
      </c>
      <c r="V5010" s="16" t="s">
        <v>1380</v>
      </c>
    </row>
    <row r="5011" spans="1:22" ht="56.25" x14ac:dyDescent="0.3">
      <c r="A5011" s="16">
        <v>5006</v>
      </c>
      <c r="B5011" s="21" t="s">
        <v>10276</v>
      </c>
      <c r="C5011" s="16" t="s">
        <v>10277</v>
      </c>
      <c r="D5011" s="16" t="s">
        <v>10278</v>
      </c>
      <c r="E5011" s="16" t="s">
        <v>1051</v>
      </c>
      <c r="F5011" s="16"/>
      <c r="G5011" s="16" t="s">
        <v>9114</v>
      </c>
      <c r="H5011" s="251">
        <v>2145360</v>
      </c>
      <c r="I5011" s="251" t="s">
        <v>9113</v>
      </c>
      <c r="J5011" s="16"/>
      <c r="K5011" s="16"/>
      <c r="L5011" s="16"/>
      <c r="M5011" s="16"/>
      <c r="N5011" s="16"/>
      <c r="O5011" s="16"/>
      <c r="P5011" s="16"/>
      <c r="Q5011" s="16"/>
      <c r="R5011" s="16">
        <v>2145360</v>
      </c>
      <c r="S5011" s="16">
        <v>1</v>
      </c>
      <c r="T5011" s="16" t="s">
        <v>867</v>
      </c>
      <c r="U5011" s="16"/>
      <c r="V5011" s="16"/>
    </row>
    <row r="5012" spans="1:22" ht="243.75" x14ac:dyDescent="0.3">
      <c r="A5012" s="16">
        <v>5007</v>
      </c>
      <c r="B5012" s="21" t="s">
        <v>5234</v>
      </c>
      <c r="C5012" s="16" t="s">
        <v>5235</v>
      </c>
      <c r="D5012" s="16" t="s">
        <v>5236</v>
      </c>
      <c r="E5012" s="16" t="s">
        <v>5882</v>
      </c>
      <c r="F5012" s="16"/>
      <c r="G5012" s="16" t="s">
        <v>1493</v>
      </c>
      <c r="H5012" s="251">
        <v>2145000</v>
      </c>
      <c r="I5012" s="251">
        <v>165</v>
      </c>
      <c r="J5012" s="16">
        <v>0</v>
      </c>
      <c r="K5012" s="16">
        <v>0</v>
      </c>
      <c r="L5012" s="16">
        <v>0</v>
      </c>
      <c r="M5012" s="16">
        <v>0</v>
      </c>
      <c r="N5012" s="16">
        <v>0</v>
      </c>
      <c r="O5012" s="16">
        <v>0</v>
      </c>
      <c r="P5012" s="16">
        <v>0</v>
      </c>
      <c r="Q5012" s="16">
        <v>0</v>
      </c>
      <c r="R5012" s="16">
        <v>2145000</v>
      </c>
      <c r="S5012" s="16">
        <v>165</v>
      </c>
      <c r="T5012" s="16" t="s">
        <v>76</v>
      </c>
      <c r="U5012" s="16"/>
      <c r="V5012" s="16"/>
    </row>
    <row r="5013" spans="1:22" ht="56.25" x14ac:dyDescent="0.3">
      <c r="A5013" s="16">
        <v>5008</v>
      </c>
      <c r="B5013" s="21" t="s">
        <v>153</v>
      </c>
      <c r="C5013" s="16" t="s">
        <v>154</v>
      </c>
      <c r="D5013" s="16" t="s">
        <v>4081</v>
      </c>
      <c r="E5013" s="16" t="s">
        <v>9456</v>
      </c>
      <c r="F5013" s="16"/>
      <c r="G5013" s="16" t="s">
        <v>9115</v>
      </c>
      <c r="H5013" s="251">
        <v>2144934.67</v>
      </c>
      <c r="I5013" s="251" t="s">
        <v>9113</v>
      </c>
      <c r="J5013" s="16"/>
      <c r="K5013" s="16"/>
      <c r="L5013" s="16"/>
      <c r="M5013" s="16"/>
      <c r="N5013" s="16"/>
      <c r="O5013" s="16"/>
      <c r="P5013" s="16"/>
      <c r="Q5013" s="16"/>
      <c r="R5013" s="16">
        <v>2144934.67</v>
      </c>
      <c r="S5013" s="16">
        <v>1</v>
      </c>
      <c r="T5013" s="16" t="s">
        <v>1326</v>
      </c>
      <c r="U5013" s="16"/>
      <c r="V5013" s="16"/>
    </row>
    <row r="5014" spans="1:22" ht="409.5" x14ac:dyDescent="0.3">
      <c r="A5014" s="16">
        <v>5009</v>
      </c>
      <c r="B5014" s="21" t="s">
        <v>3856</v>
      </c>
      <c r="C5014" s="16" t="s">
        <v>685</v>
      </c>
      <c r="D5014" s="16" t="s">
        <v>686</v>
      </c>
      <c r="E5014" s="16" t="s">
        <v>3857</v>
      </c>
      <c r="F5014" s="16"/>
      <c r="G5014" s="16" t="s">
        <v>33</v>
      </c>
      <c r="H5014" s="251">
        <v>428875.19999999995</v>
      </c>
      <c r="I5014" s="251">
        <v>40</v>
      </c>
      <c r="J5014" s="16">
        <v>428875.19999999995</v>
      </c>
      <c r="K5014" s="16">
        <v>40</v>
      </c>
      <c r="L5014" s="16">
        <v>428875.19999999995</v>
      </c>
      <c r="M5014" s="16">
        <v>40</v>
      </c>
      <c r="N5014" s="16">
        <v>428875.19999999995</v>
      </c>
      <c r="O5014" s="16">
        <v>40</v>
      </c>
      <c r="P5014" s="16">
        <v>428875.19999999995</v>
      </c>
      <c r="Q5014" s="16">
        <v>40</v>
      </c>
      <c r="R5014" s="16">
        <v>2144376</v>
      </c>
      <c r="S5014" s="16">
        <v>200</v>
      </c>
      <c r="T5014" s="16" t="s">
        <v>25</v>
      </c>
      <c r="U5014" s="16" t="s">
        <v>2567</v>
      </c>
      <c r="V5014" s="16" t="s">
        <v>199</v>
      </c>
    </row>
    <row r="5015" spans="1:22" ht="409.5" x14ac:dyDescent="0.3">
      <c r="A5015" s="16">
        <v>5010</v>
      </c>
      <c r="B5015" s="21" t="s">
        <v>3754</v>
      </c>
      <c r="C5015" s="16" t="s">
        <v>3755</v>
      </c>
      <c r="D5015" s="16" t="s">
        <v>3756</v>
      </c>
      <c r="E5015" s="16" t="s">
        <v>3757</v>
      </c>
      <c r="F5015" s="16"/>
      <c r="G5015" s="16" t="s">
        <v>49</v>
      </c>
      <c r="H5015" s="251">
        <v>2143700</v>
      </c>
      <c r="I5015" s="251">
        <v>13</v>
      </c>
      <c r="J5015" s="16">
        <v>0</v>
      </c>
      <c r="K5015" s="16">
        <v>0</v>
      </c>
      <c r="L5015" s="16">
        <v>0</v>
      </c>
      <c r="M5015" s="16">
        <v>0</v>
      </c>
      <c r="N5015" s="16">
        <v>0</v>
      </c>
      <c r="O5015" s="16">
        <v>0</v>
      </c>
      <c r="P5015" s="16">
        <v>0</v>
      </c>
      <c r="Q5015" s="16">
        <v>0</v>
      </c>
      <c r="R5015" s="16">
        <v>2143700</v>
      </c>
      <c r="S5015" s="16">
        <v>13</v>
      </c>
      <c r="T5015" s="16" t="s">
        <v>76</v>
      </c>
      <c r="U5015" s="16" t="s">
        <v>204</v>
      </c>
      <c r="V5015" s="16" t="s">
        <v>199</v>
      </c>
    </row>
    <row r="5016" spans="1:22" ht="56.25" x14ac:dyDescent="0.3">
      <c r="A5016" s="16">
        <v>5011</v>
      </c>
      <c r="B5016" s="16" t="s">
        <v>417</v>
      </c>
      <c r="C5016" s="16" t="s">
        <v>726</v>
      </c>
      <c r="D5016" s="16" t="s">
        <v>727</v>
      </c>
      <c r="E5016" s="16" t="s">
        <v>13441</v>
      </c>
      <c r="F5016" s="16"/>
      <c r="G5016" s="151" t="s">
        <v>9115</v>
      </c>
      <c r="H5016" s="168">
        <v>2143680</v>
      </c>
      <c r="I5016" s="166" t="s">
        <v>9187</v>
      </c>
      <c r="J5016" s="166">
        <v>0</v>
      </c>
      <c r="K5016" s="166">
        <v>0</v>
      </c>
      <c r="L5016" s="166">
        <v>0</v>
      </c>
      <c r="M5016" s="166">
        <v>0</v>
      </c>
      <c r="N5016" s="166">
        <v>0</v>
      </c>
      <c r="O5016" s="166">
        <v>0</v>
      </c>
      <c r="P5016" s="166">
        <v>0</v>
      </c>
      <c r="Q5016" s="166">
        <v>0</v>
      </c>
      <c r="R5016" s="16">
        <v>2143680</v>
      </c>
      <c r="S5016" s="275">
        <v>22</v>
      </c>
      <c r="T5016" s="20" t="s">
        <v>13227</v>
      </c>
      <c r="U5016" s="118" t="s">
        <v>35</v>
      </c>
      <c r="V5016" s="118" t="s">
        <v>1613</v>
      </c>
    </row>
    <row r="5017" spans="1:22" ht="131.25" x14ac:dyDescent="0.3">
      <c r="A5017" s="16">
        <v>5012</v>
      </c>
      <c r="B5017" s="21" t="s">
        <v>8613</v>
      </c>
      <c r="C5017" s="16" t="s">
        <v>8614</v>
      </c>
      <c r="D5017" s="16" t="s">
        <v>8615</v>
      </c>
      <c r="E5017" s="16" t="s">
        <v>5609</v>
      </c>
      <c r="F5017" s="16"/>
      <c r="G5017" s="16" t="s">
        <v>863</v>
      </c>
      <c r="H5017" s="251">
        <v>510295.99999999994</v>
      </c>
      <c r="I5017" s="251">
        <v>466</v>
      </c>
      <c r="J5017" s="16">
        <v>407938.5</v>
      </c>
      <c r="K5017" s="16">
        <v>337</v>
      </c>
      <c r="L5017" s="16">
        <v>407938.5</v>
      </c>
      <c r="M5017" s="16">
        <v>337</v>
      </c>
      <c r="N5017" s="16">
        <v>407938.5</v>
      </c>
      <c r="O5017" s="16">
        <v>337</v>
      </c>
      <c r="P5017" s="16">
        <v>407938.5</v>
      </c>
      <c r="Q5017" s="16">
        <v>337</v>
      </c>
      <c r="R5017" s="16">
        <v>2142050</v>
      </c>
      <c r="S5017" s="16">
        <v>1814</v>
      </c>
      <c r="T5017" s="16" t="s">
        <v>213</v>
      </c>
      <c r="U5017" s="16" t="s">
        <v>35</v>
      </c>
      <c r="V5017" s="16" t="s">
        <v>8616</v>
      </c>
    </row>
    <row r="5018" spans="1:22" ht="131.25" x14ac:dyDescent="0.3">
      <c r="A5018" s="16">
        <v>5013</v>
      </c>
      <c r="B5018" s="21" t="s">
        <v>8617</v>
      </c>
      <c r="C5018" s="16" t="s">
        <v>1508</v>
      </c>
      <c r="D5018" s="16" t="s">
        <v>264</v>
      </c>
      <c r="E5018" s="16" t="s">
        <v>1509</v>
      </c>
      <c r="F5018" s="16"/>
      <c r="G5018" s="16" t="s">
        <v>33</v>
      </c>
      <c r="H5018" s="251">
        <v>277689.99999999994</v>
      </c>
      <c r="I5018" s="251">
        <v>7</v>
      </c>
      <c r="J5018" s="16">
        <v>592200</v>
      </c>
      <c r="K5018" s="16">
        <v>14</v>
      </c>
      <c r="L5018" s="16">
        <v>423000</v>
      </c>
      <c r="M5018" s="16">
        <v>10</v>
      </c>
      <c r="N5018" s="16">
        <v>423000</v>
      </c>
      <c r="O5018" s="16">
        <v>10</v>
      </c>
      <c r="P5018" s="16">
        <v>423000</v>
      </c>
      <c r="Q5018" s="16">
        <v>10</v>
      </c>
      <c r="R5018" s="16">
        <v>2138890</v>
      </c>
      <c r="S5018" s="16">
        <v>51</v>
      </c>
      <c r="T5018" s="16" t="s">
        <v>213</v>
      </c>
      <c r="U5018" s="16" t="s">
        <v>35</v>
      </c>
      <c r="V5018" s="16" t="s">
        <v>8618</v>
      </c>
    </row>
    <row r="5019" spans="1:22" ht="93.75" x14ac:dyDescent="0.3">
      <c r="A5019" s="16">
        <v>5014</v>
      </c>
      <c r="B5019" s="21" t="s">
        <v>8619</v>
      </c>
      <c r="C5019" s="16" t="s">
        <v>8620</v>
      </c>
      <c r="D5019" s="16" t="s">
        <v>7067</v>
      </c>
      <c r="E5019" s="16" t="s">
        <v>798</v>
      </c>
      <c r="F5019" s="16"/>
      <c r="G5019" s="16" t="s">
        <v>33</v>
      </c>
      <c r="H5019" s="251">
        <v>427500</v>
      </c>
      <c r="I5019" s="251">
        <v>1</v>
      </c>
      <c r="J5019" s="16">
        <v>427500</v>
      </c>
      <c r="K5019" s="16">
        <v>1</v>
      </c>
      <c r="L5019" s="16">
        <v>427500</v>
      </c>
      <c r="M5019" s="16">
        <v>1</v>
      </c>
      <c r="N5019" s="16">
        <v>427500</v>
      </c>
      <c r="O5019" s="16">
        <v>1</v>
      </c>
      <c r="P5019" s="16">
        <v>427500</v>
      </c>
      <c r="Q5019" s="16">
        <v>1</v>
      </c>
      <c r="R5019" s="16">
        <v>2137500</v>
      </c>
      <c r="S5019" s="16">
        <v>5</v>
      </c>
      <c r="T5019" s="16" t="s">
        <v>213</v>
      </c>
      <c r="U5019" s="16" t="s">
        <v>294</v>
      </c>
      <c r="V5019" s="16" t="s">
        <v>8308</v>
      </c>
    </row>
    <row r="5020" spans="1:22" ht="75" x14ac:dyDescent="0.3">
      <c r="A5020" s="16">
        <v>5015</v>
      </c>
      <c r="B5020" s="21" t="s">
        <v>396</v>
      </c>
      <c r="C5020" s="16" t="s">
        <v>397</v>
      </c>
      <c r="D5020" s="16" t="s">
        <v>398</v>
      </c>
      <c r="E5020" s="16" t="s">
        <v>399</v>
      </c>
      <c r="F5020" s="40" t="s">
        <v>400</v>
      </c>
      <c r="G5020" s="16" t="s">
        <v>33</v>
      </c>
      <c r="H5020" s="251">
        <v>1068320</v>
      </c>
      <c r="I5020" s="251">
        <v>250</v>
      </c>
      <c r="J5020" s="29">
        <v>1068320</v>
      </c>
      <c r="K5020" s="16">
        <v>250</v>
      </c>
      <c r="L5020" s="16">
        <v>0</v>
      </c>
      <c r="M5020" s="16">
        <v>0</v>
      </c>
      <c r="N5020" s="16">
        <v>0</v>
      </c>
      <c r="O5020" s="16">
        <v>0</v>
      </c>
      <c r="P5020" s="16">
        <v>0</v>
      </c>
      <c r="Q5020" s="16">
        <v>0</v>
      </c>
      <c r="R5020" s="16">
        <v>2136640</v>
      </c>
      <c r="S5020" s="16">
        <v>500</v>
      </c>
      <c r="T5020" s="16" t="s">
        <v>213</v>
      </c>
      <c r="U5020" s="16" t="s">
        <v>35</v>
      </c>
      <c r="V5020" s="16" t="s">
        <v>401</v>
      </c>
    </row>
    <row r="5021" spans="1:22" ht="409.5" x14ac:dyDescent="0.3">
      <c r="A5021" s="16">
        <v>5016</v>
      </c>
      <c r="B5021" s="21" t="s">
        <v>2029</v>
      </c>
      <c r="C5021" s="16" t="s">
        <v>6557</v>
      </c>
      <c r="D5021" s="16" t="s">
        <v>6558</v>
      </c>
      <c r="E5021" s="16" t="s">
        <v>6559</v>
      </c>
      <c r="F5021" s="16"/>
      <c r="G5021" s="16" t="s">
        <v>24</v>
      </c>
      <c r="H5021" s="251">
        <v>2136456</v>
      </c>
      <c r="I5021" s="251">
        <v>314</v>
      </c>
      <c r="J5021" s="16">
        <v>0</v>
      </c>
      <c r="K5021" s="16">
        <v>0</v>
      </c>
      <c r="L5021" s="16">
        <v>0</v>
      </c>
      <c r="M5021" s="16">
        <v>0</v>
      </c>
      <c r="N5021" s="16">
        <v>0</v>
      </c>
      <c r="O5021" s="16">
        <v>0</v>
      </c>
      <c r="P5021" s="16">
        <v>0</v>
      </c>
      <c r="Q5021" s="16">
        <v>0</v>
      </c>
      <c r="R5021" s="16">
        <v>2136456</v>
      </c>
      <c r="S5021" s="16">
        <v>314</v>
      </c>
      <c r="T5021" s="16" t="s">
        <v>76</v>
      </c>
      <c r="U5021" s="16"/>
      <c r="V5021" s="16"/>
    </row>
    <row r="5022" spans="1:22" ht="93.75" x14ac:dyDescent="0.3">
      <c r="A5022" s="16">
        <v>5017</v>
      </c>
      <c r="B5022" s="21" t="s">
        <v>5800</v>
      </c>
      <c r="C5022" s="16" t="s">
        <v>3602</v>
      </c>
      <c r="D5022" s="16" t="s">
        <v>9737</v>
      </c>
      <c r="E5022" s="16" t="s">
        <v>9738</v>
      </c>
      <c r="F5022" s="16"/>
      <c r="G5022" s="16" t="s">
        <v>24</v>
      </c>
      <c r="H5022" s="251">
        <v>1055040</v>
      </c>
      <c r="I5022" s="251">
        <v>1000</v>
      </c>
      <c r="J5022" s="16">
        <v>131858.89919999999</v>
      </c>
      <c r="K5022" s="16">
        <v>124.98</v>
      </c>
      <c r="L5022" s="16">
        <v>211008</v>
      </c>
      <c r="M5022" s="16">
        <v>200</v>
      </c>
      <c r="N5022" s="16">
        <v>316512</v>
      </c>
      <c r="O5022" s="16">
        <v>300</v>
      </c>
      <c r="P5022" s="16">
        <v>422016</v>
      </c>
      <c r="Q5022" s="16">
        <v>400</v>
      </c>
      <c r="R5022" s="16">
        <v>2136434.8991999999</v>
      </c>
      <c r="S5022" s="16">
        <v>2024.98</v>
      </c>
      <c r="T5022" s="16" t="s">
        <v>198</v>
      </c>
      <c r="U5022" s="16" t="s">
        <v>35</v>
      </c>
      <c r="V5022" s="16" t="s">
        <v>9739</v>
      </c>
    </row>
    <row r="5023" spans="1:22" ht="56.25" x14ac:dyDescent="0.3">
      <c r="A5023" s="16">
        <v>5018</v>
      </c>
      <c r="B5023" s="16" t="s">
        <v>739</v>
      </c>
      <c r="C5023" s="16" t="s">
        <v>13298</v>
      </c>
      <c r="D5023" s="16" t="s">
        <v>12905</v>
      </c>
      <c r="E5023" s="16" t="s">
        <v>13442</v>
      </c>
      <c r="F5023" s="16"/>
      <c r="G5023" s="151" t="s">
        <v>9115</v>
      </c>
      <c r="H5023" s="168">
        <v>2133076.38</v>
      </c>
      <c r="I5023" s="166" t="s">
        <v>13443</v>
      </c>
      <c r="J5023" s="166">
        <v>0</v>
      </c>
      <c r="K5023" s="299">
        <v>276</v>
      </c>
      <c r="L5023" s="166">
        <v>0</v>
      </c>
      <c r="M5023" s="166">
        <v>0</v>
      </c>
      <c r="N5023" s="166">
        <v>0</v>
      </c>
      <c r="O5023" s="166">
        <v>0</v>
      </c>
      <c r="P5023" s="166">
        <v>0</v>
      </c>
      <c r="Q5023" s="166">
        <v>0</v>
      </c>
      <c r="R5023" s="16">
        <v>2133076.38</v>
      </c>
      <c r="S5023" s="275">
        <v>552</v>
      </c>
      <c r="T5023" s="20" t="s">
        <v>13227</v>
      </c>
      <c r="U5023" s="118"/>
      <c r="V5023" s="118"/>
    </row>
    <row r="5024" spans="1:22" ht="56.25" x14ac:dyDescent="0.3">
      <c r="A5024" s="16">
        <v>5019</v>
      </c>
      <c r="B5024" s="20" t="s">
        <v>15793</v>
      </c>
      <c r="C5024" s="113" t="s">
        <v>2437</v>
      </c>
      <c r="D5024" s="20" t="s">
        <v>14449</v>
      </c>
      <c r="E5024" s="116" t="s">
        <v>15794</v>
      </c>
      <c r="F5024" s="114" t="s">
        <v>14449</v>
      </c>
      <c r="G5024" s="21" t="s">
        <v>33</v>
      </c>
      <c r="H5024" s="115">
        <v>0</v>
      </c>
      <c r="I5024" s="115"/>
      <c r="J5024" s="21">
        <v>2132927.5967999995</v>
      </c>
      <c r="K5024" s="21">
        <v>1</v>
      </c>
      <c r="L5024" s="21"/>
      <c r="M5024" s="21">
        <v>0</v>
      </c>
      <c r="N5024" s="21"/>
      <c r="O5024" s="21">
        <v>0</v>
      </c>
      <c r="P5024" s="114"/>
      <c r="Q5024" s="114"/>
      <c r="R5024" s="16">
        <v>2132927.5967999995</v>
      </c>
      <c r="S5024" s="21">
        <v>1</v>
      </c>
      <c r="T5024" s="20" t="s">
        <v>15751</v>
      </c>
      <c r="U5024" s="16" t="s">
        <v>199</v>
      </c>
      <c r="V5024" s="16" t="s">
        <v>199</v>
      </c>
    </row>
    <row r="5025" spans="1:22" ht="112.5" x14ac:dyDescent="0.3">
      <c r="A5025" s="16">
        <v>5020</v>
      </c>
      <c r="B5025" s="21" t="s">
        <v>8621</v>
      </c>
      <c r="C5025" s="16" t="s">
        <v>7991</v>
      </c>
      <c r="D5025" s="16" t="s">
        <v>320</v>
      </c>
      <c r="E5025" s="16" t="s">
        <v>7992</v>
      </c>
      <c r="F5025" s="16"/>
      <c r="G5025" s="16" t="s">
        <v>33</v>
      </c>
      <c r="H5025" s="251">
        <v>70497.499999999985</v>
      </c>
      <c r="I5025" s="251">
        <v>32</v>
      </c>
      <c r="J5025" s="16">
        <v>775750</v>
      </c>
      <c r="K5025" s="16">
        <v>145</v>
      </c>
      <c r="L5025" s="16">
        <v>428000</v>
      </c>
      <c r="M5025" s="16">
        <v>80</v>
      </c>
      <c r="N5025" s="16">
        <v>428000</v>
      </c>
      <c r="O5025" s="16">
        <v>80</v>
      </c>
      <c r="P5025" s="16">
        <v>428000</v>
      </c>
      <c r="Q5025" s="16">
        <v>80</v>
      </c>
      <c r="R5025" s="16">
        <v>2130247.5</v>
      </c>
      <c r="S5025" s="16">
        <v>417</v>
      </c>
      <c r="T5025" s="16" t="s">
        <v>213</v>
      </c>
      <c r="U5025" s="16" t="s">
        <v>35</v>
      </c>
      <c r="V5025" s="16" t="s">
        <v>8175</v>
      </c>
    </row>
    <row r="5026" spans="1:22" ht="56.25" x14ac:dyDescent="0.3">
      <c r="A5026" s="16">
        <v>5021</v>
      </c>
      <c r="B5026" s="21" t="s">
        <v>452</v>
      </c>
      <c r="C5026" s="16" t="s">
        <v>453</v>
      </c>
      <c r="D5026" s="16" t="s">
        <v>454</v>
      </c>
      <c r="E5026" s="16" t="s">
        <v>1703</v>
      </c>
      <c r="F5026" s="16"/>
      <c r="G5026" s="16" t="s">
        <v>33</v>
      </c>
      <c r="H5026" s="251">
        <v>0</v>
      </c>
      <c r="I5026" s="251">
        <v>0</v>
      </c>
      <c r="J5026" s="16">
        <v>2130000</v>
      </c>
      <c r="K5026" s="16">
        <v>10</v>
      </c>
      <c r="L5026" s="16">
        <v>0</v>
      </c>
      <c r="M5026" s="16">
        <v>0</v>
      </c>
      <c r="N5026" s="16">
        <v>0</v>
      </c>
      <c r="O5026" s="16">
        <v>0</v>
      </c>
      <c r="P5026" s="16">
        <v>0</v>
      </c>
      <c r="Q5026" s="16">
        <v>0</v>
      </c>
      <c r="R5026" s="16">
        <v>2130000</v>
      </c>
      <c r="S5026" s="16">
        <v>10</v>
      </c>
      <c r="T5026" s="16" t="s">
        <v>786</v>
      </c>
      <c r="U5026" s="16" t="s">
        <v>83</v>
      </c>
      <c r="V5026" s="16" t="s">
        <v>199</v>
      </c>
    </row>
    <row r="5027" spans="1:22" ht="56.25" x14ac:dyDescent="0.3">
      <c r="A5027" s="16">
        <v>5022</v>
      </c>
      <c r="B5027" s="21" t="s">
        <v>396</v>
      </c>
      <c r="C5027" s="16" t="s">
        <v>2731</v>
      </c>
      <c r="D5027" s="16" t="s">
        <v>2732</v>
      </c>
      <c r="E5027" s="16"/>
      <c r="F5027" s="16"/>
      <c r="G5027" s="16" t="s">
        <v>33</v>
      </c>
      <c r="H5027" s="251">
        <v>387000</v>
      </c>
      <c r="I5027" s="251">
        <v>450</v>
      </c>
      <c r="J5027" s="16">
        <v>410220</v>
      </c>
      <c r="K5027" s="16">
        <v>450</v>
      </c>
      <c r="L5027" s="16">
        <v>426628.8</v>
      </c>
      <c r="M5027" s="16">
        <v>450</v>
      </c>
      <c r="N5027" s="16">
        <v>443693.95199999999</v>
      </c>
      <c r="O5027" s="16">
        <v>450</v>
      </c>
      <c r="P5027" s="16">
        <v>461441.71007999999</v>
      </c>
      <c r="Q5027" s="16">
        <v>450</v>
      </c>
      <c r="R5027" s="16">
        <v>2128984.46208</v>
      </c>
      <c r="S5027" s="16">
        <v>2250</v>
      </c>
      <c r="T5027" s="16" t="s">
        <v>198</v>
      </c>
      <c r="U5027" s="16" t="s">
        <v>2567</v>
      </c>
      <c r="V5027" s="16" t="s">
        <v>199</v>
      </c>
    </row>
    <row r="5028" spans="1:22" ht="131.25" x14ac:dyDescent="0.3">
      <c r="A5028" s="16">
        <v>5023</v>
      </c>
      <c r="B5028" s="51" t="s">
        <v>1114</v>
      </c>
      <c r="C5028" s="51" t="s">
        <v>15039</v>
      </c>
      <c r="D5028" s="51" t="s">
        <v>15040</v>
      </c>
      <c r="E5028" s="51" t="s">
        <v>15081</v>
      </c>
      <c r="F5028" s="40" t="s">
        <v>14449</v>
      </c>
      <c r="G5028" s="51" t="s">
        <v>9115</v>
      </c>
      <c r="H5028" s="437">
        <v>2128000</v>
      </c>
      <c r="I5028" s="251" t="s">
        <v>9113</v>
      </c>
      <c r="J5028" s="17"/>
      <c r="K5028" s="17"/>
      <c r="L5028" s="17"/>
      <c r="M5028" s="17"/>
      <c r="N5028" s="17"/>
      <c r="O5028" s="17"/>
      <c r="P5028" s="17"/>
      <c r="Q5028" s="17"/>
      <c r="R5028" s="16">
        <v>2128000</v>
      </c>
      <c r="S5028" s="16">
        <v>1</v>
      </c>
      <c r="T5028" s="51" t="s">
        <v>14655</v>
      </c>
      <c r="U5028" s="51"/>
      <c r="V5028" s="17"/>
    </row>
    <row r="5029" spans="1:22" ht="37.5" x14ac:dyDescent="0.3">
      <c r="A5029" s="16">
        <v>5024</v>
      </c>
      <c r="B5029" s="237" t="s">
        <v>6321</v>
      </c>
      <c r="C5029" s="237" t="s">
        <v>15373</v>
      </c>
      <c r="D5029" s="237" t="s">
        <v>15374</v>
      </c>
      <c r="E5029" s="237" t="s">
        <v>1051</v>
      </c>
      <c r="F5029" s="211"/>
      <c r="G5029" s="237" t="s">
        <v>9115</v>
      </c>
      <c r="H5029" s="299">
        <v>2128000</v>
      </c>
      <c r="I5029" s="299">
        <v>10</v>
      </c>
      <c r="J5029" s="211"/>
      <c r="K5029" s="211"/>
      <c r="L5029" s="211"/>
      <c r="M5029" s="211"/>
      <c r="N5029" s="211"/>
      <c r="O5029" s="211"/>
      <c r="P5029" s="211"/>
      <c r="Q5029" s="211"/>
      <c r="R5029" s="16">
        <v>2128000</v>
      </c>
      <c r="S5029" s="211"/>
      <c r="T5029" s="207" t="s">
        <v>14724</v>
      </c>
      <c r="U5029" s="248">
        <v>398</v>
      </c>
      <c r="V5029" s="249" t="s">
        <v>15372</v>
      </c>
    </row>
    <row r="5030" spans="1:22" ht="56.25" x14ac:dyDescent="0.3">
      <c r="A5030" s="16">
        <v>5025</v>
      </c>
      <c r="B5030" s="21" t="s">
        <v>417</v>
      </c>
      <c r="C5030" s="16" t="s">
        <v>1577</v>
      </c>
      <c r="D5030" s="16" t="s">
        <v>1578</v>
      </c>
      <c r="E5030" s="16" t="s">
        <v>10467</v>
      </c>
      <c r="F5030" s="16"/>
      <c r="G5030" s="16" t="s">
        <v>9115</v>
      </c>
      <c r="H5030" s="251">
        <v>2126374.9900000002</v>
      </c>
      <c r="I5030" s="251" t="s">
        <v>9123</v>
      </c>
      <c r="J5030" s="16"/>
      <c r="K5030" s="16"/>
      <c r="L5030" s="16"/>
      <c r="M5030" s="16"/>
      <c r="N5030" s="16"/>
      <c r="O5030" s="16"/>
      <c r="P5030" s="16"/>
      <c r="Q5030" s="16"/>
      <c r="R5030" s="16">
        <v>2126374.9900000002</v>
      </c>
      <c r="S5030" s="16">
        <v>6</v>
      </c>
      <c r="T5030" s="16" t="s">
        <v>76</v>
      </c>
      <c r="U5030" s="16" t="s">
        <v>2567</v>
      </c>
      <c r="V5030" s="16" t="s">
        <v>5437</v>
      </c>
    </row>
    <row r="5031" spans="1:22" ht="56.25" x14ac:dyDescent="0.3">
      <c r="A5031" s="16">
        <v>5026</v>
      </c>
      <c r="B5031" s="21" t="s">
        <v>417</v>
      </c>
      <c r="C5031" s="16" t="s">
        <v>1577</v>
      </c>
      <c r="D5031" s="16" t="s">
        <v>1578</v>
      </c>
      <c r="E5031" s="16" t="s">
        <v>10467</v>
      </c>
      <c r="F5031" s="16"/>
      <c r="G5031" s="16" t="s">
        <v>9115</v>
      </c>
      <c r="H5031" s="251">
        <v>2126374.9900000002</v>
      </c>
      <c r="I5031" s="251" t="s">
        <v>9123</v>
      </c>
      <c r="J5031" s="16"/>
      <c r="K5031" s="16"/>
      <c r="L5031" s="16"/>
      <c r="M5031" s="16"/>
      <c r="N5031" s="16"/>
      <c r="O5031" s="16"/>
      <c r="P5031" s="16"/>
      <c r="Q5031" s="16"/>
      <c r="R5031" s="16">
        <v>2126374.9900000002</v>
      </c>
      <c r="S5031" s="16">
        <v>6</v>
      </c>
      <c r="T5031" s="16" t="s">
        <v>76</v>
      </c>
      <c r="U5031" s="16" t="s">
        <v>2567</v>
      </c>
      <c r="V5031" s="16" t="s">
        <v>5437</v>
      </c>
    </row>
    <row r="5032" spans="1:22" ht="75" x14ac:dyDescent="0.3">
      <c r="A5032" s="16">
        <v>5027</v>
      </c>
      <c r="B5032" s="21" t="s">
        <v>339</v>
      </c>
      <c r="C5032" s="16" t="s">
        <v>340</v>
      </c>
      <c r="D5032" s="16" t="s">
        <v>341</v>
      </c>
      <c r="E5032" s="16" t="s">
        <v>342</v>
      </c>
      <c r="F5032" s="40" t="s">
        <v>343</v>
      </c>
      <c r="G5032" s="16" t="s">
        <v>33</v>
      </c>
      <c r="H5032" s="251">
        <v>708216.09</v>
      </c>
      <c r="I5032" s="251">
        <v>3</v>
      </c>
      <c r="J5032" s="29">
        <v>708216.09</v>
      </c>
      <c r="K5032" s="16">
        <v>3</v>
      </c>
      <c r="L5032" s="29">
        <v>708216.09</v>
      </c>
      <c r="M5032" s="16">
        <v>3</v>
      </c>
      <c r="N5032" s="16">
        <v>0</v>
      </c>
      <c r="O5032" s="16">
        <v>0</v>
      </c>
      <c r="P5032" s="16">
        <v>0</v>
      </c>
      <c r="Q5032" s="16">
        <v>0</v>
      </c>
      <c r="R5032" s="16">
        <v>2124648.27</v>
      </c>
      <c r="S5032" s="16">
        <v>9</v>
      </c>
      <c r="T5032" s="16" t="s">
        <v>213</v>
      </c>
      <c r="U5032" s="16" t="s">
        <v>61</v>
      </c>
      <c r="V5032" s="16" t="s">
        <v>344</v>
      </c>
    </row>
    <row r="5033" spans="1:22" ht="409.5" x14ac:dyDescent="0.3">
      <c r="A5033" s="16">
        <v>5028</v>
      </c>
      <c r="B5033" s="21" t="s">
        <v>3876</v>
      </c>
      <c r="C5033" s="16" t="s">
        <v>3877</v>
      </c>
      <c r="D5033" s="16" t="s">
        <v>3878</v>
      </c>
      <c r="E5033" s="16" t="s">
        <v>3879</v>
      </c>
      <c r="F5033" s="16"/>
      <c r="G5033" s="16" t="s">
        <v>33</v>
      </c>
      <c r="H5033" s="251">
        <v>2124150</v>
      </c>
      <c r="I5033" s="251">
        <v>10</v>
      </c>
      <c r="J5033" s="16">
        <v>0</v>
      </c>
      <c r="K5033" s="16">
        <v>0</v>
      </c>
      <c r="L5033" s="16">
        <v>0</v>
      </c>
      <c r="M5033" s="16">
        <v>0</v>
      </c>
      <c r="N5033" s="16">
        <v>0</v>
      </c>
      <c r="O5033" s="16">
        <v>0</v>
      </c>
      <c r="P5033" s="16">
        <v>0</v>
      </c>
      <c r="Q5033" s="16">
        <v>0</v>
      </c>
      <c r="R5033" s="16">
        <v>2124150</v>
      </c>
      <c r="S5033" s="16">
        <v>10</v>
      </c>
      <c r="T5033" s="16" t="s">
        <v>25</v>
      </c>
      <c r="U5033" s="16" t="s">
        <v>2567</v>
      </c>
      <c r="V5033" s="16" t="s">
        <v>2595</v>
      </c>
    </row>
    <row r="5034" spans="1:22" ht="243.75" x14ac:dyDescent="0.3">
      <c r="A5034" s="16">
        <v>5029</v>
      </c>
      <c r="B5034" s="38" t="s">
        <v>9161</v>
      </c>
      <c r="C5034" s="39" t="s">
        <v>9162</v>
      </c>
      <c r="D5034" s="39" t="s">
        <v>9163</v>
      </c>
      <c r="E5034" s="39" t="s">
        <v>9164</v>
      </c>
      <c r="F5034" s="36"/>
      <c r="G5034" s="102" t="s">
        <v>9680</v>
      </c>
      <c r="H5034" s="251">
        <v>531000</v>
      </c>
      <c r="I5034" s="251">
        <v>59</v>
      </c>
      <c r="J5034" s="16">
        <v>531000</v>
      </c>
      <c r="K5034" s="16">
        <v>59</v>
      </c>
      <c r="L5034" s="16">
        <v>531000</v>
      </c>
      <c r="M5034" s="16">
        <v>59</v>
      </c>
      <c r="N5034" s="16">
        <v>531000</v>
      </c>
      <c r="O5034" s="16">
        <v>59</v>
      </c>
      <c r="P5034" s="16">
        <v>0</v>
      </c>
      <c r="Q5034" s="16">
        <v>0</v>
      </c>
      <c r="R5034" s="16">
        <v>2124000</v>
      </c>
      <c r="S5034" s="103">
        <v>236</v>
      </c>
      <c r="T5034" s="16" t="s">
        <v>9160</v>
      </c>
      <c r="U5034" s="99" t="s">
        <v>83</v>
      </c>
      <c r="V5034" s="37"/>
    </row>
    <row r="5035" spans="1:22" ht="409.5" customHeight="1" x14ac:dyDescent="0.3">
      <c r="A5035" s="16">
        <v>5030</v>
      </c>
      <c r="B5035" s="113" t="s">
        <v>2062</v>
      </c>
      <c r="C5035" s="113" t="s">
        <v>4434</v>
      </c>
      <c r="D5035" s="113" t="s">
        <v>1954</v>
      </c>
      <c r="E5035" s="113" t="s">
        <v>15554</v>
      </c>
      <c r="F5035" s="113" t="s">
        <v>14449</v>
      </c>
      <c r="G5035" s="113" t="s">
        <v>7084</v>
      </c>
      <c r="H5035" s="189">
        <v>2123682.62</v>
      </c>
      <c r="I5035" s="189" t="s">
        <v>15643</v>
      </c>
      <c r="J5035" s="20"/>
      <c r="K5035" s="20"/>
      <c r="L5035" s="20"/>
      <c r="M5035" s="20"/>
      <c r="N5035" s="20"/>
      <c r="O5035" s="20"/>
      <c r="P5035" s="20"/>
      <c r="Q5035" s="20"/>
      <c r="R5035" s="16">
        <v>2123682.62</v>
      </c>
      <c r="S5035" s="21">
        <v>430</v>
      </c>
      <c r="T5035" s="113" t="s">
        <v>15626</v>
      </c>
      <c r="U5035" s="238"/>
      <c r="V5035" s="112"/>
    </row>
    <row r="5036" spans="1:22" ht="56.25" x14ac:dyDescent="0.3">
      <c r="A5036" s="16">
        <v>5031</v>
      </c>
      <c r="B5036" s="21" t="s">
        <v>417</v>
      </c>
      <c r="C5036" s="16" t="s">
        <v>726</v>
      </c>
      <c r="D5036" s="16" t="s">
        <v>727</v>
      </c>
      <c r="E5036" s="16" t="s">
        <v>10545</v>
      </c>
      <c r="F5036" s="16"/>
      <c r="G5036" s="16" t="s">
        <v>9115</v>
      </c>
      <c r="H5036" s="251">
        <v>2119782.34</v>
      </c>
      <c r="I5036" s="251" t="s">
        <v>9421</v>
      </c>
      <c r="J5036" s="16"/>
      <c r="K5036" s="16"/>
      <c r="L5036" s="16"/>
      <c r="M5036" s="16"/>
      <c r="N5036" s="16"/>
      <c r="O5036" s="16"/>
      <c r="P5036" s="16"/>
      <c r="Q5036" s="16"/>
      <c r="R5036" s="16">
        <v>2119782.34</v>
      </c>
      <c r="S5036" s="16">
        <v>8</v>
      </c>
      <c r="T5036" s="16" t="s">
        <v>76</v>
      </c>
      <c r="U5036" s="16" t="s">
        <v>83</v>
      </c>
      <c r="V5036" s="16" t="s">
        <v>10440</v>
      </c>
    </row>
    <row r="5037" spans="1:22" ht="56.25" x14ac:dyDescent="0.3">
      <c r="A5037" s="16">
        <v>5032</v>
      </c>
      <c r="B5037" s="21" t="s">
        <v>417</v>
      </c>
      <c r="C5037" s="16" t="s">
        <v>726</v>
      </c>
      <c r="D5037" s="16" t="s">
        <v>727</v>
      </c>
      <c r="E5037" s="16" t="s">
        <v>10545</v>
      </c>
      <c r="F5037" s="16"/>
      <c r="G5037" s="16" t="s">
        <v>9115</v>
      </c>
      <c r="H5037" s="251">
        <v>2119782.34</v>
      </c>
      <c r="I5037" s="251" t="s">
        <v>9421</v>
      </c>
      <c r="J5037" s="16"/>
      <c r="K5037" s="16"/>
      <c r="L5037" s="16"/>
      <c r="M5037" s="16"/>
      <c r="N5037" s="16"/>
      <c r="O5037" s="16"/>
      <c r="P5037" s="16"/>
      <c r="Q5037" s="16"/>
      <c r="R5037" s="16">
        <v>2119782.34</v>
      </c>
      <c r="S5037" s="16">
        <v>8</v>
      </c>
      <c r="T5037" s="16" t="s">
        <v>76</v>
      </c>
      <c r="U5037" s="16" t="s">
        <v>83</v>
      </c>
      <c r="V5037" s="16" t="s">
        <v>10440</v>
      </c>
    </row>
    <row r="5038" spans="1:22" ht="56.25" x14ac:dyDescent="0.3">
      <c r="A5038" s="16">
        <v>5033</v>
      </c>
      <c r="B5038" s="51" t="s">
        <v>6987</v>
      </c>
      <c r="C5038" s="51" t="s">
        <v>13340</v>
      </c>
      <c r="D5038" s="51" t="s">
        <v>13341</v>
      </c>
      <c r="E5038" s="51" t="s">
        <v>15082</v>
      </c>
      <c r="F5038" s="40" t="s">
        <v>14449</v>
      </c>
      <c r="G5038" s="51" t="s">
        <v>9115</v>
      </c>
      <c r="H5038" s="437">
        <v>2118824.42</v>
      </c>
      <c r="I5038" s="251" t="s">
        <v>9266</v>
      </c>
      <c r="J5038" s="17"/>
      <c r="K5038" s="17"/>
      <c r="L5038" s="17"/>
      <c r="M5038" s="17"/>
      <c r="N5038" s="17"/>
      <c r="O5038" s="17"/>
      <c r="P5038" s="17"/>
      <c r="Q5038" s="17"/>
      <c r="R5038" s="16">
        <v>2118824.42</v>
      </c>
      <c r="S5038" s="16">
        <v>4</v>
      </c>
      <c r="T5038" s="51" t="s">
        <v>14655</v>
      </c>
      <c r="U5038" s="51"/>
      <c r="V5038" s="17"/>
    </row>
    <row r="5039" spans="1:22" ht="37.5" x14ac:dyDescent="0.3">
      <c r="A5039" s="16">
        <v>5034</v>
      </c>
      <c r="B5039" s="21" t="s">
        <v>2406</v>
      </c>
      <c r="C5039" s="16" t="s">
        <v>2405</v>
      </c>
      <c r="D5039" s="16" t="s">
        <v>822</v>
      </c>
      <c r="E5039" s="16" t="s">
        <v>9309</v>
      </c>
      <c r="F5039" s="16"/>
      <c r="G5039" s="16" t="s">
        <v>7079</v>
      </c>
      <c r="H5039" s="251">
        <v>2118599.29</v>
      </c>
      <c r="I5039" s="251" t="s">
        <v>9310</v>
      </c>
      <c r="J5039" s="16"/>
      <c r="K5039" s="16"/>
      <c r="L5039" s="16"/>
      <c r="M5039" s="16"/>
      <c r="N5039" s="16"/>
      <c r="O5039" s="16"/>
      <c r="P5039" s="16"/>
      <c r="Q5039" s="16"/>
      <c r="R5039" s="16">
        <v>2118599.29</v>
      </c>
      <c r="S5039" s="16">
        <v>12816</v>
      </c>
      <c r="T5039" s="16" t="s">
        <v>1326</v>
      </c>
      <c r="U5039" s="16"/>
      <c r="V5039" s="16"/>
    </row>
    <row r="5040" spans="1:22" ht="356.25" x14ac:dyDescent="0.3">
      <c r="A5040" s="16">
        <v>5035</v>
      </c>
      <c r="B5040" s="21" t="s">
        <v>5902</v>
      </c>
      <c r="C5040" s="16" t="s">
        <v>5903</v>
      </c>
      <c r="D5040" s="16" t="s">
        <v>5719</v>
      </c>
      <c r="E5040" s="16" t="s">
        <v>5904</v>
      </c>
      <c r="F5040" s="16"/>
      <c r="G5040" s="16" t="s">
        <v>1493</v>
      </c>
      <c r="H5040" s="251">
        <v>2118480</v>
      </c>
      <c r="I5040" s="251">
        <v>4</v>
      </c>
      <c r="J5040" s="16">
        <v>0</v>
      </c>
      <c r="K5040" s="16">
        <v>0</v>
      </c>
      <c r="L5040" s="16">
        <v>0</v>
      </c>
      <c r="M5040" s="16">
        <v>0</v>
      </c>
      <c r="N5040" s="16">
        <v>0</v>
      </c>
      <c r="O5040" s="16">
        <v>0</v>
      </c>
      <c r="P5040" s="16">
        <v>0</v>
      </c>
      <c r="Q5040" s="16">
        <v>0</v>
      </c>
      <c r="R5040" s="16">
        <v>2118480</v>
      </c>
      <c r="S5040" s="16">
        <v>4</v>
      </c>
      <c r="T5040" s="16" t="s">
        <v>76</v>
      </c>
      <c r="U5040" s="16"/>
      <c r="V5040" s="16" t="s">
        <v>5905</v>
      </c>
    </row>
    <row r="5041" spans="1:22" ht="75" x14ac:dyDescent="0.3">
      <c r="A5041" s="16">
        <v>5036</v>
      </c>
      <c r="B5041" s="21" t="s">
        <v>163</v>
      </c>
      <c r="C5041" s="16" t="s">
        <v>164</v>
      </c>
      <c r="D5041" s="16" t="s">
        <v>368</v>
      </c>
      <c r="E5041" s="16" t="s">
        <v>10589</v>
      </c>
      <c r="F5041" s="16"/>
      <c r="G5041" s="16" t="s">
        <v>9115</v>
      </c>
      <c r="H5041" s="251">
        <v>2116800</v>
      </c>
      <c r="I5041" s="251" t="s">
        <v>9120</v>
      </c>
      <c r="J5041" s="16"/>
      <c r="K5041" s="16"/>
      <c r="L5041" s="16"/>
      <c r="M5041" s="16"/>
      <c r="N5041" s="16"/>
      <c r="O5041" s="16"/>
      <c r="P5041" s="16"/>
      <c r="Q5041" s="16"/>
      <c r="R5041" s="16">
        <v>2116800</v>
      </c>
      <c r="S5041" s="16">
        <v>2</v>
      </c>
      <c r="T5041" s="16" t="s">
        <v>76</v>
      </c>
      <c r="U5041" s="16" t="s">
        <v>294</v>
      </c>
      <c r="V5041" s="16" t="s">
        <v>7667</v>
      </c>
    </row>
    <row r="5042" spans="1:22" ht="56.25" x14ac:dyDescent="0.3">
      <c r="A5042" s="16">
        <v>5037</v>
      </c>
      <c r="B5042" s="51" t="s">
        <v>452</v>
      </c>
      <c r="C5042" s="51" t="s">
        <v>15257</v>
      </c>
      <c r="D5042" s="51" t="s">
        <v>15258</v>
      </c>
      <c r="E5042" s="51" t="s">
        <v>1051</v>
      </c>
      <c r="F5042" s="51"/>
      <c r="G5042" s="51" t="s">
        <v>9115</v>
      </c>
      <c r="H5042" s="437">
        <v>2116800</v>
      </c>
      <c r="I5042" s="251" t="s">
        <v>9123</v>
      </c>
      <c r="J5042" s="17"/>
      <c r="K5042" s="17"/>
      <c r="L5042" s="17"/>
      <c r="M5042" s="17"/>
      <c r="N5042" s="17"/>
      <c r="O5042" s="17"/>
      <c r="P5042" s="17"/>
      <c r="Q5042" s="17"/>
      <c r="R5042" s="16">
        <v>2116800</v>
      </c>
      <c r="S5042" s="16">
        <v>6</v>
      </c>
      <c r="T5042" s="51" t="s">
        <v>14655</v>
      </c>
      <c r="U5042" s="51"/>
      <c r="V5042" s="17"/>
    </row>
    <row r="5043" spans="1:22" ht="409.5" x14ac:dyDescent="0.3">
      <c r="A5043" s="16">
        <v>5038</v>
      </c>
      <c r="B5043" s="21" t="s">
        <v>5197</v>
      </c>
      <c r="C5043" s="16" t="s">
        <v>6471</v>
      </c>
      <c r="D5043" s="16" t="s">
        <v>6472</v>
      </c>
      <c r="E5043" s="16" t="s">
        <v>6596</v>
      </c>
      <c r="F5043" s="16"/>
      <c r="G5043" s="16" t="s">
        <v>1493</v>
      </c>
      <c r="H5043" s="251">
        <v>2116485</v>
      </c>
      <c r="I5043" s="251">
        <v>6</v>
      </c>
      <c r="J5043" s="16">
        <v>0</v>
      </c>
      <c r="K5043" s="16">
        <v>0</v>
      </c>
      <c r="L5043" s="16">
        <v>0</v>
      </c>
      <c r="M5043" s="16">
        <v>0</v>
      </c>
      <c r="N5043" s="16">
        <v>0</v>
      </c>
      <c r="O5043" s="16">
        <v>0</v>
      </c>
      <c r="P5043" s="16">
        <v>0</v>
      </c>
      <c r="Q5043" s="16">
        <v>0</v>
      </c>
      <c r="R5043" s="16">
        <v>2116485</v>
      </c>
      <c r="S5043" s="16">
        <v>6</v>
      </c>
      <c r="T5043" s="16" t="s">
        <v>76</v>
      </c>
      <c r="U5043" s="16"/>
      <c r="V5043" s="16"/>
    </row>
    <row r="5044" spans="1:22" ht="409.5" x14ac:dyDescent="0.3">
      <c r="A5044" s="16">
        <v>5039</v>
      </c>
      <c r="B5044" s="127" t="s">
        <v>2482</v>
      </c>
      <c r="C5044" s="102" t="s">
        <v>11442</v>
      </c>
      <c r="D5044" s="102" t="s">
        <v>1337</v>
      </c>
      <c r="E5044" s="134" t="s">
        <v>11443</v>
      </c>
      <c r="F5044" s="134"/>
      <c r="G5044" s="134" t="s">
        <v>11424</v>
      </c>
      <c r="H5044" s="308">
        <v>554330.36</v>
      </c>
      <c r="I5044" s="308">
        <v>4</v>
      </c>
      <c r="J5044" s="284">
        <v>587590.18000000005</v>
      </c>
      <c r="K5044" s="284">
        <v>8</v>
      </c>
      <c r="L5044" s="285">
        <v>308484.84000000003</v>
      </c>
      <c r="M5044" s="285">
        <v>4</v>
      </c>
      <c r="N5044" s="285">
        <v>323909.08</v>
      </c>
      <c r="O5044" s="285">
        <v>4</v>
      </c>
      <c r="P5044" s="285">
        <v>340104.54</v>
      </c>
      <c r="Q5044" s="285">
        <v>4</v>
      </c>
      <c r="R5044" s="16">
        <v>2114419</v>
      </c>
      <c r="S5044" s="16">
        <v>24</v>
      </c>
      <c r="T5044" s="134" t="s">
        <v>966</v>
      </c>
      <c r="U5044" s="134" t="s">
        <v>5737</v>
      </c>
      <c r="V5044" s="134" t="s">
        <v>11444</v>
      </c>
    </row>
    <row r="5045" spans="1:22" ht="75" x14ac:dyDescent="0.3">
      <c r="A5045" s="16">
        <v>5040</v>
      </c>
      <c r="B5045" s="16" t="s">
        <v>11789</v>
      </c>
      <c r="C5045" s="16" t="s">
        <v>11790</v>
      </c>
      <c r="D5045" s="16" t="s">
        <v>11791</v>
      </c>
      <c r="E5045" s="16" t="s">
        <v>13124</v>
      </c>
      <c r="F5045" s="16"/>
      <c r="G5045" s="151" t="s">
        <v>7079</v>
      </c>
      <c r="H5045" s="166">
        <v>2114121.2000000002</v>
      </c>
      <c r="I5045" s="166" t="s">
        <v>13125</v>
      </c>
      <c r="J5045" s="166"/>
      <c r="K5045" s="166"/>
      <c r="L5045" s="166"/>
      <c r="M5045" s="166"/>
      <c r="N5045" s="166"/>
      <c r="O5045" s="166"/>
      <c r="P5045" s="166"/>
      <c r="Q5045" s="166"/>
      <c r="R5045" s="16">
        <v>2114121.2000000002</v>
      </c>
      <c r="S5045" s="275">
        <v>24838</v>
      </c>
      <c r="T5045" s="20" t="s">
        <v>12910</v>
      </c>
      <c r="U5045" s="118" t="s">
        <v>2567</v>
      </c>
      <c r="V5045" s="118"/>
    </row>
    <row r="5046" spans="1:22" ht="206.25" x14ac:dyDescent="0.3">
      <c r="A5046" s="16">
        <v>5041</v>
      </c>
      <c r="B5046" s="114" t="s">
        <v>14276</v>
      </c>
      <c r="C5046" s="114" t="s">
        <v>14277</v>
      </c>
      <c r="D5046" s="114" t="s">
        <v>14278</v>
      </c>
      <c r="E5046" s="114" t="s">
        <v>14279</v>
      </c>
      <c r="F5046" s="114"/>
      <c r="G5046" s="21" t="s">
        <v>33</v>
      </c>
      <c r="H5046" s="115">
        <v>845625</v>
      </c>
      <c r="I5046" s="172">
        <v>2</v>
      </c>
      <c r="J5046" s="114">
        <v>845625</v>
      </c>
      <c r="K5046" s="114">
        <v>2</v>
      </c>
      <c r="L5046" s="114"/>
      <c r="M5046" s="114"/>
      <c r="N5046" s="114"/>
      <c r="O5046" s="114"/>
      <c r="P5046" s="114">
        <v>422812.5</v>
      </c>
      <c r="Q5046" s="114">
        <v>1</v>
      </c>
      <c r="R5046" s="16">
        <v>2114062.5</v>
      </c>
      <c r="S5046" s="114">
        <v>5</v>
      </c>
      <c r="T5046" s="114" t="s">
        <v>14166</v>
      </c>
      <c r="U5046" s="221"/>
      <c r="V5046" s="221"/>
    </row>
    <row r="5047" spans="1:22" ht="206.25" x14ac:dyDescent="0.3">
      <c r="A5047" s="16">
        <v>5042</v>
      </c>
      <c r="B5047" s="20" t="s">
        <v>14276</v>
      </c>
      <c r="C5047" s="20" t="s">
        <v>14277</v>
      </c>
      <c r="D5047" s="20" t="s">
        <v>14278</v>
      </c>
      <c r="E5047" s="20" t="s">
        <v>14279</v>
      </c>
      <c r="F5047" s="158"/>
      <c r="G5047" s="20" t="s">
        <v>11424</v>
      </c>
      <c r="H5047" s="144">
        <v>845625</v>
      </c>
      <c r="I5047" s="144">
        <v>2</v>
      </c>
      <c r="J5047" s="144">
        <v>845625</v>
      </c>
      <c r="K5047" s="140">
        <v>2</v>
      </c>
      <c r="L5047" s="144"/>
      <c r="M5047" s="140"/>
      <c r="N5047" s="144"/>
      <c r="O5047" s="140"/>
      <c r="P5047" s="144">
        <v>422812.5</v>
      </c>
      <c r="Q5047" s="140">
        <v>1</v>
      </c>
      <c r="R5047" s="16">
        <v>2114062.5</v>
      </c>
      <c r="S5047" s="142">
        <v>5</v>
      </c>
      <c r="T5047" s="140" t="s">
        <v>14166</v>
      </c>
      <c r="U5047" s="220"/>
      <c r="V5047" s="220"/>
    </row>
    <row r="5048" spans="1:22" ht="75" x14ac:dyDescent="0.3">
      <c r="A5048" s="16">
        <v>5043</v>
      </c>
      <c r="B5048" s="21" t="s">
        <v>452</v>
      </c>
      <c r="C5048" s="16" t="s">
        <v>869</v>
      </c>
      <c r="D5048" s="16" t="s">
        <v>870</v>
      </c>
      <c r="E5048" s="16" t="s">
        <v>871</v>
      </c>
      <c r="F5048" s="40" t="s">
        <v>872</v>
      </c>
      <c r="G5048" s="16" t="s">
        <v>33</v>
      </c>
      <c r="H5048" s="251">
        <v>670000</v>
      </c>
      <c r="I5048" s="251">
        <v>8</v>
      </c>
      <c r="J5048" s="16">
        <v>704000</v>
      </c>
      <c r="K5048" s="16">
        <v>8</v>
      </c>
      <c r="L5048" s="16">
        <v>739000</v>
      </c>
      <c r="M5048" s="16">
        <v>8</v>
      </c>
      <c r="N5048" s="16">
        <v>0</v>
      </c>
      <c r="O5048" s="16">
        <v>0</v>
      </c>
      <c r="P5048" s="16">
        <v>0</v>
      </c>
      <c r="Q5048" s="16">
        <v>0</v>
      </c>
      <c r="R5048" s="16">
        <v>2113000</v>
      </c>
      <c r="S5048" s="16">
        <v>24</v>
      </c>
      <c r="T5048" s="16" t="s">
        <v>867</v>
      </c>
      <c r="U5048" s="16" t="s">
        <v>83</v>
      </c>
      <c r="V5048" s="16" t="s">
        <v>199</v>
      </c>
    </row>
    <row r="5049" spans="1:22" ht="150" x14ac:dyDescent="0.3">
      <c r="A5049" s="16">
        <v>5044</v>
      </c>
      <c r="B5049" s="21" t="s">
        <v>8622</v>
      </c>
      <c r="C5049" s="16" t="s">
        <v>696</v>
      </c>
      <c r="D5049" s="16" t="s">
        <v>695</v>
      </c>
      <c r="E5049" s="16" t="s">
        <v>697</v>
      </c>
      <c r="F5049" s="16"/>
      <c r="G5049" s="16" t="s">
        <v>33</v>
      </c>
      <c r="H5049" s="251">
        <v>379999.99999999994</v>
      </c>
      <c r="I5049" s="251">
        <v>40</v>
      </c>
      <c r="J5049" s="16">
        <v>433200</v>
      </c>
      <c r="K5049" s="16">
        <v>38</v>
      </c>
      <c r="L5049" s="16">
        <v>433200</v>
      </c>
      <c r="M5049" s="16">
        <v>38</v>
      </c>
      <c r="N5049" s="16">
        <v>433200</v>
      </c>
      <c r="O5049" s="16">
        <v>38</v>
      </c>
      <c r="P5049" s="16">
        <v>433200</v>
      </c>
      <c r="Q5049" s="16">
        <v>38</v>
      </c>
      <c r="R5049" s="16">
        <v>2112800</v>
      </c>
      <c r="S5049" s="16">
        <v>192</v>
      </c>
      <c r="T5049" s="16" t="s">
        <v>213</v>
      </c>
      <c r="U5049" s="16" t="s">
        <v>35</v>
      </c>
      <c r="V5049" s="16" t="s">
        <v>8623</v>
      </c>
    </row>
    <row r="5050" spans="1:22" ht="56.25" x14ac:dyDescent="0.3">
      <c r="A5050" s="16">
        <v>5045</v>
      </c>
      <c r="B5050" s="21" t="s">
        <v>8624</v>
      </c>
      <c r="C5050" s="16" t="s">
        <v>8625</v>
      </c>
      <c r="D5050" s="16" t="s">
        <v>538</v>
      </c>
      <c r="E5050" s="16" t="s">
        <v>8626</v>
      </c>
      <c r="F5050" s="16"/>
      <c r="G5050" s="16" t="s">
        <v>1664</v>
      </c>
      <c r="H5050" s="251">
        <v>454950</v>
      </c>
      <c r="I5050" s="251">
        <v>90</v>
      </c>
      <c r="J5050" s="16">
        <v>433415</v>
      </c>
      <c r="K5050" s="16">
        <v>85</v>
      </c>
      <c r="L5050" s="16">
        <v>407920</v>
      </c>
      <c r="M5050" s="16">
        <v>80</v>
      </c>
      <c r="N5050" s="16">
        <v>407920</v>
      </c>
      <c r="O5050" s="16">
        <v>80</v>
      </c>
      <c r="P5050" s="16">
        <v>407920</v>
      </c>
      <c r="Q5050" s="16">
        <v>80</v>
      </c>
      <c r="R5050" s="16">
        <v>2112125</v>
      </c>
      <c r="S5050" s="16">
        <v>415</v>
      </c>
      <c r="T5050" s="16" t="s">
        <v>213</v>
      </c>
      <c r="U5050" s="16" t="s">
        <v>7048</v>
      </c>
      <c r="V5050" s="16" t="s">
        <v>7048</v>
      </c>
    </row>
    <row r="5051" spans="1:22" ht="281.25" x14ac:dyDescent="0.3">
      <c r="A5051" s="16">
        <v>5046</v>
      </c>
      <c r="B5051" s="21" t="s">
        <v>8627</v>
      </c>
      <c r="C5051" s="16" t="s">
        <v>2397</v>
      </c>
      <c r="D5051" s="16" t="s">
        <v>2396</v>
      </c>
      <c r="E5051" s="16" t="s">
        <v>2398</v>
      </c>
      <c r="F5051" s="16"/>
      <c r="G5051" s="16" t="s">
        <v>33</v>
      </c>
      <c r="H5051" s="251">
        <v>452188</v>
      </c>
      <c r="I5051" s="251">
        <v>239</v>
      </c>
      <c r="J5051" s="16">
        <v>302720</v>
      </c>
      <c r="K5051" s="16">
        <v>160</v>
      </c>
      <c r="L5051" s="16">
        <v>452188</v>
      </c>
      <c r="M5051" s="16">
        <v>239</v>
      </c>
      <c r="N5051" s="16">
        <v>452188</v>
      </c>
      <c r="O5051" s="16">
        <v>239</v>
      </c>
      <c r="P5051" s="16">
        <v>452188</v>
      </c>
      <c r="Q5051" s="16">
        <v>239</v>
      </c>
      <c r="R5051" s="16">
        <v>2111472</v>
      </c>
      <c r="S5051" s="16">
        <v>1116</v>
      </c>
      <c r="T5051" s="16" t="s">
        <v>213</v>
      </c>
      <c r="U5051" s="16" t="s">
        <v>7048</v>
      </c>
      <c r="V5051" s="16" t="s">
        <v>7048</v>
      </c>
    </row>
    <row r="5052" spans="1:22" ht="131.25" x14ac:dyDescent="0.3">
      <c r="A5052" s="16">
        <v>5047</v>
      </c>
      <c r="B5052" s="20" t="s">
        <v>339</v>
      </c>
      <c r="C5052" s="113" t="s">
        <v>14511</v>
      </c>
      <c r="D5052" s="20" t="s">
        <v>14512</v>
      </c>
      <c r="E5052" s="114"/>
      <c r="F5052" s="20" t="s">
        <v>14449</v>
      </c>
      <c r="G5052" s="113" t="s">
        <v>1493</v>
      </c>
      <c r="H5052" s="189">
        <v>2111360</v>
      </c>
      <c r="I5052" s="115">
        <v>4</v>
      </c>
      <c r="J5052" s="21"/>
      <c r="K5052" s="21"/>
      <c r="L5052" s="21"/>
      <c r="M5052" s="21"/>
      <c r="N5052" s="21"/>
      <c r="O5052" s="20"/>
      <c r="P5052" s="21"/>
      <c r="Q5052" s="20"/>
      <c r="R5052" s="16">
        <v>2111360</v>
      </c>
      <c r="S5052" s="21"/>
      <c r="T5052" s="113" t="s">
        <v>14450</v>
      </c>
      <c r="U5052" s="16"/>
      <c r="V5052" s="16"/>
    </row>
    <row r="5053" spans="1:22" ht="56.25" x14ac:dyDescent="0.3">
      <c r="A5053" s="16">
        <v>5048</v>
      </c>
      <c r="B5053" s="21" t="s">
        <v>8628</v>
      </c>
      <c r="C5053" s="16" t="s">
        <v>6567</v>
      </c>
      <c r="D5053" s="16" t="s">
        <v>704</v>
      </c>
      <c r="E5053" s="16" t="s">
        <v>5317</v>
      </c>
      <c r="F5053" s="16"/>
      <c r="G5053" s="16" t="s">
        <v>33</v>
      </c>
      <c r="H5053" s="251">
        <v>551207.99999999988</v>
      </c>
      <c r="I5053" s="251">
        <v>3</v>
      </c>
      <c r="J5053" s="16">
        <v>389740</v>
      </c>
      <c r="K5053" s="16">
        <v>2</v>
      </c>
      <c r="L5053" s="16">
        <v>389740</v>
      </c>
      <c r="M5053" s="16">
        <v>2</v>
      </c>
      <c r="N5053" s="16">
        <v>389740</v>
      </c>
      <c r="O5053" s="16">
        <v>2</v>
      </c>
      <c r="P5053" s="16">
        <v>389740</v>
      </c>
      <c r="Q5053" s="16">
        <v>2</v>
      </c>
      <c r="R5053" s="16">
        <v>2110168</v>
      </c>
      <c r="S5053" s="16">
        <v>11</v>
      </c>
      <c r="T5053" s="16" t="s">
        <v>213</v>
      </c>
      <c r="U5053" s="16" t="s">
        <v>7048</v>
      </c>
      <c r="V5053" s="16" t="s">
        <v>7048</v>
      </c>
    </row>
    <row r="5054" spans="1:22" ht="168.75" x14ac:dyDescent="0.3">
      <c r="A5054" s="16">
        <v>5049</v>
      </c>
      <c r="B5054" s="21" t="s">
        <v>6359</v>
      </c>
      <c r="C5054" s="16" t="s">
        <v>6360</v>
      </c>
      <c r="D5054" s="16" t="s">
        <v>6361</v>
      </c>
      <c r="E5054" s="16" t="s">
        <v>6362</v>
      </c>
      <c r="F5054" s="16"/>
      <c r="G5054" s="16" t="s">
        <v>1493</v>
      </c>
      <c r="H5054" s="251">
        <v>2103753.8200000003</v>
      </c>
      <c r="I5054" s="251">
        <v>14</v>
      </c>
      <c r="J5054" s="16">
        <v>0</v>
      </c>
      <c r="K5054" s="16">
        <v>0</v>
      </c>
      <c r="L5054" s="16">
        <v>0</v>
      </c>
      <c r="M5054" s="16">
        <v>0</v>
      </c>
      <c r="N5054" s="16">
        <v>0</v>
      </c>
      <c r="O5054" s="16">
        <v>0</v>
      </c>
      <c r="P5054" s="16">
        <v>0</v>
      </c>
      <c r="Q5054" s="16">
        <v>0</v>
      </c>
      <c r="R5054" s="16">
        <v>2103753.8200000003</v>
      </c>
      <c r="S5054" s="16">
        <v>14</v>
      </c>
      <c r="T5054" s="16" t="s">
        <v>76</v>
      </c>
      <c r="U5054" s="16"/>
      <c r="V5054" s="16"/>
    </row>
    <row r="5055" spans="1:22" ht="56.25" x14ac:dyDescent="0.3">
      <c r="A5055" s="16">
        <v>5050</v>
      </c>
      <c r="B5055" s="16" t="s">
        <v>3260</v>
      </c>
      <c r="C5055" s="16" t="s">
        <v>4303</v>
      </c>
      <c r="D5055" s="16" t="s">
        <v>4304</v>
      </c>
      <c r="E5055" s="16" t="s">
        <v>13663</v>
      </c>
      <c r="F5055" s="16"/>
      <c r="G5055" s="151" t="s">
        <v>9115</v>
      </c>
      <c r="H5055" s="166">
        <v>2103192</v>
      </c>
      <c r="I5055" s="166" t="s">
        <v>10484</v>
      </c>
      <c r="J5055" s="166"/>
      <c r="K5055" s="166"/>
      <c r="L5055" s="166"/>
      <c r="M5055" s="166"/>
      <c r="N5055" s="166"/>
      <c r="O5055" s="166"/>
      <c r="P5055" s="166"/>
      <c r="Q5055" s="166"/>
      <c r="R5055" s="16">
        <v>2103192</v>
      </c>
      <c r="S5055" s="275">
        <v>1500</v>
      </c>
      <c r="T5055" s="123" t="s">
        <v>13573</v>
      </c>
      <c r="U5055" s="118"/>
      <c r="V5055" s="118" t="s">
        <v>13664</v>
      </c>
    </row>
    <row r="5056" spans="1:22" ht="187.5" x14ac:dyDescent="0.3">
      <c r="A5056" s="16">
        <v>5051</v>
      </c>
      <c r="B5056" s="131" t="s">
        <v>11688</v>
      </c>
      <c r="C5056" s="131" t="s">
        <v>11689</v>
      </c>
      <c r="D5056" s="131" t="s">
        <v>11690</v>
      </c>
      <c r="E5056" s="131" t="s">
        <v>11691</v>
      </c>
      <c r="F5056" s="131"/>
      <c r="G5056" s="165" t="s">
        <v>33</v>
      </c>
      <c r="H5056" s="188">
        <v>2103000</v>
      </c>
      <c r="I5056" s="489"/>
      <c r="J5056" s="131"/>
      <c r="K5056" s="131"/>
      <c r="L5056" s="131"/>
      <c r="M5056" s="131"/>
      <c r="N5056" s="131"/>
      <c r="O5056" s="131"/>
      <c r="P5056" s="131"/>
      <c r="Q5056" s="131"/>
      <c r="R5056" s="16">
        <v>2103000</v>
      </c>
      <c r="S5056" s="131"/>
      <c r="T5056" s="131" t="s">
        <v>11563</v>
      </c>
      <c r="U5056" s="229"/>
      <c r="V5056" s="229"/>
    </row>
    <row r="5057" spans="1:22" ht="75" x14ac:dyDescent="0.3">
      <c r="A5057" s="16">
        <v>5052</v>
      </c>
      <c r="B5057" s="16" t="s">
        <v>4091</v>
      </c>
      <c r="C5057" s="16" t="s">
        <v>4092</v>
      </c>
      <c r="D5057" s="16" t="s">
        <v>1337</v>
      </c>
      <c r="E5057" s="16" t="s">
        <v>13109</v>
      </c>
      <c r="F5057" s="16"/>
      <c r="G5057" s="151" t="s">
        <v>33</v>
      </c>
      <c r="H5057" s="166">
        <v>2102413.39</v>
      </c>
      <c r="I5057" s="166">
        <v>7</v>
      </c>
      <c r="J5057" s="166">
        <v>0</v>
      </c>
      <c r="K5057" s="166">
        <v>0</v>
      </c>
      <c r="L5057" s="166">
        <v>0</v>
      </c>
      <c r="M5057" s="166">
        <v>0</v>
      </c>
      <c r="N5057" s="166">
        <v>0</v>
      </c>
      <c r="O5057" s="166">
        <v>0</v>
      </c>
      <c r="P5057" s="166">
        <v>0</v>
      </c>
      <c r="Q5057" s="166">
        <v>0</v>
      </c>
      <c r="R5057" s="16">
        <v>2102413.39</v>
      </c>
      <c r="S5057" s="275">
        <v>7</v>
      </c>
      <c r="T5057" s="123" t="s">
        <v>12910</v>
      </c>
      <c r="U5057" s="166" t="s">
        <v>2567</v>
      </c>
      <c r="V5057" s="166"/>
    </row>
    <row r="5058" spans="1:22" x14ac:dyDescent="0.3">
      <c r="A5058" s="16">
        <v>5053</v>
      </c>
      <c r="B5058" s="118" t="s">
        <v>15471</v>
      </c>
      <c r="C5058" s="118" t="s">
        <v>15472</v>
      </c>
      <c r="D5058" s="118" t="s">
        <v>6334</v>
      </c>
      <c r="E5058" s="118" t="s">
        <v>15473</v>
      </c>
      <c r="F5058" s="118" t="s">
        <v>14449</v>
      </c>
      <c r="G5058" s="118" t="s">
        <v>9115</v>
      </c>
      <c r="H5058" s="166">
        <v>0</v>
      </c>
      <c r="I5058" s="166">
        <v>0</v>
      </c>
      <c r="J5058" s="118">
        <v>0</v>
      </c>
      <c r="K5058" s="118">
        <v>0</v>
      </c>
      <c r="L5058" s="118">
        <v>2101374.4500000002</v>
      </c>
      <c r="M5058" s="118">
        <v>3</v>
      </c>
      <c r="N5058" s="118">
        <v>0</v>
      </c>
      <c r="O5058" s="118">
        <v>0</v>
      </c>
      <c r="P5058" s="118">
        <v>0</v>
      </c>
      <c r="Q5058" s="118">
        <v>0</v>
      </c>
      <c r="R5058" s="16">
        <v>2101374.4500000002</v>
      </c>
      <c r="S5058" s="118">
        <v>3</v>
      </c>
      <c r="T5058" s="20" t="s">
        <v>15403</v>
      </c>
      <c r="U5058" s="118"/>
      <c r="V5058" s="118"/>
    </row>
    <row r="5059" spans="1:22" ht="112.5" x14ac:dyDescent="0.3">
      <c r="A5059" s="16">
        <v>5054</v>
      </c>
      <c r="B5059" s="21" t="s">
        <v>8629</v>
      </c>
      <c r="C5059" s="16" t="s">
        <v>8630</v>
      </c>
      <c r="D5059" s="16" t="s">
        <v>7813</v>
      </c>
      <c r="E5059" s="16" t="s">
        <v>8631</v>
      </c>
      <c r="F5059" s="16"/>
      <c r="G5059" s="16" t="s">
        <v>1664</v>
      </c>
      <c r="H5059" s="251">
        <v>403200</v>
      </c>
      <c r="I5059" s="251">
        <v>840</v>
      </c>
      <c r="J5059" s="16">
        <v>246528</v>
      </c>
      <c r="K5059" s="16">
        <v>428</v>
      </c>
      <c r="L5059" s="16">
        <v>483840</v>
      </c>
      <c r="M5059" s="16">
        <v>840</v>
      </c>
      <c r="N5059" s="16">
        <v>483840</v>
      </c>
      <c r="O5059" s="16">
        <v>840</v>
      </c>
      <c r="P5059" s="16">
        <v>483840</v>
      </c>
      <c r="Q5059" s="16">
        <v>840</v>
      </c>
      <c r="R5059" s="16">
        <v>2101248</v>
      </c>
      <c r="S5059" s="16">
        <v>3788</v>
      </c>
      <c r="T5059" s="16" t="s">
        <v>213</v>
      </c>
      <c r="U5059" s="16" t="s">
        <v>603</v>
      </c>
      <c r="V5059" s="16" t="s">
        <v>8632</v>
      </c>
    </row>
    <row r="5060" spans="1:22" ht="75" x14ac:dyDescent="0.3">
      <c r="A5060" s="16">
        <v>5055</v>
      </c>
      <c r="B5060" s="20" t="s">
        <v>3389</v>
      </c>
      <c r="C5060" s="47" t="s">
        <v>3390</v>
      </c>
      <c r="D5060" s="47" t="s">
        <v>3391</v>
      </c>
      <c r="E5060" s="45" t="s">
        <v>3392</v>
      </c>
      <c r="F5060" s="16"/>
      <c r="G5060" s="16" t="s">
        <v>33</v>
      </c>
      <c r="H5060" s="251">
        <v>2100000</v>
      </c>
      <c r="I5060" s="251">
        <v>10</v>
      </c>
      <c r="J5060" s="16">
        <v>0</v>
      </c>
      <c r="K5060" s="16">
        <v>0</v>
      </c>
      <c r="L5060" s="16">
        <v>0</v>
      </c>
      <c r="M5060" s="16">
        <v>0</v>
      </c>
      <c r="N5060" s="16">
        <v>0</v>
      </c>
      <c r="O5060" s="16">
        <v>0</v>
      </c>
      <c r="P5060" s="16">
        <v>0</v>
      </c>
      <c r="Q5060" s="16">
        <v>0</v>
      </c>
      <c r="R5060" s="16">
        <v>2100000</v>
      </c>
      <c r="S5060" s="16">
        <v>10</v>
      </c>
      <c r="T5060" s="16" t="s">
        <v>1516</v>
      </c>
      <c r="U5060" s="16" t="s">
        <v>2567</v>
      </c>
      <c r="V5060" s="16" t="s">
        <v>199</v>
      </c>
    </row>
    <row r="5061" spans="1:22" ht="409.5" x14ac:dyDescent="0.3">
      <c r="A5061" s="16">
        <v>5056</v>
      </c>
      <c r="B5061" s="21" t="s">
        <v>384</v>
      </c>
      <c r="C5061" s="16" t="s">
        <v>4799</v>
      </c>
      <c r="D5061" s="16" t="s">
        <v>4800</v>
      </c>
      <c r="E5061" s="16" t="s">
        <v>6554</v>
      </c>
      <c r="F5061" s="16"/>
      <c r="G5061" s="16" t="s">
        <v>1493</v>
      </c>
      <c r="H5061" s="251">
        <v>2100000</v>
      </c>
      <c r="I5061" s="251">
        <v>7</v>
      </c>
      <c r="J5061" s="16">
        <v>0</v>
      </c>
      <c r="K5061" s="16">
        <v>0</v>
      </c>
      <c r="L5061" s="16">
        <v>0</v>
      </c>
      <c r="M5061" s="16">
        <v>0</v>
      </c>
      <c r="N5061" s="16">
        <v>0</v>
      </c>
      <c r="O5061" s="16">
        <v>0</v>
      </c>
      <c r="P5061" s="16">
        <v>0</v>
      </c>
      <c r="Q5061" s="16">
        <v>0</v>
      </c>
      <c r="R5061" s="16">
        <v>2100000</v>
      </c>
      <c r="S5061" s="16">
        <v>7</v>
      </c>
      <c r="T5061" s="16" t="s">
        <v>76</v>
      </c>
      <c r="U5061" s="16"/>
      <c r="V5061" s="16"/>
    </row>
    <row r="5062" spans="1:22" ht="409.5" x14ac:dyDescent="0.3">
      <c r="A5062" s="16">
        <v>5057</v>
      </c>
      <c r="B5062" s="21" t="s">
        <v>5787</v>
      </c>
      <c r="C5062" s="16" t="s">
        <v>6542</v>
      </c>
      <c r="D5062" s="16" t="s">
        <v>6543</v>
      </c>
      <c r="E5062" s="16" t="s">
        <v>6658</v>
      </c>
      <c r="F5062" s="16"/>
      <c r="G5062" s="16" t="s">
        <v>1493</v>
      </c>
      <c r="H5062" s="251">
        <v>2100000</v>
      </c>
      <c r="I5062" s="251">
        <v>5</v>
      </c>
      <c r="J5062" s="16">
        <v>0</v>
      </c>
      <c r="K5062" s="16">
        <v>0</v>
      </c>
      <c r="L5062" s="16">
        <v>0</v>
      </c>
      <c r="M5062" s="16">
        <v>0</v>
      </c>
      <c r="N5062" s="16">
        <v>0</v>
      </c>
      <c r="O5062" s="16">
        <v>0</v>
      </c>
      <c r="P5062" s="16">
        <v>0</v>
      </c>
      <c r="Q5062" s="16">
        <v>0</v>
      </c>
      <c r="R5062" s="16">
        <v>2100000</v>
      </c>
      <c r="S5062" s="16">
        <v>5</v>
      </c>
      <c r="T5062" s="16" t="s">
        <v>76</v>
      </c>
      <c r="U5062" s="16"/>
      <c r="V5062" s="16"/>
    </row>
    <row r="5063" spans="1:22" ht="112.5" x14ac:dyDescent="0.3">
      <c r="A5063" s="16">
        <v>5058</v>
      </c>
      <c r="B5063" s="21" t="s">
        <v>6774</v>
      </c>
      <c r="C5063" s="16" t="s">
        <v>6775</v>
      </c>
      <c r="D5063" s="16" t="s">
        <v>6776</v>
      </c>
      <c r="E5063" s="16" t="s">
        <v>6777</v>
      </c>
      <c r="F5063" s="16"/>
      <c r="G5063" s="16" t="s">
        <v>1493</v>
      </c>
      <c r="H5063" s="251">
        <v>2100000</v>
      </c>
      <c r="I5063" s="251">
        <v>1</v>
      </c>
      <c r="J5063" s="16">
        <v>0</v>
      </c>
      <c r="K5063" s="16">
        <v>0</v>
      </c>
      <c r="L5063" s="16">
        <v>0</v>
      </c>
      <c r="M5063" s="16">
        <v>0</v>
      </c>
      <c r="N5063" s="16">
        <v>0</v>
      </c>
      <c r="O5063" s="16">
        <v>0</v>
      </c>
      <c r="P5063" s="16">
        <v>0</v>
      </c>
      <c r="Q5063" s="16">
        <v>0</v>
      </c>
      <c r="R5063" s="16">
        <v>2100000</v>
      </c>
      <c r="S5063" s="16">
        <v>1</v>
      </c>
      <c r="T5063" s="16" t="s">
        <v>76</v>
      </c>
      <c r="U5063" s="16"/>
      <c r="V5063" s="16" t="s">
        <v>6778</v>
      </c>
    </row>
    <row r="5064" spans="1:22" ht="93.75" x14ac:dyDescent="0.3">
      <c r="A5064" s="16">
        <v>5059</v>
      </c>
      <c r="B5064" s="21" t="s">
        <v>417</v>
      </c>
      <c r="C5064" s="16" t="s">
        <v>1766</v>
      </c>
      <c r="D5064" s="16" t="s">
        <v>1767</v>
      </c>
      <c r="E5064" s="16" t="s">
        <v>10514</v>
      </c>
      <c r="F5064" s="16"/>
      <c r="G5064" s="16" t="s">
        <v>9115</v>
      </c>
      <c r="H5064" s="251">
        <v>2099357.5699999998</v>
      </c>
      <c r="I5064" s="251" t="s">
        <v>9421</v>
      </c>
      <c r="J5064" s="16"/>
      <c r="K5064" s="16"/>
      <c r="L5064" s="16"/>
      <c r="M5064" s="16"/>
      <c r="N5064" s="16"/>
      <c r="O5064" s="16"/>
      <c r="P5064" s="16"/>
      <c r="Q5064" s="16"/>
      <c r="R5064" s="16">
        <v>2099357.5699999998</v>
      </c>
      <c r="S5064" s="16">
        <v>8</v>
      </c>
      <c r="T5064" s="16" t="s">
        <v>76</v>
      </c>
      <c r="U5064" s="16" t="s">
        <v>61</v>
      </c>
      <c r="V5064" s="16" t="s">
        <v>5435</v>
      </c>
    </row>
    <row r="5065" spans="1:22" ht="409.5" x14ac:dyDescent="0.3">
      <c r="A5065" s="16">
        <v>5060</v>
      </c>
      <c r="B5065" s="21" t="s">
        <v>3346</v>
      </c>
      <c r="C5065" s="16" t="s">
        <v>5509</v>
      </c>
      <c r="D5065" s="16" t="s">
        <v>5510</v>
      </c>
      <c r="E5065" s="16" t="s">
        <v>5511</v>
      </c>
      <c r="F5065" s="16"/>
      <c r="G5065" s="16" t="s">
        <v>1493</v>
      </c>
      <c r="H5065" s="251">
        <v>2096642.2</v>
      </c>
      <c r="I5065" s="251">
        <v>20</v>
      </c>
      <c r="J5065" s="16">
        <v>0</v>
      </c>
      <c r="K5065" s="16">
        <v>0</v>
      </c>
      <c r="L5065" s="16">
        <v>0</v>
      </c>
      <c r="M5065" s="16">
        <v>0</v>
      </c>
      <c r="N5065" s="16">
        <v>0</v>
      </c>
      <c r="O5065" s="16">
        <v>0</v>
      </c>
      <c r="P5065" s="16">
        <v>0</v>
      </c>
      <c r="Q5065" s="16">
        <v>0</v>
      </c>
      <c r="R5065" s="16">
        <v>2096642.2</v>
      </c>
      <c r="S5065" s="16">
        <v>20</v>
      </c>
      <c r="T5065" s="16" t="s">
        <v>76</v>
      </c>
      <c r="U5065" s="16" t="s">
        <v>294</v>
      </c>
      <c r="V5065" s="16" t="s">
        <v>3073</v>
      </c>
    </row>
    <row r="5066" spans="1:22" ht="75" x14ac:dyDescent="0.3">
      <c r="A5066" s="16">
        <v>5061</v>
      </c>
      <c r="B5066" s="113" t="s">
        <v>915</v>
      </c>
      <c r="C5066" s="113" t="s">
        <v>916</v>
      </c>
      <c r="D5066" s="113" t="s">
        <v>917</v>
      </c>
      <c r="E5066" s="113" t="s">
        <v>14510</v>
      </c>
      <c r="F5066" s="20" t="s">
        <v>14449</v>
      </c>
      <c r="G5066" s="113" t="s">
        <v>9115</v>
      </c>
      <c r="H5066" s="189">
        <v>2095360</v>
      </c>
      <c r="I5066" s="172" t="s">
        <v>9266</v>
      </c>
      <c r="J5066" s="20"/>
      <c r="K5066" s="20"/>
      <c r="L5066" s="20"/>
      <c r="M5066" s="20"/>
      <c r="N5066" s="20"/>
      <c r="O5066" s="20"/>
      <c r="P5066" s="20"/>
      <c r="Q5066" s="20"/>
      <c r="R5066" s="16">
        <v>2095360</v>
      </c>
      <c r="S5066" s="21">
        <v>4</v>
      </c>
      <c r="T5066" s="113" t="s">
        <v>14450</v>
      </c>
      <c r="U5066" s="16"/>
      <c r="V5066" s="112"/>
    </row>
    <row r="5067" spans="1:22" ht="37.5" x14ac:dyDescent="0.3">
      <c r="A5067" s="16">
        <v>5062</v>
      </c>
      <c r="B5067" s="21" t="s">
        <v>5622</v>
      </c>
      <c r="C5067" s="16" t="s">
        <v>5623</v>
      </c>
      <c r="D5067" s="16" t="s">
        <v>5624</v>
      </c>
      <c r="E5067" s="16" t="s">
        <v>10687</v>
      </c>
      <c r="F5067" s="16"/>
      <c r="G5067" s="16" t="s">
        <v>9122</v>
      </c>
      <c r="H5067" s="251">
        <v>2088800</v>
      </c>
      <c r="I5067" s="251" t="s">
        <v>9117</v>
      </c>
      <c r="J5067" s="16"/>
      <c r="K5067" s="16"/>
      <c r="L5067" s="16"/>
      <c r="M5067" s="16"/>
      <c r="N5067" s="16"/>
      <c r="O5067" s="16"/>
      <c r="P5067" s="16"/>
      <c r="Q5067" s="16"/>
      <c r="R5067" s="16">
        <v>2088800</v>
      </c>
      <c r="S5067" s="16">
        <v>200</v>
      </c>
      <c r="T5067" s="16" t="s">
        <v>76</v>
      </c>
      <c r="U5067" s="16" t="s">
        <v>603</v>
      </c>
      <c r="V5067" s="16" t="s">
        <v>5626</v>
      </c>
    </row>
    <row r="5068" spans="1:22" ht="131.25" x14ac:dyDescent="0.3">
      <c r="A5068" s="16">
        <v>5063</v>
      </c>
      <c r="B5068" s="21" t="s">
        <v>9246</v>
      </c>
      <c r="C5068" s="16" t="s">
        <v>9247</v>
      </c>
      <c r="D5068" s="16" t="s">
        <v>9248</v>
      </c>
      <c r="E5068" s="16" t="s">
        <v>9249</v>
      </c>
      <c r="F5068" s="16"/>
      <c r="G5068" s="16" t="s">
        <v>9115</v>
      </c>
      <c r="H5068" s="251">
        <v>2088395.68</v>
      </c>
      <c r="I5068" s="251" t="s">
        <v>9113</v>
      </c>
      <c r="J5068" s="16"/>
      <c r="K5068" s="16"/>
      <c r="L5068" s="16"/>
      <c r="M5068" s="16"/>
      <c r="N5068" s="16"/>
      <c r="O5068" s="16"/>
      <c r="P5068" s="16"/>
      <c r="Q5068" s="16"/>
      <c r="R5068" s="16">
        <v>2088395.68</v>
      </c>
      <c r="S5068" s="16">
        <v>1</v>
      </c>
      <c r="T5068" s="16" t="s">
        <v>1326</v>
      </c>
      <c r="U5068" s="16"/>
      <c r="V5068" s="16"/>
    </row>
    <row r="5069" spans="1:22" ht="56.25" x14ac:dyDescent="0.3">
      <c r="A5069" s="16">
        <v>5064</v>
      </c>
      <c r="B5069" s="16" t="s">
        <v>11912</v>
      </c>
      <c r="C5069" s="16" t="s">
        <v>13348</v>
      </c>
      <c r="D5069" s="16" t="s">
        <v>6982</v>
      </c>
      <c r="E5069" s="16" t="s">
        <v>13446</v>
      </c>
      <c r="F5069" s="16"/>
      <c r="G5069" s="151" t="s">
        <v>9115</v>
      </c>
      <c r="H5069" s="168">
        <v>2085800.64</v>
      </c>
      <c r="I5069" s="166" t="s">
        <v>9130</v>
      </c>
      <c r="J5069" s="166">
        <v>0</v>
      </c>
      <c r="K5069" s="166">
        <v>0</v>
      </c>
      <c r="L5069" s="166">
        <v>0</v>
      </c>
      <c r="M5069" s="166">
        <v>0</v>
      </c>
      <c r="N5069" s="166">
        <v>0</v>
      </c>
      <c r="O5069" s="166">
        <v>0</v>
      </c>
      <c r="P5069" s="166">
        <v>0</v>
      </c>
      <c r="Q5069" s="166">
        <v>0</v>
      </c>
      <c r="R5069" s="16">
        <v>2085800.64</v>
      </c>
      <c r="S5069" s="275">
        <v>3</v>
      </c>
      <c r="T5069" s="20" t="s">
        <v>13227</v>
      </c>
      <c r="U5069" s="118"/>
      <c r="V5069" s="118"/>
    </row>
    <row r="5070" spans="1:22" ht="112.5" x14ac:dyDescent="0.3">
      <c r="A5070" s="16">
        <v>5065</v>
      </c>
      <c r="B5070" s="16" t="s">
        <v>12778</v>
      </c>
      <c r="C5070" s="16" t="s">
        <v>12779</v>
      </c>
      <c r="D5070" s="16" t="s">
        <v>12780</v>
      </c>
      <c r="E5070" s="16" t="s">
        <v>12781</v>
      </c>
      <c r="F5070" s="16"/>
      <c r="G5070" s="151" t="s">
        <v>9115</v>
      </c>
      <c r="H5070" s="291">
        <v>2085655.04</v>
      </c>
      <c r="I5070" s="275" t="s">
        <v>9266</v>
      </c>
      <c r="J5070" s="275"/>
      <c r="K5070" s="275"/>
      <c r="L5070" s="275"/>
      <c r="M5070" s="275"/>
      <c r="N5070" s="275"/>
      <c r="O5070" s="275"/>
      <c r="P5070" s="275"/>
      <c r="Q5070" s="275"/>
      <c r="R5070" s="16">
        <v>2085655.04</v>
      </c>
      <c r="S5070" s="275">
        <v>4</v>
      </c>
      <c r="T5070" s="38" t="s">
        <v>12010</v>
      </c>
      <c r="U5070" s="279"/>
      <c r="V5070" s="279"/>
    </row>
    <row r="5071" spans="1:22" ht="75" x14ac:dyDescent="0.3">
      <c r="A5071" s="16">
        <v>5066</v>
      </c>
      <c r="B5071" s="21" t="s">
        <v>8633</v>
      </c>
      <c r="C5071" s="16" t="s">
        <v>2700</v>
      </c>
      <c r="D5071" s="16" t="s">
        <v>2699</v>
      </c>
      <c r="E5071" s="16" t="s">
        <v>2701</v>
      </c>
      <c r="F5071" s="16"/>
      <c r="G5071" s="16" t="s">
        <v>33</v>
      </c>
      <c r="H5071" s="251">
        <v>737100</v>
      </c>
      <c r="I5071" s="251">
        <v>300</v>
      </c>
      <c r="J5071" s="16">
        <v>336585</v>
      </c>
      <c r="K5071" s="16">
        <v>95</v>
      </c>
      <c r="L5071" s="16">
        <v>336585</v>
      </c>
      <c r="M5071" s="16">
        <v>95</v>
      </c>
      <c r="N5071" s="16">
        <v>336585</v>
      </c>
      <c r="O5071" s="16">
        <v>95</v>
      </c>
      <c r="P5071" s="16">
        <v>336585</v>
      </c>
      <c r="Q5071" s="16">
        <v>95</v>
      </c>
      <c r="R5071" s="16">
        <v>2083440</v>
      </c>
      <c r="S5071" s="16">
        <v>680</v>
      </c>
      <c r="T5071" s="16" t="s">
        <v>213</v>
      </c>
      <c r="U5071" s="16" t="s">
        <v>61</v>
      </c>
      <c r="V5071" s="16" t="s">
        <v>288</v>
      </c>
    </row>
    <row r="5072" spans="1:22" ht="112.5" x14ac:dyDescent="0.3">
      <c r="A5072" s="16">
        <v>5067</v>
      </c>
      <c r="B5072" s="21" t="s">
        <v>8634</v>
      </c>
      <c r="C5072" s="16" t="s">
        <v>211</v>
      </c>
      <c r="D5072" s="16" t="s">
        <v>486</v>
      </c>
      <c r="E5072" s="16" t="s">
        <v>212</v>
      </c>
      <c r="F5072" s="16"/>
      <c r="G5072" s="16" t="s">
        <v>49</v>
      </c>
      <c r="H5072" s="251">
        <v>599610</v>
      </c>
      <c r="I5072" s="251">
        <v>69</v>
      </c>
      <c r="J5072" s="16">
        <v>349650</v>
      </c>
      <c r="K5072" s="16">
        <v>37</v>
      </c>
      <c r="L5072" s="16">
        <v>378000</v>
      </c>
      <c r="M5072" s="16">
        <v>40</v>
      </c>
      <c r="N5072" s="16">
        <v>378000</v>
      </c>
      <c r="O5072" s="16">
        <v>40</v>
      </c>
      <c r="P5072" s="16">
        <v>378000</v>
      </c>
      <c r="Q5072" s="16">
        <v>40</v>
      </c>
      <c r="R5072" s="16">
        <v>2083260</v>
      </c>
      <c r="S5072" s="16">
        <v>226</v>
      </c>
      <c r="T5072" s="16" t="s">
        <v>213</v>
      </c>
      <c r="U5072" s="16" t="s">
        <v>35</v>
      </c>
      <c r="V5072" s="16" t="s">
        <v>1443</v>
      </c>
    </row>
    <row r="5073" spans="1:22" ht="93.75" x14ac:dyDescent="0.3">
      <c r="A5073" s="16">
        <v>5068</v>
      </c>
      <c r="B5073" s="114" t="s">
        <v>14150</v>
      </c>
      <c r="C5073" s="114" t="s">
        <v>14151</v>
      </c>
      <c r="D5073" s="114" t="s">
        <v>2625</v>
      </c>
      <c r="E5073" s="114" t="s">
        <v>14280</v>
      </c>
      <c r="F5073" s="114"/>
      <c r="G5073" s="20" t="s">
        <v>33</v>
      </c>
      <c r="H5073" s="115">
        <v>1274000</v>
      </c>
      <c r="I5073" s="172">
        <v>350</v>
      </c>
      <c r="J5073" s="114">
        <v>182000</v>
      </c>
      <c r="K5073" s="114">
        <v>50</v>
      </c>
      <c r="L5073" s="114">
        <v>194740</v>
      </c>
      <c r="M5073" s="114">
        <v>50</v>
      </c>
      <c r="N5073" s="114">
        <v>208371.80000000002</v>
      </c>
      <c r="O5073" s="114">
        <v>50</v>
      </c>
      <c r="P5073" s="114">
        <v>222957.82600000003</v>
      </c>
      <c r="Q5073" s="114">
        <v>50</v>
      </c>
      <c r="R5073" s="16">
        <v>2082069.6260000002</v>
      </c>
      <c r="S5073" s="114">
        <v>550</v>
      </c>
      <c r="T5073" s="114" t="s">
        <v>13999</v>
      </c>
      <c r="U5073" s="221" t="s">
        <v>83</v>
      </c>
      <c r="V5073" s="221"/>
    </row>
    <row r="5074" spans="1:22" ht="409.5" x14ac:dyDescent="0.3">
      <c r="A5074" s="16">
        <v>5069</v>
      </c>
      <c r="B5074" s="21" t="s">
        <v>5197</v>
      </c>
      <c r="C5074" s="16" t="s">
        <v>6024</v>
      </c>
      <c r="D5074" s="16" t="s">
        <v>9626</v>
      </c>
      <c r="E5074" s="16" t="s">
        <v>9627</v>
      </c>
      <c r="F5074" s="16" t="s">
        <v>9628</v>
      </c>
      <c r="G5074" s="16" t="s">
        <v>9591</v>
      </c>
      <c r="H5074" s="251">
        <v>2081531.2</v>
      </c>
      <c r="I5074" s="251">
        <v>10</v>
      </c>
      <c r="J5074" s="16"/>
      <c r="K5074" s="16"/>
      <c r="L5074" s="16"/>
      <c r="M5074" s="16"/>
      <c r="N5074" s="16"/>
      <c r="O5074" s="16"/>
      <c r="P5074" s="16"/>
      <c r="Q5074" s="16"/>
      <c r="R5074" s="16">
        <v>2081531.2</v>
      </c>
      <c r="S5074" s="16">
        <v>10</v>
      </c>
      <c r="T5074" s="17" t="s">
        <v>6868</v>
      </c>
      <c r="U5074" s="16" t="s">
        <v>89</v>
      </c>
      <c r="V5074" s="16"/>
    </row>
    <row r="5075" spans="1:22" ht="75" x14ac:dyDescent="0.3">
      <c r="A5075" s="16">
        <v>5070</v>
      </c>
      <c r="B5075" s="21" t="s">
        <v>5202</v>
      </c>
      <c r="C5075" s="16" t="s">
        <v>5203</v>
      </c>
      <c r="D5075" s="16" t="s">
        <v>5204</v>
      </c>
      <c r="E5075" s="16" t="s">
        <v>10796</v>
      </c>
      <c r="F5075" s="16"/>
      <c r="G5075" s="16" t="s">
        <v>7084</v>
      </c>
      <c r="H5075" s="251">
        <v>2081520</v>
      </c>
      <c r="I5075" s="251" t="s">
        <v>9450</v>
      </c>
      <c r="J5075" s="16"/>
      <c r="K5075" s="16"/>
      <c r="L5075" s="16"/>
      <c r="M5075" s="16"/>
      <c r="N5075" s="16"/>
      <c r="O5075" s="16"/>
      <c r="P5075" s="16"/>
      <c r="Q5075" s="16"/>
      <c r="R5075" s="16">
        <v>2081520</v>
      </c>
      <c r="S5075" s="16">
        <v>300</v>
      </c>
      <c r="T5075" s="16" t="s">
        <v>76</v>
      </c>
      <c r="U5075" s="16" t="s">
        <v>2567</v>
      </c>
      <c r="V5075" s="16" t="s">
        <v>10797</v>
      </c>
    </row>
    <row r="5076" spans="1:22" ht="75" x14ac:dyDescent="0.3">
      <c r="A5076" s="16">
        <v>5071</v>
      </c>
      <c r="B5076" s="21" t="s">
        <v>8635</v>
      </c>
      <c r="C5076" s="16" t="s">
        <v>2700</v>
      </c>
      <c r="D5076" s="16" t="s">
        <v>2699</v>
      </c>
      <c r="E5076" s="16" t="s">
        <v>2701</v>
      </c>
      <c r="F5076" s="16"/>
      <c r="G5076" s="16" t="s">
        <v>33</v>
      </c>
      <c r="H5076" s="251">
        <v>800000</v>
      </c>
      <c r="I5076" s="251">
        <v>100</v>
      </c>
      <c r="J5076" s="16">
        <v>320112</v>
      </c>
      <c r="K5076" s="16">
        <v>38</v>
      </c>
      <c r="L5076" s="16">
        <v>320112</v>
      </c>
      <c r="M5076" s="16">
        <v>38</v>
      </c>
      <c r="N5076" s="16">
        <v>320112</v>
      </c>
      <c r="O5076" s="16">
        <v>38</v>
      </c>
      <c r="P5076" s="16">
        <v>320112</v>
      </c>
      <c r="Q5076" s="16">
        <v>38</v>
      </c>
      <c r="R5076" s="16">
        <v>2080448</v>
      </c>
      <c r="S5076" s="16">
        <v>252</v>
      </c>
      <c r="T5076" s="16" t="s">
        <v>213</v>
      </c>
      <c r="U5076" s="16" t="s">
        <v>557</v>
      </c>
      <c r="V5076" s="16" t="s">
        <v>7869</v>
      </c>
    </row>
    <row r="5077" spans="1:22" ht="56.25" x14ac:dyDescent="0.3">
      <c r="A5077" s="16">
        <v>5072</v>
      </c>
      <c r="B5077" s="16" t="s">
        <v>695</v>
      </c>
      <c r="C5077" s="16" t="s">
        <v>13447</v>
      </c>
      <c r="D5077" s="16" t="s">
        <v>13448</v>
      </c>
      <c r="E5077" s="16" t="s">
        <v>13449</v>
      </c>
      <c r="F5077" s="16"/>
      <c r="G5077" s="151" t="s">
        <v>9115</v>
      </c>
      <c r="H5077" s="168">
        <v>2078720</v>
      </c>
      <c r="I5077" s="166" t="s">
        <v>9113</v>
      </c>
      <c r="J5077" s="166">
        <v>0</v>
      </c>
      <c r="K5077" s="166">
        <v>0</v>
      </c>
      <c r="L5077" s="166">
        <v>0</v>
      </c>
      <c r="M5077" s="166">
        <v>0</v>
      </c>
      <c r="N5077" s="166">
        <v>0</v>
      </c>
      <c r="O5077" s="166">
        <v>0</v>
      </c>
      <c r="P5077" s="166">
        <v>0</v>
      </c>
      <c r="Q5077" s="166">
        <v>0</v>
      </c>
      <c r="R5077" s="16">
        <v>2078720</v>
      </c>
      <c r="S5077" s="275">
        <v>1</v>
      </c>
      <c r="T5077" s="20" t="s">
        <v>13227</v>
      </c>
      <c r="U5077" s="118"/>
      <c r="V5077" s="118"/>
    </row>
    <row r="5078" spans="1:22" x14ac:dyDescent="0.3">
      <c r="A5078" s="16">
        <v>5073</v>
      </c>
      <c r="B5078" s="21" t="s">
        <v>5663</v>
      </c>
      <c r="C5078" s="16" t="s">
        <v>5664</v>
      </c>
      <c r="D5078" s="16" t="s">
        <v>5665</v>
      </c>
      <c r="E5078" s="16" t="s">
        <v>10883</v>
      </c>
      <c r="F5078" s="16"/>
      <c r="G5078" s="16" t="s">
        <v>9115</v>
      </c>
      <c r="H5078" s="251">
        <v>2077600</v>
      </c>
      <c r="I5078" s="251" t="s">
        <v>9201</v>
      </c>
      <c r="J5078" s="16"/>
      <c r="K5078" s="16"/>
      <c r="L5078" s="16"/>
      <c r="M5078" s="16"/>
      <c r="N5078" s="16"/>
      <c r="O5078" s="16"/>
      <c r="P5078" s="16"/>
      <c r="Q5078" s="16"/>
      <c r="R5078" s="16">
        <v>2077600</v>
      </c>
      <c r="S5078" s="16">
        <v>5</v>
      </c>
      <c r="T5078" s="16" t="s">
        <v>76</v>
      </c>
      <c r="U5078" s="16" t="s">
        <v>2567</v>
      </c>
      <c r="V5078" s="16" t="s">
        <v>3746</v>
      </c>
    </row>
    <row r="5079" spans="1:22" ht="409.5" x14ac:dyDescent="0.3">
      <c r="A5079" s="16">
        <v>5074</v>
      </c>
      <c r="B5079" s="21" t="s">
        <v>3893</v>
      </c>
      <c r="C5079" s="16" t="s">
        <v>3894</v>
      </c>
      <c r="D5079" s="16" t="s">
        <v>3895</v>
      </c>
      <c r="E5079" s="16" t="s">
        <v>3896</v>
      </c>
      <c r="F5079" s="16"/>
      <c r="G5079" s="16" t="s">
        <v>33</v>
      </c>
      <c r="H5079" s="251">
        <v>299720</v>
      </c>
      <c r="I5079" s="251">
        <v>20</v>
      </c>
      <c r="J5079" s="16">
        <v>444452.58</v>
      </c>
      <c r="K5079" s="16">
        <v>22</v>
      </c>
      <c r="L5079" s="16">
        <v>444452.58</v>
      </c>
      <c r="M5079" s="16">
        <v>22</v>
      </c>
      <c r="N5079" s="16">
        <v>444452.58</v>
      </c>
      <c r="O5079" s="16">
        <v>22</v>
      </c>
      <c r="P5079" s="16">
        <v>444452.58</v>
      </c>
      <c r="Q5079" s="16">
        <v>22</v>
      </c>
      <c r="R5079" s="16">
        <v>2077530.3200000003</v>
      </c>
      <c r="S5079" s="16">
        <v>108</v>
      </c>
      <c r="T5079" s="16" t="s">
        <v>25</v>
      </c>
      <c r="U5079" s="16" t="s">
        <v>2567</v>
      </c>
      <c r="V5079" s="16" t="s">
        <v>199</v>
      </c>
    </row>
    <row r="5080" spans="1:22" ht="225" x14ac:dyDescent="0.3">
      <c r="A5080" s="16">
        <v>5075</v>
      </c>
      <c r="B5080" s="21" t="s">
        <v>8636</v>
      </c>
      <c r="C5080" s="16" t="s">
        <v>515</v>
      </c>
      <c r="D5080" s="16" t="s">
        <v>514</v>
      </c>
      <c r="E5080" s="16" t="s">
        <v>516</v>
      </c>
      <c r="F5080" s="16"/>
      <c r="G5080" s="16" t="s">
        <v>33</v>
      </c>
      <c r="H5080" s="251">
        <v>558000</v>
      </c>
      <c r="I5080" s="251">
        <v>3</v>
      </c>
      <c r="J5080" s="16">
        <v>379827</v>
      </c>
      <c r="K5080" s="16">
        <v>2</v>
      </c>
      <c r="L5080" s="16">
        <v>379827</v>
      </c>
      <c r="M5080" s="16">
        <v>2</v>
      </c>
      <c r="N5080" s="16">
        <v>379827</v>
      </c>
      <c r="O5080" s="16">
        <v>2</v>
      </c>
      <c r="P5080" s="16">
        <v>379827</v>
      </c>
      <c r="Q5080" s="16">
        <v>2</v>
      </c>
      <c r="R5080" s="16">
        <v>2077308</v>
      </c>
      <c r="S5080" s="16">
        <v>11</v>
      </c>
      <c r="T5080" s="16" t="s">
        <v>213</v>
      </c>
      <c r="U5080" s="16" t="s">
        <v>83</v>
      </c>
      <c r="V5080" s="16" t="s">
        <v>7551</v>
      </c>
    </row>
    <row r="5081" spans="1:22" ht="281.25" x14ac:dyDescent="0.3">
      <c r="A5081" s="16">
        <v>5076</v>
      </c>
      <c r="B5081" s="21" t="s">
        <v>8637</v>
      </c>
      <c r="C5081" s="16" t="s">
        <v>4754</v>
      </c>
      <c r="D5081" s="16" t="s">
        <v>1905</v>
      </c>
      <c r="E5081" s="16" t="s">
        <v>4755</v>
      </c>
      <c r="F5081" s="16"/>
      <c r="G5081" s="16" t="s">
        <v>33</v>
      </c>
      <c r="H5081" s="251">
        <v>471576</v>
      </c>
      <c r="I5081" s="251">
        <v>84</v>
      </c>
      <c r="J5081" s="16">
        <v>414828</v>
      </c>
      <c r="K5081" s="16">
        <v>92</v>
      </c>
      <c r="L5081" s="16">
        <v>396792</v>
      </c>
      <c r="M5081" s="16">
        <v>88</v>
      </c>
      <c r="N5081" s="16">
        <v>396792</v>
      </c>
      <c r="O5081" s="16">
        <v>88</v>
      </c>
      <c r="P5081" s="16">
        <v>396792</v>
      </c>
      <c r="Q5081" s="16">
        <v>88</v>
      </c>
      <c r="R5081" s="16">
        <v>2076780</v>
      </c>
      <c r="S5081" s="16">
        <v>440</v>
      </c>
      <c r="T5081" s="16" t="s">
        <v>213</v>
      </c>
      <c r="U5081" s="16" t="s">
        <v>244</v>
      </c>
      <c r="V5081" s="16" t="s">
        <v>8638</v>
      </c>
    </row>
    <row r="5082" spans="1:22" ht="37.5" x14ac:dyDescent="0.3">
      <c r="A5082" s="16">
        <v>5077</v>
      </c>
      <c r="B5082" s="16" t="s">
        <v>7015</v>
      </c>
      <c r="C5082" s="16" t="s">
        <v>12674</v>
      </c>
      <c r="D5082" s="16" t="s">
        <v>12675</v>
      </c>
      <c r="E5082" s="16" t="s">
        <v>12782</v>
      </c>
      <c r="F5082" s="16"/>
      <c r="G5082" s="151" t="s">
        <v>9115</v>
      </c>
      <c r="H5082" s="275">
        <v>0</v>
      </c>
      <c r="I5082" s="275">
        <v>0</v>
      </c>
      <c r="J5082" s="275">
        <v>0</v>
      </c>
      <c r="K5082" s="275">
        <v>0</v>
      </c>
      <c r="L5082" s="275">
        <v>1038345</v>
      </c>
      <c r="M5082" s="275" t="s">
        <v>9130</v>
      </c>
      <c r="N5082" s="275">
        <v>0</v>
      </c>
      <c r="O5082" s="275">
        <v>0</v>
      </c>
      <c r="P5082" s="275">
        <v>1038345</v>
      </c>
      <c r="Q5082" s="275" t="s">
        <v>9130</v>
      </c>
      <c r="R5082" s="16">
        <v>2076690</v>
      </c>
      <c r="S5082" s="275">
        <v>6</v>
      </c>
      <c r="T5082" s="38" t="s">
        <v>11752</v>
      </c>
      <c r="U5082" s="279"/>
      <c r="V5082" s="279"/>
    </row>
    <row r="5083" spans="1:22" ht="281.25" customHeight="1" x14ac:dyDescent="0.3">
      <c r="A5083" s="16">
        <v>5078</v>
      </c>
      <c r="B5083" s="113" t="s">
        <v>11337</v>
      </c>
      <c r="C5083" s="113" t="s">
        <v>15644</v>
      </c>
      <c r="D5083" s="113" t="s">
        <v>15645</v>
      </c>
      <c r="E5083" s="113" t="s">
        <v>15646</v>
      </c>
      <c r="F5083" s="113" t="s">
        <v>14449</v>
      </c>
      <c r="G5083" s="113" t="s">
        <v>7079</v>
      </c>
      <c r="H5083" s="189">
        <v>2076412.8</v>
      </c>
      <c r="I5083" s="189" t="s">
        <v>9123</v>
      </c>
      <c r="J5083" s="20"/>
      <c r="K5083" s="20"/>
      <c r="L5083" s="20"/>
      <c r="M5083" s="20"/>
      <c r="N5083" s="20"/>
      <c r="O5083" s="20"/>
      <c r="P5083" s="20"/>
      <c r="Q5083" s="20"/>
      <c r="R5083" s="16">
        <v>2076412.8</v>
      </c>
      <c r="S5083" s="21">
        <v>6</v>
      </c>
      <c r="T5083" s="113" t="s">
        <v>15626</v>
      </c>
      <c r="U5083" s="238"/>
      <c r="V5083" s="112"/>
    </row>
    <row r="5084" spans="1:22" ht="93.75" x14ac:dyDescent="0.3">
      <c r="A5084" s="16">
        <v>5079</v>
      </c>
      <c r="B5084" s="21" t="s">
        <v>1109</v>
      </c>
      <c r="C5084" s="16" t="s">
        <v>1110</v>
      </c>
      <c r="D5084" s="16" t="s">
        <v>1414</v>
      </c>
      <c r="E5084" s="16" t="s">
        <v>10948</v>
      </c>
      <c r="F5084" s="16"/>
      <c r="G5084" s="16" t="s">
        <v>9115</v>
      </c>
      <c r="H5084" s="251">
        <v>2076228</v>
      </c>
      <c r="I5084" s="251" t="s">
        <v>9130</v>
      </c>
      <c r="J5084" s="16"/>
      <c r="K5084" s="16"/>
      <c r="L5084" s="16"/>
      <c r="M5084" s="16"/>
      <c r="N5084" s="16"/>
      <c r="O5084" s="16"/>
      <c r="P5084" s="16"/>
      <c r="Q5084" s="16"/>
      <c r="R5084" s="16">
        <v>2076228</v>
      </c>
      <c r="S5084" s="16">
        <v>3</v>
      </c>
      <c r="T5084" s="16" t="s">
        <v>76</v>
      </c>
      <c r="U5084" s="16" t="s">
        <v>2567</v>
      </c>
      <c r="V5084" s="16" t="s">
        <v>10944</v>
      </c>
    </row>
    <row r="5085" spans="1:22" ht="37.5" x14ac:dyDescent="0.3">
      <c r="A5085" s="16">
        <v>5080</v>
      </c>
      <c r="B5085" s="21" t="s">
        <v>2626</v>
      </c>
      <c r="C5085" s="16" t="s">
        <v>2944</v>
      </c>
      <c r="D5085" s="16" t="s">
        <v>266</v>
      </c>
      <c r="E5085" s="16" t="s">
        <v>9568</v>
      </c>
      <c r="F5085" s="16"/>
      <c r="G5085" s="16" t="s">
        <v>1493</v>
      </c>
      <c r="H5085" s="251">
        <v>692046</v>
      </c>
      <c r="I5085" s="251">
        <v>4</v>
      </c>
      <c r="J5085" s="16"/>
      <c r="K5085" s="16"/>
      <c r="L5085" s="16">
        <v>692046</v>
      </c>
      <c r="M5085" s="16">
        <v>4</v>
      </c>
      <c r="N5085" s="16"/>
      <c r="O5085" s="16"/>
      <c r="P5085" s="16">
        <v>692046</v>
      </c>
      <c r="Q5085" s="16">
        <v>4</v>
      </c>
      <c r="R5085" s="16">
        <v>2076138</v>
      </c>
      <c r="S5085" s="16">
        <v>12</v>
      </c>
      <c r="T5085" s="16" t="s">
        <v>1326</v>
      </c>
      <c r="U5085" s="16" t="s">
        <v>1210</v>
      </c>
      <c r="V5085" s="16" t="s">
        <v>9569</v>
      </c>
    </row>
    <row r="5086" spans="1:22" x14ac:dyDescent="0.3">
      <c r="A5086" s="16">
        <v>5081</v>
      </c>
      <c r="B5086" s="21" t="s">
        <v>2913</v>
      </c>
      <c r="C5086" s="16" t="s">
        <v>2914</v>
      </c>
      <c r="D5086" s="16" t="s">
        <v>2915</v>
      </c>
      <c r="E5086" s="16" t="s">
        <v>10558</v>
      </c>
      <c r="F5086" s="16"/>
      <c r="G5086" s="16" t="s">
        <v>9115</v>
      </c>
      <c r="H5086" s="251">
        <v>2074464</v>
      </c>
      <c r="I5086" s="251" t="s">
        <v>10859</v>
      </c>
      <c r="J5086" s="16"/>
      <c r="K5086" s="16"/>
      <c r="L5086" s="16"/>
      <c r="M5086" s="16"/>
      <c r="N5086" s="16"/>
      <c r="O5086" s="16"/>
      <c r="P5086" s="16"/>
      <c r="Q5086" s="16"/>
      <c r="R5086" s="16">
        <v>2074464</v>
      </c>
      <c r="S5086" s="16">
        <v>441</v>
      </c>
      <c r="T5086" s="16" t="s">
        <v>76</v>
      </c>
      <c r="U5086" s="16" t="s">
        <v>2567</v>
      </c>
      <c r="V5086" s="16" t="s">
        <v>10560</v>
      </c>
    </row>
    <row r="5087" spans="1:22" ht="150" x14ac:dyDescent="0.3">
      <c r="A5087" s="16">
        <v>5082</v>
      </c>
      <c r="B5087" s="21" t="s">
        <v>6366</v>
      </c>
      <c r="C5087" s="16" t="s">
        <v>6367</v>
      </c>
      <c r="D5087" s="16" t="s">
        <v>6368</v>
      </c>
      <c r="E5087" s="16" t="s">
        <v>10542</v>
      </c>
      <c r="F5087" s="16"/>
      <c r="G5087" s="16" t="s">
        <v>9115</v>
      </c>
      <c r="H5087" s="251">
        <v>2073120</v>
      </c>
      <c r="I5087" s="251" t="s">
        <v>9130</v>
      </c>
      <c r="J5087" s="16"/>
      <c r="K5087" s="16"/>
      <c r="L5087" s="16"/>
      <c r="M5087" s="16"/>
      <c r="N5087" s="16"/>
      <c r="O5087" s="16"/>
      <c r="P5087" s="16"/>
      <c r="Q5087" s="16"/>
      <c r="R5087" s="16">
        <v>2073120</v>
      </c>
      <c r="S5087" s="16">
        <v>3</v>
      </c>
      <c r="T5087" s="16" t="s">
        <v>76</v>
      </c>
      <c r="U5087" s="16" t="s">
        <v>876</v>
      </c>
      <c r="V5087" s="16" t="s">
        <v>10543</v>
      </c>
    </row>
    <row r="5088" spans="1:22" ht="56.25" x14ac:dyDescent="0.3">
      <c r="A5088" s="16">
        <v>5083</v>
      </c>
      <c r="B5088" s="21" t="s">
        <v>417</v>
      </c>
      <c r="C5088" s="16" t="s">
        <v>726</v>
      </c>
      <c r="D5088" s="16" t="s">
        <v>727</v>
      </c>
      <c r="E5088" s="16" t="s">
        <v>10860</v>
      </c>
      <c r="F5088" s="16"/>
      <c r="G5088" s="16" t="s">
        <v>9115</v>
      </c>
      <c r="H5088" s="251">
        <v>2072000</v>
      </c>
      <c r="I5088" s="251" t="s">
        <v>9113</v>
      </c>
      <c r="J5088" s="16"/>
      <c r="K5088" s="16"/>
      <c r="L5088" s="16"/>
      <c r="M5088" s="16"/>
      <c r="N5088" s="16"/>
      <c r="O5088" s="16"/>
      <c r="P5088" s="16"/>
      <c r="Q5088" s="16"/>
      <c r="R5088" s="16">
        <v>2072000</v>
      </c>
      <c r="S5088" s="16">
        <v>1</v>
      </c>
      <c r="T5088" s="16" t="s">
        <v>76</v>
      </c>
      <c r="U5088" s="16" t="s">
        <v>83</v>
      </c>
      <c r="V5088" s="16" t="s">
        <v>10440</v>
      </c>
    </row>
    <row r="5089" spans="1:22" ht="131.25" x14ac:dyDescent="0.3">
      <c r="A5089" s="16">
        <v>5084</v>
      </c>
      <c r="B5089" s="16" t="s">
        <v>2966</v>
      </c>
      <c r="C5089" s="16" t="s">
        <v>12783</v>
      </c>
      <c r="D5089" s="16" t="s">
        <v>12784</v>
      </c>
      <c r="E5089" s="16" t="s">
        <v>12785</v>
      </c>
      <c r="F5089" s="16"/>
      <c r="G5089" s="151" t="s">
        <v>9114</v>
      </c>
      <c r="H5089" s="275">
        <v>2072000</v>
      </c>
      <c r="I5089" s="275" t="s">
        <v>9385</v>
      </c>
      <c r="J5089" s="275"/>
      <c r="K5089" s="275"/>
      <c r="L5089" s="275"/>
      <c r="M5089" s="275"/>
      <c r="N5089" s="275"/>
      <c r="O5089" s="275"/>
      <c r="P5089" s="275"/>
      <c r="Q5089" s="275"/>
      <c r="R5089" s="16">
        <v>2072000</v>
      </c>
      <c r="S5089" s="275">
        <v>50</v>
      </c>
      <c r="T5089" s="38" t="s">
        <v>12359</v>
      </c>
      <c r="U5089" s="279"/>
      <c r="V5089" s="279"/>
    </row>
    <row r="5090" spans="1:22" ht="243.75" x14ac:dyDescent="0.3">
      <c r="A5090" s="16">
        <v>5085</v>
      </c>
      <c r="B5090" s="34" t="s">
        <v>2176</v>
      </c>
      <c r="C5090" s="48" t="s">
        <v>2177</v>
      </c>
      <c r="D5090" s="16" t="s">
        <v>2178</v>
      </c>
      <c r="E5090" s="46" t="s">
        <v>2775</v>
      </c>
      <c r="F5090" s="16"/>
      <c r="G5090" s="16" t="s">
        <v>337</v>
      </c>
      <c r="H5090" s="251">
        <v>2071278</v>
      </c>
      <c r="I5090" s="482">
        <v>450</v>
      </c>
      <c r="J5090" s="16">
        <v>0</v>
      </c>
      <c r="K5090" s="16">
        <v>0</v>
      </c>
      <c r="L5090" s="16">
        <v>0</v>
      </c>
      <c r="M5090" s="16">
        <v>0</v>
      </c>
      <c r="N5090" s="16">
        <v>0</v>
      </c>
      <c r="O5090" s="16">
        <v>0</v>
      </c>
      <c r="P5090" s="16">
        <v>0</v>
      </c>
      <c r="Q5090" s="16">
        <v>0</v>
      </c>
      <c r="R5090" s="16">
        <v>2071278</v>
      </c>
      <c r="S5090" s="16">
        <v>450</v>
      </c>
      <c r="T5090" s="16" t="s">
        <v>1516</v>
      </c>
      <c r="U5090" s="16" t="s">
        <v>2567</v>
      </c>
      <c r="V5090" s="16" t="s">
        <v>11421</v>
      </c>
    </row>
    <row r="5091" spans="1:22" x14ac:dyDescent="0.3">
      <c r="A5091" s="16">
        <v>5086</v>
      </c>
      <c r="B5091" s="21" t="s">
        <v>573</v>
      </c>
      <c r="C5091" s="16" t="s">
        <v>4261</v>
      </c>
      <c r="D5091" s="16" t="s">
        <v>4262</v>
      </c>
      <c r="E5091" s="16" t="s">
        <v>10414</v>
      </c>
      <c r="F5091" s="16"/>
      <c r="G5091" s="16" t="s">
        <v>9115</v>
      </c>
      <c r="H5091" s="251">
        <v>2069760</v>
      </c>
      <c r="I5091" s="251" t="s">
        <v>9266</v>
      </c>
      <c r="J5091" s="16"/>
      <c r="K5091" s="16"/>
      <c r="L5091" s="16"/>
      <c r="M5091" s="16"/>
      <c r="N5091" s="16"/>
      <c r="O5091" s="16"/>
      <c r="P5091" s="16"/>
      <c r="Q5091" s="16"/>
      <c r="R5091" s="16">
        <v>2069760</v>
      </c>
      <c r="S5091" s="16">
        <v>4</v>
      </c>
      <c r="T5091" s="16" t="s">
        <v>76</v>
      </c>
      <c r="U5091" s="16" t="s">
        <v>2567</v>
      </c>
      <c r="V5091" s="16" t="s">
        <v>1202</v>
      </c>
    </row>
    <row r="5092" spans="1:22" x14ac:dyDescent="0.3">
      <c r="A5092" s="16">
        <v>5087</v>
      </c>
      <c r="B5092" s="21" t="s">
        <v>573</v>
      </c>
      <c r="C5092" s="16" t="s">
        <v>4261</v>
      </c>
      <c r="D5092" s="16" t="s">
        <v>4262</v>
      </c>
      <c r="E5092" s="16" t="s">
        <v>10414</v>
      </c>
      <c r="F5092" s="16"/>
      <c r="G5092" s="16" t="s">
        <v>9115</v>
      </c>
      <c r="H5092" s="251">
        <v>2069760</v>
      </c>
      <c r="I5092" s="251" t="s">
        <v>9266</v>
      </c>
      <c r="J5092" s="16"/>
      <c r="K5092" s="16"/>
      <c r="L5092" s="16"/>
      <c r="M5092" s="16"/>
      <c r="N5092" s="16"/>
      <c r="O5092" s="16"/>
      <c r="P5092" s="16"/>
      <c r="Q5092" s="16"/>
      <c r="R5092" s="16">
        <v>2069760</v>
      </c>
      <c r="S5092" s="16">
        <v>4</v>
      </c>
      <c r="T5092" s="16" t="s">
        <v>76</v>
      </c>
      <c r="U5092" s="16" t="s">
        <v>2567</v>
      </c>
      <c r="V5092" s="16" t="s">
        <v>1202</v>
      </c>
    </row>
    <row r="5093" spans="1:22" ht="56.25" x14ac:dyDescent="0.3">
      <c r="A5093" s="16">
        <v>5088</v>
      </c>
      <c r="B5093" s="21" t="s">
        <v>2966</v>
      </c>
      <c r="C5093" s="16" t="s">
        <v>2967</v>
      </c>
      <c r="D5093" s="16" t="s">
        <v>2968</v>
      </c>
      <c r="E5093" s="16" t="s">
        <v>10686</v>
      </c>
      <c r="F5093" s="16"/>
      <c r="G5093" s="16" t="s">
        <v>9115</v>
      </c>
      <c r="H5093" s="251">
        <v>2069760</v>
      </c>
      <c r="I5093" s="251" t="s">
        <v>9421</v>
      </c>
      <c r="J5093" s="16"/>
      <c r="K5093" s="16"/>
      <c r="L5093" s="16"/>
      <c r="M5093" s="16"/>
      <c r="N5093" s="16"/>
      <c r="O5093" s="16"/>
      <c r="P5093" s="16"/>
      <c r="Q5093" s="16"/>
      <c r="R5093" s="16">
        <v>2069760</v>
      </c>
      <c r="S5093" s="16">
        <v>8</v>
      </c>
      <c r="T5093" s="16" t="s">
        <v>76</v>
      </c>
      <c r="U5093" s="16" t="s">
        <v>2567</v>
      </c>
      <c r="V5093" s="16" t="s">
        <v>5808</v>
      </c>
    </row>
    <row r="5094" spans="1:22" ht="75" x14ac:dyDescent="0.3">
      <c r="A5094" s="16">
        <v>5089</v>
      </c>
      <c r="B5094" s="16" t="s">
        <v>2348</v>
      </c>
      <c r="C5094" s="16" t="s">
        <v>13554</v>
      </c>
      <c r="D5094" s="16" t="s">
        <v>13555</v>
      </c>
      <c r="E5094" s="16" t="s">
        <v>13556</v>
      </c>
      <c r="F5094" s="16"/>
      <c r="G5094" s="151" t="s">
        <v>9115</v>
      </c>
      <c r="H5094" s="168">
        <v>1034880</v>
      </c>
      <c r="I5094" s="166" t="s">
        <v>13250</v>
      </c>
      <c r="J5094" s="166">
        <v>1034880</v>
      </c>
      <c r="K5094" s="166">
        <v>528</v>
      </c>
      <c r="L5094" s="166">
        <v>0</v>
      </c>
      <c r="M5094" s="166" t="s">
        <v>13250</v>
      </c>
      <c r="N5094" s="166">
        <v>0</v>
      </c>
      <c r="O5094" s="166" t="s">
        <v>13250</v>
      </c>
      <c r="P5094" s="166">
        <v>0</v>
      </c>
      <c r="Q5094" s="166">
        <v>0</v>
      </c>
      <c r="R5094" s="16">
        <v>2069760</v>
      </c>
      <c r="S5094" s="275">
        <v>924</v>
      </c>
      <c r="T5094" s="20" t="s">
        <v>13227</v>
      </c>
      <c r="U5094" s="118"/>
      <c r="V5094" s="118"/>
    </row>
    <row r="5095" spans="1:22" ht="93.75" x14ac:dyDescent="0.3">
      <c r="A5095" s="16">
        <v>5090</v>
      </c>
      <c r="B5095" s="21" t="s">
        <v>8639</v>
      </c>
      <c r="C5095" s="16" t="s">
        <v>8640</v>
      </c>
      <c r="D5095" s="16" t="s">
        <v>6260</v>
      </c>
      <c r="E5095" s="16" t="s">
        <v>8641</v>
      </c>
      <c r="F5095" s="16"/>
      <c r="G5095" s="16" t="s">
        <v>33</v>
      </c>
      <c r="H5095" s="251">
        <v>505536</v>
      </c>
      <c r="I5095" s="251">
        <v>64</v>
      </c>
      <c r="J5095" s="16">
        <v>47394</v>
      </c>
      <c r="K5095" s="16">
        <v>6</v>
      </c>
      <c r="L5095" s="16">
        <v>505536</v>
      </c>
      <c r="M5095" s="16">
        <v>64</v>
      </c>
      <c r="N5095" s="16">
        <v>505536</v>
      </c>
      <c r="O5095" s="16">
        <v>64</v>
      </c>
      <c r="P5095" s="16">
        <v>505536</v>
      </c>
      <c r="Q5095" s="16">
        <v>64</v>
      </c>
      <c r="R5095" s="16">
        <v>2069538</v>
      </c>
      <c r="S5095" s="16">
        <v>262</v>
      </c>
      <c r="T5095" s="16" t="s">
        <v>213</v>
      </c>
      <c r="U5095" s="16" t="s">
        <v>83</v>
      </c>
      <c r="V5095" s="16" t="s">
        <v>8642</v>
      </c>
    </row>
    <row r="5096" spans="1:22" ht="75" x14ac:dyDescent="0.3">
      <c r="A5096" s="16">
        <v>5091</v>
      </c>
      <c r="B5096" s="16" t="s">
        <v>13126</v>
      </c>
      <c r="C5096" s="16" t="s">
        <v>13127</v>
      </c>
      <c r="D5096" s="16" t="s">
        <v>13128</v>
      </c>
      <c r="E5096" s="16" t="s">
        <v>13129</v>
      </c>
      <c r="F5096" s="16"/>
      <c r="G5096" s="151" t="s">
        <v>9115</v>
      </c>
      <c r="H5096" s="166">
        <v>2069103.51</v>
      </c>
      <c r="I5096" s="166" t="s">
        <v>9113</v>
      </c>
      <c r="J5096" s="166"/>
      <c r="K5096" s="166"/>
      <c r="L5096" s="166"/>
      <c r="M5096" s="166"/>
      <c r="N5096" s="166"/>
      <c r="O5096" s="166"/>
      <c r="P5096" s="166"/>
      <c r="Q5096" s="166"/>
      <c r="R5096" s="16">
        <v>2069103.51</v>
      </c>
      <c r="S5096" s="275">
        <v>1</v>
      </c>
      <c r="T5096" s="20" t="s">
        <v>12910</v>
      </c>
      <c r="U5096" s="118" t="s">
        <v>2567</v>
      </c>
      <c r="V5096" s="118"/>
    </row>
    <row r="5097" spans="1:22" ht="75" x14ac:dyDescent="0.3">
      <c r="A5097" s="16">
        <v>5092</v>
      </c>
      <c r="B5097" s="16" t="s">
        <v>7015</v>
      </c>
      <c r="C5097" s="16" t="s">
        <v>10127</v>
      </c>
      <c r="D5097" s="16" t="s">
        <v>848</v>
      </c>
      <c r="E5097" s="16" t="s">
        <v>12786</v>
      </c>
      <c r="F5097" s="16"/>
      <c r="G5097" s="151" t="s">
        <v>9115</v>
      </c>
      <c r="H5097" s="275">
        <v>0</v>
      </c>
      <c r="I5097" s="275">
        <v>0</v>
      </c>
      <c r="J5097" s="275">
        <v>0</v>
      </c>
      <c r="K5097" s="275">
        <v>0</v>
      </c>
      <c r="L5097" s="275">
        <v>1031751</v>
      </c>
      <c r="M5097" s="275" t="s">
        <v>9113</v>
      </c>
      <c r="N5097" s="275">
        <v>0</v>
      </c>
      <c r="O5097" s="275">
        <v>0</v>
      </c>
      <c r="P5097" s="275">
        <v>1031751</v>
      </c>
      <c r="Q5097" s="275" t="s">
        <v>9113</v>
      </c>
      <c r="R5097" s="16">
        <v>2063502</v>
      </c>
      <c r="S5097" s="275">
        <v>2</v>
      </c>
      <c r="T5097" s="38" t="s">
        <v>11752</v>
      </c>
      <c r="U5097" s="279"/>
      <c r="V5097" s="279"/>
    </row>
    <row r="5098" spans="1:22" ht="337.5" x14ac:dyDescent="0.3">
      <c r="A5098" s="16">
        <v>5093</v>
      </c>
      <c r="B5098" s="21" t="s">
        <v>1243</v>
      </c>
      <c r="C5098" s="16" t="s">
        <v>6590</v>
      </c>
      <c r="D5098" s="16" t="s">
        <v>6591</v>
      </c>
      <c r="E5098" s="16" t="s">
        <v>6592</v>
      </c>
      <c r="F5098" s="16"/>
      <c r="G5098" s="16" t="s">
        <v>1493</v>
      </c>
      <c r="H5098" s="251">
        <v>2063250</v>
      </c>
      <c r="I5098" s="251">
        <v>5</v>
      </c>
      <c r="J5098" s="16">
        <v>0</v>
      </c>
      <c r="K5098" s="16">
        <v>0</v>
      </c>
      <c r="L5098" s="16">
        <v>0</v>
      </c>
      <c r="M5098" s="16">
        <v>0</v>
      </c>
      <c r="N5098" s="16">
        <v>0</v>
      </c>
      <c r="O5098" s="16">
        <v>0</v>
      </c>
      <c r="P5098" s="16">
        <v>0</v>
      </c>
      <c r="Q5098" s="16">
        <v>0</v>
      </c>
      <c r="R5098" s="16">
        <v>2063250</v>
      </c>
      <c r="S5098" s="16">
        <v>5</v>
      </c>
      <c r="T5098" s="16" t="s">
        <v>76</v>
      </c>
      <c r="U5098" s="16"/>
      <c r="V5098" s="16"/>
    </row>
    <row r="5099" spans="1:22" ht="75" x14ac:dyDescent="0.3">
      <c r="A5099" s="16">
        <v>5094</v>
      </c>
      <c r="B5099" s="21" t="s">
        <v>417</v>
      </c>
      <c r="C5099" s="16" t="s">
        <v>418</v>
      </c>
      <c r="D5099" s="16" t="s">
        <v>419</v>
      </c>
      <c r="E5099" s="16" t="s">
        <v>420</v>
      </c>
      <c r="F5099" s="40" t="s">
        <v>421</v>
      </c>
      <c r="G5099" s="16" t="s">
        <v>33</v>
      </c>
      <c r="H5099" s="251">
        <v>687500</v>
      </c>
      <c r="I5099" s="251">
        <v>50</v>
      </c>
      <c r="J5099" s="29">
        <v>687500</v>
      </c>
      <c r="K5099" s="16">
        <v>50</v>
      </c>
      <c r="L5099" s="29">
        <v>687500</v>
      </c>
      <c r="M5099" s="16">
        <v>50</v>
      </c>
      <c r="N5099" s="16">
        <v>0</v>
      </c>
      <c r="O5099" s="16">
        <v>0</v>
      </c>
      <c r="P5099" s="16">
        <v>0</v>
      </c>
      <c r="Q5099" s="16">
        <v>0</v>
      </c>
      <c r="R5099" s="16">
        <v>2062500</v>
      </c>
      <c r="S5099" s="16">
        <v>150</v>
      </c>
      <c r="T5099" s="16" t="s">
        <v>213</v>
      </c>
      <c r="U5099" s="16" t="s">
        <v>35</v>
      </c>
      <c r="V5099" s="16" t="s">
        <v>422</v>
      </c>
    </row>
    <row r="5100" spans="1:22" ht="56.25" x14ac:dyDescent="0.3">
      <c r="A5100" s="16">
        <v>5095</v>
      </c>
      <c r="B5100" s="51" t="s">
        <v>3340</v>
      </c>
      <c r="C5100" s="51" t="s">
        <v>3339</v>
      </c>
      <c r="D5100" s="51" t="s">
        <v>1764</v>
      </c>
      <c r="E5100" s="51" t="s">
        <v>15088</v>
      </c>
      <c r="F5100" s="51"/>
      <c r="G5100" s="51" t="s">
        <v>9115</v>
      </c>
      <c r="H5100" s="437">
        <v>2060800</v>
      </c>
      <c r="I5100" s="251" t="s">
        <v>7128</v>
      </c>
      <c r="J5100" s="17"/>
      <c r="K5100" s="17"/>
      <c r="L5100" s="17"/>
      <c r="M5100" s="17"/>
      <c r="N5100" s="17"/>
      <c r="O5100" s="17"/>
      <c r="P5100" s="17"/>
      <c r="Q5100" s="17"/>
      <c r="R5100" s="16">
        <v>2060800</v>
      </c>
      <c r="S5100" s="16">
        <v>20</v>
      </c>
      <c r="T5100" s="51" t="s">
        <v>14655</v>
      </c>
      <c r="U5100" s="51"/>
      <c r="V5100" s="17"/>
    </row>
    <row r="5101" spans="1:22" ht="56.25" x14ac:dyDescent="0.3">
      <c r="A5101" s="16">
        <v>5096</v>
      </c>
      <c r="B5101" s="21" t="s">
        <v>2010</v>
      </c>
      <c r="C5101" s="16" t="s">
        <v>2011</v>
      </c>
      <c r="D5101" s="16" t="s">
        <v>2012</v>
      </c>
      <c r="E5101" s="16" t="s">
        <v>9269</v>
      </c>
      <c r="F5101" s="16"/>
      <c r="G5101" s="16" t="s">
        <v>9115</v>
      </c>
      <c r="H5101" s="251">
        <v>2060640.96</v>
      </c>
      <c r="I5101" s="251" t="s">
        <v>9412</v>
      </c>
      <c r="J5101" s="16"/>
      <c r="K5101" s="16"/>
      <c r="L5101" s="16"/>
      <c r="M5101" s="16"/>
      <c r="N5101" s="16"/>
      <c r="O5101" s="16"/>
      <c r="P5101" s="16"/>
      <c r="Q5101" s="16"/>
      <c r="R5101" s="16">
        <v>2060640.96</v>
      </c>
      <c r="S5101" s="16">
        <v>600</v>
      </c>
      <c r="T5101" s="16" t="s">
        <v>1326</v>
      </c>
      <c r="U5101" s="16"/>
      <c r="V5101" s="16"/>
    </row>
    <row r="5102" spans="1:22" ht="37.5" x14ac:dyDescent="0.3">
      <c r="A5102" s="16">
        <v>5097</v>
      </c>
      <c r="B5102" s="113" t="s">
        <v>15807</v>
      </c>
      <c r="C5102" s="113" t="s">
        <v>15808</v>
      </c>
      <c r="D5102" s="113" t="s">
        <v>15809</v>
      </c>
      <c r="E5102" s="113" t="s">
        <v>7037</v>
      </c>
      <c r="F5102" s="114" t="s">
        <v>14449</v>
      </c>
      <c r="G5102" s="113" t="s">
        <v>7037</v>
      </c>
      <c r="H5102" s="172">
        <v>420638</v>
      </c>
      <c r="I5102" s="172">
        <v>130</v>
      </c>
      <c r="J5102" s="178">
        <v>419385.59999999998</v>
      </c>
      <c r="K5102" s="178">
        <v>120</v>
      </c>
      <c r="L5102" s="178">
        <v>445920.8</v>
      </c>
      <c r="M5102" s="178">
        <v>130</v>
      </c>
      <c r="N5102" s="178">
        <v>403852.79999999999</v>
      </c>
      <c r="O5102" s="178">
        <v>120</v>
      </c>
      <c r="P5102" s="178">
        <v>370198.4</v>
      </c>
      <c r="Q5102" s="178">
        <v>110</v>
      </c>
      <c r="R5102" s="16">
        <v>2059995.6</v>
      </c>
      <c r="S5102" s="178">
        <v>610</v>
      </c>
      <c r="T5102" s="20" t="s">
        <v>15751</v>
      </c>
      <c r="U5102" s="288">
        <v>398</v>
      </c>
      <c r="V5102" s="289" t="s">
        <v>15810</v>
      </c>
    </row>
    <row r="5103" spans="1:22" ht="318.75" x14ac:dyDescent="0.3">
      <c r="A5103" s="16">
        <v>5098</v>
      </c>
      <c r="B5103" s="21" t="s">
        <v>8643</v>
      </c>
      <c r="C5103" s="16" t="s">
        <v>7991</v>
      </c>
      <c r="D5103" s="16" t="s">
        <v>320</v>
      </c>
      <c r="E5103" s="16" t="s">
        <v>7992</v>
      </c>
      <c r="F5103" s="16"/>
      <c r="G5103" s="16" t="s">
        <v>33</v>
      </c>
      <c r="H5103" s="251">
        <v>948596.99999999988</v>
      </c>
      <c r="I5103" s="251">
        <v>61</v>
      </c>
      <c r="J5103" s="16">
        <v>277500</v>
      </c>
      <c r="K5103" s="16">
        <v>15</v>
      </c>
      <c r="L5103" s="16">
        <v>277500</v>
      </c>
      <c r="M5103" s="16">
        <v>15</v>
      </c>
      <c r="N5103" s="16">
        <v>277500</v>
      </c>
      <c r="O5103" s="16">
        <v>15</v>
      </c>
      <c r="P5103" s="16">
        <v>277500</v>
      </c>
      <c r="Q5103" s="16">
        <v>15</v>
      </c>
      <c r="R5103" s="16">
        <v>2058597</v>
      </c>
      <c r="S5103" s="16">
        <v>121</v>
      </c>
      <c r="T5103" s="16" t="s">
        <v>213</v>
      </c>
      <c r="U5103" s="16" t="s">
        <v>7048</v>
      </c>
      <c r="V5103" s="16" t="s">
        <v>7048</v>
      </c>
    </row>
    <row r="5104" spans="1:22" ht="112.5" x14ac:dyDescent="0.3">
      <c r="A5104" s="16">
        <v>5099</v>
      </c>
      <c r="B5104" s="21" t="s">
        <v>263</v>
      </c>
      <c r="C5104" s="16" t="s">
        <v>1159</v>
      </c>
      <c r="D5104" s="16" t="s">
        <v>1160</v>
      </c>
      <c r="E5104" s="16" t="s">
        <v>1160</v>
      </c>
      <c r="F5104" s="16"/>
      <c r="G5104" s="16" t="s">
        <v>33</v>
      </c>
      <c r="H5104" s="251">
        <v>1097828.29</v>
      </c>
      <c r="I5104" s="251">
        <v>400</v>
      </c>
      <c r="J5104" s="16">
        <v>960599.76</v>
      </c>
      <c r="K5104" s="16">
        <v>350</v>
      </c>
      <c r="L5104" s="16">
        <v>0</v>
      </c>
      <c r="M5104" s="16">
        <v>0</v>
      </c>
      <c r="N5104" s="16">
        <v>0</v>
      </c>
      <c r="O5104" s="16">
        <v>0</v>
      </c>
      <c r="P5104" s="16">
        <v>0</v>
      </c>
      <c r="Q5104" s="16">
        <v>0</v>
      </c>
      <c r="R5104" s="16">
        <v>2058428.05</v>
      </c>
      <c r="S5104" s="16">
        <v>750</v>
      </c>
      <c r="T5104" s="16" t="s">
        <v>50</v>
      </c>
      <c r="U5104" s="16"/>
      <c r="V5104" s="16"/>
    </row>
    <row r="5105" spans="1:22" ht="93.75" x14ac:dyDescent="0.3">
      <c r="A5105" s="16">
        <v>5100</v>
      </c>
      <c r="B5105" s="16" t="s">
        <v>2541</v>
      </c>
      <c r="C5105" s="16" t="s">
        <v>13130</v>
      </c>
      <c r="D5105" s="16" t="s">
        <v>13131</v>
      </c>
      <c r="E5105" s="16" t="s">
        <v>13132</v>
      </c>
      <c r="F5105" s="16"/>
      <c r="G5105" s="151" t="s">
        <v>9115</v>
      </c>
      <c r="H5105" s="166">
        <v>2058072.24</v>
      </c>
      <c r="I5105" s="166" t="s">
        <v>9113</v>
      </c>
      <c r="J5105" s="166"/>
      <c r="K5105" s="166"/>
      <c r="L5105" s="166"/>
      <c r="M5105" s="166"/>
      <c r="N5105" s="166"/>
      <c r="O5105" s="166"/>
      <c r="P5105" s="166"/>
      <c r="Q5105" s="166"/>
      <c r="R5105" s="16">
        <v>2058072.24</v>
      </c>
      <c r="S5105" s="275">
        <v>1</v>
      </c>
      <c r="T5105" s="20" t="s">
        <v>12910</v>
      </c>
      <c r="U5105" s="118" t="s">
        <v>2567</v>
      </c>
      <c r="V5105" s="118"/>
    </row>
    <row r="5106" spans="1:22" ht="75" x14ac:dyDescent="0.3">
      <c r="A5106" s="16">
        <v>5101</v>
      </c>
      <c r="B5106" s="21" t="s">
        <v>831</v>
      </c>
      <c r="C5106" s="16" t="s">
        <v>853</v>
      </c>
      <c r="D5106" s="16" t="s">
        <v>854</v>
      </c>
      <c r="E5106" s="16" t="s">
        <v>10445</v>
      </c>
      <c r="F5106" s="16"/>
      <c r="G5106" s="16" t="s">
        <v>9115</v>
      </c>
      <c r="H5106" s="251">
        <v>2058000</v>
      </c>
      <c r="I5106" s="251" t="s">
        <v>9969</v>
      </c>
      <c r="J5106" s="16"/>
      <c r="K5106" s="16"/>
      <c r="L5106" s="16"/>
      <c r="M5106" s="16"/>
      <c r="N5106" s="16"/>
      <c r="O5106" s="16"/>
      <c r="P5106" s="16"/>
      <c r="Q5106" s="16"/>
      <c r="R5106" s="16">
        <v>2058000</v>
      </c>
      <c r="S5106" s="16">
        <v>7</v>
      </c>
      <c r="T5106" s="16" t="s">
        <v>76</v>
      </c>
      <c r="U5106" s="16" t="s">
        <v>2567</v>
      </c>
      <c r="V5106" s="16" t="s">
        <v>4532</v>
      </c>
    </row>
    <row r="5107" spans="1:22" ht="75" x14ac:dyDescent="0.3">
      <c r="A5107" s="16">
        <v>5102</v>
      </c>
      <c r="B5107" s="21" t="s">
        <v>831</v>
      </c>
      <c r="C5107" s="16" t="s">
        <v>853</v>
      </c>
      <c r="D5107" s="16" t="s">
        <v>854</v>
      </c>
      <c r="E5107" s="16" t="s">
        <v>10445</v>
      </c>
      <c r="F5107" s="16"/>
      <c r="G5107" s="16" t="s">
        <v>9115</v>
      </c>
      <c r="H5107" s="251">
        <v>2058000</v>
      </c>
      <c r="I5107" s="251" t="s">
        <v>9969</v>
      </c>
      <c r="J5107" s="16"/>
      <c r="K5107" s="16"/>
      <c r="L5107" s="16"/>
      <c r="M5107" s="16"/>
      <c r="N5107" s="16"/>
      <c r="O5107" s="16"/>
      <c r="P5107" s="16"/>
      <c r="Q5107" s="16"/>
      <c r="R5107" s="16">
        <v>2058000</v>
      </c>
      <c r="S5107" s="16">
        <v>7</v>
      </c>
      <c r="T5107" s="16" t="s">
        <v>76</v>
      </c>
      <c r="U5107" s="16" t="s">
        <v>2567</v>
      </c>
      <c r="V5107" s="16" t="s">
        <v>4532</v>
      </c>
    </row>
    <row r="5108" spans="1:22" x14ac:dyDescent="0.3">
      <c r="A5108" s="16">
        <v>5103</v>
      </c>
      <c r="B5108" s="118" t="s">
        <v>15547</v>
      </c>
      <c r="C5108" s="118" t="s">
        <v>15548</v>
      </c>
      <c r="D5108" s="118" t="s">
        <v>15549</v>
      </c>
      <c r="E5108" s="118" t="s">
        <v>15550</v>
      </c>
      <c r="F5108" s="118" t="s">
        <v>14449</v>
      </c>
      <c r="G5108" s="118" t="s">
        <v>9115</v>
      </c>
      <c r="H5108" s="166">
        <v>2058000</v>
      </c>
      <c r="I5108" s="166">
        <v>4</v>
      </c>
      <c r="J5108" s="118"/>
      <c r="K5108" s="118"/>
      <c r="L5108" s="118"/>
      <c r="M5108" s="118"/>
      <c r="N5108" s="118"/>
      <c r="O5108" s="118"/>
      <c r="P5108" s="118"/>
      <c r="Q5108" s="118"/>
      <c r="R5108" s="16">
        <v>2058000</v>
      </c>
      <c r="S5108" s="118"/>
      <c r="T5108" s="20" t="s">
        <v>15403</v>
      </c>
      <c r="U5108" s="118"/>
      <c r="V5108" s="118"/>
    </row>
    <row r="5109" spans="1:22" ht="150" x14ac:dyDescent="0.3">
      <c r="A5109" s="16">
        <v>5104</v>
      </c>
      <c r="B5109" s="21" t="s">
        <v>5458</v>
      </c>
      <c r="C5109" s="16" t="s">
        <v>5459</v>
      </c>
      <c r="D5109" s="16" t="s">
        <v>5460</v>
      </c>
      <c r="E5109" s="16" t="s">
        <v>6357</v>
      </c>
      <c r="F5109" s="16"/>
      <c r="G5109" s="16" t="s">
        <v>1493</v>
      </c>
      <c r="H5109" s="251">
        <v>2050680</v>
      </c>
      <c r="I5109" s="251">
        <v>60</v>
      </c>
      <c r="J5109" s="16">
        <v>0</v>
      </c>
      <c r="K5109" s="16">
        <v>0</v>
      </c>
      <c r="L5109" s="16">
        <v>0</v>
      </c>
      <c r="M5109" s="16">
        <v>0</v>
      </c>
      <c r="N5109" s="16">
        <v>0</v>
      </c>
      <c r="O5109" s="16">
        <v>0</v>
      </c>
      <c r="P5109" s="16">
        <v>0</v>
      </c>
      <c r="Q5109" s="16">
        <v>0</v>
      </c>
      <c r="R5109" s="16">
        <v>2050680</v>
      </c>
      <c r="S5109" s="16">
        <v>60</v>
      </c>
      <c r="T5109" s="16" t="s">
        <v>76</v>
      </c>
      <c r="U5109" s="16"/>
      <c r="V5109" s="16"/>
    </row>
    <row r="5110" spans="1:22" ht="409.5" x14ac:dyDescent="0.3">
      <c r="A5110" s="16">
        <v>5105</v>
      </c>
      <c r="B5110" s="21" t="s">
        <v>2015</v>
      </c>
      <c r="C5110" s="16" t="s">
        <v>2016</v>
      </c>
      <c r="D5110" s="16" t="s">
        <v>2017</v>
      </c>
      <c r="E5110" s="46" t="s">
        <v>2018</v>
      </c>
      <c r="F5110" s="16"/>
      <c r="G5110" s="16" t="s">
        <v>33</v>
      </c>
      <c r="H5110" s="251">
        <v>2050650</v>
      </c>
      <c r="I5110" s="482">
        <v>7</v>
      </c>
      <c r="J5110" s="16">
        <v>0</v>
      </c>
      <c r="K5110" s="16">
        <v>0</v>
      </c>
      <c r="L5110" s="16">
        <v>0</v>
      </c>
      <c r="M5110" s="16">
        <v>0</v>
      </c>
      <c r="N5110" s="16">
        <v>0</v>
      </c>
      <c r="O5110" s="16">
        <v>0</v>
      </c>
      <c r="P5110" s="16">
        <v>0</v>
      </c>
      <c r="Q5110" s="16">
        <v>0</v>
      </c>
      <c r="R5110" s="16">
        <v>2050650</v>
      </c>
      <c r="S5110" s="16">
        <v>7</v>
      </c>
      <c r="T5110" s="16" t="s">
        <v>1516</v>
      </c>
      <c r="U5110" s="16" t="s">
        <v>1702</v>
      </c>
      <c r="V5110" s="16" t="s">
        <v>11420</v>
      </c>
    </row>
    <row r="5111" spans="1:22" ht="75" x14ac:dyDescent="0.3">
      <c r="A5111" s="16">
        <v>5106</v>
      </c>
      <c r="B5111" s="21" t="s">
        <v>2117</v>
      </c>
      <c r="C5111" s="16" t="s">
        <v>3580</v>
      </c>
      <c r="D5111" s="16" t="s">
        <v>3581</v>
      </c>
      <c r="E5111" s="16" t="s">
        <v>3582</v>
      </c>
      <c r="F5111" s="16"/>
      <c r="G5111" s="16" t="s">
        <v>1493</v>
      </c>
      <c r="H5111" s="251">
        <v>2050000</v>
      </c>
      <c r="I5111" s="251">
        <v>1</v>
      </c>
      <c r="J5111" s="16">
        <v>0</v>
      </c>
      <c r="K5111" s="16">
        <v>0</v>
      </c>
      <c r="L5111" s="16">
        <v>0</v>
      </c>
      <c r="M5111" s="16">
        <v>0</v>
      </c>
      <c r="N5111" s="16">
        <v>0</v>
      </c>
      <c r="O5111" s="16">
        <v>0</v>
      </c>
      <c r="P5111" s="16">
        <v>0</v>
      </c>
      <c r="Q5111" s="16">
        <v>0</v>
      </c>
      <c r="R5111" s="16">
        <v>2050000</v>
      </c>
      <c r="S5111" s="16">
        <v>1</v>
      </c>
      <c r="T5111" s="16" t="s">
        <v>50</v>
      </c>
      <c r="U5111" s="16" t="s">
        <v>2567</v>
      </c>
      <c r="V5111" s="16" t="s">
        <v>199</v>
      </c>
    </row>
    <row r="5112" spans="1:22" ht="37.5" x14ac:dyDescent="0.3">
      <c r="A5112" s="16">
        <v>5107</v>
      </c>
      <c r="B5112" s="21" t="s">
        <v>2117</v>
      </c>
      <c r="C5112" s="16" t="s">
        <v>2118</v>
      </c>
      <c r="D5112" s="16" t="s">
        <v>2119</v>
      </c>
      <c r="E5112" s="16" t="s">
        <v>4615</v>
      </c>
      <c r="F5112" s="16"/>
      <c r="G5112" s="16" t="s">
        <v>1493</v>
      </c>
      <c r="H5112" s="251">
        <v>2050000</v>
      </c>
      <c r="I5112" s="251">
        <v>1</v>
      </c>
      <c r="J5112" s="16">
        <v>0</v>
      </c>
      <c r="K5112" s="16">
        <v>0</v>
      </c>
      <c r="L5112" s="16">
        <v>0</v>
      </c>
      <c r="M5112" s="16">
        <v>0</v>
      </c>
      <c r="N5112" s="16">
        <v>0</v>
      </c>
      <c r="O5112" s="16">
        <v>0</v>
      </c>
      <c r="P5112" s="16">
        <v>0</v>
      </c>
      <c r="Q5112" s="16">
        <v>0</v>
      </c>
      <c r="R5112" s="16">
        <v>2050000</v>
      </c>
      <c r="S5112" s="16">
        <v>1</v>
      </c>
      <c r="T5112" s="16" t="s">
        <v>50</v>
      </c>
      <c r="U5112" s="16" t="s">
        <v>1320</v>
      </c>
      <c r="V5112" s="16" t="s">
        <v>3310</v>
      </c>
    </row>
    <row r="5113" spans="1:22" ht="409.5" x14ac:dyDescent="0.3">
      <c r="A5113" s="16">
        <v>5108</v>
      </c>
      <c r="B5113" s="21" t="s">
        <v>4893</v>
      </c>
      <c r="C5113" s="16" t="s">
        <v>4299</v>
      </c>
      <c r="D5113" s="16" t="s">
        <v>4300</v>
      </c>
      <c r="E5113" s="16" t="s">
        <v>4894</v>
      </c>
      <c r="F5113" s="16"/>
      <c r="G5113" s="16" t="s">
        <v>33</v>
      </c>
      <c r="H5113" s="251">
        <v>413560</v>
      </c>
      <c r="I5113" s="251">
        <v>140</v>
      </c>
      <c r="J5113" s="16">
        <v>409060.6</v>
      </c>
      <c r="K5113" s="16">
        <v>131</v>
      </c>
      <c r="L5113" s="16">
        <v>409060.6</v>
      </c>
      <c r="M5113" s="16">
        <v>131</v>
      </c>
      <c r="N5113" s="16">
        <v>409060.6</v>
      </c>
      <c r="O5113" s="16">
        <v>131</v>
      </c>
      <c r="P5113" s="16">
        <v>409060.6</v>
      </c>
      <c r="Q5113" s="16">
        <v>131</v>
      </c>
      <c r="R5113" s="16">
        <v>2049802.4</v>
      </c>
      <c r="S5113" s="16">
        <v>664</v>
      </c>
      <c r="T5113" s="16" t="s">
        <v>25</v>
      </c>
      <c r="U5113" s="16" t="s">
        <v>2567</v>
      </c>
      <c r="V5113" s="16" t="s">
        <v>4305</v>
      </c>
    </row>
    <row r="5114" spans="1:22" ht="37.5" x14ac:dyDescent="0.3">
      <c r="A5114" s="16">
        <v>5109</v>
      </c>
      <c r="B5114" s="21" t="s">
        <v>8644</v>
      </c>
      <c r="C5114" s="16" t="s">
        <v>8645</v>
      </c>
      <c r="D5114" s="16" t="s">
        <v>4950</v>
      </c>
      <c r="E5114" s="16" t="s">
        <v>8646</v>
      </c>
      <c r="F5114" s="16"/>
      <c r="G5114" s="16" t="s">
        <v>33</v>
      </c>
      <c r="H5114" s="251">
        <v>274350</v>
      </c>
      <c r="I5114" s="251">
        <v>465</v>
      </c>
      <c r="J5114" s="16">
        <v>443497.02</v>
      </c>
      <c r="K5114" s="16">
        <v>654</v>
      </c>
      <c r="L5114" s="16">
        <v>443497.02</v>
      </c>
      <c r="M5114" s="16">
        <v>654</v>
      </c>
      <c r="N5114" s="16">
        <v>443497.02</v>
      </c>
      <c r="O5114" s="16">
        <v>654</v>
      </c>
      <c r="P5114" s="16">
        <v>443497.02</v>
      </c>
      <c r="Q5114" s="16">
        <v>654</v>
      </c>
      <c r="R5114" s="16">
        <v>2048338.08</v>
      </c>
      <c r="S5114" s="16">
        <v>3081</v>
      </c>
      <c r="T5114" s="16" t="s">
        <v>213</v>
      </c>
      <c r="U5114" s="16" t="s">
        <v>7048</v>
      </c>
      <c r="V5114" s="16" t="s">
        <v>7048</v>
      </c>
    </row>
    <row r="5115" spans="1:22" ht="168.75" x14ac:dyDescent="0.3">
      <c r="A5115" s="16">
        <v>5110</v>
      </c>
      <c r="B5115" s="16" t="s">
        <v>9728</v>
      </c>
      <c r="C5115" s="16" t="s">
        <v>12787</v>
      </c>
      <c r="D5115" s="16" t="s">
        <v>12788</v>
      </c>
      <c r="E5115" s="16" t="s">
        <v>12789</v>
      </c>
      <c r="F5115" s="16"/>
      <c r="G5115" s="151" t="s">
        <v>9115</v>
      </c>
      <c r="H5115" s="291">
        <v>2047997.28</v>
      </c>
      <c r="I5115" s="275" t="s">
        <v>9130</v>
      </c>
      <c r="J5115" s="275"/>
      <c r="K5115" s="275"/>
      <c r="L5115" s="275"/>
      <c r="M5115" s="275"/>
      <c r="N5115" s="275"/>
      <c r="O5115" s="275"/>
      <c r="P5115" s="275"/>
      <c r="Q5115" s="275"/>
      <c r="R5115" s="16">
        <v>2047997.28</v>
      </c>
      <c r="S5115" s="275">
        <v>3</v>
      </c>
      <c r="T5115" s="38" t="s">
        <v>12010</v>
      </c>
      <c r="U5115" s="279"/>
      <c r="V5115" s="279"/>
    </row>
    <row r="5116" spans="1:22" ht="409.5" x14ac:dyDescent="0.3">
      <c r="A5116" s="16">
        <v>5111</v>
      </c>
      <c r="B5116" s="118" t="s">
        <v>5344</v>
      </c>
      <c r="C5116" s="211" t="s">
        <v>5345</v>
      </c>
      <c r="D5116" s="99" t="s">
        <v>5346</v>
      </c>
      <c r="E5116" s="99" t="s">
        <v>11266</v>
      </c>
      <c r="F5116" s="16"/>
      <c r="G5116" s="99" t="s">
        <v>1493</v>
      </c>
      <c r="H5116" s="184">
        <v>2046634.8525</v>
      </c>
      <c r="I5116" s="184">
        <v>3</v>
      </c>
      <c r="J5116" s="99">
        <v>0</v>
      </c>
      <c r="K5116" s="99">
        <v>0</v>
      </c>
      <c r="L5116" s="99">
        <v>0</v>
      </c>
      <c r="M5116" s="99">
        <v>0</v>
      </c>
      <c r="N5116" s="99">
        <v>0</v>
      </c>
      <c r="O5116" s="99">
        <v>0</v>
      </c>
      <c r="P5116" s="99">
        <v>0</v>
      </c>
      <c r="Q5116" s="99">
        <v>0</v>
      </c>
      <c r="R5116" s="16">
        <v>2046634.8525</v>
      </c>
      <c r="S5116" s="99">
        <v>3</v>
      </c>
      <c r="T5116" s="16" t="s">
        <v>9133</v>
      </c>
      <c r="U5116" s="99" t="s">
        <v>11267</v>
      </c>
      <c r="V5116" s="35" t="s">
        <v>199</v>
      </c>
    </row>
    <row r="5117" spans="1:22" ht="262.5" x14ac:dyDescent="0.3">
      <c r="A5117" s="16">
        <v>5112</v>
      </c>
      <c r="B5117" s="21" t="s">
        <v>8647</v>
      </c>
      <c r="C5117" s="16" t="s">
        <v>8648</v>
      </c>
      <c r="D5117" s="16" t="s">
        <v>8649</v>
      </c>
      <c r="E5117" s="16" t="s">
        <v>8650</v>
      </c>
      <c r="F5117" s="16"/>
      <c r="G5117" s="16" t="s">
        <v>33</v>
      </c>
      <c r="H5117" s="251">
        <v>400400</v>
      </c>
      <c r="I5117" s="251">
        <v>14</v>
      </c>
      <c r="J5117" s="16">
        <v>411538.05</v>
      </c>
      <c r="K5117" s="16">
        <v>7</v>
      </c>
      <c r="L5117" s="16">
        <v>411538.05</v>
      </c>
      <c r="M5117" s="16">
        <v>7</v>
      </c>
      <c r="N5117" s="16">
        <v>411538.05</v>
      </c>
      <c r="O5117" s="16">
        <v>7</v>
      </c>
      <c r="P5117" s="16">
        <v>411538.05</v>
      </c>
      <c r="Q5117" s="16">
        <v>7</v>
      </c>
      <c r="R5117" s="16">
        <v>2046552.2000000002</v>
      </c>
      <c r="S5117" s="16">
        <v>42</v>
      </c>
      <c r="T5117" s="16" t="s">
        <v>213</v>
      </c>
      <c r="U5117" s="16" t="s">
        <v>5357</v>
      </c>
      <c r="V5117" s="16" t="s">
        <v>8651</v>
      </c>
    </row>
    <row r="5118" spans="1:22" ht="168.75" x14ac:dyDescent="0.3">
      <c r="A5118" s="16">
        <v>5113</v>
      </c>
      <c r="B5118" s="21" t="s">
        <v>8652</v>
      </c>
      <c r="C5118" s="16" t="s">
        <v>673</v>
      </c>
      <c r="D5118" s="16" t="s">
        <v>417</v>
      </c>
      <c r="E5118" s="16" t="s">
        <v>674</v>
      </c>
      <c r="F5118" s="16"/>
      <c r="G5118" s="16" t="s">
        <v>33</v>
      </c>
      <c r="H5118" s="251">
        <v>304575</v>
      </c>
      <c r="I5118" s="251">
        <v>15</v>
      </c>
      <c r="J5118" s="16">
        <v>456600</v>
      </c>
      <c r="K5118" s="16">
        <v>16</v>
      </c>
      <c r="L5118" s="16">
        <v>428062.5</v>
      </c>
      <c r="M5118" s="16">
        <v>15</v>
      </c>
      <c r="N5118" s="16">
        <v>428062.5</v>
      </c>
      <c r="O5118" s="16">
        <v>15</v>
      </c>
      <c r="P5118" s="16">
        <v>428062.5</v>
      </c>
      <c r="Q5118" s="16">
        <v>15</v>
      </c>
      <c r="R5118" s="16">
        <v>2045362.5</v>
      </c>
      <c r="S5118" s="16">
        <v>76</v>
      </c>
      <c r="T5118" s="16" t="s">
        <v>213</v>
      </c>
      <c r="U5118" s="16" t="s">
        <v>35</v>
      </c>
      <c r="V5118" s="16" t="s">
        <v>8425</v>
      </c>
    </row>
    <row r="5119" spans="1:22" ht="150" x14ac:dyDescent="0.3">
      <c r="A5119" s="16">
        <v>5114</v>
      </c>
      <c r="B5119" s="21" t="s">
        <v>194</v>
      </c>
      <c r="C5119" s="16" t="s">
        <v>1621</v>
      </c>
      <c r="D5119" s="16" t="s">
        <v>1622</v>
      </c>
      <c r="E5119" s="16" t="s">
        <v>10333</v>
      </c>
      <c r="F5119" s="16"/>
      <c r="G5119" s="16" t="s">
        <v>24</v>
      </c>
      <c r="H5119" s="251">
        <v>2044700</v>
      </c>
      <c r="I5119" s="251">
        <v>2232</v>
      </c>
      <c r="J5119" s="16">
        <v>0</v>
      </c>
      <c r="K5119" s="16">
        <v>0</v>
      </c>
      <c r="L5119" s="16">
        <v>0</v>
      </c>
      <c r="M5119" s="16">
        <v>0</v>
      </c>
      <c r="N5119" s="16">
        <v>0</v>
      </c>
      <c r="O5119" s="16">
        <v>0</v>
      </c>
      <c r="P5119" s="16">
        <v>0</v>
      </c>
      <c r="Q5119" s="16">
        <v>0</v>
      </c>
      <c r="R5119" s="16">
        <v>2044700</v>
      </c>
      <c r="S5119" s="16">
        <v>2232</v>
      </c>
      <c r="T5119" s="16" t="s">
        <v>76</v>
      </c>
      <c r="U5119" s="16" t="s">
        <v>2567</v>
      </c>
      <c r="V5119" s="16" t="s">
        <v>10334</v>
      </c>
    </row>
    <row r="5120" spans="1:22" ht="75" x14ac:dyDescent="0.3">
      <c r="A5120" s="16">
        <v>5115</v>
      </c>
      <c r="B5120" s="21" t="s">
        <v>4172</v>
      </c>
      <c r="C5120" s="16" t="s">
        <v>4173</v>
      </c>
      <c r="D5120" s="16" t="s">
        <v>3810</v>
      </c>
      <c r="E5120" s="16" t="s">
        <v>4174</v>
      </c>
      <c r="F5120" s="16" t="s">
        <v>4175</v>
      </c>
      <c r="G5120" s="16" t="s">
        <v>24</v>
      </c>
      <c r="H5120" s="251">
        <v>402168.19199999998</v>
      </c>
      <c r="I5120" s="251">
        <v>29.2</v>
      </c>
      <c r="J5120" s="16">
        <v>380797.2</v>
      </c>
      <c r="K5120" s="16">
        <v>29.2</v>
      </c>
      <c r="L5120" s="16">
        <v>403645.03200000001</v>
      </c>
      <c r="M5120" s="16">
        <v>29.2</v>
      </c>
      <c r="N5120" s="16">
        <v>419790.83328000002</v>
      </c>
      <c r="O5120" s="16">
        <v>29.2</v>
      </c>
      <c r="P5120" s="16">
        <v>436582.46661120001</v>
      </c>
      <c r="Q5120" s="16">
        <v>29.2</v>
      </c>
      <c r="R5120" s="16">
        <v>2042983.7238912</v>
      </c>
      <c r="S5120" s="16">
        <v>146</v>
      </c>
      <c r="T5120" s="16" t="s">
        <v>9759</v>
      </c>
      <c r="U5120" s="16" t="s">
        <v>2567</v>
      </c>
      <c r="V5120" s="16" t="s">
        <v>199</v>
      </c>
    </row>
    <row r="5121" spans="1:22" ht="37.5" x14ac:dyDescent="0.3">
      <c r="A5121" s="16">
        <v>5116</v>
      </c>
      <c r="B5121" s="21" t="s">
        <v>8653</v>
      </c>
      <c r="C5121" s="16" t="s">
        <v>8654</v>
      </c>
      <c r="D5121" s="16" t="s">
        <v>8655</v>
      </c>
      <c r="E5121" s="16" t="s">
        <v>8656</v>
      </c>
      <c r="F5121" s="16"/>
      <c r="G5121" s="16" t="s">
        <v>863</v>
      </c>
      <c r="H5121" s="251">
        <v>468700</v>
      </c>
      <c r="I5121" s="251">
        <v>364</v>
      </c>
      <c r="J5121" s="16">
        <v>393480</v>
      </c>
      <c r="K5121" s="16">
        <v>300</v>
      </c>
      <c r="L5121" s="16">
        <v>393480</v>
      </c>
      <c r="M5121" s="16">
        <v>300</v>
      </c>
      <c r="N5121" s="16">
        <v>393480</v>
      </c>
      <c r="O5121" s="16">
        <v>300</v>
      </c>
      <c r="P5121" s="16">
        <v>393480</v>
      </c>
      <c r="Q5121" s="16">
        <v>300</v>
      </c>
      <c r="R5121" s="16">
        <v>2042620</v>
      </c>
      <c r="S5121" s="16">
        <v>1564</v>
      </c>
      <c r="T5121" s="16" t="s">
        <v>213</v>
      </c>
      <c r="U5121" s="16" t="s">
        <v>7048</v>
      </c>
      <c r="V5121" s="16" t="s">
        <v>7048</v>
      </c>
    </row>
    <row r="5122" spans="1:22" ht="56.25" x14ac:dyDescent="0.3">
      <c r="A5122" s="16">
        <v>5117</v>
      </c>
      <c r="B5122" s="21" t="s">
        <v>2296</v>
      </c>
      <c r="C5122" s="16" t="s">
        <v>6493</v>
      </c>
      <c r="D5122" s="16" t="s">
        <v>6494</v>
      </c>
      <c r="E5122" s="16" t="s">
        <v>10489</v>
      </c>
      <c r="F5122" s="16"/>
      <c r="G5122" s="16" t="s">
        <v>9115</v>
      </c>
      <c r="H5122" s="251">
        <v>2042432</v>
      </c>
      <c r="I5122" s="251" t="s">
        <v>9421</v>
      </c>
      <c r="J5122" s="16"/>
      <c r="K5122" s="16"/>
      <c r="L5122" s="16"/>
      <c r="M5122" s="16"/>
      <c r="N5122" s="16"/>
      <c r="O5122" s="16"/>
      <c r="P5122" s="16"/>
      <c r="Q5122" s="16"/>
      <c r="R5122" s="16">
        <v>2042432</v>
      </c>
      <c r="S5122" s="16">
        <v>8</v>
      </c>
      <c r="T5122" s="16" t="s">
        <v>76</v>
      </c>
      <c r="U5122" s="16" t="s">
        <v>2567</v>
      </c>
      <c r="V5122" s="16" t="s">
        <v>10518</v>
      </c>
    </row>
    <row r="5123" spans="1:22" ht="112.5" x14ac:dyDescent="0.3">
      <c r="A5123" s="16">
        <v>5118</v>
      </c>
      <c r="B5123" s="21" t="s">
        <v>8657</v>
      </c>
      <c r="C5123" s="16" t="s">
        <v>7991</v>
      </c>
      <c r="D5123" s="16" t="s">
        <v>320</v>
      </c>
      <c r="E5123" s="16" t="s">
        <v>7992</v>
      </c>
      <c r="F5123" s="16"/>
      <c r="G5123" s="16" t="s">
        <v>33</v>
      </c>
      <c r="H5123" s="251">
        <v>217445</v>
      </c>
      <c r="I5123" s="251">
        <v>157</v>
      </c>
      <c r="J5123" s="16">
        <v>512052.69</v>
      </c>
      <c r="K5123" s="16">
        <v>211</v>
      </c>
      <c r="L5123" s="16">
        <v>436822.2</v>
      </c>
      <c r="M5123" s="16">
        <v>180</v>
      </c>
      <c r="N5123" s="16">
        <v>436822.2</v>
      </c>
      <c r="O5123" s="16">
        <v>180</v>
      </c>
      <c r="P5123" s="16">
        <v>436822.2</v>
      </c>
      <c r="Q5123" s="16">
        <v>180</v>
      </c>
      <c r="R5123" s="16">
        <v>2039964.2899999998</v>
      </c>
      <c r="S5123" s="16">
        <v>908</v>
      </c>
      <c r="T5123" s="16" t="s">
        <v>213</v>
      </c>
      <c r="U5123" s="16" t="s">
        <v>35</v>
      </c>
      <c r="V5123" s="16" t="s">
        <v>8175</v>
      </c>
    </row>
    <row r="5124" spans="1:22" ht="75" x14ac:dyDescent="0.3">
      <c r="A5124" s="16">
        <v>5119</v>
      </c>
      <c r="B5124" s="21" t="s">
        <v>8658</v>
      </c>
      <c r="C5124" s="16" t="s">
        <v>5611</v>
      </c>
      <c r="D5124" s="16" t="s">
        <v>5234</v>
      </c>
      <c r="E5124" s="16" t="s">
        <v>5612</v>
      </c>
      <c r="F5124" s="16"/>
      <c r="G5124" s="16" t="s">
        <v>33</v>
      </c>
      <c r="H5124" s="251">
        <v>1377816</v>
      </c>
      <c r="I5124" s="251">
        <v>408</v>
      </c>
      <c r="J5124" s="16">
        <v>165473</v>
      </c>
      <c r="K5124" s="16">
        <v>49</v>
      </c>
      <c r="L5124" s="16">
        <v>165473</v>
      </c>
      <c r="M5124" s="16">
        <v>49</v>
      </c>
      <c r="N5124" s="16">
        <v>165473</v>
      </c>
      <c r="O5124" s="16">
        <v>49</v>
      </c>
      <c r="P5124" s="16">
        <v>165473</v>
      </c>
      <c r="Q5124" s="16">
        <v>49</v>
      </c>
      <c r="R5124" s="16">
        <v>2039708</v>
      </c>
      <c r="S5124" s="16">
        <v>604</v>
      </c>
      <c r="T5124" s="16" t="s">
        <v>213</v>
      </c>
      <c r="U5124" s="16" t="s">
        <v>83</v>
      </c>
      <c r="V5124" s="16" t="s">
        <v>8659</v>
      </c>
    </row>
    <row r="5125" spans="1:22" ht="56.25" x14ac:dyDescent="0.3">
      <c r="A5125" s="16">
        <v>5120</v>
      </c>
      <c r="B5125" s="113" t="s">
        <v>836</v>
      </c>
      <c r="C5125" s="113" t="s">
        <v>15392</v>
      </c>
      <c r="D5125" s="113" t="s">
        <v>15393</v>
      </c>
      <c r="E5125" s="113" t="s">
        <v>15394</v>
      </c>
      <c r="F5125" s="113" t="s">
        <v>14449</v>
      </c>
      <c r="G5125" s="113" t="s">
        <v>9115</v>
      </c>
      <c r="H5125" s="189">
        <v>2039626.4</v>
      </c>
      <c r="I5125" s="172" t="s">
        <v>9201</v>
      </c>
      <c r="J5125" s="20"/>
      <c r="K5125" s="20"/>
      <c r="L5125" s="20"/>
      <c r="M5125" s="20"/>
      <c r="N5125" s="20"/>
      <c r="O5125" s="20"/>
      <c r="P5125" s="20"/>
      <c r="Q5125" s="20"/>
      <c r="R5125" s="16">
        <v>2039626.4</v>
      </c>
      <c r="S5125" s="21">
        <v>5</v>
      </c>
      <c r="T5125" s="298" t="s">
        <v>15391</v>
      </c>
      <c r="U5125" s="112" t="s">
        <v>83</v>
      </c>
      <c r="V5125" s="112" t="s">
        <v>15395</v>
      </c>
    </row>
    <row r="5126" spans="1:22" ht="56.25" x14ac:dyDescent="0.3">
      <c r="A5126" s="16">
        <v>5121</v>
      </c>
      <c r="B5126" s="16" t="s">
        <v>12739</v>
      </c>
      <c r="C5126" s="16" t="s">
        <v>13665</v>
      </c>
      <c r="D5126" s="16" t="s">
        <v>13666</v>
      </c>
      <c r="E5126" s="16" t="s">
        <v>13667</v>
      </c>
      <c r="F5126" s="16"/>
      <c r="G5126" s="151" t="s">
        <v>9114</v>
      </c>
      <c r="H5126" s="166">
        <v>2039343.67</v>
      </c>
      <c r="I5126" s="166" t="s">
        <v>9421</v>
      </c>
      <c r="J5126" s="166"/>
      <c r="K5126" s="166"/>
      <c r="L5126" s="166"/>
      <c r="M5126" s="166"/>
      <c r="N5126" s="166"/>
      <c r="O5126" s="166"/>
      <c r="P5126" s="166"/>
      <c r="Q5126" s="166"/>
      <c r="R5126" s="16">
        <v>2039343.67</v>
      </c>
      <c r="S5126" s="275">
        <v>8</v>
      </c>
      <c r="T5126" s="123" t="s">
        <v>13573</v>
      </c>
      <c r="U5126" s="118"/>
      <c r="V5126" s="118" t="s">
        <v>13601</v>
      </c>
    </row>
    <row r="5127" spans="1:22" ht="37.5" x14ac:dyDescent="0.3">
      <c r="A5127" s="16">
        <v>5122</v>
      </c>
      <c r="B5127" s="21" t="s">
        <v>200</v>
      </c>
      <c r="C5127" s="16" t="s">
        <v>201</v>
      </c>
      <c r="D5127" s="16" t="s">
        <v>202</v>
      </c>
      <c r="E5127" s="16" t="s">
        <v>3220</v>
      </c>
      <c r="F5127" s="16"/>
      <c r="G5127" s="16" t="s">
        <v>1493</v>
      </c>
      <c r="H5127" s="251">
        <v>291780</v>
      </c>
      <c r="I5127" s="251">
        <v>1</v>
      </c>
      <c r="J5127" s="16">
        <v>294540</v>
      </c>
      <c r="K5127" s="16">
        <v>1</v>
      </c>
      <c r="L5127" s="16">
        <v>577000</v>
      </c>
      <c r="M5127" s="16">
        <v>2</v>
      </c>
      <c r="N5127" s="16">
        <v>295740</v>
      </c>
      <c r="O5127" s="16">
        <v>1</v>
      </c>
      <c r="P5127" s="16">
        <v>579570</v>
      </c>
      <c r="Q5127" s="16">
        <v>2</v>
      </c>
      <c r="R5127" s="16">
        <v>2038630</v>
      </c>
      <c r="S5127" s="16">
        <v>7</v>
      </c>
      <c r="T5127" s="16" t="s">
        <v>50</v>
      </c>
      <c r="U5127" s="16" t="s">
        <v>204</v>
      </c>
      <c r="V5127" s="16" t="s">
        <v>3221</v>
      </c>
    </row>
    <row r="5128" spans="1:22" ht="56.25" x14ac:dyDescent="0.3">
      <c r="A5128" s="16">
        <v>5123</v>
      </c>
      <c r="B5128" s="21" t="s">
        <v>417</v>
      </c>
      <c r="C5128" s="16" t="s">
        <v>726</v>
      </c>
      <c r="D5128" s="16" t="s">
        <v>727</v>
      </c>
      <c r="E5128" s="16" t="s">
        <v>10443</v>
      </c>
      <c r="F5128" s="16"/>
      <c r="G5128" s="16" t="s">
        <v>9115</v>
      </c>
      <c r="H5128" s="251">
        <v>2035740.67</v>
      </c>
      <c r="I5128" s="251" t="s">
        <v>9123</v>
      </c>
      <c r="J5128" s="16"/>
      <c r="K5128" s="16"/>
      <c r="L5128" s="16"/>
      <c r="M5128" s="16"/>
      <c r="N5128" s="16"/>
      <c r="O5128" s="16"/>
      <c r="P5128" s="16"/>
      <c r="Q5128" s="16"/>
      <c r="R5128" s="16">
        <v>2035740.67</v>
      </c>
      <c r="S5128" s="16">
        <v>6</v>
      </c>
      <c r="T5128" s="16" t="s">
        <v>76</v>
      </c>
      <c r="U5128" s="16" t="s">
        <v>83</v>
      </c>
      <c r="V5128" s="16" t="s">
        <v>10440</v>
      </c>
    </row>
    <row r="5129" spans="1:22" ht="56.25" x14ac:dyDescent="0.3">
      <c r="A5129" s="16">
        <v>5124</v>
      </c>
      <c r="B5129" s="21" t="s">
        <v>417</v>
      </c>
      <c r="C5129" s="16" t="s">
        <v>726</v>
      </c>
      <c r="D5129" s="16" t="s">
        <v>727</v>
      </c>
      <c r="E5129" s="16" t="s">
        <v>10443</v>
      </c>
      <c r="F5129" s="16"/>
      <c r="G5129" s="16" t="s">
        <v>9115</v>
      </c>
      <c r="H5129" s="251">
        <v>2035740.67</v>
      </c>
      <c r="I5129" s="251" t="s">
        <v>9123</v>
      </c>
      <c r="J5129" s="16"/>
      <c r="K5129" s="16"/>
      <c r="L5129" s="16"/>
      <c r="M5129" s="16"/>
      <c r="N5129" s="16"/>
      <c r="O5129" s="16"/>
      <c r="P5129" s="16"/>
      <c r="Q5129" s="16"/>
      <c r="R5129" s="16">
        <v>2035740.67</v>
      </c>
      <c r="S5129" s="16">
        <v>6</v>
      </c>
      <c r="T5129" s="16" t="s">
        <v>76</v>
      </c>
      <c r="U5129" s="16" t="s">
        <v>83</v>
      </c>
      <c r="V5129" s="16" t="s">
        <v>10440</v>
      </c>
    </row>
    <row r="5130" spans="1:22" ht="37.5" x14ac:dyDescent="0.3">
      <c r="A5130" s="16">
        <v>5125</v>
      </c>
      <c r="B5130" s="16" t="s">
        <v>3917</v>
      </c>
      <c r="C5130" s="16" t="s">
        <v>12790</v>
      </c>
      <c r="D5130" s="16" t="s">
        <v>2309</v>
      </c>
      <c r="E5130" s="16" t="s">
        <v>12791</v>
      </c>
      <c r="F5130" s="16"/>
      <c r="G5130" s="151" t="s">
        <v>9115</v>
      </c>
      <c r="H5130" s="275">
        <v>0</v>
      </c>
      <c r="I5130" s="275">
        <v>0</v>
      </c>
      <c r="J5130" s="275">
        <v>0</v>
      </c>
      <c r="K5130" s="275">
        <v>0</v>
      </c>
      <c r="L5130" s="275">
        <v>1016437</v>
      </c>
      <c r="M5130" s="275" t="s">
        <v>9113</v>
      </c>
      <c r="N5130" s="275">
        <v>0</v>
      </c>
      <c r="O5130" s="275">
        <v>0</v>
      </c>
      <c r="P5130" s="275">
        <v>1016437</v>
      </c>
      <c r="Q5130" s="275" t="s">
        <v>9113</v>
      </c>
      <c r="R5130" s="16">
        <v>2032874</v>
      </c>
      <c r="S5130" s="275">
        <v>2</v>
      </c>
      <c r="T5130" s="38" t="s">
        <v>11752</v>
      </c>
      <c r="U5130" s="279"/>
      <c r="V5130" s="279"/>
    </row>
    <row r="5131" spans="1:22" ht="281.25" x14ac:dyDescent="0.3">
      <c r="A5131" s="16">
        <v>5126</v>
      </c>
      <c r="B5131" s="20" t="s">
        <v>14244</v>
      </c>
      <c r="C5131" s="20" t="s">
        <v>14245</v>
      </c>
      <c r="D5131" s="20" t="s">
        <v>14246</v>
      </c>
      <c r="E5131" s="20" t="s">
        <v>14247</v>
      </c>
      <c r="F5131" s="114"/>
      <c r="G5131" s="21" t="s">
        <v>33</v>
      </c>
      <c r="H5131" s="479">
        <v>813120</v>
      </c>
      <c r="I5131" s="479">
        <v>2</v>
      </c>
      <c r="J5131" s="185">
        <v>406560</v>
      </c>
      <c r="K5131" s="185">
        <v>1</v>
      </c>
      <c r="L5131" s="185">
        <v>406560</v>
      </c>
      <c r="M5131" s="185">
        <v>1</v>
      </c>
      <c r="N5131" s="185">
        <v>406560</v>
      </c>
      <c r="O5131" s="185">
        <v>1</v>
      </c>
      <c r="P5131" s="185"/>
      <c r="Q5131" s="185"/>
      <c r="R5131" s="16">
        <v>2032800</v>
      </c>
      <c r="S5131" s="21">
        <v>5</v>
      </c>
      <c r="T5131" s="20" t="s">
        <v>14166</v>
      </c>
      <c r="U5131" s="211"/>
      <c r="V5131" s="211"/>
    </row>
    <row r="5132" spans="1:22" ht="75" x14ac:dyDescent="0.3">
      <c r="A5132" s="16">
        <v>5127</v>
      </c>
      <c r="B5132" s="51" t="s">
        <v>194</v>
      </c>
      <c r="C5132" s="51" t="s">
        <v>1564</v>
      </c>
      <c r="D5132" s="51" t="s">
        <v>1565</v>
      </c>
      <c r="E5132" s="51" t="s">
        <v>14692</v>
      </c>
      <c r="F5132" s="40" t="s">
        <v>14449</v>
      </c>
      <c r="G5132" s="51" t="s">
        <v>7079</v>
      </c>
      <c r="H5132" s="437">
        <v>2032800</v>
      </c>
      <c r="I5132" s="251" t="s">
        <v>9130</v>
      </c>
      <c r="J5132" s="17"/>
      <c r="K5132" s="17"/>
      <c r="L5132" s="17"/>
      <c r="M5132" s="17"/>
      <c r="N5132" s="17"/>
      <c r="O5132" s="17"/>
      <c r="P5132" s="17"/>
      <c r="Q5132" s="17"/>
      <c r="R5132" s="16">
        <v>2032800</v>
      </c>
      <c r="S5132" s="16">
        <v>3</v>
      </c>
      <c r="T5132" s="51" t="s">
        <v>14655</v>
      </c>
      <c r="U5132" s="51" t="s">
        <v>35</v>
      </c>
      <c r="V5132" s="17"/>
    </row>
    <row r="5133" spans="1:22" ht="37.5" x14ac:dyDescent="0.3">
      <c r="A5133" s="16">
        <v>5128</v>
      </c>
      <c r="B5133" s="114" t="s">
        <v>5526</v>
      </c>
      <c r="C5133" s="114" t="s">
        <v>15853</v>
      </c>
      <c r="D5133" s="114" t="s">
        <v>1051</v>
      </c>
      <c r="E5133" s="114"/>
      <c r="F5133" s="114" t="s">
        <v>14449</v>
      </c>
      <c r="G5133" s="114" t="s">
        <v>33</v>
      </c>
      <c r="H5133" s="172">
        <v>2030509.32</v>
      </c>
      <c r="I5133" s="172">
        <v>4</v>
      </c>
      <c r="J5133" s="114"/>
      <c r="K5133" s="114"/>
      <c r="L5133" s="114"/>
      <c r="M5133" s="114"/>
      <c r="N5133" s="114"/>
      <c r="O5133" s="114"/>
      <c r="P5133" s="114"/>
      <c r="Q5133" s="114"/>
      <c r="R5133" s="16">
        <v>2030509.32</v>
      </c>
      <c r="S5133" s="114">
        <v>4</v>
      </c>
      <c r="T5133" s="20" t="s">
        <v>15828</v>
      </c>
      <c r="U5133" s="112" t="s">
        <v>83</v>
      </c>
      <c r="V5133" s="37"/>
    </row>
    <row r="5134" spans="1:22" ht="409.5" x14ac:dyDescent="0.3">
      <c r="A5134" s="16">
        <v>5129</v>
      </c>
      <c r="B5134" s="113" t="s">
        <v>345</v>
      </c>
      <c r="C5134" s="113" t="s">
        <v>346</v>
      </c>
      <c r="D5134" s="113" t="s">
        <v>15737</v>
      </c>
      <c r="E5134" s="114"/>
      <c r="F5134" s="114" t="s">
        <v>14449</v>
      </c>
      <c r="G5134" s="113" t="s">
        <v>33</v>
      </c>
      <c r="H5134" s="490">
        <v>2028000</v>
      </c>
      <c r="I5134" s="172">
        <v>2</v>
      </c>
      <c r="J5134" s="114"/>
      <c r="K5134" s="114"/>
      <c r="L5134" s="114"/>
      <c r="M5134" s="114"/>
      <c r="N5134" s="114"/>
      <c r="O5134" s="114"/>
      <c r="P5134" s="114"/>
      <c r="Q5134" s="114"/>
      <c r="R5134" s="16">
        <v>2028000</v>
      </c>
      <c r="S5134" s="114"/>
      <c r="T5134" s="21" t="s">
        <v>15722</v>
      </c>
      <c r="U5134" s="112"/>
      <c r="V5134" s="112"/>
    </row>
    <row r="5135" spans="1:22" x14ac:dyDescent="0.3">
      <c r="A5135" s="16">
        <v>5130</v>
      </c>
      <c r="B5135" s="118" t="s">
        <v>3340</v>
      </c>
      <c r="C5135" s="118" t="s">
        <v>3339</v>
      </c>
      <c r="D5135" s="118" t="s">
        <v>1764</v>
      </c>
      <c r="E5135" s="118" t="s">
        <v>15134</v>
      </c>
      <c r="F5135" s="118" t="s">
        <v>14449</v>
      </c>
      <c r="G5135" s="118" t="s">
        <v>9115</v>
      </c>
      <c r="H5135" s="166">
        <v>405199</v>
      </c>
      <c r="I5135" s="166">
        <v>50</v>
      </c>
      <c r="J5135" s="118">
        <v>405199</v>
      </c>
      <c r="K5135" s="118">
        <v>50</v>
      </c>
      <c r="L5135" s="118">
        <v>405199</v>
      </c>
      <c r="M5135" s="118">
        <v>50</v>
      </c>
      <c r="N5135" s="118">
        <v>405199</v>
      </c>
      <c r="O5135" s="118">
        <v>50</v>
      </c>
      <c r="P5135" s="118">
        <v>405199</v>
      </c>
      <c r="Q5135" s="118">
        <v>50</v>
      </c>
      <c r="R5135" s="16">
        <f>H5135+J5135+L5135+N5135+P5135</f>
        <v>2025995</v>
      </c>
      <c r="S5135" s="118">
        <v>250</v>
      </c>
      <c r="T5135" s="20" t="s">
        <v>15403</v>
      </c>
      <c r="U5135" s="118" t="s">
        <v>15562</v>
      </c>
      <c r="V5135" s="118"/>
    </row>
    <row r="5136" spans="1:22" x14ac:dyDescent="0.3">
      <c r="A5136" s="16">
        <v>5131</v>
      </c>
      <c r="B5136" s="118" t="s">
        <v>15610</v>
      </c>
      <c r="C5136" s="118" t="s">
        <v>15611</v>
      </c>
      <c r="D5136" s="118" t="s">
        <v>15612</v>
      </c>
      <c r="E5136" s="118" t="s">
        <v>15613</v>
      </c>
      <c r="F5136" s="118" t="s">
        <v>14449</v>
      </c>
      <c r="G5136" s="118" t="s">
        <v>9115</v>
      </c>
      <c r="H5136" s="166">
        <v>405199</v>
      </c>
      <c r="I5136" s="166">
        <v>50</v>
      </c>
      <c r="J5136" s="118">
        <v>405199</v>
      </c>
      <c r="K5136" s="118">
        <v>50</v>
      </c>
      <c r="L5136" s="118">
        <v>405199</v>
      </c>
      <c r="M5136" s="118">
        <v>50</v>
      </c>
      <c r="N5136" s="118">
        <v>405199</v>
      </c>
      <c r="O5136" s="118">
        <v>50</v>
      </c>
      <c r="P5136" s="118">
        <v>405199</v>
      </c>
      <c r="Q5136" s="118">
        <v>50</v>
      </c>
      <c r="R5136" s="16">
        <f>H5136+J5136+L5136+N5136+P5136</f>
        <v>2025995</v>
      </c>
      <c r="S5136" s="118">
        <v>250</v>
      </c>
      <c r="T5136" s="20" t="s">
        <v>15403</v>
      </c>
      <c r="U5136" s="118" t="s">
        <v>15562</v>
      </c>
      <c r="V5136" s="118"/>
    </row>
    <row r="5137" spans="1:22" ht="356.25" x14ac:dyDescent="0.3">
      <c r="A5137" s="16">
        <v>5132</v>
      </c>
      <c r="B5137" s="21" t="s">
        <v>2399</v>
      </c>
      <c r="C5137" s="16" t="s">
        <v>3382</v>
      </c>
      <c r="D5137" s="16" t="s">
        <v>2441</v>
      </c>
      <c r="E5137" s="16" t="s">
        <v>3402</v>
      </c>
      <c r="F5137" s="16"/>
      <c r="G5137" s="16" t="s">
        <v>1493</v>
      </c>
      <c r="H5137" s="251">
        <v>2024888.25</v>
      </c>
      <c r="I5137" s="251">
        <v>77</v>
      </c>
      <c r="J5137" s="16">
        <v>0</v>
      </c>
      <c r="K5137" s="16">
        <v>0</v>
      </c>
      <c r="L5137" s="16">
        <v>0</v>
      </c>
      <c r="M5137" s="16">
        <v>0</v>
      </c>
      <c r="N5137" s="16">
        <v>0</v>
      </c>
      <c r="O5137" s="16">
        <v>0</v>
      </c>
      <c r="P5137" s="16">
        <v>0</v>
      </c>
      <c r="Q5137" s="16">
        <v>0</v>
      </c>
      <c r="R5137" s="16">
        <v>2024888.25</v>
      </c>
      <c r="S5137" s="16">
        <v>77</v>
      </c>
      <c r="T5137" s="16" t="s">
        <v>76</v>
      </c>
      <c r="U5137" s="16" t="s">
        <v>1274</v>
      </c>
      <c r="V5137" s="16" t="s">
        <v>3403</v>
      </c>
    </row>
    <row r="5138" spans="1:22" ht="168.75" x14ac:dyDescent="0.3">
      <c r="A5138" s="16">
        <v>5133</v>
      </c>
      <c r="B5138" s="21" t="s">
        <v>417</v>
      </c>
      <c r="C5138" s="16" t="s">
        <v>1449</v>
      </c>
      <c r="D5138" s="16" t="s">
        <v>1450</v>
      </c>
      <c r="E5138" s="16" t="s">
        <v>9921</v>
      </c>
      <c r="F5138" s="16" t="s">
        <v>9921</v>
      </c>
      <c r="G5138" s="16" t="s">
        <v>9115</v>
      </c>
      <c r="H5138" s="251">
        <v>2024000.16</v>
      </c>
      <c r="I5138" s="251" t="s">
        <v>9113</v>
      </c>
      <c r="J5138" s="16"/>
      <c r="K5138" s="16"/>
      <c r="L5138" s="16"/>
      <c r="M5138" s="16"/>
      <c r="N5138" s="16"/>
      <c r="O5138" s="16"/>
      <c r="P5138" s="16"/>
      <c r="Q5138" s="16"/>
      <c r="R5138" s="16">
        <v>2024000.16</v>
      </c>
      <c r="S5138" s="16">
        <v>1</v>
      </c>
      <c r="T5138" s="16" t="s">
        <v>34</v>
      </c>
      <c r="U5138" s="16"/>
      <c r="V5138" s="16"/>
    </row>
    <row r="5139" spans="1:22" ht="75" x14ac:dyDescent="0.3">
      <c r="A5139" s="16">
        <v>5134</v>
      </c>
      <c r="B5139" s="21" t="s">
        <v>532</v>
      </c>
      <c r="C5139" s="16" t="s">
        <v>533</v>
      </c>
      <c r="D5139" s="16" t="s">
        <v>517</v>
      </c>
      <c r="E5139" s="16" t="s">
        <v>3446</v>
      </c>
      <c r="F5139" s="16"/>
      <c r="G5139" s="16" t="s">
        <v>49</v>
      </c>
      <c r="H5139" s="251">
        <v>374000</v>
      </c>
      <c r="I5139" s="251">
        <v>2</v>
      </c>
      <c r="J5139" s="16">
        <v>1650000</v>
      </c>
      <c r="K5139" s="16">
        <v>2</v>
      </c>
      <c r="L5139" s="16">
        <v>0</v>
      </c>
      <c r="M5139" s="16">
        <v>0</v>
      </c>
      <c r="N5139" s="16">
        <v>0</v>
      </c>
      <c r="O5139" s="16">
        <v>0</v>
      </c>
      <c r="P5139" s="16">
        <v>0</v>
      </c>
      <c r="Q5139" s="16">
        <v>0</v>
      </c>
      <c r="R5139" s="16">
        <v>2024000</v>
      </c>
      <c r="S5139" s="16">
        <v>4</v>
      </c>
      <c r="T5139" s="16" t="s">
        <v>50</v>
      </c>
      <c r="U5139" s="16" t="s">
        <v>294</v>
      </c>
      <c r="V5139" s="16" t="s">
        <v>3017</v>
      </c>
    </row>
    <row r="5140" spans="1:22" ht="150" x14ac:dyDescent="0.3">
      <c r="A5140" s="16">
        <v>5135</v>
      </c>
      <c r="B5140" s="114" t="s">
        <v>4139</v>
      </c>
      <c r="C5140" s="114" t="s">
        <v>4140</v>
      </c>
      <c r="D5140" s="114" t="s">
        <v>15880</v>
      </c>
      <c r="E5140" s="114"/>
      <c r="F5140" s="114" t="s">
        <v>14449</v>
      </c>
      <c r="G5140" s="114" t="s">
        <v>33</v>
      </c>
      <c r="H5140" s="172">
        <v>2024000</v>
      </c>
      <c r="I5140" s="172">
        <v>4</v>
      </c>
      <c r="J5140" s="114"/>
      <c r="K5140" s="114"/>
      <c r="L5140" s="114"/>
      <c r="M5140" s="114"/>
      <c r="N5140" s="114"/>
      <c r="O5140" s="114"/>
      <c r="P5140" s="114"/>
      <c r="Q5140" s="114"/>
      <c r="R5140" s="16">
        <v>2024000</v>
      </c>
      <c r="S5140" s="114">
        <v>4</v>
      </c>
      <c r="T5140" s="20" t="s">
        <v>15828</v>
      </c>
      <c r="U5140" s="112" t="s">
        <v>35</v>
      </c>
      <c r="V5140" s="37"/>
    </row>
    <row r="5141" spans="1:22" ht="337.5" x14ac:dyDescent="0.3">
      <c r="A5141" s="16">
        <v>5136</v>
      </c>
      <c r="B5141" s="21" t="s">
        <v>4806</v>
      </c>
      <c r="C5141" s="16" t="s">
        <v>4807</v>
      </c>
      <c r="D5141" s="16" t="s">
        <v>4808</v>
      </c>
      <c r="E5141" s="16" t="s">
        <v>4809</v>
      </c>
      <c r="F5141" s="16"/>
      <c r="G5141" s="16" t="s">
        <v>24</v>
      </c>
      <c r="H5141" s="251">
        <v>2021930</v>
      </c>
      <c r="I5141" s="251">
        <v>298</v>
      </c>
      <c r="J5141" s="16">
        <v>0</v>
      </c>
      <c r="K5141" s="16">
        <v>0</v>
      </c>
      <c r="L5141" s="16">
        <v>0</v>
      </c>
      <c r="M5141" s="16">
        <v>0</v>
      </c>
      <c r="N5141" s="16">
        <v>0</v>
      </c>
      <c r="O5141" s="16">
        <v>0</v>
      </c>
      <c r="P5141" s="16">
        <v>0</v>
      </c>
      <c r="Q5141" s="16">
        <v>0</v>
      </c>
      <c r="R5141" s="16">
        <v>2021930</v>
      </c>
      <c r="S5141" s="16">
        <v>298</v>
      </c>
      <c r="T5141" s="16" t="s">
        <v>76</v>
      </c>
      <c r="U5141" s="16" t="s">
        <v>204</v>
      </c>
      <c r="V5141" s="16" t="s">
        <v>4810</v>
      </c>
    </row>
    <row r="5142" spans="1:22" ht="56.25" x14ac:dyDescent="0.3">
      <c r="A5142" s="16">
        <v>5137</v>
      </c>
      <c r="B5142" s="21" t="s">
        <v>2391</v>
      </c>
      <c r="C5142" s="16" t="s">
        <v>2392</v>
      </c>
      <c r="D5142" s="16" t="s">
        <v>2393</v>
      </c>
      <c r="E5142" s="16" t="s">
        <v>10790</v>
      </c>
      <c r="F5142" s="16"/>
      <c r="G5142" s="16" t="s">
        <v>7084</v>
      </c>
      <c r="H5142" s="251">
        <v>2021120.64</v>
      </c>
      <c r="I5142" s="251" t="s">
        <v>10793</v>
      </c>
      <c r="J5142" s="16"/>
      <c r="K5142" s="16"/>
      <c r="L5142" s="16"/>
      <c r="M5142" s="16"/>
      <c r="N5142" s="16"/>
      <c r="O5142" s="16"/>
      <c r="P5142" s="16"/>
      <c r="Q5142" s="16"/>
      <c r="R5142" s="16">
        <v>2021120.64</v>
      </c>
      <c r="S5142" s="16"/>
      <c r="T5142" s="16" t="s">
        <v>76</v>
      </c>
      <c r="U5142" s="16" t="s">
        <v>2567</v>
      </c>
      <c r="V5142" s="16" t="s">
        <v>10788</v>
      </c>
    </row>
    <row r="5143" spans="1:22" ht="409.5" x14ac:dyDescent="0.3">
      <c r="A5143" s="16">
        <v>5138</v>
      </c>
      <c r="B5143" s="21" t="s">
        <v>6467</v>
      </c>
      <c r="C5143" s="16" t="s">
        <v>6468</v>
      </c>
      <c r="D5143" s="16" t="s">
        <v>6469</v>
      </c>
      <c r="E5143" s="16" t="s">
        <v>6470</v>
      </c>
      <c r="F5143" s="16"/>
      <c r="G5143" s="16" t="s">
        <v>49</v>
      </c>
      <c r="H5143" s="251">
        <v>2020989.85</v>
      </c>
      <c r="I5143" s="251">
        <v>1</v>
      </c>
      <c r="J5143" s="16">
        <v>0</v>
      </c>
      <c r="K5143" s="16">
        <v>0</v>
      </c>
      <c r="L5143" s="16">
        <v>0</v>
      </c>
      <c r="M5143" s="16">
        <v>0</v>
      </c>
      <c r="N5143" s="16">
        <v>0</v>
      </c>
      <c r="O5143" s="16">
        <v>0</v>
      </c>
      <c r="P5143" s="16">
        <v>0</v>
      </c>
      <c r="Q5143" s="16">
        <v>0</v>
      </c>
      <c r="R5143" s="16">
        <v>2020989.85</v>
      </c>
      <c r="S5143" s="16">
        <v>1</v>
      </c>
      <c r="T5143" s="16" t="s">
        <v>76</v>
      </c>
      <c r="U5143" s="16"/>
      <c r="V5143" s="16"/>
    </row>
    <row r="5144" spans="1:22" ht="93.75" x14ac:dyDescent="0.3">
      <c r="A5144" s="16">
        <v>5139</v>
      </c>
      <c r="B5144" s="21" t="s">
        <v>194</v>
      </c>
      <c r="C5144" s="16" t="s">
        <v>9242</v>
      </c>
      <c r="D5144" s="16" t="s">
        <v>9243</v>
      </c>
      <c r="E5144" s="16" t="s">
        <v>9748</v>
      </c>
      <c r="F5144" s="16"/>
      <c r="G5144" s="16" t="s">
        <v>9680</v>
      </c>
      <c r="H5144" s="251">
        <v>294000</v>
      </c>
      <c r="I5144" s="251">
        <v>350</v>
      </c>
      <c r="J5144" s="16">
        <v>400669.64285714278</v>
      </c>
      <c r="K5144" s="16">
        <v>500</v>
      </c>
      <c r="L5144" s="16">
        <v>424709.82142857136</v>
      </c>
      <c r="M5144" s="16">
        <v>500</v>
      </c>
      <c r="N5144" s="16">
        <v>441698.2142857142</v>
      </c>
      <c r="O5144" s="16">
        <v>500</v>
      </c>
      <c r="P5144" s="16">
        <v>459366.14285714278</v>
      </c>
      <c r="Q5144" s="16">
        <v>500</v>
      </c>
      <c r="R5144" s="16">
        <v>2020443.8214285709</v>
      </c>
      <c r="S5144" s="16">
        <v>2350</v>
      </c>
      <c r="T5144" s="16" t="s">
        <v>198</v>
      </c>
      <c r="U5144" s="16" t="s">
        <v>9526</v>
      </c>
      <c r="V5144" s="16" t="s">
        <v>9746</v>
      </c>
    </row>
    <row r="5145" spans="1:22" ht="131.25" x14ac:dyDescent="0.3">
      <c r="A5145" s="16">
        <v>5140</v>
      </c>
      <c r="B5145" s="21" t="s">
        <v>1189</v>
      </c>
      <c r="C5145" s="16" t="s">
        <v>1190</v>
      </c>
      <c r="D5145" s="52" t="s">
        <v>1191</v>
      </c>
      <c r="E5145" s="52" t="s">
        <v>1191</v>
      </c>
      <c r="F5145" s="16"/>
      <c r="G5145" s="16" t="s">
        <v>49</v>
      </c>
      <c r="H5145" s="251">
        <v>0</v>
      </c>
      <c r="I5145" s="251">
        <v>0</v>
      </c>
      <c r="J5145" s="16">
        <v>2020000</v>
      </c>
      <c r="K5145" s="16">
        <v>3</v>
      </c>
      <c r="L5145" s="16">
        <v>0</v>
      </c>
      <c r="M5145" s="16">
        <v>0</v>
      </c>
      <c r="N5145" s="16">
        <v>0</v>
      </c>
      <c r="O5145" s="16">
        <v>0</v>
      </c>
      <c r="P5145" s="16">
        <v>0</v>
      </c>
      <c r="Q5145" s="16">
        <v>0</v>
      </c>
      <c r="R5145" s="16">
        <v>2020000</v>
      </c>
      <c r="S5145" s="16">
        <v>3</v>
      </c>
      <c r="T5145" s="16" t="s">
        <v>223</v>
      </c>
      <c r="U5145" s="16"/>
      <c r="V5145" s="16" t="s">
        <v>1192</v>
      </c>
    </row>
    <row r="5146" spans="1:22" ht="56.25" x14ac:dyDescent="0.3">
      <c r="A5146" s="16">
        <v>5141</v>
      </c>
      <c r="B5146" s="21" t="s">
        <v>1684</v>
      </c>
      <c r="C5146" s="16" t="s">
        <v>1685</v>
      </c>
      <c r="D5146" s="16" t="s">
        <v>1686</v>
      </c>
      <c r="E5146" s="16" t="s">
        <v>1687</v>
      </c>
      <c r="F5146" s="16"/>
      <c r="G5146" s="16" t="s">
        <v>1571</v>
      </c>
      <c r="H5146" s="251">
        <v>0</v>
      </c>
      <c r="I5146" s="251">
        <v>0</v>
      </c>
      <c r="J5146" s="16">
        <v>0</v>
      </c>
      <c r="K5146" s="16">
        <v>0</v>
      </c>
      <c r="L5146" s="16">
        <v>2020000</v>
      </c>
      <c r="M5146" s="16">
        <v>3</v>
      </c>
      <c r="N5146" s="16">
        <v>0</v>
      </c>
      <c r="O5146" s="16">
        <v>0</v>
      </c>
      <c r="P5146" s="16">
        <v>0</v>
      </c>
      <c r="Q5146" s="16">
        <v>0</v>
      </c>
      <c r="R5146" s="16">
        <v>2020000</v>
      </c>
      <c r="S5146" s="16">
        <v>3</v>
      </c>
      <c r="T5146" s="16" t="s">
        <v>223</v>
      </c>
      <c r="U5146" s="16" t="s">
        <v>35</v>
      </c>
      <c r="V5146" s="16" t="s">
        <v>199</v>
      </c>
    </row>
    <row r="5147" spans="1:22" ht="131.25" x14ac:dyDescent="0.3">
      <c r="A5147" s="16">
        <v>5142</v>
      </c>
      <c r="B5147" s="21" t="s">
        <v>4189</v>
      </c>
      <c r="C5147" s="16" t="s">
        <v>4391</v>
      </c>
      <c r="D5147" s="16" t="s">
        <v>4392</v>
      </c>
      <c r="E5147" s="16" t="s">
        <v>4393</v>
      </c>
      <c r="F5147" s="16" t="s">
        <v>4394</v>
      </c>
      <c r="G5147" s="16" t="s">
        <v>33</v>
      </c>
      <c r="H5147" s="251">
        <v>517308.44</v>
      </c>
      <c r="I5147" s="251">
        <v>4</v>
      </c>
      <c r="J5147" s="16">
        <v>348600</v>
      </c>
      <c r="K5147" s="16">
        <v>4</v>
      </c>
      <c r="L5147" s="16">
        <v>369516</v>
      </c>
      <c r="M5147" s="16">
        <v>4</v>
      </c>
      <c r="N5147" s="16">
        <v>384296.64</v>
      </c>
      <c r="O5147" s="16">
        <v>4</v>
      </c>
      <c r="P5147" s="16">
        <v>399668.50560000003</v>
      </c>
      <c r="Q5147" s="16">
        <v>4</v>
      </c>
      <c r="R5147" s="16">
        <v>2019389.5856000001</v>
      </c>
      <c r="S5147" s="16">
        <v>20</v>
      </c>
      <c r="T5147" s="16" t="s">
        <v>9759</v>
      </c>
      <c r="U5147" s="16" t="s">
        <v>1107</v>
      </c>
      <c r="V5147" s="16" t="s">
        <v>4395</v>
      </c>
    </row>
    <row r="5148" spans="1:22" ht="150" x14ac:dyDescent="0.3">
      <c r="A5148" s="16">
        <v>5143</v>
      </c>
      <c r="B5148" s="21" t="s">
        <v>4189</v>
      </c>
      <c r="C5148" s="16" t="s">
        <v>4391</v>
      </c>
      <c r="D5148" s="16" t="s">
        <v>4392</v>
      </c>
      <c r="E5148" s="16" t="s">
        <v>4419</v>
      </c>
      <c r="F5148" s="16" t="s">
        <v>4420</v>
      </c>
      <c r="G5148" s="16" t="s">
        <v>33</v>
      </c>
      <c r="H5148" s="251">
        <v>517308.44</v>
      </c>
      <c r="I5148" s="251">
        <v>4</v>
      </c>
      <c r="J5148" s="16">
        <v>348600</v>
      </c>
      <c r="K5148" s="16">
        <v>4</v>
      </c>
      <c r="L5148" s="16">
        <v>369516</v>
      </c>
      <c r="M5148" s="16">
        <v>4</v>
      </c>
      <c r="N5148" s="16">
        <v>384296.64</v>
      </c>
      <c r="O5148" s="16">
        <v>4</v>
      </c>
      <c r="P5148" s="16">
        <v>399668.50560000003</v>
      </c>
      <c r="Q5148" s="16">
        <v>4</v>
      </c>
      <c r="R5148" s="16">
        <v>2019389.5856000001</v>
      </c>
      <c r="S5148" s="16">
        <v>20</v>
      </c>
      <c r="T5148" s="16" t="s">
        <v>9759</v>
      </c>
      <c r="U5148" s="16" t="s">
        <v>2567</v>
      </c>
      <c r="V5148" s="16" t="s">
        <v>199</v>
      </c>
    </row>
    <row r="5149" spans="1:22" ht="150" x14ac:dyDescent="0.3">
      <c r="A5149" s="16">
        <v>5144</v>
      </c>
      <c r="B5149" s="21" t="s">
        <v>4189</v>
      </c>
      <c r="C5149" s="16" t="s">
        <v>4391</v>
      </c>
      <c r="D5149" s="16" t="s">
        <v>4392</v>
      </c>
      <c r="E5149" s="16" t="s">
        <v>4430</v>
      </c>
      <c r="F5149" s="16" t="s">
        <v>4431</v>
      </c>
      <c r="G5149" s="16" t="s">
        <v>33</v>
      </c>
      <c r="H5149" s="251">
        <v>517308.44</v>
      </c>
      <c r="I5149" s="251">
        <v>4</v>
      </c>
      <c r="J5149" s="16">
        <v>348600</v>
      </c>
      <c r="K5149" s="16">
        <v>4</v>
      </c>
      <c r="L5149" s="16">
        <v>369516</v>
      </c>
      <c r="M5149" s="16">
        <v>4</v>
      </c>
      <c r="N5149" s="16">
        <v>384296.64</v>
      </c>
      <c r="O5149" s="16">
        <v>4</v>
      </c>
      <c r="P5149" s="16">
        <v>399668.50560000003</v>
      </c>
      <c r="Q5149" s="16">
        <v>4</v>
      </c>
      <c r="R5149" s="16">
        <v>2019389.5856000001</v>
      </c>
      <c r="S5149" s="16">
        <v>20</v>
      </c>
      <c r="T5149" s="16" t="s">
        <v>9759</v>
      </c>
      <c r="U5149" s="16" t="s">
        <v>2567</v>
      </c>
      <c r="V5149" s="16" t="s">
        <v>4432</v>
      </c>
    </row>
    <row r="5150" spans="1:22" ht="150" x14ac:dyDescent="0.3">
      <c r="A5150" s="16">
        <v>5145</v>
      </c>
      <c r="B5150" s="21" t="s">
        <v>4189</v>
      </c>
      <c r="C5150" s="16" t="s">
        <v>4391</v>
      </c>
      <c r="D5150" s="16" t="s">
        <v>4392</v>
      </c>
      <c r="E5150" s="16" t="s">
        <v>4439</v>
      </c>
      <c r="F5150" s="16" t="s">
        <v>4440</v>
      </c>
      <c r="G5150" s="16" t="s">
        <v>33</v>
      </c>
      <c r="H5150" s="251">
        <v>517308.44</v>
      </c>
      <c r="I5150" s="251">
        <v>4</v>
      </c>
      <c r="J5150" s="16">
        <v>348600</v>
      </c>
      <c r="K5150" s="16">
        <v>4</v>
      </c>
      <c r="L5150" s="16">
        <v>369516</v>
      </c>
      <c r="M5150" s="16">
        <v>4</v>
      </c>
      <c r="N5150" s="16">
        <v>384296.64</v>
      </c>
      <c r="O5150" s="16">
        <v>4</v>
      </c>
      <c r="P5150" s="16">
        <v>399668.50560000003</v>
      </c>
      <c r="Q5150" s="16">
        <v>4</v>
      </c>
      <c r="R5150" s="16">
        <v>2019389.5856000001</v>
      </c>
      <c r="S5150" s="16">
        <v>20</v>
      </c>
      <c r="T5150" s="16" t="s">
        <v>9759</v>
      </c>
      <c r="U5150" s="16" t="s">
        <v>204</v>
      </c>
      <c r="V5150" s="16" t="s">
        <v>4441</v>
      </c>
    </row>
    <row r="5151" spans="1:22" ht="187.5" x14ac:dyDescent="0.3">
      <c r="A5151" s="16">
        <v>5146</v>
      </c>
      <c r="B5151" s="21" t="s">
        <v>2348</v>
      </c>
      <c r="C5151" s="16" t="s">
        <v>3500</v>
      </c>
      <c r="D5151" s="16" t="s">
        <v>3501</v>
      </c>
      <c r="E5151" s="16" t="s">
        <v>5546</v>
      </c>
      <c r="F5151" s="16"/>
      <c r="G5151" s="16" t="s">
        <v>24</v>
      </c>
      <c r="H5151" s="251">
        <v>2017700</v>
      </c>
      <c r="I5151" s="251">
        <v>8070.8</v>
      </c>
      <c r="J5151" s="16">
        <v>0</v>
      </c>
      <c r="K5151" s="16">
        <v>0</v>
      </c>
      <c r="L5151" s="16">
        <v>0</v>
      </c>
      <c r="M5151" s="16">
        <v>0</v>
      </c>
      <c r="N5151" s="16">
        <v>0</v>
      </c>
      <c r="O5151" s="16">
        <v>0</v>
      </c>
      <c r="P5151" s="16">
        <v>0</v>
      </c>
      <c r="Q5151" s="16">
        <v>0</v>
      </c>
      <c r="R5151" s="16">
        <v>2017700</v>
      </c>
      <c r="S5151" s="16">
        <v>8070.8</v>
      </c>
      <c r="T5151" s="16" t="s">
        <v>76</v>
      </c>
      <c r="U5151" s="16" t="s">
        <v>2567</v>
      </c>
      <c r="V5151" s="16" t="s">
        <v>199</v>
      </c>
    </row>
    <row r="5152" spans="1:22" ht="37.5" x14ac:dyDescent="0.3">
      <c r="A5152" s="16">
        <v>5147</v>
      </c>
      <c r="B5152" s="21" t="s">
        <v>4356</v>
      </c>
      <c r="C5152" s="16" t="s">
        <v>4488</v>
      </c>
      <c r="D5152" s="16" t="s">
        <v>4489</v>
      </c>
      <c r="E5152" s="16" t="s">
        <v>10425</v>
      </c>
      <c r="F5152" s="16"/>
      <c r="G5152" s="16" t="s">
        <v>9115</v>
      </c>
      <c r="H5152" s="251">
        <v>2017142.4</v>
      </c>
      <c r="I5152" s="251" t="s">
        <v>10426</v>
      </c>
      <c r="J5152" s="16"/>
      <c r="K5152" s="16"/>
      <c r="L5152" s="16"/>
      <c r="M5152" s="16"/>
      <c r="N5152" s="16"/>
      <c r="O5152" s="16"/>
      <c r="P5152" s="16"/>
      <c r="Q5152" s="16"/>
      <c r="R5152" s="16">
        <v>2017142.4</v>
      </c>
      <c r="S5152" s="16">
        <v>78</v>
      </c>
      <c r="T5152" s="16" t="s">
        <v>76</v>
      </c>
      <c r="U5152" s="16" t="s">
        <v>2567</v>
      </c>
      <c r="V5152" s="16" t="s">
        <v>487</v>
      </c>
    </row>
    <row r="5153" spans="1:22" ht="56.25" x14ac:dyDescent="0.3">
      <c r="A5153" s="16">
        <v>5148</v>
      </c>
      <c r="B5153" s="21" t="s">
        <v>1643</v>
      </c>
      <c r="C5153" s="16" t="s">
        <v>1417</v>
      </c>
      <c r="D5153" s="16" t="s">
        <v>1418</v>
      </c>
      <c r="E5153" s="16" t="s">
        <v>9341</v>
      </c>
      <c r="F5153" s="16"/>
      <c r="G5153" s="16" t="s">
        <v>9115</v>
      </c>
      <c r="H5153" s="251">
        <v>2016000</v>
      </c>
      <c r="I5153" s="251" t="s">
        <v>9130</v>
      </c>
      <c r="J5153" s="16"/>
      <c r="K5153" s="16"/>
      <c r="L5153" s="16"/>
      <c r="M5153" s="16"/>
      <c r="N5153" s="16"/>
      <c r="O5153" s="16"/>
      <c r="P5153" s="16"/>
      <c r="Q5153" s="16"/>
      <c r="R5153" s="16">
        <v>2016000</v>
      </c>
      <c r="S5153" s="16">
        <v>3</v>
      </c>
      <c r="T5153" s="16" t="s">
        <v>1326</v>
      </c>
      <c r="U5153" s="16"/>
      <c r="V5153" s="16"/>
    </row>
    <row r="5154" spans="1:22" ht="112.5" x14ac:dyDescent="0.3">
      <c r="A5154" s="16">
        <v>5149</v>
      </c>
      <c r="B5154" s="21" t="s">
        <v>645</v>
      </c>
      <c r="C5154" s="16" t="s">
        <v>799</v>
      </c>
      <c r="D5154" s="16" t="s">
        <v>800</v>
      </c>
      <c r="E5154" s="16" t="s">
        <v>10987</v>
      </c>
      <c r="F5154" s="16"/>
      <c r="G5154" s="16" t="s">
        <v>1493</v>
      </c>
      <c r="H5154" s="251">
        <v>403200</v>
      </c>
      <c r="I5154" s="251">
        <v>6</v>
      </c>
      <c r="J5154" s="16">
        <v>403200</v>
      </c>
      <c r="K5154" s="16">
        <v>6</v>
      </c>
      <c r="L5154" s="16">
        <v>403200</v>
      </c>
      <c r="M5154" s="16">
        <v>6</v>
      </c>
      <c r="N5154" s="16">
        <v>403200</v>
      </c>
      <c r="O5154" s="16">
        <v>6</v>
      </c>
      <c r="P5154" s="16">
        <v>403200</v>
      </c>
      <c r="Q5154" s="16">
        <v>6</v>
      </c>
      <c r="R5154" s="16">
        <v>2016000</v>
      </c>
      <c r="S5154" s="16">
        <v>30</v>
      </c>
      <c r="T5154" s="16" t="s">
        <v>1113</v>
      </c>
      <c r="U5154" s="16" t="s">
        <v>1210</v>
      </c>
      <c r="V5154" s="35" t="s">
        <v>199</v>
      </c>
    </row>
    <row r="5155" spans="1:22" ht="37.5" x14ac:dyDescent="0.3">
      <c r="A5155" s="16">
        <v>5150</v>
      </c>
      <c r="B5155" s="16" t="s">
        <v>12792</v>
      </c>
      <c r="C5155" s="16" t="s">
        <v>12793</v>
      </c>
      <c r="D5155" s="16" t="s">
        <v>12794</v>
      </c>
      <c r="E5155" s="16" t="s">
        <v>12795</v>
      </c>
      <c r="F5155" s="16"/>
      <c r="G5155" s="151" t="s">
        <v>7084</v>
      </c>
      <c r="H5155" s="275">
        <v>0</v>
      </c>
      <c r="I5155" s="275">
        <v>0</v>
      </c>
      <c r="J5155" s="275">
        <v>0</v>
      </c>
      <c r="K5155" s="275">
        <v>0</v>
      </c>
      <c r="L5155" s="275">
        <v>1008000</v>
      </c>
      <c r="M5155" s="275" t="s">
        <v>9280</v>
      </c>
      <c r="N5155" s="275">
        <v>0</v>
      </c>
      <c r="O5155" s="275">
        <v>0</v>
      </c>
      <c r="P5155" s="275">
        <v>1008000</v>
      </c>
      <c r="Q5155" s="275" t="s">
        <v>9280</v>
      </c>
      <c r="R5155" s="16">
        <v>2016000</v>
      </c>
      <c r="S5155" s="275">
        <v>280</v>
      </c>
      <c r="T5155" s="38" t="s">
        <v>11752</v>
      </c>
      <c r="U5155" s="279"/>
      <c r="V5155" s="279"/>
    </row>
    <row r="5156" spans="1:22" ht="75" x14ac:dyDescent="0.3">
      <c r="A5156" s="16">
        <v>5151</v>
      </c>
      <c r="B5156" s="16" t="s">
        <v>3124</v>
      </c>
      <c r="C5156" s="16" t="s">
        <v>13455</v>
      </c>
      <c r="D5156" s="16" t="s">
        <v>13456</v>
      </c>
      <c r="E5156" s="16" t="s">
        <v>13457</v>
      </c>
      <c r="F5156" s="16"/>
      <c r="G5156" s="151" t="s">
        <v>10454</v>
      </c>
      <c r="H5156" s="168">
        <v>2016000</v>
      </c>
      <c r="I5156" s="166" t="s">
        <v>9201</v>
      </c>
      <c r="J5156" s="166">
        <v>0</v>
      </c>
      <c r="K5156" s="166">
        <v>0</v>
      </c>
      <c r="L5156" s="166">
        <v>0</v>
      </c>
      <c r="M5156" s="166">
        <v>0</v>
      </c>
      <c r="N5156" s="166">
        <v>0</v>
      </c>
      <c r="O5156" s="166">
        <v>0</v>
      </c>
      <c r="P5156" s="166">
        <v>0</v>
      </c>
      <c r="Q5156" s="166">
        <v>0</v>
      </c>
      <c r="R5156" s="16">
        <v>2016000</v>
      </c>
      <c r="S5156" s="275">
        <v>5</v>
      </c>
      <c r="T5156" s="20" t="s">
        <v>13227</v>
      </c>
      <c r="U5156" s="118"/>
      <c r="V5156" s="118"/>
    </row>
    <row r="5157" spans="1:22" ht="56.25" x14ac:dyDescent="0.3">
      <c r="A5157" s="16">
        <v>5152</v>
      </c>
      <c r="B5157" s="51" t="s">
        <v>15089</v>
      </c>
      <c r="C5157" s="51" t="s">
        <v>15090</v>
      </c>
      <c r="D5157" s="51" t="s">
        <v>285</v>
      </c>
      <c r="E5157" s="51" t="s">
        <v>15091</v>
      </c>
      <c r="F5157" s="51"/>
      <c r="G5157" s="51" t="s">
        <v>9115</v>
      </c>
      <c r="H5157" s="437">
        <v>2016000</v>
      </c>
      <c r="I5157" s="251" t="s">
        <v>9196</v>
      </c>
      <c r="J5157" s="17"/>
      <c r="K5157" s="17"/>
      <c r="L5157" s="17"/>
      <c r="M5157" s="17"/>
      <c r="N5157" s="17"/>
      <c r="O5157" s="17"/>
      <c r="P5157" s="17"/>
      <c r="Q5157" s="17"/>
      <c r="R5157" s="16">
        <v>2016000</v>
      </c>
      <c r="S5157" s="16">
        <v>12</v>
      </c>
      <c r="T5157" s="51" t="s">
        <v>14655</v>
      </c>
      <c r="U5157" s="51"/>
      <c r="V5157" s="17"/>
    </row>
    <row r="5158" spans="1:22" ht="56.25" x14ac:dyDescent="0.3">
      <c r="A5158" s="16">
        <v>5153</v>
      </c>
      <c r="B5158" s="51" t="s">
        <v>9246</v>
      </c>
      <c r="C5158" s="51" t="s">
        <v>15092</v>
      </c>
      <c r="D5158" s="51" t="s">
        <v>11313</v>
      </c>
      <c r="E5158" s="51" t="s">
        <v>15093</v>
      </c>
      <c r="F5158" s="51"/>
      <c r="G5158" s="51" t="s">
        <v>9115</v>
      </c>
      <c r="H5158" s="437">
        <v>2016000</v>
      </c>
      <c r="I5158" s="251" t="s">
        <v>9130</v>
      </c>
      <c r="J5158" s="17"/>
      <c r="K5158" s="17"/>
      <c r="L5158" s="17"/>
      <c r="M5158" s="17"/>
      <c r="N5158" s="17"/>
      <c r="O5158" s="17"/>
      <c r="P5158" s="17"/>
      <c r="Q5158" s="17"/>
      <c r="R5158" s="16">
        <v>2016000</v>
      </c>
      <c r="S5158" s="16">
        <v>3</v>
      </c>
      <c r="T5158" s="51" t="s">
        <v>14655</v>
      </c>
      <c r="U5158" s="51"/>
      <c r="V5158" s="17"/>
    </row>
    <row r="5159" spans="1:22" ht="56.25" x14ac:dyDescent="0.3">
      <c r="A5159" s="16">
        <v>5154</v>
      </c>
      <c r="B5159" s="51" t="s">
        <v>1193</v>
      </c>
      <c r="C5159" s="51" t="s">
        <v>3321</v>
      </c>
      <c r="D5159" s="51" t="s">
        <v>3322</v>
      </c>
      <c r="E5159" s="51" t="s">
        <v>15094</v>
      </c>
      <c r="F5159" s="40" t="s">
        <v>14449</v>
      </c>
      <c r="G5159" s="51" t="s">
        <v>9115</v>
      </c>
      <c r="H5159" s="437">
        <v>2016000</v>
      </c>
      <c r="I5159" s="251" t="s">
        <v>9207</v>
      </c>
      <c r="J5159" s="17"/>
      <c r="K5159" s="17"/>
      <c r="L5159" s="17"/>
      <c r="M5159" s="17"/>
      <c r="N5159" s="17"/>
      <c r="O5159" s="17"/>
      <c r="P5159" s="17"/>
      <c r="Q5159" s="17"/>
      <c r="R5159" s="16">
        <v>2016000</v>
      </c>
      <c r="S5159" s="16">
        <v>60</v>
      </c>
      <c r="T5159" s="51" t="s">
        <v>14655</v>
      </c>
      <c r="U5159" s="51"/>
      <c r="V5159" s="17"/>
    </row>
    <row r="5160" spans="1:22" ht="56.25" x14ac:dyDescent="0.3">
      <c r="A5160" s="16">
        <v>5155</v>
      </c>
      <c r="B5160" s="51" t="s">
        <v>1298</v>
      </c>
      <c r="C5160" s="51" t="s">
        <v>1299</v>
      </c>
      <c r="D5160" s="51" t="s">
        <v>1300</v>
      </c>
      <c r="E5160" s="51" t="s">
        <v>15095</v>
      </c>
      <c r="F5160" s="40" t="s">
        <v>14449</v>
      </c>
      <c r="G5160" s="51" t="s">
        <v>9115</v>
      </c>
      <c r="H5160" s="437">
        <v>2016000</v>
      </c>
      <c r="I5160" s="251" t="s">
        <v>9412</v>
      </c>
      <c r="J5160" s="17"/>
      <c r="K5160" s="17"/>
      <c r="L5160" s="17"/>
      <c r="M5160" s="17"/>
      <c r="N5160" s="17"/>
      <c r="O5160" s="17"/>
      <c r="P5160" s="17"/>
      <c r="Q5160" s="17"/>
      <c r="R5160" s="16">
        <v>2016000</v>
      </c>
      <c r="S5160" s="16">
        <v>600</v>
      </c>
      <c r="T5160" s="51" t="s">
        <v>14655</v>
      </c>
      <c r="U5160" s="51"/>
      <c r="V5160" s="17"/>
    </row>
    <row r="5161" spans="1:22" ht="56.25" x14ac:dyDescent="0.3">
      <c r="A5161" s="16">
        <v>5156</v>
      </c>
      <c r="B5161" s="51" t="s">
        <v>679</v>
      </c>
      <c r="C5161" s="51" t="s">
        <v>15096</v>
      </c>
      <c r="D5161" s="51" t="s">
        <v>5479</v>
      </c>
      <c r="E5161" s="51" t="s">
        <v>15097</v>
      </c>
      <c r="F5161" s="40" t="s">
        <v>14449</v>
      </c>
      <c r="G5161" s="51" t="s">
        <v>9115</v>
      </c>
      <c r="H5161" s="437">
        <v>2016000</v>
      </c>
      <c r="I5161" s="251" t="s">
        <v>10636</v>
      </c>
      <c r="J5161" s="17"/>
      <c r="K5161" s="17"/>
      <c r="L5161" s="17"/>
      <c r="M5161" s="17"/>
      <c r="N5161" s="17"/>
      <c r="O5161" s="17"/>
      <c r="P5161" s="17"/>
      <c r="Q5161" s="17"/>
      <c r="R5161" s="16">
        <v>2016000</v>
      </c>
      <c r="S5161" s="16">
        <v>25</v>
      </c>
      <c r="T5161" s="51" t="s">
        <v>14655</v>
      </c>
      <c r="U5161" s="51"/>
      <c r="V5161" s="17"/>
    </row>
    <row r="5162" spans="1:22" ht="75" x14ac:dyDescent="0.3">
      <c r="A5162" s="16">
        <v>5157</v>
      </c>
      <c r="B5162" s="51" t="s">
        <v>15098</v>
      </c>
      <c r="C5162" s="51" t="s">
        <v>15099</v>
      </c>
      <c r="D5162" s="51" t="s">
        <v>798</v>
      </c>
      <c r="E5162" s="51" t="s">
        <v>15100</v>
      </c>
      <c r="F5162" s="40" t="s">
        <v>14449</v>
      </c>
      <c r="G5162" s="51" t="s">
        <v>9115</v>
      </c>
      <c r="H5162" s="437">
        <v>2016000</v>
      </c>
      <c r="I5162" s="251" t="s">
        <v>9113</v>
      </c>
      <c r="J5162" s="17"/>
      <c r="K5162" s="17"/>
      <c r="L5162" s="17"/>
      <c r="M5162" s="17"/>
      <c r="N5162" s="17"/>
      <c r="O5162" s="17"/>
      <c r="P5162" s="17"/>
      <c r="Q5162" s="17"/>
      <c r="R5162" s="16">
        <v>2016000</v>
      </c>
      <c r="S5162" s="16">
        <v>1</v>
      </c>
      <c r="T5162" s="51" t="s">
        <v>14655</v>
      </c>
      <c r="U5162" s="51"/>
      <c r="V5162" s="17"/>
    </row>
    <row r="5163" spans="1:22" ht="168.75" x14ac:dyDescent="0.3">
      <c r="A5163" s="16">
        <v>5158</v>
      </c>
      <c r="B5163" s="16" t="s">
        <v>12177</v>
      </c>
      <c r="C5163" s="16" t="s">
        <v>12178</v>
      </c>
      <c r="D5163" s="16" t="s">
        <v>1501</v>
      </c>
      <c r="E5163" s="16" t="s">
        <v>12800</v>
      </c>
      <c r="F5163" s="16" t="s">
        <v>12801</v>
      </c>
      <c r="G5163" s="151" t="s">
        <v>33</v>
      </c>
      <c r="H5163" s="275">
        <v>0</v>
      </c>
      <c r="I5163" s="275">
        <v>0</v>
      </c>
      <c r="J5163" s="275">
        <v>0</v>
      </c>
      <c r="K5163" s="275">
        <v>0</v>
      </c>
      <c r="L5163" s="275">
        <v>2012961.3</v>
      </c>
      <c r="M5163" s="275">
        <v>2</v>
      </c>
      <c r="N5163" s="275">
        <v>0</v>
      </c>
      <c r="O5163" s="275">
        <v>0</v>
      </c>
      <c r="P5163" s="275">
        <v>0</v>
      </c>
      <c r="Q5163" s="275">
        <v>0</v>
      </c>
      <c r="R5163" s="16">
        <v>2012961.3</v>
      </c>
      <c r="S5163" s="275">
        <v>2</v>
      </c>
      <c r="T5163" s="243" t="s">
        <v>11752</v>
      </c>
      <c r="U5163" s="279" t="s">
        <v>274</v>
      </c>
      <c r="V5163" s="279" t="s">
        <v>12105</v>
      </c>
    </row>
    <row r="5164" spans="1:22" ht="75" x14ac:dyDescent="0.3">
      <c r="A5164" s="16">
        <v>5159</v>
      </c>
      <c r="B5164" s="21" t="s">
        <v>339</v>
      </c>
      <c r="C5164" s="16" t="s">
        <v>1025</v>
      </c>
      <c r="D5164" s="16" t="s">
        <v>1026</v>
      </c>
      <c r="E5164" s="16" t="s">
        <v>1027</v>
      </c>
      <c r="F5164" s="40" t="s">
        <v>1028</v>
      </c>
      <c r="G5164" s="16" t="s">
        <v>33</v>
      </c>
      <c r="H5164" s="251">
        <v>644755.65</v>
      </c>
      <c r="I5164" s="251">
        <v>4</v>
      </c>
      <c r="J5164" s="16">
        <v>670545.87600000005</v>
      </c>
      <c r="K5164" s="16">
        <v>4</v>
      </c>
      <c r="L5164" s="16">
        <v>697367.71104000008</v>
      </c>
      <c r="M5164" s="16">
        <v>4</v>
      </c>
      <c r="N5164" s="16">
        <v>0</v>
      </c>
      <c r="O5164" s="16">
        <v>0</v>
      </c>
      <c r="P5164" s="16">
        <v>0</v>
      </c>
      <c r="Q5164" s="16">
        <v>0</v>
      </c>
      <c r="R5164" s="16">
        <v>2012669.23704</v>
      </c>
      <c r="S5164" s="16">
        <v>12</v>
      </c>
      <c r="T5164" s="16" t="s">
        <v>9759</v>
      </c>
      <c r="U5164" s="16" t="s">
        <v>83</v>
      </c>
      <c r="V5164" s="16" t="s">
        <v>1029</v>
      </c>
    </row>
    <row r="5165" spans="1:22" ht="37.5" x14ac:dyDescent="0.3">
      <c r="A5165" s="16">
        <v>5160</v>
      </c>
      <c r="B5165" s="21" t="s">
        <v>8660</v>
      </c>
      <c r="C5165" s="16" t="s">
        <v>8661</v>
      </c>
      <c r="D5165" s="16" t="s">
        <v>645</v>
      </c>
      <c r="E5165" s="16" t="s">
        <v>8662</v>
      </c>
      <c r="F5165" s="16"/>
      <c r="G5165" s="16" t="s">
        <v>33</v>
      </c>
      <c r="H5165" s="251">
        <v>1004976</v>
      </c>
      <c r="I5165" s="251">
        <v>24</v>
      </c>
      <c r="J5165" s="16">
        <v>0</v>
      </c>
      <c r="K5165" s="16">
        <v>0</v>
      </c>
      <c r="L5165" s="16">
        <v>1004976</v>
      </c>
      <c r="M5165" s="16">
        <v>0</v>
      </c>
      <c r="N5165" s="16">
        <v>0</v>
      </c>
      <c r="O5165" s="16">
        <v>0</v>
      </c>
      <c r="P5165" s="16">
        <v>0</v>
      </c>
      <c r="Q5165" s="16">
        <v>0</v>
      </c>
      <c r="R5165" s="16">
        <v>2009952</v>
      </c>
      <c r="S5165" s="16">
        <v>24</v>
      </c>
      <c r="T5165" s="16" t="s">
        <v>213</v>
      </c>
      <c r="U5165" s="16" t="s">
        <v>7048</v>
      </c>
      <c r="V5165" s="16" t="s">
        <v>7048</v>
      </c>
    </row>
    <row r="5166" spans="1:22" ht="112.5" x14ac:dyDescent="0.3">
      <c r="A5166" s="16">
        <v>5161</v>
      </c>
      <c r="B5166" s="16" t="s">
        <v>12802</v>
      </c>
      <c r="C5166" s="16" t="s">
        <v>12803</v>
      </c>
      <c r="D5166" s="16" t="s">
        <v>12804</v>
      </c>
      <c r="E5166" s="16" t="s">
        <v>12805</v>
      </c>
      <c r="F5166" s="16"/>
      <c r="G5166" s="151" t="s">
        <v>9115</v>
      </c>
      <c r="H5166" s="275">
        <v>0</v>
      </c>
      <c r="I5166" s="275">
        <v>0</v>
      </c>
      <c r="J5166" s="275">
        <v>0</v>
      </c>
      <c r="K5166" s="275">
        <v>0</v>
      </c>
      <c r="L5166" s="275">
        <v>1004653.54</v>
      </c>
      <c r="M5166" s="275" t="s">
        <v>9120</v>
      </c>
      <c r="N5166" s="275">
        <v>0</v>
      </c>
      <c r="O5166" s="275">
        <v>0</v>
      </c>
      <c r="P5166" s="275">
        <v>1004653.54</v>
      </c>
      <c r="Q5166" s="275" t="s">
        <v>9120</v>
      </c>
      <c r="R5166" s="16">
        <v>2009307.08</v>
      </c>
      <c r="S5166" s="275">
        <v>4</v>
      </c>
      <c r="T5166" s="38" t="s">
        <v>11752</v>
      </c>
      <c r="U5166" s="279"/>
      <c r="V5166" s="279"/>
    </row>
    <row r="5167" spans="1:22" ht="393.75" x14ac:dyDescent="0.3">
      <c r="A5167" s="16">
        <v>5162</v>
      </c>
      <c r="B5167" s="21" t="s">
        <v>3827</v>
      </c>
      <c r="C5167" s="16" t="s">
        <v>3828</v>
      </c>
      <c r="D5167" s="16" t="s">
        <v>3829</v>
      </c>
      <c r="E5167" s="16" t="s">
        <v>4429</v>
      </c>
      <c r="F5167" s="16"/>
      <c r="G5167" s="16" t="s">
        <v>24</v>
      </c>
      <c r="H5167" s="251">
        <v>401730</v>
      </c>
      <c r="I5167" s="251">
        <v>2000</v>
      </c>
      <c r="J5167" s="16">
        <v>401730</v>
      </c>
      <c r="K5167" s="16">
        <v>2000</v>
      </c>
      <c r="L5167" s="16">
        <v>401730</v>
      </c>
      <c r="M5167" s="16">
        <v>2000</v>
      </c>
      <c r="N5167" s="16">
        <v>401730</v>
      </c>
      <c r="O5167" s="16">
        <v>2000</v>
      </c>
      <c r="P5167" s="16">
        <v>401730</v>
      </c>
      <c r="Q5167" s="16">
        <v>2000</v>
      </c>
      <c r="R5167" s="16">
        <v>2008650</v>
      </c>
      <c r="S5167" s="16">
        <v>10000</v>
      </c>
      <c r="T5167" s="16" t="s">
        <v>9133</v>
      </c>
      <c r="U5167" s="16" t="s">
        <v>2567</v>
      </c>
      <c r="V5167" s="16" t="s">
        <v>3026</v>
      </c>
    </row>
    <row r="5168" spans="1:22" ht="75" x14ac:dyDescent="0.3">
      <c r="A5168" s="16">
        <v>5163</v>
      </c>
      <c r="B5168" s="113" t="s">
        <v>6984</v>
      </c>
      <c r="C5168" s="113" t="s">
        <v>15503</v>
      </c>
      <c r="D5168" s="113" t="s">
        <v>8701</v>
      </c>
      <c r="E5168" s="113" t="s">
        <v>15557</v>
      </c>
      <c r="F5168" s="123" t="s">
        <v>14449</v>
      </c>
      <c r="G5168" s="113" t="s">
        <v>9115</v>
      </c>
      <c r="H5168" s="189">
        <v>2007750.53</v>
      </c>
      <c r="I5168" s="172" t="s">
        <v>10528</v>
      </c>
      <c r="J5168" s="20"/>
      <c r="K5168" s="20"/>
      <c r="L5168" s="20"/>
      <c r="M5168" s="20"/>
      <c r="N5168" s="20"/>
      <c r="O5168" s="20"/>
      <c r="P5168" s="20"/>
      <c r="Q5168" s="20"/>
      <c r="R5168" s="16">
        <v>2007750.53</v>
      </c>
      <c r="S5168" s="21">
        <v>240</v>
      </c>
      <c r="T5168" s="113" t="s">
        <v>15681</v>
      </c>
      <c r="U5168" s="16" t="s">
        <v>15682</v>
      </c>
      <c r="V5168" s="16" t="s">
        <v>15683</v>
      </c>
    </row>
    <row r="5169" spans="1:22" ht="131.25" x14ac:dyDescent="0.3">
      <c r="A5169" s="16">
        <v>5164</v>
      </c>
      <c r="B5169" s="51" t="s">
        <v>12823</v>
      </c>
      <c r="C5169" s="51" t="s">
        <v>15101</v>
      </c>
      <c r="D5169" s="51" t="s">
        <v>15102</v>
      </c>
      <c r="E5169" s="51" t="s">
        <v>15103</v>
      </c>
      <c r="F5169" s="40" t="s">
        <v>14449</v>
      </c>
      <c r="G5169" s="51" t="s">
        <v>9115</v>
      </c>
      <c r="H5169" s="437">
        <v>2007270.72</v>
      </c>
      <c r="I5169" s="251" t="s">
        <v>9117</v>
      </c>
      <c r="J5169" s="17"/>
      <c r="K5169" s="17"/>
      <c r="L5169" s="17"/>
      <c r="M5169" s="17"/>
      <c r="N5169" s="17"/>
      <c r="O5169" s="17"/>
      <c r="P5169" s="17"/>
      <c r="Q5169" s="17"/>
      <c r="R5169" s="16">
        <v>2007270.72</v>
      </c>
      <c r="S5169" s="16">
        <v>200</v>
      </c>
      <c r="T5169" s="51" t="s">
        <v>14655</v>
      </c>
      <c r="U5169" s="51"/>
      <c r="V5169" s="17"/>
    </row>
    <row r="5170" spans="1:22" ht="409.5" x14ac:dyDescent="0.3">
      <c r="A5170" s="16">
        <v>5165</v>
      </c>
      <c r="B5170" s="21" t="s">
        <v>899</v>
      </c>
      <c r="C5170" s="16" t="s">
        <v>900</v>
      </c>
      <c r="D5170" s="16" t="s">
        <v>5229</v>
      </c>
      <c r="E5170" s="16" t="s">
        <v>5230</v>
      </c>
      <c r="F5170" s="16"/>
      <c r="G5170" s="16" t="s">
        <v>33</v>
      </c>
      <c r="H5170" s="251">
        <v>2005500</v>
      </c>
      <c r="I5170" s="251">
        <v>500</v>
      </c>
      <c r="J5170" s="16">
        <v>0</v>
      </c>
      <c r="K5170" s="16">
        <v>0</v>
      </c>
      <c r="L5170" s="16">
        <v>0</v>
      </c>
      <c r="M5170" s="16">
        <v>0</v>
      </c>
      <c r="N5170" s="16">
        <v>0</v>
      </c>
      <c r="O5170" s="16">
        <v>0</v>
      </c>
      <c r="P5170" s="16">
        <v>0</v>
      </c>
      <c r="Q5170" s="16">
        <v>0</v>
      </c>
      <c r="R5170" s="16">
        <v>2005500</v>
      </c>
      <c r="S5170" s="16">
        <v>500</v>
      </c>
      <c r="T5170" s="16" t="s">
        <v>9133</v>
      </c>
      <c r="U5170" s="16" t="s">
        <v>2567</v>
      </c>
      <c r="V5170" s="16" t="s">
        <v>199</v>
      </c>
    </row>
    <row r="5171" spans="1:22" ht="93.75" x14ac:dyDescent="0.3">
      <c r="A5171" s="16">
        <v>5166</v>
      </c>
      <c r="B5171" s="21" t="s">
        <v>8663</v>
      </c>
      <c r="C5171" s="16" t="s">
        <v>115</v>
      </c>
      <c r="D5171" s="16" t="s">
        <v>114</v>
      </c>
      <c r="E5171" s="16" t="s">
        <v>116</v>
      </c>
      <c r="F5171" s="16"/>
      <c r="G5171" s="16" t="s">
        <v>33</v>
      </c>
      <c r="H5171" s="251">
        <v>11310</v>
      </c>
      <c r="I5171" s="251">
        <v>30</v>
      </c>
      <c r="J5171" s="16">
        <v>498183.14999999997</v>
      </c>
      <c r="K5171" s="16">
        <v>723</v>
      </c>
      <c r="L5171" s="16">
        <v>498183.14999999997</v>
      </c>
      <c r="M5171" s="16">
        <v>723</v>
      </c>
      <c r="N5171" s="16">
        <v>498183.14999999997</v>
      </c>
      <c r="O5171" s="16">
        <v>723</v>
      </c>
      <c r="P5171" s="16">
        <v>498183.14999999997</v>
      </c>
      <c r="Q5171" s="16">
        <v>723</v>
      </c>
      <c r="R5171" s="16">
        <v>2004042.5999999999</v>
      </c>
      <c r="S5171" s="16">
        <v>2922</v>
      </c>
      <c r="T5171" s="16" t="s">
        <v>213</v>
      </c>
      <c r="U5171" s="16" t="s">
        <v>83</v>
      </c>
      <c r="V5171" s="16" t="s">
        <v>8664</v>
      </c>
    </row>
    <row r="5172" spans="1:22" ht="56.25" x14ac:dyDescent="0.3">
      <c r="A5172" s="16">
        <v>5167</v>
      </c>
      <c r="B5172" s="21" t="s">
        <v>417</v>
      </c>
      <c r="C5172" s="16" t="s">
        <v>726</v>
      </c>
      <c r="D5172" s="16" t="s">
        <v>727</v>
      </c>
      <c r="E5172" s="16" t="s">
        <v>11102</v>
      </c>
      <c r="F5172" s="16"/>
      <c r="G5172" s="16" t="s">
        <v>1493</v>
      </c>
      <c r="H5172" s="251">
        <v>400802.75</v>
      </c>
      <c r="I5172" s="251">
        <v>14</v>
      </c>
      <c r="J5172" s="16">
        <v>400802.75</v>
      </c>
      <c r="K5172" s="16">
        <v>14</v>
      </c>
      <c r="L5172" s="16">
        <v>400802.75</v>
      </c>
      <c r="M5172" s="16">
        <v>14</v>
      </c>
      <c r="N5172" s="16">
        <v>400802.75</v>
      </c>
      <c r="O5172" s="16">
        <v>14</v>
      </c>
      <c r="P5172" s="16">
        <v>400802.75</v>
      </c>
      <c r="Q5172" s="16">
        <v>14</v>
      </c>
      <c r="R5172" s="16">
        <v>2004013.75</v>
      </c>
      <c r="S5172" s="16">
        <v>70</v>
      </c>
      <c r="T5172" s="16" t="s">
        <v>1113</v>
      </c>
      <c r="U5172" s="16" t="s">
        <v>1097</v>
      </c>
      <c r="V5172" s="35" t="s">
        <v>199</v>
      </c>
    </row>
    <row r="5173" spans="1:22" x14ac:dyDescent="0.3">
      <c r="A5173" s="16">
        <v>5168</v>
      </c>
      <c r="B5173" s="21" t="s">
        <v>2913</v>
      </c>
      <c r="C5173" s="16" t="s">
        <v>2914</v>
      </c>
      <c r="D5173" s="16" t="s">
        <v>2915</v>
      </c>
      <c r="E5173" s="16" t="s">
        <v>10558</v>
      </c>
      <c r="F5173" s="16"/>
      <c r="G5173" s="16" t="s">
        <v>9115</v>
      </c>
      <c r="H5173" s="251">
        <v>2003904</v>
      </c>
      <c r="I5173" s="251" t="s">
        <v>10559</v>
      </c>
      <c r="J5173" s="16"/>
      <c r="K5173" s="16"/>
      <c r="L5173" s="16"/>
      <c r="M5173" s="16"/>
      <c r="N5173" s="16"/>
      <c r="O5173" s="16"/>
      <c r="P5173" s="16"/>
      <c r="Q5173" s="16"/>
      <c r="R5173" s="16">
        <v>2003904</v>
      </c>
      <c r="S5173" s="16">
        <v>426</v>
      </c>
      <c r="T5173" s="16" t="s">
        <v>76</v>
      </c>
      <c r="U5173" s="16" t="s">
        <v>2567</v>
      </c>
      <c r="V5173" s="16" t="s">
        <v>10560</v>
      </c>
    </row>
    <row r="5174" spans="1:22" ht="56.25" x14ac:dyDescent="0.3">
      <c r="A5174" s="16">
        <v>5169</v>
      </c>
      <c r="B5174" s="21" t="s">
        <v>435</v>
      </c>
      <c r="C5174" s="16" t="s">
        <v>436</v>
      </c>
      <c r="D5174" s="16" t="s">
        <v>437</v>
      </c>
      <c r="E5174" s="16" t="s">
        <v>10595</v>
      </c>
      <c r="F5174" s="16"/>
      <c r="G5174" s="16" t="s">
        <v>9115</v>
      </c>
      <c r="H5174" s="251">
        <v>2002694.4</v>
      </c>
      <c r="I5174" s="251" t="s">
        <v>9338</v>
      </c>
      <c r="J5174" s="16"/>
      <c r="K5174" s="16"/>
      <c r="L5174" s="16"/>
      <c r="M5174" s="16"/>
      <c r="N5174" s="16"/>
      <c r="O5174" s="16"/>
      <c r="P5174" s="16"/>
      <c r="Q5174" s="16"/>
      <c r="R5174" s="16">
        <v>2002694.4</v>
      </c>
      <c r="S5174" s="16">
        <v>40</v>
      </c>
      <c r="T5174" s="16" t="s">
        <v>76</v>
      </c>
      <c r="U5174" s="16" t="s">
        <v>1702</v>
      </c>
      <c r="V5174" s="16" t="s">
        <v>10596</v>
      </c>
    </row>
    <row r="5175" spans="1:22" ht="75" x14ac:dyDescent="0.3">
      <c r="A5175" s="16">
        <v>5170</v>
      </c>
      <c r="B5175" s="21" t="s">
        <v>8665</v>
      </c>
      <c r="C5175" s="16" t="s">
        <v>472</v>
      </c>
      <c r="D5175" s="16" t="s">
        <v>471</v>
      </c>
      <c r="E5175" s="16" t="s">
        <v>473</v>
      </c>
      <c r="F5175" s="16"/>
      <c r="G5175" s="16" t="s">
        <v>1664</v>
      </c>
      <c r="H5175" s="251">
        <v>300652.99999999994</v>
      </c>
      <c r="I5175" s="251">
        <v>38.79</v>
      </c>
      <c r="J5175" s="16">
        <v>485910</v>
      </c>
      <c r="K5175" s="16">
        <v>60</v>
      </c>
      <c r="L5175" s="16">
        <v>404925</v>
      </c>
      <c r="M5175" s="16">
        <v>50</v>
      </c>
      <c r="N5175" s="16">
        <v>404925</v>
      </c>
      <c r="O5175" s="16">
        <v>50</v>
      </c>
      <c r="P5175" s="16">
        <v>404925</v>
      </c>
      <c r="Q5175" s="16">
        <v>50</v>
      </c>
      <c r="R5175" s="16">
        <v>2001338</v>
      </c>
      <c r="S5175" s="16">
        <v>248.79</v>
      </c>
      <c r="T5175" s="16" t="s">
        <v>213</v>
      </c>
      <c r="U5175" s="16" t="s">
        <v>7048</v>
      </c>
      <c r="V5175" s="16" t="s">
        <v>7048</v>
      </c>
    </row>
    <row r="5176" spans="1:22" x14ac:dyDescent="0.3">
      <c r="A5176" s="16">
        <v>5171</v>
      </c>
      <c r="B5176" s="21" t="s">
        <v>573</v>
      </c>
      <c r="C5176" s="16" t="s">
        <v>4261</v>
      </c>
      <c r="D5176" s="16" t="s">
        <v>4262</v>
      </c>
      <c r="E5176" s="16" t="s">
        <v>10413</v>
      </c>
      <c r="F5176" s="16"/>
      <c r="G5176" s="16" t="s">
        <v>9115</v>
      </c>
      <c r="H5176" s="251">
        <v>1999200</v>
      </c>
      <c r="I5176" s="251" t="s">
        <v>9113</v>
      </c>
      <c r="J5176" s="16"/>
      <c r="K5176" s="16"/>
      <c r="L5176" s="16"/>
      <c r="M5176" s="16"/>
      <c r="N5176" s="16"/>
      <c r="O5176" s="16"/>
      <c r="P5176" s="16"/>
      <c r="Q5176" s="16"/>
      <c r="R5176" s="16">
        <v>1999200</v>
      </c>
      <c r="S5176" s="16">
        <v>1</v>
      </c>
      <c r="T5176" s="16" t="s">
        <v>76</v>
      </c>
      <c r="U5176" s="16" t="s">
        <v>2567</v>
      </c>
      <c r="V5176" s="16" t="s">
        <v>1202</v>
      </c>
    </row>
    <row r="5177" spans="1:22" x14ac:dyDescent="0.3">
      <c r="A5177" s="16">
        <v>5172</v>
      </c>
      <c r="B5177" s="21" t="s">
        <v>573</v>
      </c>
      <c r="C5177" s="16" t="s">
        <v>4261</v>
      </c>
      <c r="D5177" s="16" t="s">
        <v>4262</v>
      </c>
      <c r="E5177" s="16" t="s">
        <v>10413</v>
      </c>
      <c r="F5177" s="16"/>
      <c r="G5177" s="16" t="s">
        <v>9115</v>
      </c>
      <c r="H5177" s="251">
        <v>1999200</v>
      </c>
      <c r="I5177" s="251" t="s">
        <v>9113</v>
      </c>
      <c r="J5177" s="16"/>
      <c r="K5177" s="16"/>
      <c r="L5177" s="16"/>
      <c r="M5177" s="16"/>
      <c r="N5177" s="16"/>
      <c r="O5177" s="16"/>
      <c r="P5177" s="16"/>
      <c r="Q5177" s="16"/>
      <c r="R5177" s="16">
        <v>1999200</v>
      </c>
      <c r="S5177" s="16">
        <v>1</v>
      </c>
      <c r="T5177" s="16" t="s">
        <v>76</v>
      </c>
      <c r="U5177" s="16" t="s">
        <v>2567</v>
      </c>
      <c r="V5177" s="16" t="s">
        <v>1202</v>
      </c>
    </row>
    <row r="5178" spans="1:22" ht="131.25" x14ac:dyDescent="0.3">
      <c r="A5178" s="16">
        <v>5173</v>
      </c>
      <c r="B5178" s="21" t="s">
        <v>5830</v>
      </c>
      <c r="C5178" s="16" t="s">
        <v>5831</v>
      </c>
      <c r="D5178" s="16" t="s">
        <v>5832</v>
      </c>
      <c r="E5178" s="16" t="s">
        <v>6044</v>
      </c>
      <c r="F5178" s="16"/>
      <c r="G5178" s="16" t="s">
        <v>1493</v>
      </c>
      <c r="H5178" s="251">
        <v>1997260</v>
      </c>
      <c r="I5178" s="251">
        <v>37</v>
      </c>
      <c r="J5178" s="16">
        <v>0</v>
      </c>
      <c r="K5178" s="16">
        <v>0</v>
      </c>
      <c r="L5178" s="16">
        <v>0</v>
      </c>
      <c r="M5178" s="16">
        <v>0</v>
      </c>
      <c r="N5178" s="16">
        <v>0</v>
      </c>
      <c r="O5178" s="16">
        <v>0</v>
      </c>
      <c r="P5178" s="16">
        <v>0</v>
      </c>
      <c r="Q5178" s="16">
        <v>0</v>
      </c>
      <c r="R5178" s="16">
        <v>1997260</v>
      </c>
      <c r="S5178" s="16">
        <v>37</v>
      </c>
      <c r="T5178" s="16" t="s">
        <v>76</v>
      </c>
      <c r="U5178" s="16"/>
      <c r="V5178" s="16"/>
    </row>
    <row r="5179" spans="1:22" ht="75" x14ac:dyDescent="0.3">
      <c r="A5179" s="16">
        <v>5174</v>
      </c>
      <c r="B5179" s="21" t="s">
        <v>8666</v>
      </c>
      <c r="C5179" s="16" t="s">
        <v>8667</v>
      </c>
      <c r="D5179" s="16" t="s">
        <v>5099</v>
      </c>
      <c r="E5179" s="16" t="s">
        <v>8668</v>
      </c>
      <c r="F5179" s="16"/>
      <c r="G5179" s="16" t="s">
        <v>33</v>
      </c>
      <c r="H5179" s="251">
        <v>444797</v>
      </c>
      <c r="I5179" s="251">
        <v>231</v>
      </c>
      <c r="J5179" s="16">
        <v>321310.80000000005</v>
      </c>
      <c r="K5179" s="16">
        <v>141</v>
      </c>
      <c r="L5179" s="16">
        <v>410184.00000000006</v>
      </c>
      <c r="M5179" s="16">
        <v>180</v>
      </c>
      <c r="N5179" s="16">
        <v>410184.00000000006</v>
      </c>
      <c r="O5179" s="16">
        <v>180</v>
      </c>
      <c r="P5179" s="16">
        <v>410184.00000000006</v>
      </c>
      <c r="Q5179" s="16">
        <v>180</v>
      </c>
      <c r="R5179" s="16">
        <v>1996659.8</v>
      </c>
      <c r="S5179" s="16">
        <v>912</v>
      </c>
      <c r="T5179" s="16" t="s">
        <v>213</v>
      </c>
      <c r="U5179" s="16" t="s">
        <v>35</v>
      </c>
      <c r="V5179" s="16" t="s">
        <v>8669</v>
      </c>
    </row>
    <row r="5180" spans="1:22" ht="75" x14ac:dyDescent="0.3">
      <c r="A5180" s="16">
        <v>5175</v>
      </c>
      <c r="B5180" s="21" t="s">
        <v>8670</v>
      </c>
      <c r="C5180" s="16" t="s">
        <v>6262</v>
      </c>
      <c r="D5180" s="16" t="s">
        <v>6261</v>
      </c>
      <c r="E5180" s="16" t="s">
        <v>5472</v>
      </c>
      <c r="F5180" s="16"/>
      <c r="G5180" s="16" t="s">
        <v>33</v>
      </c>
      <c r="H5180" s="251">
        <v>399329.99999999994</v>
      </c>
      <c r="I5180" s="251">
        <v>9</v>
      </c>
      <c r="J5180" s="16">
        <v>399330</v>
      </c>
      <c r="K5180" s="16">
        <v>9</v>
      </c>
      <c r="L5180" s="16">
        <v>399330</v>
      </c>
      <c r="M5180" s="16">
        <v>9</v>
      </c>
      <c r="N5180" s="16">
        <v>399330</v>
      </c>
      <c r="O5180" s="16">
        <v>9</v>
      </c>
      <c r="P5180" s="16">
        <v>399330</v>
      </c>
      <c r="Q5180" s="16">
        <v>9</v>
      </c>
      <c r="R5180" s="16">
        <v>1996650</v>
      </c>
      <c r="S5180" s="16">
        <v>45</v>
      </c>
      <c r="T5180" s="16" t="s">
        <v>213</v>
      </c>
      <c r="U5180" s="16" t="s">
        <v>4731</v>
      </c>
      <c r="V5180" s="16" t="s">
        <v>8671</v>
      </c>
    </row>
    <row r="5181" spans="1:22" x14ac:dyDescent="0.3">
      <c r="A5181" s="16">
        <v>5176</v>
      </c>
      <c r="B5181" s="21" t="s">
        <v>5830</v>
      </c>
      <c r="C5181" s="16" t="s">
        <v>5831</v>
      </c>
      <c r="D5181" s="16" t="s">
        <v>5832</v>
      </c>
      <c r="E5181" s="16" t="s">
        <v>10523</v>
      </c>
      <c r="F5181" s="16"/>
      <c r="G5181" s="16" t="s">
        <v>9115</v>
      </c>
      <c r="H5181" s="251">
        <v>1995100.8</v>
      </c>
      <c r="I5181" s="251" t="s">
        <v>10267</v>
      </c>
      <c r="J5181" s="16"/>
      <c r="K5181" s="16"/>
      <c r="L5181" s="16"/>
      <c r="M5181" s="16"/>
      <c r="N5181" s="16"/>
      <c r="O5181" s="16"/>
      <c r="P5181" s="16"/>
      <c r="Q5181" s="16"/>
      <c r="R5181" s="16">
        <v>1995100.8</v>
      </c>
      <c r="S5181" s="16">
        <v>33</v>
      </c>
      <c r="T5181" s="16" t="s">
        <v>76</v>
      </c>
      <c r="U5181" s="16" t="s">
        <v>1320</v>
      </c>
      <c r="V5181" s="16" t="s">
        <v>10524</v>
      </c>
    </row>
    <row r="5182" spans="1:22" ht="93.75" x14ac:dyDescent="0.3">
      <c r="A5182" s="16">
        <v>5177</v>
      </c>
      <c r="B5182" s="21" t="s">
        <v>968</v>
      </c>
      <c r="C5182" s="16" t="s">
        <v>3242</v>
      </c>
      <c r="D5182" s="16" t="s">
        <v>3243</v>
      </c>
      <c r="E5182" s="16" t="s">
        <v>3244</v>
      </c>
      <c r="F5182" s="16"/>
      <c r="G5182" s="16" t="s">
        <v>49</v>
      </c>
      <c r="H5182" s="251">
        <v>0</v>
      </c>
      <c r="I5182" s="251">
        <v>0</v>
      </c>
      <c r="J5182" s="16">
        <v>0</v>
      </c>
      <c r="K5182" s="16">
        <v>0</v>
      </c>
      <c r="L5182" s="16">
        <v>0</v>
      </c>
      <c r="M5182" s="16">
        <v>0</v>
      </c>
      <c r="N5182" s="16">
        <v>1995000</v>
      </c>
      <c r="O5182" s="16">
        <v>3</v>
      </c>
      <c r="P5182" s="16">
        <v>0</v>
      </c>
      <c r="Q5182" s="16">
        <v>0</v>
      </c>
      <c r="R5182" s="16">
        <v>1995000</v>
      </c>
      <c r="S5182" s="16">
        <v>3</v>
      </c>
      <c r="T5182" s="16" t="s">
        <v>50</v>
      </c>
      <c r="U5182" s="16" t="s">
        <v>204</v>
      </c>
      <c r="V5182" s="16" t="s">
        <v>3245</v>
      </c>
    </row>
    <row r="5183" spans="1:22" ht="409.5" x14ac:dyDescent="0.3">
      <c r="A5183" s="16">
        <v>5178</v>
      </c>
      <c r="B5183" s="21" t="s">
        <v>4895</v>
      </c>
      <c r="C5183" s="16" t="s">
        <v>1039</v>
      </c>
      <c r="D5183" s="16" t="s">
        <v>1040</v>
      </c>
      <c r="E5183" s="16" t="s">
        <v>4896</v>
      </c>
      <c r="F5183" s="16"/>
      <c r="G5183" s="16" t="s">
        <v>33</v>
      </c>
      <c r="H5183" s="251">
        <v>1083600</v>
      </c>
      <c r="I5183" s="251">
        <v>18</v>
      </c>
      <c r="J5183" s="16">
        <v>227850</v>
      </c>
      <c r="K5183" s="16">
        <v>10</v>
      </c>
      <c r="L5183" s="16">
        <v>227850</v>
      </c>
      <c r="M5183" s="16">
        <v>10</v>
      </c>
      <c r="N5183" s="16">
        <v>227850</v>
      </c>
      <c r="O5183" s="16">
        <v>10</v>
      </c>
      <c r="P5183" s="16">
        <v>227850</v>
      </c>
      <c r="Q5183" s="16">
        <v>10</v>
      </c>
      <c r="R5183" s="16">
        <v>1995000</v>
      </c>
      <c r="S5183" s="16">
        <v>58</v>
      </c>
      <c r="T5183" s="16" t="s">
        <v>25</v>
      </c>
      <c r="U5183" s="16" t="s">
        <v>2567</v>
      </c>
      <c r="V5183" s="16" t="s">
        <v>4305</v>
      </c>
    </row>
    <row r="5184" spans="1:22" ht="409.5" x14ac:dyDescent="0.3">
      <c r="A5184" s="16">
        <v>5179</v>
      </c>
      <c r="B5184" s="21" t="s">
        <v>1550</v>
      </c>
      <c r="C5184" s="16" t="s">
        <v>5759</v>
      </c>
      <c r="D5184" s="16" t="s">
        <v>5760</v>
      </c>
      <c r="E5184" s="16" t="s">
        <v>6408</v>
      </c>
      <c r="F5184" s="16"/>
      <c r="G5184" s="16" t="s">
        <v>1493</v>
      </c>
      <c r="H5184" s="251">
        <v>1995000</v>
      </c>
      <c r="I5184" s="251">
        <v>2</v>
      </c>
      <c r="J5184" s="16">
        <v>0</v>
      </c>
      <c r="K5184" s="16">
        <v>0</v>
      </c>
      <c r="L5184" s="16">
        <v>0</v>
      </c>
      <c r="M5184" s="16">
        <v>0</v>
      </c>
      <c r="N5184" s="16">
        <v>0</v>
      </c>
      <c r="O5184" s="16">
        <v>0</v>
      </c>
      <c r="P5184" s="16">
        <v>0</v>
      </c>
      <c r="Q5184" s="16">
        <v>0</v>
      </c>
      <c r="R5184" s="16">
        <v>1995000</v>
      </c>
      <c r="S5184" s="16">
        <v>2</v>
      </c>
      <c r="T5184" s="16" t="s">
        <v>76</v>
      </c>
      <c r="U5184" s="16"/>
      <c r="V5184" s="16"/>
    </row>
    <row r="5185" spans="1:22" ht="56.25" x14ac:dyDescent="0.3">
      <c r="A5185" s="16">
        <v>5180</v>
      </c>
      <c r="B5185" s="21" t="s">
        <v>8672</v>
      </c>
      <c r="C5185" s="16" t="s">
        <v>2813</v>
      </c>
      <c r="D5185" s="16" t="s">
        <v>2699</v>
      </c>
      <c r="E5185" s="16" t="s">
        <v>2814</v>
      </c>
      <c r="F5185" s="16"/>
      <c r="G5185" s="16" t="s">
        <v>33</v>
      </c>
      <c r="H5185" s="251">
        <v>267000</v>
      </c>
      <c r="I5185" s="251">
        <v>300</v>
      </c>
      <c r="J5185" s="16">
        <v>507299.99999999988</v>
      </c>
      <c r="K5185" s="16">
        <v>475</v>
      </c>
      <c r="L5185" s="16">
        <v>405839.99999999994</v>
      </c>
      <c r="M5185" s="16">
        <v>380</v>
      </c>
      <c r="N5185" s="16">
        <v>405839.99999999994</v>
      </c>
      <c r="O5185" s="16">
        <v>380</v>
      </c>
      <c r="P5185" s="16">
        <v>405839.99999999994</v>
      </c>
      <c r="Q5185" s="16">
        <v>380</v>
      </c>
      <c r="R5185" s="16">
        <v>1991819.9999999998</v>
      </c>
      <c r="S5185" s="16">
        <v>1915</v>
      </c>
      <c r="T5185" s="16" t="s">
        <v>213</v>
      </c>
      <c r="U5185" s="16" t="s">
        <v>35</v>
      </c>
      <c r="V5185" s="16" t="s">
        <v>8673</v>
      </c>
    </row>
    <row r="5186" spans="1:22" ht="93.75" x14ac:dyDescent="0.3">
      <c r="A5186" s="16">
        <v>5181</v>
      </c>
      <c r="B5186" s="16" t="s">
        <v>194</v>
      </c>
      <c r="C5186" s="16" t="s">
        <v>13458</v>
      </c>
      <c r="D5186" s="16" t="s">
        <v>13459</v>
      </c>
      <c r="E5186" s="16" t="s">
        <v>13460</v>
      </c>
      <c r="F5186" s="16"/>
      <c r="G5186" s="151" t="s">
        <v>7079</v>
      </c>
      <c r="H5186" s="168">
        <v>1990199.8</v>
      </c>
      <c r="I5186" s="166">
        <v>0.3</v>
      </c>
      <c r="J5186" s="166">
        <v>0</v>
      </c>
      <c r="K5186" s="166">
        <v>0</v>
      </c>
      <c r="L5186" s="166">
        <v>0</v>
      </c>
      <c r="M5186" s="166">
        <v>0</v>
      </c>
      <c r="N5186" s="166">
        <v>0</v>
      </c>
      <c r="O5186" s="166">
        <v>0</v>
      </c>
      <c r="P5186" s="166">
        <v>0</v>
      </c>
      <c r="Q5186" s="166">
        <v>0</v>
      </c>
      <c r="R5186" s="16">
        <v>1990199.8</v>
      </c>
      <c r="S5186" s="275">
        <v>0.3</v>
      </c>
      <c r="T5186" s="20" t="s">
        <v>13227</v>
      </c>
      <c r="U5186" s="118"/>
      <c r="V5186" s="118"/>
    </row>
    <row r="5187" spans="1:22" ht="225" x14ac:dyDescent="0.3">
      <c r="A5187" s="16">
        <v>5182</v>
      </c>
      <c r="B5187" s="21" t="s">
        <v>3238</v>
      </c>
      <c r="C5187" s="16" t="s">
        <v>3239</v>
      </c>
      <c r="D5187" s="16" t="s">
        <v>3240</v>
      </c>
      <c r="E5187" s="16" t="s">
        <v>5929</v>
      </c>
      <c r="F5187" s="16"/>
      <c r="G5187" s="16" t="s">
        <v>1493</v>
      </c>
      <c r="H5187" s="251">
        <v>1989187.2</v>
      </c>
      <c r="I5187" s="251">
        <v>11</v>
      </c>
      <c r="J5187" s="16">
        <v>0</v>
      </c>
      <c r="K5187" s="16">
        <v>0</v>
      </c>
      <c r="L5187" s="16">
        <v>0</v>
      </c>
      <c r="M5187" s="16">
        <v>0</v>
      </c>
      <c r="N5187" s="16">
        <v>0</v>
      </c>
      <c r="O5187" s="16">
        <v>0</v>
      </c>
      <c r="P5187" s="16">
        <v>0</v>
      </c>
      <c r="Q5187" s="16">
        <v>0</v>
      </c>
      <c r="R5187" s="16">
        <v>1989187.2</v>
      </c>
      <c r="S5187" s="16">
        <v>11</v>
      </c>
      <c r="T5187" s="16" t="s">
        <v>76</v>
      </c>
      <c r="U5187" s="16"/>
      <c r="V5187" s="16"/>
    </row>
    <row r="5188" spans="1:22" ht="206.25" x14ac:dyDescent="0.3">
      <c r="A5188" s="16">
        <v>5183</v>
      </c>
      <c r="B5188" s="21" t="s">
        <v>8674</v>
      </c>
      <c r="C5188" s="16" t="s">
        <v>3568</v>
      </c>
      <c r="D5188" s="16" t="s">
        <v>3567</v>
      </c>
      <c r="E5188" s="16" t="s">
        <v>2823</v>
      </c>
      <c r="F5188" s="16"/>
      <c r="G5188" s="16" t="s">
        <v>33</v>
      </c>
      <c r="H5188" s="251">
        <v>285000</v>
      </c>
      <c r="I5188" s="251">
        <v>5</v>
      </c>
      <c r="J5188" s="16">
        <v>426000</v>
      </c>
      <c r="K5188" s="16">
        <v>6</v>
      </c>
      <c r="L5188" s="16">
        <v>426000</v>
      </c>
      <c r="M5188" s="16">
        <v>6</v>
      </c>
      <c r="N5188" s="16">
        <v>426000</v>
      </c>
      <c r="O5188" s="16">
        <v>6</v>
      </c>
      <c r="P5188" s="16">
        <v>426000</v>
      </c>
      <c r="Q5188" s="16">
        <v>6</v>
      </c>
      <c r="R5188" s="16">
        <v>1989000</v>
      </c>
      <c r="S5188" s="16">
        <v>29</v>
      </c>
      <c r="T5188" s="16" t="s">
        <v>213</v>
      </c>
      <c r="U5188" s="16" t="s">
        <v>455</v>
      </c>
      <c r="V5188" s="16" t="s">
        <v>8675</v>
      </c>
    </row>
    <row r="5189" spans="1:22" ht="56.25" x14ac:dyDescent="0.3">
      <c r="A5189" s="16">
        <v>5184</v>
      </c>
      <c r="B5189" s="16" t="s">
        <v>1930</v>
      </c>
      <c r="C5189" s="16" t="s">
        <v>13267</v>
      </c>
      <c r="D5189" s="16" t="s">
        <v>13268</v>
      </c>
      <c r="E5189" s="16" t="s">
        <v>13461</v>
      </c>
      <c r="F5189" s="16"/>
      <c r="G5189" s="151" t="s">
        <v>9115</v>
      </c>
      <c r="H5189" s="168">
        <v>1988903.62</v>
      </c>
      <c r="I5189" s="166" t="s">
        <v>9120</v>
      </c>
      <c r="J5189" s="166">
        <v>0</v>
      </c>
      <c r="K5189" s="166">
        <v>0</v>
      </c>
      <c r="L5189" s="166">
        <v>0</v>
      </c>
      <c r="M5189" s="166">
        <v>0</v>
      </c>
      <c r="N5189" s="166">
        <v>0</v>
      </c>
      <c r="O5189" s="166">
        <v>0</v>
      </c>
      <c r="P5189" s="166">
        <v>0</v>
      </c>
      <c r="Q5189" s="166">
        <v>0</v>
      </c>
      <c r="R5189" s="16">
        <v>1988903.62</v>
      </c>
      <c r="S5189" s="275">
        <v>2</v>
      </c>
      <c r="T5189" s="20" t="s">
        <v>13227</v>
      </c>
      <c r="U5189" s="118" t="s">
        <v>35</v>
      </c>
      <c r="V5189" s="118" t="s">
        <v>13270</v>
      </c>
    </row>
    <row r="5190" spans="1:22" ht="75" x14ac:dyDescent="0.3">
      <c r="A5190" s="16">
        <v>5185</v>
      </c>
      <c r="B5190" s="16" t="s">
        <v>7624</v>
      </c>
      <c r="C5190" s="16" t="s">
        <v>11760</v>
      </c>
      <c r="D5190" s="16" t="s">
        <v>11761</v>
      </c>
      <c r="E5190" s="16" t="s">
        <v>13133</v>
      </c>
      <c r="F5190" s="16"/>
      <c r="G5190" s="151" t="s">
        <v>7079</v>
      </c>
      <c r="H5190" s="166">
        <v>1986511.71</v>
      </c>
      <c r="I5190" s="166" t="s">
        <v>9113</v>
      </c>
      <c r="J5190" s="166"/>
      <c r="K5190" s="166"/>
      <c r="L5190" s="166"/>
      <c r="M5190" s="166"/>
      <c r="N5190" s="166"/>
      <c r="O5190" s="166"/>
      <c r="P5190" s="166"/>
      <c r="Q5190" s="166"/>
      <c r="R5190" s="16">
        <v>1986511.71</v>
      </c>
      <c r="S5190" s="275">
        <v>1</v>
      </c>
      <c r="T5190" s="20" t="s">
        <v>12910</v>
      </c>
      <c r="U5190" s="118" t="s">
        <v>2567</v>
      </c>
      <c r="V5190" s="118"/>
    </row>
    <row r="5191" spans="1:22" ht="56.25" x14ac:dyDescent="0.3">
      <c r="A5191" s="16">
        <v>5186</v>
      </c>
      <c r="B5191" s="119" t="s">
        <v>11692</v>
      </c>
      <c r="C5191" s="119" t="s">
        <v>11693</v>
      </c>
      <c r="D5191" s="119" t="s">
        <v>11694</v>
      </c>
      <c r="E5191" s="119" t="s">
        <v>11695</v>
      </c>
      <c r="F5191" s="156"/>
      <c r="G5191" s="151" t="s">
        <v>33</v>
      </c>
      <c r="H5191" s="474">
        <v>435816.59000000008</v>
      </c>
      <c r="I5191" s="474">
        <v>10</v>
      </c>
      <c r="J5191" s="169">
        <v>479398.24900000013</v>
      </c>
      <c r="K5191" s="169">
        <v>10</v>
      </c>
      <c r="L5191" s="169">
        <v>535418</v>
      </c>
      <c r="M5191" s="169">
        <v>1</v>
      </c>
      <c r="N5191" s="203">
        <v>535419</v>
      </c>
      <c r="O5191" s="169">
        <v>1</v>
      </c>
      <c r="P5191" s="131"/>
      <c r="Q5191" s="131"/>
      <c r="R5191" s="16">
        <v>1986051.8390000002</v>
      </c>
      <c r="S5191" s="151">
        <v>32</v>
      </c>
      <c r="T5191" s="151" t="s">
        <v>11563</v>
      </c>
      <c r="U5191" s="217" t="s">
        <v>26</v>
      </c>
      <c r="V5191" s="217" t="s">
        <v>11696</v>
      </c>
    </row>
    <row r="5192" spans="1:22" ht="409.5" x14ac:dyDescent="0.3">
      <c r="A5192" s="16">
        <v>5187</v>
      </c>
      <c r="B5192" s="127" t="s">
        <v>3819</v>
      </c>
      <c r="C5192" s="102" t="s">
        <v>8883</v>
      </c>
      <c r="D5192" s="102" t="s">
        <v>8884</v>
      </c>
      <c r="E5192" s="306" t="s">
        <v>11445</v>
      </c>
      <c r="F5192" s="134"/>
      <c r="G5192" s="134" t="s">
        <v>11424</v>
      </c>
      <c r="H5192" s="308">
        <v>785848.2</v>
      </c>
      <c r="I5192" s="308">
        <v>30</v>
      </c>
      <c r="J5192" s="284">
        <v>277666.36</v>
      </c>
      <c r="K5192" s="284">
        <v>10</v>
      </c>
      <c r="L5192" s="285">
        <v>291549.68</v>
      </c>
      <c r="M5192" s="285">
        <v>10</v>
      </c>
      <c r="N5192" s="285">
        <v>306127.15999999997</v>
      </c>
      <c r="O5192" s="285">
        <v>10</v>
      </c>
      <c r="P5192" s="285">
        <v>321433.52</v>
      </c>
      <c r="Q5192" s="285">
        <v>10</v>
      </c>
      <c r="R5192" s="16">
        <v>1982624.92</v>
      </c>
      <c r="S5192" s="16">
        <v>70</v>
      </c>
      <c r="T5192" s="134" t="s">
        <v>966</v>
      </c>
      <c r="U5192" s="36" t="s">
        <v>83</v>
      </c>
      <c r="V5192" s="36" t="s">
        <v>11446</v>
      </c>
    </row>
    <row r="5193" spans="1:22" ht="409.5" x14ac:dyDescent="0.3">
      <c r="A5193" s="16">
        <v>5188</v>
      </c>
      <c r="B5193" s="21" t="s">
        <v>4904</v>
      </c>
      <c r="C5193" s="16" t="s">
        <v>1826</v>
      </c>
      <c r="D5193" s="16" t="s">
        <v>970</v>
      </c>
      <c r="E5193" s="16" t="s">
        <v>4905</v>
      </c>
      <c r="F5193" s="16"/>
      <c r="G5193" s="16" t="s">
        <v>33</v>
      </c>
      <c r="H5193" s="251">
        <v>585000</v>
      </c>
      <c r="I5193" s="251">
        <v>9</v>
      </c>
      <c r="J5193" s="16">
        <v>349370</v>
      </c>
      <c r="K5193" s="16">
        <v>14</v>
      </c>
      <c r="L5193" s="16">
        <v>349370</v>
      </c>
      <c r="M5193" s="16">
        <v>14</v>
      </c>
      <c r="N5193" s="16">
        <v>349370</v>
      </c>
      <c r="O5193" s="16">
        <v>14</v>
      </c>
      <c r="P5193" s="16">
        <v>349370</v>
      </c>
      <c r="Q5193" s="16">
        <v>14</v>
      </c>
      <c r="R5193" s="16">
        <v>1982480</v>
      </c>
      <c r="S5193" s="16">
        <v>65</v>
      </c>
      <c r="T5193" s="16" t="s">
        <v>25</v>
      </c>
      <c r="U5193" s="16" t="s">
        <v>2567</v>
      </c>
      <c r="V5193" s="16" t="s">
        <v>4906</v>
      </c>
    </row>
    <row r="5194" spans="1:22" ht="56.25" x14ac:dyDescent="0.3">
      <c r="A5194" s="16">
        <v>5189</v>
      </c>
      <c r="B5194" s="51" t="s">
        <v>927</v>
      </c>
      <c r="C5194" s="51" t="s">
        <v>928</v>
      </c>
      <c r="D5194" s="51" t="s">
        <v>929</v>
      </c>
      <c r="E5194" s="51" t="s">
        <v>15004</v>
      </c>
      <c r="F5194" s="40" t="s">
        <v>14449</v>
      </c>
      <c r="G5194" s="51" t="s">
        <v>9115</v>
      </c>
      <c r="H5194" s="437">
        <v>1982400</v>
      </c>
      <c r="I5194" s="251" t="s">
        <v>9127</v>
      </c>
      <c r="J5194" s="17"/>
      <c r="K5194" s="17"/>
      <c r="L5194" s="17"/>
      <c r="M5194" s="17"/>
      <c r="N5194" s="17"/>
      <c r="O5194" s="17"/>
      <c r="P5194" s="17"/>
      <c r="Q5194" s="17"/>
      <c r="R5194" s="16">
        <v>1982400</v>
      </c>
      <c r="S5194" s="16">
        <v>15</v>
      </c>
      <c r="T5194" s="51" t="s">
        <v>14655</v>
      </c>
      <c r="U5194" s="51"/>
      <c r="V5194" s="17"/>
    </row>
    <row r="5195" spans="1:22" ht="56.25" x14ac:dyDescent="0.3">
      <c r="A5195" s="16">
        <v>5190</v>
      </c>
      <c r="B5195" s="51" t="s">
        <v>679</v>
      </c>
      <c r="C5195" s="51" t="s">
        <v>15096</v>
      </c>
      <c r="D5195" s="51" t="s">
        <v>5479</v>
      </c>
      <c r="E5195" s="51" t="s">
        <v>15104</v>
      </c>
      <c r="F5195" s="40" t="s">
        <v>14449</v>
      </c>
      <c r="G5195" s="51" t="s">
        <v>9115</v>
      </c>
      <c r="H5195" s="437">
        <v>1982400</v>
      </c>
      <c r="I5195" s="251" t="s">
        <v>9127</v>
      </c>
      <c r="J5195" s="17"/>
      <c r="K5195" s="17"/>
      <c r="L5195" s="17"/>
      <c r="M5195" s="17"/>
      <c r="N5195" s="17"/>
      <c r="O5195" s="17"/>
      <c r="P5195" s="17"/>
      <c r="Q5195" s="17"/>
      <c r="R5195" s="16">
        <v>1982400</v>
      </c>
      <c r="S5195" s="16">
        <v>15</v>
      </c>
      <c r="T5195" s="51" t="s">
        <v>14655</v>
      </c>
      <c r="U5195" s="51"/>
      <c r="V5195" s="17"/>
    </row>
    <row r="5196" spans="1:22" ht="56.25" x14ac:dyDescent="0.3">
      <c r="A5196" s="16">
        <v>5191</v>
      </c>
      <c r="B5196" s="51" t="s">
        <v>679</v>
      </c>
      <c r="C5196" s="51" t="s">
        <v>15096</v>
      </c>
      <c r="D5196" s="51" t="s">
        <v>5479</v>
      </c>
      <c r="E5196" s="51" t="s">
        <v>15105</v>
      </c>
      <c r="F5196" s="40" t="s">
        <v>14449</v>
      </c>
      <c r="G5196" s="51" t="s">
        <v>9115</v>
      </c>
      <c r="H5196" s="437">
        <v>1982400</v>
      </c>
      <c r="I5196" s="251" t="s">
        <v>9127</v>
      </c>
      <c r="J5196" s="17"/>
      <c r="K5196" s="17"/>
      <c r="L5196" s="17"/>
      <c r="M5196" s="17"/>
      <c r="N5196" s="17"/>
      <c r="O5196" s="17"/>
      <c r="P5196" s="17"/>
      <c r="Q5196" s="17"/>
      <c r="R5196" s="16">
        <v>1982400</v>
      </c>
      <c r="S5196" s="16">
        <v>15</v>
      </c>
      <c r="T5196" s="51" t="s">
        <v>14655</v>
      </c>
      <c r="U5196" s="51"/>
      <c r="V5196" s="17"/>
    </row>
    <row r="5197" spans="1:22" ht="56.25" x14ac:dyDescent="0.3">
      <c r="A5197" s="16">
        <v>5192</v>
      </c>
      <c r="B5197" s="51" t="s">
        <v>679</v>
      </c>
      <c r="C5197" s="51" t="s">
        <v>15096</v>
      </c>
      <c r="D5197" s="51" t="s">
        <v>5479</v>
      </c>
      <c r="E5197" s="51" t="s">
        <v>15106</v>
      </c>
      <c r="F5197" s="40" t="s">
        <v>14449</v>
      </c>
      <c r="G5197" s="51" t="s">
        <v>9115</v>
      </c>
      <c r="H5197" s="437">
        <v>1982400</v>
      </c>
      <c r="I5197" s="251" t="s">
        <v>9127</v>
      </c>
      <c r="J5197" s="17"/>
      <c r="K5197" s="17"/>
      <c r="L5197" s="17"/>
      <c r="M5197" s="17"/>
      <c r="N5197" s="17"/>
      <c r="O5197" s="17"/>
      <c r="P5197" s="17"/>
      <c r="Q5197" s="17"/>
      <c r="R5197" s="16">
        <v>1982400</v>
      </c>
      <c r="S5197" s="16">
        <v>15</v>
      </c>
      <c r="T5197" s="51" t="s">
        <v>14655</v>
      </c>
      <c r="U5197" s="51"/>
      <c r="V5197" s="17"/>
    </row>
    <row r="5198" spans="1:22" ht="56.25" x14ac:dyDescent="0.3">
      <c r="A5198" s="16">
        <v>5193</v>
      </c>
      <c r="B5198" s="51" t="s">
        <v>11296</v>
      </c>
      <c r="C5198" s="51" t="s">
        <v>11297</v>
      </c>
      <c r="D5198" s="51" t="s">
        <v>11298</v>
      </c>
      <c r="E5198" s="51" t="s">
        <v>15107</v>
      </c>
      <c r="F5198" s="40" t="s">
        <v>14449</v>
      </c>
      <c r="G5198" s="51" t="s">
        <v>9115</v>
      </c>
      <c r="H5198" s="437">
        <v>1982400</v>
      </c>
      <c r="I5198" s="251" t="s">
        <v>10484</v>
      </c>
      <c r="J5198" s="17"/>
      <c r="K5198" s="17"/>
      <c r="L5198" s="17"/>
      <c r="M5198" s="17"/>
      <c r="N5198" s="17"/>
      <c r="O5198" s="17"/>
      <c r="P5198" s="17"/>
      <c r="Q5198" s="17"/>
      <c r="R5198" s="16">
        <v>1982400</v>
      </c>
      <c r="S5198" s="16">
        <v>1500</v>
      </c>
      <c r="T5198" s="51" t="s">
        <v>14655</v>
      </c>
      <c r="U5198" s="51"/>
      <c r="V5198" s="17"/>
    </row>
    <row r="5199" spans="1:22" ht="131.25" x14ac:dyDescent="0.3">
      <c r="A5199" s="16">
        <v>5194</v>
      </c>
      <c r="B5199" s="243" t="s">
        <v>1850</v>
      </c>
      <c r="C5199" s="134" t="s">
        <v>1851</v>
      </c>
      <c r="D5199" s="134" t="s">
        <v>9210</v>
      </c>
      <c r="E5199" s="134" t="s">
        <v>11338</v>
      </c>
      <c r="F5199" s="16"/>
      <c r="G5199" s="134" t="s">
        <v>24</v>
      </c>
      <c r="H5199" s="308">
        <v>1981140</v>
      </c>
      <c r="I5199" s="308">
        <v>265</v>
      </c>
      <c r="J5199" s="99">
        <v>0</v>
      </c>
      <c r="K5199" s="99">
        <v>0</v>
      </c>
      <c r="L5199" s="99">
        <v>0</v>
      </c>
      <c r="M5199" s="99">
        <v>0</v>
      </c>
      <c r="N5199" s="99">
        <v>0</v>
      </c>
      <c r="O5199" s="99">
        <v>0</v>
      </c>
      <c r="P5199" s="99">
        <v>0</v>
      </c>
      <c r="Q5199" s="99">
        <v>0</v>
      </c>
      <c r="R5199" s="16">
        <v>1981140</v>
      </c>
      <c r="S5199" s="99">
        <v>265</v>
      </c>
      <c r="T5199" s="16" t="s">
        <v>9133</v>
      </c>
      <c r="U5199" s="99" t="s">
        <v>11267</v>
      </c>
      <c r="V5199" s="35" t="s">
        <v>199</v>
      </c>
    </row>
    <row r="5200" spans="1:22" x14ac:dyDescent="0.3">
      <c r="A5200" s="16">
        <v>5195</v>
      </c>
      <c r="B5200" s="21" t="s">
        <v>2913</v>
      </c>
      <c r="C5200" s="16" t="s">
        <v>2914</v>
      </c>
      <c r="D5200" s="16" t="s">
        <v>2915</v>
      </c>
      <c r="E5200" s="16" t="s">
        <v>10558</v>
      </c>
      <c r="F5200" s="16"/>
      <c r="G5200" s="16" t="s">
        <v>9115</v>
      </c>
      <c r="H5200" s="251">
        <v>1980384</v>
      </c>
      <c r="I5200" s="251" t="s">
        <v>10763</v>
      </c>
      <c r="J5200" s="16"/>
      <c r="K5200" s="16"/>
      <c r="L5200" s="16"/>
      <c r="M5200" s="16"/>
      <c r="N5200" s="16"/>
      <c r="O5200" s="16"/>
      <c r="P5200" s="16"/>
      <c r="Q5200" s="16"/>
      <c r="R5200" s="16">
        <v>1980384</v>
      </c>
      <c r="S5200" s="16">
        <v>421</v>
      </c>
      <c r="T5200" s="16" t="s">
        <v>76</v>
      </c>
      <c r="U5200" s="16" t="s">
        <v>2567</v>
      </c>
      <c r="V5200" s="16" t="s">
        <v>10560</v>
      </c>
    </row>
    <row r="5201" spans="1:22" ht="409.5" x14ac:dyDescent="0.3">
      <c r="A5201" s="16">
        <v>5196</v>
      </c>
      <c r="B5201" s="21" t="s">
        <v>6393</v>
      </c>
      <c r="C5201" s="16" t="s">
        <v>6394</v>
      </c>
      <c r="D5201" s="16" t="s">
        <v>6395</v>
      </c>
      <c r="E5201" s="16" t="s">
        <v>6396</v>
      </c>
      <c r="F5201" s="16"/>
      <c r="G5201" s="16" t="s">
        <v>1493</v>
      </c>
      <c r="H5201" s="251">
        <v>1980000</v>
      </c>
      <c r="I5201" s="251">
        <v>1</v>
      </c>
      <c r="J5201" s="16">
        <v>0</v>
      </c>
      <c r="K5201" s="16">
        <v>0</v>
      </c>
      <c r="L5201" s="16">
        <v>0</v>
      </c>
      <c r="M5201" s="16">
        <v>0</v>
      </c>
      <c r="N5201" s="16">
        <v>0</v>
      </c>
      <c r="O5201" s="16">
        <v>0</v>
      </c>
      <c r="P5201" s="16">
        <v>0</v>
      </c>
      <c r="Q5201" s="16">
        <v>0</v>
      </c>
      <c r="R5201" s="16">
        <v>1980000</v>
      </c>
      <c r="S5201" s="16">
        <v>1</v>
      </c>
      <c r="T5201" s="16" t="s">
        <v>76</v>
      </c>
      <c r="U5201" s="16"/>
      <c r="V5201" s="16"/>
    </row>
    <row r="5202" spans="1:22" ht="56.25" x14ac:dyDescent="0.3">
      <c r="A5202" s="16">
        <v>5197</v>
      </c>
      <c r="B5202" s="20" t="s">
        <v>14281</v>
      </c>
      <c r="C5202" s="20" t="s">
        <v>14282</v>
      </c>
      <c r="D5202" s="20" t="s">
        <v>14283</v>
      </c>
      <c r="E5202" s="20" t="s">
        <v>14284</v>
      </c>
      <c r="F5202" s="20"/>
      <c r="G5202" s="21" t="s">
        <v>33</v>
      </c>
      <c r="H5202" s="115">
        <v>1980000</v>
      </c>
      <c r="I5202" s="115">
        <v>1</v>
      </c>
      <c r="J5202" s="115"/>
      <c r="K5202" s="115"/>
      <c r="L5202" s="115"/>
      <c r="M5202" s="115"/>
      <c r="N5202" s="115"/>
      <c r="O5202" s="115"/>
      <c r="P5202" s="115"/>
      <c r="Q5202" s="115"/>
      <c r="R5202" s="16">
        <v>1980000</v>
      </c>
      <c r="S5202" s="21">
        <v>1</v>
      </c>
      <c r="T5202" s="20" t="s">
        <v>14072</v>
      </c>
      <c r="U5202" s="17" t="s">
        <v>14073</v>
      </c>
      <c r="V5202" s="17" t="s">
        <v>14074</v>
      </c>
    </row>
    <row r="5203" spans="1:22" ht="356.25" x14ac:dyDescent="0.3">
      <c r="A5203" s="16">
        <v>5198</v>
      </c>
      <c r="B5203" s="243" t="s">
        <v>3494</v>
      </c>
      <c r="C5203" s="134" t="s">
        <v>5189</v>
      </c>
      <c r="D5203" s="134" t="s">
        <v>160</v>
      </c>
      <c r="E5203" s="134" t="s">
        <v>11375</v>
      </c>
      <c r="F5203" s="16"/>
      <c r="G5203" s="134" t="s">
        <v>1493</v>
      </c>
      <c r="H5203" s="308">
        <v>395903.76</v>
      </c>
      <c r="I5203" s="308">
        <v>1</v>
      </c>
      <c r="J5203" s="308">
        <v>395903.76</v>
      </c>
      <c r="K5203" s="308">
        <v>1</v>
      </c>
      <c r="L5203" s="308">
        <v>395903.76</v>
      </c>
      <c r="M5203" s="308">
        <v>1</v>
      </c>
      <c r="N5203" s="308">
        <v>395903.76</v>
      </c>
      <c r="O5203" s="308">
        <v>1</v>
      </c>
      <c r="P5203" s="308">
        <v>395903.76</v>
      </c>
      <c r="Q5203" s="308">
        <v>1</v>
      </c>
      <c r="R5203" s="16">
        <v>1979518.8</v>
      </c>
      <c r="S5203" s="99">
        <v>5</v>
      </c>
      <c r="T5203" s="16" t="s">
        <v>9133</v>
      </c>
      <c r="U5203" s="99" t="s">
        <v>11267</v>
      </c>
      <c r="V5203" s="35" t="s">
        <v>199</v>
      </c>
    </row>
    <row r="5204" spans="1:22" ht="93.75" x14ac:dyDescent="0.3">
      <c r="A5204" s="16">
        <v>5199</v>
      </c>
      <c r="B5204" s="16" t="s">
        <v>194</v>
      </c>
      <c r="C5204" s="16" t="s">
        <v>13463</v>
      </c>
      <c r="D5204" s="16" t="s">
        <v>13464</v>
      </c>
      <c r="E5204" s="16" t="s">
        <v>13465</v>
      </c>
      <c r="F5204" s="16"/>
      <c r="G5204" s="151" t="s">
        <v>7079</v>
      </c>
      <c r="H5204" s="168">
        <v>1979295.95</v>
      </c>
      <c r="I5204" s="166">
        <v>0.73</v>
      </c>
      <c r="J5204" s="166">
        <v>0</v>
      </c>
      <c r="K5204" s="166">
        <v>0</v>
      </c>
      <c r="L5204" s="166">
        <v>0</v>
      </c>
      <c r="M5204" s="166">
        <v>0</v>
      </c>
      <c r="N5204" s="166">
        <v>0</v>
      </c>
      <c r="O5204" s="166">
        <v>0</v>
      </c>
      <c r="P5204" s="166">
        <v>0</v>
      </c>
      <c r="Q5204" s="166">
        <v>0</v>
      </c>
      <c r="R5204" s="16">
        <v>1979295.95</v>
      </c>
      <c r="S5204" s="275">
        <v>0.73</v>
      </c>
      <c r="T5204" s="20" t="s">
        <v>13227</v>
      </c>
      <c r="U5204" s="118"/>
      <c r="V5204" s="118"/>
    </row>
    <row r="5205" spans="1:22" ht="56.25" x14ac:dyDescent="0.3">
      <c r="A5205" s="16">
        <v>5200</v>
      </c>
      <c r="B5205" s="51" t="s">
        <v>14869</v>
      </c>
      <c r="C5205" s="51" t="s">
        <v>14870</v>
      </c>
      <c r="D5205" s="51" t="s">
        <v>14871</v>
      </c>
      <c r="E5205" s="51" t="s">
        <v>15108</v>
      </c>
      <c r="F5205" s="40" t="s">
        <v>14449</v>
      </c>
      <c r="G5205" s="51" t="s">
        <v>9115</v>
      </c>
      <c r="H5205" s="437">
        <v>1977380.16</v>
      </c>
      <c r="I5205" s="251" t="s">
        <v>9123</v>
      </c>
      <c r="J5205" s="17"/>
      <c r="K5205" s="17"/>
      <c r="L5205" s="17"/>
      <c r="M5205" s="17"/>
      <c r="N5205" s="17"/>
      <c r="O5205" s="17"/>
      <c r="P5205" s="17"/>
      <c r="Q5205" s="17"/>
      <c r="R5205" s="16">
        <v>1977380.16</v>
      </c>
      <c r="S5205" s="16">
        <v>6</v>
      </c>
      <c r="T5205" s="51" t="s">
        <v>14655</v>
      </c>
      <c r="U5205" s="51"/>
      <c r="V5205" s="17"/>
    </row>
    <row r="5206" spans="1:22" ht="409.5" x14ac:dyDescent="0.3">
      <c r="A5206" s="16">
        <v>5201</v>
      </c>
      <c r="B5206" s="21" t="s">
        <v>4918</v>
      </c>
      <c r="C5206" s="16" t="s">
        <v>4145</v>
      </c>
      <c r="D5206" s="16" t="s">
        <v>4146</v>
      </c>
      <c r="E5206" s="16" t="s">
        <v>4919</v>
      </c>
      <c r="F5206" s="16"/>
      <c r="G5206" s="16" t="s">
        <v>33</v>
      </c>
      <c r="H5206" s="251">
        <v>774416</v>
      </c>
      <c r="I5206" s="251">
        <v>58</v>
      </c>
      <c r="J5206" s="16">
        <v>300645.40000000002</v>
      </c>
      <c r="K5206" s="16">
        <v>20</v>
      </c>
      <c r="L5206" s="16">
        <v>300645.40000000002</v>
      </c>
      <c r="M5206" s="16">
        <v>20</v>
      </c>
      <c r="N5206" s="16">
        <v>300645.40000000002</v>
      </c>
      <c r="O5206" s="16">
        <v>20</v>
      </c>
      <c r="P5206" s="16">
        <v>300645.40000000002</v>
      </c>
      <c r="Q5206" s="16">
        <v>20</v>
      </c>
      <c r="R5206" s="16">
        <v>1976997.5999999996</v>
      </c>
      <c r="S5206" s="16">
        <v>138</v>
      </c>
      <c r="T5206" s="16" t="s">
        <v>25</v>
      </c>
      <c r="U5206" s="16" t="s">
        <v>89</v>
      </c>
      <c r="V5206" s="16" t="s">
        <v>1631</v>
      </c>
    </row>
    <row r="5207" spans="1:22" ht="75" x14ac:dyDescent="0.3">
      <c r="A5207" s="16">
        <v>5202</v>
      </c>
      <c r="B5207" s="21" t="s">
        <v>8676</v>
      </c>
      <c r="C5207" s="16" t="s">
        <v>7359</v>
      </c>
      <c r="D5207" s="16" t="s">
        <v>6987</v>
      </c>
      <c r="E5207" s="16" t="s">
        <v>7258</v>
      </c>
      <c r="F5207" s="16"/>
      <c r="G5207" s="16" t="s">
        <v>33</v>
      </c>
      <c r="H5207" s="251">
        <v>391499.99999999994</v>
      </c>
      <c r="I5207" s="251">
        <v>9</v>
      </c>
      <c r="J5207" s="16">
        <v>396000</v>
      </c>
      <c r="K5207" s="16">
        <v>9</v>
      </c>
      <c r="L5207" s="16">
        <v>396000</v>
      </c>
      <c r="M5207" s="16">
        <v>9</v>
      </c>
      <c r="N5207" s="16">
        <v>396000</v>
      </c>
      <c r="O5207" s="16">
        <v>9</v>
      </c>
      <c r="P5207" s="16">
        <v>396000</v>
      </c>
      <c r="Q5207" s="16">
        <v>9</v>
      </c>
      <c r="R5207" s="16">
        <v>1975500</v>
      </c>
      <c r="S5207" s="16">
        <v>45</v>
      </c>
      <c r="T5207" s="16" t="s">
        <v>213</v>
      </c>
      <c r="U5207" s="16" t="s">
        <v>7048</v>
      </c>
      <c r="V5207" s="16" t="s">
        <v>7048</v>
      </c>
    </row>
    <row r="5208" spans="1:22" ht="37.5" x14ac:dyDescent="0.3">
      <c r="A5208" s="16">
        <v>5203</v>
      </c>
      <c r="B5208" s="16" t="s">
        <v>11269</v>
      </c>
      <c r="C5208" s="16" t="s">
        <v>11270</v>
      </c>
      <c r="D5208" s="16" t="s">
        <v>1501</v>
      </c>
      <c r="E5208" s="16" t="s">
        <v>13668</v>
      </c>
      <c r="F5208" s="16"/>
      <c r="G5208" s="151" t="s">
        <v>9114</v>
      </c>
      <c r="H5208" s="166">
        <v>1972693.43</v>
      </c>
      <c r="I5208" s="166" t="s">
        <v>12518</v>
      </c>
      <c r="J5208" s="166"/>
      <c r="K5208" s="166"/>
      <c r="L5208" s="166"/>
      <c r="M5208" s="166"/>
      <c r="N5208" s="166"/>
      <c r="O5208" s="166"/>
      <c r="P5208" s="166"/>
      <c r="Q5208" s="166"/>
      <c r="R5208" s="16">
        <v>1972693.43</v>
      </c>
      <c r="S5208" s="275">
        <v>42</v>
      </c>
      <c r="T5208" s="123" t="s">
        <v>13573</v>
      </c>
      <c r="U5208" s="118"/>
      <c r="V5208" s="118" t="s">
        <v>13669</v>
      </c>
    </row>
    <row r="5209" spans="1:22" ht="37.5" x14ac:dyDescent="0.3">
      <c r="A5209" s="16">
        <v>5204</v>
      </c>
      <c r="B5209" s="114" t="s">
        <v>1187</v>
      </c>
      <c r="C5209" s="114" t="s">
        <v>1188</v>
      </c>
      <c r="D5209" s="114" t="s">
        <v>4936</v>
      </c>
      <c r="E5209" s="114" t="s">
        <v>1051</v>
      </c>
      <c r="F5209" s="114" t="s">
        <v>14449</v>
      </c>
      <c r="G5209" s="114" t="s">
        <v>9115</v>
      </c>
      <c r="H5209" s="189">
        <v>1972320</v>
      </c>
      <c r="I5209" s="172" t="s">
        <v>9207</v>
      </c>
      <c r="J5209" s="20"/>
      <c r="K5209" s="20"/>
      <c r="L5209" s="20"/>
      <c r="M5209" s="20"/>
      <c r="N5209" s="20"/>
      <c r="O5209" s="20"/>
      <c r="P5209" s="20"/>
      <c r="Q5209" s="20"/>
      <c r="R5209" s="16">
        <v>1972320</v>
      </c>
      <c r="S5209" s="21">
        <v>60</v>
      </c>
      <c r="T5209" s="20" t="s">
        <v>15828</v>
      </c>
      <c r="U5209" s="112"/>
      <c r="V5209" s="37"/>
    </row>
    <row r="5210" spans="1:22" ht="409.5" x14ac:dyDescent="0.3">
      <c r="A5210" s="16">
        <v>5205</v>
      </c>
      <c r="B5210" s="21" t="s">
        <v>588</v>
      </c>
      <c r="C5210" s="16" t="s">
        <v>589</v>
      </c>
      <c r="D5210" s="16" t="s">
        <v>590</v>
      </c>
      <c r="E5210" s="16" t="s">
        <v>9779</v>
      </c>
      <c r="F5210" s="16" t="s">
        <v>9780</v>
      </c>
      <c r="G5210" s="16" t="s">
        <v>9769</v>
      </c>
      <c r="H5210" s="251">
        <v>396655</v>
      </c>
      <c r="I5210" s="251">
        <v>10</v>
      </c>
      <c r="J5210" s="16">
        <v>393848.5</v>
      </c>
      <c r="K5210" s="16">
        <v>2</v>
      </c>
      <c r="L5210" s="16">
        <v>393848.5</v>
      </c>
      <c r="M5210" s="16">
        <v>2</v>
      </c>
      <c r="N5210" s="16">
        <v>393848.5</v>
      </c>
      <c r="O5210" s="16">
        <v>2</v>
      </c>
      <c r="P5210" s="16">
        <v>393848.5</v>
      </c>
      <c r="Q5210" s="16">
        <v>2</v>
      </c>
      <c r="R5210" s="16">
        <v>1972049</v>
      </c>
      <c r="S5210" s="16">
        <v>18</v>
      </c>
      <c r="T5210" s="16" t="s">
        <v>25</v>
      </c>
      <c r="U5210" s="16" t="s">
        <v>1097</v>
      </c>
      <c r="V5210" s="16" t="s">
        <v>9781</v>
      </c>
    </row>
    <row r="5211" spans="1:22" ht="93.75" x14ac:dyDescent="0.3">
      <c r="A5211" s="16">
        <v>5206</v>
      </c>
      <c r="B5211" s="21" t="s">
        <v>417</v>
      </c>
      <c r="C5211" s="16" t="s">
        <v>1766</v>
      </c>
      <c r="D5211" s="16" t="s">
        <v>1767</v>
      </c>
      <c r="E5211" s="16" t="s">
        <v>10435</v>
      </c>
      <c r="F5211" s="16"/>
      <c r="G5211" s="16" t="s">
        <v>9115</v>
      </c>
      <c r="H5211" s="251">
        <v>1971693.36</v>
      </c>
      <c r="I5211" s="251" t="s">
        <v>9123</v>
      </c>
      <c r="J5211" s="16"/>
      <c r="K5211" s="16"/>
      <c r="L5211" s="16"/>
      <c r="M5211" s="16"/>
      <c r="N5211" s="16"/>
      <c r="O5211" s="16"/>
      <c r="P5211" s="16"/>
      <c r="Q5211" s="16"/>
      <c r="R5211" s="16">
        <v>1971693.36</v>
      </c>
      <c r="S5211" s="16">
        <v>6</v>
      </c>
      <c r="T5211" s="16" t="s">
        <v>76</v>
      </c>
      <c r="U5211" s="16" t="s">
        <v>61</v>
      </c>
      <c r="V5211" s="16" t="s">
        <v>5435</v>
      </c>
    </row>
    <row r="5212" spans="1:22" ht="337.5" x14ac:dyDescent="0.3">
      <c r="A5212" s="16">
        <v>5207</v>
      </c>
      <c r="B5212" s="21" t="s">
        <v>8677</v>
      </c>
      <c r="C5212" s="16" t="s">
        <v>8678</v>
      </c>
      <c r="D5212" s="16" t="s">
        <v>7522</v>
      </c>
      <c r="E5212" s="16" t="s">
        <v>8679</v>
      </c>
      <c r="F5212" s="16"/>
      <c r="G5212" s="16" t="s">
        <v>33</v>
      </c>
      <c r="H5212" s="251">
        <v>251835</v>
      </c>
      <c r="I5212" s="251">
        <v>103</v>
      </c>
      <c r="J5212" s="16">
        <v>429526.19</v>
      </c>
      <c r="K5212" s="16">
        <v>163</v>
      </c>
      <c r="L5212" s="16">
        <v>429526.19</v>
      </c>
      <c r="M5212" s="16">
        <v>163</v>
      </c>
      <c r="N5212" s="16">
        <v>429526.19</v>
      </c>
      <c r="O5212" s="16">
        <v>163</v>
      </c>
      <c r="P5212" s="16">
        <v>429526.19</v>
      </c>
      <c r="Q5212" s="16">
        <v>163</v>
      </c>
      <c r="R5212" s="16">
        <v>1969939.7599999998</v>
      </c>
      <c r="S5212" s="16">
        <v>755</v>
      </c>
      <c r="T5212" s="16" t="s">
        <v>213</v>
      </c>
      <c r="U5212" s="16" t="s">
        <v>35</v>
      </c>
      <c r="V5212" s="16" t="s">
        <v>8680</v>
      </c>
    </row>
    <row r="5213" spans="1:22" ht="112.5" x14ac:dyDescent="0.3">
      <c r="A5213" s="16">
        <v>5208</v>
      </c>
      <c r="B5213" s="21" t="s">
        <v>8681</v>
      </c>
      <c r="C5213" s="16" t="s">
        <v>2330</v>
      </c>
      <c r="D5213" s="16" t="s">
        <v>792</v>
      </c>
      <c r="E5213" s="16" t="s">
        <v>2331</v>
      </c>
      <c r="F5213" s="16"/>
      <c r="G5213" s="16" t="s">
        <v>33</v>
      </c>
      <c r="H5213" s="251">
        <v>490200</v>
      </c>
      <c r="I5213" s="251">
        <v>38</v>
      </c>
      <c r="J5213" s="16">
        <v>321428.75</v>
      </c>
      <c r="K5213" s="16">
        <v>25</v>
      </c>
      <c r="L5213" s="16">
        <v>385714.5</v>
      </c>
      <c r="M5213" s="16">
        <v>30</v>
      </c>
      <c r="N5213" s="16">
        <v>385714.5</v>
      </c>
      <c r="O5213" s="16">
        <v>30</v>
      </c>
      <c r="P5213" s="16">
        <v>385714.5</v>
      </c>
      <c r="Q5213" s="16">
        <v>30</v>
      </c>
      <c r="R5213" s="16">
        <v>1968772.25</v>
      </c>
      <c r="S5213" s="16">
        <v>153</v>
      </c>
      <c r="T5213" s="16" t="s">
        <v>213</v>
      </c>
      <c r="U5213" s="16" t="s">
        <v>83</v>
      </c>
      <c r="V5213" s="16" t="s">
        <v>8682</v>
      </c>
    </row>
    <row r="5214" spans="1:22" ht="75" x14ac:dyDescent="0.3">
      <c r="A5214" s="16">
        <v>5209</v>
      </c>
      <c r="B5214" s="21" t="s">
        <v>8683</v>
      </c>
      <c r="C5214" s="16" t="s">
        <v>1299</v>
      </c>
      <c r="D5214" s="16" t="s">
        <v>1298</v>
      </c>
      <c r="E5214" s="16" t="s">
        <v>1300</v>
      </c>
      <c r="F5214" s="16"/>
      <c r="G5214" s="16" t="s">
        <v>49</v>
      </c>
      <c r="H5214" s="251">
        <v>680580</v>
      </c>
      <c r="I5214" s="251">
        <v>398</v>
      </c>
      <c r="J5214" s="16">
        <v>1288000</v>
      </c>
      <c r="K5214" s="16">
        <v>460</v>
      </c>
      <c r="L5214" s="16">
        <v>0</v>
      </c>
      <c r="M5214" s="16">
        <v>0</v>
      </c>
      <c r="N5214" s="16">
        <v>0</v>
      </c>
      <c r="O5214" s="16">
        <v>460</v>
      </c>
      <c r="P5214" s="16">
        <v>0</v>
      </c>
      <c r="Q5214" s="16">
        <v>0</v>
      </c>
      <c r="R5214" s="16">
        <v>1968580</v>
      </c>
      <c r="S5214" s="16">
        <v>1318</v>
      </c>
      <c r="T5214" s="16" t="s">
        <v>213</v>
      </c>
      <c r="U5214" s="16" t="s">
        <v>35</v>
      </c>
      <c r="V5214" s="16" t="s">
        <v>8684</v>
      </c>
    </row>
    <row r="5215" spans="1:22" ht="56.25" x14ac:dyDescent="0.3">
      <c r="A5215" s="16">
        <v>5210</v>
      </c>
      <c r="B5215" s="16" t="s">
        <v>11334</v>
      </c>
      <c r="C5215" s="16" t="s">
        <v>11335</v>
      </c>
      <c r="D5215" s="16" t="s">
        <v>1501</v>
      </c>
      <c r="E5215" s="16" t="s">
        <v>13670</v>
      </c>
      <c r="F5215" s="16"/>
      <c r="G5215" s="151" t="s">
        <v>9115</v>
      </c>
      <c r="H5215" s="166">
        <v>1968463.08</v>
      </c>
      <c r="I5215" s="166" t="s">
        <v>10633</v>
      </c>
      <c r="J5215" s="166"/>
      <c r="K5215" s="166"/>
      <c r="L5215" s="166"/>
      <c r="M5215" s="166"/>
      <c r="N5215" s="166"/>
      <c r="O5215" s="166"/>
      <c r="P5215" s="166"/>
      <c r="Q5215" s="166"/>
      <c r="R5215" s="16">
        <v>1968463.08</v>
      </c>
      <c r="S5215" s="275">
        <v>26</v>
      </c>
      <c r="T5215" s="123" t="s">
        <v>13573</v>
      </c>
      <c r="U5215" s="118"/>
      <c r="V5215" s="118" t="s">
        <v>13671</v>
      </c>
    </row>
    <row r="5216" spans="1:22" ht="75" x14ac:dyDescent="0.3">
      <c r="A5216" s="16">
        <v>5211</v>
      </c>
      <c r="B5216" s="120" t="s">
        <v>14285</v>
      </c>
      <c r="C5216" s="113" t="s">
        <v>14286</v>
      </c>
      <c r="D5216" s="120" t="s">
        <v>5479</v>
      </c>
      <c r="E5216" s="120" t="s">
        <v>14287</v>
      </c>
      <c r="F5216" s="20"/>
      <c r="G5216" s="21" t="s">
        <v>33</v>
      </c>
      <c r="H5216" s="115">
        <v>0</v>
      </c>
      <c r="I5216" s="470"/>
      <c r="J5216" s="170">
        <v>984000</v>
      </c>
      <c r="K5216" s="170">
        <v>2</v>
      </c>
      <c r="L5216" s="170"/>
      <c r="M5216" s="170"/>
      <c r="N5216" s="170">
        <v>984000</v>
      </c>
      <c r="O5216" s="170">
        <v>2</v>
      </c>
      <c r="P5216" s="170"/>
      <c r="Q5216" s="170"/>
      <c r="R5216" s="16">
        <v>1968000</v>
      </c>
      <c r="S5216" s="21">
        <v>4</v>
      </c>
      <c r="T5216" s="148" t="s">
        <v>13891</v>
      </c>
      <c r="U5216" s="218"/>
      <c r="V5216" s="218"/>
    </row>
    <row r="5217" spans="1:22" ht="262.5" x14ac:dyDescent="0.3">
      <c r="A5217" s="16">
        <v>5212</v>
      </c>
      <c r="B5217" s="21" t="s">
        <v>8685</v>
      </c>
      <c r="C5217" s="16" t="s">
        <v>571</v>
      </c>
      <c r="D5217" s="16" t="s">
        <v>570</v>
      </c>
      <c r="E5217" s="16" t="s">
        <v>572</v>
      </c>
      <c r="F5217" s="16"/>
      <c r="G5217" s="16" t="s">
        <v>33</v>
      </c>
      <c r="H5217" s="251">
        <v>892222</v>
      </c>
      <c r="I5217" s="251">
        <v>3</v>
      </c>
      <c r="J5217" s="16">
        <v>268933.2</v>
      </c>
      <c r="K5217" s="16">
        <v>1</v>
      </c>
      <c r="L5217" s="16">
        <v>268933.2</v>
      </c>
      <c r="M5217" s="16">
        <v>1</v>
      </c>
      <c r="N5217" s="16">
        <v>268933.2</v>
      </c>
      <c r="O5217" s="16">
        <v>1</v>
      </c>
      <c r="P5217" s="16">
        <v>268933.2</v>
      </c>
      <c r="Q5217" s="16">
        <v>1</v>
      </c>
      <c r="R5217" s="16">
        <v>1967954.7999999998</v>
      </c>
      <c r="S5217" s="16">
        <v>7</v>
      </c>
      <c r="T5217" s="16" t="s">
        <v>213</v>
      </c>
      <c r="U5217" s="16" t="s">
        <v>7048</v>
      </c>
      <c r="V5217" s="16" t="s">
        <v>7048</v>
      </c>
    </row>
    <row r="5218" spans="1:22" ht="56.25" x14ac:dyDescent="0.3">
      <c r="A5218" s="16">
        <v>5213</v>
      </c>
      <c r="B5218" s="21" t="s">
        <v>417</v>
      </c>
      <c r="C5218" s="16" t="s">
        <v>726</v>
      </c>
      <c r="D5218" s="16" t="s">
        <v>727</v>
      </c>
      <c r="E5218" s="16" t="s">
        <v>10519</v>
      </c>
      <c r="F5218" s="16"/>
      <c r="G5218" s="16" t="s">
        <v>9115</v>
      </c>
      <c r="H5218" s="251">
        <v>1967697.31</v>
      </c>
      <c r="I5218" s="251" t="s">
        <v>9266</v>
      </c>
      <c r="J5218" s="16"/>
      <c r="K5218" s="16"/>
      <c r="L5218" s="16"/>
      <c r="M5218" s="16"/>
      <c r="N5218" s="16"/>
      <c r="O5218" s="16"/>
      <c r="P5218" s="16"/>
      <c r="Q5218" s="16"/>
      <c r="R5218" s="16">
        <v>1967697.31</v>
      </c>
      <c r="S5218" s="16">
        <v>4</v>
      </c>
      <c r="T5218" s="16" t="s">
        <v>76</v>
      </c>
      <c r="U5218" s="16" t="s">
        <v>83</v>
      </c>
      <c r="V5218" s="16" t="s">
        <v>10440</v>
      </c>
    </row>
    <row r="5219" spans="1:22" ht="56.25" x14ac:dyDescent="0.3">
      <c r="A5219" s="16">
        <v>5214</v>
      </c>
      <c r="B5219" s="21" t="s">
        <v>417</v>
      </c>
      <c r="C5219" s="16" t="s">
        <v>726</v>
      </c>
      <c r="D5219" s="16" t="s">
        <v>727</v>
      </c>
      <c r="E5219" s="16" t="s">
        <v>10519</v>
      </c>
      <c r="F5219" s="16"/>
      <c r="G5219" s="16" t="s">
        <v>9115</v>
      </c>
      <c r="H5219" s="251">
        <v>1967697.31</v>
      </c>
      <c r="I5219" s="251" t="s">
        <v>9266</v>
      </c>
      <c r="J5219" s="16"/>
      <c r="K5219" s="16"/>
      <c r="L5219" s="16"/>
      <c r="M5219" s="16"/>
      <c r="N5219" s="16"/>
      <c r="O5219" s="16"/>
      <c r="P5219" s="16"/>
      <c r="Q5219" s="16"/>
      <c r="R5219" s="16">
        <v>1967697.31</v>
      </c>
      <c r="S5219" s="16">
        <v>4</v>
      </c>
      <c r="T5219" s="16" t="s">
        <v>76</v>
      </c>
      <c r="U5219" s="16" t="s">
        <v>83</v>
      </c>
      <c r="V5219" s="16" t="s">
        <v>10440</v>
      </c>
    </row>
    <row r="5220" spans="1:22" ht="168.75" x14ac:dyDescent="0.3">
      <c r="A5220" s="16">
        <v>5215</v>
      </c>
      <c r="B5220" s="21" t="s">
        <v>3660</v>
      </c>
      <c r="C5220" s="16" t="s">
        <v>5341</v>
      </c>
      <c r="D5220" s="16" t="s">
        <v>5342</v>
      </c>
      <c r="E5220" s="16" t="s">
        <v>5343</v>
      </c>
      <c r="F5220" s="16"/>
      <c r="G5220" s="16" t="s">
        <v>1493</v>
      </c>
      <c r="H5220" s="251">
        <v>1967248.5</v>
      </c>
      <c r="I5220" s="251">
        <v>17</v>
      </c>
      <c r="J5220" s="16">
        <v>0</v>
      </c>
      <c r="K5220" s="16">
        <v>0</v>
      </c>
      <c r="L5220" s="16">
        <v>0</v>
      </c>
      <c r="M5220" s="16">
        <v>0</v>
      </c>
      <c r="N5220" s="16">
        <v>0</v>
      </c>
      <c r="O5220" s="16">
        <v>0</v>
      </c>
      <c r="P5220" s="16">
        <v>0</v>
      </c>
      <c r="Q5220" s="16">
        <v>0</v>
      </c>
      <c r="R5220" s="16">
        <v>1967248.5</v>
      </c>
      <c r="S5220" s="16">
        <v>17</v>
      </c>
      <c r="T5220" s="16" t="s">
        <v>76</v>
      </c>
      <c r="U5220" s="16" t="s">
        <v>2567</v>
      </c>
      <c r="V5220" s="16" t="s">
        <v>199</v>
      </c>
    </row>
    <row r="5221" spans="1:22" ht="75" x14ac:dyDescent="0.3">
      <c r="A5221" s="16">
        <v>5216</v>
      </c>
      <c r="B5221" s="21" t="s">
        <v>384</v>
      </c>
      <c r="C5221" s="16" t="s">
        <v>1392</v>
      </c>
      <c r="D5221" s="16" t="s">
        <v>1393</v>
      </c>
      <c r="E5221" s="16" t="s">
        <v>384</v>
      </c>
      <c r="F5221" s="16"/>
      <c r="G5221" s="16" t="s">
        <v>49</v>
      </c>
      <c r="H5221" s="484">
        <v>1964805</v>
      </c>
      <c r="I5221" s="251">
        <v>5</v>
      </c>
      <c r="J5221" s="16">
        <v>0</v>
      </c>
      <c r="K5221" s="16">
        <v>0</v>
      </c>
      <c r="L5221" s="16">
        <v>0</v>
      </c>
      <c r="M5221" s="16">
        <v>0</v>
      </c>
      <c r="N5221" s="16">
        <v>0</v>
      </c>
      <c r="O5221" s="16">
        <v>0</v>
      </c>
      <c r="P5221" s="16">
        <v>0</v>
      </c>
      <c r="Q5221" s="16">
        <v>0</v>
      </c>
      <c r="R5221" s="16">
        <v>1964805</v>
      </c>
      <c r="S5221" s="16">
        <v>5</v>
      </c>
      <c r="T5221" s="16" t="s">
        <v>50</v>
      </c>
      <c r="U5221" s="16"/>
      <c r="V5221" s="16"/>
    </row>
    <row r="5222" spans="1:22" ht="75" x14ac:dyDescent="0.3">
      <c r="A5222" s="16">
        <v>5217</v>
      </c>
      <c r="B5222" s="25" t="s">
        <v>384</v>
      </c>
      <c r="C5222" s="18" t="s">
        <v>1392</v>
      </c>
      <c r="D5222" s="18" t="s">
        <v>1393</v>
      </c>
      <c r="E5222" s="18" t="s">
        <v>384</v>
      </c>
      <c r="F5222" s="16"/>
      <c r="G5222" s="16" t="s">
        <v>49</v>
      </c>
      <c r="H5222" s="477">
        <v>1964805</v>
      </c>
      <c r="I5222" s="478">
        <v>5</v>
      </c>
      <c r="J5222" s="18">
        <v>0</v>
      </c>
      <c r="K5222" s="18">
        <v>0</v>
      </c>
      <c r="L5222" s="18">
        <v>0</v>
      </c>
      <c r="M5222" s="18">
        <v>0</v>
      </c>
      <c r="N5222" s="18">
        <v>0</v>
      </c>
      <c r="O5222" s="18">
        <v>0</v>
      </c>
      <c r="P5222" s="16">
        <v>0</v>
      </c>
      <c r="Q5222" s="16">
        <v>0</v>
      </c>
      <c r="R5222" s="16">
        <v>1964805</v>
      </c>
      <c r="S5222" s="16">
        <v>5</v>
      </c>
      <c r="T5222" s="16" t="s">
        <v>50</v>
      </c>
      <c r="U5222" s="16"/>
      <c r="V5222" s="16"/>
    </row>
    <row r="5223" spans="1:22" ht="75" x14ac:dyDescent="0.3">
      <c r="A5223" s="16">
        <v>5218</v>
      </c>
      <c r="B5223" s="16" t="s">
        <v>4662</v>
      </c>
      <c r="C5223" s="16" t="s">
        <v>13134</v>
      </c>
      <c r="D5223" s="16" t="s">
        <v>13135</v>
      </c>
      <c r="E5223" s="16" t="s">
        <v>13136</v>
      </c>
      <c r="F5223" s="16"/>
      <c r="G5223" s="151" t="s">
        <v>33</v>
      </c>
      <c r="H5223" s="166">
        <v>0</v>
      </c>
      <c r="I5223" s="166">
        <v>0</v>
      </c>
      <c r="J5223" s="166">
        <v>0</v>
      </c>
      <c r="K5223" s="166">
        <v>0</v>
      </c>
      <c r="L5223" s="166">
        <v>982061.52</v>
      </c>
      <c r="M5223" s="166">
        <v>0</v>
      </c>
      <c r="N5223" s="166">
        <v>0</v>
      </c>
      <c r="O5223" s="166">
        <v>0</v>
      </c>
      <c r="P5223" s="166">
        <v>982061.52</v>
      </c>
      <c r="Q5223" s="166">
        <v>1419</v>
      </c>
      <c r="R5223" s="16">
        <v>1964123.04</v>
      </c>
      <c r="S5223" s="275">
        <v>1419</v>
      </c>
      <c r="T5223" s="123" t="s">
        <v>12910</v>
      </c>
      <c r="U5223" s="166" t="s">
        <v>2567</v>
      </c>
      <c r="V5223" s="166"/>
    </row>
    <row r="5224" spans="1:22" ht="56.25" x14ac:dyDescent="0.3">
      <c r="A5224" s="16">
        <v>5219</v>
      </c>
      <c r="B5224" s="243" t="s">
        <v>538</v>
      </c>
      <c r="C5224" s="134" t="s">
        <v>8601</v>
      </c>
      <c r="D5224" s="134" t="s">
        <v>8602</v>
      </c>
      <c r="E5224" s="134" t="s">
        <v>11438</v>
      </c>
      <c r="F5224" s="134"/>
      <c r="G5224" s="134" t="s">
        <v>1664</v>
      </c>
      <c r="H5224" s="308">
        <v>382746</v>
      </c>
      <c r="I5224" s="308">
        <v>700</v>
      </c>
      <c r="J5224" s="284">
        <v>405710.76</v>
      </c>
      <c r="K5224" s="319">
        <v>800</v>
      </c>
      <c r="L5224" s="285">
        <v>372746.76</v>
      </c>
      <c r="M5224" s="285">
        <v>700</v>
      </c>
      <c r="N5224" s="285">
        <v>391384.09</v>
      </c>
      <c r="O5224" s="285">
        <v>700</v>
      </c>
      <c r="P5224" s="285">
        <v>410953.3</v>
      </c>
      <c r="Q5224" s="285">
        <v>700</v>
      </c>
      <c r="R5224" s="16">
        <v>1963540.9100000001</v>
      </c>
      <c r="S5224" s="16">
        <v>3600</v>
      </c>
      <c r="T5224" s="134" t="s">
        <v>966</v>
      </c>
      <c r="U5224" s="36" t="s">
        <v>35</v>
      </c>
      <c r="V5224" s="36" t="s">
        <v>11439</v>
      </c>
    </row>
    <row r="5225" spans="1:22" ht="93.75" x14ac:dyDescent="0.3">
      <c r="A5225" s="16">
        <v>5220</v>
      </c>
      <c r="B5225" s="21" t="s">
        <v>1161</v>
      </c>
      <c r="C5225" s="16" t="s">
        <v>5496</v>
      </c>
      <c r="D5225" s="16" t="s">
        <v>5497</v>
      </c>
      <c r="E5225" s="16" t="s">
        <v>5498</v>
      </c>
      <c r="F5225" s="16"/>
      <c r="G5225" s="16" t="s">
        <v>1493</v>
      </c>
      <c r="H5225" s="251">
        <v>1960636</v>
      </c>
      <c r="I5225" s="251">
        <v>4</v>
      </c>
      <c r="J5225" s="16">
        <v>0</v>
      </c>
      <c r="K5225" s="16">
        <v>0</v>
      </c>
      <c r="L5225" s="16">
        <v>0</v>
      </c>
      <c r="M5225" s="16">
        <v>0</v>
      </c>
      <c r="N5225" s="16">
        <v>0</v>
      </c>
      <c r="O5225" s="16">
        <v>0</v>
      </c>
      <c r="P5225" s="16">
        <v>0</v>
      </c>
      <c r="Q5225" s="16">
        <v>0</v>
      </c>
      <c r="R5225" s="16">
        <v>1960636</v>
      </c>
      <c r="S5225" s="16">
        <v>4</v>
      </c>
      <c r="T5225" s="16" t="s">
        <v>76</v>
      </c>
      <c r="U5225" s="16" t="s">
        <v>603</v>
      </c>
      <c r="V5225" s="16" t="s">
        <v>199</v>
      </c>
    </row>
    <row r="5226" spans="1:22" ht="93.75" x14ac:dyDescent="0.3">
      <c r="A5226" s="16">
        <v>5221</v>
      </c>
      <c r="B5226" s="51" t="s">
        <v>3289</v>
      </c>
      <c r="C5226" s="51" t="s">
        <v>15109</v>
      </c>
      <c r="D5226" s="51" t="s">
        <v>266</v>
      </c>
      <c r="E5226" s="51" t="s">
        <v>15110</v>
      </c>
      <c r="F5226" s="40" t="s">
        <v>14449</v>
      </c>
      <c r="G5226" s="51" t="s">
        <v>9115</v>
      </c>
      <c r="H5226" s="437">
        <v>1957760</v>
      </c>
      <c r="I5226" s="251" t="s">
        <v>9120</v>
      </c>
      <c r="J5226" s="17"/>
      <c r="K5226" s="17"/>
      <c r="L5226" s="17"/>
      <c r="M5226" s="17"/>
      <c r="N5226" s="17"/>
      <c r="O5226" s="17"/>
      <c r="P5226" s="17"/>
      <c r="Q5226" s="17"/>
      <c r="R5226" s="16">
        <v>1957760</v>
      </c>
      <c r="S5226" s="16">
        <v>2</v>
      </c>
      <c r="T5226" s="51" t="s">
        <v>14655</v>
      </c>
      <c r="U5226" s="51"/>
      <c r="V5226" s="17"/>
    </row>
    <row r="5227" spans="1:22" ht="75" customHeight="1" x14ac:dyDescent="0.3">
      <c r="A5227" s="16">
        <v>5222</v>
      </c>
      <c r="B5227" s="113" t="s">
        <v>2062</v>
      </c>
      <c r="C5227" s="113" t="s">
        <v>4434</v>
      </c>
      <c r="D5227" s="113" t="s">
        <v>1954</v>
      </c>
      <c r="E5227" s="113" t="s">
        <v>15558</v>
      </c>
      <c r="F5227" s="113" t="s">
        <v>14449</v>
      </c>
      <c r="G5227" s="113" t="s">
        <v>7084</v>
      </c>
      <c r="H5227" s="189">
        <v>1955763.53</v>
      </c>
      <c r="I5227" s="189" t="s">
        <v>15647</v>
      </c>
      <c r="J5227" s="20"/>
      <c r="K5227" s="20"/>
      <c r="L5227" s="20"/>
      <c r="M5227" s="20"/>
      <c r="N5227" s="20"/>
      <c r="O5227" s="20"/>
      <c r="P5227" s="20"/>
      <c r="Q5227" s="20"/>
      <c r="R5227" s="16">
        <v>1955763.53</v>
      </c>
      <c r="S5227" s="21">
        <v>396</v>
      </c>
      <c r="T5227" s="113" t="s">
        <v>15626</v>
      </c>
      <c r="U5227" s="238"/>
      <c r="V5227" s="112"/>
    </row>
    <row r="5228" spans="1:22" ht="56.25" x14ac:dyDescent="0.3">
      <c r="A5228" s="16">
        <v>5223</v>
      </c>
      <c r="B5228" s="114" t="s">
        <v>263</v>
      </c>
      <c r="C5228" s="114" t="s">
        <v>15881</v>
      </c>
      <c r="D5228" s="114" t="s">
        <v>15882</v>
      </c>
      <c r="E5228" s="114" t="s">
        <v>1051</v>
      </c>
      <c r="F5228" s="114" t="s">
        <v>14449</v>
      </c>
      <c r="G5228" s="114" t="s">
        <v>9115</v>
      </c>
      <c r="H5228" s="189">
        <v>1953280</v>
      </c>
      <c r="I5228" s="172" t="s">
        <v>9266</v>
      </c>
      <c r="J5228" s="20"/>
      <c r="K5228" s="20"/>
      <c r="L5228" s="20"/>
      <c r="M5228" s="20"/>
      <c r="N5228" s="20"/>
      <c r="O5228" s="20"/>
      <c r="P5228" s="20"/>
      <c r="Q5228" s="20"/>
      <c r="R5228" s="16">
        <v>1953280</v>
      </c>
      <c r="S5228" s="21">
        <v>4</v>
      </c>
      <c r="T5228" s="20" t="s">
        <v>15828</v>
      </c>
      <c r="U5228" s="112"/>
      <c r="V5228" s="37"/>
    </row>
    <row r="5229" spans="1:22" ht="131.25" x14ac:dyDescent="0.3">
      <c r="A5229" s="16">
        <v>5224</v>
      </c>
      <c r="B5229" s="16" t="s">
        <v>4139</v>
      </c>
      <c r="C5229" s="16" t="s">
        <v>4140</v>
      </c>
      <c r="D5229" s="16" t="s">
        <v>4141</v>
      </c>
      <c r="E5229" s="16" t="s">
        <v>13137</v>
      </c>
      <c r="F5229" s="16"/>
      <c r="G5229" s="151" t="s">
        <v>9115</v>
      </c>
      <c r="H5229" s="166">
        <v>1951834.08</v>
      </c>
      <c r="I5229" s="166" t="s">
        <v>9266</v>
      </c>
      <c r="J5229" s="166"/>
      <c r="K5229" s="166"/>
      <c r="L5229" s="166"/>
      <c r="M5229" s="166"/>
      <c r="N5229" s="166"/>
      <c r="O5229" s="166"/>
      <c r="P5229" s="166"/>
      <c r="Q5229" s="166"/>
      <c r="R5229" s="16">
        <v>1951834.08</v>
      </c>
      <c r="S5229" s="275">
        <v>4</v>
      </c>
      <c r="T5229" s="20" t="s">
        <v>12910</v>
      </c>
      <c r="U5229" s="118" t="s">
        <v>61</v>
      </c>
      <c r="V5229" s="118"/>
    </row>
    <row r="5230" spans="1:22" ht="409.5" x14ac:dyDescent="0.3">
      <c r="A5230" s="16">
        <v>5225</v>
      </c>
      <c r="B5230" s="21" t="s">
        <v>1676</v>
      </c>
      <c r="C5230" s="16" t="s">
        <v>1677</v>
      </c>
      <c r="D5230" s="16" t="s">
        <v>844</v>
      </c>
      <c r="E5230" s="16" t="s">
        <v>5744</v>
      </c>
      <c r="F5230" s="16"/>
      <c r="G5230" s="16" t="s">
        <v>1493</v>
      </c>
      <c r="H5230" s="251">
        <v>1950000</v>
      </c>
      <c r="I5230" s="251">
        <v>39</v>
      </c>
      <c r="J5230" s="16">
        <v>0</v>
      </c>
      <c r="K5230" s="16">
        <v>0</v>
      </c>
      <c r="L5230" s="16">
        <v>0</v>
      </c>
      <c r="M5230" s="16">
        <v>0</v>
      </c>
      <c r="N5230" s="16">
        <v>0</v>
      </c>
      <c r="O5230" s="16">
        <v>0</v>
      </c>
      <c r="P5230" s="16">
        <v>0</v>
      </c>
      <c r="Q5230" s="16">
        <v>0</v>
      </c>
      <c r="R5230" s="16">
        <v>1950000</v>
      </c>
      <c r="S5230" s="16">
        <v>39</v>
      </c>
      <c r="T5230" s="16" t="s">
        <v>76</v>
      </c>
      <c r="U5230" s="16" t="s">
        <v>2567</v>
      </c>
      <c r="V5230" s="16" t="s">
        <v>199</v>
      </c>
    </row>
    <row r="5231" spans="1:22" ht="409.5" x14ac:dyDescent="0.3">
      <c r="A5231" s="16">
        <v>5226</v>
      </c>
      <c r="B5231" s="21" t="s">
        <v>6647</v>
      </c>
      <c r="C5231" s="16" t="s">
        <v>6648</v>
      </c>
      <c r="D5231" s="16" t="s">
        <v>6649</v>
      </c>
      <c r="E5231" s="16" t="s">
        <v>6718</v>
      </c>
      <c r="F5231" s="16"/>
      <c r="G5231" s="16" t="s">
        <v>1493</v>
      </c>
      <c r="H5231" s="251">
        <v>1950000</v>
      </c>
      <c r="I5231" s="251">
        <v>3</v>
      </c>
      <c r="J5231" s="16">
        <v>0</v>
      </c>
      <c r="K5231" s="16">
        <v>0</v>
      </c>
      <c r="L5231" s="16">
        <v>0</v>
      </c>
      <c r="M5231" s="16">
        <v>0</v>
      </c>
      <c r="N5231" s="16">
        <v>0</v>
      </c>
      <c r="O5231" s="16">
        <v>0</v>
      </c>
      <c r="P5231" s="16">
        <v>0</v>
      </c>
      <c r="Q5231" s="16">
        <v>0</v>
      </c>
      <c r="R5231" s="16">
        <v>1950000</v>
      </c>
      <c r="S5231" s="16">
        <v>3</v>
      </c>
      <c r="T5231" s="16" t="s">
        <v>76</v>
      </c>
      <c r="U5231" s="16"/>
      <c r="V5231" s="16" t="s">
        <v>5847</v>
      </c>
    </row>
    <row r="5232" spans="1:22" ht="150" x14ac:dyDescent="0.3">
      <c r="A5232" s="16">
        <v>5227</v>
      </c>
      <c r="B5232" s="21" t="s">
        <v>8686</v>
      </c>
      <c r="C5232" s="16" t="s">
        <v>8687</v>
      </c>
      <c r="D5232" s="16" t="s">
        <v>2117</v>
      </c>
      <c r="E5232" s="16" t="s">
        <v>8688</v>
      </c>
      <c r="F5232" s="16"/>
      <c r="G5232" s="16" t="s">
        <v>33</v>
      </c>
      <c r="H5232" s="251">
        <v>270000</v>
      </c>
      <c r="I5232" s="251">
        <v>15</v>
      </c>
      <c r="J5232" s="16">
        <v>420000</v>
      </c>
      <c r="K5232" s="16">
        <v>20</v>
      </c>
      <c r="L5232" s="16">
        <v>420000</v>
      </c>
      <c r="M5232" s="16">
        <v>20</v>
      </c>
      <c r="N5232" s="16">
        <v>420000</v>
      </c>
      <c r="O5232" s="16">
        <v>20</v>
      </c>
      <c r="P5232" s="16">
        <v>420000</v>
      </c>
      <c r="Q5232" s="16">
        <v>20</v>
      </c>
      <c r="R5232" s="16">
        <v>1950000</v>
      </c>
      <c r="S5232" s="16">
        <v>95</v>
      </c>
      <c r="T5232" s="16" t="s">
        <v>213</v>
      </c>
      <c r="U5232" s="16" t="s">
        <v>294</v>
      </c>
      <c r="V5232" s="16" t="s">
        <v>8689</v>
      </c>
    </row>
    <row r="5233" spans="1:22" ht="37.5" x14ac:dyDescent="0.3">
      <c r="A5233" s="16">
        <v>5228</v>
      </c>
      <c r="B5233" s="21" t="s">
        <v>8690</v>
      </c>
      <c r="C5233" s="16" t="s">
        <v>7991</v>
      </c>
      <c r="D5233" s="16" t="s">
        <v>320</v>
      </c>
      <c r="E5233" s="16" t="s">
        <v>7992</v>
      </c>
      <c r="F5233" s="16"/>
      <c r="G5233" s="16" t="s">
        <v>33</v>
      </c>
      <c r="H5233" s="251">
        <v>1079995</v>
      </c>
      <c r="I5233" s="251">
        <v>81</v>
      </c>
      <c r="J5233" s="16">
        <v>217500</v>
      </c>
      <c r="K5233" s="16">
        <v>15</v>
      </c>
      <c r="L5233" s="16">
        <v>217500</v>
      </c>
      <c r="M5233" s="16">
        <v>15</v>
      </c>
      <c r="N5233" s="16">
        <v>217500</v>
      </c>
      <c r="O5233" s="16">
        <v>15</v>
      </c>
      <c r="P5233" s="16">
        <v>217500</v>
      </c>
      <c r="Q5233" s="16">
        <v>15</v>
      </c>
      <c r="R5233" s="16">
        <v>1949995</v>
      </c>
      <c r="S5233" s="16">
        <v>141</v>
      </c>
      <c r="T5233" s="16" t="s">
        <v>213</v>
      </c>
      <c r="U5233" s="16" t="s">
        <v>7048</v>
      </c>
      <c r="V5233" s="16" t="s">
        <v>7048</v>
      </c>
    </row>
    <row r="5234" spans="1:22" ht="75" x14ac:dyDescent="0.3">
      <c r="A5234" s="16">
        <v>5229</v>
      </c>
      <c r="B5234" s="16" t="s">
        <v>955</v>
      </c>
      <c r="C5234" s="16" t="s">
        <v>2747</v>
      </c>
      <c r="D5234" s="16" t="s">
        <v>2748</v>
      </c>
      <c r="E5234" s="16" t="s">
        <v>13672</v>
      </c>
      <c r="F5234" s="16"/>
      <c r="G5234" s="151" t="s">
        <v>7079</v>
      </c>
      <c r="H5234" s="166">
        <v>1949190</v>
      </c>
      <c r="I5234" s="166" t="s">
        <v>13673</v>
      </c>
      <c r="J5234" s="166"/>
      <c r="K5234" s="166"/>
      <c r="L5234" s="166"/>
      <c r="M5234" s="166"/>
      <c r="N5234" s="166"/>
      <c r="O5234" s="166"/>
      <c r="P5234" s="166"/>
      <c r="Q5234" s="166"/>
      <c r="R5234" s="16">
        <v>1949190</v>
      </c>
      <c r="S5234" s="275">
        <v>31837</v>
      </c>
      <c r="T5234" s="123" t="s">
        <v>13573</v>
      </c>
      <c r="U5234" s="118"/>
      <c r="V5234" s="118" t="s">
        <v>13592</v>
      </c>
    </row>
    <row r="5235" spans="1:22" ht="75" x14ac:dyDescent="0.3">
      <c r="A5235" s="16">
        <v>5230</v>
      </c>
      <c r="B5235" s="21" t="s">
        <v>8691</v>
      </c>
      <c r="C5235" s="16" t="s">
        <v>8692</v>
      </c>
      <c r="D5235" s="16" t="s">
        <v>5908</v>
      </c>
      <c r="E5235" s="16" t="s">
        <v>5561</v>
      </c>
      <c r="F5235" s="16"/>
      <c r="G5235" s="16" t="s">
        <v>33</v>
      </c>
      <c r="H5235" s="251">
        <v>1787623.9999999998</v>
      </c>
      <c r="I5235" s="251">
        <v>292</v>
      </c>
      <c r="J5235" s="16">
        <v>40386</v>
      </c>
      <c r="K5235" s="16">
        <v>6</v>
      </c>
      <c r="L5235" s="16">
        <v>40386</v>
      </c>
      <c r="M5235" s="16">
        <v>6</v>
      </c>
      <c r="N5235" s="16">
        <v>40386</v>
      </c>
      <c r="O5235" s="16">
        <v>6</v>
      </c>
      <c r="P5235" s="16">
        <v>40386</v>
      </c>
      <c r="Q5235" s="16">
        <v>6</v>
      </c>
      <c r="R5235" s="16">
        <v>1949167.9999999998</v>
      </c>
      <c r="S5235" s="16">
        <v>316</v>
      </c>
      <c r="T5235" s="16" t="s">
        <v>213</v>
      </c>
      <c r="U5235" s="16" t="s">
        <v>83</v>
      </c>
      <c r="V5235" s="16" t="s">
        <v>8693</v>
      </c>
    </row>
    <row r="5236" spans="1:22" ht="409.5" x14ac:dyDescent="0.3">
      <c r="A5236" s="16">
        <v>5231</v>
      </c>
      <c r="B5236" s="21" t="s">
        <v>9694</v>
      </c>
      <c r="C5236" s="16" t="s">
        <v>974</v>
      </c>
      <c r="D5236" s="16" t="s">
        <v>973</v>
      </c>
      <c r="E5236" s="16" t="s">
        <v>975</v>
      </c>
      <c r="F5236" s="16" t="s">
        <v>9695</v>
      </c>
      <c r="G5236" s="16" t="s">
        <v>9684</v>
      </c>
      <c r="H5236" s="251">
        <v>779460</v>
      </c>
      <c r="I5236" s="251">
        <v>600</v>
      </c>
      <c r="J5236" s="16">
        <v>275409.2</v>
      </c>
      <c r="K5236" s="16">
        <v>2000</v>
      </c>
      <c r="L5236" s="16">
        <v>286425.56799999997</v>
      </c>
      <c r="M5236" s="16">
        <v>2000</v>
      </c>
      <c r="N5236" s="16">
        <v>297882.59071999998</v>
      </c>
      <c r="O5236" s="16">
        <v>2000</v>
      </c>
      <c r="P5236" s="16">
        <v>309797.89434880001</v>
      </c>
      <c r="Q5236" s="16">
        <v>2000</v>
      </c>
      <c r="R5236" s="16">
        <v>1948975.2530687999</v>
      </c>
      <c r="S5236" s="16">
        <v>8600</v>
      </c>
      <c r="T5236" s="16" t="s">
        <v>966</v>
      </c>
      <c r="U5236" s="16" t="s">
        <v>1097</v>
      </c>
      <c r="V5236" s="16" t="s">
        <v>9696</v>
      </c>
    </row>
    <row r="5237" spans="1:22" ht="75" x14ac:dyDescent="0.3">
      <c r="A5237" s="16">
        <v>5232</v>
      </c>
      <c r="B5237" s="21" t="s">
        <v>8694</v>
      </c>
      <c r="C5237" s="16" t="s">
        <v>7011</v>
      </c>
      <c r="D5237" s="16" t="s">
        <v>3170</v>
      </c>
      <c r="E5237" s="16" t="s">
        <v>7012</v>
      </c>
      <c r="F5237" s="16"/>
      <c r="G5237" s="16" t="s">
        <v>1053</v>
      </c>
      <c r="H5237" s="251">
        <v>227900</v>
      </c>
      <c r="I5237" s="251">
        <v>53</v>
      </c>
      <c r="J5237" s="16">
        <v>430000</v>
      </c>
      <c r="K5237" s="16">
        <v>100</v>
      </c>
      <c r="L5237" s="16">
        <v>430000</v>
      </c>
      <c r="M5237" s="16">
        <v>100</v>
      </c>
      <c r="N5237" s="16">
        <v>430000</v>
      </c>
      <c r="O5237" s="16">
        <v>100</v>
      </c>
      <c r="P5237" s="16">
        <v>430000</v>
      </c>
      <c r="Q5237" s="16">
        <v>100</v>
      </c>
      <c r="R5237" s="16">
        <v>1947900</v>
      </c>
      <c r="S5237" s="16">
        <v>453</v>
      </c>
      <c r="T5237" s="16" t="s">
        <v>213</v>
      </c>
      <c r="U5237" s="16" t="s">
        <v>83</v>
      </c>
      <c r="V5237" s="16" t="s">
        <v>8695</v>
      </c>
    </row>
    <row r="5238" spans="1:22" ht="75" x14ac:dyDescent="0.3">
      <c r="A5238" s="16">
        <v>5233</v>
      </c>
      <c r="B5238" s="21" t="s">
        <v>8696</v>
      </c>
      <c r="C5238" s="16" t="s">
        <v>8697</v>
      </c>
      <c r="D5238" s="16" t="s">
        <v>1905</v>
      </c>
      <c r="E5238" s="16" t="s">
        <v>8698</v>
      </c>
      <c r="F5238" s="16"/>
      <c r="G5238" s="16" t="s">
        <v>33</v>
      </c>
      <c r="H5238" s="251">
        <v>198200</v>
      </c>
      <c r="I5238" s="251">
        <v>40</v>
      </c>
      <c r="J5238" s="16">
        <v>561000</v>
      </c>
      <c r="K5238" s="16">
        <v>85</v>
      </c>
      <c r="L5238" s="16">
        <v>396000</v>
      </c>
      <c r="M5238" s="16">
        <v>60</v>
      </c>
      <c r="N5238" s="16">
        <v>396000</v>
      </c>
      <c r="O5238" s="16">
        <v>60</v>
      </c>
      <c r="P5238" s="16">
        <v>396000</v>
      </c>
      <c r="Q5238" s="16">
        <v>60</v>
      </c>
      <c r="R5238" s="16">
        <v>1947200</v>
      </c>
      <c r="S5238" s="16">
        <v>305</v>
      </c>
      <c r="T5238" s="16" t="s">
        <v>213</v>
      </c>
      <c r="U5238" s="16" t="s">
        <v>83</v>
      </c>
      <c r="V5238" s="16" t="s">
        <v>575</v>
      </c>
    </row>
    <row r="5239" spans="1:22" ht="75" x14ac:dyDescent="0.3">
      <c r="A5239" s="16">
        <v>5234</v>
      </c>
      <c r="B5239" s="16" t="s">
        <v>955</v>
      </c>
      <c r="C5239" s="16" t="s">
        <v>2005</v>
      </c>
      <c r="D5239" s="16" t="s">
        <v>2006</v>
      </c>
      <c r="E5239" s="16" t="s">
        <v>13317</v>
      </c>
      <c r="F5239" s="16"/>
      <c r="G5239" s="151" t="s">
        <v>7079</v>
      </c>
      <c r="H5239" s="168">
        <v>1945775.45</v>
      </c>
      <c r="I5239" s="166">
        <v>1.4</v>
      </c>
      <c r="J5239" s="166">
        <v>0</v>
      </c>
      <c r="K5239" s="166">
        <v>0</v>
      </c>
      <c r="L5239" s="166">
        <v>0</v>
      </c>
      <c r="M5239" s="166">
        <v>0</v>
      </c>
      <c r="N5239" s="166">
        <v>0</v>
      </c>
      <c r="O5239" s="166">
        <v>0</v>
      </c>
      <c r="P5239" s="166">
        <v>0</v>
      </c>
      <c r="Q5239" s="166">
        <v>0</v>
      </c>
      <c r="R5239" s="16">
        <v>1945775.45</v>
      </c>
      <c r="S5239" s="275">
        <v>1.4</v>
      </c>
      <c r="T5239" s="20" t="s">
        <v>13227</v>
      </c>
      <c r="U5239" s="118"/>
      <c r="V5239" s="118"/>
    </row>
    <row r="5240" spans="1:22" ht="409.5" x14ac:dyDescent="0.3">
      <c r="A5240" s="16">
        <v>5235</v>
      </c>
      <c r="B5240" s="21" t="s">
        <v>1411</v>
      </c>
      <c r="C5240" s="16" t="s">
        <v>1407</v>
      </c>
      <c r="D5240" s="16" t="s">
        <v>1408</v>
      </c>
      <c r="E5240" s="16" t="s">
        <v>1412</v>
      </c>
      <c r="F5240" s="16"/>
      <c r="G5240" s="16" t="s">
        <v>33</v>
      </c>
      <c r="H5240" s="251">
        <v>776912.24</v>
      </c>
      <c r="I5240" s="251">
        <v>2</v>
      </c>
      <c r="J5240" s="16">
        <v>388456.12</v>
      </c>
      <c r="K5240" s="16">
        <v>1</v>
      </c>
      <c r="L5240" s="16">
        <v>388456.12</v>
      </c>
      <c r="M5240" s="16">
        <v>1</v>
      </c>
      <c r="N5240" s="16">
        <v>388456.12</v>
      </c>
      <c r="O5240" s="16">
        <v>1</v>
      </c>
      <c r="P5240" s="16">
        <v>0</v>
      </c>
      <c r="Q5240" s="16">
        <v>0</v>
      </c>
      <c r="R5240" s="16">
        <v>1942280.6</v>
      </c>
      <c r="S5240" s="16">
        <v>5</v>
      </c>
      <c r="T5240" s="16" t="s">
        <v>25</v>
      </c>
      <c r="U5240" s="16" t="s">
        <v>83</v>
      </c>
      <c r="V5240" s="16" t="s">
        <v>1410</v>
      </c>
    </row>
    <row r="5241" spans="1:22" ht="409.5" x14ac:dyDescent="0.3">
      <c r="A5241" s="16">
        <v>5236</v>
      </c>
      <c r="B5241" s="21" t="s">
        <v>1411</v>
      </c>
      <c r="C5241" s="16" t="s">
        <v>1407</v>
      </c>
      <c r="D5241" s="16" t="s">
        <v>1408</v>
      </c>
      <c r="E5241" s="16" t="s">
        <v>1412</v>
      </c>
      <c r="F5241" s="16"/>
      <c r="G5241" s="16" t="s">
        <v>33</v>
      </c>
      <c r="H5241" s="251">
        <v>776912.24</v>
      </c>
      <c r="I5241" s="251">
        <v>2</v>
      </c>
      <c r="J5241" s="16">
        <v>388456.12</v>
      </c>
      <c r="K5241" s="16">
        <v>1</v>
      </c>
      <c r="L5241" s="16">
        <v>388456.12</v>
      </c>
      <c r="M5241" s="16">
        <v>1</v>
      </c>
      <c r="N5241" s="16">
        <v>388456.12</v>
      </c>
      <c r="O5241" s="16">
        <v>1</v>
      </c>
      <c r="P5241" s="16">
        <v>0</v>
      </c>
      <c r="Q5241" s="16">
        <v>0</v>
      </c>
      <c r="R5241" s="16">
        <v>1942280.6</v>
      </c>
      <c r="S5241" s="16">
        <v>5</v>
      </c>
      <c r="T5241" s="16" t="s">
        <v>25</v>
      </c>
      <c r="U5241" s="16" t="s">
        <v>83</v>
      </c>
      <c r="V5241" s="16" t="s">
        <v>1410</v>
      </c>
    </row>
    <row r="5242" spans="1:22" ht="56.25" x14ac:dyDescent="0.3">
      <c r="A5242" s="16">
        <v>5237</v>
      </c>
      <c r="B5242" s="21" t="s">
        <v>486</v>
      </c>
      <c r="C5242" s="16" t="s">
        <v>211</v>
      </c>
      <c r="D5242" s="16" t="s">
        <v>212</v>
      </c>
      <c r="E5242" s="16" t="s">
        <v>10922</v>
      </c>
      <c r="F5242" s="16"/>
      <c r="G5242" s="16" t="s">
        <v>9115</v>
      </c>
      <c r="H5242" s="251">
        <v>1942080</v>
      </c>
      <c r="I5242" s="251" t="s">
        <v>9123</v>
      </c>
      <c r="J5242" s="16"/>
      <c r="K5242" s="16"/>
      <c r="L5242" s="16"/>
      <c r="M5242" s="16"/>
      <c r="N5242" s="16"/>
      <c r="O5242" s="16"/>
      <c r="P5242" s="16"/>
      <c r="Q5242" s="16"/>
      <c r="R5242" s="16">
        <v>1942080</v>
      </c>
      <c r="S5242" s="16">
        <v>6</v>
      </c>
      <c r="T5242" s="16" t="s">
        <v>76</v>
      </c>
      <c r="U5242" s="16" t="s">
        <v>2567</v>
      </c>
      <c r="V5242" s="16" t="s">
        <v>10923</v>
      </c>
    </row>
    <row r="5243" spans="1:22" ht="56.25" x14ac:dyDescent="0.3">
      <c r="A5243" s="16">
        <v>5238</v>
      </c>
      <c r="B5243" s="16" t="s">
        <v>264</v>
      </c>
      <c r="C5243" s="16" t="s">
        <v>4863</v>
      </c>
      <c r="D5243" s="16" t="s">
        <v>4864</v>
      </c>
      <c r="E5243" s="16" t="s">
        <v>13466</v>
      </c>
      <c r="F5243" s="16"/>
      <c r="G5243" s="151" t="s">
        <v>9115</v>
      </c>
      <c r="H5243" s="168">
        <v>1940784.96</v>
      </c>
      <c r="I5243" s="166" t="s">
        <v>9113</v>
      </c>
      <c r="J5243" s="166">
        <v>0</v>
      </c>
      <c r="K5243" s="166">
        <v>0</v>
      </c>
      <c r="L5243" s="166">
        <v>0</v>
      </c>
      <c r="M5243" s="166">
        <v>0</v>
      </c>
      <c r="N5243" s="166">
        <v>0</v>
      </c>
      <c r="O5243" s="166">
        <v>0</v>
      </c>
      <c r="P5243" s="166">
        <v>0</v>
      </c>
      <c r="Q5243" s="166">
        <v>0</v>
      </c>
      <c r="R5243" s="16">
        <v>1940784.96</v>
      </c>
      <c r="S5243" s="275">
        <v>1</v>
      </c>
      <c r="T5243" s="20" t="s">
        <v>13227</v>
      </c>
      <c r="U5243" s="118" t="s">
        <v>35</v>
      </c>
      <c r="V5243" s="118" t="s">
        <v>1613</v>
      </c>
    </row>
    <row r="5244" spans="1:22" ht="56.25" x14ac:dyDescent="0.3">
      <c r="A5244" s="16">
        <v>5239</v>
      </c>
      <c r="B5244" s="21" t="s">
        <v>2391</v>
      </c>
      <c r="C5244" s="16" t="s">
        <v>2392</v>
      </c>
      <c r="D5244" s="16" t="s">
        <v>2393</v>
      </c>
      <c r="E5244" s="16" t="s">
        <v>10794</v>
      </c>
      <c r="F5244" s="16"/>
      <c r="G5244" s="16" t="s">
        <v>7084</v>
      </c>
      <c r="H5244" s="251">
        <v>1940400</v>
      </c>
      <c r="I5244" s="251" t="s">
        <v>10795</v>
      </c>
      <c r="J5244" s="16"/>
      <c r="K5244" s="16"/>
      <c r="L5244" s="16"/>
      <c r="M5244" s="16"/>
      <c r="N5244" s="16"/>
      <c r="O5244" s="16"/>
      <c r="P5244" s="16"/>
      <c r="Q5244" s="16"/>
      <c r="R5244" s="16">
        <v>1940400</v>
      </c>
      <c r="S5244" s="16">
        <v>700</v>
      </c>
      <c r="T5244" s="16" t="s">
        <v>76</v>
      </c>
      <c r="U5244" s="16" t="s">
        <v>2567</v>
      </c>
      <c r="V5244" s="16" t="s">
        <v>10788</v>
      </c>
    </row>
    <row r="5245" spans="1:22" ht="56.25" x14ac:dyDescent="0.3">
      <c r="A5245" s="16">
        <v>5240</v>
      </c>
      <c r="B5245" s="114" t="s">
        <v>11373</v>
      </c>
      <c r="C5245" s="114" t="s">
        <v>15883</v>
      </c>
      <c r="D5245" s="114" t="s">
        <v>15884</v>
      </c>
      <c r="E5245" s="114" t="s">
        <v>1051</v>
      </c>
      <c r="F5245" s="114" t="s">
        <v>14449</v>
      </c>
      <c r="G5245" s="114" t="s">
        <v>9229</v>
      </c>
      <c r="H5245" s="189">
        <v>1940400</v>
      </c>
      <c r="I5245" s="172" t="s">
        <v>15885</v>
      </c>
      <c r="J5245" s="20"/>
      <c r="K5245" s="20"/>
      <c r="L5245" s="20"/>
      <c r="M5245" s="20"/>
      <c r="N5245" s="20"/>
      <c r="O5245" s="20"/>
      <c r="P5245" s="20"/>
      <c r="Q5245" s="20"/>
      <c r="R5245" s="16">
        <v>1940400</v>
      </c>
      <c r="S5245" s="21">
        <v>3600</v>
      </c>
      <c r="T5245" s="20" t="s">
        <v>15828</v>
      </c>
      <c r="U5245" s="112"/>
      <c r="V5245" s="37"/>
    </row>
    <row r="5246" spans="1:22" ht="168.75" x14ac:dyDescent="0.3">
      <c r="A5246" s="16">
        <v>5241</v>
      </c>
      <c r="B5246" s="21" t="s">
        <v>248</v>
      </c>
      <c r="C5246" s="16" t="s">
        <v>249</v>
      </c>
      <c r="D5246" s="16" t="s">
        <v>250</v>
      </c>
      <c r="E5246" s="16" t="s">
        <v>22</v>
      </c>
      <c r="F5246" s="40" t="s">
        <v>251</v>
      </c>
      <c r="G5246" s="16" t="s">
        <v>33</v>
      </c>
      <c r="H5246" s="251">
        <v>484950</v>
      </c>
      <c r="I5246" s="251">
        <v>1</v>
      </c>
      <c r="J5246" s="16">
        <v>484950</v>
      </c>
      <c r="K5246" s="16">
        <v>1</v>
      </c>
      <c r="L5246" s="16">
        <v>484950</v>
      </c>
      <c r="M5246" s="16">
        <v>1</v>
      </c>
      <c r="N5246" s="16">
        <v>484950</v>
      </c>
      <c r="O5246" s="16">
        <v>1</v>
      </c>
      <c r="P5246" s="16">
        <v>0</v>
      </c>
      <c r="Q5246" s="16">
        <v>0</v>
      </c>
      <c r="R5246" s="16">
        <v>1939800</v>
      </c>
      <c r="S5246" s="16">
        <v>4</v>
      </c>
      <c r="T5246" s="16" t="s">
        <v>25</v>
      </c>
      <c r="U5246" s="16" t="s">
        <v>35</v>
      </c>
      <c r="V5246" s="16" t="s">
        <v>252</v>
      </c>
    </row>
    <row r="5247" spans="1:22" ht="75" x14ac:dyDescent="0.3">
      <c r="A5247" s="16">
        <v>5242</v>
      </c>
      <c r="B5247" s="21" t="s">
        <v>1930</v>
      </c>
      <c r="C5247" s="16" t="s">
        <v>2666</v>
      </c>
      <c r="D5247" s="16" t="s">
        <v>2667</v>
      </c>
      <c r="E5247" s="16" t="s">
        <v>3130</v>
      </c>
      <c r="F5247" s="16" t="s">
        <v>3130</v>
      </c>
      <c r="G5247" s="16" t="s">
        <v>1493</v>
      </c>
      <c r="H5247" s="251">
        <v>968949.06666666665</v>
      </c>
      <c r="I5247" s="251">
        <v>2</v>
      </c>
      <c r="J5247" s="16">
        <v>0</v>
      </c>
      <c r="K5247" s="16">
        <v>0</v>
      </c>
      <c r="L5247" s="16">
        <v>968949.06666666665</v>
      </c>
      <c r="M5247" s="16">
        <v>2</v>
      </c>
      <c r="N5247" s="16">
        <v>0</v>
      </c>
      <c r="O5247" s="16">
        <v>0</v>
      </c>
      <c r="P5247" s="16">
        <v>0</v>
      </c>
      <c r="Q5247" s="16">
        <v>0</v>
      </c>
      <c r="R5247" s="16">
        <v>1937898.1333333333</v>
      </c>
      <c r="S5247" s="16">
        <v>4</v>
      </c>
      <c r="T5247" s="16" t="s">
        <v>1326</v>
      </c>
      <c r="U5247" s="16" t="s">
        <v>2567</v>
      </c>
      <c r="V5247" s="16" t="s">
        <v>3131</v>
      </c>
    </row>
    <row r="5248" spans="1:22" x14ac:dyDescent="0.3">
      <c r="A5248" s="16">
        <v>5243</v>
      </c>
      <c r="B5248" s="21" t="s">
        <v>2062</v>
      </c>
      <c r="C5248" s="16" t="s">
        <v>4434</v>
      </c>
      <c r="D5248" s="16" t="s">
        <v>1954</v>
      </c>
      <c r="E5248" s="16" t="s">
        <v>10569</v>
      </c>
      <c r="F5248" s="16"/>
      <c r="G5248" s="16" t="s">
        <v>7084</v>
      </c>
      <c r="H5248" s="251">
        <v>1936480</v>
      </c>
      <c r="I5248" s="251" t="s">
        <v>10780</v>
      </c>
      <c r="J5248" s="16"/>
      <c r="K5248" s="16"/>
      <c r="L5248" s="16"/>
      <c r="M5248" s="16"/>
      <c r="N5248" s="16"/>
      <c r="O5248" s="16"/>
      <c r="P5248" s="16"/>
      <c r="Q5248" s="16"/>
      <c r="R5248" s="16">
        <v>1936480</v>
      </c>
      <c r="S5248" s="16">
        <v>266</v>
      </c>
      <c r="T5248" s="16" t="s">
        <v>76</v>
      </c>
      <c r="U5248" s="16" t="s">
        <v>2567</v>
      </c>
      <c r="V5248" s="16" t="s">
        <v>10761</v>
      </c>
    </row>
    <row r="5249" spans="1:22" ht="93.75" x14ac:dyDescent="0.3">
      <c r="A5249" s="16">
        <v>5244</v>
      </c>
      <c r="B5249" s="21" t="s">
        <v>194</v>
      </c>
      <c r="C5249" s="16" t="s">
        <v>9242</v>
      </c>
      <c r="D5249" s="16" t="s">
        <v>9243</v>
      </c>
      <c r="E5249" s="16" t="s">
        <v>9747</v>
      </c>
      <c r="F5249" s="16"/>
      <c r="G5249" s="16" t="s">
        <v>9680</v>
      </c>
      <c r="H5249" s="251">
        <v>210000</v>
      </c>
      <c r="I5249" s="251">
        <v>250</v>
      </c>
      <c r="J5249" s="16">
        <v>400669.64285714278</v>
      </c>
      <c r="K5249" s="16">
        <v>500</v>
      </c>
      <c r="L5249" s="16">
        <v>424709.82142857136</v>
      </c>
      <c r="M5249" s="16">
        <v>500</v>
      </c>
      <c r="N5249" s="16">
        <v>441698.2142857142</v>
      </c>
      <c r="O5249" s="16">
        <v>500</v>
      </c>
      <c r="P5249" s="16">
        <v>459366.14285714278</v>
      </c>
      <c r="Q5249" s="16">
        <v>500</v>
      </c>
      <c r="R5249" s="16">
        <v>1936443.8214285709</v>
      </c>
      <c r="S5249" s="16">
        <v>2250</v>
      </c>
      <c r="T5249" s="16" t="s">
        <v>198</v>
      </c>
      <c r="U5249" s="16" t="s">
        <v>9526</v>
      </c>
      <c r="V5249" s="16" t="s">
        <v>9746</v>
      </c>
    </row>
    <row r="5250" spans="1:22" ht="75" x14ac:dyDescent="0.3">
      <c r="A5250" s="16">
        <v>5245</v>
      </c>
      <c r="B5250" s="16" t="s">
        <v>5649</v>
      </c>
      <c r="C5250" s="16" t="s">
        <v>13138</v>
      </c>
      <c r="D5250" s="16" t="s">
        <v>13139</v>
      </c>
      <c r="E5250" s="16" t="s">
        <v>13140</v>
      </c>
      <c r="F5250" s="16"/>
      <c r="G5250" s="151" t="s">
        <v>9115</v>
      </c>
      <c r="H5250" s="166">
        <v>1935920</v>
      </c>
      <c r="I5250" s="166" t="s">
        <v>9268</v>
      </c>
      <c r="J5250" s="166"/>
      <c r="K5250" s="166"/>
      <c r="L5250" s="166"/>
      <c r="M5250" s="166"/>
      <c r="N5250" s="166"/>
      <c r="O5250" s="166"/>
      <c r="P5250" s="166"/>
      <c r="Q5250" s="166"/>
      <c r="R5250" s="16">
        <v>1935920</v>
      </c>
      <c r="S5250" s="275">
        <v>100</v>
      </c>
      <c r="T5250" s="20" t="s">
        <v>12910</v>
      </c>
      <c r="U5250" s="118" t="s">
        <v>2567</v>
      </c>
      <c r="V5250" s="118"/>
    </row>
    <row r="5251" spans="1:22" ht="56.25" x14ac:dyDescent="0.3">
      <c r="A5251" s="16">
        <v>5246</v>
      </c>
      <c r="B5251" s="21" t="s">
        <v>2010</v>
      </c>
      <c r="C5251" s="16" t="s">
        <v>2011</v>
      </c>
      <c r="D5251" s="16" t="s">
        <v>2012</v>
      </c>
      <c r="E5251" s="16" t="s">
        <v>9352</v>
      </c>
      <c r="F5251" s="16"/>
      <c r="G5251" s="16" t="s">
        <v>9115</v>
      </c>
      <c r="H5251" s="251">
        <v>1934709.5</v>
      </c>
      <c r="I5251" s="251" t="s">
        <v>9353</v>
      </c>
      <c r="J5251" s="16"/>
      <c r="K5251" s="16"/>
      <c r="L5251" s="16"/>
      <c r="M5251" s="16"/>
      <c r="N5251" s="16"/>
      <c r="O5251" s="16"/>
      <c r="P5251" s="16"/>
      <c r="Q5251" s="16"/>
      <c r="R5251" s="16">
        <v>1934709.5</v>
      </c>
      <c r="S5251" s="16">
        <v>520</v>
      </c>
      <c r="T5251" s="16" t="s">
        <v>1326</v>
      </c>
      <c r="U5251" s="16"/>
      <c r="V5251" s="16"/>
    </row>
    <row r="5252" spans="1:22" ht="225" customHeight="1" x14ac:dyDescent="0.3">
      <c r="A5252" s="16">
        <v>5247</v>
      </c>
      <c r="B5252" s="113" t="s">
        <v>5207</v>
      </c>
      <c r="C5252" s="113" t="s">
        <v>5208</v>
      </c>
      <c r="D5252" s="113" t="s">
        <v>5209</v>
      </c>
      <c r="E5252" s="113" t="s">
        <v>15648</v>
      </c>
      <c r="F5252" s="113" t="s">
        <v>14449</v>
      </c>
      <c r="G5252" s="113" t="s">
        <v>9115</v>
      </c>
      <c r="H5252" s="189">
        <v>1934384.76</v>
      </c>
      <c r="I5252" s="189" t="s">
        <v>10267</v>
      </c>
      <c r="J5252" s="20"/>
      <c r="K5252" s="20"/>
      <c r="L5252" s="20"/>
      <c r="M5252" s="20"/>
      <c r="N5252" s="20"/>
      <c r="O5252" s="20"/>
      <c r="P5252" s="20"/>
      <c r="Q5252" s="20"/>
      <c r="R5252" s="16">
        <v>1934384.76</v>
      </c>
      <c r="S5252" s="21">
        <v>33</v>
      </c>
      <c r="T5252" s="113" t="s">
        <v>15626</v>
      </c>
      <c r="U5252" s="238"/>
      <c r="V5252" s="112"/>
    </row>
    <row r="5253" spans="1:22" ht="93.75" x14ac:dyDescent="0.3">
      <c r="A5253" s="16">
        <v>5248</v>
      </c>
      <c r="B5253" s="51" t="s">
        <v>8255</v>
      </c>
      <c r="C5253" s="51" t="s">
        <v>15111</v>
      </c>
      <c r="D5253" s="51" t="s">
        <v>15112</v>
      </c>
      <c r="E5253" s="51" t="s">
        <v>15113</v>
      </c>
      <c r="F5253" s="51"/>
      <c r="G5253" s="51" t="s">
        <v>9115</v>
      </c>
      <c r="H5253" s="437">
        <v>1932000</v>
      </c>
      <c r="I5253" s="251" t="s">
        <v>9127</v>
      </c>
      <c r="J5253" s="17"/>
      <c r="K5253" s="17"/>
      <c r="L5253" s="17"/>
      <c r="M5253" s="17"/>
      <c r="N5253" s="17"/>
      <c r="O5253" s="17"/>
      <c r="P5253" s="17"/>
      <c r="Q5253" s="17"/>
      <c r="R5253" s="16">
        <v>1932000</v>
      </c>
      <c r="S5253" s="16">
        <v>15</v>
      </c>
      <c r="T5253" s="51" t="s">
        <v>14655</v>
      </c>
      <c r="U5253" s="51"/>
      <c r="V5253" s="17"/>
    </row>
    <row r="5254" spans="1:22" ht="56.25" x14ac:dyDescent="0.3">
      <c r="A5254" s="16">
        <v>5249</v>
      </c>
      <c r="B5254" s="21" t="s">
        <v>523</v>
      </c>
      <c r="C5254" s="16" t="s">
        <v>524</v>
      </c>
      <c r="D5254" s="16" t="s">
        <v>525</v>
      </c>
      <c r="E5254" s="53" t="s">
        <v>1356</v>
      </c>
      <c r="F5254" s="16"/>
      <c r="G5254" s="16" t="s">
        <v>33</v>
      </c>
      <c r="H5254" s="251">
        <v>448148</v>
      </c>
      <c r="I5254" s="251">
        <v>12</v>
      </c>
      <c r="J5254" s="16">
        <v>475036.88</v>
      </c>
      <c r="K5254" s="16">
        <v>12</v>
      </c>
      <c r="L5254" s="16">
        <v>494038.35519999999</v>
      </c>
      <c r="M5254" s="16">
        <v>12</v>
      </c>
      <c r="N5254" s="16">
        <v>513799.88940799999</v>
      </c>
      <c r="O5254" s="16">
        <v>12</v>
      </c>
      <c r="P5254" s="16">
        <v>0</v>
      </c>
      <c r="Q5254" s="16">
        <v>0</v>
      </c>
      <c r="R5254" s="16">
        <v>1931023.124608</v>
      </c>
      <c r="S5254" s="16">
        <v>48</v>
      </c>
      <c r="T5254" s="16" t="s">
        <v>9759</v>
      </c>
      <c r="U5254" s="16" t="s">
        <v>83</v>
      </c>
      <c r="V5254" s="16" t="s">
        <v>199</v>
      </c>
    </row>
    <row r="5255" spans="1:22" ht="56.25" x14ac:dyDescent="0.3">
      <c r="A5255" s="16">
        <v>5250</v>
      </c>
      <c r="B5255" s="21" t="s">
        <v>523</v>
      </c>
      <c r="C5255" s="16" t="s">
        <v>524</v>
      </c>
      <c r="D5255" s="16" t="s">
        <v>525</v>
      </c>
      <c r="E5255" s="53" t="s">
        <v>1357</v>
      </c>
      <c r="F5255" s="16"/>
      <c r="G5255" s="16" t="s">
        <v>33</v>
      </c>
      <c r="H5255" s="251">
        <v>448148</v>
      </c>
      <c r="I5255" s="251">
        <v>12</v>
      </c>
      <c r="J5255" s="16">
        <v>475036.88</v>
      </c>
      <c r="K5255" s="16">
        <v>12</v>
      </c>
      <c r="L5255" s="16">
        <v>494038.35519999999</v>
      </c>
      <c r="M5255" s="16">
        <v>12</v>
      </c>
      <c r="N5255" s="16">
        <v>513799.88940799999</v>
      </c>
      <c r="O5255" s="16">
        <v>12</v>
      </c>
      <c r="P5255" s="16">
        <v>0</v>
      </c>
      <c r="Q5255" s="16">
        <v>0</v>
      </c>
      <c r="R5255" s="16">
        <v>1931023.124608</v>
      </c>
      <c r="S5255" s="16">
        <v>48</v>
      </c>
      <c r="T5255" s="16" t="s">
        <v>9759</v>
      </c>
      <c r="U5255" s="16" t="s">
        <v>83</v>
      </c>
      <c r="V5255" s="16" t="s">
        <v>199</v>
      </c>
    </row>
    <row r="5256" spans="1:22" ht="75" x14ac:dyDescent="0.3">
      <c r="A5256" s="16">
        <v>5251</v>
      </c>
      <c r="B5256" s="21" t="s">
        <v>6020</v>
      </c>
      <c r="C5256" s="16" t="s">
        <v>6021</v>
      </c>
      <c r="D5256" s="16" t="s">
        <v>6022</v>
      </c>
      <c r="E5256" s="16" t="s">
        <v>11503</v>
      </c>
      <c r="F5256" s="16"/>
      <c r="G5256" s="16" t="s">
        <v>33</v>
      </c>
      <c r="H5256" s="251">
        <v>1929230</v>
      </c>
      <c r="I5256" s="251">
        <v>1</v>
      </c>
      <c r="J5256" s="16">
        <v>0</v>
      </c>
      <c r="K5256" s="16">
        <v>0</v>
      </c>
      <c r="L5256" s="16">
        <v>0</v>
      </c>
      <c r="M5256" s="16">
        <v>0</v>
      </c>
      <c r="N5256" s="16">
        <v>0</v>
      </c>
      <c r="O5256" s="16">
        <v>0</v>
      </c>
      <c r="P5256" s="16">
        <v>0</v>
      </c>
      <c r="Q5256" s="16">
        <v>0</v>
      </c>
      <c r="R5256" s="16">
        <v>1929230</v>
      </c>
      <c r="S5256" s="16">
        <v>1</v>
      </c>
      <c r="T5256" s="16" t="s">
        <v>1522</v>
      </c>
      <c r="U5256" s="16" t="s">
        <v>6862</v>
      </c>
      <c r="V5256" s="16" t="s">
        <v>6863</v>
      </c>
    </row>
    <row r="5257" spans="1:22" ht="409.5" x14ac:dyDescent="0.3">
      <c r="A5257" s="16">
        <v>5252</v>
      </c>
      <c r="B5257" s="21" t="s">
        <v>5165</v>
      </c>
      <c r="C5257" s="16" t="s">
        <v>558</v>
      </c>
      <c r="D5257" s="16" t="s">
        <v>559</v>
      </c>
      <c r="E5257" s="16" t="s">
        <v>5166</v>
      </c>
      <c r="F5257" s="16"/>
      <c r="G5257" s="16" t="s">
        <v>33</v>
      </c>
      <c r="H5257" s="251">
        <v>196872</v>
      </c>
      <c r="I5257" s="251">
        <v>631</v>
      </c>
      <c r="J5257" s="16">
        <v>433076.8</v>
      </c>
      <c r="K5257" s="16">
        <v>1222</v>
      </c>
      <c r="L5257" s="16">
        <v>433076.8</v>
      </c>
      <c r="M5257" s="16">
        <v>1222</v>
      </c>
      <c r="N5257" s="16">
        <v>433076.8</v>
      </c>
      <c r="O5257" s="16">
        <v>1222</v>
      </c>
      <c r="P5257" s="16">
        <v>433076.8</v>
      </c>
      <c r="Q5257" s="16">
        <v>1222</v>
      </c>
      <c r="R5257" s="16">
        <v>1929179.2000000002</v>
      </c>
      <c r="S5257" s="16">
        <v>5519</v>
      </c>
      <c r="T5257" s="16" t="s">
        <v>25</v>
      </c>
      <c r="U5257" s="16" t="s">
        <v>2567</v>
      </c>
      <c r="V5257" s="16" t="s">
        <v>4369</v>
      </c>
    </row>
    <row r="5258" spans="1:22" ht="75" x14ac:dyDescent="0.3">
      <c r="A5258" s="16">
        <v>5253</v>
      </c>
      <c r="B5258" s="21" t="s">
        <v>8699</v>
      </c>
      <c r="C5258" s="16" t="s">
        <v>8700</v>
      </c>
      <c r="D5258" s="16" t="s">
        <v>2632</v>
      </c>
      <c r="E5258" s="16" t="s">
        <v>8701</v>
      </c>
      <c r="F5258" s="16"/>
      <c r="G5258" s="16" t="s">
        <v>33</v>
      </c>
      <c r="H5258" s="251">
        <v>55350</v>
      </c>
      <c r="I5258" s="251">
        <v>41</v>
      </c>
      <c r="J5258" s="16">
        <v>468180</v>
      </c>
      <c r="K5258" s="16">
        <v>289</v>
      </c>
      <c r="L5258" s="16">
        <v>468180</v>
      </c>
      <c r="M5258" s="16">
        <v>289</v>
      </c>
      <c r="N5258" s="16">
        <v>468180</v>
      </c>
      <c r="O5258" s="16">
        <v>289</v>
      </c>
      <c r="P5258" s="16">
        <v>468180</v>
      </c>
      <c r="Q5258" s="16">
        <v>289</v>
      </c>
      <c r="R5258" s="16">
        <v>1928070</v>
      </c>
      <c r="S5258" s="16">
        <v>1197</v>
      </c>
      <c r="T5258" s="16" t="s">
        <v>213</v>
      </c>
      <c r="U5258" s="16" t="s">
        <v>7048</v>
      </c>
      <c r="V5258" s="16" t="s">
        <v>7048</v>
      </c>
    </row>
    <row r="5259" spans="1:22" ht="93.75" x14ac:dyDescent="0.3">
      <c r="A5259" s="16">
        <v>5254</v>
      </c>
      <c r="B5259" s="16" t="s">
        <v>514</v>
      </c>
      <c r="C5259" s="16" t="s">
        <v>515</v>
      </c>
      <c r="D5259" s="16" t="s">
        <v>516</v>
      </c>
      <c r="E5259" s="16" t="s">
        <v>12806</v>
      </c>
      <c r="F5259" s="16"/>
      <c r="G5259" s="151" t="s">
        <v>9115</v>
      </c>
      <c r="H5259" s="275">
        <v>0</v>
      </c>
      <c r="I5259" s="275">
        <v>0</v>
      </c>
      <c r="J5259" s="275">
        <v>0</v>
      </c>
      <c r="K5259" s="275">
        <v>0</v>
      </c>
      <c r="L5259" s="275">
        <v>963424</v>
      </c>
      <c r="M5259" s="275" t="s">
        <v>10446</v>
      </c>
      <c r="N5259" s="275">
        <v>0</v>
      </c>
      <c r="O5259" s="275">
        <v>0</v>
      </c>
      <c r="P5259" s="275">
        <v>963424</v>
      </c>
      <c r="Q5259" s="275" t="s">
        <v>10446</v>
      </c>
      <c r="R5259" s="16">
        <v>1926848</v>
      </c>
      <c r="S5259" s="275">
        <v>46</v>
      </c>
      <c r="T5259" s="38" t="s">
        <v>11752</v>
      </c>
      <c r="U5259" s="279"/>
      <c r="V5259" s="279"/>
    </row>
    <row r="5260" spans="1:22" ht="56.25" x14ac:dyDescent="0.3">
      <c r="A5260" s="16">
        <v>5255</v>
      </c>
      <c r="B5260" s="51" t="s">
        <v>14904</v>
      </c>
      <c r="C5260" s="51" t="s">
        <v>14905</v>
      </c>
      <c r="D5260" s="51" t="s">
        <v>2237</v>
      </c>
      <c r="E5260" s="51" t="s">
        <v>14906</v>
      </c>
      <c r="F5260" s="40" t="s">
        <v>14449</v>
      </c>
      <c r="G5260" s="51" t="s">
        <v>9322</v>
      </c>
      <c r="H5260" s="437">
        <v>1926400</v>
      </c>
      <c r="I5260" s="251" t="s">
        <v>10657</v>
      </c>
      <c r="J5260" s="17"/>
      <c r="K5260" s="17"/>
      <c r="L5260" s="17"/>
      <c r="M5260" s="17"/>
      <c r="N5260" s="17"/>
      <c r="O5260" s="17"/>
      <c r="P5260" s="17"/>
      <c r="Q5260" s="17"/>
      <c r="R5260" s="16">
        <v>1926400</v>
      </c>
      <c r="S5260" s="16">
        <v>5000</v>
      </c>
      <c r="T5260" s="51" t="s">
        <v>14655</v>
      </c>
      <c r="U5260" s="51"/>
      <c r="V5260" s="17"/>
    </row>
    <row r="5261" spans="1:22" ht="75" x14ac:dyDescent="0.3">
      <c r="A5261" s="16">
        <v>5256</v>
      </c>
      <c r="B5261" s="51" t="s">
        <v>14810</v>
      </c>
      <c r="C5261" s="51" t="s">
        <v>14811</v>
      </c>
      <c r="D5261" s="51" t="s">
        <v>14812</v>
      </c>
      <c r="E5261" s="51" t="s">
        <v>14938</v>
      </c>
      <c r="F5261" s="51"/>
      <c r="G5261" s="51" t="s">
        <v>9115</v>
      </c>
      <c r="H5261" s="308">
        <v>1926400</v>
      </c>
      <c r="I5261" s="251">
        <v>4</v>
      </c>
      <c r="J5261" s="17"/>
      <c r="K5261" s="17"/>
      <c r="L5261" s="17"/>
      <c r="M5261" s="17"/>
      <c r="N5261" s="17"/>
      <c r="O5261" s="17"/>
      <c r="P5261" s="17"/>
      <c r="Q5261" s="17"/>
      <c r="R5261" s="16">
        <v>1926400</v>
      </c>
      <c r="S5261" s="16">
        <v>4</v>
      </c>
      <c r="T5261" s="51" t="s">
        <v>14655</v>
      </c>
      <c r="U5261" s="51"/>
      <c r="V5261" s="17"/>
    </row>
    <row r="5262" spans="1:22" ht="56.25" x14ac:dyDescent="0.3">
      <c r="A5262" s="16">
        <v>5257</v>
      </c>
      <c r="B5262" s="51" t="s">
        <v>627</v>
      </c>
      <c r="C5262" s="51" t="s">
        <v>10264</v>
      </c>
      <c r="D5262" s="51" t="s">
        <v>6985</v>
      </c>
      <c r="E5262" s="51" t="s">
        <v>15114</v>
      </c>
      <c r="F5262" s="51"/>
      <c r="G5262" s="51" t="s">
        <v>9114</v>
      </c>
      <c r="H5262" s="437">
        <v>1926400</v>
      </c>
      <c r="I5262" s="251" t="s">
        <v>9201</v>
      </c>
      <c r="J5262" s="17"/>
      <c r="K5262" s="17"/>
      <c r="L5262" s="17"/>
      <c r="M5262" s="17"/>
      <c r="N5262" s="17"/>
      <c r="O5262" s="17"/>
      <c r="P5262" s="17"/>
      <c r="Q5262" s="17"/>
      <c r="R5262" s="16">
        <v>1926400</v>
      </c>
      <c r="S5262" s="16">
        <v>5</v>
      </c>
      <c r="T5262" s="51" t="s">
        <v>14655</v>
      </c>
      <c r="U5262" s="51"/>
      <c r="V5262" s="17"/>
    </row>
    <row r="5263" spans="1:22" ht="75" x14ac:dyDescent="0.3">
      <c r="A5263" s="16">
        <v>5258</v>
      </c>
      <c r="B5263" s="16" t="s">
        <v>1550</v>
      </c>
      <c r="C5263" s="16" t="s">
        <v>1551</v>
      </c>
      <c r="D5263" s="16" t="s">
        <v>1552</v>
      </c>
      <c r="E5263" s="16" t="s">
        <v>13141</v>
      </c>
      <c r="F5263" s="16"/>
      <c r="G5263" s="151" t="s">
        <v>33</v>
      </c>
      <c r="H5263" s="166">
        <v>1926000</v>
      </c>
      <c r="I5263" s="166">
        <v>4</v>
      </c>
      <c r="J5263" s="166">
        <v>0</v>
      </c>
      <c r="K5263" s="166">
        <v>0</v>
      </c>
      <c r="L5263" s="166">
        <v>0</v>
      </c>
      <c r="M5263" s="166">
        <v>0</v>
      </c>
      <c r="N5263" s="166">
        <v>0</v>
      </c>
      <c r="O5263" s="166">
        <v>0</v>
      </c>
      <c r="P5263" s="166">
        <v>0</v>
      </c>
      <c r="Q5263" s="166">
        <v>0</v>
      </c>
      <c r="R5263" s="16">
        <v>1926000</v>
      </c>
      <c r="S5263" s="275">
        <v>4</v>
      </c>
      <c r="T5263" s="123" t="s">
        <v>12910</v>
      </c>
      <c r="U5263" s="166" t="s">
        <v>2567</v>
      </c>
      <c r="V5263" s="166"/>
    </row>
    <row r="5264" spans="1:22" ht="56.25" x14ac:dyDescent="0.3">
      <c r="A5264" s="16">
        <v>5259</v>
      </c>
      <c r="B5264" s="21" t="s">
        <v>417</v>
      </c>
      <c r="C5264" s="16" t="s">
        <v>726</v>
      </c>
      <c r="D5264" s="16" t="s">
        <v>727</v>
      </c>
      <c r="E5264" s="16" t="s">
        <v>10520</v>
      </c>
      <c r="F5264" s="16"/>
      <c r="G5264" s="16" t="s">
        <v>9115</v>
      </c>
      <c r="H5264" s="251">
        <v>1925817.6</v>
      </c>
      <c r="I5264" s="251" t="s">
        <v>9266</v>
      </c>
      <c r="J5264" s="16"/>
      <c r="K5264" s="16"/>
      <c r="L5264" s="16"/>
      <c r="M5264" s="16"/>
      <c r="N5264" s="16"/>
      <c r="O5264" s="16"/>
      <c r="P5264" s="16"/>
      <c r="Q5264" s="16"/>
      <c r="R5264" s="16">
        <v>1925817.6</v>
      </c>
      <c r="S5264" s="16">
        <v>4</v>
      </c>
      <c r="T5264" s="16" t="s">
        <v>76</v>
      </c>
      <c r="U5264" s="16" t="s">
        <v>83</v>
      </c>
      <c r="V5264" s="16" t="s">
        <v>10440</v>
      </c>
    </row>
    <row r="5265" spans="1:22" ht="409.5" x14ac:dyDescent="0.3">
      <c r="A5265" s="16">
        <v>5260</v>
      </c>
      <c r="B5265" s="21" t="s">
        <v>1203</v>
      </c>
      <c r="C5265" s="16" t="s">
        <v>1204</v>
      </c>
      <c r="D5265" s="16" t="s">
        <v>2094</v>
      </c>
      <c r="E5265" s="16" t="s">
        <v>2131</v>
      </c>
      <c r="F5265" s="16"/>
      <c r="G5265" s="16" t="s">
        <v>1493</v>
      </c>
      <c r="H5265" s="251">
        <v>583303.54999999993</v>
      </c>
      <c r="I5265" s="251">
        <v>10</v>
      </c>
      <c r="J5265" s="16">
        <v>315772.92343750002</v>
      </c>
      <c r="K5265" s="16">
        <v>10</v>
      </c>
      <c r="L5265" s="16">
        <v>328403.84037500003</v>
      </c>
      <c r="M5265" s="16">
        <v>10</v>
      </c>
      <c r="N5265" s="16">
        <v>341539.99399000005</v>
      </c>
      <c r="O5265" s="16">
        <v>10</v>
      </c>
      <c r="P5265" s="16">
        <v>355201.59374960006</v>
      </c>
      <c r="Q5265" s="16">
        <v>10</v>
      </c>
      <c r="R5265" s="16">
        <v>1924221.9015521</v>
      </c>
      <c r="S5265" s="16">
        <v>50</v>
      </c>
      <c r="T5265" s="16" t="s">
        <v>966</v>
      </c>
      <c r="U5265" s="16" t="s">
        <v>35</v>
      </c>
      <c r="V5265" s="16" t="s">
        <v>199</v>
      </c>
    </row>
    <row r="5266" spans="1:22" ht="75" x14ac:dyDescent="0.3">
      <c r="A5266" s="16">
        <v>5261</v>
      </c>
      <c r="B5266" s="21" t="s">
        <v>396</v>
      </c>
      <c r="C5266" s="16" t="s">
        <v>949</v>
      </c>
      <c r="D5266" s="16" t="s">
        <v>950</v>
      </c>
      <c r="E5266" s="16" t="s">
        <v>951</v>
      </c>
      <c r="F5266" s="40" t="s">
        <v>952</v>
      </c>
      <c r="G5266" s="16" t="s">
        <v>33</v>
      </c>
      <c r="H5266" s="251">
        <v>618603.44000000006</v>
      </c>
      <c r="I5266" s="251">
        <v>70</v>
      </c>
      <c r="J5266" s="16">
        <v>640254.56040000007</v>
      </c>
      <c r="K5266" s="16">
        <v>70</v>
      </c>
      <c r="L5266" s="16">
        <v>662663.47001399996</v>
      </c>
      <c r="M5266" s="16">
        <v>70</v>
      </c>
      <c r="N5266" s="16">
        <v>0</v>
      </c>
      <c r="O5266" s="16">
        <v>0</v>
      </c>
      <c r="P5266" s="16">
        <v>0</v>
      </c>
      <c r="Q5266" s="16">
        <v>0</v>
      </c>
      <c r="R5266" s="16">
        <v>1921521.4704140001</v>
      </c>
      <c r="S5266" s="16">
        <v>210</v>
      </c>
      <c r="T5266" s="16" t="s">
        <v>913</v>
      </c>
      <c r="U5266" s="16" t="s">
        <v>83</v>
      </c>
      <c r="V5266" s="16" t="s">
        <v>953</v>
      </c>
    </row>
    <row r="5267" spans="1:22" ht="75" x14ac:dyDescent="0.3">
      <c r="A5267" s="16">
        <v>5262</v>
      </c>
      <c r="B5267" s="21" t="s">
        <v>396</v>
      </c>
      <c r="C5267" s="16" t="s">
        <v>949</v>
      </c>
      <c r="D5267" s="16" t="s">
        <v>950</v>
      </c>
      <c r="E5267" s="16" t="s">
        <v>951</v>
      </c>
      <c r="F5267" s="16" t="s">
        <v>952</v>
      </c>
      <c r="G5267" s="16">
        <v>796</v>
      </c>
      <c r="H5267" s="251">
        <v>618603.44000000006</v>
      </c>
      <c r="I5267" s="251">
        <v>70</v>
      </c>
      <c r="J5267" s="16">
        <v>640254.56040000007</v>
      </c>
      <c r="K5267" s="16">
        <v>70</v>
      </c>
      <c r="L5267" s="16">
        <v>662663.47001399996</v>
      </c>
      <c r="M5267" s="16">
        <v>70</v>
      </c>
      <c r="N5267" s="16">
        <v>0</v>
      </c>
      <c r="O5267" s="16">
        <v>0</v>
      </c>
      <c r="P5267" s="16">
        <v>0</v>
      </c>
      <c r="Q5267" s="16">
        <v>0</v>
      </c>
      <c r="R5267" s="16">
        <v>1921521.4704140001</v>
      </c>
      <c r="S5267" s="16">
        <v>210</v>
      </c>
      <c r="T5267" s="16" t="s">
        <v>913</v>
      </c>
      <c r="U5267" s="16" t="s">
        <v>83</v>
      </c>
      <c r="V5267" s="16" t="s">
        <v>953</v>
      </c>
    </row>
    <row r="5268" spans="1:22" x14ac:dyDescent="0.3">
      <c r="A5268" s="16">
        <v>5263</v>
      </c>
      <c r="B5268" s="118" t="s">
        <v>15594</v>
      </c>
      <c r="C5268" s="118" t="s">
        <v>15595</v>
      </c>
      <c r="D5268" s="118" t="s">
        <v>15596</v>
      </c>
      <c r="E5268" s="118" t="s">
        <v>15597</v>
      </c>
      <c r="F5268" s="118" t="s">
        <v>14449</v>
      </c>
      <c r="G5268" s="118" t="s">
        <v>9115</v>
      </c>
      <c r="H5268" s="166">
        <v>960000</v>
      </c>
      <c r="I5268" s="166">
        <v>1</v>
      </c>
      <c r="J5268" s="118">
        <v>0</v>
      </c>
      <c r="K5268" s="118">
        <v>0</v>
      </c>
      <c r="L5268" s="118">
        <v>0</v>
      </c>
      <c r="M5268" s="118">
        <v>0</v>
      </c>
      <c r="N5268" s="118">
        <v>0</v>
      </c>
      <c r="O5268" s="118">
        <v>0</v>
      </c>
      <c r="P5268" s="118">
        <v>960000</v>
      </c>
      <c r="Q5268" s="118">
        <v>1</v>
      </c>
      <c r="R5268" s="16">
        <v>1920000</v>
      </c>
      <c r="S5268" s="118">
        <v>2</v>
      </c>
      <c r="T5268" s="20" t="s">
        <v>15403</v>
      </c>
      <c r="U5268" s="118" t="s">
        <v>15598</v>
      </c>
      <c r="V5268" s="118" t="s">
        <v>15599</v>
      </c>
    </row>
    <row r="5269" spans="1:22" ht="75" x14ac:dyDescent="0.3">
      <c r="A5269" s="16">
        <v>5264</v>
      </c>
      <c r="B5269" s="21" t="s">
        <v>3494</v>
      </c>
      <c r="C5269" s="16" t="s">
        <v>9281</v>
      </c>
      <c r="D5269" s="16" t="s">
        <v>798</v>
      </c>
      <c r="E5269" s="16" t="s">
        <v>9282</v>
      </c>
      <c r="F5269" s="16"/>
      <c r="G5269" s="16" t="s">
        <v>9115</v>
      </c>
      <c r="H5269" s="251">
        <v>1918491.99</v>
      </c>
      <c r="I5269" s="251" t="s">
        <v>9333</v>
      </c>
      <c r="J5269" s="16"/>
      <c r="K5269" s="16"/>
      <c r="L5269" s="16"/>
      <c r="M5269" s="16"/>
      <c r="N5269" s="16"/>
      <c r="O5269" s="16"/>
      <c r="P5269" s="16"/>
      <c r="Q5269" s="16"/>
      <c r="R5269" s="16">
        <v>1918491.99</v>
      </c>
      <c r="S5269" s="16">
        <v>24</v>
      </c>
      <c r="T5269" s="16" t="s">
        <v>1326</v>
      </c>
      <c r="U5269" s="16"/>
      <c r="V5269" s="16"/>
    </row>
    <row r="5270" spans="1:22" ht="93.75" x14ac:dyDescent="0.3">
      <c r="A5270" s="16">
        <v>5265</v>
      </c>
      <c r="B5270" s="21" t="s">
        <v>1930</v>
      </c>
      <c r="C5270" s="16" t="s">
        <v>2642</v>
      </c>
      <c r="D5270" s="16" t="s">
        <v>2643</v>
      </c>
      <c r="E5270" s="16" t="s">
        <v>3061</v>
      </c>
      <c r="F5270" s="16" t="s">
        <v>3061</v>
      </c>
      <c r="G5270" s="16" t="s">
        <v>1493</v>
      </c>
      <c r="H5270" s="251">
        <v>958851.42857142852</v>
      </c>
      <c r="I5270" s="251">
        <v>4</v>
      </c>
      <c r="J5270" s="16">
        <v>0</v>
      </c>
      <c r="K5270" s="16">
        <v>0</v>
      </c>
      <c r="L5270" s="16">
        <v>958851.42857142852</v>
      </c>
      <c r="M5270" s="16">
        <v>4</v>
      </c>
      <c r="N5270" s="16">
        <v>0</v>
      </c>
      <c r="O5270" s="16">
        <v>0</v>
      </c>
      <c r="P5270" s="16">
        <v>0</v>
      </c>
      <c r="Q5270" s="16">
        <v>0</v>
      </c>
      <c r="R5270" s="16">
        <v>1917702.857142857</v>
      </c>
      <c r="S5270" s="16">
        <v>8</v>
      </c>
      <c r="T5270" s="16" t="s">
        <v>1326</v>
      </c>
      <c r="U5270" s="16" t="s">
        <v>2567</v>
      </c>
      <c r="V5270" s="16" t="s">
        <v>2922</v>
      </c>
    </row>
    <row r="5271" spans="1:22" ht="75" x14ac:dyDescent="0.3">
      <c r="A5271" s="16">
        <v>5266</v>
      </c>
      <c r="B5271" s="21" t="s">
        <v>550</v>
      </c>
      <c r="C5271" s="16" t="s">
        <v>551</v>
      </c>
      <c r="D5271" s="16" t="s">
        <v>552</v>
      </c>
      <c r="E5271" s="16" t="s">
        <v>553</v>
      </c>
      <c r="F5271" s="40" t="s">
        <v>554</v>
      </c>
      <c r="G5271" s="16" t="s">
        <v>49</v>
      </c>
      <c r="H5271" s="251">
        <v>638800</v>
      </c>
      <c r="I5271" s="251">
        <v>10</v>
      </c>
      <c r="J5271" s="29">
        <v>638800</v>
      </c>
      <c r="K5271" s="16">
        <v>10</v>
      </c>
      <c r="L5271" s="29">
        <v>638800</v>
      </c>
      <c r="M5271" s="16">
        <v>10</v>
      </c>
      <c r="N5271" s="16">
        <v>0</v>
      </c>
      <c r="O5271" s="16">
        <v>0</v>
      </c>
      <c r="P5271" s="16">
        <v>0</v>
      </c>
      <c r="Q5271" s="16">
        <v>0</v>
      </c>
      <c r="R5271" s="16">
        <v>1916400</v>
      </c>
      <c r="S5271" s="16">
        <v>30</v>
      </c>
      <c r="T5271" s="16" t="s">
        <v>213</v>
      </c>
      <c r="U5271" s="16" t="s">
        <v>244</v>
      </c>
      <c r="V5271" s="16" t="s">
        <v>555</v>
      </c>
    </row>
    <row r="5272" spans="1:22" ht="409.5" x14ac:dyDescent="0.3">
      <c r="A5272" s="16">
        <v>5267</v>
      </c>
      <c r="B5272" s="21" t="s">
        <v>3601</v>
      </c>
      <c r="C5272" s="16" t="s">
        <v>3602</v>
      </c>
      <c r="D5272" s="16" t="s">
        <v>3603</v>
      </c>
      <c r="E5272" s="16" t="s">
        <v>3604</v>
      </c>
      <c r="F5272" s="16"/>
      <c r="G5272" s="16" t="s">
        <v>24</v>
      </c>
      <c r="H5272" s="251">
        <v>770400</v>
      </c>
      <c r="I5272" s="251">
        <v>800</v>
      </c>
      <c r="J5272" s="16">
        <v>269640</v>
      </c>
      <c r="K5272" s="16">
        <v>280</v>
      </c>
      <c r="L5272" s="16">
        <v>280425.60000000003</v>
      </c>
      <c r="M5272" s="16">
        <v>280</v>
      </c>
      <c r="N5272" s="16">
        <v>291642.62400000007</v>
      </c>
      <c r="O5272" s="16">
        <v>280</v>
      </c>
      <c r="P5272" s="16">
        <v>303308.32896000007</v>
      </c>
      <c r="Q5272" s="16">
        <v>280</v>
      </c>
      <c r="R5272" s="16">
        <v>1915416.5529600002</v>
      </c>
      <c r="S5272" s="16">
        <v>1920</v>
      </c>
      <c r="T5272" s="16" t="s">
        <v>25</v>
      </c>
      <c r="U5272" s="16" t="s">
        <v>2567</v>
      </c>
      <c r="V5272" s="16" t="s">
        <v>3605</v>
      </c>
    </row>
    <row r="5273" spans="1:22" ht="56.25" x14ac:dyDescent="0.3">
      <c r="A5273" s="16">
        <v>5268</v>
      </c>
      <c r="B5273" s="16" t="s">
        <v>12933</v>
      </c>
      <c r="C5273" s="16" t="s">
        <v>12934</v>
      </c>
      <c r="D5273" s="16" t="s">
        <v>12935</v>
      </c>
      <c r="E5273" s="16" t="s">
        <v>13467</v>
      </c>
      <c r="F5273" s="16"/>
      <c r="G5273" s="151" t="s">
        <v>7079</v>
      </c>
      <c r="H5273" s="168">
        <v>1915105.52</v>
      </c>
      <c r="I5273" s="166">
        <v>2.58</v>
      </c>
      <c r="J5273" s="166">
        <v>0</v>
      </c>
      <c r="K5273" s="166">
        <v>0</v>
      </c>
      <c r="L5273" s="166">
        <v>0</v>
      </c>
      <c r="M5273" s="166">
        <v>0</v>
      </c>
      <c r="N5273" s="166">
        <v>0</v>
      </c>
      <c r="O5273" s="166">
        <v>0</v>
      </c>
      <c r="P5273" s="166">
        <v>0</v>
      </c>
      <c r="Q5273" s="166">
        <v>0</v>
      </c>
      <c r="R5273" s="16">
        <v>1915105.52</v>
      </c>
      <c r="S5273" s="275">
        <v>2.58</v>
      </c>
      <c r="T5273" s="20" t="s">
        <v>13227</v>
      </c>
      <c r="U5273" s="118"/>
      <c r="V5273" s="118"/>
    </row>
    <row r="5274" spans="1:22" ht="56.25" x14ac:dyDescent="0.3">
      <c r="A5274" s="16">
        <v>5269</v>
      </c>
      <c r="B5274" s="21" t="s">
        <v>417</v>
      </c>
      <c r="C5274" s="16" t="s">
        <v>1577</v>
      </c>
      <c r="D5274" s="16" t="s">
        <v>1578</v>
      </c>
      <c r="E5274" s="16" t="s">
        <v>10466</v>
      </c>
      <c r="F5274" s="16"/>
      <c r="G5274" s="16" t="s">
        <v>9115</v>
      </c>
      <c r="H5274" s="251">
        <v>1913749.49</v>
      </c>
      <c r="I5274" s="251" t="s">
        <v>9123</v>
      </c>
      <c r="J5274" s="16"/>
      <c r="K5274" s="16"/>
      <c r="L5274" s="16"/>
      <c r="M5274" s="16"/>
      <c r="N5274" s="16"/>
      <c r="O5274" s="16"/>
      <c r="P5274" s="16"/>
      <c r="Q5274" s="16"/>
      <c r="R5274" s="16">
        <v>1913749.49</v>
      </c>
      <c r="S5274" s="16">
        <v>6</v>
      </c>
      <c r="T5274" s="16" t="s">
        <v>76</v>
      </c>
      <c r="U5274" s="16" t="s">
        <v>2567</v>
      </c>
      <c r="V5274" s="16" t="s">
        <v>5437</v>
      </c>
    </row>
    <row r="5275" spans="1:22" ht="75" x14ac:dyDescent="0.3">
      <c r="A5275" s="16">
        <v>5270</v>
      </c>
      <c r="B5275" s="16" t="s">
        <v>6647</v>
      </c>
      <c r="C5275" s="16" t="s">
        <v>6648</v>
      </c>
      <c r="D5275" s="16" t="s">
        <v>6649</v>
      </c>
      <c r="E5275" s="16" t="s">
        <v>13142</v>
      </c>
      <c r="F5275" s="16"/>
      <c r="G5275" s="151" t="s">
        <v>9115</v>
      </c>
      <c r="H5275" s="166">
        <v>1912646.4</v>
      </c>
      <c r="I5275" s="166" t="s">
        <v>9120</v>
      </c>
      <c r="J5275" s="166"/>
      <c r="K5275" s="166"/>
      <c r="L5275" s="166"/>
      <c r="M5275" s="166"/>
      <c r="N5275" s="166"/>
      <c r="O5275" s="166"/>
      <c r="P5275" s="166"/>
      <c r="Q5275" s="166"/>
      <c r="R5275" s="16">
        <v>1912646.4</v>
      </c>
      <c r="S5275" s="275">
        <v>2</v>
      </c>
      <c r="T5275" s="20" t="s">
        <v>12910</v>
      </c>
      <c r="U5275" s="118" t="s">
        <v>2567</v>
      </c>
      <c r="V5275" s="118"/>
    </row>
    <row r="5276" spans="1:22" ht="75" x14ac:dyDescent="0.3">
      <c r="A5276" s="16">
        <v>5271</v>
      </c>
      <c r="B5276" s="21" t="s">
        <v>3018</v>
      </c>
      <c r="C5276" s="16" t="s">
        <v>9416</v>
      </c>
      <c r="D5276" s="16" t="s">
        <v>798</v>
      </c>
      <c r="E5276" s="16" t="s">
        <v>9417</v>
      </c>
      <c r="F5276" s="16"/>
      <c r="G5276" s="16" t="s">
        <v>9115</v>
      </c>
      <c r="H5276" s="251">
        <v>1912187.42</v>
      </c>
      <c r="I5276" s="251" t="s">
        <v>9120</v>
      </c>
      <c r="J5276" s="16"/>
      <c r="K5276" s="16"/>
      <c r="L5276" s="16"/>
      <c r="M5276" s="16"/>
      <c r="N5276" s="16"/>
      <c r="O5276" s="16"/>
      <c r="P5276" s="16"/>
      <c r="Q5276" s="16"/>
      <c r="R5276" s="16">
        <v>1912187.42</v>
      </c>
      <c r="S5276" s="16">
        <v>2</v>
      </c>
      <c r="T5276" s="16" t="s">
        <v>1326</v>
      </c>
      <c r="U5276" s="16"/>
      <c r="V5276" s="16"/>
    </row>
    <row r="5277" spans="1:22" ht="150" x14ac:dyDescent="0.3">
      <c r="A5277" s="16">
        <v>5272</v>
      </c>
      <c r="B5277" s="21" t="s">
        <v>8702</v>
      </c>
      <c r="C5277" s="16" t="s">
        <v>4754</v>
      </c>
      <c r="D5277" s="16" t="s">
        <v>1905</v>
      </c>
      <c r="E5277" s="16" t="s">
        <v>4755</v>
      </c>
      <c r="F5277" s="16"/>
      <c r="G5277" s="16" t="s">
        <v>33</v>
      </c>
      <c r="H5277" s="251">
        <v>543144</v>
      </c>
      <c r="I5277" s="251">
        <v>159</v>
      </c>
      <c r="J5277" s="16">
        <v>341600</v>
      </c>
      <c r="K5277" s="16">
        <v>100</v>
      </c>
      <c r="L5277" s="16">
        <v>341600</v>
      </c>
      <c r="M5277" s="16">
        <v>100</v>
      </c>
      <c r="N5277" s="16">
        <v>341600</v>
      </c>
      <c r="O5277" s="16">
        <v>100</v>
      </c>
      <c r="P5277" s="16">
        <v>341600</v>
      </c>
      <c r="Q5277" s="16">
        <v>100</v>
      </c>
      <c r="R5277" s="16">
        <v>1909544</v>
      </c>
      <c r="S5277" s="16">
        <v>559</v>
      </c>
      <c r="T5277" s="16" t="s">
        <v>213</v>
      </c>
      <c r="U5277" s="16" t="s">
        <v>244</v>
      </c>
      <c r="V5277" s="16" t="s">
        <v>8638</v>
      </c>
    </row>
    <row r="5278" spans="1:22" ht="37.5" x14ac:dyDescent="0.3">
      <c r="A5278" s="16">
        <v>5273</v>
      </c>
      <c r="B5278" s="16" t="s">
        <v>532</v>
      </c>
      <c r="C5278" s="16" t="s">
        <v>12807</v>
      </c>
      <c r="D5278" s="16" t="s">
        <v>12808</v>
      </c>
      <c r="E5278" s="16" t="s">
        <v>12809</v>
      </c>
      <c r="F5278" s="16"/>
      <c r="G5278" s="151" t="s">
        <v>9115</v>
      </c>
      <c r="H5278" s="275">
        <v>0</v>
      </c>
      <c r="I5278" s="275">
        <v>0</v>
      </c>
      <c r="J5278" s="275">
        <v>0</v>
      </c>
      <c r="K5278" s="275">
        <v>0</v>
      </c>
      <c r="L5278" s="275">
        <v>954720</v>
      </c>
      <c r="M5278" s="275" t="s">
        <v>10613</v>
      </c>
      <c r="N5278" s="275">
        <v>0</v>
      </c>
      <c r="O5278" s="275">
        <v>0</v>
      </c>
      <c r="P5278" s="275">
        <v>954720</v>
      </c>
      <c r="Q5278" s="275" t="s">
        <v>10613</v>
      </c>
      <c r="R5278" s="16">
        <v>1909440</v>
      </c>
      <c r="S5278" s="275">
        <v>36</v>
      </c>
      <c r="T5278" s="38" t="s">
        <v>11752</v>
      </c>
      <c r="U5278" s="279"/>
      <c r="V5278" s="279"/>
    </row>
    <row r="5279" spans="1:22" ht="93.75" x14ac:dyDescent="0.3">
      <c r="A5279" s="16">
        <v>5274</v>
      </c>
      <c r="B5279" s="16" t="s">
        <v>153</v>
      </c>
      <c r="C5279" s="16" t="s">
        <v>154</v>
      </c>
      <c r="D5279" s="16" t="s">
        <v>4081</v>
      </c>
      <c r="E5279" s="16" t="s">
        <v>13478</v>
      </c>
      <c r="F5279" s="16"/>
      <c r="G5279" s="151" t="s">
        <v>9115</v>
      </c>
      <c r="H5279" s="327">
        <v>1734566.4</v>
      </c>
      <c r="I5279" s="328" t="s">
        <v>9126</v>
      </c>
      <c r="J5279" s="166">
        <v>173456.6</v>
      </c>
      <c r="K5279" s="166">
        <v>5</v>
      </c>
      <c r="L5279" s="166">
        <v>0</v>
      </c>
      <c r="M5279" s="166">
        <v>5</v>
      </c>
      <c r="N5279" s="166">
        <v>0</v>
      </c>
      <c r="O5279" s="166">
        <v>5</v>
      </c>
      <c r="P5279" s="166">
        <v>0</v>
      </c>
      <c r="Q5279" s="166">
        <v>5</v>
      </c>
      <c r="R5279" s="16">
        <v>1908023</v>
      </c>
      <c r="S5279" s="275">
        <v>30</v>
      </c>
      <c r="T5279" s="20" t="s">
        <v>13227</v>
      </c>
      <c r="U5279" s="118"/>
      <c r="V5279" s="118"/>
    </row>
    <row r="5280" spans="1:22" ht="75" x14ac:dyDescent="0.3">
      <c r="A5280" s="16">
        <v>5275</v>
      </c>
      <c r="B5280" s="16" t="s">
        <v>384</v>
      </c>
      <c r="C5280" s="16" t="s">
        <v>13121</v>
      </c>
      <c r="D5280" s="16" t="s">
        <v>13122</v>
      </c>
      <c r="E5280" s="16" t="s">
        <v>13123</v>
      </c>
      <c r="F5280" s="16"/>
      <c r="G5280" s="151" t="s">
        <v>33</v>
      </c>
      <c r="H5280" s="166">
        <v>1907634.27</v>
      </c>
      <c r="I5280" s="166">
        <v>1</v>
      </c>
      <c r="J5280" s="166">
        <v>0</v>
      </c>
      <c r="K5280" s="166">
        <v>0</v>
      </c>
      <c r="L5280" s="166">
        <v>0</v>
      </c>
      <c r="M5280" s="166">
        <v>0</v>
      </c>
      <c r="N5280" s="166">
        <v>0</v>
      </c>
      <c r="O5280" s="166">
        <v>0</v>
      </c>
      <c r="P5280" s="166">
        <v>0</v>
      </c>
      <c r="Q5280" s="166">
        <v>0</v>
      </c>
      <c r="R5280" s="16">
        <v>1907634.27</v>
      </c>
      <c r="S5280" s="275">
        <v>1</v>
      </c>
      <c r="T5280" s="123" t="s">
        <v>12910</v>
      </c>
      <c r="U5280" s="166" t="s">
        <v>2567</v>
      </c>
      <c r="V5280" s="166"/>
    </row>
    <row r="5281" spans="1:22" ht="409.5" x14ac:dyDescent="0.3">
      <c r="A5281" s="16">
        <v>5276</v>
      </c>
      <c r="B5281" s="21" t="s">
        <v>2339</v>
      </c>
      <c r="C5281" s="16" t="s">
        <v>2340</v>
      </c>
      <c r="D5281" s="16" t="s">
        <v>2341</v>
      </c>
      <c r="E5281" s="16" t="s">
        <v>2342</v>
      </c>
      <c r="F5281" s="16"/>
      <c r="G5281" s="16" t="s">
        <v>49</v>
      </c>
      <c r="H5281" s="251">
        <v>851000</v>
      </c>
      <c r="I5281" s="251">
        <v>9</v>
      </c>
      <c r="J5281" s="16">
        <v>1056000</v>
      </c>
      <c r="K5281" s="16">
        <v>12</v>
      </c>
      <c r="L5281" s="16">
        <v>0</v>
      </c>
      <c r="M5281" s="16">
        <v>0</v>
      </c>
      <c r="N5281" s="16">
        <v>0</v>
      </c>
      <c r="O5281" s="16">
        <v>0</v>
      </c>
      <c r="P5281" s="16">
        <v>0</v>
      </c>
      <c r="Q5281" s="16">
        <v>0</v>
      </c>
      <c r="R5281" s="16">
        <v>1907000</v>
      </c>
      <c r="S5281" s="16">
        <v>21</v>
      </c>
      <c r="T5281" s="16" t="s">
        <v>1518</v>
      </c>
      <c r="U5281" s="16" t="s">
        <v>35</v>
      </c>
      <c r="V5281" s="16" t="s">
        <v>199</v>
      </c>
    </row>
    <row r="5282" spans="1:22" ht="93.75" x14ac:dyDescent="0.3">
      <c r="A5282" s="16">
        <v>5277</v>
      </c>
      <c r="B5282" s="21" t="s">
        <v>4073</v>
      </c>
      <c r="C5282" s="16" t="s">
        <v>7029</v>
      </c>
      <c r="D5282" s="16" t="s">
        <v>7030</v>
      </c>
      <c r="E5282" s="16" t="s">
        <v>10432</v>
      </c>
      <c r="F5282" s="16"/>
      <c r="G5282" s="16" t="s">
        <v>7084</v>
      </c>
      <c r="H5282" s="251">
        <v>1906240</v>
      </c>
      <c r="I5282" s="251" t="s">
        <v>10433</v>
      </c>
      <c r="J5282" s="16"/>
      <c r="K5282" s="16"/>
      <c r="L5282" s="16"/>
      <c r="M5282" s="16"/>
      <c r="N5282" s="16"/>
      <c r="O5282" s="16"/>
      <c r="P5282" s="16"/>
      <c r="Q5282" s="16"/>
      <c r="R5282" s="16">
        <v>1906240</v>
      </c>
      <c r="S5282" s="16">
        <v>460</v>
      </c>
      <c r="T5282" s="16" t="s">
        <v>76</v>
      </c>
      <c r="U5282" s="16" t="s">
        <v>2567</v>
      </c>
      <c r="V5282" s="16" t="s">
        <v>10434</v>
      </c>
    </row>
    <row r="5283" spans="1:22" ht="75" x14ac:dyDescent="0.3">
      <c r="A5283" s="16">
        <v>5278</v>
      </c>
      <c r="B5283" s="21" t="s">
        <v>8703</v>
      </c>
      <c r="C5283" s="16" t="s">
        <v>1766</v>
      </c>
      <c r="D5283" s="16" t="s">
        <v>417</v>
      </c>
      <c r="E5283" s="16" t="s">
        <v>1767</v>
      </c>
      <c r="F5283" s="16"/>
      <c r="G5283" s="16" t="s">
        <v>33</v>
      </c>
      <c r="H5283" s="251">
        <v>540000</v>
      </c>
      <c r="I5283" s="251">
        <v>20</v>
      </c>
      <c r="J5283" s="16">
        <v>206216</v>
      </c>
      <c r="K5283" s="16">
        <v>8</v>
      </c>
      <c r="L5283" s="16">
        <v>386655</v>
      </c>
      <c r="M5283" s="16">
        <v>15</v>
      </c>
      <c r="N5283" s="16">
        <v>386655</v>
      </c>
      <c r="O5283" s="16">
        <v>15</v>
      </c>
      <c r="P5283" s="16">
        <v>386655</v>
      </c>
      <c r="Q5283" s="16">
        <v>15</v>
      </c>
      <c r="R5283" s="16">
        <v>1906181</v>
      </c>
      <c r="S5283" s="16">
        <v>73</v>
      </c>
      <c r="T5283" s="16" t="s">
        <v>213</v>
      </c>
      <c r="U5283" s="16" t="s">
        <v>35</v>
      </c>
      <c r="V5283" s="16" t="s">
        <v>8704</v>
      </c>
    </row>
    <row r="5284" spans="1:22" ht="56.25" x14ac:dyDescent="0.3">
      <c r="A5284" s="16">
        <v>5279</v>
      </c>
      <c r="B5284" s="21" t="s">
        <v>8705</v>
      </c>
      <c r="C5284" s="16" t="s">
        <v>8706</v>
      </c>
      <c r="D5284" s="16" t="s">
        <v>3650</v>
      </c>
      <c r="E5284" s="16" t="s">
        <v>8707</v>
      </c>
      <c r="F5284" s="16"/>
      <c r="G5284" s="16" t="s">
        <v>33</v>
      </c>
      <c r="H5284" s="251">
        <v>297600</v>
      </c>
      <c r="I5284" s="251">
        <v>20</v>
      </c>
      <c r="J5284" s="16">
        <v>402040</v>
      </c>
      <c r="K5284" s="16">
        <v>20</v>
      </c>
      <c r="L5284" s="16">
        <v>402040</v>
      </c>
      <c r="M5284" s="16">
        <v>20</v>
      </c>
      <c r="N5284" s="16">
        <v>402040</v>
      </c>
      <c r="O5284" s="16">
        <v>20</v>
      </c>
      <c r="P5284" s="16">
        <v>402040</v>
      </c>
      <c r="Q5284" s="16">
        <v>20</v>
      </c>
      <c r="R5284" s="16">
        <v>1905760</v>
      </c>
      <c r="S5284" s="16">
        <v>100</v>
      </c>
      <c r="T5284" s="16" t="s">
        <v>213</v>
      </c>
      <c r="U5284" s="16" t="s">
        <v>83</v>
      </c>
      <c r="V5284" s="16" t="s">
        <v>83</v>
      </c>
    </row>
    <row r="5285" spans="1:22" ht="131.25" x14ac:dyDescent="0.3">
      <c r="A5285" s="16">
        <v>5280</v>
      </c>
      <c r="B5285" s="21" t="s">
        <v>444</v>
      </c>
      <c r="C5285" s="16" t="s">
        <v>4448</v>
      </c>
      <c r="D5285" s="16" t="s">
        <v>4449</v>
      </c>
      <c r="E5285" s="16" t="s">
        <v>5838</v>
      </c>
      <c r="F5285" s="16"/>
      <c r="G5285" s="16" t="s">
        <v>1493</v>
      </c>
      <c r="H5285" s="251">
        <v>1904175</v>
      </c>
      <c r="I5285" s="251">
        <v>93</v>
      </c>
      <c r="J5285" s="16">
        <v>0</v>
      </c>
      <c r="K5285" s="16">
        <v>0</v>
      </c>
      <c r="L5285" s="16">
        <v>0</v>
      </c>
      <c r="M5285" s="16">
        <v>0</v>
      </c>
      <c r="N5285" s="16">
        <v>0</v>
      </c>
      <c r="O5285" s="16">
        <v>0</v>
      </c>
      <c r="P5285" s="16">
        <v>0</v>
      </c>
      <c r="Q5285" s="16">
        <v>0</v>
      </c>
      <c r="R5285" s="16">
        <v>1904175</v>
      </c>
      <c r="S5285" s="16">
        <v>93</v>
      </c>
      <c r="T5285" s="16" t="s">
        <v>76</v>
      </c>
      <c r="U5285" s="16" t="s">
        <v>2567</v>
      </c>
      <c r="V5285" s="16" t="s">
        <v>199</v>
      </c>
    </row>
    <row r="5286" spans="1:22" ht="150" x14ac:dyDescent="0.3">
      <c r="A5286" s="16">
        <v>5281</v>
      </c>
      <c r="B5286" s="21" t="s">
        <v>384</v>
      </c>
      <c r="C5286" s="16" t="s">
        <v>4799</v>
      </c>
      <c r="D5286" s="16" t="s">
        <v>4800</v>
      </c>
      <c r="E5286" s="16" t="s">
        <v>9339</v>
      </c>
      <c r="F5286" s="16"/>
      <c r="G5286" s="16" t="s">
        <v>9114</v>
      </c>
      <c r="H5286" s="251">
        <v>1904000</v>
      </c>
      <c r="I5286" s="251" t="s">
        <v>9113</v>
      </c>
      <c r="J5286" s="16"/>
      <c r="K5286" s="16"/>
      <c r="L5286" s="16"/>
      <c r="M5286" s="16"/>
      <c r="N5286" s="16"/>
      <c r="O5286" s="16"/>
      <c r="P5286" s="16"/>
      <c r="Q5286" s="16"/>
      <c r="R5286" s="16">
        <v>1904000</v>
      </c>
      <c r="S5286" s="16">
        <v>1</v>
      </c>
      <c r="T5286" s="16" t="s">
        <v>1326</v>
      </c>
      <c r="U5286" s="16"/>
      <c r="V5286" s="16"/>
    </row>
    <row r="5287" spans="1:22" ht="150" x14ac:dyDescent="0.3">
      <c r="A5287" s="16">
        <v>5282</v>
      </c>
      <c r="B5287" s="16" t="s">
        <v>7923</v>
      </c>
      <c r="C5287" s="16" t="s">
        <v>12810</v>
      </c>
      <c r="D5287" s="16" t="s">
        <v>12811</v>
      </c>
      <c r="E5287" s="16" t="s">
        <v>12812</v>
      </c>
      <c r="F5287" s="16"/>
      <c r="G5287" s="151" t="s">
        <v>9122</v>
      </c>
      <c r="H5287" s="275">
        <v>1904000</v>
      </c>
      <c r="I5287" s="275" t="s">
        <v>9268</v>
      </c>
      <c r="J5287" s="275"/>
      <c r="K5287" s="275"/>
      <c r="L5287" s="275"/>
      <c r="M5287" s="275"/>
      <c r="N5287" s="275"/>
      <c r="O5287" s="275"/>
      <c r="P5287" s="275"/>
      <c r="Q5287" s="275"/>
      <c r="R5287" s="16">
        <v>1904000</v>
      </c>
      <c r="S5287" s="275">
        <v>100</v>
      </c>
      <c r="T5287" s="38" t="s">
        <v>12359</v>
      </c>
      <c r="U5287" s="279"/>
      <c r="V5287" s="279"/>
    </row>
    <row r="5288" spans="1:22" ht="75" x14ac:dyDescent="0.3">
      <c r="A5288" s="16">
        <v>5283</v>
      </c>
      <c r="B5288" s="51" t="s">
        <v>12823</v>
      </c>
      <c r="C5288" s="51" t="s">
        <v>14954</v>
      </c>
      <c r="D5288" s="51" t="s">
        <v>14955</v>
      </c>
      <c r="E5288" s="51" t="s">
        <v>15115</v>
      </c>
      <c r="F5288" s="40" t="s">
        <v>14449</v>
      </c>
      <c r="G5288" s="51" t="s">
        <v>9115</v>
      </c>
      <c r="H5288" s="437">
        <v>1904000</v>
      </c>
      <c r="I5288" s="251" t="s">
        <v>9117</v>
      </c>
      <c r="J5288" s="17"/>
      <c r="K5288" s="17"/>
      <c r="L5288" s="17"/>
      <c r="M5288" s="17"/>
      <c r="N5288" s="17"/>
      <c r="O5288" s="17"/>
      <c r="P5288" s="17"/>
      <c r="Q5288" s="17"/>
      <c r="R5288" s="16">
        <v>1904000</v>
      </c>
      <c r="S5288" s="16">
        <v>200</v>
      </c>
      <c r="T5288" s="51" t="s">
        <v>14655</v>
      </c>
      <c r="U5288" s="51"/>
      <c r="V5288" s="17"/>
    </row>
    <row r="5289" spans="1:22" ht="75" x14ac:dyDescent="0.3">
      <c r="A5289" s="16">
        <v>5284</v>
      </c>
      <c r="B5289" s="51" t="s">
        <v>15116</v>
      </c>
      <c r="C5289" s="51" t="s">
        <v>15117</v>
      </c>
      <c r="D5289" s="51" t="s">
        <v>798</v>
      </c>
      <c r="E5289" s="51" t="s">
        <v>15118</v>
      </c>
      <c r="F5289" s="40" t="s">
        <v>14449</v>
      </c>
      <c r="G5289" s="51" t="s">
        <v>9115</v>
      </c>
      <c r="H5289" s="437">
        <v>1904000</v>
      </c>
      <c r="I5289" s="251" t="s">
        <v>9113</v>
      </c>
      <c r="J5289" s="17"/>
      <c r="K5289" s="17"/>
      <c r="L5289" s="17"/>
      <c r="M5289" s="17"/>
      <c r="N5289" s="17"/>
      <c r="O5289" s="17"/>
      <c r="P5289" s="17"/>
      <c r="Q5289" s="17"/>
      <c r="R5289" s="16">
        <v>1904000</v>
      </c>
      <c r="S5289" s="16">
        <v>1</v>
      </c>
      <c r="T5289" s="51" t="s">
        <v>14655</v>
      </c>
      <c r="U5289" s="51"/>
      <c r="V5289" s="17"/>
    </row>
    <row r="5290" spans="1:22" ht="56.25" x14ac:dyDescent="0.3">
      <c r="A5290" s="16">
        <v>5285</v>
      </c>
      <c r="B5290" s="114" t="s">
        <v>5997</v>
      </c>
      <c r="C5290" s="114" t="s">
        <v>15886</v>
      </c>
      <c r="D5290" s="114" t="s">
        <v>15887</v>
      </c>
      <c r="E5290" s="114" t="s">
        <v>1051</v>
      </c>
      <c r="F5290" s="114" t="s">
        <v>14449</v>
      </c>
      <c r="G5290" s="114" t="s">
        <v>9115</v>
      </c>
      <c r="H5290" s="189">
        <v>1904000</v>
      </c>
      <c r="I5290" s="172" t="s">
        <v>9113</v>
      </c>
      <c r="J5290" s="20"/>
      <c r="K5290" s="20"/>
      <c r="L5290" s="20"/>
      <c r="M5290" s="20"/>
      <c r="N5290" s="20"/>
      <c r="O5290" s="20"/>
      <c r="P5290" s="20"/>
      <c r="Q5290" s="20"/>
      <c r="R5290" s="16">
        <v>1904000</v>
      </c>
      <c r="S5290" s="21">
        <v>1</v>
      </c>
      <c r="T5290" s="20" t="s">
        <v>15828</v>
      </c>
      <c r="U5290" s="112"/>
      <c r="V5290" s="37"/>
    </row>
    <row r="5291" spans="1:22" ht="409.5" x14ac:dyDescent="0.3">
      <c r="A5291" s="16">
        <v>5286</v>
      </c>
      <c r="B5291" s="21" t="s">
        <v>4281</v>
      </c>
      <c r="C5291" s="16" t="s">
        <v>4282</v>
      </c>
      <c r="D5291" s="16" t="s">
        <v>4283</v>
      </c>
      <c r="E5291" s="16" t="s">
        <v>4284</v>
      </c>
      <c r="F5291" s="16"/>
      <c r="G5291" s="16" t="s">
        <v>33</v>
      </c>
      <c r="H5291" s="251">
        <v>703500</v>
      </c>
      <c r="I5291" s="251">
        <v>1</v>
      </c>
      <c r="J5291" s="16">
        <v>300000</v>
      </c>
      <c r="K5291" s="16">
        <v>1</v>
      </c>
      <c r="L5291" s="16">
        <v>300000</v>
      </c>
      <c r="M5291" s="16">
        <v>1</v>
      </c>
      <c r="N5291" s="16">
        <v>300000</v>
      </c>
      <c r="O5291" s="16">
        <v>1</v>
      </c>
      <c r="P5291" s="16">
        <v>300000</v>
      </c>
      <c r="Q5291" s="16">
        <v>1</v>
      </c>
      <c r="R5291" s="16">
        <v>1903500</v>
      </c>
      <c r="S5291" s="16">
        <v>5</v>
      </c>
      <c r="T5291" s="16" t="s">
        <v>25</v>
      </c>
      <c r="U5291" s="16" t="s">
        <v>2567</v>
      </c>
      <c r="V5291" s="16" t="s">
        <v>2595</v>
      </c>
    </row>
    <row r="5292" spans="1:22" ht="243.75" x14ac:dyDescent="0.3">
      <c r="A5292" s="16">
        <v>5287</v>
      </c>
      <c r="B5292" s="21" t="s">
        <v>3296</v>
      </c>
      <c r="C5292" s="16" t="s">
        <v>5468</v>
      </c>
      <c r="D5292" s="16" t="s">
        <v>5469</v>
      </c>
      <c r="E5292" s="16" t="s">
        <v>5470</v>
      </c>
      <c r="F5292" s="16"/>
      <c r="G5292" s="16" t="s">
        <v>1493</v>
      </c>
      <c r="H5292" s="251">
        <v>1902255</v>
      </c>
      <c r="I5292" s="251">
        <v>87</v>
      </c>
      <c r="J5292" s="16">
        <v>0</v>
      </c>
      <c r="K5292" s="16">
        <v>0</v>
      </c>
      <c r="L5292" s="16">
        <v>0</v>
      </c>
      <c r="M5292" s="16">
        <v>0</v>
      </c>
      <c r="N5292" s="16">
        <v>0</v>
      </c>
      <c r="O5292" s="16">
        <v>0</v>
      </c>
      <c r="P5292" s="16">
        <v>0</v>
      </c>
      <c r="Q5292" s="16">
        <v>0</v>
      </c>
      <c r="R5292" s="16">
        <v>1902255</v>
      </c>
      <c r="S5292" s="16">
        <v>87</v>
      </c>
      <c r="T5292" s="16" t="s">
        <v>76</v>
      </c>
      <c r="U5292" s="16" t="s">
        <v>2567</v>
      </c>
      <c r="V5292" s="16" t="s">
        <v>4245</v>
      </c>
    </row>
    <row r="5293" spans="1:22" ht="37.5" x14ac:dyDescent="0.3">
      <c r="A5293" s="16">
        <v>5288</v>
      </c>
      <c r="B5293" s="21" t="s">
        <v>8708</v>
      </c>
      <c r="C5293" s="16" t="s">
        <v>8351</v>
      </c>
      <c r="D5293" s="16" t="s">
        <v>8352</v>
      </c>
      <c r="E5293" s="16" t="s">
        <v>8353</v>
      </c>
      <c r="F5293" s="16"/>
      <c r="G5293" s="16" t="s">
        <v>33</v>
      </c>
      <c r="H5293" s="251">
        <v>192000</v>
      </c>
      <c r="I5293" s="251">
        <v>60</v>
      </c>
      <c r="J5293" s="16">
        <v>427200</v>
      </c>
      <c r="K5293" s="16">
        <v>80</v>
      </c>
      <c r="L5293" s="16">
        <v>427200</v>
      </c>
      <c r="M5293" s="16">
        <v>80</v>
      </c>
      <c r="N5293" s="16">
        <v>427200</v>
      </c>
      <c r="O5293" s="16">
        <v>80</v>
      </c>
      <c r="P5293" s="16">
        <v>427200</v>
      </c>
      <c r="Q5293" s="16">
        <v>80</v>
      </c>
      <c r="R5293" s="16">
        <v>1900800</v>
      </c>
      <c r="S5293" s="16">
        <v>380</v>
      </c>
      <c r="T5293" s="16" t="s">
        <v>213</v>
      </c>
      <c r="U5293" s="16" t="s">
        <v>7048</v>
      </c>
      <c r="V5293" s="16" t="s">
        <v>7048</v>
      </c>
    </row>
    <row r="5294" spans="1:22" ht="409.5" x14ac:dyDescent="0.3">
      <c r="A5294" s="16">
        <v>5289</v>
      </c>
      <c r="B5294" s="21" t="s">
        <v>9697</v>
      </c>
      <c r="C5294" s="16" t="s">
        <v>1798</v>
      </c>
      <c r="D5294" s="16" t="s">
        <v>1797</v>
      </c>
      <c r="E5294" s="16" t="s">
        <v>1799</v>
      </c>
      <c r="F5294" s="16" t="s">
        <v>9698</v>
      </c>
      <c r="G5294" s="16" t="s">
        <v>9680</v>
      </c>
      <c r="H5294" s="251">
        <v>584375</v>
      </c>
      <c r="I5294" s="251">
        <v>40</v>
      </c>
      <c r="J5294" s="16">
        <v>309718.75</v>
      </c>
      <c r="K5294" s="16">
        <v>20</v>
      </c>
      <c r="L5294" s="16">
        <v>322107.5</v>
      </c>
      <c r="M5294" s="16">
        <v>20</v>
      </c>
      <c r="N5294" s="16">
        <v>334991.8</v>
      </c>
      <c r="O5294" s="16">
        <v>20</v>
      </c>
      <c r="P5294" s="16">
        <v>348391.47200000001</v>
      </c>
      <c r="Q5294" s="16">
        <v>20</v>
      </c>
      <c r="R5294" s="16">
        <v>1899584.5220000001</v>
      </c>
      <c r="S5294" s="16">
        <v>120</v>
      </c>
      <c r="T5294" s="16" t="s">
        <v>966</v>
      </c>
      <c r="U5294" s="16" t="s">
        <v>1097</v>
      </c>
      <c r="V5294" s="16" t="s">
        <v>9699</v>
      </c>
    </row>
    <row r="5295" spans="1:22" ht="75" x14ac:dyDescent="0.3">
      <c r="A5295" s="16">
        <v>5290</v>
      </c>
      <c r="B5295" s="20" t="s">
        <v>831</v>
      </c>
      <c r="C5295" s="141" t="s">
        <v>832</v>
      </c>
      <c r="D5295" s="140" t="s">
        <v>833</v>
      </c>
      <c r="E5295" s="141" t="s">
        <v>14288</v>
      </c>
      <c r="F5295" s="159"/>
      <c r="G5295" s="142" t="s">
        <v>9115</v>
      </c>
      <c r="H5295" s="144">
        <v>1897701.72</v>
      </c>
      <c r="I5295" s="144" t="s">
        <v>9454</v>
      </c>
      <c r="J5295" s="142"/>
      <c r="K5295" s="142">
        <v>2</v>
      </c>
      <c r="L5295" s="142"/>
      <c r="M5295" s="142">
        <v>5</v>
      </c>
      <c r="N5295" s="142"/>
      <c r="O5295" s="142">
        <v>15</v>
      </c>
      <c r="P5295" s="142"/>
      <c r="Q5295" s="142">
        <v>25</v>
      </c>
      <c r="R5295" s="16">
        <v>1897701.72</v>
      </c>
      <c r="S5295" s="142">
        <v>56</v>
      </c>
      <c r="T5295" s="142" t="s">
        <v>14162</v>
      </c>
      <c r="U5295" s="223"/>
      <c r="V5295" s="223"/>
    </row>
    <row r="5296" spans="1:22" ht="75" x14ac:dyDescent="0.3">
      <c r="A5296" s="16">
        <v>5291</v>
      </c>
      <c r="B5296" s="21" t="s">
        <v>8709</v>
      </c>
      <c r="C5296" s="16" t="s">
        <v>8710</v>
      </c>
      <c r="D5296" s="16" t="s">
        <v>2283</v>
      </c>
      <c r="E5296" s="16" t="s">
        <v>8711</v>
      </c>
      <c r="F5296" s="16"/>
      <c r="G5296" s="16" t="s">
        <v>33</v>
      </c>
      <c r="H5296" s="251">
        <v>304000</v>
      </c>
      <c r="I5296" s="251">
        <v>20</v>
      </c>
      <c r="J5296" s="16">
        <v>398400</v>
      </c>
      <c r="K5296" s="16">
        <v>20</v>
      </c>
      <c r="L5296" s="16">
        <v>398400</v>
      </c>
      <c r="M5296" s="16">
        <v>20</v>
      </c>
      <c r="N5296" s="16">
        <v>398400</v>
      </c>
      <c r="O5296" s="16">
        <v>20</v>
      </c>
      <c r="P5296" s="16">
        <v>398400</v>
      </c>
      <c r="Q5296" s="16">
        <v>20</v>
      </c>
      <c r="R5296" s="16">
        <v>1897600</v>
      </c>
      <c r="S5296" s="16">
        <v>100</v>
      </c>
      <c r="T5296" s="16" t="s">
        <v>213</v>
      </c>
      <c r="U5296" s="16" t="s">
        <v>7048</v>
      </c>
      <c r="V5296" s="16" t="s">
        <v>7048</v>
      </c>
    </row>
    <row r="5297" spans="1:22" ht="409.5" x14ac:dyDescent="0.3">
      <c r="A5297" s="16">
        <v>5292</v>
      </c>
      <c r="B5297" s="21" t="s">
        <v>9692</v>
      </c>
      <c r="C5297" s="16" t="s">
        <v>1204</v>
      </c>
      <c r="D5297" s="16" t="s">
        <v>1203</v>
      </c>
      <c r="E5297" s="16" t="s">
        <v>2094</v>
      </c>
      <c r="F5297" s="16" t="s">
        <v>9693</v>
      </c>
      <c r="G5297" s="16" t="s">
        <v>9680</v>
      </c>
      <c r="H5297" s="251">
        <v>583303.54999999993</v>
      </c>
      <c r="I5297" s="251">
        <v>10</v>
      </c>
      <c r="J5297" s="16">
        <v>309150.88150000002</v>
      </c>
      <c r="K5297" s="16">
        <v>5</v>
      </c>
      <c r="L5297" s="16">
        <v>321516.91675999999</v>
      </c>
      <c r="M5297" s="16">
        <v>5</v>
      </c>
      <c r="N5297" s="16">
        <v>334377.59343040001</v>
      </c>
      <c r="O5297" s="16">
        <v>5</v>
      </c>
      <c r="P5297" s="16">
        <v>347752.69716761605</v>
      </c>
      <c r="Q5297" s="16">
        <v>5</v>
      </c>
      <c r="R5297" s="16">
        <v>1896101.6388580159</v>
      </c>
      <c r="S5297" s="16">
        <v>30</v>
      </c>
      <c r="T5297" s="16" t="s">
        <v>966</v>
      </c>
      <c r="U5297" s="16" t="s">
        <v>1097</v>
      </c>
      <c r="V5297" s="16" t="s">
        <v>1562</v>
      </c>
    </row>
    <row r="5298" spans="1:22" ht="56.25" x14ac:dyDescent="0.3">
      <c r="A5298" s="16">
        <v>5293</v>
      </c>
      <c r="B5298" s="21" t="s">
        <v>8712</v>
      </c>
      <c r="C5298" s="16" t="s">
        <v>2700</v>
      </c>
      <c r="D5298" s="16" t="s">
        <v>2699</v>
      </c>
      <c r="E5298" s="16" t="s">
        <v>2701</v>
      </c>
      <c r="F5298" s="16"/>
      <c r="G5298" s="16" t="s">
        <v>33</v>
      </c>
      <c r="H5298" s="251">
        <v>267000</v>
      </c>
      <c r="I5298" s="251">
        <v>300</v>
      </c>
      <c r="J5298" s="16">
        <v>507300</v>
      </c>
      <c r="K5298" s="16">
        <v>475</v>
      </c>
      <c r="L5298" s="16">
        <v>373800</v>
      </c>
      <c r="M5298" s="16">
        <v>350</v>
      </c>
      <c r="N5298" s="16">
        <v>373800</v>
      </c>
      <c r="O5298" s="16">
        <v>350</v>
      </c>
      <c r="P5298" s="16">
        <v>373800</v>
      </c>
      <c r="Q5298" s="16">
        <v>350</v>
      </c>
      <c r="R5298" s="16">
        <v>1895700</v>
      </c>
      <c r="S5298" s="16">
        <v>1825</v>
      </c>
      <c r="T5298" s="16" t="s">
        <v>213</v>
      </c>
      <c r="U5298" s="16" t="s">
        <v>7048</v>
      </c>
      <c r="V5298" s="16" t="s">
        <v>7048</v>
      </c>
    </row>
    <row r="5299" spans="1:22" ht="225" x14ac:dyDescent="0.3">
      <c r="A5299" s="16">
        <v>5294</v>
      </c>
      <c r="B5299" s="20" t="s">
        <v>16266</v>
      </c>
      <c r="C5299" s="20" t="s">
        <v>16267</v>
      </c>
      <c r="D5299" s="113" t="s">
        <v>16268</v>
      </c>
      <c r="E5299" s="113" t="s">
        <v>16269</v>
      </c>
      <c r="F5299" s="154" t="s">
        <v>16270</v>
      </c>
      <c r="G5299" s="20" t="s">
        <v>24</v>
      </c>
      <c r="H5299" s="115">
        <v>1894200</v>
      </c>
      <c r="I5299" s="115">
        <v>328</v>
      </c>
      <c r="J5299" s="171"/>
      <c r="K5299" s="171"/>
      <c r="L5299" s="171"/>
      <c r="M5299" s="171"/>
      <c r="N5299" s="174"/>
      <c r="O5299" s="174"/>
      <c r="P5299" s="174"/>
      <c r="Q5299" s="174"/>
      <c r="R5299" s="16">
        <v>1894200</v>
      </c>
      <c r="S5299" s="171">
        <v>328</v>
      </c>
      <c r="T5299" s="21" t="s">
        <v>15928</v>
      </c>
      <c r="U5299" s="16" t="s">
        <v>199</v>
      </c>
      <c r="V5299" s="16" t="s">
        <v>199</v>
      </c>
    </row>
    <row r="5300" spans="1:22" x14ac:dyDescent="0.3">
      <c r="A5300" s="16">
        <v>5295</v>
      </c>
      <c r="B5300" s="118" t="s">
        <v>570</v>
      </c>
      <c r="C5300" s="118" t="s">
        <v>571</v>
      </c>
      <c r="D5300" s="118" t="s">
        <v>572</v>
      </c>
      <c r="E5300" s="118" t="s">
        <v>15537</v>
      </c>
      <c r="F5300" s="118" t="s">
        <v>14449</v>
      </c>
      <c r="G5300" s="118" t="s">
        <v>9115</v>
      </c>
      <c r="H5300" s="166">
        <v>0</v>
      </c>
      <c r="I5300" s="166">
        <v>0</v>
      </c>
      <c r="J5300" s="118">
        <v>473237.02</v>
      </c>
      <c r="K5300" s="118">
        <v>2</v>
      </c>
      <c r="L5300" s="118">
        <v>473237.02</v>
      </c>
      <c r="M5300" s="118">
        <v>2</v>
      </c>
      <c r="N5300" s="118">
        <v>473237.02</v>
      </c>
      <c r="O5300" s="118">
        <v>2</v>
      </c>
      <c r="P5300" s="118">
        <v>473237.02</v>
      </c>
      <c r="Q5300" s="118">
        <v>2</v>
      </c>
      <c r="R5300" s="16">
        <v>1892948.08</v>
      </c>
      <c r="S5300" s="118">
        <v>8</v>
      </c>
      <c r="T5300" s="20" t="s">
        <v>15403</v>
      </c>
      <c r="U5300" s="118"/>
      <c r="V5300" s="118"/>
    </row>
    <row r="5301" spans="1:22" ht="56.25" x14ac:dyDescent="0.3">
      <c r="A5301" s="16">
        <v>5296</v>
      </c>
      <c r="B5301" s="16" t="s">
        <v>739</v>
      </c>
      <c r="C5301" s="16" t="s">
        <v>13298</v>
      </c>
      <c r="D5301" s="16" t="s">
        <v>12905</v>
      </c>
      <c r="E5301" s="16" t="s">
        <v>13468</v>
      </c>
      <c r="F5301" s="16"/>
      <c r="G5301" s="151" t="s">
        <v>9115</v>
      </c>
      <c r="H5301" s="168">
        <v>1892384.52</v>
      </c>
      <c r="I5301" s="166" t="s">
        <v>13469</v>
      </c>
      <c r="J5301" s="166">
        <v>0</v>
      </c>
      <c r="K5301" s="166">
        <v>0</v>
      </c>
      <c r="L5301" s="166">
        <v>0</v>
      </c>
      <c r="M5301" s="166">
        <v>0</v>
      </c>
      <c r="N5301" s="166">
        <v>0</v>
      </c>
      <c r="O5301" s="166">
        <v>0</v>
      </c>
      <c r="P5301" s="166">
        <v>0</v>
      </c>
      <c r="Q5301" s="166">
        <v>0</v>
      </c>
      <c r="R5301" s="16">
        <v>1892384.52</v>
      </c>
      <c r="S5301" s="275">
        <v>264</v>
      </c>
      <c r="T5301" s="20" t="s">
        <v>13227</v>
      </c>
      <c r="U5301" s="118" t="s">
        <v>35</v>
      </c>
      <c r="V5301" s="118" t="s">
        <v>13270</v>
      </c>
    </row>
    <row r="5302" spans="1:22" ht="75" x14ac:dyDescent="0.3">
      <c r="A5302" s="16">
        <v>5297</v>
      </c>
      <c r="B5302" s="51" t="s">
        <v>15119</v>
      </c>
      <c r="C5302" s="51" t="s">
        <v>6833</v>
      </c>
      <c r="D5302" s="51" t="s">
        <v>6834</v>
      </c>
      <c r="E5302" s="51" t="s">
        <v>15120</v>
      </c>
      <c r="F5302" s="40" t="s">
        <v>14449</v>
      </c>
      <c r="G5302" s="51" t="s">
        <v>9115</v>
      </c>
      <c r="H5302" s="437">
        <v>1892352</v>
      </c>
      <c r="I5302" s="251" t="s">
        <v>9283</v>
      </c>
      <c r="J5302" s="17"/>
      <c r="K5302" s="17"/>
      <c r="L5302" s="17"/>
      <c r="M5302" s="17"/>
      <c r="N5302" s="17"/>
      <c r="O5302" s="17"/>
      <c r="P5302" s="17"/>
      <c r="Q5302" s="17"/>
      <c r="R5302" s="16">
        <v>1892352</v>
      </c>
      <c r="S5302" s="16">
        <v>32</v>
      </c>
      <c r="T5302" s="51" t="s">
        <v>14655</v>
      </c>
      <c r="U5302" s="51"/>
      <c r="V5302" s="17"/>
    </row>
    <row r="5303" spans="1:22" ht="409.5" x14ac:dyDescent="0.3">
      <c r="A5303" s="16">
        <v>5298</v>
      </c>
      <c r="B5303" s="21" t="s">
        <v>3907</v>
      </c>
      <c r="C5303" s="16" t="s">
        <v>726</v>
      </c>
      <c r="D5303" s="16" t="s">
        <v>727</v>
      </c>
      <c r="E5303" s="16" t="s">
        <v>3908</v>
      </c>
      <c r="F5303" s="16"/>
      <c r="G5303" s="16" t="s">
        <v>33</v>
      </c>
      <c r="H5303" s="251">
        <v>378000</v>
      </c>
      <c r="I5303" s="251">
        <v>14</v>
      </c>
      <c r="J5303" s="16">
        <v>378000</v>
      </c>
      <c r="K5303" s="16">
        <v>14</v>
      </c>
      <c r="L5303" s="16">
        <v>378000</v>
      </c>
      <c r="M5303" s="16">
        <v>14</v>
      </c>
      <c r="N5303" s="16">
        <v>378000</v>
      </c>
      <c r="O5303" s="16">
        <v>14</v>
      </c>
      <c r="P5303" s="16">
        <v>378000</v>
      </c>
      <c r="Q5303" s="16">
        <v>14</v>
      </c>
      <c r="R5303" s="16">
        <v>1890000</v>
      </c>
      <c r="S5303" s="16">
        <v>70</v>
      </c>
      <c r="T5303" s="16" t="s">
        <v>25</v>
      </c>
      <c r="U5303" s="16" t="s">
        <v>2567</v>
      </c>
      <c r="V5303" s="16" t="s">
        <v>199</v>
      </c>
    </row>
    <row r="5304" spans="1:22" ht="37.5" x14ac:dyDescent="0.3">
      <c r="A5304" s="16">
        <v>5299</v>
      </c>
      <c r="B5304" s="16" t="s">
        <v>4019</v>
      </c>
      <c r="C5304" s="16" t="s">
        <v>4020</v>
      </c>
      <c r="D5304" s="16" t="s">
        <v>4021</v>
      </c>
      <c r="E5304" s="16" t="s">
        <v>13674</v>
      </c>
      <c r="F5304" s="16"/>
      <c r="G5304" s="151" t="s">
        <v>9115</v>
      </c>
      <c r="H5304" s="166">
        <v>1886742.68</v>
      </c>
      <c r="I5304" s="166" t="s">
        <v>9941</v>
      </c>
      <c r="J5304" s="166"/>
      <c r="K5304" s="166"/>
      <c r="L5304" s="166"/>
      <c r="M5304" s="166"/>
      <c r="N5304" s="166"/>
      <c r="O5304" s="166"/>
      <c r="P5304" s="166"/>
      <c r="Q5304" s="166"/>
      <c r="R5304" s="16">
        <v>1886742.68</v>
      </c>
      <c r="S5304" s="275">
        <v>38</v>
      </c>
      <c r="T5304" s="123" t="s">
        <v>13573</v>
      </c>
      <c r="U5304" s="118"/>
      <c r="V5304" s="118" t="s">
        <v>13675</v>
      </c>
    </row>
    <row r="5305" spans="1:22" ht="409.5" x14ac:dyDescent="0.3">
      <c r="A5305" s="16">
        <v>5300</v>
      </c>
      <c r="B5305" s="21" t="s">
        <v>968</v>
      </c>
      <c r="C5305" s="16" t="s">
        <v>969</v>
      </c>
      <c r="D5305" s="16" t="s">
        <v>970</v>
      </c>
      <c r="E5305" s="16" t="s">
        <v>10349</v>
      </c>
      <c r="F5305" s="16"/>
      <c r="G5305" s="16" t="s">
        <v>1493</v>
      </c>
      <c r="H5305" s="251">
        <v>1884869.2</v>
      </c>
      <c r="I5305" s="251">
        <v>14</v>
      </c>
      <c r="J5305" s="16">
        <v>0</v>
      </c>
      <c r="K5305" s="16">
        <v>0</v>
      </c>
      <c r="L5305" s="16">
        <v>0</v>
      </c>
      <c r="M5305" s="16">
        <v>0</v>
      </c>
      <c r="N5305" s="16">
        <v>0</v>
      </c>
      <c r="O5305" s="16">
        <v>0</v>
      </c>
      <c r="P5305" s="16">
        <v>0</v>
      </c>
      <c r="Q5305" s="16">
        <v>0</v>
      </c>
      <c r="R5305" s="16">
        <v>1884869.2</v>
      </c>
      <c r="S5305" s="16">
        <v>14</v>
      </c>
      <c r="T5305" s="16" t="s">
        <v>76</v>
      </c>
      <c r="U5305" s="16" t="s">
        <v>83</v>
      </c>
      <c r="V5305" s="16" t="s">
        <v>10350</v>
      </c>
    </row>
    <row r="5306" spans="1:22" ht="93.75" x14ac:dyDescent="0.3">
      <c r="A5306" s="16">
        <v>5301</v>
      </c>
      <c r="B5306" s="21" t="s">
        <v>4736</v>
      </c>
      <c r="C5306" s="16" t="s">
        <v>4737</v>
      </c>
      <c r="D5306" s="16" t="s">
        <v>4738</v>
      </c>
      <c r="E5306" s="16" t="s">
        <v>4739</v>
      </c>
      <c r="F5306" s="16"/>
      <c r="G5306" s="16" t="s">
        <v>1493</v>
      </c>
      <c r="H5306" s="251">
        <v>341000</v>
      </c>
      <c r="I5306" s="251">
        <v>220</v>
      </c>
      <c r="J5306" s="16">
        <v>358050</v>
      </c>
      <c r="K5306" s="16">
        <v>220</v>
      </c>
      <c r="L5306" s="16">
        <v>375952.5</v>
      </c>
      <c r="M5306" s="16">
        <v>220</v>
      </c>
      <c r="N5306" s="16">
        <v>394750.125</v>
      </c>
      <c r="O5306" s="16">
        <v>220</v>
      </c>
      <c r="P5306" s="16">
        <v>414487.63125000003</v>
      </c>
      <c r="Q5306" s="16">
        <v>220</v>
      </c>
      <c r="R5306" s="16">
        <v>1884240.2562500001</v>
      </c>
      <c r="S5306" s="16">
        <v>1100</v>
      </c>
      <c r="T5306" s="16" t="s">
        <v>50</v>
      </c>
      <c r="U5306" s="16" t="s">
        <v>2567</v>
      </c>
      <c r="V5306" s="16" t="s">
        <v>4740</v>
      </c>
    </row>
    <row r="5307" spans="1:22" ht="375" x14ac:dyDescent="0.3">
      <c r="A5307" s="16">
        <v>5302</v>
      </c>
      <c r="B5307" s="21" t="s">
        <v>8713</v>
      </c>
      <c r="C5307" s="16" t="s">
        <v>453</v>
      </c>
      <c r="D5307" s="16" t="s">
        <v>452</v>
      </c>
      <c r="E5307" s="16" t="s">
        <v>454</v>
      </c>
      <c r="F5307" s="16"/>
      <c r="G5307" s="16" t="s">
        <v>33</v>
      </c>
      <c r="H5307" s="251">
        <v>258000</v>
      </c>
      <c r="I5307" s="251">
        <v>4</v>
      </c>
      <c r="J5307" s="16">
        <v>406350</v>
      </c>
      <c r="K5307" s="16">
        <v>6</v>
      </c>
      <c r="L5307" s="16">
        <v>406350</v>
      </c>
      <c r="M5307" s="16">
        <v>6</v>
      </c>
      <c r="N5307" s="16">
        <v>406350</v>
      </c>
      <c r="O5307" s="16">
        <v>6</v>
      </c>
      <c r="P5307" s="16">
        <v>406350</v>
      </c>
      <c r="Q5307" s="16">
        <v>6</v>
      </c>
      <c r="R5307" s="16">
        <v>1883400</v>
      </c>
      <c r="S5307" s="16">
        <v>28</v>
      </c>
      <c r="T5307" s="16" t="s">
        <v>213</v>
      </c>
      <c r="U5307" s="16" t="s">
        <v>455</v>
      </c>
      <c r="V5307" s="16" t="s">
        <v>7830</v>
      </c>
    </row>
    <row r="5308" spans="1:22" ht="93.75" x14ac:dyDescent="0.3">
      <c r="A5308" s="16">
        <v>5303</v>
      </c>
      <c r="B5308" s="16" t="s">
        <v>501</v>
      </c>
      <c r="C5308" s="16" t="s">
        <v>9275</v>
      </c>
      <c r="D5308" s="16" t="s">
        <v>9276</v>
      </c>
      <c r="E5308" s="16" t="s">
        <v>13143</v>
      </c>
      <c r="F5308" s="16"/>
      <c r="G5308" s="151" t="s">
        <v>9115</v>
      </c>
      <c r="H5308" s="166">
        <v>1882446.72</v>
      </c>
      <c r="I5308" s="166" t="s">
        <v>9117</v>
      </c>
      <c r="J5308" s="166"/>
      <c r="K5308" s="166"/>
      <c r="L5308" s="166"/>
      <c r="M5308" s="166"/>
      <c r="N5308" s="166"/>
      <c r="O5308" s="166"/>
      <c r="P5308" s="166"/>
      <c r="Q5308" s="166"/>
      <c r="R5308" s="16">
        <v>1882446.72</v>
      </c>
      <c r="S5308" s="275">
        <v>200</v>
      </c>
      <c r="T5308" s="20" t="s">
        <v>12910</v>
      </c>
      <c r="U5308" s="118" t="s">
        <v>2567</v>
      </c>
      <c r="V5308" s="118" t="s">
        <v>13144</v>
      </c>
    </row>
    <row r="5309" spans="1:22" ht="56.25" x14ac:dyDescent="0.3">
      <c r="A5309" s="16">
        <v>5304</v>
      </c>
      <c r="B5309" s="21" t="s">
        <v>1193</v>
      </c>
      <c r="C5309" s="16" t="s">
        <v>5029</v>
      </c>
      <c r="D5309" s="16" t="s">
        <v>5030</v>
      </c>
      <c r="E5309" s="16" t="s">
        <v>10376</v>
      </c>
      <c r="F5309" s="16"/>
      <c r="G5309" s="16" t="s">
        <v>9115</v>
      </c>
      <c r="H5309" s="251">
        <v>1881600</v>
      </c>
      <c r="I5309" s="251" t="s">
        <v>9120</v>
      </c>
      <c r="J5309" s="16"/>
      <c r="K5309" s="16"/>
      <c r="L5309" s="16"/>
      <c r="M5309" s="16"/>
      <c r="N5309" s="16"/>
      <c r="O5309" s="16"/>
      <c r="P5309" s="16"/>
      <c r="Q5309" s="16"/>
      <c r="R5309" s="16">
        <v>1881600</v>
      </c>
      <c r="S5309" s="16">
        <v>2</v>
      </c>
      <c r="T5309" s="16" t="s">
        <v>76</v>
      </c>
      <c r="U5309" s="16" t="s">
        <v>294</v>
      </c>
      <c r="V5309" s="16" t="s">
        <v>10377</v>
      </c>
    </row>
    <row r="5310" spans="1:22" ht="93.75" x14ac:dyDescent="0.3">
      <c r="A5310" s="16">
        <v>5305</v>
      </c>
      <c r="B5310" s="113" t="s">
        <v>14590</v>
      </c>
      <c r="C5310" s="113" t="s">
        <v>14591</v>
      </c>
      <c r="D5310" s="113" t="s">
        <v>14592</v>
      </c>
      <c r="E5310" s="113" t="s">
        <v>14594</v>
      </c>
      <c r="F5310" s="20" t="s">
        <v>14449</v>
      </c>
      <c r="G5310" s="113" t="s">
        <v>9115</v>
      </c>
      <c r="H5310" s="189">
        <v>1881600</v>
      </c>
      <c r="I5310" s="172" t="s">
        <v>9123</v>
      </c>
      <c r="J5310" s="20"/>
      <c r="K5310" s="20"/>
      <c r="L5310" s="20"/>
      <c r="M5310" s="20"/>
      <c r="N5310" s="20"/>
      <c r="O5310" s="20"/>
      <c r="P5310" s="20"/>
      <c r="Q5310" s="20"/>
      <c r="R5310" s="16">
        <v>1881600</v>
      </c>
      <c r="S5310" s="21">
        <v>6</v>
      </c>
      <c r="T5310" s="21" t="s">
        <v>14570</v>
      </c>
      <c r="U5310" s="16"/>
      <c r="V5310" s="112"/>
    </row>
    <row r="5311" spans="1:22" ht="56.25" x14ac:dyDescent="0.3">
      <c r="A5311" s="16">
        <v>5306</v>
      </c>
      <c r="B5311" s="51" t="s">
        <v>14801</v>
      </c>
      <c r="C5311" s="51" t="s">
        <v>14802</v>
      </c>
      <c r="D5311" s="51" t="s">
        <v>14803</v>
      </c>
      <c r="E5311" s="51" t="s">
        <v>15121</v>
      </c>
      <c r="F5311" s="51"/>
      <c r="G5311" s="51" t="s">
        <v>9115</v>
      </c>
      <c r="H5311" s="437">
        <v>1881600</v>
      </c>
      <c r="I5311" s="251" t="s">
        <v>9278</v>
      </c>
      <c r="J5311" s="17"/>
      <c r="K5311" s="17"/>
      <c r="L5311" s="17"/>
      <c r="M5311" s="17"/>
      <c r="N5311" s="17"/>
      <c r="O5311" s="17"/>
      <c r="P5311" s="17"/>
      <c r="Q5311" s="17"/>
      <c r="R5311" s="16">
        <v>1881600</v>
      </c>
      <c r="S5311" s="16">
        <v>48</v>
      </c>
      <c r="T5311" s="51" t="s">
        <v>14655</v>
      </c>
      <c r="U5311" s="51"/>
      <c r="V5311" s="17"/>
    </row>
    <row r="5312" spans="1:22" ht="56.25" x14ac:dyDescent="0.3">
      <c r="A5312" s="16">
        <v>5307</v>
      </c>
      <c r="B5312" s="51" t="s">
        <v>842</v>
      </c>
      <c r="C5312" s="51" t="s">
        <v>3331</v>
      </c>
      <c r="D5312" s="51" t="s">
        <v>3332</v>
      </c>
      <c r="E5312" s="51" t="s">
        <v>15122</v>
      </c>
      <c r="F5312" s="51"/>
      <c r="G5312" s="51" t="s">
        <v>9115</v>
      </c>
      <c r="H5312" s="437">
        <v>1881600</v>
      </c>
      <c r="I5312" s="251" t="s">
        <v>9207</v>
      </c>
      <c r="J5312" s="17"/>
      <c r="K5312" s="17"/>
      <c r="L5312" s="17"/>
      <c r="M5312" s="17"/>
      <c r="N5312" s="17"/>
      <c r="O5312" s="17"/>
      <c r="P5312" s="17"/>
      <c r="Q5312" s="17"/>
      <c r="R5312" s="16">
        <v>1881600</v>
      </c>
      <c r="S5312" s="16">
        <v>60</v>
      </c>
      <c r="T5312" s="51" t="s">
        <v>14655</v>
      </c>
      <c r="U5312" s="51"/>
      <c r="V5312" s="17"/>
    </row>
    <row r="5313" spans="1:22" ht="56.25" x14ac:dyDescent="0.3">
      <c r="A5313" s="16">
        <v>5308</v>
      </c>
      <c r="B5313" s="51" t="s">
        <v>3340</v>
      </c>
      <c r="C5313" s="51" t="s">
        <v>3339</v>
      </c>
      <c r="D5313" s="51" t="s">
        <v>1764</v>
      </c>
      <c r="E5313" s="51" t="s">
        <v>15123</v>
      </c>
      <c r="F5313" s="40" t="s">
        <v>14449</v>
      </c>
      <c r="G5313" s="51" t="s">
        <v>9115</v>
      </c>
      <c r="H5313" s="437">
        <v>1881600</v>
      </c>
      <c r="I5313" s="251" t="s">
        <v>9127</v>
      </c>
      <c r="J5313" s="17"/>
      <c r="K5313" s="17"/>
      <c r="L5313" s="17"/>
      <c r="M5313" s="17"/>
      <c r="N5313" s="17"/>
      <c r="O5313" s="17"/>
      <c r="P5313" s="17"/>
      <c r="Q5313" s="17"/>
      <c r="R5313" s="16">
        <v>1881600</v>
      </c>
      <c r="S5313" s="16">
        <v>15</v>
      </c>
      <c r="T5313" s="51" t="s">
        <v>14655</v>
      </c>
      <c r="U5313" s="51"/>
      <c r="V5313" s="17"/>
    </row>
    <row r="5314" spans="1:22" x14ac:dyDescent="0.3">
      <c r="A5314" s="16">
        <v>5309</v>
      </c>
      <c r="B5314" s="118" t="s">
        <v>915</v>
      </c>
      <c r="C5314" s="118" t="s">
        <v>916</v>
      </c>
      <c r="D5314" s="118" t="s">
        <v>917</v>
      </c>
      <c r="E5314" s="118" t="s">
        <v>14556</v>
      </c>
      <c r="F5314" s="118" t="s">
        <v>14449</v>
      </c>
      <c r="G5314" s="118" t="s">
        <v>9115</v>
      </c>
      <c r="H5314" s="166">
        <v>734142.9</v>
      </c>
      <c r="I5314" s="166">
        <v>15</v>
      </c>
      <c r="J5314" s="118">
        <v>286272</v>
      </c>
      <c r="K5314" s="118">
        <v>15</v>
      </c>
      <c r="L5314" s="118">
        <v>286272</v>
      </c>
      <c r="M5314" s="118">
        <v>15</v>
      </c>
      <c r="N5314" s="118">
        <v>286272</v>
      </c>
      <c r="O5314" s="118">
        <v>15</v>
      </c>
      <c r="P5314" s="118">
        <v>286272</v>
      </c>
      <c r="Q5314" s="118">
        <v>15</v>
      </c>
      <c r="R5314" s="16">
        <f>H5314+J5314+L5314+N5314+P5314</f>
        <v>1879230.9</v>
      </c>
      <c r="S5314" s="118">
        <v>150</v>
      </c>
      <c r="T5314" s="20" t="s">
        <v>15403</v>
      </c>
      <c r="U5314" s="118"/>
      <c r="V5314" s="118"/>
    </row>
    <row r="5315" spans="1:22" ht="56.25" customHeight="1" x14ac:dyDescent="0.3">
      <c r="A5315" s="16">
        <v>5310</v>
      </c>
      <c r="B5315" s="113" t="s">
        <v>2062</v>
      </c>
      <c r="C5315" s="113" t="s">
        <v>4434</v>
      </c>
      <c r="D5315" s="113" t="s">
        <v>1954</v>
      </c>
      <c r="E5315" s="113" t="s">
        <v>15559</v>
      </c>
      <c r="F5315" s="113" t="s">
        <v>14449</v>
      </c>
      <c r="G5315" s="113" t="s">
        <v>7084</v>
      </c>
      <c r="H5315" s="189">
        <v>1876742.78</v>
      </c>
      <c r="I5315" s="189" t="s">
        <v>10775</v>
      </c>
      <c r="J5315" s="20"/>
      <c r="K5315" s="20"/>
      <c r="L5315" s="20"/>
      <c r="M5315" s="20"/>
      <c r="N5315" s="20"/>
      <c r="O5315" s="20"/>
      <c r="P5315" s="20"/>
      <c r="Q5315" s="20"/>
      <c r="R5315" s="16">
        <v>1876742.78</v>
      </c>
      <c r="S5315" s="21">
        <v>380</v>
      </c>
      <c r="T5315" s="113" t="s">
        <v>15626</v>
      </c>
      <c r="U5315" s="238"/>
      <c r="V5315" s="112"/>
    </row>
    <row r="5316" spans="1:22" ht="37.5" x14ac:dyDescent="0.3">
      <c r="A5316" s="16">
        <v>5311</v>
      </c>
      <c r="B5316" s="114" t="s">
        <v>8051</v>
      </c>
      <c r="C5316" s="114" t="s">
        <v>15448</v>
      </c>
      <c r="D5316" s="114" t="s">
        <v>15449</v>
      </c>
      <c r="E5316" s="114" t="s">
        <v>1051</v>
      </c>
      <c r="F5316" s="114" t="s">
        <v>14449</v>
      </c>
      <c r="G5316" s="114" t="s">
        <v>9115</v>
      </c>
      <c r="H5316" s="189">
        <v>1875148.8</v>
      </c>
      <c r="I5316" s="172" t="s">
        <v>15888</v>
      </c>
      <c r="J5316" s="20"/>
      <c r="K5316" s="20"/>
      <c r="L5316" s="20"/>
      <c r="M5316" s="20"/>
      <c r="N5316" s="20"/>
      <c r="O5316" s="20"/>
      <c r="P5316" s="20"/>
      <c r="Q5316" s="20"/>
      <c r="R5316" s="16">
        <v>1875148.8</v>
      </c>
      <c r="S5316" s="21">
        <v>960</v>
      </c>
      <c r="T5316" s="20" t="s">
        <v>15828</v>
      </c>
      <c r="U5316" s="112"/>
      <c r="V5316" s="37"/>
    </row>
    <row r="5317" spans="1:22" ht="56.25" x14ac:dyDescent="0.3">
      <c r="A5317" s="16">
        <v>5312</v>
      </c>
      <c r="B5317" s="16" t="s">
        <v>8761</v>
      </c>
      <c r="C5317" s="16" t="s">
        <v>11319</v>
      </c>
      <c r="D5317" s="16" t="s">
        <v>11320</v>
      </c>
      <c r="E5317" s="16" t="s">
        <v>12813</v>
      </c>
      <c r="F5317" s="16"/>
      <c r="G5317" s="151" t="s">
        <v>9122</v>
      </c>
      <c r="H5317" s="275">
        <v>0</v>
      </c>
      <c r="I5317" s="275">
        <v>0</v>
      </c>
      <c r="J5317" s="275">
        <v>0</v>
      </c>
      <c r="K5317" s="275">
        <v>0</v>
      </c>
      <c r="L5317" s="275">
        <v>937500</v>
      </c>
      <c r="M5317" s="275" t="s">
        <v>10182</v>
      </c>
      <c r="N5317" s="275">
        <v>0</v>
      </c>
      <c r="O5317" s="275">
        <v>0</v>
      </c>
      <c r="P5317" s="275">
        <v>937500</v>
      </c>
      <c r="Q5317" s="275" t="s">
        <v>10182</v>
      </c>
      <c r="R5317" s="16">
        <v>1875000</v>
      </c>
      <c r="S5317" s="275">
        <v>2000</v>
      </c>
      <c r="T5317" s="38" t="s">
        <v>11752</v>
      </c>
      <c r="U5317" s="279"/>
      <c r="V5317" s="279"/>
    </row>
    <row r="5318" spans="1:22" ht="75" x14ac:dyDescent="0.3">
      <c r="A5318" s="16">
        <v>5313</v>
      </c>
      <c r="B5318" s="16" t="s">
        <v>2548</v>
      </c>
      <c r="C5318" s="16" t="s">
        <v>13145</v>
      </c>
      <c r="D5318" s="16" t="s">
        <v>13146</v>
      </c>
      <c r="E5318" s="16" t="s">
        <v>13147</v>
      </c>
      <c r="F5318" s="16"/>
      <c r="G5318" s="151" t="s">
        <v>33</v>
      </c>
      <c r="H5318" s="166">
        <v>937500</v>
      </c>
      <c r="I5318" s="166">
        <v>25</v>
      </c>
      <c r="J5318" s="166">
        <v>937500</v>
      </c>
      <c r="K5318" s="166">
        <v>25</v>
      </c>
      <c r="L5318" s="166">
        <v>0</v>
      </c>
      <c r="M5318" s="166">
        <v>0</v>
      </c>
      <c r="N5318" s="166">
        <v>0</v>
      </c>
      <c r="O5318" s="166">
        <v>0</v>
      </c>
      <c r="P5318" s="166">
        <v>0</v>
      </c>
      <c r="Q5318" s="166">
        <v>0</v>
      </c>
      <c r="R5318" s="16">
        <v>1875000</v>
      </c>
      <c r="S5318" s="275">
        <v>50</v>
      </c>
      <c r="T5318" s="123" t="s">
        <v>12910</v>
      </c>
      <c r="U5318" s="166" t="s">
        <v>2567</v>
      </c>
      <c r="V5318" s="166" t="s">
        <v>2567</v>
      </c>
    </row>
    <row r="5319" spans="1:22" ht="37.5" x14ac:dyDescent="0.3">
      <c r="A5319" s="16">
        <v>5314</v>
      </c>
      <c r="B5319" s="125" t="s">
        <v>15908</v>
      </c>
      <c r="C5319" s="125" t="s">
        <v>15909</v>
      </c>
      <c r="D5319" s="125" t="s">
        <v>15910</v>
      </c>
      <c r="E5319" s="125" t="s">
        <v>15911</v>
      </c>
      <c r="F5319" s="125" t="s">
        <v>14449</v>
      </c>
      <c r="G5319" s="125" t="s">
        <v>9115</v>
      </c>
      <c r="H5319" s="180">
        <v>1875000</v>
      </c>
      <c r="I5319" s="180" t="s">
        <v>15025</v>
      </c>
      <c r="J5319" s="198"/>
      <c r="K5319" s="198"/>
      <c r="L5319" s="198"/>
      <c r="M5319" s="198"/>
      <c r="N5319" s="198"/>
      <c r="O5319" s="198"/>
      <c r="P5319" s="198"/>
      <c r="Q5319" s="198"/>
      <c r="R5319" s="16">
        <v>1875000</v>
      </c>
      <c r="S5319" s="210">
        <v>75</v>
      </c>
      <c r="T5319" s="214" t="s">
        <v>15902</v>
      </c>
      <c r="U5319" s="226"/>
      <c r="V5319" s="226"/>
    </row>
    <row r="5320" spans="1:22" x14ac:dyDescent="0.3">
      <c r="A5320" s="16">
        <v>5315</v>
      </c>
      <c r="B5320" s="118" t="s">
        <v>435</v>
      </c>
      <c r="C5320" s="118" t="s">
        <v>436</v>
      </c>
      <c r="D5320" s="118" t="s">
        <v>437</v>
      </c>
      <c r="E5320" s="118" t="s">
        <v>14427</v>
      </c>
      <c r="F5320" s="118"/>
      <c r="G5320" s="118" t="s">
        <v>14418</v>
      </c>
      <c r="H5320" s="329">
        <v>374850</v>
      </c>
      <c r="I5320" s="329">
        <v>34</v>
      </c>
      <c r="J5320" s="329">
        <v>374850</v>
      </c>
      <c r="K5320" s="330">
        <v>34</v>
      </c>
      <c r="L5320" s="329">
        <v>374850</v>
      </c>
      <c r="M5320" s="330">
        <v>34</v>
      </c>
      <c r="N5320" s="329">
        <v>374850</v>
      </c>
      <c r="O5320" s="330">
        <v>34</v>
      </c>
      <c r="P5320" s="329">
        <v>374850</v>
      </c>
      <c r="Q5320" s="330">
        <v>34</v>
      </c>
      <c r="R5320" s="16">
        <v>1874250</v>
      </c>
      <c r="S5320" s="331">
        <v>170</v>
      </c>
      <c r="T5320" s="102" t="s">
        <v>14417</v>
      </c>
      <c r="U5320" s="215"/>
      <c r="V5320" s="215"/>
    </row>
    <row r="5321" spans="1:22" ht="356.25" x14ac:dyDescent="0.3">
      <c r="A5321" s="16">
        <v>5316</v>
      </c>
      <c r="B5321" s="21" t="s">
        <v>2949</v>
      </c>
      <c r="C5321" s="16" t="s">
        <v>3760</v>
      </c>
      <c r="D5321" s="16" t="s">
        <v>3761</v>
      </c>
      <c r="E5321" s="16" t="s">
        <v>9140</v>
      </c>
      <c r="F5321" s="16"/>
      <c r="G5321" s="16" t="s">
        <v>7034</v>
      </c>
      <c r="H5321" s="251">
        <v>519865.37200000003</v>
      </c>
      <c r="I5321" s="251">
        <v>1</v>
      </c>
      <c r="J5321" s="16">
        <v>1353119.3865000003</v>
      </c>
      <c r="K5321" s="16">
        <v>3</v>
      </c>
      <c r="L5321" s="16">
        <v>0</v>
      </c>
      <c r="M5321" s="16">
        <v>0</v>
      </c>
      <c r="N5321" s="16">
        <v>0</v>
      </c>
      <c r="O5321" s="16">
        <v>0</v>
      </c>
      <c r="P5321" s="16">
        <v>0</v>
      </c>
      <c r="Q5321" s="16">
        <v>0</v>
      </c>
      <c r="R5321" s="16">
        <v>1872984.7585000002</v>
      </c>
      <c r="S5321" s="16">
        <v>4</v>
      </c>
      <c r="T5321" s="16" t="s">
        <v>9133</v>
      </c>
      <c r="U5321" s="16" t="s">
        <v>83</v>
      </c>
      <c r="V5321" s="16"/>
    </row>
    <row r="5322" spans="1:22" ht="37.5" x14ac:dyDescent="0.3">
      <c r="A5322" s="16">
        <v>5317</v>
      </c>
      <c r="B5322" s="21" t="s">
        <v>781</v>
      </c>
      <c r="C5322" s="16" t="s">
        <v>782</v>
      </c>
      <c r="D5322" s="16" t="s">
        <v>783</v>
      </c>
      <c r="E5322" s="16" t="s">
        <v>1048</v>
      </c>
      <c r="F5322" s="16"/>
      <c r="G5322" s="16" t="s">
        <v>33</v>
      </c>
      <c r="H5322" s="251">
        <v>600000</v>
      </c>
      <c r="I5322" s="251">
        <v>600</v>
      </c>
      <c r="J5322" s="16">
        <v>624000</v>
      </c>
      <c r="K5322" s="16">
        <v>600</v>
      </c>
      <c r="L5322" s="16">
        <v>648960</v>
      </c>
      <c r="M5322" s="16">
        <v>600</v>
      </c>
      <c r="N5322" s="16">
        <v>0</v>
      </c>
      <c r="O5322" s="16">
        <v>0</v>
      </c>
      <c r="P5322" s="16">
        <v>0</v>
      </c>
      <c r="Q5322" s="16">
        <v>0</v>
      </c>
      <c r="R5322" s="16">
        <v>1872960</v>
      </c>
      <c r="S5322" s="16">
        <v>1800</v>
      </c>
      <c r="T5322" s="16" t="s">
        <v>50</v>
      </c>
      <c r="U5322" s="16" t="s">
        <v>83</v>
      </c>
      <c r="V5322" s="16" t="s">
        <v>1049</v>
      </c>
    </row>
    <row r="5323" spans="1:22" ht="56.25" x14ac:dyDescent="0.3">
      <c r="A5323" s="16">
        <v>5318</v>
      </c>
      <c r="B5323" s="16" t="s">
        <v>1930</v>
      </c>
      <c r="C5323" s="16" t="s">
        <v>13267</v>
      </c>
      <c r="D5323" s="16" t="s">
        <v>13268</v>
      </c>
      <c r="E5323" s="16" t="s">
        <v>13315</v>
      </c>
      <c r="F5323" s="16"/>
      <c r="G5323" s="151" t="s">
        <v>9115</v>
      </c>
      <c r="H5323" s="168">
        <v>891758.57</v>
      </c>
      <c r="I5323" s="299">
        <v>6</v>
      </c>
      <c r="J5323" s="299">
        <v>980934</v>
      </c>
      <c r="K5323" s="299">
        <v>6</v>
      </c>
      <c r="L5323" s="166">
        <v>0</v>
      </c>
      <c r="M5323" s="166">
        <v>0</v>
      </c>
      <c r="N5323" s="166">
        <v>0</v>
      </c>
      <c r="O5323" s="166">
        <v>0</v>
      </c>
      <c r="P5323" s="166">
        <v>0</v>
      </c>
      <c r="Q5323" s="166">
        <v>0</v>
      </c>
      <c r="R5323" s="16">
        <v>1872692.5699999998</v>
      </c>
      <c r="S5323" s="275">
        <v>12</v>
      </c>
      <c r="T5323" s="20" t="s">
        <v>13227</v>
      </c>
      <c r="U5323" s="118"/>
      <c r="V5323" s="118"/>
    </row>
    <row r="5324" spans="1:22" ht="409.5" x14ac:dyDescent="0.3">
      <c r="A5324" s="16">
        <v>5319</v>
      </c>
      <c r="B5324" s="21" t="s">
        <v>3912</v>
      </c>
      <c r="C5324" s="16" t="s">
        <v>3250</v>
      </c>
      <c r="D5324" s="16" t="s">
        <v>3251</v>
      </c>
      <c r="E5324" s="16" t="s">
        <v>3913</v>
      </c>
      <c r="F5324" s="16"/>
      <c r="G5324" s="16" t="s">
        <v>33</v>
      </c>
      <c r="H5324" s="251">
        <v>406800</v>
      </c>
      <c r="I5324" s="251">
        <v>6</v>
      </c>
      <c r="J5324" s="16">
        <v>366106</v>
      </c>
      <c r="K5324" s="16">
        <v>5</v>
      </c>
      <c r="L5324" s="16">
        <v>366106</v>
      </c>
      <c r="M5324" s="16">
        <v>5</v>
      </c>
      <c r="N5324" s="16">
        <v>366106</v>
      </c>
      <c r="O5324" s="16">
        <v>5</v>
      </c>
      <c r="P5324" s="16">
        <v>366106</v>
      </c>
      <c r="Q5324" s="16">
        <v>5</v>
      </c>
      <c r="R5324" s="16">
        <v>1871224</v>
      </c>
      <c r="S5324" s="16">
        <v>26</v>
      </c>
      <c r="T5324" s="16" t="s">
        <v>25</v>
      </c>
      <c r="U5324" s="16" t="s">
        <v>2567</v>
      </c>
      <c r="V5324" s="16" t="s">
        <v>2610</v>
      </c>
    </row>
    <row r="5325" spans="1:22" ht="409.5" x14ac:dyDescent="0.3">
      <c r="A5325" s="16">
        <v>5320</v>
      </c>
      <c r="B5325" s="21" t="s">
        <v>3919</v>
      </c>
      <c r="C5325" s="16" t="s">
        <v>1577</v>
      </c>
      <c r="D5325" s="16" t="s">
        <v>1578</v>
      </c>
      <c r="E5325" s="16" t="s">
        <v>3920</v>
      </c>
      <c r="F5325" s="16"/>
      <c r="G5325" s="16" t="s">
        <v>33</v>
      </c>
      <c r="H5325" s="251">
        <v>378209.6</v>
      </c>
      <c r="I5325" s="251">
        <v>160</v>
      </c>
      <c r="J5325" s="16">
        <v>372915</v>
      </c>
      <c r="K5325" s="16">
        <v>90</v>
      </c>
      <c r="L5325" s="16">
        <v>372915</v>
      </c>
      <c r="M5325" s="16">
        <v>90</v>
      </c>
      <c r="N5325" s="16">
        <v>372915</v>
      </c>
      <c r="O5325" s="16">
        <v>90</v>
      </c>
      <c r="P5325" s="16">
        <v>372915</v>
      </c>
      <c r="Q5325" s="16">
        <v>90</v>
      </c>
      <c r="R5325" s="16">
        <v>1869869.6</v>
      </c>
      <c r="S5325" s="16">
        <v>520</v>
      </c>
      <c r="T5325" s="16" t="s">
        <v>25</v>
      </c>
      <c r="U5325" s="16" t="s">
        <v>2567</v>
      </c>
      <c r="V5325" s="16" t="s">
        <v>3921</v>
      </c>
    </row>
    <row r="5326" spans="1:22" ht="75" x14ac:dyDescent="0.3">
      <c r="A5326" s="16">
        <v>5321</v>
      </c>
      <c r="B5326" s="21" t="s">
        <v>561</v>
      </c>
      <c r="C5326" s="16" t="s">
        <v>562</v>
      </c>
      <c r="D5326" s="16" t="s">
        <v>563</v>
      </c>
      <c r="E5326" s="16" t="s">
        <v>564</v>
      </c>
      <c r="F5326" s="40" t="s">
        <v>565</v>
      </c>
      <c r="G5326" s="16" t="s">
        <v>33</v>
      </c>
      <c r="H5326" s="251">
        <v>934920.00000000012</v>
      </c>
      <c r="I5326" s="251">
        <v>100</v>
      </c>
      <c r="J5326" s="29">
        <v>934920.00000000012</v>
      </c>
      <c r="K5326" s="16">
        <v>100</v>
      </c>
      <c r="L5326" s="16">
        <v>0</v>
      </c>
      <c r="M5326" s="16">
        <v>0</v>
      </c>
      <c r="N5326" s="16">
        <v>0</v>
      </c>
      <c r="O5326" s="16">
        <v>0</v>
      </c>
      <c r="P5326" s="16">
        <v>0</v>
      </c>
      <c r="Q5326" s="16">
        <v>0</v>
      </c>
      <c r="R5326" s="16">
        <v>1869840.0000000002</v>
      </c>
      <c r="S5326" s="16">
        <v>200</v>
      </c>
      <c r="T5326" s="16" t="s">
        <v>213</v>
      </c>
      <c r="U5326" s="16" t="s">
        <v>83</v>
      </c>
      <c r="V5326" s="16" t="s">
        <v>566</v>
      </c>
    </row>
    <row r="5327" spans="1:22" ht="206.25" x14ac:dyDescent="0.3">
      <c r="A5327" s="16">
        <v>5322</v>
      </c>
      <c r="B5327" s="21" t="s">
        <v>8714</v>
      </c>
      <c r="C5327" s="16" t="s">
        <v>916</v>
      </c>
      <c r="D5327" s="16" t="s">
        <v>915</v>
      </c>
      <c r="E5327" s="16" t="s">
        <v>917</v>
      </c>
      <c r="F5327" s="16"/>
      <c r="G5327" s="16" t="s">
        <v>33</v>
      </c>
      <c r="H5327" s="251">
        <v>179611.90178571426</v>
      </c>
      <c r="I5327" s="251">
        <v>5</v>
      </c>
      <c r="J5327" s="16">
        <v>537600</v>
      </c>
      <c r="K5327" s="16">
        <v>14</v>
      </c>
      <c r="L5327" s="16">
        <v>384000</v>
      </c>
      <c r="M5327" s="16">
        <v>10</v>
      </c>
      <c r="N5327" s="16">
        <v>384000</v>
      </c>
      <c r="O5327" s="16">
        <v>10</v>
      </c>
      <c r="P5327" s="16">
        <v>384000</v>
      </c>
      <c r="Q5327" s="16">
        <v>10</v>
      </c>
      <c r="R5327" s="16">
        <v>1869211.9017857143</v>
      </c>
      <c r="S5327" s="16">
        <v>49</v>
      </c>
      <c r="T5327" s="16" t="s">
        <v>213</v>
      </c>
      <c r="U5327" s="16" t="s">
        <v>7048</v>
      </c>
      <c r="V5327" s="16" t="s">
        <v>7048</v>
      </c>
    </row>
    <row r="5328" spans="1:22" ht="56.25" x14ac:dyDescent="0.3">
      <c r="A5328" s="16">
        <v>5323</v>
      </c>
      <c r="B5328" s="21" t="s">
        <v>4156</v>
      </c>
      <c r="C5328" s="16" t="s">
        <v>4157</v>
      </c>
      <c r="D5328" s="16" t="s">
        <v>822</v>
      </c>
      <c r="E5328" s="16" t="s">
        <v>4158</v>
      </c>
      <c r="F5328" s="16" t="s">
        <v>4159</v>
      </c>
      <c r="G5328" s="16" t="s">
        <v>24</v>
      </c>
      <c r="H5328" s="251">
        <v>477492.24599999998</v>
      </c>
      <c r="I5328" s="251">
        <v>113.4</v>
      </c>
      <c r="J5328" s="16">
        <v>322084.34999999998</v>
      </c>
      <c r="K5328" s="16">
        <v>113.4</v>
      </c>
      <c r="L5328" s="16">
        <v>341409.41099999996</v>
      </c>
      <c r="M5328" s="16">
        <v>113.4</v>
      </c>
      <c r="N5328" s="16">
        <v>355065.78743999999</v>
      </c>
      <c r="O5328" s="16">
        <v>113.4</v>
      </c>
      <c r="P5328" s="16">
        <v>369268.41893759998</v>
      </c>
      <c r="Q5328" s="16">
        <v>113.4</v>
      </c>
      <c r="R5328" s="16">
        <v>1865320.2133775998</v>
      </c>
      <c r="S5328" s="16">
        <v>567</v>
      </c>
      <c r="T5328" s="16" t="s">
        <v>9759</v>
      </c>
      <c r="U5328" s="16"/>
      <c r="V5328" s="16" t="s">
        <v>4160</v>
      </c>
    </row>
    <row r="5329" spans="1:22" ht="56.25" x14ac:dyDescent="0.3">
      <c r="A5329" s="16">
        <v>5324</v>
      </c>
      <c r="B5329" s="21" t="s">
        <v>8715</v>
      </c>
      <c r="C5329" s="16" t="s">
        <v>8716</v>
      </c>
      <c r="D5329" s="16" t="s">
        <v>8717</v>
      </c>
      <c r="E5329" s="16" t="s">
        <v>8718</v>
      </c>
      <c r="F5329" s="16"/>
      <c r="G5329" s="16" t="s">
        <v>33</v>
      </c>
      <c r="H5329" s="251">
        <v>615000</v>
      </c>
      <c r="I5329" s="251">
        <v>10</v>
      </c>
      <c r="J5329" s="16">
        <v>312541.95</v>
      </c>
      <c r="K5329" s="16">
        <v>5</v>
      </c>
      <c r="L5329" s="16">
        <v>312541.95</v>
      </c>
      <c r="M5329" s="16">
        <v>5</v>
      </c>
      <c r="N5329" s="16">
        <v>312541.95</v>
      </c>
      <c r="O5329" s="16">
        <v>5</v>
      </c>
      <c r="P5329" s="16">
        <v>312541.95</v>
      </c>
      <c r="Q5329" s="16">
        <v>5</v>
      </c>
      <c r="R5329" s="16">
        <v>1865167.7999999998</v>
      </c>
      <c r="S5329" s="16">
        <v>30</v>
      </c>
      <c r="T5329" s="16" t="s">
        <v>213</v>
      </c>
      <c r="U5329" s="16" t="s">
        <v>7048</v>
      </c>
      <c r="V5329" s="16" t="s">
        <v>7048</v>
      </c>
    </row>
    <row r="5330" spans="1:22" ht="75" x14ac:dyDescent="0.3">
      <c r="A5330" s="16">
        <v>5325</v>
      </c>
      <c r="B5330" s="21" t="s">
        <v>8719</v>
      </c>
      <c r="C5330" s="16" t="s">
        <v>6326</v>
      </c>
      <c r="D5330" s="16" t="s">
        <v>6325</v>
      </c>
      <c r="E5330" s="16" t="s">
        <v>6327</v>
      </c>
      <c r="F5330" s="16"/>
      <c r="G5330" s="16" t="s">
        <v>33</v>
      </c>
      <c r="H5330" s="251">
        <v>799199.99999999988</v>
      </c>
      <c r="I5330" s="251">
        <v>27</v>
      </c>
      <c r="J5330" s="16">
        <v>319680</v>
      </c>
      <c r="K5330" s="16">
        <v>9</v>
      </c>
      <c r="L5330" s="16">
        <v>248640</v>
      </c>
      <c r="M5330" s="16">
        <v>7</v>
      </c>
      <c r="N5330" s="16">
        <v>248640</v>
      </c>
      <c r="O5330" s="16">
        <v>7</v>
      </c>
      <c r="P5330" s="16">
        <v>248640</v>
      </c>
      <c r="Q5330" s="16">
        <v>7</v>
      </c>
      <c r="R5330" s="16">
        <v>1864800</v>
      </c>
      <c r="S5330" s="16">
        <v>57</v>
      </c>
      <c r="T5330" s="16" t="s">
        <v>213</v>
      </c>
      <c r="U5330" s="16" t="s">
        <v>7048</v>
      </c>
      <c r="V5330" s="16" t="s">
        <v>7048</v>
      </c>
    </row>
    <row r="5331" spans="1:22" ht="409.5" x14ac:dyDescent="0.3">
      <c r="A5331" s="16">
        <v>5326</v>
      </c>
      <c r="B5331" s="21" t="s">
        <v>3932</v>
      </c>
      <c r="C5331" s="16" t="s">
        <v>3933</v>
      </c>
      <c r="D5331" s="16" t="s">
        <v>3934</v>
      </c>
      <c r="E5331" s="16" t="s">
        <v>3935</v>
      </c>
      <c r="F5331" s="16"/>
      <c r="G5331" s="16" t="s">
        <v>33</v>
      </c>
      <c r="H5331" s="251">
        <v>383040</v>
      </c>
      <c r="I5331" s="251">
        <v>36</v>
      </c>
      <c r="J5331" s="16">
        <v>370285.8</v>
      </c>
      <c r="K5331" s="16">
        <v>30</v>
      </c>
      <c r="L5331" s="16">
        <v>370285.8</v>
      </c>
      <c r="M5331" s="16">
        <v>30</v>
      </c>
      <c r="N5331" s="16">
        <v>370285.8</v>
      </c>
      <c r="O5331" s="16">
        <v>30</v>
      </c>
      <c r="P5331" s="16">
        <v>370285.8</v>
      </c>
      <c r="Q5331" s="16">
        <v>30</v>
      </c>
      <c r="R5331" s="16">
        <v>1864183.2000000002</v>
      </c>
      <c r="S5331" s="16">
        <v>156</v>
      </c>
      <c r="T5331" s="16" t="s">
        <v>25</v>
      </c>
      <c r="U5331" s="16" t="s">
        <v>204</v>
      </c>
      <c r="V5331" s="16" t="s">
        <v>2900</v>
      </c>
    </row>
    <row r="5332" spans="1:22" ht="187.5" x14ac:dyDescent="0.3">
      <c r="A5332" s="16">
        <v>5327</v>
      </c>
      <c r="B5332" s="21" t="s">
        <v>645</v>
      </c>
      <c r="C5332" s="16" t="s">
        <v>231</v>
      </c>
      <c r="D5332" s="16" t="s">
        <v>232</v>
      </c>
      <c r="E5332" s="16" t="s">
        <v>4686</v>
      </c>
      <c r="F5332" s="16"/>
      <c r="G5332" s="16" t="s">
        <v>33</v>
      </c>
      <c r="H5332" s="251">
        <v>1863587.355</v>
      </c>
      <c r="I5332" s="251">
        <v>10</v>
      </c>
      <c r="J5332" s="16">
        <v>0</v>
      </c>
      <c r="K5332" s="16">
        <v>0</v>
      </c>
      <c r="L5332" s="16">
        <v>0</v>
      </c>
      <c r="M5332" s="16">
        <v>0</v>
      </c>
      <c r="N5332" s="16">
        <v>0</v>
      </c>
      <c r="O5332" s="16">
        <v>0</v>
      </c>
      <c r="P5332" s="16">
        <v>0</v>
      </c>
      <c r="Q5332" s="16">
        <v>0</v>
      </c>
      <c r="R5332" s="16">
        <v>1863587.355</v>
      </c>
      <c r="S5332" s="16">
        <v>10</v>
      </c>
      <c r="T5332" s="16" t="s">
        <v>9133</v>
      </c>
      <c r="U5332" s="16" t="s">
        <v>83</v>
      </c>
      <c r="V5332" s="16" t="s">
        <v>199</v>
      </c>
    </row>
    <row r="5333" spans="1:22" ht="187.5" x14ac:dyDescent="0.3">
      <c r="A5333" s="16">
        <v>5328</v>
      </c>
      <c r="B5333" s="21" t="s">
        <v>645</v>
      </c>
      <c r="C5333" s="16" t="s">
        <v>231</v>
      </c>
      <c r="D5333" s="16" t="s">
        <v>232</v>
      </c>
      <c r="E5333" s="16" t="s">
        <v>4694</v>
      </c>
      <c r="F5333" s="16"/>
      <c r="G5333" s="16" t="s">
        <v>33</v>
      </c>
      <c r="H5333" s="251">
        <v>1863587.355</v>
      </c>
      <c r="I5333" s="251">
        <v>10</v>
      </c>
      <c r="J5333" s="16">
        <v>0</v>
      </c>
      <c r="K5333" s="16">
        <v>0</v>
      </c>
      <c r="L5333" s="16">
        <v>0</v>
      </c>
      <c r="M5333" s="16">
        <v>0</v>
      </c>
      <c r="N5333" s="16">
        <v>0</v>
      </c>
      <c r="O5333" s="16">
        <v>0</v>
      </c>
      <c r="P5333" s="16">
        <v>0</v>
      </c>
      <c r="Q5333" s="16">
        <v>0</v>
      </c>
      <c r="R5333" s="16">
        <v>1863587.355</v>
      </c>
      <c r="S5333" s="16">
        <v>10</v>
      </c>
      <c r="T5333" s="16" t="s">
        <v>9133</v>
      </c>
      <c r="U5333" s="16" t="s">
        <v>1320</v>
      </c>
      <c r="V5333" s="16" t="s">
        <v>3310</v>
      </c>
    </row>
    <row r="5334" spans="1:22" ht="75" x14ac:dyDescent="0.3">
      <c r="A5334" s="16">
        <v>5329</v>
      </c>
      <c r="B5334" s="21" t="s">
        <v>3355</v>
      </c>
      <c r="C5334" s="16" t="s">
        <v>5491</v>
      </c>
      <c r="D5334" s="16" t="s">
        <v>5492</v>
      </c>
      <c r="E5334" s="16" t="s">
        <v>5495</v>
      </c>
      <c r="F5334" s="16"/>
      <c r="G5334" s="16" t="s">
        <v>1493</v>
      </c>
      <c r="H5334" s="251">
        <v>1863080</v>
      </c>
      <c r="I5334" s="251">
        <v>94</v>
      </c>
      <c r="J5334" s="16">
        <v>0</v>
      </c>
      <c r="K5334" s="16">
        <v>0</v>
      </c>
      <c r="L5334" s="16">
        <v>0</v>
      </c>
      <c r="M5334" s="16">
        <v>0</v>
      </c>
      <c r="N5334" s="16">
        <v>0</v>
      </c>
      <c r="O5334" s="16">
        <v>0</v>
      </c>
      <c r="P5334" s="16">
        <v>0</v>
      </c>
      <c r="Q5334" s="16">
        <v>0</v>
      </c>
      <c r="R5334" s="16">
        <v>1863080</v>
      </c>
      <c r="S5334" s="16">
        <v>94</v>
      </c>
      <c r="T5334" s="16" t="s">
        <v>76</v>
      </c>
      <c r="U5334" s="16" t="s">
        <v>2567</v>
      </c>
      <c r="V5334" s="16" t="s">
        <v>4305</v>
      </c>
    </row>
    <row r="5335" spans="1:22" ht="112.5" x14ac:dyDescent="0.3">
      <c r="A5335" s="16">
        <v>5330</v>
      </c>
      <c r="B5335" s="21" t="s">
        <v>3847</v>
      </c>
      <c r="C5335" s="16" t="s">
        <v>3848</v>
      </c>
      <c r="D5335" s="16" t="s">
        <v>528</v>
      </c>
      <c r="E5335" s="16" t="s">
        <v>3849</v>
      </c>
      <c r="F5335" s="16" t="s">
        <v>3850</v>
      </c>
      <c r="G5335" s="16" t="s">
        <v>24</v>
      </c>
      <c r="H5335" s="251">
        <v>554256.80000000005</v>
      </c>
      <c r="I5335" s="251">
        <v>15</v>
      </c>
      <c r="J5335" s="16">
        <v>303581.25</v>
      </c>
      <c r="K5335" s="16">
        <v>15</v>
      </c>
      <c r="L5335" s="16">
        <v>321796.125</v>
      </c>
      <c r="M5335" s="16">
        <v>15</v>
      </c>
      <c r="N5335" s="16">
        <v>334667.97000000003</v>
      </c>
      <c r="O5335" s="16">
        <v>15</v>
      </c>
      <c r="P5335" s="16">
        <v>348054.68880000006</v>
      </c>
      <c r="Q5335" s="16">
        <v>15</v>
      </c>
      <c r="R5335" s="16">
        <v>1862356.8338000001</v>
      </c>
      <c r="S5335" s="16">
        <v>75</v>
      </c>
      <c r="T5335" s="16" t="s">
        <v>9759</v>
      </c>
      <c r="U5335" s="16" t="s">
        <v>61</v>
      </c>
      <c r="V5335" s="16" t="s">
        <v>3851</v>
      </c>
    </row>
    <row r="5336" spans="1:22" ht="93.75" x14ac:dyDescent="0.3">
      <c r="A5336" s="16">
        <v>5331</v>
      </c>
      <c r="B5336" s="21" t="s">
        <v>1109</v>
      </c>
      <c r="C5336" s="16" t="s">
        <v>1110</v>
      </c>
      <c r="D5336" s="16" t="s">
        <v>1414</v>
      </c>
      <c r="E5336" s="16" t="s">
        <v>10945</v>
      </c>
      <c r="F5336" s="16"/>
      <c r="G5336" s="16" t="s">
        <v>9115</v>
      </c>
      <c r="H5336" s="251">
        <v>1862313.6</v>
      </c>
      <c r="I5336" s="251" t="s">
        <v>9120</v>
      </c>
      <c r="J5336" s="16"/>
      <c r="K5336" s="16"/>
      <c r="L5336" s="16"/>
      <c r="M5336" s="16"/>
      <c r="N5336" s="16"/>
      <c r="O5336" s="16"/>
      <c r="P5336" s="16"/>
      <c r="Q5336" s="16"/>
      <c r="R5336" s="16">
        <v>1862313.6</v>
      </c>
      <c r="S5336" s="16">
        <v>2</v>
      </c>
      <c r="T5336" s="16" t="s">
        <v>76</v>
      </c>
      <c r="U5336" s="16" t="s">
        <v>2567</v>
      </c>
      <c r="V5336" s="16" t="s">
        <v>10944</v>
      </c>
    </row>
    <row r="5337" spans="1:22" ht="93.75" x14ac:dyDescent="0.3">
      <c r="A5337" s="16">
        <v>5332</v>
      </c>
      <c r="B5337" s="21" t="s">
        <v>1109</v>
      </c>
      <c r="C5337" s="16" t="s">
        <v>1110</v>
      </c>
      <c r="D5337" s="16" t="s">
        <v>1414</v>
      </c>
      <c r="E5337" s="16" t="s">
        <v>10946</v>
      </c>
      <c r="F5337" s="16"/>
      <c r="G5337" s="16" t="s">
        <v>9115</v>
      </c>
      <c r="H5337" s="251">
        <v>1862313.6</v>
      </c>
      <c r="I5337" s="251" t="s">
        <v>9120</v>
      </c>
      <c r="J5337" s="16"/>
      <c r="K5337" s="16"/>
      <c r="L5337" s="16"/>
      <c r="M5337" s="16"/>
      <c r="N5337" s="16"/>
      <c r="O5337" s="16"/>
      <c r="P5337" s="16"/>
      <c r="Q5337" s="16"/>
      <c r="R5337" s="16">
        <v>1862313.6</v>
      </c>
      <c r="S5337" s="16">
        <v>2</v>
      </c>
      <c r="T5337" s="16" t="s">
        <v>76</v>
      </c>
      <c r="U5337" s="16" t="s">
        <v>2567</v>
      </c>
      <c r="V5337" s="16" t="s">
        <v>10944</v>
      </c>
    </row>
    <row r="5338" spans="1:22" ht="409.5" x14ac:dyDescent="0.3">
      <c r="A5338" s="16">
        <v>5333</v>
      </c>
      <c r="B5338" s="21" t="s">
        <v>2949</v>
      </c>
      <c r="C5338" s="16" t="s">
        <v>6382</v>
      </c>
      <c r="D5338" s="16" t="s">
        <v>4590</v>
      </c>
      <c r="E5338" s="16" t="s">
        <v>9139</v>
      </c>
      <c r="F5338" s="16"/>
      <c r="G5338" s="16" t="s">
        <v>7034</v>
      </c>
      <c r="H5338" s="251">
        <v>193900</v>
      </c>
      <c r="I5338" s="251">
        <v>1</v>
      </c>
      <c r="J5338" s="16">
        <v>1668182.1869999999</v>
      </c>
      <c r="K5338" s="16">
        <v>2</v>
      </c>
      <c r="L5338" s="16">
        <v>0</v>
      </c>
      <c r="M5338" s="16">
        <v>0</v>
      </c>
      <c r="N5338" s="16">
        <v>0</v>
      </c>
      <c r="O5338" s="16">
        <v>0</v>
      </c>
      <c r="P5338" s="16">
        <v>0</v>
      </c>
      <c r="Q5338" s="16">
        <v>0</v>
      </c>
      <c r="R5338" s="16">
        <v>1862082.1869999999</v>
      </c>
      <c r="S5338" s="16">
        <v>3</v>
      </c>
      <c r="T5338" s="16" t="s">
        <v>9133</v>
      </c>
      <c r="U5338" s="16" t="s">
        <v>61</v>
      </c>
      <c r="V5338" s="16"/>
    </row>
    <row r="5339" spans="1:22" ht="93.75" x14ac:dyDescent="0.3">
      <c r="A5339" s="16">
        <v>5334</v>
      </c>
      <c r="B5339" s="119" t="s">
        <v>11697</v>
      </c>
      <c r="C5339" s="119" t="s">
        <v>11698</v>
      </c>
      <c r="D5339" s="119" t="s">
        <v>11699</v>
      </c>
      <c r="E5339" s="119" t="s">
        <v>11700</v>
      </c>
      <c r="F5339" s="156"/>
      <c r="G5339" s="151" t="s">
        <v>33</v>
      </c>
      <c r="H5339" s="474">
        <v>409568.54400000005</v>
      </c>
      <c r="I5339" s="474">
        <v>1</v>
      </c>
      <c r="J5339" s="169">
        <v>450525.39840000012</v>
      </c>
      <c r="K5339" s="169">
        <v>1</v>
      </c>
      <c r="L5339" s="169">
        <v>500632</v>
      </c>
      <c r="M5339" s="169">
        <v>1</v>
      </c>
      <c r="N5339" s="203">
        <v>500633</v>
      </c>
      <c r="O5339" s="169">
        <v>1</v>
      </c>
      <c r="P5339" s="131"/>
      <c r="Q5339" s="131"/>
      <c r="R5339" s="16">
        <v>1861358.9424000001</v>
      </c>
      <c r="S5339" s="151">
        <v>5</v>
      </c>
      <c r="T5339" s="151" t="s">
        <v>11563</v>
      </c>
      <c r="U5339" s="217" t="s">
        <v>26</v>
      </c>
      <c r="V5339" s="217" t="s">
        <v>11572</v>
      </c>
    </row>
    <row r="5340" spans="1:22" ht="75" x14ac:dyDescent="0.3">
      <c r="A5340" s="16">
        <v>5335</v>
      </c>
      <c r="B5340" s="21" t="s">
        <v>446</v>
      </c>
      <c r="C5340" s="16" t="s">
        <v>447</v>
      </c>
      <c r="D5340" s="16" t="s">
        <v>448</v>
      </c>
      <c r="E5340" s="16" t="s">
        <v>449</v>
      </c>
      <c r="F5340" s="40" t="s">
        <v>450</v>
      </c>
      <c r="G5340" s="16" t="s">
        <v>33</v>
      </c>
      <c r="H5340" s="251">
        <v>930000</v>
      </c>
      <c r="I5340" s="251">
        <v>31</v>
      </c>
      <c r="J5340" s="29">
        <v>930000</v>
      </c>
      <c r="K5340" s="16">
        <v>31</v>
      </c>
      <c r="L5340" s="16">
        <v>0</v>
      </c>
      <c r="M5340" s="16">
        <v>0</v>
      </c>
      <c r="N5340" s="16">
        <v>0</v>
      </c>
      <c r="O5340" s="16">
        <v>0</v>
      </c>
      <c r="P5340" s="16">
        <v>0</v>
      </c>
      <c r="Q5340" s="16">
        <v>0</v>
      </c>
      <c r="R5340" s="16">
        <v>1860000</v>
      </c>
      <c r="S5340" s="16">
        <v>62</v>
      </c>
      <c r="T5340" s="16" t="s">
        <v>213</v>
      </c>
      <c r="U5340" s="16" t="s">
        <v>83</v>
      </c>
      <c r="V5340" s="16" t="s">
        <v>451</v>
      </c>
    </row>
    <row r="5341" spans="1:22" ht="75" x14ac:dyDescent="0.3">
      <c r="A5341" s="16">
        <v>5336</v>
      </c>
      <c r="B5341" s="21" t="s">
        <v>11050</v>
      </c>
      <c r="C5341" s="16" t="s">
        <v>11051</v>
      </c>
      <c r="D5341" s="16" t="s">
        <v>798</v>
      </c>
      <c r="E5341" s="16" t="s">
        <v>11054</v>
      </c>
      <c r="F5341" s="16"/>
      <c r="G5341" s="16" t="s">
        <v>1493</v>
      </c>
      <c r="H5341" s="251">
        <v>372000</v>
      </c>
      <c r="I5341" s="251">
        <v>2</v>
      </c>
      <c r="J5341" s="16">
        <v>372000</v>
      </c>
      <c r="K5341" s="16">
        <v>2</v>
      </c>
      <c r="L5341" s="16">
        <v>372000</v>
      </c>
      <c r="M5341" s="16">
        <v>2</v>
      </c>
      <c r="N5341" s="16">
        <v>372000</v>
      </c>
      <c r="O5341" s="16">
        <v>2</v>
      </c>
      <c r="P5341" s="16">
        <v>372000</v>
      </c>
      <c r="Q5341" s="16">
        <v>2</v>
      </c>
      <c r="R5341" s="16">
        <v>1860000</v>
      </c>
      <c r="S5341" s="16">
        <v>10</v>
      </c>
      <c r="T5341" s="16" t="s">
        <v>1113</v>
      </c>
      <c r="U5341" s="16" t="s">
        <v>11053</v>
      </c>
      <c r="V5341" s="35" t="s">
        <v>199</v>
      </c>
    </row>
    <row r="5342" spans="1:22" ht="75" x14ac:dyDescent="0.3">
      <c r="A5342" s="16">
        <v>5337</v>
      </c>
      <c r="B5342" s="125" t="s">
        <v>138</v>
      </c>
      <c r="C5342" s="125" t="s">
        <v>15762</v>
      </c>
      <c r="D5342" s="125" t="s">
        <v>15763</v>
      </c>
      <c r="E5342" s="125" t="s">
        <v>15912</v>
      </c>
      <c r="F5342" s="125" t="s">
        <v>14449</v>
      </c>
      <c r="G5342" s="125" t="s">
        <v>15864</v>
      </c>
      <c r="H5342" s="180">
        <v>1860000</v>
      </c>
      <c r="I5342" s="180" t="s">
        <v>9385</v>
      </c>
      <c r="J5342" s="198"/>
      <c r="K5342" s="198"/>
      <c r="L5342" s="198"/>
      <c r="M5342" s="198"/>
      <c r="N5342" s="198"/>
      <c r="O5342" s="198"/>
      <c r="P5342" s="198"/>
      <c r="Q5342" s="198"/>
      <c r="R5342" s="16">
        <v>1860000</v>
      </c>
      <c r="S5342" s="210">
        <v>50</v>
      </c>
      <c r="T5342" s="214" t="s">
        <v>15902</v>
      </c>
      <c r="U5342" s="226"/>
      <c r="V5342" s="226"/>
    </row>
    <row r="5343" spans="1:22" ht="93.75" x14ac:dyDescent="0.3">
      <c r="A5343" s="16">
        <v>5338</v>
      </c>
      <c r="B5343" s="20" t="s">
        <v>14150</v>
      </c>
      <c r="C5343" s="20" t="s">
        <v>14151</v>
      </c>
      <c r="D5343" s="20" t="s">
        <v>2625</v>
      </c>
      <c r="E5343" s="20" t="s">
        <v>14280</v>
      </c>
      <c r="F5343" s="20"/>
      <c r="G5343" s="21" t="s">
        <v>33</v>
      </c>
      <c r="H5343" s="115">
        <v>1274000</v>
      </c>
      <c r="I5343" s="115">
        <v>350</v>
      </c>
      <c r="J5343" s="115">
        <v>182000</v>
      </c>
      <c r="K5343" s="20">
        <v>50</v>
      </c>
      <c r="L5343" s="115">
        <v>194740</v>
      </c>
      <c r="M5343" s="20">
        <v>50</v>
      </c>
      <c r="N5343" s="115">
        <v>208371.80000000002</v>
      </c>
      <c r="O5343" s="20">
        <v>50</v>
      </c>
      <c r="P5343" s="20"/>
      <c r="Q5343" s="20"/>
      <c r="R5343" s="16">
        <v>1859111.8</v>
      </c>
      <c r="S5343" s="21">
        <v>500</v>
      </c>
      <c r="T5343" s="20" t="s">
        <v>14019</v>
      </c>
      <c r="U5343" s="17" t="s">
        <v>83</v>
      </c>
      <c r="V5343" s="17"/>
    </row>
    <row r="5344" spans="1:22" ht="37.5" x14ac:dyDescent="0.3">
      <c r="A5344" s="16">
        <v>5339</v>
      </c>
      <c r="B5344" s="16" t="s">
        <v>12614</v>
      </c>
      <c r="C5344" s="16" t="s">
        <v>12731</v>
      </c>
      <c r="D5344" s="16" t="s">
        <v>2309</v>
      </c>
      <c r="E5344" s="16" t="s">
        <v>12814</v>
      </c>
      <c r="F5344" s="16"/>
      <c r="G5344" s="151" t="s">
        <v>9115</v>
      </c>
      <c r="H5344" s="275">
        <v>0</v>
      </c>
      <c r="I5344" s="275">
        <v>0</v>
      </c>
      <c r="J5344" s="275">
        <v>0</v>
      </c>
      <c r="K5344" s="275">
        <v>0</v>
      </c>
      <c r="L5344" s="275">
        <v>928813.6</v>
      </c>
      <c r="M5344" s="275" t="s">
        <v>9113</v>
      </c>
      <c r="N5344" s="275">
        <v>0</v>
      </c>
      <c r="O5344" s="275">
        <v>0</v>
      </c>
      <c r="P5344" s="275">
        <v>928813.6</v>
      </c>
      <c r="Q5344" s="275" t="s">
        <v>9113</v>
      </c>
      <c r="R5344" s="16">
        <v>1857627.2</v>
      </c>
      <c r="S5344" s="275">
        <v>2</v>
      </c>
      <c r="T5344" s="38" t="s">
        <v>11752</v>
      </c>
      <c r="U5344" s="279"/>
      <c r="V5344" s="279"/>
    </row>
    <row r="5345" spans="1:22" ht="56.25" x14ac:dyDescent="0.3">
      <c r="A5345" s="16">
        <v>5340</v>
      </c>
      <c r="B5345" s="16" t="s">
        <v>1930</v>
      </c>
      <c r="C5345" s="16" t="s">
        <v>13267</v>
      </c>
      <c r="D5345" s="16" t="s">
        <v>13268</v>
      </c>
      <c r="E5345" s="16" t="s">
        <v>13462</v>
      </c>
      <c r="F5345" s="16"/>
      <c r="G5345" s="151" t="s">
        <v>9115</v>
      </c>
      <c r="H5345" s="168">
        <v>883751.07</v>
      </c>
      <c r="I5345" s="299">
        <v>2</v>
      </c>
      <c r="J5345" s="299">
        <v>972126</v>
      </c>
      <c r="K5345" s="299">
        <v>2</v>
      </c>
      <c r="L5345" s="166">
        <v>0</v>
      </c>
      <c r="M5345" s="166">
        <v>0</v>
      </c>
      <c r="N5345" s="166">
        <v>0</v>
      </c>
      <c r="O5345" s="166">
        <v>0</v>
      </c>
      <c r="P5345" s="166">
        <v>0</v>
      </c>
      <c r="Q5345" s="166">
        <v>0</v>
      </c>
      <c r="R5345" s="16">
        <v>1855877.0699999998</v>
      </c>
      <c r="S5345" s="275">
        <v>4</v>
      </c>
      <c r="T5345" s="20" t="s">
        <v>13227</v>
      </c>
      <c r="U5345" s="118"/>
      <c r="V5345" s="118"/>
    </row>
    <row r="5346" spans="1:22" ht="187.5" x14ac:dyDescent="0.3">
      <c r="A5346" s="16">
        <v>5341</v>
      </c>
      <c r="B5346" s="21" t="s">
        <v>4795</v>
      </c>
      <c r="C5346" s="16" t="s">
        <v>5739</v>
      </c>
      <c r="D5346" s="16" t="s">
        <v>5740</v>
      </c>
      <c r="E5346" s="16" t="s">
        <v>5741</v>
      </c>
      <c r="F5346" s="16"/>
      <c r="G5346" s="16" t="s">
        <v>1493</v>
      </c>
      <c r="H5346" s="251">
        <v>1855350</v>
      </c>
      <c r="I5346" s="251">
        <v>19</v>
      </c>
      <c r="J5346" s="16">
        <v>0</v>
      </c>
      <c r="K5346" s="16">
        <v>0</v>
      </c>
      <c r="L5346" s="16">
        <v>0</v>
      </c>
      <c r="M5346" s="16">
        <v>0</v>
      </c>
      <c r="N5346" s="16">
        <v>0</v>
      </c>
      <c r="O5346" s="16">
        <v>0</v>
      </c>
      <c r="P5346" s="16">
        <v>0</v>
      </c>
      <c r="Q5346" s="16">
        <v>0</v>
      </c>
      <c r="R5346" s="16">
        <v>1855350</v>
      </c>
      <c r="S5346" s="16">
        <v>19</v>
      </c>
      <c r="T5346" s="16" t="s">
        <v>76</v>
      </c>
      <c r="U5346" s="16" t="s">
        <v>2567</v>
      </c>
      <c r="V5346" s="16" t="s">
        <v>5738</v>
      </c>
    </row>
    <row r="5347" spans="1:22" ht="93.75" x14ac:dyDescent="0.3">
      <c r="A5347" s="16">
        <v>5342</v>
      </c>
      <c r="B5347" s="51" t="s">
        <v>514</v>
      </c>
      <c r="C5347" s="51" t="s">
        <v>515</v>
      </c>
      <c r="D5347" s="51" t="s">
        <v>516</v>
      </c>
      <c r="E5347" s="51" t="s">
        <v>14907</v>
      </c>
      <c r="F5347" s="40" t="s">
        <v>14449</v>
      </c>
      <c r="G5347" s="51" t="s">
        <v>9115</v>
      </c>
      <c r="H5347" s="437">
        <v>1854720</v>
      </c>
      <c r="I5347" s="251" t="s">
        <v>9126</v>
      </c>
      <c r="J5347" s="17"/>
      <c r="K5347" s="17"/>
      <c r="L5347" s="17"/>
      <c r="M5347" s="17"/>
      <c r="N5347" s="17"/>
      <c r="O5347" s="17"/>
      <c r="P5347" s="17"/>
      <c r="Q5347" s="17"/>
      <c r="R5347" s="16">
        <v>1854720</v>
      </c>
      <c r="S5347" s="16">
        <v>10</v>
      </c>
      <c r="T5347" s="51" t="s">
        <v>14655</v>
      </c>
      <c r="U5347" s="51"/>
      <c r="V5347" s="17"/>
    </row>
    <row r="5348" spans="1:22" ht="75" x14ac:dyDescent="0.3">
      <c r="A5348" s="16">
        <v>5343</v>
      </c>
      <c r="B5348" s="113" t="s">
        <v>955</v>
      </c>
      <c r="C5348" s="113" t="s">
        <v>956</v>
      </c>
      <c r="D5348" s="113" t="s">
        <v>957</v>
      </c>
      <c r="E5348" s="113" t="s">
        <v>15711</v>
      </c>
      <c r="F5348" s="123" t="s">
        <v>14449</v>
      </c>
      <c r="G5348" s="113" t="s">
        <v>7084</v>
      </c>
      <c r="H5348" s="189">
        <v>1854720</v>
      </c>
      <c r="I5348" s="172" t="s">
        <v>7114</v>
      </c>
      <c r="J5348" s="20"/>
      <c r="K5348" s="20"/>
      <c r="L5348" s="20"/>
      <c r="M5348" s="20"/>
      <c r="N5348" s="20"/>
      <c r="O5348" s="20"/>
      <c r="P5348" s="20"/>
      <c r="Q5348" s="20"/>
      <c r="R5348" s="16">
        <v>1854720</v>
      </c>
      <c r="S5348" s="21">
        <v>2400</v>
      </c>
      <c r="T5348" s="113" t="s">
        <v>15681</v>
      </c>
      <c r="U5348" s="16" t="s">
        <v>35</v>
      </c>
      <c r="V5348" s="16" t="s">
        <v>15712</v>
      </c>
    </row>
    <row r="5349" spans="1:22" ht="56.25" x14ac:dyDescent="0.3">
      <c r="A5349" s="16">
        <v>5344</v>
      </c>
      <c r="B5349" s="21" t="s">
        <v>417</v>
      </c>
      <c r="C5349" s="16" t="s">
        <v>1577</v>
      </c>
      <c r="D5349" s="16" t="s">
        <v>1578</v>
      </c>
      <c r="E5349" s="16" t="s">
        <v>10468</v>
      </c>
      <c r="F5349" s="16"/>
      <c r="G5349" s="16" t="s">
        <v>9115</v>
      </c>
      <c r="H5349" s="251">
        <v>1853879.33</v>
      </c>
      <c r="I5349" s="251" t="s">
        <v>9120</v>
      </c>
      <c r="J5349" s="16"/>
      <c r="K5349" s="16"/>
      <c r="L5349" s="16"/>
      <c r="M5349" s="16"/>
      <c r="N5349" s="16"/>
      <c r="O5349" s="16"/>
      <c r="P5349" s="16"/>
      <c r="Q5349" s="16"/>
      <c r="R5349" s="16">
        <v>1853879.33</v>
      </c>
      <c r="S5349" s="16">
        <v>2</v>
      </c>
      <c r="T5349" s="16" t="s">
        <v>76</v>
      </c>
      <c r="U5349" s="16" t="s">
        <v>2567</v>
      </c>
      <c r="V5349" s="16" t="s">
        <v>5437</v>
      </c>
    </row>
    <row r="5350" spans="1:22" ht="93.75" x14ac:dyDescent="0.3">
      <c r="A5350" s="16">
        <v>5345</v>
      </c>
      <c r="B5350" s="21" t="s">
        <v>4548</v>
      </c>
      <c r="C5350" s="16" t="s">
        <v>4549</v>
      </c>
      <c r="D5350" s="16" t="s">
        <v>4550</v>
      </c>
      <c r="E5350" s="16" t="s">
        <v>4551</v>
      </c>
      <c r="F5350" s="16" t="s">
        <v>4552</v>
      </c>
      <c r="G5350" s="16" t="s">
        <v>33</v>
      </c>
      <c r="H5350" s="251">
        <v>382566.67</v>
      </c>
      <c r="I5350" s="251">
        <v>1</v>
      </c>
      <c r="J5350" s="16">
        <v>341440.78500000003</v>
      </c>
      <c r="K5350" s="16">
        <v>1</v>
      </c>
      <c r="L5350" s="16">
        <v>361927.23210000008</v>
      </c>
      <c r="M5350" s="16">
        <v>1</v>
      </c>
      <c r="N5350" s="16">
        <v>376404.32138400013</v>
      </c>
      <c r="O5350" s="16">
        <v>1</v>
      </c>
      <c r="P5350" s="16">
        <v>391460.49423936015</v>
      </c>
      <c r="Q5350" s="16">
        <v>1</v>
      </c>
      <c r="R5350" s="16">
        <v>1853799.5027233604</v>
      </c>
      <c r="S5350" s="16">
        <v>5</v>
      </c>
      <c r="T5350" s="16" t="s">
        <v>9759</v>
      </c>
      <c r="U5350" s="16" t="s">
        <v>204</v>
      </c>
      <c r="V5350" s="16" t="s">
        <v>4553</v>
      </c>
    </row>
    <row r="5351" spans="1:22" ht="37.5" x14ac:dyDescent="0.3">
      <c r="A5351" s="16">
        <v>5346</v>
      </c>
      <c r="B5351" s="21" t="s">
        <v>3020</v>
      </c>
      <c r="C5351" s="16" t="s">
        <v>9460</v>
      </c>
      <c r="D5351" s="16" t="s">
        <v>9461</v>
      </c>
      <c r="E5351" s="16" t="s">
        <v>9462</v>
      </c>
      <c r="F5351" s="16"/>
      <c r="G5351" s="16" t="s">
        <v>9115</v>
      </c>
      <c r="H5351" s="251">
        <v>1851113.11</v>
      </c>
      <c r="I5351" s="251" t="s">
        <v>9113</v>
      </c>
      <c r="J5351" s="16"/>
      <c r="K5351" s="16"/>
      <c r="L5351" s="16"/>
      <c r="M5351" s="16"/>
      <c r="N5351" s="16"/>
      <c r="O5351" s="16"/>
      <c r="P5351" s="16"/>
      <c r="Q5351" s="16"/>
      <c r="R5351" s="16">
        <v>1851113.11</v>
      </c>
      <c r="S5351" s="16">
        <v>1</v>
      </c>
      <c r="T5351" s="16" t="s">
        <v>1326</v>
      </c>
      <c r="U5351" s="16"/>
      <c r="V5351" s="16"/>
    </row>
    <row r="5352" spans="1:22" ht="150" x14ac:dyDescent="0.3">
      <c r="A5352" s="16">
        <v>5347</v>
      </c>
      <c r="B5352" s="21" t="s">
        <v>6366</v>
      </c>
      <c r="C5352" s="16" t="s">
        <v>6367</v>
      </c>
      <c r="D5352" s="16" t="s">
        <v>6368</v>
      </c>
      <c r="E5352" s="16" t="s">
        <v>6369</v>
      </c>
      <c r="F5352" s="16"/>
      <c r="G5352" s="16" t="s">
        <v>1493</v>
      </c>
      <c r="H5352" s="251">
        <v>1851000</v>
      </c>
      <c r="I5352" s="251">
        <v>3</v>
      </c>
      <c r="J5352" s="16">
        <v>0</v>
      </c>
      <c r="K5352" s="16">
        <v>0</v>
      </c>
      <c r="L5352" s="16">
        <v>0</v>
      </c>
      <c r="M5352" s="16">
        <v>0</v>
      </c>
      <c r="N5352" s="16">
        <v>0</v>
      </c>
      <c r="O5352" s="16">
        <v>0</v>
      </c>
      <c r="P5352" s="16">
        <v>0</v>
      </c>
      <c r="Q5352" s="16">
        <v>0</v>
      </c>
      <c r="R5352" s="16">
        <v>1851000</v>
      </c>
      <c r="S5352" s="16">
        <v>3</v>
      </c>
      <c r="T5352" s="16" t="s">
        <v>76</v>
      </c>
      <c r="U5352" s="16"/>
      <c r="V5352" s="16"/>
    </row>
    <row r="5353" spans="1:22" ht="56.25" x14ac:dyDescent="0.3">
      <c r="A5353" s="16">
        <v>5348</v>
      </c>
      <c r="B5353" s="21" t="s">
        <v>452</v>
      </c>
      <c r="C5353" s="16" t="s">
        <v>453</v>
      </c>
      <c r="D5353" s="16" t="s">
        <v>454</v>
      </c>
      <c r="E5353" s="16" t="s">
        <v>1738</v>
      </c>
      <c r="F5353" s="16"/>
      <c r="G5353" s="16" t="s">
        <v>33</v>
      </c>
      <c r="H5353" s="251">
        <v>0</v>
      </c>
      <c r="I5353" s="251">
        <v>0</v>
      </c>
      <c r="J5353" s="16">
        <v>1850000</v>
      </c>
      <c r="K5353" s="16">
        <v>10</v>
      </c>
      <c r="L5353" s="16">
        <v>0</v>
      </c>
      <c r="M5353" s="16">
        <v>0</v>
      </c>
      <c r="N5353" s="16">
        <v>0</v>
      </c>
      <c r="O5353" s="16">
        <v>0</v>
      </c>
      <c r="P5353" s="16">
        <v>0</v>
      </c>
      <c r="Q5353" s="16">
        <v>0</v>
      </c>
      <c r="R5353" s="16">
        <v>1850000</v>
      </c>
      <c r="S5353" s="16">
        <v>10</v>
      </c>
      <c r="T5353" s="16" t="s">
        <v>786</v>
      </c>
      <c r="U5353" s="16" t="s">
        <v>35</v>
      </c>
      <c r="V5353" s="16" t="s">
        <v>199</v>
      </c>
    </row>
    <row r="5354" spans="1:22" ht="93.75" x14ac:dyDescent="0.3">
      <c r="A5354" s="16">
        <v>5349</v>
      </c>
      <c r="B5354" s="21" t="s">
        <v>332</v>
      </c>
      <c r="C5354" s="16" t="s">
        <v>1661</v>
      </c>
      <c r="D5354" s="16" t="s">
        <v>1662</v>
      </c>
      <c r="E5354" s="16" t="s">
        <v>10478</v>
      </c>
      <c r="F5354" s="16"/>
      <c r="G5354" s="16" t="s">
        <v>9229</v>
      </c>
      <c r="H5354" s="251">
        <v>1849848</v>
      </c>
      <c r="I5354" s="251" t="s">
        <v>10479</v>
      </c>
      <c r="J5354" s="16"/>
      <c r="K5354" s="16"/>
      <c r="L5354" s="16"/>
      <c r="M5354" s="16"/>
      <c r="N5354" s="16"/>
      <c r="O5354" s="16"/>
      <c r="P5354" s="16"/>
      <c r="Q5354" s="16"/>
      <c r="R5354" s="16">
        <v>1849848</v>
      </c>
      <c r="S5354" s="16">
        <v>210</v>
      </c>
      <c r="T5354" s="16" t="s">
        <v>76</v>
      </c>
      <c r="U5354" s="16" t="s">
        <v>2567</v>
      </c>
      <c r="V5354" s="16" t="s">
        <v>10477</v>
      </c>
    </row>
    <row r="5355" spans="1:22" ht="409.5" x14ac:dyDescent="0.3">
      <c r="A5355" s="16">
        <v>5350</v>
      </c>
      <c r="B5355" s="21" t="s">
        <v>3962</v>
      </c>
      <c r="C5355" s="16" t="s">
        <v>726</v>
      </c>
      <c r="D5355" s="16" t="s">
        <v>727</v>
      </c>
      <c r="E5355" s="16" t="s">
        <v>3963</v>
      </c>
      <c r="F5355" s="16"/>
      <c r="G5355" s="16" t="s">
        <v>33</v>
      </c>
      <c r="H5355" s="251">
        <v>369829.59821428568</v>
      </c>
      <c r="I5355" s="251">
        <v>70</v>
      </c>
      <c r="J5355" s="16">
        <v>369829.59821428568</v>
      </c>
      <c r="K5355" s="16">
        <v>70</v>
      </c>
      <c r="L5355" s="16">
        <v>369829.59821428568</v>
      </c>
      <c r="M5355" s="16">
        <v>70</v>
      </c>
      <c r="N5355" s="16">
        <v>369829.59821428568</v>
      </c>
      <c r="O5355" s="16">
        <v>70</v>
      </c>
      <c r="P5355" s="16">
        <v>369829.59821428568</v>
      </c>
      <c r="Q5355" s="16">
        <v>70</v>
      </c>
      <c r="R5355" s="16">
        <v>1849147.9910714284</v>
      </c>
      <c r="S5355" s="16">
        <v>350</v>
      </c>
      <c r="T5355" s="16" t="s">
        <v>25</v>
      </c>
      <c r="U5355" s="16" t="s">
        <v>2567</v>
      </c>
      <c r="V5355" s="16" t="s">
        <v>199</v>
      </c>
    </row>
    <row r="5356" spans="1:22" ht="56.25" x14ac:dyDescent="0.3">
      <c r="A5356" s="16">
        <v>5351</v>
      </c>
      <c r="B5356" s="114" t="s">
        <v>5310</v>
      </c>
      <c r="C5356" s="114" t="s">
        <v>5311</v>
      </c>
      <c r="D5356" s="114" t="s">
        <v>5312</v>
      </c>
      <c r="E5356" s="114" t="s">
        <v>1051</v>
      </c>
      <c r="F5356" s="114" t="s">
        <v>14449</v>
      </c>
      <c r="G5356" s="114" t="s">
        <v>9115</v>
      </c>
      <c r="H5356" s="189">
        <v>1848000</v>
      </c>
      <c r="I5356" s="172" t="s">
        <v>9187</v>
      </c>
      <c r="J5356" s="20"/>
      <c r="K5356" s="20"/>
      <c r="L5356" s="20"/>
      <c r="M5356" s="20"/>
      <c r="N5356" s="20"/>
      <c r="O5356" s="20"/>
      <c r="P5356" s="20"/>
      <c r="Q5356" s="20"/>
      <c r="R5356" s="16">
        <v>1848000</v>
      </c>
      <c r="S5356" s="21">
        <v>22</v>
      </c>
      <c r="T5356" s="20" t="s">
        <v>15828</v>
      </c>
      <c r="U5356" s="112"/>
      <c r="V5356" s="37"/>
    </row>
    <row r="5357" spans="1:22" ht="37.5" x14ac:dyDescent="0.3">
      <c r="A5357" s="16">
        <v>5352</v>
      </c>
      <c r="B5357" s="21" t="s">
        <v>4356</v>
      </c>
      <c r="C5357" s="16" t="s">
        <v>4488</v>
      </c>
      <c r="D5357" s="16" t="s">
        <v>4489</v>
      </c>
      <c r="E5357" s="16" t="s">
        <v>5692</v>
      </c>
      <c r="F5357" s="16"/>
      <c r="G5357" s="16" t="s">
        <v>1493</v>
      </c>
      <c r="H5357" s="251">
        <v>1847200</v>
      </c>
      <c r="I5357" s="251">
        <v>80</v>
      </c>
      <c r="J5357" s="16">
        <v>0</v>
      </c>
      <c r="K5357" s="16">
        <v>0</v>
      </c>
      <c r="L5357" s="16">
        <v>0</v>
      </c>
      <c r="M5357" s="16">
        <v>0</v>
      </c>
      <c r="N5357" s="16">
        <v>0</v>
      </c>
      <c r="O5357" s="16">
        <v>0</v>
      </c>
      <c r="P5357" s="16">
        <v>0</v>
      </c>
      <c r="Q5357" s="16">
        <v>0</v>
      </c>
      <c r="R5357" s="16">
        <v>1847200</v>
      </c>
      <c r="S5357" s="16">
        <v>80</v>
      </c>
      <c r="T5357" s="16" t="s">
        <v>76</v>
      </c>
      <c r="U5357" s="16" t="s">
        <v>2567</v>
      </c>
      <c r="V5357" s="16" t="s">
        <v>487</v>
      </c>
    </row>
    <row r="5358" spans="1:22" x14ac:dyDescent="0.3">
      <c r="A5358" s="16">
        <v>5353</v>
      </c>
      <c r="B5358" s="21" t="s">
        <v>573</v>
      </c>
      <c r="C5358" s="16" t="s">
        <v>4261</v>
      </c>
      <c r="D5358" s="16" t="s">
        <v>4262</v>
      </c>
      <c r="E5358" s="16" t="s">
        <v>10415</v>
      </c>
      <c r="F5358" s="16"/>
      <c r="G5358" s="16" t="s">
        <v>9115</v>
      </c>
      <c r="H5358" s="251">
        <v>1846320</v>
      </c>
      <c r="I5358" s="251" t="s">
        <v>9120</v>
      </c>
      <c r="J5358" s="16"/>
      <c r="K5358" s="16"/>
      <c r="L5358" s="16"/>
      <c r="M5358" s="16"/>
      <c r="N5358" s="16"/>
      <c r="O5358" s="16"/>
      <c r="P5358" s="16"/>
      <c r="Q5358" s="16"/>
      <c r="R5358" s="16">
        <v>1846320</v>
      </c>
      <c r="S5358" s="16">
        <v>2</v>
      </c>
      <c r="T5358" s="16" t="s">
        <v>76</v>
      </c>
      <c r="U5358" s="16" t="s">
        <v>2567</v>
      </c>
      <c r="V5358" s="16" t="s">
        <v>1202</v>
      </c>
    </row>
    <row r="5359" spans="1:22" x14ac:dyDescent="0.3">
      <c r="A5359" s="16">
        <v>5354</v>
      </c>
      <c r="B5359" s="21" t="s">
        <v>573</v>
      </c>
      <c r="C5359" s="16" t="s">
        <v>4261</v>
      </c>
      <c r="D5359" s="16" t="s">
        <v>4262</v>
      </c>
      <c r="E5359" s="16" t="s">
        <v>10415</v>
      </c>
      <c r="F5359" s="16"/>
      <c r="G5359" s="16" t="s">
        <v>9115</v>
      </c>
      <c r="H5359" s="251">
        <v>1846320</v>
      </c>
      <c r="I5359" s="251" t="s">
        <v>9120</v>
      </c>
      <c r="J5359" s="16"/>
      <c r="K5359" s="16"/>
      <c r="L5359" s="16"/>
      <c r="M5359" s="16"/>
      <c r="N5359" s="16"/>
      <c r="O5359" s="16"/>
      <c r="P5359" s="16"/>
      <c r="Q5359" s="16"/>
      <c r="R5359" s="16">
        <v>1846320</v>
      </c>
      <c r="S5359" s="16">
        <v>2</v>
      </c>
      <c r="T5359" s="16" t="s">
        <v>76</v>
      </c>
      <c r="U5359" s="16" t="s">
        <v>2567</v>
      </c>
      <c r="V5359" s="16" t="s">
        <v>1202</v>
      </c>
    </row>
    <row r="5360" spans="1:22" ht="375" x14ac:dyDescent="0.3">
      <c r="A5360" s="16">
        <v>5355</v>
      </c>
      <c r="B5360" s="21" t="s">
        <v>8720</v>
      </c>
      <c r="C5360" s="16" t="s">
        <v>8721</v>
      </c>
      <c r="D5360" s="16" t="s">
        <v>5853</v>
      </c>
      <c r="E5360" s="16" t="s">
        <v>8722</v>
      </c>
      <c r="F5360" s="16"/>
      <c r="G5360" s="16" t="s">
        <v>33</v>
      </c>
      <c r="H5360" s="251">
        <v>263700</v>
      </c>
      <c r="I5360" s="251">
        <v>6</v>
      </c>
      <c r="J5360" s="16">
        <v>632880</v>
      </c>
      <c r="K5360" s="16">
        <v>12</v>
      </c>
      <c r="L5360" s="16">
        <v>316440</v>
      </c>
      <c r="M5360" s="16">
        <v>6</v>
      </c>
      <c r="N5360" s="16">
        <v>316440</v>
      </c>
      <c r="O5360" s="16">
        <v>6</v>
      </c>
      <c r="P5360" s="16">
        <v>316440</v>
      </c>
      <c r="Q5360" s="16">
        <v>6</v>
      </c>
      <c r="R5360" s="16">
        <v>1845900</v>
      </c>
      <c r="S5360" s="16">
        <v>36</v>
      </c>
      <c r="T5360" s="16" t="s">
        <v>213</v>
      </c>
      <c r="U5360" s="16" t="s">
        <v>83</v>
      </c>
      <c r="V5360" s="16" t="s">
        <v>8723</v>
      </c>
    </row>
    <row r="5361" spans="1:22" ht="56.25" x14ac:dyDescent="0.3">
      <c r="A5361" s="16">
        <v>5356</v>
      </c>
      <c r="B5361" s="21" t="s">
        <v>9318</v>
      </c>
      <c r="C5361" s="16" t="s">
        <v>9319</v>
      </c>
      <c r="D5361" s="16" t="s">
        <v>9320</v>
      </c>
      <c r="E5361" s="16" t="s">
        <v>9321</v>
      </c>
      <c r="F5361" s="16"/>
      <c r="G5361" s="16" t="s">
        <v>9322</v>
      </c>
      <c r="H5361" s="251">
        <v>1845598.72</v>
      </c>
      <c r="I5361" s="251" t="s">
        <v>9323</v>
      </c>
      <c r="J5361" s="16"/>
      <c r="K5361" s="16"/>
      <c r="L5361" s="16"/>
      <c r="M5361" s="16"/>
      <c r="N5361" s="16"/>
      <c r="O5361" s="16"/>
      <c r="P5361" s="16"/>
      <c r="Q5361" s="16"/>
      <c r="R5361" s="16">
        <v>1845598.72</v>
      </c>
      <c r="S5361" s="16">
        <v>400</v>
      </c>
      <c r="T5361" s="16" t="s">
        <v>1326</v>
      </c>
      <c r="U5361" s="16"/>
      <c r="V5361" s="16"/>
    </row>
    <row r="5362" spans="1:22" ht="168.75" x14ac:dyDescent="0.3">
      <c r="A5362" s="16">
        <v>5357</v>
      </c>
      <c r="B5362" s="21" t="s">
        <v>3231</v>
      </c>
      <c r="C5362" s="16" t="s">
        <v>5645</v>
      </c>
      <c r="D5362" s="16" t="s">
        <v>5646</v>
      </c>
      <c r="E5362" s="16" t="s">
        <v>5647</v>
      </c>
      <c r="F5362" s="16"/>
      <c r="G5362" s="16" t="s">
        <v>24</v>
      </c>
      <c r="H5362" s="251">
        <v>1843989</v>
      </c>
      <c r="I5362" s="251">
        <v>1163.4000000000001</v>
      </c>
      <c r="J5362" s="16">
        <v>0</v>
      </c>
      <c r="K5362" s="16">
        <v>0</v>
      </c>
      <c r="L5362" s="16">
        <v>0</v>
      </c>
      <c r="M5362" s="16">
        <v>0</v>
      </c>
      <c r="N5362" s="16">
        <v>0</v>
      </c>
      <c r="O5362" s="16">
        <v>0</v>
      </c>
      <c r="P5362" s="16">
        <v>0</v>
      </c>
      <c r="Q5362" s="16">
        <v>0</v>
      </c>
      <c r="R5362" s="16">
        <v>1843989</v>
      </c>
      <c r="S5362" s="16">
        <v>1163.4000000000001</v>
      </c>
      <c r="T5362" s="16" t="s">
        <v>76</v>
      </c>
      <c r="U5362" s="16" t="s">
        <v>2567</v>
      </c>
      <c r="V5362" s="16" t="s">
        <v>5648</v>
      </c>
    </row>
    <row r="5363" spans="1:22" ht="168.75" x14ac:dyDescent="0.3">
      <c r="A5363" s="16">
        <v>5358</v>
      </c>
      <c r="B5363" s="21" t="s">
        <v>8724</v>
      </c>
      <c r="C5363" s="16" t="s">
        <v>8725</v>
      </c>
      <c r="D5363" s="16" t="s">
        <v>5681</v>
      </c>
      <c r="E5363" s="16" t="s">
        <v>591</v>
      </c>
      <c r="F5363" s="16"/>
      <c r="G5363" s="16" t="s">
        <v>33</v>
      </c>
      <c r="H5363" s="251">
        <v>345826.99999999994</v>
      </c>
      <c r="I5363" s="251">
        <v>173</v>
      </c>
      <c r="J5363" s="16">
        <v>374212.80000000005</v>
      </c>
      <c r="K5363" s="16">
        <v>156</v>
      </c>
      <c r="L5363" s="16">
        <v>374212.80000000005</v>
      </c>
      <c r="M5363" s="16">
        <v>156</v>
      </c>
      <c r="N5363" s="16">
        <v>374212.80000000005</v>
      </c>
      <c r="O5363" s="16">
        <v>156</v>
      </c>
      <c r="P5363" s="16">
        <v>374212.80000000005</v>
      </c>
      <c r="Q5363" s="16">
        <v>156</v>
      </c>
      <c r="R5363" s="16">
        <v>1842678.2000000002</v>
      </c>
      <c r="S5363" s="16">
        <v>797</v>
      </c>
      <c r="T5363" s="16" t="s">
        <v>213</v>
      </c>
      <c r="U5363" s="16" t="s">
        <v>35</v>
      </c>
      <c r="V5363" s="16" t="s">
        <v>7775</v>
      </c>
    </row>
    <row r="5364" spans="1:22" ht="56.25" x14ac:dyDescent="0.3">
      <c r="A5364" s="16">
        <v>5359</v>
      </c>
      <c r="B5364" s="16" t="s">
        <v>1930</v>
      </c>
      <c r="C5364" s="16" t="s">
        <v>13267</v>
      </c>
      <c r="D5364" s="16" t="s">
        <v>13268</v>
      </c>
      <c r="E5364" s="16" t="s">
        <v>13283</v>
      </c>
      <c r="F5364" s="16"/>
      <c r="G5364" s="151" t="s">
        <v>9115</v>
      </c>
      <c r="H5364" s="168">
        <v>876860.57</v>
      </c>
      <c r="I5364" s="299">
        <v>8</v>
      </c>
      <c r="J5364" s="299">
        <v>964547</v>
      </c>
      <c r="K5364" s="299">
        <v>8</v>
      </c>
      <c r="L5364" s="166">
        <v>0</v>
      </c>
      <c r="M5364" s="166">
        <v>0</v>
      </c>
      <c r="N5364" s="166">
        <v>0</v>
      </c>
      <c r="O5364" s="166">
        <v>0</v>
      </c>
      <c r="P5364" s="166">
        <v>0</v>
      </c>
      <c r="Q5364" s="166">
        <v>0</v>
      </c>
      <c r="R5364" s="16">
        <v>1841407.5699999998</v>
      </c>
      <c r="S5364" s="275">
        <v>16</v>
      </c>
      <c r="T5364" s="20" t="s">
        <v>13227</v>
      </c>
      <c r="U5364" s="118"/>
      <c r="V5364" s="118"/>
    </row>
    <row r="5365" spans="1:22" ht="56.25" x14ac:dyDescent="0.3">
      <c r="A5365" s="16">
        <v>5360</v>
      </c>
      <c r="B5365" s="21" t="s">
        <v>8726</v>
      </c>
      <c r="C5365" s="16" t="s">
        <v>7011</v>
      </c>
      <c r="D5365" s="16" t="s">
        <v>3170</v>
      </c>
      <c r="E5365" s="16" t="s">
        <v>7012</v>
      </c>
      <c r="F5365" s="16"/>
      <c r="G5365" s="16" t="s">
        <v>1053</v>
      </c>
      <c r="H5365" s="251">
        <v>219554.99999999997</v>
      </c>
      <c r="I5365" s="251">
        <v>41</v>
      </c>
      <c r="J5365" s="16">
        <v>226750</v>
      </c>
      <c r="K5365" s="16">
        <v>20</v>
      </c>
      <c r="L5365" s="16">
        <v>464837.5</v>
      </c>
      <c r="M5365" s="16">
        <v>41</v>
      </c>
      <c r="N5365" s="16">
        <v>464837.5</v>
      </c>
      <c r="O5365" s="16">
        <v>41</v>
      </c>
      <c r="P5365" s="16">
        <v>464837.5</v>
      </c>
      <c r="Q5365" s="16">
        <v>41</v>
      </c>
      <c r="R5365" s="16">
        <v>1840817.5</v>
      </c>
      <c r="S5365" s="16">
        <v>184</v>
      </c>
      <c r="T5365" s="16" t="s">
        <v>213</v>
      </c>
      <c r="U5365" s="16" t="s">
        <v>7048</v>
      </c>
      <c r="V5365" s="16" t="s">
        <v>7048</v>
      </c>
    </row>
    <row r="5366" spans="1:22" ht="37.5" x14ac:dyDescent="0.3">
      <c r="A5366" s="16">
        <v>5361</v>
      </c>
      <c r="B5366" s="21" t="s">
        <v>2414</v>
      </c>
      <c r="C5366" s="16" t="s">
        <v>2415</v>
      </c>
      <c r="D5366" s="16" t="s">
        <v>2416</v>
      </c>
      <c r="E5366" s="16" t="s">
        <v>9284</v>
      </c>
      <c r="F5366" s="16"/>
      <c r="G5366" s="16" t="s">
        <v>9115</v>
      </c>
      <c r="H5366" s="251">
        <v>1840809.3</v>
      </c>
      <c r="I5366" s="251" t="s">
        <v>9113</v>
      </c>
      <c r="J5366" s="16"/>
      <c r="K5366" s="16"/>
      <c r="L5366" s="16"/>
      <c r="M5366" s="16"/>
      <c r="N5366" s="16"/>
      <c r="O5366" s="16"/>
      <c r="P5366" s="16"/>
      <c r="Q5366" s="16"/>
      <c r="R5366" s="16">
        <v>1840809.3</v>
      </c>
      <c r="S5366" s="16">
        <v>1</v>
      </c>
      <c r="T5366" s="16" t="s">
        <v>1326</v>
      </c>
      <c r="U5366" s="16"/>
      <c r="V5366" s="16"/>
    </row>
    <row r="5367" spans="1:22" ht="75" x14ac:dyDescent="0.3">
      <c r="A5367" s="16">
        <v>5362</v>
      </c>
      <c r="B5367" s="21" t="s">
        <v>8727</v>
      </c>
      <c r="C5367" s="16" t="s">
        <v>8728</v>
      </c>
      <c r="D5367" s="16" t="s">
        <v>7706</v>
      </c>
      <c r="E5367" s="16" t="s">
        <v>8537</v>
      </c>
      <c r="F5367" s="16"/>
      <c r="G5367" s="16" t="s">
        <v>33</v>
      </c>
      <c r="H5367" s="251">
        <v>239999.99999999997</v>
      </c>
      <c r="I5367" s="251">
        <v>12</v>
      </c>
      <c r="J5367" s="16">
        <v>400000</v>
      </c>
      <c r="K5367" s="16">
        <v>20</v>
      </c>
      <c r="L5367" s="16">
        <v>400000</v>
      </c>
      <c r="M5367" s="16">
        <v>20</v>
      </c>
      <c r="N5367" s="16">
        <v>400000</v>
      </c>
      <c r="O5367" s="16">
        <v>20</v>
      </c>
      <c r="P5367" s="16">
        <v>400000</v>
      </c>
      <c r="Q5367" s="16">
        <v>20</v>
      </c>
      <c r="R5367" s="16">
        <v>1840000</v>
      </c>
      <c r="S5367" s="16">
        <v>92</v>
      </c>
      <c r="T5367" s="16" t="s">
        <v>213</v>
      </c>
      <c r="U5367" s="16" t="s">
        <v>2567</v>
      </c>
      <c r="V5367" s="16" t="s">
        <v>2567</v>
      </c>
    </row>
    <row r="5368" spans="1:22" ht="150" x14ac:dyDescent="0.3">
      <c r="A5368" s="16">
        <v>5363</v>
      </c>
      <c r="B5368" s="113" t="s">
        <v>1038</v>
      </c>
      <c r="C5368" s="113" t="s">
        <v>7798</v>
      </c>
      <c r="D5368" s="113" t="s">
        <v>7799</v>
      </c>
      <c r="E5368" s="113" t="s">
        <v>14513</v>
      </c>
      <c r="F5368" s="20" t="s">
        <v>14449</v>
      </c>
      <c r="G5368" s="113" t="s">
        <v>9115</v>
      </c>
      <c r="H5368" s="189">
        <v>1840000</v>
      </c>
      <c r="I5368" s="172" t="s">
        <v>9385</v>
      </c>
      <c r="J5368" s="20"/>
      <c r="K5368" s="20"/>
      <c r="L5368" s="20"/>
      <c r="M5368" s="20"/>
      <c r="N5368" s="20"/>
      <c r="O5368" s="20"/>
      <c r="P5368" s="20"/>
      <c r="Q5368" s="20"/>
      <c r="R5368" s="16">
        <v>1840000</v>
      </c>
      <c r="S5368" s="21">
        <v>50</v>
      </c>
      <c r="T5368" s="113" t="s">
        <v>14450</v>
      </c>
      <c r="U5368" s="16"/>
      <c r="V5368" s="112"/>
    </row>
    <row r="5369" spans="1:22" ht="112.5" x14ac:dyDescent="0.3">
      <c r="A5369" s="16">
        <v>5364</v>
      </c>
      <c r="B5369" s="21" t="s">
        <v>4233</v>
      </c>
      <c r="C5369" s="16" t="s">
        <v>6544</v>
      </c>
      <c r="D5369" s="16" t="s">
        <v>6545</v>
      </c>
      <c r="E5369" s="16" t="s">
        <v>6546</v>
      </c>
      <c r="F5369" s="16"/>
      <c r="G5369" s="16" t="s">
        <v>24</v>
      </c>
      <c r="H5369" s="251">
        <v>1838794</v>
      </c>
      <c r="I5369" s="251">
        <v>31166</v>
      </c>
      <c r="J5369" s="16">
        <v>0</v>
      </c>
      <c r="K5369" s="16">
        <v>0</v>
      </c>
      <c r="L5369" s="16">
        <v>0</v>
      </c>
      <c r="M5369" s="16">
        <v>0</v>
      </c>
      <c r="N5369" s="16">
        <v>0</v>
      </c>
      <c r="O5369" s="16">
        <v>0</v>
      </c>
      <c r="P5369" s="16">
        <v>0</v>
      </c>
      <c r="Q5369" s="16">
        <v>0</v>
      </c>
      <c r="R5369" s="16">
        <v>1838794</v>
      </c>
      <c r="S5369" s="16">
        <v>31166</v>
      </c>
      <c r="T5369" s="16" t="s">
        <v>76</v>
      </c>
      <c r="U5369" s="16"/>
      <c r="V5369" s="16"/>
    </row>
    <row r="5370" spans="1:22" ht="131.25" x14ac:dyDescent="0.3">
      <c r="A5370" s="16">
        <v>5365</v>
      </c>
      <c r="B5370" s="21" t="s">
        <v>490</v>
      </c>
      <c r="C5370" s="16" t="s">
        <v>2492</v>
      </c>
      <c r="D5370" s="16" t="s">
        <v>2493</v>
      </c>
      <c r="E5370" s="16" t="s">
        <v>4005</v>
      </c>
      <c r="F5370" s="16"/>
      <c r="G5370" s="16" t="s">
        <v>1493</v>
      </c>
      <c r="H5370" s="251">
        <v>339600</v>
      </c>
      <c r="I5370" s="251">
        <v>4</v>
      </c>
      <c r="J5370" s="16">
        <v>359976</v>
      </c>
      <c r="K5370" s="16">
        <v>4</v>
      </c>
      <c r="L5370" s="16">
        <v>374375.04</v>
      </c>
      <c r="M5370" s="16">
        <v>4</v>
      </c>
      <c r="N5370" s="16">
        <v>374375.04</v>
      </c>
      <c r="O5370" s="16">
        <v>4</v>
      </c>
      <c r="P5370" s="16">
        <v>389350</v>
      </c>
      <c r="Q5370" s="16">
        <v>4</v>
      </c>
      <c r="R5370" s="16">
        <v>1837676.08</v>
      </c>
      <c r="S5370" s="16">
        <v>20</v>
      </c>
      <c r="T5370" s="16" t="s">
        <v>50</v>
      </c>
      <c r="U5370" s="16" t="s">
        <v>294</v>
      </c>
      <c r="V5370" s="16" t="s">
        <v>4006</v>
      </c>
    </row>
    <row r="5371" spans="1:22" ht="187.5" x14ac:dyDescent="0.3">
      <c r="A5371" s="16">
        <v>5366</v>
      </c>
      <c r="B5371" s="21" t="s">
        <v>5197</v>
      </c>
      <c r="C5371" s="16" t="s">
        <v>5857</v>
      </c>
      <c r="D5371" s="16" t="s">
        <v>5719</v>
      </c>
      <c r="E5371" s="16" t="s">
        <v>5858</v>
      </c>
      <c r="F5371" s="16"/>
      <c r="G5371" s="16" t="s">
        <v>1493</v>
      </c>
      <c r="H5371" s="251">
        <v>1837650</v>
      </c>
      <c r="I5371" s="251">
        <v>25</v>
      </c>
      <c r="J5371" s="16">
        <v>0</v>
      </c>
      <c r="K5371" s="16">
        <v>0</v>
      </c>
      <c r="L5371" s="16">
        <v>0</v>
      </c>
      <c r="M5371" s="16">
        <v>0</v>
      </c>
      <c r="N5371" s="16">
        <v>0</v>
      </c>
      <c r="O5371" s="16">
        <v>0</v>
      </c>
      <c r="P5371" s="16">
        <v>0</v>
      </c>
      <c r="Q5371" s="16">
        <v>0</v>
      </c>
      <c r="R5371" s="16">
        <v>1837650</v>
      </c>
      <c r="S5371" s="16">
        <v>25</v>
      </c>
      <c r="T5371" s="16" t="s">
        <v>76</v>
      </c>
      <c r="U5371" s="16" t="s">
        <v>204</v>
      </c>
      <c r="V5371" s="16" t="s">
        <v>5859</v>
      </c>
    </row>
    <row r="5372" spans="1:22" ht="93.75" x14ac:dyDescent="0.3">
      <c r="A5372" s="16">
        <v>5367</v>
      </c>
      <c r="B5372" s="21" t="s">
        <v>8729</v>
      </c>
      <c r="C5372" s="16" t="s">
        <v>2044</v>
      </c>
      <c r="D5372" s="16" t="s">
        <v>645</v>
      </c>
      <c r="E5372" s="16" t="s">
        <v>2045</v>
      </c>
      <c r="F5372" s="16"/>
      <c r="G5372" s="16" t="s">
        <v>33</v>
      </c>
      <c r="H5372" s="251">
        <v>918540</v>
      </c>
      <c r="I5372" s="251">
        <v>4</v>
      </c>
      <c r="J5372" s="16">
        <v>0</v>
      </c>
      <c r="K5372" s="16">
        <v>0</v>
      </c>
      <c r="L5372" s="16">
        <v>918540</v>
      </c>
      <c r="M5372" s="16">
        <v>0</v>
      </c>
      <c r="N5372" s="16">
        <v>0</v>
      </c>
      <c r="O5372" s="16">
        <v>0</v>
      </c>
      <c r="P5372" s="16">
        <v>0</v>
      </c>
      <c r="Q5372" s="16">
        <v>0</v>
      </c>
      <c r="R5372" s="16">
        <v>1837080</v>
      </c>
      <c r="S5372" s="16">
        <v>4</v>
      </c>
      <c r="T5372" s="16" t="s">
        <v>213</v>
      </c>
      <c r="U5372" s="16" t="s">
        <v>7048</v>
      </c>
      <c r="V5372" s="16" t="s">
        <v>7048</v>
      </c>
    </row>
    <row r="5373" spans="1:22" ht="93.75" x14ac:dyDescent="0.3">
      <c r="A5373" s="16">
        <v>5368</v>
      </c>
      <c r="B5373" s="21" t="s">
        <v>417</v>
      </c>
      <c r="C5373" s="16" t="s">
        <v>1766</v>
      </c>
      <c r="D5373" s="16" t="s">
        <v>1767</v>
      </c>
      <c r="E5373" s="16" t="s">
        <v>10514</v>
      </c>
      <c r="F5373" s="16"/>
      <c r="G5373" s="16" t="s">
        <v>9115</v>
      </c>
      <c r="H5373" s="251">
        <v>1836937.87</v>
      </c>
      <c r="I5373" s="251" t="s">
        <v>9969</v>
      </c>
      <c r="J5373" s="16"/>
      <c r="K5373" s="16"/>
      <c r="L5373" s="16"/>
      <c r="M5373" s="16"/>
      <c r="N5373" s="16"/>
      <c r="O5373" s="16"/>
      <c r="P5373" s="16"/>
      <c r="Q5373" s="16"/>
      <c r="R5373" s="16">
        <v>1836937.87</v>
      </c>
      <c r="S5373" s="16">
        <v>7</v>
      </c>
      <c r="T5373" s="16" t="s">
        <v>76</v>
      </c>
      <c r="U5373" s="16" t="s">
        <v>61</v>
      </c>
      <c r="V5373" s="16" t="s">
        <v>5435</v>
      </c>
    </row>
    <row r="5374" spans="1:22" ht="112.5" x14ac:dyDescent="0.3">
      <c r="A5374" s="16">
        <v>5369</v>
      </c>
      <c r="B5374" s="21" t="s">
        <v>860</v>
      </c>
      <c r="C5374" s="16" t="s">
        <v>5668</v>
      </c>
      <c r="D5374" s="16" t="s">
        <v>5669</v>
      </c>
      <c r="E5374" s="16" t="s">
        <v>5670</v>
      </c>
      <c r="F5374" s="16"/>
      <c r="G5374" s="16" t="s">
        <v>1493</v>
      </c>
      <c r="H5374" s="251">
        <v>1836450</v>
      </c>
      <c r="I5374" s="251">
        <v>795</v>
      </c>
      <c r="J5374" s="16">
        <v>0</v>
      </c>
      <c r="K5374" s="16">
        <v>0</v>
      </c>
      <c r="L5374" s="16">
        <v>0</v>
      </c>
      <c r="M5374" s="16">
        <v>0</v>
      </c>
      <c r="N5374" s="16">
        <v>0</v>
      </c>
      <c r="O5374" s="16">
        <v>0</v>
      </c>
      <c r="P5374" s="16">
        <v>0</v>
      </c>
      <c r="Q5374" s="16">
        <v>0</v>
      </c>
      <c r="R5374" s="16">
        <v>1836450</v>
      </c>
      <c r="S5374" s="16">
        <v>795</v>
      </c>
      <c r="T5374" s="16" t="s">
        <v>76</v>
      </c>
      <c r="U5374" s="16" t="s">
        <v>2567</v>
      </c>
      <c r="V5374" s="16" t="s">
        <v>4131</v>
      </c>
    </row>
    <row r="5375" spans="1:22" ht="75" x14ac:dyDescent="0.3">
      <c r="A5375" s="16">
        <v>5370</v>
      </c>
      <c r="B5375" s="16" t="s">
        <v>955</v>
      </c>
      <c r="C5375" s="16" t="s">
        <v>1228</v>
      </c>
      <c r="D5375" s="16" t="s">
        <v>1229</v>
      </c>
      <c r="E5375" s="16" t="s">
        <v>13470</v>
      </c>
      <c r="F5375" s="16"/>
      <c r="G5375" s="151" t="s">
        <v>7079</v>
      </c>
      <c r="H5375" s="168">
        <v>1835766.22</v>
      </c>
      <c r="I5375" s="166">
        <v>1.3</v>
      </c>
      <c r="J5375" s="166">
        <v>0</v>
      </c>
      <c r="K5375" s="166">
        <v>0</v>
      </c>
      <c r="L5375" s="166">
        <v>0</v>
      </c>
      <c r="M5375" s="166">
        <v>0</v>
      </c>
      <c r="N5375" s="166">
        <v>0</v>
      </c>
      <c r="O5375" s="166">
        <v>0</v>
      </c>
      <c r="P5375" s="166">
        <v>0</v>
      </c>
      <c r="Q5375" s="166">
        <v>0</v>
      </c>
      <c r="R5375" s="16">
        <v>1835766.22</v>
      </c>
      <c r="S5375" s="275">
        <v>1.3</v>
      </c>
      <c r="T5375" s="20" t="s">
        <v>13227</v>
      </c>
      <c r="U5375" s="118" t="s">
        <v>13444</v>
      </c>
      <c r="V5375" s="118" t="s">
        <v>1613</v>
      </c>
    </row>
    <row r="5376" spans="1:22" ht="56.25" x14ac:dyDescent="0.3">
      <c r="A5376" s="16">
        <v>5371</v>
      </c>
      <c r="B5376" s="21" t="s">
        <v>8730</v>
      </c>
      <c r="C5376" s="16" t="s">
        <v>2700</v>
      </c>
      <c r="D5376" s="16" t="s">
        <v>2699</v>
      </c>
      <c r="E5376" s="16" t="s">
        <v>2701</v>
      </c>
      <c r="F5376" s="16"/>
      <c r="G5376" s="16" t="s">
        <v>33</v>
      </c>
      <c r="H5376" s="251">
        <v>750000</v>
      </c>
      <c r="I5376" s="251">
        <v>300</v>
      </c>
      <c r="J5376" s="16">
        <v>271130</v>
      </c>
      <c r="K5376" s="16">
        <v>95</v>
      </c>
      <c r="L5376" s="16">
        <v>271130</v>
      </c>
      <c r="M5376" s="16">
        <v>95</v>
      </c>
      <c r="N5376" s="16">
        <v>271130</v>
      </c>
      <c r="O5376" s="16">
        <v>95</v>
      </c>
      <c r="P5376" s="16">
        <v>271130</v>
      </c>
      <c r="Q5376" s="16">
        <v>95</v>
      </c>
      <c r="R5376" s="16">
        <v>1834520</v>
      </c>
      <c r="S5376" s="16">
        <v>680</v>
      </c>
      <c r="T5376" s="16" t="s">
        <v>213</v>
      </c>
      <c r="U5376" s="16" t="s">
        <v>61</v>
      </c>
      <c r="V5376" s="16" t="s">
        <v>288</v>
      </c>
    </row>
    <row r="5377" spans="1:22" ht="37.5" x14ac:dyDescent="0.3">
      <c r="A5377" s="16">
        <v>5372</v>
      </c>
      <c r="B5377" s="21" t="s">
        <v>2414</v>
      </c>
      <c r="C5377" s="16" t="s">
        <v>2415</v>
      </c>
      <c r="D5377" s="16" t="s">
        <v>2416</v>
      </c>
      <c r="E5377" s="16" t="s">
        <v>9284</v>
      </c>
      <c r="F5377" s="16"/>
      <c r="G5377" s="16" t="s">
        <v>9115</v>
      </c>
      <c r="H5377" s="251">
        <v>1833179.1</v>
      </c>
      <c r="I5377" s="251" t="s">
        <v>9113</v>
      </c>
      <c r="J5377" s="16"/>
      <c r="K5377" s="16"/>
      <c r="L5377" s="16"/>
      <c r="M5377" s="16"/>
      <c r="N5377" s="16"/>
      <c r="O5377" s="16"/>
      <c r="P5377" s="16"/>
      <c r="Q5377" s="16"/>
      <c r="R5377" s="16">
        <v>1833179.1</v>
      </c>
      <c r="S5377" s="16">
        <v>1</v>
      </c>
      <c r="T5377" s="16" t="s">
        <v>1326</v>
      </c>
      <c r="U5377" s="16"/>
      <c r="V5377" s="16"/>
    </row>
    <row r="5378" spans="1:22" ht="93.75" x14ac:dyDescent="0.3">
      <c r="A5378" s="16">
        <v>5373</v>
      </c>
      <c r="B5378" s="276" t="s">
        <v>332</v>
      </c>
      <c r="C5378" s="99" t="s">
        <v>1661</v>
      </c>
      <c r="D5378" s="99" t="s">
        <v>1662</v>
      </c>
      <c r="E5378" s="99" t="s">
        <v>11248</v>
      </c>
      <c r="F5378" s="16"/>
      <c r="G5378" s="99" t="s">
        <v>9684</v>
      </c>
      <c r="H5378" s="184">
        <v>0</v>
      </c>
      <c r="I5378" s="184">
        <v>0</v>
      </c>
      <c r="J5378" s="99">
        <v>1833000</v>
      </c>
      <c r="K5378" s="99">
        <v>235</v>
      </c>
      <c r="L5378" s="99">
        <v>0</v>
      </c>
      <c r="M5378" s="99">
        <v>0</v>
      </c>
      <c r="N5378" s="99">
        <v>0</v>
      </c>
      <c r="O5378" s="99">
        <v>0</v>
      </c>
      <c r="P5378" s="99">
        <v>0</v>
      </c>
      <c r="Q5378" s="99">
        <v>0</v>
      </c>
      <c r="R5378" s="16">
        <v>1833000</v>
      </c>
      <c r="S5378" s="99">
        <v>0</v>
      </c>
      <c r="T5378" s="16" t="s">
        <v>1000</v>
      </c>
      <c r="U5378" s="16" t="s">
        <v>1097</v>
      </c>
      <c r="V5378" s="35" t="s">
        <v>199</v>
      </c>
    </row>
    <row r="5379" spans="1:22" ht="93.75" x14ac:dyDescent="0.3">
      <c r="A5379" s="16">
        <v>5374</v>
      </c>
      <c r="B5379" s="114" t="s">
        <v>3170</v>
      </c>
      <c r="C5379" s="114" t="s">
        <v>7011</v>
      </c>
      <c r="D5379" s="114" t="s">
        <v>7012</v>
      </c>
      <c r="E5379" s="114" t="s">
        <v>14289</v>
      </c>
      <c r="F5379" s="114"/>
      <c r="G5379" s="21" t="s">
        <v>33</v>
      </c>
      <c r="H5379" s="115">
        <v>116000</v>
      </c>
      <c r="I5379" s="172">
        <v>15</v>
      </c>
      <c r="J5379" s="114">
        <v>386666.66666666663</v>
      </c>
      <c r="K5379" s="114">
        <v>50</v>
      </c>
      <c r="L5379" s="114">
        <v>413733.33333333331</v>
      </c>
      <c r="M5379" s="114">
        <v>50</v>
      </c>
      <c r="N5379" s="114">
        <v>442694.66666666669</v>
      </c>
      <c r="O5379" s="114">
        <v>50</v>
      </c>
      <c r="P5379" s="114">
        <v>473683.29333333339</v>
      </c>
      <c r="Q5379" s="114">
        <v>50</v>
      </c>
      <c r="R5379" s="16">
        <v>1832777.9600000002</v>
      </c>
      <c r="S5379" s="114">
        <v>215</v>
      </c>
      <c r="T5379" s="114" t="s">
        <v>13999</v>
      </c>
      <c r="U5379" s="221" t="s">
        <v>35</v>
      </c>
      <c r="V5379" s="221"/>
    </row>
    <row r="5380" spans="1:22" ht="337.5" x14ac:dyDescent="0.3">
      <c r="A5380" s="16">
        <v>5375</v>
      </c>
      <c r="B5380" s="21" t="s">
        <v>4589</v>
      </c>
      <c r="C5380" s="16" t="s">
        <v>9141</v>
      </c>
      <c r="D5380" s="16" t="s">
        <v>9142</v>
      </c>
      <c r="E5380" s="16" t="s">
        <v>9143</v>
      </c>
      <c r="F5380" s="16"/>
      <c r="G5380" s="16" t="s">
        <v>7034</v>
      </c>
      <c r="H5380" s="251">
        <v>726161.67520000006</v>
      </c>
      <c r="I5380" s="251">
        <v>2</v>
      </c>
      <c r="J5380" s="16">
        <v>1105419.8820000002</v>
      </c>
      <c r="K5380" s="16">
        <v>2</v>
      </c>
      <c r="L5380" s="16">
        <v>0</v>
      </c>
      <c r="M5380" s="16">
        <v>0</v>
      </c>
      <c r="N5380" s="16">
        <v>0</v>
      </c>
      <c r="O5380" s="16">
        <v>0</v>
      </c>
      <c r="P5380" s="16">
        <v>0</v>
      </c>
      <c r="Q5380" s="16">
        <v>0</v>
      </c>
      <c r="R5380" s="16">
        <v>1831581.5572000002</v>
      </c>
      <c r="S5380" s="16">
        <v>4</v>
      </c>
      <c r="T5380" s="16" t="s">
        <v>9133</v>
      </c>
      <c r="U5380" s="16" t="s">
        <v>83</v>
      </c>
      <c r="V5380" s="16"/>
    </row>
    <row r="5381" spans="1:22" ht="225" x14ac:dyDescent="0.3">
      <c r="A5381" s="16">
        <v>5376</v>
      </c>
      <c r="B5381" s="21" t="s">
        <v>1154</v>
      </c>
      <c r="C5381" s="16" t="s">
        <v>4544</v>
      </c>
      <c r="D5381" s="16" t="s">
        <v>4545</v>
      </c>
      <c r="E5381" s="16" t="s">
        <v>4546</v>
      </c>
      <c r="F5381" s="16"/>
      <c r="G5381" s="16" t="s">
        <v>1664</v>
      </c>
      <c r="H5381" s="251">
        <v>1829058</v>
      </c>
      <c r="I5381" s="251">
        <v>440</v>
      </c>
      <c r="J5381" s="16">
        <v>0</v>
      </c>
      <c r="K5381" s="16">
        <v>0</v>
      </c>
      <c r="L5381" s="16">
        <v>0</v>
      </c>
      <c r="M5381" s="16">
        <v>0</v>
      </c>
      <c r="N5381" s="16">
        <v>0</v>
      </c>
      <c r="O5381" s="16">
        <v>0</v>
      </c>
      <c r="P5381" s="16">
        <v>0</v>
      </c>
      <c r="Q5381" s="16">
        <v>0</v>
      </c>
      <c r="R5381" s="16">
        <v>1829058</v>
      </c>
      <c r="S5381" s="16">
        <v>440</v>
      </c>
      <c r="T5381" s="16" t="s">
        <v>76</v>
      </c>
      <c r="U5381" s="16" t="s">
        <v>2567</v>
      </c>
      <c r="V5381" s="16" t="s">
        <v>4547</v>
      </c>
    </row>
    <row r="5382" spans="1:22" ht="56.25" x14ac:dyDescent="0.3">
      <c r="A5382" s="16">
        <v>5377</v>
      </c>
      <c r="B5382" s="16" t="s">
        <v>1930</v>
      </c>
      <c r="C5382" s="16" t="s">
        <v>13267</v>
      </c>
      <c r="D5382" s="16" t="s">
        <v>13268</v>
      </c>
      <c r="E5382" s="16" t="s">
        <v>13471</v>
      </c>
      <c r="F5382" s="16"/>
      <c r="G5382" s="151" t="s">
        <v>9115</v>
      </c>
      <c r="H5382" s="168">
        <v>1828893.27</v>
      </c>
      <c r="I5382" s="166" t="s">
        <v>9120</v>
      </c>
      <c r="J5382" s="166">
        <v>0</v>
      </c>
      <c r="K5382" s="166">
        <v>0</v>
      </c>
      <c r="L5382" s="166">
        <v>0</v>
      </c>
      <c r="M5382" s="166">
        <v>0</v>
      </c>
      <c r="N5382" s="166">
        <v>0</v>
      </c>
      <c r="O5382" s="166">
        <v>0</v>
      </c>
      <c r="P5382" s="166">
        <v>0</v>
      </c>
      <c r="Q5382" s="166">
        <v>0</v>
      </c>
      <c r="R5382" s="16">
        <v>1828893.27</v>
      </c>
      <c r="S5382" s="275">
        <v>2</v>
      </c>
      <c r="T5382" s="20" t="s">
        <v>13227</v>
      </c>
      <c r="U5382" s="118"/>
      <c r="V5382" s="118"/>
    </row>
    <row r="5383" spans="1:22" x14ac:dyDescent="0.3">
      <c r="A5383" s="16">
        <v>5378</v>
      </c>
      <c r="B5383" s="21" t="s">
        <v>2348</v>
      </c>
      <c r="C5383" s="16" t="s">
        <v>11126</v>
      </c>
      <c r="D5383" s="16" t="s">
        <v>11127</v>
      </c>
      <c r="E5383" s="16" t="s">
        <v>11128</v>
      </c>
      <c r="F5383" s="16"/>
      <c r="G5383" s="16" t="s">
        <v>1493</v>
      </c>
      <c r="H5383" s="251">
        <v>365617</v>
      </c>
      <c r="I5383" s="251">
        <v>2749</v>
      </c>
      <c r="J5383" s="16">
        <v>365617</v>
      </c>
      <c r="K5383" s="16">
        <v>2749</v>
      </c>
      <c r="L5383" s="16">
        <v>365617</v>
      </c>
      <c r="M5383" s="16">
        <v>2749</v>
      </c>
      <c r="N5383" s="16">
        <v>365617</v>
      </c>
      <c r="O5383" s="16">
        <v>2749</v>
      </c>
      <c r="P5383" s="16">
        <v>365617</v>
      </c>
      <c r="Q5383" s="16">
        <v>2749</v>
      </c>
      <c r="R5383" s="16">
        <v>1828085</v>
      </c>
      <c r="S5383" s="16">
        <v>13745</v>
      </c>
      <c r="T5383" s="16" t="s">
        <v>1113</v>
      </c>
      <c r="U5383" s="16" t="s">
        <v>1210</v>
      </c>
      <c r="V5383" s="35" t="s">
        <v>199</v>
      </c>
    </row>
    <row r="5384" spans="1:22" ht="150" x14ac:dyDescent="0.3">
      <c r="A5384" s="16">
        <v>5379</v>
      </c>
      <c r="B5384" s="21" t="s">
        <v>8731</v>
      </c>
      <c r="C5384" s="16" t="s">
        <v>1110</v>
      </c>
      <c r="D5384" s="16" t="s">
        <v>1109</v>
      </c>
      <c r="E5384" s="16" t="s">
        <v>1414</v>
      </c>
      <c r="F5384" s="16"/>
      <c r="G5384" s="16" t="s">
        <v>33</v>
      </c>
      <c r="H5384" s="251">
        <v>456901.80357142852</v>
      </c>
      <c r="I5384" s="251">
        <v>1</v>
      </c>
      <c r="J5384" s="16">
        <v>0</v>
      </c>
      <c r="K5384" s="16">
        <v>0</v>
      </c>
      <c r="L5384" s="16">
        <v>456901.80357142852</v>
      </c>
      <c r="M5384" s="16">
        <v>1</v>
      </c>
      <c r="N5384" s="16">
        <v>456901.80357142852</v>
      </c>
      <c r="O5384" s="16">
        <v>1</v>
      </c>
      <c r="P5384" s="16">
        <v>456901.80357142852</v>
      </c>
      <c r="Q5384" s="16">
        <v>1</v>
      </c>
      <c r="R5384" s="16">
        <v>1827607.2142857141</v>
      </c>
      <c r="S5384" s="16">
        <v>4</v>
      </c>
      <c r="T5384" s="16" t="s">
        <v>213</v>
      </c>
      <c r="U5384" s="16" t="s">
        <v>7048</v>
      </c>
      <c r="V5384" s="16" t="s">
        <v>7048</v>
      </c>
    </row>
    <row r="5385" spans="1:22" x14ac:dyDescent="0.3">
      <c r="A5385" s="16">
        <v>5380</v>
      </c>
      <c r="B5385" s="21" t="s">
        <v>2062</v>
      </c>
      <c r="C5385" s="16" t="s">
        <v>4434</v>
      </c>
      <c r="D5385" s="16" t="s">
        <v>1954</v>
      </c>
      <c r="E5385" s="16" t="s">
        <v>7176</v>
      </c>
      <c r="F5385" s="16"/>
      <c r="G5385" s="16" t="s">
        <v>7084</v>
      </c>
      <c r="H5385" s="251">
        <v>1827280</v>
      </c>
      <c r="I5385" s="251" t="s">
        <v>10773</v>
      </c>
      <c r="J5385" s="16"/>
      <c r="K5385" s="16"/>
      <c r="L5385" s="16"/>
      <c r="M5385" s="16"/>
      <c r="N5385" s="16"/>
      <c r="O5385" s="16"/>
      <c r="P5385" s="16"/>
      <c r="Q5385" s="16"/>
      <c r="R5385" s="16">
        <v>1827280</v>
      </c>
      <c r="S5385" s="16">
        <v>251</v>
      </c>
      <c r="T5385" s="16" t="s">
        <v>76</v>
      </c>
      <c r="U5385" s="16" t="s">
        <v>2567</v>
      </c>
      <c r="V5385" s="16" t="s">
        <v>10761</v>
      </c>
    </row>
    <row r="5386" spans="1:22" ht="409.5" x14ac:dyDescent="0.3">
      <c r="A5386" s="16">
        <v>5381</v>
      </c>
      <c r="B5386" s="21" t="s">
        <v>3967</v>
      </c>
      <c r="C5386" s="16" t="s">
        <v>726</v>
      </c>
      <c r="D5386" s="16" t="s">
        <v>727</v>
      </c>
      <c r="E5386" s="16" t="s">
        <v>3968</v>
      </c>
      <c r="F5386" s="16"/>
      <c r="G5386" s="16" t="s">
        <v>33</v>
      </c>
      <c r="H5386" s="251">
        <v>145600</v>
      </c>
      <c r="I5386" s="251">
        <v>52</v>
      </c>
      <c r="J5386" s="16">
        <v>420280</v>
      </c>
      <c r="K5386" s="16">
        <v>79</v>
      </c>
      <c r="L5386" s="16">
        <v>420280</v>
      </c>
      <c r="M5386" s="16">
        <v>79</v>
      </c>
      <c r="N5386" s="16">
        <v>420280</v>
      </c>
      <c r="O5386" s="16">
        <v>79</v>
      </c>
      <c r="P5386" s="16">
        <v>420280</v>
      </c>
      <c r="Q5386" s="16">
        <v>79</v>
      </c>
      <c r="R5386" s="16">
        <v>1826720</v>
      </c>
      <c r="S5386" s="16">
        <v>368</v>
      </c>
      <c r="T5386" s="16" t="s">
        <v>25</v>
      </c>
      <c r="U5386" s="16" t="s">
        <v>2567</v>
      </c>
      <c r="V5386" s="16" t="s">
        <v>3969</v>
      </c>
    </row>
    <row r="5387" spans="1:22" ht="37.5" x14ac:dyDescent="0.3">
      <c r="A5387" s="16">
        <v>5382</v>
      </c>
      <c r="B5387" s="113" t="s">
        <v>15795</v>
      </c>
      <c r="C5387" s="113" t="s">
        <v>15796</v>
      </c>
      <c r="D5387" s="113" t="s">
        <v>15797</v>
      </c>
      <c r="E5387" s="114"/>
      <c r="F5387" s="20" t="s">
        <v>14449</v>
      </c>
      <c r="G5387" s="113" t="s">
        <v>33</v>
      </c>
      <c r="H5387" s="172">
        <v>311040</v>
      </c>
      <c r="I5387" s="172">
        <v>2</v>
      </c>
      <c r="J5387" s="178">
        <v>335923</v>
      </c>
      <c r="K5387" s="178">
        <v>2</v>
      </c>
      <c r="L5387" s="178">
        <v>362797</v>
      </c>
      <c r="M5387" s="178">
        <v>2</v>
      </c>
      <c r="N5387" s="178">
        <v>391820</v>
      </c>
      <c r="O5387" s="178">
        <v>2</v>
      </c>
      <c r="P5387" s="114">
        <v>423166</v>
      </c>
      <c r="Q5387" s="114">
        <v>2</v>
      </c>
      <c r="R5387" s="16">
        <v>1824746</v>
      </c>
      <c r="S5387" s="21">
        <v>10</v>
      </c>
      <c r="T5387" s="20" t="s">
        <v>15751</v>
      </c>
      <c r="U5387" s="112"/>
      <c r="V5387" s="112"/>
    </row>
    <row r="5388" spans="1:22" ht="75" x14ac:dyDescent="0.3">
      <c r="A5388" s="16">
        <v>5383</v>
      </c>
      <c r="B5388" s="21" t="s">
        <v>8732</v>
      </c>
      <c r="C5388" s="16" t="s">
        <v>8733</v>
      </c>
      <c r="D5388" s="16" t="s">
        <v>8030</v>
      </c>
      <c r="E5388" s="16" t="s">
        <v>8734</v>
      </c>
      <c r="F5388" s="16"/>
      <c r="G5388" s="16" t="s">
        <v>49</v>
      </c>
      <c r="H5388" s="251">
        <v>286000</v>
      </c>
      <c r="I5388" s="251">
        <v>11</v>
      </c>
      <c r="J5388" s="16">
        <v>384450</v>
      </c>
      <c r="K5388" s="16">
        <v>11</v>
      </c>
      <c r="L5388" s="16">
        <v>384450</v>
      </c>
      <c r="M5388" s="16">
        <v>11</v>
      </c>
      <c r="N5388" s="16">
        <v>384450</v>
      </c>
      <c r="O5388" s="16">
        <v>11</v>
      </c>
      <c r="P5388" s="16">
        <v>384450</v>
      </c>
      <c r="Q5388" s="16">
        <v>11</v>
      </c>
      <c r="R5388" s="16">
        <v>1823800</v>
      </c>
      <c r="S5388" s="16">
        <v>55</v>
      </c>
      <c r="T5388" s="16" t="s">
        <v>213</v>
      </c>
      <c r="U5388" s="16" t="s">
        <v>294</v>
      </c>
      <c r="V5388" s="16" t="s">
        <v>8113</v>
      </c>
    </row>
    <row r="5389" spans="1:22" ht="262.5" x14ac:dyDescent="0.3">
      <c r="A5389" s="16">
        <v>5384</v>
      </c>
      <c r="B5389" s="21" t="s">
        <v>2296</v>
      </c>
      <c r="C5389" s="16" t="s">
        <v>6493</v>
      </c>
      <c r="D5389" s="16" t="s">
        <v>6494</v>
      </c>
      <c r="E5389" s="16" t="s">
        <v>6495</v>
      </c>
      <c r="F5389" s="16"/>
      <c r="G5389" s="16" t="s">
        <v>24</v>
      </c>
      <c r="H5389" s="251">
        <v>1823600</v>
      </c>
      <c r="I5389" s="251">
        <v>8</v>
      </c>
      <c r="J5389" s="16">
        <v>0</v>
      </c>
      <c r="K5389" s="16">
        <v>0</v>
      </c>
      <c r="L5389" s="16">
        <v>0</v>
      </c>
      <c r="M5389" s="16">
        <v>0</v>
      </c>
      <c r="N5389" s="16">
        <v>0</v>
      </c>
      <c r="O5389" s="16">
        <v>0</v>
      </c>
      <c r="P5389" s="16">
        <v>0</v>
      </c>
      <c r="Q5389" s="16">
        <v>0</v>
      </c>
      <c r="R5389" s="16">
        <v>1823600</v>
      </c>
      <c r="S5389" s="16">
        <v>8</v>
      </c>
      <c r="T5389" s="16" t="s">
        <v>76</v>
      </c>
      <c r="U5389" s="16"/>
      <c r="V5389" s="16"/>
    </row>
    <row r="5390" spans="1:22" ht="409.5" x14ac:dyDescent="0.3">
      <c r="A5390" s="16">
        <v>5385</v>
      </c>
      <c r="B5390" s="21" t="s">
        <v>6640</v>
      </c>
      <c r="C5390" s="16" t="s">
        <v>6641</v>
      </c>
      <c r="D5390" s="16" t="s">
        <v>6081</v>
      </c>
      <c r="E5390" s="16" t="s">
        <v>6642</v>
      </c>
      <c r="F5390" s="16"/>
      <c r="G5390" s="16" t="s">
        <v>1493</v>
      </c>
      <c r="H5390" s="251">
        <v>1823560</v>
      </c>
      <c r="I5390" s="251">
        <v>8</v>
      </c>
      <c r="J5390" s="16">
        <v>0</v>
      </c>
      <c r="K5390" s="16">
        <v>0</v>
      </c>
      <c r="L5390" s="16">
        <v>0</v>
      </c>
      <c r="M5390" s="16">
        <v>0</v>
      </c>
      <c r="N5390" s="16">
        <v>0</v>
      </c>
      <c r="O5390" s="16">
        <v>0</v>
      </c>
      <c r="P5390" s="16">
        <v>0</v>
      </c>
      <c r="Q5390" s="16">
        <v>0</v>
      </c>
      <c r="R5390" s="16">
        <v>1823560</v>
      </c>
      <c r="S5390" s="16">
        <v>8</v>
      </c>
      <c r="T5390" s="16" t="s">
        <v>76</v>
      </c>
      <c r="U5390" s="16"/>
      <c r="V5390" s="16"/>
    </row>
    <row r="5391" spans="1:22" ht="37.5" x14ac:dyDescent="0.3">
      <c r="A5391" s="16">
        <v>5386</v>
      </c>
      <c r="B5391" s="16" t="s">
        <v>12815</v>
      </c>
      <c r="C5391" s="16" t="s">
        <v>12816</v>
      </c>
      <c r="D5391" s="16" t="s">
        <v>5479</v>
      </c>
      <c r="E5391" s="16" t="s">
        <v>12817</v>
      </c>
      <c r="F5391" s="16" t="s">
        <v>12818</v>
      </c>
      <c r="G5391" s="151" t="s">
        <v>33</v>
      </c>
      <c r="H5391" s="275">
        <v>0</v>
      </c>
      <c r="I5391" s="275">
        <v>0</v>
      </c>
      <c r="J5391" s="275">
        <v>607371.6</v>
      </c>
      <c r="K5391" s="275">
        <v>44</v>
      </c>
      <c r="L5391" s="275">
        <v>607371.6</v>
      </c>
      <c r="M5391" s="275">
        <v>44</v>
      </c>
      <c r="N5391" s="275">
        <v>607371.6</v>
      </c>
      <c r="O5391" s="275">
        <v>44</v>
      </c>
      <c r="P5391" s="275">
        <v>0</v>
      </c>
      <c r="Q5391" s="275">
        <v>0</v>
      </c>
      <c r="R5391" s="16">
        <v>1822114.7999999998</v>
      </c>
      <c r="S5391" s="275">
        <v>132</v>
      </c>
      <c r="T5391" s="243" t="s">
        <v>11752</v>
      </c>
      <c r="U5391" s="279"/>
      <c r="V5391" s="279"/>
    </row>
    <row r="5392" spans="1:22" ht="225" x14ac:dyDescent="0.3">
      <c r="A5392" s="16">
        <v>5387</v>
      </c>
      <c r="B5392" s="21" t="s">
        <v>3922</v>
      </c>
      <c r="C5392" s="16" t="s">
        <v>3923</v>
      </c>
      <c r="D5392" s="16" t="s">
        <v>3924</v>
      </c>
      <c r="E5392" s="16" t="s">
        <v>5262</v>
      </c>
      <c r="F5392" s="16"/>
      <c r="G5392" s="16" t="s">
        <v>1757</v>
      </c>
      <c r="H5392" s="251">
        <v>1821750</v>
      </c>
      <c r="I5392" s="251">
        <v>347</v>
      </c>
      <c r="J5392" s="16">
        <v>0</v>
      </c>
      <c r="K5392" s="16">
        <v>0</v>
      </c>
      <c r="L5392" s="16">
        <v>0</v>
      </c>
      <c r="M5392" s="16">
        <v>0</v>
      </c>
      <c r="N5392" s="16">
        <v>0</v>
      </c>
      <c r="O5392" s="16">
        <v>0</v>
      </c>
      <c r="P5392" s="16">
        <v>0</v>
      </c>
      <c r="Q5392" s="16">
        <v>0</v>
      </c>
      <c r="R5392" s="16">
        <v>1821750</v>
      </c>
      <c r="S5392" s="16">
        <v>347</v>
      </c>
      <c r="T5392" s="16" t="s">
        <v>76</v>
      </c>
      <c r="U5392" s="16" t="s">
        <v>2567</v>
      </c>
      <c r="V5392" s="16" t="s">
        <v>199</v>
      </c>
    </row>
    <row r="5393" spans="1:22" ht="93.75" x14ac:dyDescent="0.3">
      <c r="A5393" s="16">
        <v>5388</v>
      </c>
      <c r="B5393" s="51" t="s">
        <v>8255</v>
      </c>
      <c r="C5393" s="51" t="s">
        <v>15124</v>
      </c>
      <c r="D5393" s="51" t="s">
        <v>15125</v>
      </c>
      <c r="E5393" s="51" t="s">
        <v>15126</v>
      </c>
      <c r="F5393" s="40" t="s">
        <v>14449</v>
      </c>
      <c r="G5393" s="51" t="s">
        <v>9115</v>
      </c>
      <c r="H5393" s="437">
        <v>1820000</v>
      </c>
      <c r="I5393" s="251" t="s">
        <v>10636</v>
      </c>
      <c r="J5393" s="17"/>
      <c r="K5393" s="17"/>
      <c r="L5393" s="17"/>
      <c r="M5393" s="17"/>
      <c r="N5393" s="17"/>
      <c r="O5393" s="17"/>
      <c r="P5393" s="17"/>
      <c r="Q5393" s="17"/>
      <c r="R5393" s="16">
        <v>1820000</v>
      </c>
      <c r="S5393" s="16">
        <v>25</v>
      </c>
      <c r="T5393" s="51" t="s">
        <v>14655</v>
      </c>
      <c r="U5393" s="51"/>
      <c r="V5393" s="17"/>
    </row>
    <row r="5394" spans="1:22" ht="131.25" x14ac:dyDescent="0.3">
      <c r="A5394" s="16">
        <v>5389</v>
      </c>
      <c r="B5394" s="21" t="s">
        <v>138</v>
      </c>
      <c r="C5394" s="16" t="s">
        <v>1014</v>
      </c>
      <c r="D5394" s="16" t="s">
        <v>1015</v>
      </c>
      <c r="E5394" s="16" t="s">
        <v>1016</v>
      </c>
      <c r="F5394" s="40" t="s">
        <v>1017</v>
      </c>
      <c r="G5394" s="16" t="s">
        <v>33</v>
      </c>
      <c r="H5394" s="251">
        <v>454729.97</v>
      </c>
      <c r="I5394" s="251">
        <v>10</v>
      </c>
      <c r="J5394" s="16">
        <v>454729.97</v>
      </c>
      <c r="K5394" s="16">
        <v>10</v>
      </c>
      <c r="L5394" s="16">
        <v>454729.97</v>
      </c>
      <c r="M5394" s="16">
        <v>10</v>
      </c>
      <c r="N5394" s="16">
        <v>454729.97</v>
      </c>
      <c r="O5394" s="16">
        <v>10</v>
      </c>
      <c r="P5394" s="16">
        <v>0</v>
      </c>
      <c r="Q5394" s="16">
        <v>0</v>
      </c>
      <c r="R5394" s="16">
        <v>1818919.88</v>
      </c>
      <c r="S5394" s="16">
        <v>40</v>
      </c>
      <c r="T5394" s="16" t="s">
        <v>1000</v>
      </c>
      <c r="U5394" s="16" t="s">
        <v>35</v>
      </c>
      <c r="V5394" s="16" t="s">
        <v>1018</v>
      </c>
    </row>
    <row r="5395" spans="1:22" ht="37.5" x14ac:dyDescent="0.3">
      <c r="A5395" s="16">
        <v>5390</v>
      </c>
      <c r="B5395" s="16" t="s">
        <v>3176</v>
      </c>
      <c r="C5395" s="16" t="s">
        <v>12819</v>
      </c>
      <c r="D5395" s="16" t="s">
        <v>3750</v>
      </c>
      <c r="E5395" s="16" t="s">
        <v>12820</v>
      </c>
      <c r="F5395" s="16"/>
      <c r="G5395" s="151" t="s">
        <v>9115</v>
      </c>
      <c r="H5395" s="275">
        <v>1818185.6</v>
      </c>
      <c r="I5395" s="275" t="s">
        <v>9385</v>
      </c>
      <c r="J5395" s="275">
        <v>0</v>
      </c>
      <c r="K5395" s="275">
        <v>0</v>
      </c>
      <c r="L5395" s="275">
        <v>0</v>
      </c>
      <c r="M5395" s="275">
        <v>0</v>
      </c>
      <c r="N5395" s="275">
        <v>0</v>
      </c>
      <c r="O5395" s="275">
        <v>0</v>
      </c>
      <c r="P5395" s="275">
        <v>0</v>
      </c>
      <c r="Q5395" s="275">
        <v>0</v>
      </c>
      <c r="R5395" s="16">
        <v>1818185.6</v>
      </c>
      <c r="S5395" s="275">
        <v>50</v>
      </c>
      <c r="T5395" s="38" t="s">
        <v>11752</v>
      </c>
      <c r="U5395" s="279"/>
      <c r="V5395" s="279"/>
    </row>
    <row r="5396" spans="1:22" ht="75" x14ac:dyDescent="0.3">
      <c r="A5396" s="16">
        <v>5391</v>
      </c>
      <c r="B5396" s="113" t="s">
        <v>16271</v>
      </c>
      <c r="C5396" s="113" t="s">
        <v>16272</v>
      </c>
      <c r="D5396" s="113" t="s">
        <v>16273</v>
      </c>
      <c r="E5396" s="114" t="s">
        <v>16274</v>
      </c>
      <c r="F5396" s="17">
        <v>5931</v>
      </c>
      <c r="G5396" s="113" t="s">
        <v>33</v>
      </c>
      <c r="H5396" s="172">
        <v>1816224.9000000001</v>
      </c>
      <c r="I5396" s="172">
        <v>1426</v>
      </c>
      <c r="J5396" s="174"/>
      <c r="K5396" s="174"/>
      <c r="L5396" s="174"/>
      <c r="M5396" s="174"/>
      <c r="N5396" s="174"/>
      <c r="O5396" s="174"/>
      <c r="P5396" s="174"/>
      <c r="Q5396" s="174"/>
      <c r="R5396" s="16">
        <v>1816224.9000000001</v>
      </c>
      <c r="S5396" s="171">
        <v>1426</v>
      </c>
      <c r="T5396" s="21" t="s">
        <v>15928</v>
      </c>
      <c r="U5396" s="112" t="s">
        <v>199</v>
      </c>
      <c r="V5396" s="112" t="s">
        <v>199</v>
      </c>
    </row>
    <row r="5397" spans="1:22" ht="150" x14ac:dyDescent="0.3">
      <c r="A5397" s="16">
        <v>5392</v>
      </c>
      <c r="B5397" s="21" t="s">
        <v>8735</v>
      </c>
      <c r="C5397" s="16" t="s">
        <v>8736</v>
      </c>
      <c r="D5397" s="16" t="s">
        <v>780</v>
      </c>
      <c r="E5397" s="16" t="s">
        <v>8737</v>
      </c>
      <c r="F5397" s="16"/>
      <c r="G5397" s="16" t="s">
        <v>33</v>
      </c>
      <c r="H5397" s="251">
        <v>74028</v>
      </c>
      <c r="I5397" s="251">
        <v>31</v>
      </c>
      <c r="J5397" s="16">
        <v>435362.39999999997</v>
      </c>
      <c r="K5397" s="16">
        <v>253</v>
      </c>
      <c r="L5397" s="16">
        <v>435362.39999999997</v>
      </c>
      <c r="M5397" s="16">
        <v>253</v>
      </c>
      <c r="N5397" s="16">
        <v>435362.39999999997</v>
      </c>
      <c r="O5397" s="16">
        <v>253</v>
      </c>
      <c r="P5397" s="16">
        <v>435362.39999999997</v>
      </c>
      <c r="Q5397" s="16">
        <v>253</v>
      </c>
      <c r="R5397" s="16">
        <v>1815477.5999999999</v>
      </c>
      <c r="S5397" s="16">
        <v>1043</v>
      </c>
      <c r="T5397" s="16" t="s">
        <v>213</v>
      </c>
      <c r="U5397" s="16" t="s">
        <v>35</v>
      </c>
      <c r="V5397" s="16" t="s">
        <v>7775</v>
      </c>
    </row>
    <row r="5398" spans="1:22" ht="150" x14ac:dyDescent="0.3">
      <c r="A5398" s="16">
        <v>5393</v>
      </c>
      <c r="B5398" s="21" t="s">
        <v>2153</v>
      </c>
      <c r="C5398" s="16" t="s">
        <v>2154</v>
      </c>
      <c r="D5398" s="16" t="s">
        <v>2155</v>
      </c>
      <c r="E5398" s="16" t="s">
        <v>2156</v>
      </c>
      <c r="F5398" s="16" t="s">
        <v>2157</v>
      </c>
      <c r="G5398" s="16" t="s">
        <v>33</v>
      </c>
      <c r="H5398" s="251">
        <v>362500</v>
      </c>
      <c r="I5398" s="251">
        <v>25</v>
      </c>
      <c r="J5398" s="16">
        <v>362500</v>
      </c>
      <c r="K5398" s="16">
        <v>25</v>
      </c>
      <c r="L5398" s="16">
        <v>362500</v>
      </c>
      <c r="M5398" s="16">
        <v>25</v>
      </c>
      <c r="N5398" s="16">
        <v>362500</v>
      </c>
      <c r="O5398" s="16">
        <v>25</v>
      </c>
      <c r="P5398" s="16">
        <v>362500</v>
      </c>
      <c r="Q5398" s="16">
        <v>25</v>
      </c>
      <c r="R5398" s="16">
        <v>1812500</v>
      </c>
      <c r="S5398" s="16">
        <v>125</v>
      </c>
      <c r="T5398" s="16" t="s">
        <v>1532</v>
      </c>
      <c r="U5398" s="16" t="s">
        <v>35</v>
      </c>
      <c r="V5398" s="16" t="s">
        <v>199</v>
      </c>
    </row>
    <row r="5399" spans="1:22" ht="56.25" x14ac:dyDescent="0.3">
      <c r="A5399" s="16">
        <v>5394</v>
      </c>
      <c r="B5399" s="16" t="s">
        <v>11886</v>
      </c>
      <c r="C5399" s="16" t="s">
        <v>13766</v>
      </c>
      <c r="D5399" s="16" t="s">
        <v>13767</v>
      </c>
      <c r="E5399" s="16" t="s">
        <v>13768</v>
      </c>
      <c r="F5399" s="16"/>
      <c r="G5399" s="151" t="s">
        <v>9115</v>
      </c>
      <c r="H5399" s="301">
        <v>1809600</v>
      </c>
      <c r="I5399" s="301">
        <v>240</v>
      </c>
      <c r="J5399" s="301"/>
      <c r="K5399" s="301"/>
      <c r="L5399" s="301"/>
      <c r="M5399" s="301"/>
      <c r="N5399" s="301"/>
      <c r="O5399" s="301"/>
      <c r="P5399" s="301"/>
      <c r="Q5399" s="301"/>
      <c r="R5399" s="16">
        <v>1809600</v>
      </c>
      <c r="S5399" s="275">
        <v>240</v>
      </c>
      <c r="T5399" s="302" t="s">
        <v>13765</v>
      </c>
      <c r="U5399" s="303" t="s">
        <v>35</v>
      </c>
      <c r="V5399" s="304" t="s">
        <v>13769</v>
      </c>
    </row>
    <row r="5400" spans="1:22" ht="75" x14ac:dyDescent="0.3">
      <c r="A5400" s="16">
        <v>5395</v>
      </c>
      <c r="B5400" s="16" t="s">
        <v>270</v>
      </c>
      <c r="C5400" s="16" t="s">
        <v>9671</v>
      </c>
      <c r="D5400" s="16" t="s">
        <v>9672</v>
      </c>
      <c r="E5400" s="16" t="s">
        <v>12821</v>
      </c>
      <c r="F5400" s="16"/>
      <c r="G5400" s="151" t="s">
        <v>9115</v>
      </c>
      <c r="H5400" s="275">
        <v>1808352</v>
      </c>
      <c r="I5400" s="275" t="s">
        <v>9123</v>
      </c>
      <c r="J5400" s="275"/>
      <c r="K5400" s="275"/>
      <c r="L5400" s="275"/>
      <c r="M5400" s="275"/>
      <c r="N5400" s="275"/>
      <c r="O5400" s="275"/>
      <c r="P5400" s="275"/>
      <c r="Q5400" s="275"/>
      <c r="R5400" s="16">
        <v>1808352</v>
      </c>
      <c r="S5400" s="275">
        <v>6</v>
      </c>
      <c r="T5400" s="38" t="s">
        <v>12359</v>
      </c>
      <c r="U5400" s="279"/>
      <c r="V5400" s="279"/>
    </row>
    <row r="5401" spans="1:22" ht="56.25" x14ac:dyDescent="0.3">
      <c r="A5401" s="16">
        <v>5396</v>
      </c>
      <c r="B5401" s="21" t="s">
        <v>55</v>
      </c>
      <c r="C5401" s="16" t="s">
        <v>63</v>
      </c>
      <c r="D5401" s="16" t="s">
        <v>7033</v>
      </c>
      <c r="E5401" s="16" t="s">
        <v>9436</v>
      </c>
      <c r="F5401" s="16"/>
      <c r="G5401" s="16" t="s">
        <v>9114</v>
      </c>
      <c r="H5401" s="251">
        <v>1805489.28</v>
      </c>
      <c r="I5401" s="251" t="s">
        <v>9266</v>
      </c>
      <c r="J5401" s="16"/>
      <c r="K5401" s="16"/>
      <c r="L5401" s="16"/>
      <c r="M5401" s="16"/>
      <c r="N5401" s="16"/>
      <c r="O5401" s="16"/>
      <c r="P5401" s="16"/>
      <c r="Q5401" s="16"/>
      <c r="R5401" s="16">
        <v>1805489.28</v>
      </c>
      <c r="S5401" s="16">
        <v>4</v>
      </c>
      <c r="T5401" s="16" t="s">
        <v>1326</v>
      </c>
      <c r="U5401" s="16"/>
      <c r="V5401" s="16"/>
    </row>
    <row r="5402" spans="1:22" ht="56.25" x14ac:dyDescent="0.3">
      <c r="A5402" s="16">
        <v>5397</v>
      </c>
      <c r="B5402" s="21" t="s">
        <v>417</v>
      </c>
      <c r="C5402" s="16" t="s">
        <v>1577</v>
      </c>
      <c r="D5402" s="16" t="s">
        <v>1578</v>
      </c>
      <c r="E5402" s="16" t="s">
        <v>10505</v>
      </c>
      <c r="F5402" s="16"/>
      <c r="G5402" s="16" t="s">
        <v>9115</v>
      </c>
      <c r="H5402" s="251">
        <v>1805454</v>
      </c>
      <c r="I5402" s="251" t="s">
        <v>9404</v>
      </c>
      <c r="J5402" s="16"/>
      <c r="K5402" s="16"/>
      <c r="L5402" s="16"/>
      <c r="M5402" s="16"/>
      <c r="N5402" s="16"/>
      <c r="O5402" s="16"/>
      <c r="P5402" s="16"/>
      <c r="Q5402" s="16"/>
      <c r="R5402" s="16">
        <v>1805454</v>
      </c>
      <c r="S5402" s="16">
        <v>30</v>
      </c>
      <c r="T5402" s="16" t="s">
        <v>76</v>
      </c>
      <c r="U5402" s="16" t="s">
        <v>2567</v>
      </c>
      <c r="V5402" s="16" t="s">
        <v>5437</v>
      </c>
    </row>
    <row r="5403" spans="1:22" x14ac:dyDescent="0.3">
      <c r="A5403" s="16">
        <v>5398</v>
      </c>
      <c r="B5403" s="21" t="s">
        <v>2062</v>
      </c>
      <c r="C5403" s="16" t="s">
        <v>4434</v>
      </c>
      <c r="D5403" s="16" t="s">
        <v>1954</v>
      </c>
      <c r="E5403" s="16" t="s">
        <v>10756</v>
      </c>
      <c r="F5403" s="16"/>
      <c r="G5403" s="16" t="s">
        <v>7084</v>
      </c>
      <c r="H5403" s="251">
        <v>1805440</v>
      </c>
      <c r="I5403" s="251" t="s">
        <v>10765</v>
      </c>
      <c r="J5403" s="16"/>
      <c r="K5403" s="16"/>
      <c r="L5403" s="16"/>
      <c r="M5403" s="16"/>
      <c r="N5403" s="16"/>
      <c r="O5403" s="16"/>
      <c r="P5403" s="16"/>
      <c r="Q5403" s="16"/>
      <c r="R5403" s="16">
        <v>1805440</v>
      </c>
      <c r="S5403" s="16">
        <v>248</v>
      </c>
      <c r="T5403" s="16" t="s">
        <v>76</v>
      </c>
      <c r="U5403" s="16" t="s">
        <v>2567</v>
      </c>
      <c r="V5403" s="16" t="s">
        <v>10761</v>
      </c>
    </row>
    <row r="5404" spans="1:22" ht="93.75" x14ac:dyDescent="0.3">
      <c r="A5404" s="16">
        <v>5399</v>
      </c>
      <c r="B5404" s="21" t="s">
        <v>813</v>
      </c>
      <c r="C5404" s="16" t="s">
        <v>3722</v>
      </c>
      <c r="D5404" s="16" t="s">
        <v>3723</v>
      </c>
      <c r="E5404" s="16" t="s">
        <v>3724</v>
      </c>
      <c r="F5404" s="16"/>
      <c r="G5404" s="16" t="s">
        <v>1493</v>
      </c>
      <c r="H5404" s="251">
        <v>0</v>
      </c>
      <c r="I5404" s="251">
        <v>0</v>
      </c>
      <c r="J5404" s="16">
        <v>0</v>
      </c>
      <c r="K5404" s="16">
        <v>0</v>
      </c>
      <c r="L5404" s="16">
        <v>0</v>
      </c>
      <c r="M5404" s="16">
        <v>0</v>
      </c>
      <c r="N5404" s="16">
        <v>0</v>
      </c>
      <c r="O5404" s="16">
        <v>0</v>
      </c>
      <c r="P5404" s="16">
        <v>1800500</v>
      </c>
      <c r="Q5404" s="16">
        <v>15</v>
      </c>
      <c r="R5404" s="16">
        <v>1800500</v>
      </c>
      <c r="S5404" s="16">
        <v>15</v>
      </c>
      <c r="T5404" s="16" t="s">
        <v>50</v>
      </c>
      <c r="U5404" s="16" t="s">
        <v>603</v>
      </c>
      <c r="V5404" s="16" t="s">
        <v>199</v>
      </c>
    </row>
    <row r="5405" spans="1:22" x14ac:dyDescent="0.3">
      <c r="A5405" s="16">
        <v>5400</v>
      </c>
      <c r="B5405" s="21" t="s">
        <v>4626</v>
      </c>
      <c r="C5405" s="16" t="s">
        <v>6057</v>
      </c>
      <c r="D5405" s="16" t="s">
        <v>6058</v>
      </c>
      <c r="E5405" s="16" t="s">
        <v>10374</v>
      </c>
      <c r="F5405" s="16"/>
      <c r="G5405" s="16" t="s">
        <v>9115</v>
      </c>
      <c r="H5405" s="251">
        <v>1800041.6</v>
      </c>
      <c r="I5405" s="251" t="s">
        <v>9120</v>
      </c>
      <c r="J5405" s="16"/>
      <c r="K5405" s="16"/>
      <c r="L5405" s="16"/>
      <c r="M5405" s="16"/>
      <c r="N5405" s="16"/>
      <c r="O5405" s="16"/>
      <c r="P5405" s="16"/>
      <c r="Q5405" s="16"/>
      <c r="R5405" s="16">
        <v>1800041.6</v>
      </c>
      <c r="S5405" s="16">
        <v>2</v>
      </c>
      <c r="T5405" s="16" t="s">
        <v>76</v>
      </c>
      <c r="U5405" s="16" t="s">
        <v>2567</v>
      </c>
      <c r="V5405" s="16" t="s">
        <v>10488</v>
      </c>
    </row>
    <row r="5406" spans="1:22" x14ac:dyDescent="0.3">
      <c r="A5406" s="16">
        <v>5401</v>
      </c>
      <c r="B5406" s="21" t="s">
        <v>4626</v>
      </c>
      <c r="C5406" s="16" t="s">
        <v>6057</v>
      </c>
      <c r="D5406" s="16" t="s">
        <v>6058</v>
      </c>
      <c r="E5406" s="16" t="s">
        <v>10374</v>
      </c>
      <c r="F5406" s="16"/>
      <c r="G5406" s="16" t="s">
        <v>9115</v>
      </c>
      <c r="H5406" s="251">
        <v>1800041.6</v>
      </c>
      <c r="I5406" s="251" t="s">
        <v>9120</v>
      </c>
      <c r="J5406" s="16"/>
      <c r="K5406" s="16"/>
      <c r="L5406" s="16"/>
      <c r="M5406" s="16"/>
      <c r="N5406" s="16"/>
      <c r="O5406" s="16"/>
      <c r="P5406" s="16"/>
      <c r="Q5406" s="16"/>
      <c r="R5406" s="16">
        <v>1800041.6</v>
      </c>
      <c r="S5406" s="16">
        <v>2</v>
      </c>
      <c r="T5406" s="16" t="s">
        <v>76</v>
      </c>
      <c r="U5406" s="16" t="s">
        <v>2567</v>
      </c>
      <c r="V5406" s="16" t="s">
        <v>10488</v>
      </c>
    </row>
    <row r="5407" spans="1:22" x14ac:dyDescent="0.3">
      <c r="A5407" s="16">
        <v>5402</v>
      </c>
      <c r="B5407" s="21" t="s">
        <v>4626</v>
      </c>
      <c r="C5407" s="16" t="s">
        <v>6057</v>
      </c>
      <c r="D5407" s="16" t="s">
        <v>6058</v>
      </c>
      <c r="E5407" s="16" t="s">
        <v>10374</v>
      </c>
      <c r="F5407" s="16"/>
      <c r="G5407" s="16" t="s">
        <v>9115</v>
      </c>
      <c r="H5407" s="251">
        <v>1800041.6</v>
      </c>
      <c r="I5407" s="251" t="s">
        <v>9120</v>
      </c>
      <c r="J5407" s="16"/>
      <c r="K5407" s="16"/>
      <c r="L5407" s="16"/>
      <c r="M5407" s="16"/>
      <c r="N5407" s="16"/>
      <c r="O5407" s="16"/>
      <c r="P5407" s="16"/>
      <c r="Q5407" s="16"/>
      <c r="R5407" s="16">
        <v>1800041.6</v>
      </c>
      <c r="S5407" s="16">
        <v>2</v>
      </c>
      <c r="T5407" s="16" t="s">
        <v>76</v>
      </c>
      <c r="U5407" s="16" t="s">
        <v>2567</v>
      </c>
      <c r="V5407" s="16" t="s">
        <v>10488</v>
      </c>
    </row>
    <row r="5408" spans="1:22" ht="409.5" x14ac:dyDescent="0.3">
      <c r="A5408" s="16">
        <v>5403</v>
      </c>
      <c r="B5408" s="21" t="s">
        <v>6702</v>
      </c>
      <c r="C5408" s="16" t="s">
        <v>6703</v>
      </c>
      <c r="D5408" s="16" t="s">
        <v>5978</v>
      </c>
      <c r="E5408" s="16" t="s">
        <v>6704</v>
      </c>
      <c r="F5408" s="16"/>
      <c r="G5408" s="16" t="s">
        <v>49</v>
      </c>
      <c r="H5408" s="251">
        <v>1800000</v>
      </c>
      <c r="I5408" s="251">
        <v>1</v>
      </c>
      <c r="J5408" s="16">
        <v>0</v>
      </c>
      <c r="K5408" s="16">
        <v>0</v>
      </c>
      <c r="L5408" s="16">
        <v>0</v>
      </c>
      <c r="M5408" s="16">
        <v>0</v>
      </c>
      <c r="N5408" s="16">
        <v>0</v>
      </c>
      <c r="O5408" s="16">
        <v>0</v>
      </c>
      <c r="P5408" s="16">
        <v>0</v>
      </c>
      <c r="Q5408" s="16">
        <v>0</v>
      </c>
      <c r="R5408" s="16">
        <v>1800000</v>
      </c>
      <c r="S5408" s="16">
        <v>1</v>
      </c>
      <c r="T5408" s="16" t="s">
        <v>76</v>
      </c>
      <c r="U5408" s="16"/>
      <c r="V5408" s="16"/>
    </row>
    <row r="5409" spans="1:22" ht="112.5" x14ac:dyDescent="0.3">
      <c r="A5409" s="16">
        <v>5404</v>
      </c>
      <c r="B5409" s="21" t="s">
        <v>8738</v>
      </c>
      <c r="C5409" s="16" t="s">
        <v>265</v>
      </c>
      <c r="D5409" s="16" t="s">
        <v>264</v>
      </c>
      <c r="E5409" s="16" t="s">
        <v>266</v>
      </c>
      <c r="F5409" s="16"/>
      <c r="G5409" s="16" t="s">
        <v>33</v>
      </c>
      <c r="H5409" s="251">
        <v>720000</v>
      </c>
      <c r="I5409" s="251">
        <v>4</v>
      </c>
      <c r="J5409" s="16">
        <v>0</v>
      </c>
      <c r="K5409" s="16">
        <v>0</v>
      </c>
      <c r="L5409" s="16">
        <v>360000</v>
      </c>
      <c r="M5409" s="16">
        <v>2</v>
      </c>
      <c r="N5409" s="16">
        <v>360000</v>
      </c>
      <c r="O5409" s="16">
        <v>2</v>
      </c>
      <c r="P5409" s="16">
        <v>360000</v>
      </c>
      <c r="Q5409" s="16">
        <v>2</v>
      </c>
      <c r="R5409" s="16">
        <v>1800000</v>
      </c>
      <c r="S5409" s="16">
        <v>10</v>
      </c>
      <c r="T5409" s="16" t="s">
        <v>213</v>
      </c>
      <c r="U5409" s="16" t="s">
        <v>7048</v>
      </c>
      <c r="V5409" s="16" t="s">
        <v>7048</v>
      </c>
    </row>
    <row r="5410" spans="1:22" ht="206.25" x14ac:dyDescent="0.3">
      <c r="A5410" s="16">
        <v>5405</v>
      </c>
      <c r="B5410" s="113" t="s">
        <v>2862</v>
      </c>
      <c r="C5410" s="113" t="s">
        <v>14514</v>
      </c>
      <c r="D5410" s="113" t="s">
        <v>14515</v>
      </c>
      <c r="E5410" s="113" t="s">
        <v>14516</v>
      </c>
      <c r="F5410" s="20" t="s">
        <v>14449</v>
      </c>
      <c r="G5410" s="113" t="s">
        <v>9115</v>
      </c>
      <c r="H5410" s="189">
        <v>1799999.9999999998</v>
      </c>
      <c r="I5410" s="172" t="s">
        <v>9123</v>
      </c>
      <c r="J5410" s="20"/>
      <c r="K5410" s="20"/>
      <c r="L5410" s="20"/>
      <c r="M5410" s="20"/>
      <c r="N5410" s="20"/>
      <c r="O5410" s="20"/>
      <c r="P5410" s="20"/>
      <c r="Q5410" s="20"/>
      <c r="R5410" s="16">
        <v>1799999.9999999998</v>
      </c>
      <c r="S5410" s="21">
        <v>6</v>
      </c>
      <c r="T5410" s="113" t="s">
        <v>14450</v>
      </c>
      <c r="U5410" s="16"/>
      <c r="V5410" s="112"/>
    </row>
    <row r="5411" spans="1:22" ht="356.25" x14ac:dyDescent="0.3">
      <c r="A5411" s="16">
        <v>5406</v>
      </c>
      <c r="B5411" s="21" t="s">
        <v>5061</v>
      </c>
      <c r="C5411" s="16" t="s">
        <v>4670</v>
      </c>
      <c r="D5411" s="16" t="s">
        <v>4671</v>
      </c>
      <c r="E5411" s="16" t="s">
        <v>5062</v>
      </c>
      <c r="F5411" s="16"/>
      <c r="G5411" s="16" t="s">
        <v>33</v>
      </c>
      <c r="H5411" s="251">
        <v>305550</v>
      </c>
      <c r="I5411" s="251">
        <v>42</v>
      </c>
      <c r="J5411" s="16">
        <v>373506.9</v>
      </c>
      <c r="K5411" s="16">
        <v>53</v>
      </c>
      <c r="L5411" s="16">
        <v>373506.9</v>
      </c>
      <c r="M5411" s="16">
        <v>53</v>
      </c>
      <c r="N5411" s="16">
        <v>373506.9</v>
      </c>
      <c r="O5411" s="16">
        <v>53</v>
      </c>
      <c r="P5411" s="16">
        <v>373506.9</v>
      </c>
      <c r="Q5411" s="16">
        <v>53</v>
      </c>
      <c r="R5411" s="16">
        <v>1799577.6000000001</v>
      </c>
      <c r="S5411" s="16">
        <v>254</v>
      </c>
      <c r="T5411" s="16" t="s">
        <v>25</v>
      </c>
      <c r="U5411" s="16" t="s">
        <v>2567</v>
      </c>
      <c r="V5411" s="16" t="s">
        <v>5063</v>
      </c>
    </row>
    <row r="5412" spans="1:22" ht="393.75" x14ac:dyDescent="0.3">
      <c r="A5412" s="16">
        <v>5407</v>
      </c>
      <c r="B5412" s="21" t="s">
        <v>2548</v>
      </c>
      <c r="C5412" s="16" t="s">
        <v>3315</v>
      </c>
      <c r="D5412" s="16" t="s">
        <v>1601</v>
      </c>
      <c r="E5412" s="16" t="s">
        <v>3437</v>
      </c>
      <c r="F5412" s="16" t="s">
        <v>3437</v>
      </c>
      <c r="G5412" s="16" t="s">
        <v>1493</v>
      </c>
      <c r="H5412" s="251">
        <v>899765.27</v>
      </c>
      <c r="I5412" s="251">
        <v>1</v>
      </c>
      <c r="J5412" s="16">
        <v>0</v>
      </c>
      <c r="K5412" s="16">
        <v>0</v>
      </c>
      <c r="L5412" s="16">
        <v>899765.27</v>
      </c>
      <c r="M5412" s="16">
        <v>1</v>
      </c>
      <c r="N5412" s="16">
        <v>0</v>
      </c>
      <c r="O5412" s="16">
        <v>0</v>
      </c>
      <c r="P5412" s="16">
        <v>0</v>
      </c>
      <c r="Q5412" s="16">
        <v>0</v>
      </c>
      <c r="R5412" s="16">
        <v>1799530.54</v>
      </c>
      <c r="S5412" s="16">
        <v>2</v>
      </c>
      <c r="T5412" s="16" t="s">
        <v>1326</v>
      </c>
      <c r="U5412" s="16" t="s">
        <v>294</v>
      </c>
      <c r="V5412" s="16" t="s">
        <v>3017</v>
      </c>
    </row>
    <row r="5413" spans="1:22" ht="37.5" x14ac:dyDescent="0.3">
      <c r="A5413" s="16">
        <v>5408</v>
      </c>
      <c r="B5413" s="125" t="s">
        <v>7027</v>
      </c>
      <c r="C5413" s="125" t="s">
        <v>11342</v>
      </c>
      <c r="D5413" s="125" t="s">
        <v>11343</v>
      </c>
      <c r="E5413" s="125" t="s">
        <v>15913</v>
      </c>
      <c r="F5413" s="125" t="s">
        <v>14449</v>
      </c>
      <c r="G5413" s="125" t="s">
        <v>7084</v>
      </c>
      <c r="H5413" s="180">
        <v>1799437.5</v>
      </c>
      <c r="I5413" s="180" t="s">
        <v>7118</v>
      </c>
      <c r="J5413" s="198"/>
      <c r="K5413" s="198"/>
      <c r="L5413" s="198"/>
      <c r="M5413" s="198"/>
      <c r="N5413" s="198"/>
      <c r="O5413" s="198"/>
      <c r="P5413" s="198"/>
      <c r="Q5413" s="198"/>
      <c r="R5413" s="16">
        <v>1799437.5</v>
      </c>
      <c r="S5413" s="210">
        <v>350</v>
      </c>
      <c r="T5413" s="214" t="s">
        <v>15902</v>
      </c>
      <c r="U5413" s="226"/>
      <c r="V5413" s="226"/>
    </row>
    <row r="5414" spans="1:22" ht="56.25" x14ac:dyDescent="0.3">
      <c r="A5414" s="16">
        <v>5409</v>
      </c>
      <c r="B5414" s="21" t="s">
        <v>264</v>
      </c>
      <c r="C5414" s="16" t="s">
        <v>9264</v>
      </c>
      <c r="D5414" s="16" t="s">
        <v>9232</v>
      </c>
      <c r="E5414" s="16" t="s">
        <v>9265</v>
      </c>
      <c r="F5414" s="16"/>
      <c r="G5414" s="16" t="s">
        <v>9115</v>
      </c>
      <c r="H5414" s="251">
        <v>1798849.92</v>
      </c>
      <c r="I5414" s="251" t="s">
        <v>9266</v>
      </c>
      <c r="J5414" s="16"/>
      <c r="K5414" s="16"/>
      <c r="L5414" s="16"/>
      <c r="M5414" s="16"/>
      <c r="N5414" s="16"/>
      <c r="O5414" s="16"/>
      <c r="P5414" s="16"/>
      <c r="Q5414" s="16"/>
      <c r="R5414" s="16">
        <v>1798849.92</v>
      </c>
      <c r="S5414" s="16">
        <v>4</v>
      </c>
      <c r="T5414" s="16" t="s">
        <v>1326</v>
      </c>
      <c r="U5414" s="16"/>
      <c r="V5414" s="16"/>
    </row>
    <row r="5415" spans="1:22" ht="75" x14ac:dyDescent="0.3">
      <c r="A5415" s="16">
        <v>5410</v>
      </c>
      <c r="B5415" s="16" t="s">
        <v>1519</v>
      </c>
      <c r="C5415" s="16" t="s">
        <v>13149</v>
      </c>
      <c r="D5415" s="16" t="s">
        <v>13150</v>
      </c>
      <c r="E5415" s="16" t="s">
        <v>13151</v>
      </c>
      <c r="F5415" s="16"/>
      <c r="G5415" s="151" t="s">
        <v>9115</v>
      </c>
      <c r="H5415" s="166">
        <v>1797387.2</v>
      </c>
      <c r="I5415" s="166" t="s">
        <v>9113</v>
      </c>
      <c r="J5415" s="166"/>
      <c r="K5415" s="166"/>
      <c r="L5415" s="166"/>
      <c r="M5415" s="166"/>
      <c r="N5415" s="166"/>
      <c r="O5415" s="166"/>
      <c r="P5415" s="166"/>
      <c r="Q5415" s="166"/>
      <c r="R5415" s="16">
        <v>1797387.2</v>
      </c>
      <c r="S5415" s="275">
        <v>1</v>
      </c>
      <c r="T5415" s="20" t="s">
        <v>12910</v>
      </c>
      <c r="U5415" s="118" t="s">
        <v>2567</v>
      </c>
      <c r="V5415" s="118"/>
    </row>
    <row r="5416" spans="1:22" ht="93.75" x14ac:dyDescent="0.3">
      <c r="A5416" s="16">
        <v>5411</v>
      </c>
      <c r="B5416" s="114" t="s">
        <v>14146</v>
      </c>
      <c r="C5416" s="114" t="s">
        <v>14147</v>
      </c>
      <c r="D5416" s="114" t="s">
        <v>14148</v>
      </c>
      <c r="E5416" s="114" t="s">
        <v>14290</v>
      </c>
      <c r="F5416" s="114"/>
      <c r="G5416" s="20" t="s">
        <v>33</v>
      </c>
      <c r="H5416" s="115">
        <v>562000</v>
      </c>
      <c r="I5416" s="172">
        <v>606</v>
      </c>
      <c r="J5416" s="114">
        <v>278217.82178217825</v>
      </c>
      <c r="K5416" s="114">
        <v>300</v>
      </c>
      <c r="L5416" s="114">
        <v>297693.06930693076</v>
      </c>
      <c r="M5416" s="114">
        <v>300</v>
      </c>
      <c r="N5416" s="114">
        <v>318531.58415841591</v>
      </c>
      <c r="O5416" s="114">
        <v>300</v>
      </c>
      <c r="P5416" s="114">
        <v>340828.79504950502</v>
      </c>
      <c r="Q5416" s="114">
        <v>300</v>
      </c>
      <c r="R5416" s="16">
        <v>1797271.27029703</v>
      </c>
      <c r="S5416" s="114">
        <v>1806</v>
      </c>
      <c r="T5416" s="114" t="s">
        <v>13999</v>
      </c>
      <c r="U5416" s="221" t="s">
        <v>35</v>
      </c>
      <c r="V5416" s="221"/>
    </row>
    <row r="5417" spans="1:22" ht="93.75" x14ac:dyDescent="0.3">
      <c r="A5417" s="16">
        <v>5412</v>
      </c>
      <c r="B5417" s="16" t="s">
        <v>55</v>
      </c>
      <c r="C5417" s="16" t="s">
        <v>13152</v>
      </c>
      <c r="D5417" s="16" t="s">
        <v>13153</v>
      </c>
      <c r="E5417" s="16" t="s">
        <v>13154</v>
      </c>
      <c r="F5417" s="16"/>
      <c r="G5417" s="151" t="s">
        <v>33</v>
      </c>
      <c r="H5417" s="166">
        <v>1795905.6</v>
      </c>
      <c r="I5417" s="166">
        <v>1</v>
      </c>
      <c r="J5417" s="166">
        <v>0</v>
      </c>
      <c r="K5417" s="166">
        <v>0</v>
      </c>
      <c r="L5417" s="166">
        <v>0</v>
      </c>
      <c r="M5417" s="166">
        <v>0</v>
      </c>
      <c r="N5417" s="166">
        <v>0</v>
      </c>
      <c r="O5417" s="166">
        <v>0</v>
      </c>
      <c r="P5417" s="166">
        <v>0</v>
      </c>
      <c r="Q5417" s="166">
        <v>0</v>
      </c>
      <c r="R5417" s="16">
        <v>1795905.6</v>
      </c>
      <c r="S5417" s="275">
        <v>1</v>
      </c>
      <c r="T5417" s="123" t="s">
        <v>12910</v>
      </c>
      <c r="U5417" s="166" t="s">
        <v>2567</v>
      </c>
      <c r="V5417" s="166"/>
    </row>
    <row r="5418" spans="1:22" ht="356.25" x14ac:dyDescent="0.3">
      <c r="A5418" s="16">
        <v>5413</v>
      </c>
      <c r="B5418" s="21" t="s">
        <v>831</v>
      </c>
      <c r="C5418" s="16" t="s">
        <v>5319</v>
      </c>
      <c r="D5418" s="16" t="s">
        <v>5320</v>
      </c>
      <c r="E5418" s="16" t="s">
        <v>5752</v>
      </c>
      <c r="F5418" s="16"/>
      <c r="G5418" s="16" t="s">
        <v>1493</v>
      </c>
      <c r="H5418" s="251">
        <v>1795815</v>
      </c>
      <c r="I5418" s="251">
        <v>3</v>
      </c>
      <c r="J5418" s="16">
        <v>0</v>
      </c>
      <c r="K5418" s="16">
        <v>0</v>
      </c>
      <c r="L5418" s="16">
        <v>0</v>
      </c>
      <c r="M5418" s="16">
        <v>0</v>
      </c>
      <c r="N5418" s="16">
        <v>0</v>
      </c>
      <c r="O5418" s="16">
        <v>0</v>
      </c>
      <c r="P5418" s="16">
        <v>0</v>
      </c>
      <c r="Q5418" s="16">
        <v>0</v>
      </c>
      <c r="R5418" s="16">
        <v>1795815</v>
      </c>
      <c r="S5418" s="16">
        <v>3</v>
      </c>
      <c r="T5418" s="16" t="s">
        <v>76</v>
      </c>
      <c r="U5418" s="16" t="s">
        <v>61</v>
      </c>
      <c r="V5418" s="16" t="s">
        <v>5753</v>
      </c>
    </row>
    <row r="5419" spans="1:22" ht="409.5" x14ac:dyDescent="0.3">
      <c r="A5419" s="16">
        <v>5414</v>
      </c>
      <c r="B5419" s="21" t="s">
        <v>6149</v>
      </c>
      <c r="C5419" s="16" t="s">
        <v>6150</v>
      </c>
      <c r="D5419" s="16" t="s">
        <v>6151</v>
      </c>
      <c r="E5419" s="16" t="s">
        <v>6152</v>
      </c>
      <c r="F5419" s="16"/>
      <c r="G5419" s="16" t="s">
        <v>1493</v>
      </c>
      <c r="H5419" s="251">
        <v>1795500</v>
      </c>
      <c r="I5419" s="251">
        <v>18</v>
      </c>
      <c r="J5419" s="16">
        <v>0</v>
      </c>
      <c r="K5419" s="16">
        <v>0</v>
      </c>
      <c r="L5419" s="16">
        <v>0</v>
      </c>
      <c r="M5419" s="16">
        <v>0</v>
      </c>
      <c r="N5419" s="16">
        <v>0</v>
      </c>
      <c r="O5419" s="16">
        <v>0</v>
      </c>
      <c r="P5419" s="16">
        <v>0</v>
      </c>
      <c r="Q5419" s="16">
        <v>0</v>
      </c>
      <c r="R5419" s="16">
        <v>1795500</v>
      </c>
      <c r="S5419" s="16">
        <v>18</v>
      </c>
      <c r="T5419" s="16" t="s">
        <v>76</v>
      </c>
      <c r="U5419" s="16"/>
      <c r="V5419" s="16"/>
    </row>
    <row r="5420" spans="1:22" ht="409.5" x14ac:dyDescent="0.3">
      <c r="A5420" s="16">
        <v>5415</v>
      </c>
      <c r="B5420" s="21" t="s">
        <v>5065</v>
      </c>
      <c r="C5420" s="16" t="s">
        <v>922</v>
      </c>
      <c r="D5420" s="16" t="s">
        <v>923</v>
      </c>
      <c r="E5420" s="16" t="s">
        <v>5066</v>
      </c>
      <c r="F5420" s="16"/>
      <c r="G5420" s="16" t="s">
        <v>33</v>
      </c>
      <c r="H5420" s="251">
        <v>139320</v>
      </c>
      <c r="I5420" s="251">
        <v>30</v>
      </c>
      <c r="J5420" s="16">
        <v>414000</v>
      </c>
      <c r="K5420" s="16">
        <v>60</v>
      </c>
      <c r="L5420" s="16">
        <v>414000</v>
      </c>
      <c r="M5420" s="16">
        <v>60</v>
      </c>
      <c r="N5420" s="16">
        <v>414000</v>
      </c>
      <c r="O5420" s="16">
        <v>60</v>
      </c>
      <c r="P5420" s="16">
        <v>414000</v>
      </c>
      <c r="Q5420" s="16">
        <v>60</v>
      </c>
      <c r="R5420" s="16">
        <v>1795320</v>
      </c>
      <c r="S5420" s="16">
        <v>270</v>
      </c>
      <c r="T5420" s="16" t="s">
        <v>25</v>
      </c>
      <c r="U5420" s="16" t="s">
        <v>2567</v>
      </c>
      <c r="V5420" s="16" t="s">
        <v>5067</v>
      </c>
    </row>
    <row r="5421" spans="1:22" ht="56.25" x14ac:dyDescent="0.3">
      <c r="A5421" s="16">
        <v>5416</v>
      </c>
      <c r="B5421" s="21" t="s">
        <v>523</v>
      </c>
      <c r="C5421" s="16" t="s">
        <v>524</v>
      </c>
      <c r="D5421" s="16" t="s">
        <v>525</v>
      </c>
      <c r="E5421" s="53" t="s">
        <v>1354</v>
      </c>
      <c r="F5421" s="16"/>
      <c r="G5421" s="16" t="s">
        <v>33</v>
      </c>
      <c r="H5421" s="251">
        <v>416104</v>
      </c>
      <c r="I5421" s="251">
        <v>12</v>
      </c>
      <c r="J5421" s="16">
        <v>441070.24</v>
      </c>
      <c r="K5421" s="16">
        <v>12</v>
      </c>
      <c r="L5421" s="16">
        <v>458713.04960000003</v>
      </c>
      <c r="M5421" s="16">
        <v>12</v>
      </c>
      <c r="N5421" s="16">
        <v>477061.57158400002</v>
      </c>
      <c r="O5421" s="16">
        <v>12</v>
      </c>
      <c r="P5421" s="16">
        <v>0</v>
      </c>
      <c r="Q5421" s="16">
        <v>0</v>
      </c>
      <c r="R5421" s="16">
        <v>1792948.861184</v>
      </c>
      <c r="S5421" s="16">
        <v>48</v>
      </c>
      <c r="T5421" s="16" t="s">
        <v>9759</v>
      </c>
      <c r="U5421" s="16" t="s">
        <v>83</v>
      </c>
      <c r="V5421" s="16" t="s">
        <v>199</v>
      </c>
    </row>
    <row r="5422" spans="1:22" ht="56.25" x14ac:dyDescent="0.3">
      <c r="A5422" s="16">
        <v>5417</v>
      </c>
      <c r="B5422" s="21" t="s">
        <v>523</v>
      </c>
      <c r="C5422" s="16" t="s">
        <v>524</v>
      </c>
      <c r="D5422" s="16" t="s">
        <v>525</v>
      </c>
      <c r="E5422" s="53" t="s">
        <v>1355</v>
      </c>
      <c r="F5422" s="16"/>
      <c r="G5422" s="16" t="s">
        <v>33</v>
      </c>
      <c r="H5422" s="251">
        <v>416104</v>
      </c>
      <c r="I5422" s="251">
        <v>12</v>
      </c>
      <c r="J5422" s="16">
        <v>441070.24</v>
      </c>
      <c r="K5422" s="16">
        <v>12</v>
      </c>
      <c r="L5422" s="16">
        <v>458713.04960000003</v>
      </c>
      <c r="M5422" s="16">
        <v>12</v>
      </c>
      <c r="N5422" s="16">
        <v>477061.57158400002</v>
      </c>
      <c r="O5422" s="16">
        <v>12</v>
      </c>
      <c r="P5422" s="16">
        <v>0</v>
      </c>
      <c r="Q5422" s="16">
        <v>0</v>
      </c>
      <c r="R5422" s="16">
        <v>1792948.861184</v>
      </c>
      <c r="S5422" s="16">
        <v>48</v>
      </c>
      <c r="T5422" s="16" t="s">
        <v>9759</v>
      </c>
      <c r="U5422" s="16" t="s">
        <v>83</v>
      </c>
      <c r="V5422" s="16" t="s">
        <v>199</v>
      </c>
    </row>
    <row r="5423" spans="1:22" ht="75" x14ac:dyDescent="0.3">
      <c r="A5423" s="16">
        <v>5418</v>
      </c>
      <c r="B5423" s="16" t="s">
        <v>955</v>
      </c>
      <c r="C5423" s="16" t="s">
        <v>2005</v>
      </c>
      <c r="D5423" s="16" t="s">
        <v>2006</v>
      </c>
      <c r="E5423" s="16" t="s">
        <v>13317</v>
      </c>
      <c r="F5423" s="16"/>
      <c r="G5423" s="151" t="s">
        <v>7079</v>
      </c>
      <c r="H5423" s="168">
        <v>1240928.22</v>
      </c>
      <c r="I5423" s="299">
        <v>0.91</v>
      </c>
      <c r="J5423" s="299">
        <v>551857.27</v>
      </c>
      <c r="K5423" s="299">
        <v>0.67</v>
      </c>
      <c r="L5423" s="299"/>
      <c r="M5423" s="299">
        <v>0.67</v>
      </c>
      <c r="N5423" s="299"/>
      <c r="O5423" s="299">
        <v>0.67</v>
      </c>
      <c r="P5423" s="299"/>
      <c r="Q5423" s="299">
        <v>0.67</v>
      </c>
      <c r="R5423" s="16">
        <v>1792785.49</v>
      </c>
      <c r="S5423" s="275">
        <v>3.59</v>
      </c>
      <c r="T5423" s="20" t="s">
        <v>13227</v>
      </c>
      <c r="U5423" s="118"/>
      <c r="V5423" s="118"/>
    </row>
    <row r="5424" spans="1:22" ht="93.75" x14ac:dyDescent="0.3">
      <c r="A5424" s="16">
        <v>5419</v>
      </c>
      <c r="B5424" s="21" t="s">
        <v>8739</v>
      </c>
      <c r="C5424" s="16" t="s">
        <v>726</v>
      </c>
      <c r="D5424" s="16" t="s">
        <v>417</v>
      </c>
      <c r="E5424" s="16" t="s">
        <v>727</v>
      </c>
      <c r="F5424" s="16"/>
      <c r="G5424" s="16" t="s">
        <v>33</v>
      </c>
      <c r="H5424" s="251">
        <v>151200</v>
      </c>
      <c r="I5424" s="251">
        <v>45</v>
      </c>
      <c r="J5424" s="16">
        <v>550564</v>
      </c>
      <c r="K5424" s="16">
        <v>106</v>
      </c>
      <c r="L5424" s="16">
        <v>363580</v>
      </c>
      <c r="M5424" s="16">
        <v>70</v>
      </c>
      <c r="N5424" s="16">
        <v>363580</v>
      </c>
      <c r="O5424" s="16">
        <v>70</v>
      </c>
      <c r="P5424" s="16">
        <v>363580</v>
      </c>
      <c r="Q5424" s="16">
        <v>70</v>
      </c>
      <c r="R5424" s="16">
        <v>1792504</v>
      </c>
      <c r="S5424" s="16">
        <v>361</v>
      </c>
      <c r="T5424" s="16" t="s">
        <v>213</v>
      </c>
      <c r="U5424" s="16" t="s">
        <v>35</v>
      </c>
      <c r="V5424" s="16" t="s">
        <v>8324</v>
      </c>
    </row>
    <row r="5425" spans="1:22" ht="187.5" x14ac:dyDescent="0.3">
      <c r="A5425" s="16">
        <v>5420</v>
      </c>
      <c r="B5425" s="16" t="s">
        <v>2348</v>
      </c>
      <c r="C5425" s="16" t="s">
        <v>3500</v>
      </c>
      <c r="D5425" s="16" t="s">
        <v>3501</v>
      </c>
      <c r="E5425" s="16" t="s">
        <v>12822</v>
      </c>
      <c r="F5425" s="16"/>
      <c r="G5425" s="151" t="s">
        <v>7084</v>
      </c>
      <c r="H5425" s="291">
        <v>1792000</v>
      </c>
      <c r="I5425" s="275" t="s">
        <v>7082</v>
      </c>
      <c r="J5425" s="275"/>
      <c r="K5425" s="275"/>
      <c r="L5425" s="275"/>
      <c r="M5425" s="275"/>
      <c r="N5425" s="275"/>
      <c r="O5425" s="275"/>
      <c r="P5425" s="275"/>
      <c r="Q5425" s="275"/>
      <c r="R5425" s="16">
        <v>1792000</v>
      </c>
      <c r="S5425" s="275">
        <v>500</v>
      </c>
      <c r="T5425" s="38" t="s">
        <v>12010</v>
      </c>
      <c r="U5425" s="279"/>
      <c r="V5425" s="279"/>
    </row>
    <row r="5426" spans="1:22" ht="150" x14ac:dyDescent="0.3">
      <c r="A5426" s="16">
        <v>5421</v>
      </c>
      <c r="B5426" s="113" t="s">
        <v>435</v>
      </c>
      <c r="C5426" s="113" t="s">
        <v>12999</v>
      </c>
      <c r="D5426" s="113" t="s">
        <v>13000</v>
      </c>
      <c r="E5426" s="113" t="s">
        <v>14595</v>
      </c>
      <c r="F5426" s="20" t="s">
        <v>14449</v>
      </c>
      <c r="G5426" s="113" t="s">
        <v>9115</v>
      </c>
      <c r="H5426" s="189">
        <v>1792000</v>
      </c>
      <c r="I5426" s="172" t="s">
        <v>9338</v>
      </c>
      <c r="J5426" s="20"/>
      <c r="K5426" s="20"/>
      <c r="L5426" s="20"/>
      <c r="M5426" s="20"/>
      <c r="N5426" s="20"/>
      <c r="O5426" s="20"/>
      <c r="P5426" s="20"/>
      <c r="Q5426" s="20"/>
      <c r="R5426" s="16">
        <v>1792000</v>
      </c>
      <c r="S5426" s="21">
        <v>40</v>
      </c>
      <c r="T5426" s="21" t="s">
        <v>14570</v>
      </c>
      <c r="U5426" s="16"/>
      <c r="V5426" s="112"/>
    </row>
    <row r="5427" spans="1:22" ht="93.75" x14ac:dyDescent="0.3">
      <c r="A5427" s="16">
        <v>5422</v>
      </c>
      <c r="B5427" s="113" t="s">
        <v>1193</v>
      </c>
      <c r="C5427" s="113" t="s">
        <v>4014</v>
      </c>
      <c r="D5427" s="113" t="s">
        <v>4015</v>
      </c>
      <c r="E5427" s="113" t="s">
        <v>1051</v>
      </c>
      <c r="F5427" s="20" t="s">
        <v>14449</v>
      </c>
      <c r="G5427" s="113" t="s">
        <v>9115</v>
      </c>
      <c r="H5427" s="189">
        <v>1792000</v>
      </c>
      <c r="I5427" s="172" t="s">
        <v>9120</v>
      </c>
      <c r="J5427" s="20"/>
      <c r="K5427" s="20"/>
      <c r="L5427" s="20"/>
      <c r="M5427" s="20"/>
      <c r="N5427" s="20"/>
      <c r="O5427" s="20"/>
      <c r="P5427" s="20"/>
      <c r="Q5427" s="20"/>
      <c r="R5427" s="16">
        <v>1792000</v>
      </c>
      <c r="S5427" s="21">
        <v>2</v>
      </c>
      <c r="T5427" s="21" t="s">
        <v>14570</v>
      </c>
      <c r="U5427" s="16"/>
      <c r="V5427" s="112"/>
    </row>
    <row r="5428" spans="1:22" ht="56.25" x14ac:dyDescent="0.3">
      <c r="A5428" s="16">
        <v>5423</v>
      </c>
      <c r="B5428" s="51" t="s">
        <v>1322</v>
      </c>
      <c r="C5428" s="51" t="s">
        <v>15127</v>
      </c>
      <c r="D5428" s="51" t="s">
        <v>6982</v>
      </c>
      <c r="E5428" s="51" t="s">
        <v>15128</v>
      </c>
      <c r="F5428" s="40" t="s">
        <v>14449</v>
      </c>
      <c r="G5428" s="51" t="s">
        <v>9115</v>
      </c>
      <c r="H5428" s="437">
        <v>1792000</v>
      </c>
      <c r="I5428" s="251" t="s">
        <v>9113</v>
      </c>
      <c r="J5428" s="17"/>
      <c r="K5428" s="17"/>
      <c r="L5428" s="17"/>
      <c r="M5428" s="17"/>
      <c r="N5428" s="17"/>
      <c r="O5428" s="17"/>
      <c r="P5428" s="17"/>
      <c r="Q5428" s="17"/>
      <c r="R5428" s="16">
        <v>1792000</v>
      </c>
      <c r="S5428" s="16">
        <v>1</v>
      </c>
      <c r="T5428" s="51" t="s">
        <v>14655</v>
      </c>
      <c r="U5428" s="51"/>
      <c r="V5428" s="17"/>
    </row>
    <row r="5429" spans="1:22" ht="56.25" x14ac:dyDescent="0.3">
      <c r="A5429" s="16">
        <v>5424</v>
      </c>
      <c r="B5429" s="51" t="s">
        <v>2548</v>
      </c>
      <c r="C5429" s="51" t="s">
        <v>2549</v>
      </c>
      <c r="D5429" s="51" t="s">
        <v>2550</v>
      </c>
      <c r="E5429" s="51" t="s">
        <v>15129</v>
      </c>
      <c r="F5429" s="40" t="s">
        <v>14449</v>
      </c>
      <c r="G5429" s="51" t="s">
        <v>9115</v>
      </c>
      <c r="H5429" s="437">
        <v>1792000</v>
      </c>
      <c r="I5429" s="251" t="s">
        <v>9120</v>
      </c>
      <c r="J5429" s="17"/>
      <c r="K5429" s="17"/>
      <c r="L5429" s="17"/>
      <c r="M5429" s="17"/>
      <c r="N5429" s="17"/>
      <c r="O5429" s="17"/>
      <c r="P5429" s="17"/>
      <c r="Q5429" s="17"/>
      <c r="R5429" s="16">
        <v>1792000</v>
      </c>
      <c r="S5429" s="16">
        <v>2</v>
      </c>
      <c r="T5429" s="51" t="s">
        <v>14655</v>
      </c>
      <c r="U5429" s="51"/>
      <c r="V5429" s="17"/>
    </row>
    <row r="5430" spans="1:22" ht="93.75" x14ac:dyDescent="0.3">
      <c r="A5430" s="16">
        <v>5425</v>
      </c>
      <c r="B5430" s="114" t="s">
        <v>831</v>
      </c>
      <c r="C5430" s="114" t="s">
        <v>15889</v>
      </c>
      <c r="D5430" s="114" t="s">
        <v>15890</v>
      </c>
      <c r="E5430" s="114" t="s">
        <v>1051</v>
      </c>
      <c r="F5430" s="114" t="s">
        <v>14449</v>
      </c>
      <c r="G5430" s="114" t="s">
        <v>9115</v>
      </c>
      <c r="H5430" s="189">
        <v>1792000</v>
      </c>
      <c r="I5430" s="172" t="s">
        <v>9113</v>
      </c>
      <c r="J5430" s="20"/>
      <c r="K5430" s="20"/>
      <c r="L5430" s="20"/>
      <c r="M5430" s="20"/>
      <c r="N5430" s="20"/>
      <c r="O5430" s="20"/>
      <c r="P5430" s="20"/>
      <c r="Q5430" s="20"/>
      <c r="R5430" s="16">
        <v>1792000</v>
      </c>
      <c r="S5430" s="21">
        <v>1</v>
      </c>
      <c r="T5430" s="20" t="s">
        <v>15828</v>
      </c>
      <c r="U5430" s="112"/>
      <c r="V5430" s="37"/>
    </row>
    <row r="5431" spans="1:22" ht="75" x14ac:dyDescent="0.3">
      <c r="A5431" s="16">
        <v>5426</v>
      </c>
      <c r="B5431" s="113" t="s">
        <v>138</v>
      </c>
      <c r="C5431" s="113" t="s">
        <v>15560</v>
      </c>
      <c r="D5431" s="113" t="s">
        <v>15561</v>
      </c>
      <c r="E5431" s="114" t="s">
        <v>16275</v>
      </c>
      <c r="F5431" s="17">
        <v>5972</v>
      </c>
      <c r="G5431" s="164" t="s">
        <v>11001</v>
      </c>
      <c r="H5431" s="115">
        <v>1792000</v>
      </c>
      <c r="I5431" s="115">
        <v>4</v>
      </c>
      <c r="J5431" s="171"/>
      <c r="K5431" s="171"/>
      <c r="L5431" s="171"/>
      <c r="M5431" s="171"/>
      <c r="N5431" s="171"/>
      <c r="O5431" s="171"/>
      <c r="P5431" s="174"/>
      <c r="Q5431" s="174"/>
      <c r="R5431" s="16">
        <v>1792000</v>
      </c>
      <c r="S5431" s="171">
        <v>4</v>
      </c>
      <c r="T5431" s="21" t="s">
        <v>15928</v>
      </c>
      <c r="U5431" s="112" t="s">
        <v>199</v>
      </c>
      <c r="V5431" s="112" t="s">
        <v>199</v>
      </c>
    </row>
    <row r="5432" spans="1:22" ht="131.25" x14ac:dyDescent="0.3">
      <c r="A5432" s="16">
        <v>5427</v>
      </c>
      <c r="B5432" s="21" t="s">
        <v>1237</v>
      </c>
      <c r="C5432" s="16" t="s">
        <v>1238</v>
      </c>
      <c r="D5432" s="16" t="s">
        <v>1239</v>
      </c>
      <c r="E5432" s="16" t="s">
        <v>1240</v>
      </c>
      <c r="F5432" s="16" t="s">
        <v>1241</v>
      </c>
      <c r="G5432" s="16" t="s">
        <v>33</v>
      </c>
      <c r="H5432" s="251">
        <v>166400</v>
      </c>
      <c r="I5432" s="251">
        <v>1</v>
      </c>
      <c r="J5432" s="16">
        <v>346112</v>
      </c>
      <c r="K5432" s="16">
        <v>2</v>
      </c>
      <c r="L5432" s="16">
        <v>537339</v>
      </c>
      <c r="M5432" s="16">
        <v>3</v>
      </c>
      <c r="N5432" s="16">
        <v>741528</v>
      </c>
      <c r="O5432" s="16">
        <v>4</v>
      </c>
      <c r="P5432" s="16">
        <v>0</v>
      </c>
      <c r="Q5432" s="16">
        <v>0</v>
      </c>
      <c r="R5432" s="16">
        <v>1791379</v>
      </c>
      <c r="S5432" s="16">
        <v>10</v>
      </c>
      <c r="T5432" s="16" t="s">
        <v>913</v>
      </c>
      <c r="U5432" s="16" t="s">
        <v>35</v>
      </c>
      <c r="V5432" s="16" t="s">
        <v>1242</v>
      </c>
    </row>
    <row r="5433" spans="1:22" ht="131.25" x14ac:dyDescent="0.3">
      <c r="A5433" s="16">
        <v>5428</v>
      </c>
      <c r="B5433" s="21" t="s">
        <v>1237</v>
      </c>
      <c r="C5433" s="16" t="s">
        <v>1238</v>
      </c>
      <c r="D5433" s="16" t="s">
        <v>1239</v>
      </c>
      <c r="E5433" s="16" t="s">
        <v>1240</v>
      </c>
      <c r="F5433" s="16" t="s">
        <v>1241</v>
      </c>
      <c r="G5433" s="16">
        <v>796</v>
      </c>
      <c r="H5433" s="251">
        <v>166400</v>
      </c>
      <c r="I5433" s="251">
        <v>1</v>
      </c>
      <c r="J5433" s="16">
        <v>346112</v>
      </c>
      <c r="K5433" s="16">
        <v>2</v>
      </c>
      <c r="L5433" s="16">
        <v>537339</v>
      </c>
      <c r="M5433" s="16">
        <v>3</v>
      </c>
      <c r="N5433" s="16">
        <v>741528</v>
      </c>
      <c r="O5433" s="16">
        <v>4</v>
      </c>
      <c r="P5433" s="16">
        <v>0</v>
      </c>
      <c r="Q5433" s="16">
        <v>0</v>
      </c>
      <c r="R5433" s="16">
        <v>1791379</v>
      </c>
      <c r="S5433" s="16">
        <v>10</v>
      </c>
      <c r="T5433" s="16" t="s">
        <v>913</v>
      </c>
      <c r="U5433" s="16" t="s">
        <v>35</v>
      </c>
      <c r="V5433" s="16" t="s">
        <v>1242</v>
      </c>
    </row>
    <row r="5434" spans="1:22" ht="37.5" x14ac:dyDescent="0.3">
      <c r="A5434" s="16">
        <v>5429</v>
      </c>
      <c r="B5434" s="21" t="s">
        <v>8740</v>
      </c>
      <c r="C5434" s="16" t="s">
        <v>8741</v>
      </c>
      <c r="D5434" s="16" t="s">
        <v>8742</v>
      </c>
      <c r="E5434" s="16" t="s">
        <v>8743</v>
      </c>
      <c r="F5434" s="16"/>
      <c r="G5434" s="16" t="s">
        <v>33</v>
      </c>
      <c r="H5434" s="251">
        <v>295806.30357142852</v>
      </c>
      <c r="I5434" s="251">
        <v>1</v>
      </c>
      <c r="J5434" s="16">
        <v>373596.61</v>
      </c>
      <c r="K5434" s="16">
        <v>1</v>
      </c>
      <c r="L5434" s="16">
        <v>373596.61</v>
      </c>
      <c r="M5434" s="16">
        <v>1</v>
      </c>
      <c r="N5434" s="16">
        <v>373596.61</v>
      </c>
      <c r="O5434" s="16">
        <v>1</v>
      </c>
      <c r="P5434" s="16">
        <v>373596.61</v>
      </c>
      <c r="Q5434" s="16">
        <v>1</v>
      </c>
      <c r="R5434" s="16">
        <v>1790192.7435714286</v>
      </c>
      <c r="S5434" s="16">
        <v>5</v>
      </c>
      <c r="T5434" s="16" t="s">
        <v>213</v>
      </c>
      <c r="U5434" s="16" t="s">
        <v>7048</v>
      </c>
      <c r="V5434" s="16" t="s">
        <v>7048</v>
      </c>
    </row>
    <row r="5435" spans="1:22" ht="37.5" x14ac:dyDescent="0.3">
      <c r="A5435" s="16">
        <v>5430</v>
      </c>
      <c r="B5435" s="21" t="s">
        <v>1322</v>
      </c>
      <c r="C5435" s="16" t="s">
        <v>6799</v>
      </c>
      <c r="D5435" s="16" t="s">
        <v>6800</v>
      </c>
      <c r="E5435" s="16" t="s">
        <v>10883</v>
      </c>
      <c r="F5435" s="16"/>
      <c r="G5435" s="16" t="s">
        <v>9115</v>
      </c>
      <c r="H5435" s="251">
        <v>1790153.5</v>
      </c>
      <c r="I5435" s="251" t="s">
        <v>9130</v>
      </c>
      <c r="J5435" s="16"/>
      <c r="K5435" s="16"/>
      <c r="L5435" s="16"/>
      <c r="M5435" s="16"/>
      <c r="N5435" s="16"/>
      <c r="O5435" s="16"/>
      <c r="P5435" s="16"/>
      <c r="Q5435" s="16"/>
      <c r="R5435" s="16">
        <v>1790153.5</v>
      </c>
      <c r="S5435" s="16">
        <v>3</v>
      </c>
      <c r="T5435" s="16" t="s">
        <v>76</v>
      </c>
      <c r="U5435" s="16" t="s">
        <v>1320</v>
      </c>
      <c r="V5435" s="16" t="s">
        <v>10911</v>
      </c>
    </row>
    <row r="5436" spans="1:22" ht="37.5" x14ac:dyDescent="0.3">
      <c r="A5436" s="16">
        <v>5431</v>
      </c>
      <c r="B5436" s="21" t="s">
        <v>2062</v>
      </c>
      <c r="C5436" s="16" t="s">
        <v>2063</v>
      </c>
      <c r="D5436" s="16" t="s">
        <v>2064</v>
      </c>
      <c r="E5436" s="16" t="s">
        <v>10569</v>
      </c>
      <c r="F5436" s="16"/>
      <c r="G5436" s="16" t="s">
        <v>9322</v>
      </c>
      <c r="H5436" s="251">
        <v>1787520</v>
      </c>
      <c r="I5436" s="251" t="s">
        <v>10570</v>
      </c>
      <c r="J5436" s="16"/>
      <c r="K5436" s="16"/>
      <c r="L5436" s="16"/>
      <c r="M5436" s="16"/>
      <c r="N5436" s="16"/>
      <c r="O5436" s="16"/>
      <c r="P5436" s="16"/>
      <c r="Q5436" s="16"/>
      <c r="R5436" s="16">
        <v>1787520</v>
      </c>
      <c r="S5436" s="16">
        <v>280</v>
      </c>
      <c r="T5436" s="16" t="s">
        <v>76</v>
      </c>
      <c r="U5436" s="16" t="s">
        <v>455</v>
      </c>
      <c r="V5436" s="16" t="s">
        <v>10968</v>
      </c>
    </row>
    <row r="5437" spans="1:22" x14ac:dyDescent="0.3">
      <c r="A5437" s="16">
        <v>5432</v>
      </c>
      <c r="B5437" s="118" t="s">
        <v>435</v>
      </c>
      <c r="C5437" s="118" t="s">
        <v>12999</v>
      </c>
      <c r="D5437" s="118" t="s">
        <v>13000</v>
      </c>
      <c r="E5437" s="118" t="s">
        <v>14595</v>
      </c>
      <c r="F5437" s="118" t="s">
        <v>14449</v>
      </c>
      <c r="G5437" s="118" t="s">
        <v>9115</v>
      </c>
      <c r="H5437" s="166">
        <v>117587.4</v>
      </c>
      <c r="I5437" s="166">
        <v>6</v>
      </c>
      <c r="J5437" s="118">
        <v>417435.2</v>
      </c>
      <c r="K5437" s="118">
        <v>20</v>
      </c>
      <c r="L5437" s="118">
        <v>417435.2</v>
      </c>
      <c r="M5437" s="118">
        <v>20</v>
      </c>
      <c r="N5437" s="118">
        <v>417435.2</v>
      </c>
      <c r="O5437" s="118">
        <v>20</v>
      </c>
      <c r="P5437" s="118">
        <v>417435.2</v>
      </c>
      <c r="Q5437" s="118">
        <v>20</v>
      </c>
      <c r="R5437" s="16">
        <v>1787328.2</v>
      </c>
      <c r="S5437" s="118">
        <v>86</v>
      </c>
      <c r="T5437" s="20" t="s">
        <v>15403</v>
      </c>
      <c r="U5437" s="118"/>
      <c r="V5437" s="118"/>
    </row>
    <row r="5438" spans="1:22" ht="150" x14ac:dyDescent="0.3">
      <c r="A5438" s="16">
        <v>5433</v>
      </c>
      <c r="B5438" s="21" t="s">
        <v>5458</v>
      </c>
      <c r="C5438" s="16" t="s">
        <v>5459</v>
      </c>
      <c r="D5438" s="16" t="s">
        <v>5460</v>
      </c>
      <c r="E5438" s="16" t="s">
        <v>6356</v>
      </c>
      <c r="F5438" s="16"/>
      <c r="G5438" s="16" t="s">
        <v>1493</v>
      </c>
      <c r="H5438" s="251">
        <v>1786080</v>
      </c>
      <c r="I5438" s="251">
        <v>60</v>
      </c>
      <c r="J5438" s="16">
        <v>0</v>
      </c>
      <c r="K5438" s="16">
        <v>0</v>
      </c>
      <c r="L5438" s="16">
        <v>0</v>
      </c>
      <c r="M5438" s="16">
        <v>0</v>
      </c>
      <c r="N5438" s="16">
        <v>0</v>
      </c>
      <c r="O5438" s="16">
        <v>0</v>
      </c>
      <c r="P5438" s="16">
        <v>0</v>
      </c>
      <c r="Q5438" s="16">
        <v>0</v>
      </c>
      <c r="R5438" s="16">
        <v>1786080</v>
      </c>
      <c r="S5438" s="16">
        <v>60</v>
      </c>
      <c r="T5438" s="16" t="s">
        <v>76</v>
      </c>
      <c r="U5438" s="16"/>
      <c r="V5438" s="16"/>
    </row>
    <row r="5439" spans="1:22" ht="93.75" x14ac:dyDescent="0.3">
      <c r="A5439" s="16">
        <v>5434</v>
      </c>
      <c r="B5439" s="113" t="s">
        <v>194</v>
      </c>
      <c r="C5439" s="113" t="s">
        <v>13458</v>
      </c>
      <c r="D5439" s="113" t="s">
        <v>13459</v>
      </c>
      <c r="E5439" s="113" t="s">
        <v>14517</v>
      </c>
      <c r="F5439" s="20" t="s">
        <v>14449</v>
      </c>
      <c r="G5439" s="113" t="s">
        <v>7079</v>
      </c>
      <c r="H5439" s="189">
        <v>1785582.5</v>
      </c>
      <c r="I5439" s="172" t="s">
        <v>9474</v>
      </c>
      <c r="J5439" s="20"/>
      <c r="K5439" s="20"/>
      <c r="L5439" s="20"/>
      <c r="M5439" s="20"/>
      <c r="N5439" s="20"/>
      <c r="O5439" s="20"/>
      <c r="P5439" s="20"/>
      <c r="Q5439" s="20"/>
      <c r="R5439" s="16">
        <v>1785582.5</v>
      </c>
      <c r="S5439" s="21"/>
      <c r="T5439" s="113" t="s">
        <v>14450</v>
      </c>
      <c r="U5439" s="16"/>
      <c r="V5439" s="112"/>
    </row>
    <row r="5440" spans="1:22" ht="37.5" x14ac:dyDescent="0.3">
      <c r="A5440" s="16">
        <v>5435</v>
      </c>
      <c r="B5440" s="21" t="s">
        <v>8744</v>
      </c>
      <c r="C5440" s="16" t="s">
        <v>472</v>
      </c>
      <c r="D5440" s="16" t="s">
        <v>471</v>
      </c>
      <c r="E5440" s="16" t="s">
        <v>473</v>
      </c>
      <c r="F5440" s="16"/>
      <c r="G5440" s="16" t="s">
        <v>1664</v>
      </c>
      <c r="H5440" s="251">
        <v>297600</v>
      </c>
      <c r="I5440" s="251">
        <v>30</v>
      </c>
      <c r="J5440" s="16">
        <v>362500</v>
      </c>
      <c r="K5440" s="16">
        <v>29</v>
      </c>
      <c r="L5440" s="16">
        <v>375000</v>
      </c>
      <c r="M5440" s="16">
        <v>30</v>
      </c>
      <c r="N5440" s="16">
        <v>375000</v>
      </c>
      <c r="O5440" s="16">
        <v>30</v>
      </c>
      <c r="P5440" s="16">
        <v>375000</v>
      </c>
      <c r="Q5440" s="16">
        <v>30</v>
      </c>
      <c r="R5440" s="16">
        <v>1785100</v>
      </c>
      <c r="S5440" s="16">
        <v>149</v>
      </c>
      <c r="T5440" s="16" t="s">
        <v>213</v>
      </c>
      <c r="U5440" s="16" t="s">
        <v>35</v>
      </c>
      <c r="V5440" s="16" t="s">
        <v>8745</v>
      </c>
    </row>
    <row r="5441" spans="1:22" ht="37.5" x14ac:dyDescent="0.3">
      <c r="A5441" s="16">
        <v>5436</v>
      </c>
      <c r="B5441" s="113" t="s">
        <v>2962</v>
      </c>
      <c r="C5441" s="113" t="s">
        <v>6205</v>
      </c>
      <c r="D5441" s="113" t="s">
        <v>6206</v>
      </c>
      <c r="E5441" s="114"/>
      <c r="F5441" s="114" t="s">
        <v>14449</v>
      </c>
      <c r="G5441" s="113" t="s">
        <v>33</v>
      </c>
      <c r="H5441" s="172">
        <v>1785000</v>
      </c>
      <c r="I5441" s="172">
        <v>3</v>
      </c>
      <c r="J5441" s="114"/>
      <c r="K5441" s="114"/>
      <c r="L5441" s="114"/>
      <c r="M5441" s="114"/>
      <c r="N5441" s="114"/>
      <c r="O5441" s="114"/>
      <c r="P5441" s="114"/>
      <c r="Q5441" s="114"/>
      <c r="R5441" s="16">
        <v>1785000</v>
      </c>
      <c r="S5441" s="114"/>
      <c r="T5441" s="21" t="s">
        <v>15722</v>
      </c>
      <c r="U5441" s="112"/>
      <c r="V5441" s="112"/>
    </row>
    <row r="5442" spans="1:22" ht="337.5" x14ac:dyDescent="0.3">
      <c r="A5442" s="16">
        <v>5437</v>
      </c>
      <c r="B5442" s="21" t="s">
        <v>5090</v>
      </c>
      <c r="C5442" s="16" t="s">
        <v>4670</v>
      </c>
      <c r="D5442" s="16" t="s">
        <v>4671</v>
      </c>
      <c r="E5442" s="16" t="s">
        <v>5091</v>
      </c>
      <c r="F5442" s="16"/>
      <c r="G5442" s="16" t="s">
        <v>33</v>
      </c>
      <c r="H5442" s="251">
        <v>104299.99999999999</v>
      </c>
      <c r="I5442" s="251">
        <v>20</v>
      </c>
      <c r="J5442" s="16">
        <v>419390.4</v>
      </c>
      <c r="K5442" s="16">
        <v>44</v>
      </c>
      <c r="L5442" s="16">
        <v>419390.4</v>
      </c>
      <c r="M5442" s="16">
        <v>44</v>
      </c>
      <c r="N5442" s="16">
        <v>419390.4</v>
      </c>
      <c r="O5442" s="16">
        <v>44</v>
      </c>
      <c r="P5442" s="16">
        <v>419390.4</v>
      </c>
      <c r="Q5442" s="16">
        <v>44</v>
      </c>
      <c r="R5442" s="16">
        <v>1781861.6</v>
      </c>
      <c r="S5442" s="16">
        <v>196</v>
      </c>
      <c r="T5442" s="16" t="s">
        <v>25</v>
      </c>
      <c r="U5442" s="16" t="s">
        <v>204</v>
      </c>
      <c r="V5442" s="16" t="s">
        <v>199</v>
      </c>
    </row>
    <row r="5443" spans="1:22" x14ac:dyDescent="0.3">
      <c r="A5443" s="16">
        <v>5438</v>
      </c>
      <c r="B5443" s="118" t="s">
        <v>1940</v>
      </c>
      <c r="C5443" s="118" t="s">
        <v>15520</v>
      </c>
      <c r="D5443" s="118" t="s">
        <v>15521</v>
      </c>
      <c r="E5443" s="118" t="s">
        <v>15522</v>
      </c>
      <c r="F5443" s="118" t="s">
        <v>14449</v>
      </c>
      <c r="G5443" s="118" t="s">
        <v>7084</v>
      </c>
      <c r="H5443" s="166">
        <v>485400</v>
      </c>
      <c r="I5443" s="166">
        <v>300</v>
      </c>
      <c r="J5443" s="118">
        <v>323600</v>
      </c>
      <c r="K5443" s="118">
        <v>200</v>
      </c>
      <c r="L5443" s="118">
        <v>323600</v>
      </c>
      <c r="M5443" s="118">
        <v>200</v>
      </c>
      <c r="N5443" s="118">
        <v>323600</v>
      </c>
      <c r="O5443" s="118">
        <v>200</v>
      </c>
      <c r="P5443" s="118">
        <v>323600</v>
      </c>
      <c r="Q5443" s="118">
        <v>200</v>
      </c>
      <c r="R5443" s="16">
        <v>1779800</v>
      </c>
      <c r="S5443" s="118">
        <v>1100</v>
      </c>
      <c r="T5443" s="20" t="s">
        <v>15403</v>
      </c>
      <c r="U5443" s="118"/>
      <c r="V5443" s="118"/>
    </row>
    <row r="5444" spans="1:22" ht="75" x14ac:dyDescent="0.3">
      <c r="A5444" s="16">
        <v>5439</v>
      </c>
      <c r="B5444" s="21" t="s">
        <v>8747</v>
      </c>
      <c r="C5444" s="16" t="s">
        <v>211</v>
      </c>
      <c r="D5444" s="16" t="s">
        <v>486</v>
      </c>
      <c r="E5444" s="16" t="s">
        <v>212</v>
      </c>
      <c r="F5444" s="16"/>
      <c r="G5444" s="16" t="s">
        <v>49</v>
      </c>
      <c r="H5444" s="251">
        <v>491500</v>
      </c>
      <c r="I5444" s="251">
        <v>31</v>
      </c>
      <c r="J5444" s="16">
        <v>183996</v>
      </c>
      <c r="K5444" s="16">
        <v>10</v>
      </c>
      <c r="L5444" s="16">
        <v>367992</v>
      </c>
      <c r="M5444" s="16">
        <v>20</v>
      </c>
      <c r="N5444" s="16">
        <v>367992</v>
      </c>
      <c r="O5444" s="16">
        <v>20</v>
      </c>
      <c r="P5444" s="16">
        <v>367992</v>
      </c>
      <c r="Q5444" s="16">
        <v>20</v>
      </c>
      <c r="R5444" s="16">
        <v>1779472</v>
      </c>
      <c r="S5444" s="16">
        <v>101</v>
      </c>
      <c r="T5444" s="16" t="s">
        <v>213</v>
      </c>
      <c r="U5444" s="16" t="s">
        <v>83</v>
      </c>
      <c r="V5444" s="16" t="s">
        <v>581</v>
      </c>
    </row>
    <row r="5445" spans="1:22" ht="93.75" x14ac:dyDescent="0.3">
      <c r="A5445" s="16">
        <v>5440</v>
      </c>
      <c r="B5445" s="114" t="s">
        <v>567</v>
      </c>
      <c r="C5445" s="114" t="s">
        <v>14252</v>
      </c>
      <c r="D5445" s="114" t="s">
        <v>5818</v>
      </c>
      <c r="E5445" s="114" t="s">
        <v>14291</v>
      </c>
      <c r="F5445" s="114"/>
      <c r="G5445" s="21" t="s">
        <v>33</v>
      </c>
      <c r="H5445" s="115">
        <v>632000</v>
      </c>
      <c r="I5445" s="172">
        <v>1225</v>
      </c>
      <c r="J5445" s="114">
        <v>257959.18367346941</v>
      </c>
      <c r="K5445" s="114">
        <v>500</v>
      </c>
      <c r="L5445" s="114">
        <v>276016.32653061231</v>
      </c>
      <c r="M5445" s="114">
        <v>500</v>
      </c>
      <c r="N5445" s="114">
        <v>295337.46938775521</v>
      </c>
      <c r="O5445" s="114">
        <v>500</v>
      </c>
      <c r="P5445" s="114">
        <v>316011.09224489809</v>
      </c>
      <c r="Q5445" s="114">
        <v>500</v>
      </c>
      <c r="R5445" s="16">
        <v>1777324.0718367351</v>
      </c>
      <c r="S5445" s="114">
        <v>3225</v>
      </c>
      <c r="T5445" s="114" t="s">
        <v>13999</v>
      </c>
      <c r="U5445" s="221" t="s">
        <v>83</v>
      </c>
      <c r="V5445" s="221"/>
    </row>
    <row r="5446" spans="1:22" ht="56.25" x14ac:dyDescent="0.3">
      <c r="A5446" s="16">
        <v>5441</v>
      </c>
      <c r="B5446" s="21" t="s">
        <v>2391</v>
      </c>
      <c r="C5446" s="16" t="s">
        <v>2392</v>
      </c>
      <c r="D5446" s="16" t="s">
        <v>2393</v>
      </c>
      <c r="E5446" s="16" t="s">
        <v>10787</v>
      </c>
      <c r="F5446" s="16"/>
      <c r="G5446" s="16" t="s">
        <v>7084</v>
      </c>
      <c r="H5446" s="251">
        <v>1773408</v>
      </c>
      <c r="I5446" s="251" t="s">
        <v>10789</v>
      </c>
      <c r="J5446" s="16"/>
      <c r="K5446" s="16"/>
      <c r="L5446" s="16"/>
      <c r="M5446" s="16"/>
      <c r="N5446" s="16"/>
      <c r="O5446" s="16"/>
      <c r="P5446" s="16"/>
      <c r="Q5446" s="16"/>
      <c r="R5446" s="16">
        <v>1773408</v>
      </c>
      <c r="S5446" s="16"/>
      <c r="T5446" s="16" t="s">
        <v>76</v>
      </c>
      <c r="U5446" s="16" t="s">
        <v>2567</v>
      </c>
      <c r="V5446" s="16" t="s">
        <v>10788</v>
      </c>
    </row>
    <row r="5447" spans="1:22" ht="75" x14ac:dyDescent="0.3">
      <c r="A5447" s="16">
        <v>5442</v>
      </c>
      <c r="B5447" s="21" t="s">
        <v>6321</v>
      </c>
      <c r="C5447" s="16" t="s">
        <v>6322</v>
      </c>
      <c r="D5447" s="16" t="s">
        <v>6323</v>
      </c>
      <c r="E5447" s="16" t="s">
        <v>10933</v>
      </c>
      <c r="F5447" s="16"/>
      <c r="G5447" s="16" t="s">
        <v>9115</v>
      </c>
      <c r="H5447" s="251">
        <v>1773031.68</v>
      </c>
      <c r="I5447" s="251" t="s">
        <v>9421</v>
      </c>
      <c r="J5447" s="16"/>
      <c r="K5447" s="16"/>
      <c r="L5447" s="16"/>
      <c r="M5447" s="16"/>
      <c r="N5447" s="16"/>
      <c r="O5447" s="16"/>
      <c r="P5447" s="16"/>
      <c r="Q5447" s="16"/>
      <c r="R5447" s="16">
        <v>1773031.68</v>
      </c>
      <c r="S5447" s="16">
        <v>8</v>
      </c>
      <c r="T5447" s="16" t="s">
        <v>76</v>
      </c>
      <c r="U5447" s="16" t="s">
        <v>2567</v>
      </c>
      <c r="V5447" s="16" t="s">
        <v>4532</v>
      </c>
    </row>
    <row r="5448" spans="1:22" ht="56.25" x14ac:dyDescent="0.3">
      <c r="A5448" s="16">
        <v>5443</v>
      </c>
      <c r="B5448" s="16" t="s">
        <v>710</v>
      </c>
      <c r="C5448" s="16" t="s">
        <v>13290</v>
      </c>
      <c r="D5448" s="16" t="s">
        <v>13291</v>
      </c>
      <c r="E5448" s="16" t="s">
        <v>13475</v>
      </c>
      <c r="F5448" s="16"/>
      <c r="G5448" s="151" t="s">
        <v>9115</v>
      </c>
      <c r="H5448" s="168">
        <v>1771011.2</v>
      </c>
      <c r="I5448" s="166" t="s">
        <v>9120</v>
      </c>
      <c r="J5448" s="166">
        <v>0</v>
      </c>
      <c r="K5448" s="166">
        <v>0</v>
      </c>
      <c r="L5448" s="166">
        <v>0</v>
      </c>
      <c r="M5448" s="166">
        <v>0</v>
      </c>
      <c r="N5448" s="166">
        <v>0</v>
      </c>
      <c r="O5448" s="166">
        <v>0</v>
      </c>
      <c r="P5448" s="166">
        <v>0</v>
      </c>
      <c r="Q5448" s="166">
        <v>0</v>
      </c>
      <c r="R5448" s="16">
        <v>1771011.2</v>
      </c>
      <c r="S5448" s="275">
        <v>2</v>
      </c>
      <c r="T5448" s="20" t="s">
        <v>13227</v>
      </c>
      <c r="U5448" s="118" t="s">
        <v>13293</v>
      </c>
      <c r="V5448" s="118" t="s">
        <v>1613</v>
      </c>
    </row>
    <row r="5449" spans="1:22" ht="409.5" x14ac:dyDescent="0.3">
      <c r="A5449" s="16">
        <v>5444</v>
      </c>
      <c r="B5449" s="21" t="s">
        <v>5104</v>
      </c>
      <c r="C5449" s="16" t="s">
        <v>4660</v>
      </c>
      <c r="D5449" s="16" t="s">
        <v>4661</v>
      </c>
      <c r="E5449" s="16" t="s">
        <v>5105</v>
      </c>
      <c r="F5449" s="16"/>
      <c r="G5449" s="16" t="s">
        <v>33</v>
      </c>
      <c r="H5449" s="251">
        <v>228000</v>
      </c>
      <c r="I5449" s="251">
        <v>950</v>
      </c>
      <c r="J5449" s="16">
        <v>385651.20000000001</v>
      </c>
      <c r="K5449" s="16">
        <v>664</v>
      </c>
      <c r="L5449" s="16">
        <v>385651.20000000001</v>
      </c>
      <c r="M5449" s="16">
        <v>664</v>
      </c>
      <c r="N5449" s="16">
        <v>385651.20000000001</v>
      </c>
      <c r="O5449" s="16">
        <v>664</v>
      </c>
      <c r="P5449" s="16">
        <v>385651.20000000001</v>
      </c>
      <c r="Q5449" s="16">
        <v>664</v>
      </c>
      <c r="R5449" s="16">
        <v>1770604.7999999998</v>
      </c>
      <c r="S5449" s="16">
        <v>3606</v>
      </c>
      <c r="T5449" s="16" t="s">
        <v>25</v>
      </c>
      <c r="U5449" s="16" t="s">
        <v>294</v>
      </c>
      <c r="V5449" s="16" t="s">
        <v>3017</v>
      </c>
    </row>
    <row r="5450" spans="1:22" ht="112.5" x14ac:dyDescent="0.3">
      <c r="A5450" s="16">
        <v>5445</v>
      </c>
      <c r="B5450" s="21" t="s">
        <v>8748</v>
      </c>
      <c r="C5450" s="16" t="s">
        <v>7071</v>
      </c>
      <c r="D5450" s="16" t="s">
        <v>7070</v>
      </c>
      <c r="E5450" s="16" t="s">
        <v>7072</v>
      </c>
      <c r="F5450" s="16"/>
      <c r="G5450" s="16" t="s">
        <v>7013</v>
      </c>
      <c r="H5450" s="251">
        <v>56599.999999999993</v>
      </c>
      <c r="I5450" s="251">
        <v>70</v>
      </c>
      <c r="J5450" s="16">
        <v>428480.5</v>
      </c>
      <c r="K5450" s="16">
        <v>245</v>
      </c>
      <c r="L5450" s="16">
        <v>428480.5</v>
      </c>
      <c r="M5450" s="16">
        <v>245</v>
      </c>
      <c r="N5450" s="16">
        <v>428480.5</v>
      </c>
      <c r="O5450" s="16">
        <v>245</v>
      </c>
      <c r="P5450" s="16">
        <v>428480.5</v>
      </c>
      <c r="Q5450" s="16">
        <v>245</v>
      </c>
      <c r="R5450" s="16">
        <v>1770522</v>
      </c>
      <c r="S5450" s="16">
        <v>1050</v>
      </c>
      <c r="T5450" s="16" t="s">
        <v>213</v>
      </c>
      <c r="U5450" s="16" t="s">
        <v>35</v>
      </c>
      <c r="V5450" s="16" t="s">
        <v>8749</v>
      </c>
    </row>
    <row r="5451" spans="1:22" ht="112.5" x14ac:dyDescent="0.3">
      <c r="A5451" s="16">
        <v>5446</v>
      </c>
      <c r="B5451" s="114" t="s">
        <v>14292</v>
      </c>
      <c r="C5451" s="114" t="s">
        <v>14293</v>
      </c>
      <c r="D5451" s="114" t="s">
        <v>14294</v>
      </c>
      <c r="E5451" s="114" t="s">
        <v>14295</v>
      </c>
      <c r="F5451" s="114"/>
      <c r="G5451" s="20" t="s">
        <v>33</v>
      </c>
      <c r="H5451" s="115">
        <v>574000</v>
      </c>
      <c r="I5451" s="172">
        <v>114</v>
      </c>
      <c r="J5451" s="114">
        <v>269350</v>
      </c>
      <c r="K5451" s="114">
        <v>50</v>
      </c>
      <c r="L5451" s="114">
        <v>288204.5</v>
      </c>
      <c r="M5451" s="114">
        <v>50</v>
      </c>
      <c r="N5451" s="114">
        <v>308378.815</v>
      </c>
      <c r="O5451" s="114">
        <v>50</v>
      </c>
      <c r="P5451" s="114">
        <v>329965.33205000003</v>
      </c>
      <c r="Q5451" s="114">
        <v>50</v>
      </c>
      <c r="R5451" s="16">
        <v>1769898.64705</v>
      </c>
      <c r="S5451" s="114">
        <v>314</v>
      </c>
      <c r="T5451" s="114" t="s">
        <v>13999</v>
      </c>
      <c r="U5451" s="221" t="s">
        <v>35</v>
      </c>
      <c r="V5451" s="221"/>
    </row>
    <row r="5452" spans="1:22" ht="37.5" x14ac:dyDescent="0.3">
      <c r="A5452" s="16">
        <v>5447</v>
      </c>
      <c r="B5452" s="21" t="s">
        <v>8750</v>
      </c>
      <c r="C5452" s="16" t="s">
        <v>6564</v>
      </c>
      <c r="D5452" s="16" t="s">
        <v>4950</v>
      </c>
      <c r="E5452" s="16" t="s">
        <v>6565</v>
      </c>
      <c r="F5452" s="16"/>
      <c r="G5452" s="16" t="s">
        <v>33</v>
      </c>
      <c r="H5452" s="251">
        <v>79800</v>
      </c>
      <c r="I5452" s="251">
        <v>42</v>
      </c>
      <c r="J5452" s="16">
        <v>422188.2</v>
      </c>
      <c r="K5452" s="16">
        <v>140</v>
      </c>
      <c r="L5452" s="16">
        <v>422188.2</v>
      </c>
      <c r="M5452" s="16">
        <v>140</v>
      </c>
      <c r="N5452" s="16">
        <v>422188.2</v>
      </c>
      <c r="O5452" s="16">
        <v>140</v>
      </c>
      <c r="P5452" s="16">
        <v>422188.2</v>
      </c>
      <c r="Q5452" s="16">
        <v>140</v>
      </c>
      <c r="R5452" s="16">
        <v>1768552.8</v>
      </c>
      <c r="S5452" s="16">
        <v>602</v>
      </c>
      <c r="T5452" s="16" t="s">
        <v>213</v>
      </c>
      <c r="U5452" s="16" t="s">
        <v>7048</v>
      </c>
      <c r="V5452" s="16" t="s">
        <v>7048</v>
      </c>
    </row>
    <row r="5453" spans="1:22" ht="75" x14ac:dyDescent="0.3">
      <c r="A5453" s="16">
        <v>5448</v>
      </c>
      <c r="B5453" s="20" t="s">
        <v>11364</v>
      </c>
      <c r="C5453" s="113" t="s">
        <v>14527</v>
      </c>
      <c r="D5453" s="20" t="s">
        <v>14528</v>
      </c>
      <c r="E5453" s="114"/>
      <c r="F5453" s="20" t="s">
        <v>14449</v>
      </c>
      <c r="G5453" s="21" t="s">
        <v>1493</v>
      </c>
      <c r="H5453" s="115">
        <v>1768500</v>
      </c>
      <c r="I5453" s="115">
        <v>100</v>
      </c>
      <c r="J5453" s="21"/>
      <c r="K5453" s="21"/>
      <c r="L5453" s="21"/>
      <c r="M5453" s="21"/>
      <c r="N5453" s="21"/>
      <c r="O5453" s="20"/>
      <c r="P5453" s="21"/>
      <c r="Q5453" s="20"/>
      <c r="R5453" s="16">
        <v>1768500</v>
      </c>
      <c r="S5453" s="21"/>
      <c r="T5453" s="113" t="s">
        <v>14450</v>
      </c>
      <c r="U5453" s="16"/>
      <c r="V5453" s="16"/>
    </row>
    <row r="5454" spans="1:22" ht="409.5" x14ac:dyDescent="0.3">
      <c r="A5454" s="16">
        <v>5449</v>
      </c>
      <c r="B5454" s="21" t="s">
        <v>4242</v>
      </c>
      <c r="C5454" s="16" t="s">
        <v>4243</v>
      </c>
      <c r="D5454" s="16" t="s">
        <v>2058</v>
      </c>
      <c r="E5454" s="16" t="s">
        <v>4244</v>
      </c>
      <c r="F5454" s="16"/>
      <c r="G5454" s="16" t="s">
        <v>1493</v>
      </c>
      <c r="H5454" s="251">
        <v>1767000</v>
      </c>
      <c r="I5454" s="251">
        <v>19</v>
      </c>
      <c r="J5454" s="16">
        <v>0</v>
      </c>
      <c r="K5454" s="16">
        <v>0</v>
      </c>
      <c r="L5454" s="16">
        <v>0</v>
      </c>
      <c r="M5454" s="16">
        <v>0</v>
      </c>
      <c r="N5454" s="16">
        <v>0</v>
      </c>
      <c r="O5454" s="16">
        <v>0</v>
      </c>
      <c r="P5454" s="16">
        <v>0</v>
      </c>
      <c r="Q5454" s="16">
        <v>0</v>
      </c>
      <c r="R5454" s="16">
        <v>1767000</v>
      </c>
      <c r="S5454" s="16">
        <v>19</v>
      </c>
      <c r="T5454" s="16" t="s">
        <v>76</v>
      </c>
      <c r="U5454" s="16" t="s">
        <v>2567</v>
      </c>
      <c r="V5454" s="16" t="s">
        <v>4245</v>
      </c>
    </row>
    <row r="5455" spans="1:22" ht="75" x14ac:dyDescent="0.3">
      <c r="A5455" s="16">
        <v>5450</v>
      </c>
      <c r="B5455" s="21" t="s">
        <v>8751</v>
      </c>
      <c r="C5455" s="16" t="s">
        <v>2822</v>
      </c>
      <c r="D5455" s="16" t="s">
        <v>2117</v>
      </c>
      <c r="E5455" s="16" t="s">
        <v>2823</v>
      </c>
      <c r="F5455" s="16"/>
      <c r="G5455" s="16" t="s">
        <v>33</v>
      </c>
      <c r="H5455" s="251">
        <v>341998</v>
      </c>
      <c r="I5455" s="251">
        <v>2</v>
      </c>
      <c r="J5455" s="16">
        <v>569182.04</v>
      </c>
      <c r="K5455" s="16">
        <v>2</v>
      </c>
      <c r="L5455" s="16">
        <v>284591.02</v>
      </c>
      <c r="M5455" s="16">
        <v>1</v>
      </c>
      <c r="N5455" s="16">
        <v>284591.02</v>
      </c>
      <c r="O5455" s="16">
        <v>1</v>
      </c>
      <c r="P5455" s="16">
        <v>284591.02</v>
      </c>
      <c r="Q5455" s="16">
        <v>1</v>
      </c>
      <c r="R5455" s="16">
        <v>1764953.1</v>
      </c>
      <c r="S5455" s="16">
        <v>7</v>
      </c>
      <c r="T5455" s="16" t="s">
        <v>213</v>
      </c>
      <c r="U5455" s="16" t="s">
        <v>7048</v>
      </c>
      <c r="V5455" s="16" t="s">
        <v>7048</v>
      </c>
    </row>
    <row r="5456" spans="1:22" ht="75" x14ac:dyDescent="0.3">
      <c r="A5456" s="16">
        <v>5451</v>
      </c>
      <c r="B5456" s="21" t="s">
        <v>831</v>
      </c>
      <c r="C5456" s="16" t="s">
        <v>853</v>
      </c>
      <c r="D5456" s="16" t="s">
        <v>854</v>
      </c>
      <c r="E5456" s="16" t="s">
        <v>10447</v>
      </c>
      <c r="F5456" s="16"/>
      <c r="G5456" s="16" t="s">
        <v>9115</v>
      </c>
      <c r="H5456" s="251">
        <v>1764000</v>
      </c>
      <c r="I5456" s="251" t="s">
        <v>9123</v>
      </c>
      <c r="J5456" s="16"/>
      <c r="K5456" s="16"/>
      <c r="L5456" s="16"/>
      <c r="M5456" s="16"/>
      <c r="N5456" s="16"/>
      <c r="O5456" s="16"/>
      <c r="P5456" s="16"/>
      <c r="Q5456" s="16"/>
      <c r="R5456" s="16">
        <v>1764000</v>
      </c>
      <c r="S5456" s="16">
        <v>6</v>
      </c>
      <c r="T5456" s="16" t="s">
        <v>76</v>
      </c>
      <c r="U5456" s="16" t="s">
        <v>2567</v>
      </c>
      <c r="V5456" s="16" t="s">
        <v>4532</v>
      </c>
    </row>
    <row r="5457" spans="1:22" ht="75" x14ac:dyDescent="0.3">
      <c r="A5457" s="16">
        <v>5452</v>
      </c>
      <c r="B5457" s="16" t="s">
        <v>384</v>
      </c>
      <c r="C5457" s="16" t="s">
        <v>1392</v>
      </c>
      <c r="D5457" s="16" t="s">
        <v>1393</v>
      </c>
      <c r="E5457" s="16" t="s">
        <v>1051</v>
      </c>
      <c r="F5457" s="16"/>
      <c r="G5457" s="151" t="s">
        <v>9115</v>
      </c>
      <c r="H5457" s="291">
        <v>1764000</v>
      </c>
      <c r="I5457" s="275" t="s">
        <v>9385</v>
      </c>
      <c r="J5457" s="275"/>
      <c r="K5457" s="275"/>
      <c r="L5457" s="275"/>
      <c r="M5457" s="275"/>
      <c r="N5457" s="275"/>
      <c r="O5457" s="275"/>
      <c r="P5457" s="275"/>
      <c r="Q5457" s="275"/>
      <c r="R5457" s="16">
        <v>1764000</v>
      </c>
      <c r="S5457" s="275">
        <v>50</v>
      </c>
      <c r="T5457" s="38" t="s">
        <v>12010</v>
      </c>
      <c r="U5457" s="279"/>
      <c r="V5457" s="279"/>
    </row>
    <row r="5458" spans="1:22" ht="75" x14ac:dyDescent="0.3">
      <c r="A5458" s="16">
        <v>5453</v>
      </c>
      <c r="B5458" s="51" t="s">
        <v>4958</v>
      </c>
      <c r="C5458" s="51" t="s">
        <v>12664</v>
      </c>
      <c r="D5458" s="51" t="s">
        <v>12665</v>
      </c>
      <c r="E5458" s="51" t="s">
        <v>15130</v>
      </c>
      <c r="F5458" s="40" t="s">
        <v>14449</v>
      </c>
      <c r="G5458" s="51" t="s">
        <v>9229</v>
      </c>
      <c r="H5458" s="437">
        <v>1764000</v>
      </c>
      <c r="I5458" s="251" t="s">
        <v>10791</v>
      </c>
      <c r="J5458" s="17"/>
      <c r="K5458" s="17"/>
      <c r="L5458" s="17"/>
      <c r="M5458" s="17"/>
      <c r="N5458" s="17"/>
      <c r="O5458" s="17"/>
      <c r="P5458" s="17"/>
      <c r="Q5458" s="17"/>
      <c r="R5458" s="16">
        <v>1764000</v>
      </c>
      <c r="S5458" s="16">
        <v>450</v>
      </c>
      <c r="T5458" s="51" t="s">
        <v>14655</v>
      </c>
      <c r="U5458" s="51"/>
      <c r="V5458" s="17"/>
    </row>
    <row r="5459" spans="1:22" ht="75" x14ac:dyDescent="0.3">
      <c r="A5459" s="16">
        <v>5454</v>
      </c>
      <c r="B5459" s="113" t="s">
        <v>16276</v>
      </c>
      <c r="C5459" s="113" t="s">
        <v>16277</v>
      </c>
      <c r="D5459" s="113" t="s">
        <v>16278</v>
      </c>
      <c r="E5459" s="114"/>
      <c r="F5459" s="17">
        <v>6010</v>
      </c>
      <c r="G5459" s="21" t="s">
        <v>33</v>
      </c>
      <c r="H5459" s="115">
        <v>1764000</v>
      </c>
      <c r="I5459" s="115">
        <v>7</v>
      </c>
      <c r="J5459" s="171"/>
      <c r="K5459" s="171"/>
      <c r="L5459" s="171"/>
      <c r="M5459" s="171"/>
      <c r="N5459" s="171"/>
      <c r="O5459" s="171"/>
      <c r="P5459" s="174"/>
      <c r="Q5459" s="174"/>
      <c r="R5459" s="16">
        <v>1764000</v>
      </c>
      <c r="S5459" s="171">
        <v>7</v>
      </c>
      <c r="T5459" s="21" t="s">
        <v>15928</v>
      </c>
      <c r="U5459" s="112" t="s">
        <v>199</v>
      </c>
      <c r="V5459" s="112" t="s">
        <v>199</v>
      </c>
    </row>
    <row r="5460" spans="1:22" ht="409.5" x14ac:dyDescent="0.3">
      <c r="A5460" s="16">
        <v>5455</v>
      </c>
      <c r="B5460" s="21" t="s">
        <v>5149</v>
      </c>
      <c r="C5460" s="16" t="s">
        <v>558</v>
      </c>
      <c r="D5460" s="16" t="s">
        <v>559</v>
      </c>
      <c r="E5460" s="16" t="s">
        <v>5150</v>
      </c>
      <c r="F5460" s="16"/>
      <c r="G5460" s="16" t="s">
        <v>33</v>
      </c>
      <c r="H5460" s="251">
        <v>59200</v>
      </c>
      <c r="I5460" s="251">
        <v>185</v>
      </c>
      <c r="J5460" s="16">
        <v>425920</v>
      </c>
      <c r="K5460" s="16">
        <v>1210</v>
      </c>
      <c r="L5460" s="16">
        <v>425920</v>
      </c>
      <c r="M5460" s="16">
        <v>1210</v>
      </c>
      <c r="N5460" s="16">
        <v>425920</v>
      </c>
      <c r="O5460" s="16">
        <v>1210</v>
      </c>
      <c r="P5460" s="16">
        <v>425920</v>
      </c>
      <c r="Q5460" s="16">
        <v>1210</v>
      </c>
      <c r="R5460" s="16">
        <v>1762880</v>
      </c>
      <c r="S5460" s="16">
        <v>5025</v>
      </c>
      <c r="T5460" s="16" t="s">
        <v>25</v>
      </c>
      <c r="U5460" s="16" t="s">
        <v>3517</v>
      </c>
      <c r="V5460" s="16" t="s">
        <v>5151</v>
      </c>
    </row>
    <row r="5461" spans="1:22" ht="409.5" x14ac:dyDescent="0.3">
      <c r="A5461" s="16">
        <v>5456</v>
      </c>
      <c r="B5461" s="21" t="s">
        <v>588</v>
      </c>
      <c r="C5461" s="16" t="s">
        <v>589</v>
      </c>
      <c r="D5461" s="16" t="s">
        <v>590</v>
      </c>
      <c r="E5461" s="16" t="s">
        <v>9782</v>
      </c>
      <c r="F5461" s="16" t="s">
        <v>9783</v>
      </c>
      <c r="G5461" s="16" t="s">
        <v>9769</v>
      </c>
      <c r="H5461" s="251">
        <v>352512.5</v>
      </c>
      <c r="I5461" s="251">
        <v>5</v>
      </c>
      <c r="J5461" s="16">
        <v>352512.5</v>
      </c>
      <c r="K5461" s="16">
        <v>5</v>
      </c>
      <c r="L5461" s="16">
        <v>352512.5</v>
      </c>
      <c r="M5461" s="16">
        <v>5</v>
      </c>
      <c r="N5461" s="16">
        <v>352512.5</v>
      </c>
      <c r="O5461" s="16">
        <v>5</v>
      </c>
      <c r="P5461" s="16">
        <v>352512.5</v>
      </c>
      <c r="Q5461" s="16">
        <v>5</v>
      </c>
      <c r="R5461" s="16">
        <v>1762562.5</v>
      </c>
      <c r="S5461" s="16">
        <v>25</v>
      </c>
      <c r="T5461" s="16" t="s">
        <v>25</v>
      </c>
      <c r="U5461" s="16" t="s">
        <v>1097</v>
      </c>
      <c r="V5461" s="16" t="s">
        <v>9784</v>
      </c>
    </row>
    <row r="5462" spans="1:22" ht="409.5" x14ac:dyDescent="0.3">
      <c r="A5462" s="16">
        <v>5457</v>
      </c>
      <c r="B5462" s="21" t="s">
        <v>3489</v>
      </c>
      <c r="C5462" s="16" t="s">
        <v>3490</v>
      </c>
      <c r="D5462" s="16" t="s">
        <v>3491</v>
      </c>
      <c r="E5462" s="16" t="s">
        <v>3492</v>
      </c>
      <c r="F5462" s="16"/>
      <c r="G5462" s="16" t="s">
        <v>1493</v>
      </c>
      <c r="H5462" s="251">
        <v>1761942</v>
      </c>
      <c r="I5462" s="251">
        <v>78</v>
      </c>
      <c r="J5462" s="16">
        <v>0</v>
      </c>
      <c r="K5462" s="16">
        <v>0</v>
      </c>
      <c r="L5462" s="16">
        <v>0</v>
      </c>
      <c r="M5462" s="16">
        <v>0</v>
      </c>
      <c r="N5462" s="16">
        <v>0</v>
      </c>
      <c r="O5462" s="16">
        <v>0</v>
      </c>
      <c r="P5462" s="16">
        <v>0</v>
      </c>
      <c r="Q5462" s="16">
        <v>0</v>
      </c>
      <c r="R5462" s="16">
        <v>1761942</v>
      </c>
      <c r="S5462" s="16">
        <v>78</v>
      </c>
      <c r="T5462" s="16" t="s">
        <v>76</v>
      </c>
      <c r="U5462" s="16" t="s">
        <v>2567</v>
      </c>
      <c r="V5462" s="16" t="s">
        <v>3493</v>
      </c>
    </row>
    <row r="5463" spans="1:22" ht="93.75" x14ac:dyDescent="0.3">
      <c r="A5463" s="16">
        <v>5458</v>
      </c>
      <c r="B5463" s="21" t="s">
        <v>332</v>
      </c>
      <c r="C5463" s="16" t="s">
        <v>1661</v>
      </c>
      <c r="D5463" s="16" t="s">
        <v>1662</v>
      </c>
      <c r="E5463" s="16" t="s">
        <v>10478</v>
      </c>
      <c r="F5463" s="16"/>
      <c r="G5463" s="16" t="s">
        <v>9229</v>
      </c>
      <c r="H5463" s="251">
        <v>1761760</v>
      </c>
      <c r="I5463" s="251" t="s">
        <v>9117</v>
      </c>
      <c r="J5463" s="16"/>
      <c r="K5463" s="16"/>
      <c r="L5463" s="16"/>
      <c r="M5463" s="16"/>
      <c r="N5463" s="16"/>
      <c r="O5463" s="16"/>
      <c r="P5463" s="16"/>
      <c r="Q5463" s="16"/>
      <c r="R5463" s="16">
        <v>1761760</v>
      </c>
      <c r="S5463" s="16">
        <v>200</v>
      </c>
      <c r="T5463" s="16" t="s">
        <v>76</v>
      </c>
      <c r="U5463" s="16" t="s">
        <v>2567</v>
      </c>
      <c r="V5463" s="16" t="s">
        <v>10477</v>
      </c>
    </row>
    <row r="5464" spans="1:22" ht="37.5" x14ac:dyDescent="0.3">
      <c r="A5464" s="16">
        <v>5459</v>
      </c>
      <c r="B5464" s="114" t="s">
        <v>1187</v>
      </c>
      <c r="C5464" s="114" t="s">
        <v>1188</v>
      </c>
      <c r="D5464" s="114" t="s">
        <v>4936</v>
      </c>
      <c r="E5464" s="114"/>
      <c r="F5464" s="114" t="s">
        <v>14449</v>
      </c>
      <c r="G5464" s="114" t="s">
        <v>33</v>
      </c>
      <c r="H5464" s="172">
        <v>1761000</v>
      </c>
      <c r="I5464" s="172">
        <v>60</v>
      </c>
      <c r="J5464" s="114"/>
      <c r="K5464" s="114"/>
      <c r="L5464" s="114"/>
      <c r="M5464" s="114"/>
      <c r="N5464" s="114"/>
      <c r="O5464" s="114"/>
      <c r="P5464" s="114"/>
      <c r="Q5464" s="114"/>
      <c r="R5464" s="16">
        <v>1761000</v>
      </c>
      <c r="S5464" s="114">
        <v>60</v>
      </c>
      <c r="T5464" s="20" t="s">
        <v>15828</v>
      </c>
      <c r="U5464" s="112" t="s">
        <v>83</v>
      </c>
      <c r="V5464" s="37"/>
    </row>
    <row r="5465" spans="1:22" ht="56.25" x14ac:dyDescent="0.3">
      <c r="A5465" s="16">
        <v>5460</v>
      </c>
      <c r="B5465" s="21" t="s">
        <v>8752</v>
      </c>
      <c r="C5465" s="16" t="s">
        <v>8753</v>
      </c>
      <c r="D5465" s="16" t="s">
        <v>3650</v>
      </c>
      <c r="E5465" s="16" t="s">
        <v>8754</v>
      </c>
      <c r="F5465" s="16"/>
      <c r="G5465" s="16" t="s">
        <v>33</v>
      </c>
      <c r="H5465" s="251">
        <v>297800</v>
      </c>
      <c r="I5465" s="251">
        <v>20</v>
      </c>
      <c r="J5465" s="16">
        <v>365680</v>
      </c>
      <c r="K5465" s="16">
        <v>20</v>
      </c>
      <c r="L5465" s="16">
        <v>365680</v>
      </c>
      <c r="M5465" s="16">
        <v>20</v>
      </c>
      <c r="N5465" s="16">
        <v>365680</v>
      </c>
      <c r="O5465" s="16">
        <v>20</v>
      </c>
      <c r="P5465" s="16">
        <v>365680</v>
      </c>
      <c r="Q5465" s="16">
        <v>20</v>
      </c>
      <c r="R5465" s="16">
        <v>1760520</v>
      </c>
      <c r="S5465" s="16">
        <v>100</v>
      </c>
      <c r="T5465" s="16" t="s">
        <v>213</v>
      </c>
      <c r="U5465" s="16" t="s">
        <v>83</v>
      </c>
      <c r="V5465" s="16" t="s">
        <v>83</v>
      </c>
    </row>
    <row r="5466" spans="1:22" ht="131.25" x14ac:dyDescent="0.3">
      <c r="A5466" s="16">
        <v>5461</v>
      </c>
      <c r="B5466" s="21" t="s">
        <v>417</v>
      </c>
      <c r="C5466" s="16" t="s">
        <v>1766</v>
      </c>
      <c r="D5466" s="16" t="s">
        <v>1767</v>
      </c>
      <c r="E5466" s="16" t="s">
        <v>5434</v>
      </c>
      <c r="F5466" s="16"/>
      <c r="G5466" s="16" t="s">
        <v>1493</v>
      </c>
      <c r="H5466" s="251">
        <v>1760440.5</v>
      </c>
      <c r="I5466" s="251">
        <v>6</v>
      </c>
      <c r="J5466" s="16">
        <v>0</v>
      </c>
      <c r="K5466" s="16">
        <v>0</v>
      </c>
      <c r="L5466" s="16">
        <v>0</v>
      </c>
      <c r="M5466" s="16">
        <v>0</v>
      </c>
      <c r="N5466" s="16">
        <v>0</v>
      </c>
      <c r="O5466" s="16">
        <v>0</v>
      </c>
      <c r="P5466" s="16">
        <v>0</v>
      </c>
      <c r="Q5466" s="16">
        <v>0</v>
      </c>
      <c r="R5466" s="16">
        <v>1760440.5</v>
      </c>
      <c r="S5466" s="16">
        <v>6</v>
      </c>
      <c r="T5466" s="16" t="s">
        <v>76</v>
      </c>
      <c r="U5466" s="16" t="s">
        <v>61</v>
      </c>
      <c r="V5466" s="16" t="s">
        <v>5435</v>
      </c>
    </row>
    <row r="5467" spans="1:22" ht="318.75" x14ac:dyDescent="0.3">
      <c r="A5467" s="16">
        <v>5462</v>
      </c>
      <c r="B5467" s="21" t="s">
        <v>3102</v>
      </c>
      <c r="C5467" s="16" t="s">
        <v>6612</v>
      </c>
      <c r="D5467" s="16" t="s">
        <v>6613</v>
      </c>
      <c r="E5467" s="16" t="s">
        <v>6615</v>
      </c>
      <c r="F5467" s="16"/>
      <c r="G5467" s="16" t="s">
        <v>49</v>
      </c>
      <c r="H5467" s="251">
        <v>1760000</v>
      </c>
      <c r="I5467" s="251">
        <v>4</v>
      </c>
      <c r="J5467" s="16">
        <v>0</v>
      </c>
      <c r="K5467" s="16">
        <v>0</v>
      </c>
      <c r="L5467" s="16">
        <v>0</v>
      </c>
      <c r="M5467" s="16">
        <v>0</v>
      </c>
      <c r="N5467" s="16">
        <v>0</v>
      </c>
      <c r="O5467" s="16">
        <v>0</v>
      </c>
      <c r="P5467" s="16">
        <v>0</v>
      </c>
      <c r="Q5467" s="16">
        <v>0</v>
      </c>
      <c r="R5467" s="16">
        <v>1760000</v>
      </c>
      <c r="S5467" s="16">
        <v>4</v>
      </c>
      <c r="T5467" s="16" t="s">
        <v>76</v>
      </c>
      <c r="U5467" s="16"/>
      <c r="V5467" s="16"/>
    </row>
    <row r="5468" spans="1:22" ht="93.75" x14ac:dyDescent="0.3">
      <c r="A5468" s="16">
        <v>5463</v>
      </c>
      <c r="B5468" s="16" t="s">
        <v>264</v>
      </c>
      <c r="C5468" s="16" t="s">
        <v>13155</v>
      </c>
      <c r="D5468" s="16" t="s">
        <v>12596</v>
      </c>
      <c r="E5468" s="16" t="s">
        <v>13156</v>
      </c>
      <c r="F5468" s="16"/>
      <c r="G5468" s="151" t="s">
        <v>9115</v>
      </c>
      <c r="H5468" s="166">
        <v>1759726.64</v>
      </c>
      <c r="I5468" s="166" t="s">
        <v>9201</v>
      </c>
      <c r="J5468" s="166"/>
      <c r="K5468" s="166"/>
      <c r="L5468" s="166"/>
      <c r="M5468" s="166"/>
      <c r="N5468" s="166"/>
      <c r="O5468" s="166"/>
      <c r="P5468" s="166"/>
      <c r="Q5468" s="166"/>
      <c r="R5468" s="16">
        <v>1759726.64</v>
      </c>
      <c r="S5468" s="275">
        <v>5</v>
      </c>
      <c r="T5468" s="20" t="s">
        <v>12910</v>
      </c>
      <c r="U5468" s="118" t="s">
        <v>2567</v>
      </c>
      <c r="V5468" s="118"/>
    </row>
    <row r="5469" spans="1:22" ht="409.5" x14ac:dyDescent="0.3">
      <c r="A5469" s="16">
        <v>5464</v>
      </c>
      <c r="B5469" s="21" t="s">
        <v>8755</v>
      </c>
      <c r="C5469" s="16" t="s">
        <v>195</v>
      </c>
      <c r="D5469" s="16" t="e">
        <v>#N/A</v>
      </c>
      <c r="E5469" s="16" t="e">
        <v>#N/A</v>
      </c>
      <c r="F5469" s="16"/>
      <c r="G5469" s="16" t="s">
        <v>33</v>
      </c>
      <c r="H5469" s="251">
        <v>292000</v>
      </c>
      <c r="I5469" s="251">
        <v>1000</v>
      </c>
      <c r="J5469" s="16">
        <v>416100</v>
      </c>
      <c r="K5469" s="16">
        <v>1425</v>
      </c>
      <c r="L5469" s="16">
        <v>350400</v>
      </c>
      <c r="M5469" s="16">
        <v>1200</v>
      </c>
      <c r="N5469" s="16">
        <v>350400</v>
      </c>
      <c r="O5469" s="16">
        <v>1200</v>
      </c>
      <c r="P5469" s="16">
        <v>350400</v>
      </c>
      <c r="Q5469" s="16">
        <v>1200</v>
      </c>
      <c r="R5469" s="16">
        <v>1759300</v>
      </c>
      <c r="S5469" s="16">
        <v>6025</v>
      </c>
      <c r="T5469" s="16" t="s">
        <v>213</v>
      </c>
      <c r="U5469" s="16" t="s">
        <v>1097</v>
      </c>
      <c r="V5469" s="16" t="s">
        <v>8756</v>
      </c>
    </row>
    <row r="5470" spans="1:22" ht="409.5" x14ac:dyDescent="0.3">
      <c r="A5470" s="16">
        <v>5465</v>
      </c>
      <c r="B5470" s="21" t="s">
        <v>384</v>
      </c>
      <c r="C5470" s="16" t="s">
        <v>6249</v>
      </c>
      <c r="D5470" s="16" t="s">
        <v>6250</v>
      </c>
      <c r="E5470" s="16" t="s">
        <v>6252</v>
      </c>
      <c r="F5470" s="16"/>
      <c r="G5470" s="16" t="s">
        <v>1493</v>
      </c>
      <c r="H5470" s="251">
        <v>1752660</v>
      </c>
      <c r="I5470" s="251">
        <v>2</v>
      </c>
      <c r="J5470" s="16">
        <v>0</v>
      </c>
      <c r="K5470" s="16">
        <v>0</v>
      </c>
      <c r="L5470" s="16">
        <v>0</v>
      </c>
      <c r="M5470" s="16">
        <v>0</v>
      </c>
      <c r="N5470" s="16">
        <v>0</v>
      </c>
      <c r="O5470" s="16">
        <v>0</v>
      </c>
      <c r="P5470" s="16">
        <v>0</v>
      </c>
      <c r="Q5470" s="16">
        <v>0</v>
      </c>
      <c r="R5470" s="16">
        <v>1752660</v>
      </c>
      <c r="S5470" s="16">
        <v>2</v>
      </c>
      <c r="T5470" s="16" t="s">
        <v>76</v>
      </c>
      <c r="U5470" s="16"/>
      <c r="V5470" s="16"/>
    </row>
    <row r="5471" spans="1:22" ht="56.25" x14ac:dyDescent="0.3">
      <c r="A5471" s="16">
        <v>5466</v>
      </c>
      <c r="B5471" s="21" t="s">
        <v>417</v>
      </c>
      <c r="C5471" s="16" t="s">
        <v>1577</v>
      </c>
      <c r="D5471" s="16" t="s">
        <v>1578</v>
      </c>
      <c r="E5471" s="16" t="s">
        <v>10475</v>
      </c>
      <c r="F5471" s="16"/>
      <c r="G5471" s="16" t="s">
        <v>9115</v>
      </c>
      <c r="H5471" s="251">
        <v>1752576</v>
      </c>
      <c r="I5471" s="251" t="s">
        <v>7128</v>
      </c>
      <c r="J5471" s="16"/>
      <c r="K5471" s="16"/>
      <c r="L5471" s="16"/>
      <c r="M5471" s="16"/>
      <c r="N5471" s="16"/>
      <c r="O5471" s="16"/>
      <c r="P5471" s="16"/>
      <c r="Q5471" s="16"/>
      <c r="R5471" s="16">
        <v>1752576</v>
      </c>
      <c r="S5471" s="16">
        <v>20</v>
      </c>
      <c r="T5471" s="16" t="s">
        <v>76</v>
      </c>
      <c r="U5471" s="16" t="s">
        <v>2567</v>
      </c>
      <c r="V5471" s="16" t="s">
        <v>5437</v>
      </c>
    </row>
    <row r="5472" spans="1:22" ht="56.25" x14ac:dyDescent="0.3">
      <c r="A5472" s="16">
        <v>5467</v>
      </c>
      <c r="B5472" s="16" t="s">
        <v>1930</v>
      </c>
      <c r="C5472" s="16" t="s">
        <v>13267</v>
      </c>
      <c r="D5472" s="16" t="s">
        <v>13268</v>
      </c>
      <c r="E5472" s="16" t="s">
        <v>13305</v>
      </c>
      <c r="F5472" s="16"/>
      <c r="G5472" s="151" t="s">
        <v>9115</v>
      </c>
      <c r="H5472" s="168">
        <v>834268.55</v>
      </c>
      <c r="I5472" s="299">
        <v>7</v>
      </c>
      <c r="J5472" s="299">
        <v>917695</v>
      </c>
      <c r="K5472" s="299">
        <v>7</v>
      </c>
      <c r="L5472" s="166">
        <v>0</v>
      </c>
      <c r="M5472" s="166">
        <v>0</v>
      </c>
      <c r="N5472" s="166">
        <v>0</v>
      </c>
      <c r="O5472" s="166">
        <v>0</v>
      </c>
      <c r="P5472" s="166">
        <v>0</v>
      </c>
      <c r="Q5472" s="166">
        <v>0</v>
      </c>
      <c r="R5472" s="16">
        <v>1751963.55</v>
      </c>
      <c r="S5472" s="275">
        <v>14</v>
      </c>
      <c r="T5472" s="20" t="s">
        <v>13227</v>
      </c>
      <c r="U5472" s="118"/>
      <c r="V5472" s="118"/>
    </row>
    <row r="5473" spans="1:22" ht="150" x14ac:dyDescent="0.3">
      <c r="A5473" s="16">
        <v>5468</v>
      </c>
      <c r="B5473" s="16" t="s">
        <v>3489</v>
      </c>
      <c r="C5473" s="16" t="s">
        <v>3490</v>
      </c>
      <c r="D5473" s="16" t="s">
        <v>3491</v>
      </c>
      <c r="E5473" s="16" t="s">
        <v>13476</v>
      </c>
      <c r="F5473" s="16"/>
      <c r="G5473" s="151" t="s">
        <v>9115</v>
      </c>
      <c r="H5473" s="168">
        <v>1751904</v>
      </c>
      <c r="I5473" s="166" t="s">
        <v>13477</v>
      </c>
      <c r="J5473" s="166">
        <v>0</v>
      </c>
      <c r="K5473" s="166">
        <v>188</v>
      </c>
      <c r="L5473" s="166">
        <v>0</v>
      </c>
      <c r="M5473" s="166">
        <v>188</v>
      </c>
      <c r="N5473" s="166">
        <v>0</v>
      </c>
      <c r="O5473" s="166">
        <v>188</v>
      </c>
      <c r="P5473" s="166">
        <v>0</v>
      </c>
      <c r="Q5473" s="166">
        <v>188</v>
      </c>
      <c r="R5473" s="16">
        <v>1751904</v>
      </c>
      <c r="S5473" s="275">
        <v>950</v>
      </c>
      <c r="T5473" s="20" t="s">
        <v>13227</v>
      </c>
      <c r="U5473" s="279"/>
      <c r="V5473" s="279"/>
    </row>
    <row r="5474" spans="1:22" ht="37.5" x14ac:dyDescent="0.3">
      <c r="A5474" s="16">
        <v>5469</v>
      </c>
      <c r="B5474" s="21" t="s">
        <v>8757</v>
      </c>
      <c r="C5474" s="16" t="s">
        <v>6567</v>
      </c>
      <c r="D5474" s="16" t="s">
        <v>704</v>
      </c>
      <c r="E5474" s="16" t="s">
        <v>5317</v>
      </c>
      <c r="F5474" s="16"/>
      <c r="G5474" s="16" t="s">
        <v>33</v>
      </c>
      <c r="H5474" s="251">
        <v>407303.99999999994</v>
      </c>
      <c r="I5474" s="251">
        <v>8</v>
      </c>
      <c r="J5474" s="16">
        <v>244382.4</v>
      </c>
      <c r="K5474" s="16">
        <v>4</v>
      </c>
      <c r="L5474" s="16">
        <v>366573.6</v>
      </c>
      <c r="M5474" s="16">
        <v>6</v>
      </c>
      <c r="N5474" s="16">
        <v>366573.6</v>
      </c>
      <c r="O5474" s="16">
        <v>6</v>
      </c>
      <c r="P5474" s="16">
        <v>366573.6</v>
      </c>
      <c r="Q5474" s="16">
        <v>6</v>
      </c>
      <c r="R5474" s="16">
        <v>1751407.1999999997</v>
      </c>
      <c r="S5474" s="16">
        <v>30</v>
      </c>
      <c r="T5474" s="16" t="s">
        <v>213</v>
      </c>
      <c r="U5474" s="16" t="s">
        <v>1210</v>
      </c>
      <c r="V5474" s="16" t="s">
        <v>1210</v>
      </c>
    </row>
    <row r="5475" spans="1:22" ht="56.25" x14ac:dyDescent="0.3">
      <c r="A5475" s="16">
        <v>5470</v>
      </c>
      <c r="B5475" s="21" t="s">
        <v>820</v>
      </c>
      <c r="C5475" s="16" t="s">
        <v>821</v>
      </c>
      <c r="D5475" s="16" t="s">
        <v>822</v>
      </c>
      <c r="E5475" s="16" t="s">
        <v>3839</v>
      </c>
      <c r="F5475" s="16" t="s">
        <v>3840</v>
      </c>
      <c r="G5475" s="16" t="s">
        <v>24</v>
      </c>
      <c r="H5475" s="251">
        <v>305712.28999999998</v>
      </c>
      <c r="I5475" s="251">
        <v>29.04</v>
      </c>
      <c r="J5475" s="16">
        <v>335495.58</v>
      </c>
      <c r="K5475" s="16">
        <v>35.11</v>
      </c>
      <c r="L5475" s="16">
        <v>355625.31480000005</v>
      </c>
      <c r="M5475" s="16">
        <v>35.11</v>
      </c>
      <c r="N5475" s="16">
        <v>369850.32739200006</v>
      </c>
      <c r="O5475" s="16">
        <v>35.11</v>
      </c>
      <c r="P5475" s="16">
        <v>384644.34048768011</v>
      </c>
      <c r="Q5475" s="16">
        <v>35.11</v>
      </c>
      <c r="R5475" s="16">
        <v>1751327.8526796803</v>
      </c>
      <c r="S5475" s="16">
        <v>169.48000000000002</v>
      </c>
      <c r="T5475" s="16" t="s">
        <v>9759</v>
      </c>
      <c r="U5475" s="16" t="s">
        <v>2567</v>
      </c>
      <c r="V5475" s="16" t="s">
        <v>2716</v>
      </c>
    </row>
    <row r="5476" spans="1:22" ht="93.75" x14ac:dyDescent="0.3">
      <c r="A5476" s="16">
        <v>5471</v>
      </c>
      <c r="B5476" s="21" t="s">
        <v>384</v>
      </c>
      <c r="C5476" s="16" t="s">
        <v>3964</v>
      </c>
      <c r="D5476" s="16" t="s">
        <v>3965</v>
      </c>
      <c r="E5476" s="16" t="s">
        <v>9386</v>
      </c>
      <c r="F5476" s="16"/>
      <c r="G5476" s="16" t="s">
        <v>9115</v>
      </c>
      <c r="H5476" s="251">
        <v>1751214.16</v>
      </c>
      <c r="I5476" s="251" t="s">
        <v>9113</v>
      </c>
      <c r="J5476" s="16"/>
      <c r="K5476" s="16"/>
      <c r="L5476" s="16"/>
      <c r="M5476" s="16"/>
      <c r="N5476" s="16"/>
      <c r="O5476" s="16"/>
      <c r="P5476" s="16"/>
      <c r="Q5476" s="16"/>
      <c r="R5476" s="16">
        <v>1751214.16</v>
      </c>
      <c r="S5476" s="16">
        <v>1</v>
      </c>
      <c r="T5476" s="16" t="s">
        <v>1326</v>
      </c>
      <c r="U5476" s="16"/>
      <c r="V5476" s="16"/>
    </row>
    <row r="5477" spans="1:22" ht="93.75" x14ac:dyDescent="0.3">
      <c r="A5477" s="16">
        <v>5472</v>
      </c>
      <c r="B5477" s="21" t="s">
        <v>384</v>
      </c>
      <c r="C5477" s="16" t="s">
        <v>3964</v>
      </c>
      <c r="D5477" s="16" t="s">
        <v>3965</v>
      </c>
      <c r="E5477" s="16" t="s">
        <v>9386</v>
      </c>
      <c r="F5477" s="16"/>
      <c r="G5477" s="16" t="s">
        <v>9115</v>
      </c>
      <c r="H5477" s="251">
        <v>1750576.36</v>
      </c>
      <c r="I5477" s="251" t="s">
        <v>9113</v>
      </c>
      <c r="J5477" s="16"/>
      <c r="K5477" s="16"/>
      <c r="L5477" s="16"/>
      <c r="M5477" s="16"/>
      <c r="N5477" s="16"/>
      <c r="O5477" s="16"/>
      <c r="P5477" s="16"/>
      <c r="Q5477" s="16"/>
      <c r="R5477" s="16">
        <v>1750576.36</v>
      </c>
      <c r="S5477" s="16">
        <v>1</v>
      </c>
      <c r="T5477" s="16" t="s">
        <v>1326</v>
      </c>
      <c r="U5477" s="16"/>
      <c r="V5477" s="16"/>
    </row>
    <row r="5478" spans="1:22" ht="56.25" x14ac:dyDescent="0.3">
      <c r="A5478" s="16">
        <v>5473</v>
      </c>
      <c r="B5478" s="21" t="s">
        <v>2913</v>
      </c>
      <c r="C5478" s="16" t="s">
        <v>2914</v>
      </c>
      <c r="D5478" s="16" t="s">
        <v>2915</v>
      </c>
      <c r="E5478" s="16" t="s">
        <v>2916</v>
      </c>
      <c r="F5478" s="16"/>
      <c r="G5478" s="16" t="s">
        <v>33</v>
      </c>
      <c r="H5478" s="251">
        <v>350000</v>
      </c>
      <c r="I5478" s="251">
        <v>100</v>
      </c>
      <c r="J5478" s="16">
        <v>350000</v>
      </c>
      <c r="K5478" s="16">
        <v>100</v>
      </c>
      <c r="L5478" s="16">
        <v>350000</v>
      </c>
      <c r="M5478" s="16">
        <v>100</v>
      </c>
      <c r="N5478" s="16">
        <v>350000</v>
      </c>
      <c r="O5478" s="16">
        <v>100</v>
      </c>
      <c r="P5478" s="16">
        <v>350000</v>
      </c>
      <c r="Q5478" s="16">
        <v>100</v>
      </c>
      <c r="R5478" s="16">
        <v>1750000</v>
      </c>
      <c r="S5478" s="16">
        <v>500</v>
      </c>
      <c r="T5478" s="16" t="s">
        <v>198</v>
      </c>
      <c r="U5478" s="16" t="s">
        <v>2567</v>
      </c>
      <c r="V5478" s="16" t="s">
        <v>199</v>
      </c>
    </row>
    <row r="5479" spans="1:22" ht="262.5" x14ac:dyDescent="0.3">
      <c r="A5479" s="16">
        <v>5474</v>
      </c>
      <c r="B5479" s="21" t="s">
        <v>264</v>
      </c>
      <c r="C5479" s="16" t="s">
        <v>6083</v>
      </c>
      <c r="D5479" s="16" t="s">
        <v>6084</v>
      </c>
      <c r="E5479" s="16" t="s">
        <v>6085</v>
      </c>
      <c r="F5479" s="16"/>
      <c r="G5479" s="16" t="s">
        <v>49</v>
      </c>
      <c r="H5479" s="251">
        <v>1750000</v>
      </c>
      <c r="I5479" s="251">
        <v>1</v>
      </c>
      <c r="J5479" s="16">
        <v>0</v>
      </c>
      <c r="K5479" s="16">
        <v>0</v>
      </c>
      <c r="L5479" s="16">
        <v>0</v>
      </c>
      <c r="M5479" s="16">
        <v>0</v>
      </c>
      <c r="N5479" s="16">
        <v>0</v>
      </c>
      <c r="O5479" s="16">
        <v>0</v>
      </c>
      <c r="P5479" s="16">
        <v>0</v>
      </c>
      <c r="Q5479" s="16">
        <v>0</v>
      </c>
      <c r="R5479" s="16">
        <v>1750000</v>
      </c>
      <c r="S5479" s="16">
        <v>1</v>
      </c>
      <c r="T5479" s="16" t="s">
        <v>76</v>
      </c>
      <c r="U5479" s="16"/>
      <c r="V5479" s="16"/>
    </row>
    <row r="5480" spans="1:22" ht="56.25" x14ac:dyDescent="0.3">
      <c r="A5480" s="16">
        <v>5475</v>
      </c>
      <c r="B5480" s="21" t="s">
        <v>417</v>
      </c>
      <c r="C5480" s="16" t="s">
        <v>685</v>
      </c>
      <c r="D5480" s="16" t="s">
        <v>686</v>
      </c>
      <c r="E5480" s="16" t="s">
        <v>10438</v>
      </c>
      <c r="F5480" s="16"/>
      <c r="G5480" s="16" t="s">
        <v>9115</v>
      </c>
      <c r="H5480" s="251">
        <v>1749464.64</v>
      </c>
      <c r="I5480" s="251" t="s">
        <v>9120</v>
      </c>
      <c r="J5480" s="16"/>
      <c r="K5480" s="16"/>
      <c r="L5480" s="16"/>
      <c r="M5480" s="16"/>
      <c r="N5480" s="16"/>
      <c r="O5480" s="16"/>
      <c r="P5480" s="16"/>
      <c r="Q5480" s="16"/>
      <c r="R5480" s="16">
        <v>1749464.64</v>
      </c>
      <c r="S5480" s="16">
        <v>2</v>
      </c>
      <c r="T5480" s="16" t="s">
        <v>76</v>
      </c>
      <c r="U5480" s="16" t="s">
        <v>350</v>
      </c>
      <c r="V5480" s="16" t="s">
        <v>10437</v>
      </c>
    </row>
    <row r="5481" spans="1:22" ht="75" x14ac:dyDescent="0.3">
      <c r="A5481" s="16">
        <v>5476</v>
      </c>
      <c r="B5481" s="21" t="s">
        <v>417</v>
      </c>
      <c r="C5481" s="16" t="s">
        <v>685</v>
      </c>
      <c r="D5481" s="16" t="s">
        <v>686</v>
      </c>
      <c r="E5481" s="16" t="s">
        <v>687</v>
      </c>
      <c r="F5481" s="40" t="s">
        <v>732</v>
      </c>
      <c r="G5481" s="16" t="s">
        <v>33</v>
      </c>
      <c r="H5481" s="251">
        <v>414909.9032</v>
      </c>
      <c r="I5481" s="251">
        <v>72</v>
      </c>
      <c r="J5481" s="16">
        <v>429431.74981200002</v>
      </c>
      <c r="K5481" s="16">
        <v>72</v>
      </c>
      <c r="L5481" s="16">
        <v>444461.86105541995</v>
      </c>
      <c r="M5481" s="16">
        <v>72</v>
      </c>
      <c r="N5481" s="16">
        <v>460018.02619235963</v>
      </c>
      <c r="O5481" s="16">
        <v>72</v>
      </c>
      <c r="P5481" s="16">
        <v>0</v>
      </c>
      <c r="Q5481" s="16">
        <v>0</v>
      </c>
      <c r="R5481" s="16">
        <v>1748821.5402597797</v>
      </c>
      <c r="S5481" s="16">
        <v>288</v>
      </c>
      <c r="T5481" s="16" t="s">
        <v>25</v>
      </c>
      <c r="U5481" s="16" t="s">
        <v>722</v>
      </c>
      <c r="V5481" s="16" t="s">
        <v>723</v>
      </c>
    </row>
    <row r="5482" spans="1:22" ht="187.5" x14ac:dyDescent="0.3">
      <c r="A5482" s="16">
        <v>5477</v>
      </c>
      <c r="B5482" s="21" t="s">
        <v>2348</v>
      </c>
      <c r="C5482" s="16" t="s">
        <v>3500</v>
      </c>
      <c r="D5482" s="16" t="s">
        <v>3501</v>
      </c>
      <c r="E5482" s="16" t="s">
        <v>10696</v>
      </c>
      <c r="F5482" s="16"/>
      <c r="G5482" s="16" t="s">
        <v>7084</v>
      </c>
      <c r="H5482" s="251">
        <v>1748432</v>
      </c>
      <c r="I5482" s="251" t="s">
        <v>10697</v>
      </c>
      <c r="J5482" s="16"/>
      <c r="K5482" s="16"/>
      <c r="L5482" s="16"/>
      <c r="M5482" s="16"/>
      <c r="N5482" s="16"/>
      <c r="O5482" s="16"/>
      <c r="P5482" s="16"/>
      <c r="Q5482" s="16"/>
      <c r="R5482" s="16">
        <v>1748432</v>
      </c>
      <c r="S5482" s="16"/>
      <c r="T5482" s="16" t="s">
        <v>76</v>
      </c>
      <c r="U5482" s="16" t="s">
        <v>2567</v>
      </c>
      <c r="V5482" s="16" t="s">
        <v>10698</v>
      </c>
    </row>
    <row r="5483" spans="1:22" ht="56.25" x14ac:dyDescent="0.3">
      <c r="A5483" s="16">
        <v>5478</v>
      </c>
      <c r="B5483" s="21" t="s">
        <v>5997</v>
      </c>
      <c r="C5483" s="16" t="s">
        <v>6519</v>
      </c>
      <c r="D5483" s="16" t="s">
        <v>6520</v>
      </c>
      <c r="E5483" s="16" t="s">
        <v>10561</v>
      </c>
      <c r="F5483" s="16"/>
      <c r="G5483" s="16" t="s">
        <v>9115</v>
      </c>
      <c r="H5483" s="251">
        <v>1747200</v>
      </c>
      <c r="I5483" s="251" t="s">
        <v>9120</v>
      </c>
      <c r="J5483" s="16"/>
      <c r="K5483" s="16"/>
      <c r="L5483" s="16"/>
      <c r="M5483" s="16"/>
      <c r="N5483" s="16"/>
      <c r="O5483" s="16"/>
      <c r="P5483" s="16"/>
      <c r="Q5483" s="16"/>
      <c r="R5483" s="16">
        <v>1747200</v>
      </c>
      <c r="S5483" s="16">
        <v>2</v>
      </c>
      <c r="T5483" s="16" t="s">
        <v>76</v>
      </c>
      <c r="U5483" s="16" t="s">
        <v>83</v>
      </c>
      <c r="V5483" s="16" t="s">
        <v>4582</v>
      </c>
    </row>
    <row r="5484" spans="1:22" ht="93.75" x14ac:dyDescent="0.3">
      <c r="A5484" s="16">
        <v>5479</v>
      </c>
      <c r="B5484" s="21" t="s">
        <v>435</v>
      </c>
      <c r="C5484" s="16" t="s">
        <v>2483</v>
      </c>
      <c r="D5484" s="16" t="s">
        <v>2484</v>
      </c>
      <c r="E5484" s="16" t="s">
        <v>10590</v>
      </c>
      <c r="F5484" s="16"/>
      <c r="G5484" s="16" t="s">
        <v>9115</v>
      </c>
      <c r="H5484" s="251">
        <v>1747200</v>
      </c>
      <c r="I5484" s="251" t="s">
        <v>9207</v>
      </c>
      <c r="J5484" s="16"/>
      <c r="K5484" s="16"/>
      <c r="L5484" s="16"/>
      <c r="M5484" s="16"/>
      <c r="N5484" s="16"/>
      <c r="O5484" s="16"/>
      <c r="P5484" s="16"/>
      <c r="Q5484" s="16"/>
      <c r="R5484" s="16">
        <v>1747200</v>
      </c>
      <c r="S5484" s="16">
        <v>60</v>
      </c>
      <c r="T5484" s="16" t="s">
        <v>76</v>
      </c>
      <c r="U5484" s="16" t="s">
        <v>83</v>
      </c>
      <c r="V5484" s="16" t="s">
        <v>10591</v>
      </c>
    </row>
    <row r="5485" spans="1:22" ht="93.75" x14ac:dyDescent="0.3">
      <c r="A5485" s="16">
        <v>5480</v>
      </c>
      <c r="B5485" s="21" t="s">
        <v>1109</v>
      </c>
      <c r="C5485" s="16" t="s">
        <v>1110</v>
      </c>
      <c r="D5485" s="16" t="s">
        <v>1414</v>
      </c>
      <c r="E5485" s="16" t="s">
        <v>10947</v>
      </c>
      <c r="F5485" s="16"/>
      <c r="G5485" s="16" t="s">
        <v>9115</v>
      </c>
      <c r="H5485" s="251">
        <v>1747200</v>
      </c>
      <c r="I5485" s="251" t="s">
        <v>9120</v>
      </c>
      <c r="J5485" s="16"/>
      <c r="K5485" s="16"/>
      <c r="L5485" s="16"/>
      <c r="M5485" s="16"/>
      <c r="N5485" s="16"/>
      <c r="O5485" s="16"/>
      <c r="P5485" s="16"/>
      <c r="Q5485" s="16"/>
      <c r="R5485" s="16">
        <v>1747200</v>
      </c>
      <c r="S5485" s="16">
        <v>2</v>
      </c>
      <c r="T5485" s="16" t="s">
        <v>76</v>
      </c>
      <c r="U5485" s="16" t="s">
        <v>2567</v>
      </c>
      <c r="V5485" s="16" t="s">
        <v>10944</v>
      </c>
    </row>
    <row r="5486" spans="1:22" ht="93.75" x14ac:dyDescent="0.3">
      <c r="A5486" s="16">
        <v>5481</v>
      </c>
      <c r="B5486" s="21" t="s">
        <v>1109</v>
      </c>
      <c r="C5486" s="16" t="s">
        <v>1110</v>
      </c>
      <c r="D5486" s="16" t="s">
        <v>1414</v>
      </c>
      <c r="E5486" s="16" t="s">
        <v>10947</v>
      </c>
      <c r="F5486" s="16"/>
      <c r="G5486" s="16" t="s">
        <v>9115</v>
      </c>
      <c r="H5486" s="251">
        <v>1747200</v>
      </c>
      <c r="I5486" s="251" t="s">
        <v>9120</v>
      </c>
      <c r="J5486" s="16"/>
      <c r="K5486" s="16"/>
      <c r="L5486" s="16"/>
      <c r="M5486" s="16"/>
      <c r="N5486" s="16"/>
      <c r="O5486" s="16"/>
      <c r="P5486" s="16"/>
      <c r="Q5486" s="16"/>
      <c r="R5486" s="16">
        <v>1747200</v>
      </c>
      <c r="S5486" s="16">
        <v>2</v>
      </c>
      <c r="T5486" s="16" t="s">
        <v>76</v>
      </c>
      <c r="U5486" s="16" t="s">
        <v>2567</v>
      </c>
      <c r="V5486" s="16" t="s">
        <v>10944</v>
      </c>
    </row>
    <row r="5487" spans="1:22" ht="112.5" x14ac:dyDescent="0.3">
      <c r="A5487" s="16">
        <v>5482</v>
      </c>
      <c r="B5487" s="21" t="s">
        <v>5577</v>
      </c>
      <c r="C5487" s="16" t="s">
        <v>5578</v>
      </c>
      <c r="D5487" s="16" t="s">
        <v>5579</v>
      </c>
      <c r="E5487" s="16" t="s">
        <v>5580</v>
      </c>
      <c r="F5487" s="16"/>
      <c r="G5487" s="16" t="s">
        <v>24</v>
      </c>
      <c r="H5487" s="251">
        <v>1747080</v>
      </c>
      <c r="I5487" s="251">
        <v>6330</v>
      </c>
      <c r="J5487" s="16">
        <v>0</v>
      </c>
      <c r="K5487" s="16">
        <v>0</v>
      </c>
      <c r="L5487" s="16">
        <v>0</v>
      </c>
      <c r="M5487" s="16">
        <v>0</v>
      </c>
      <c r="N5487" s="16">
        <v>0</v>
      </c>
      <c r="O5487" s="16">
        <v>0</v>
      </c>
      <c r="P5487" s="16">
        <v>0</v>
      </c>
      <c r="Q5487" s="16">
        <v>0</v>
      </c>
      <c r="R5487" s="16">
        <v>1747080</v>
      </c>
      <c r="S5487" s="16">
        <v>6330</v>
      </c>
      <c r="T5487" s="16" t="s">
        <v>76</v>
      </c>
      <c r="U5487" s="16" t="s">
        <v>204</v>
      </c>
      <c r="V5487" s="16" t="s">
        <v>5581</v>
      </c>
    </row>
    <row r="5488" spans="1:22" ht="93.75" x14ac:dyDescent="0.3">
      <c r="A5488" s="16">
        <v>5483</v>
      </c>
      <c r="B5488" s="21" t="s">
        <v>2296</v>
      </c>
      <c r="C5488" s="16" t="s">
        <v>2297</v>
      </c>
      <c r="D5488" s="16" t="s">
        <v>2298</v>
      </c>
      <c r="E5488" s="46" t="s">
        <v>2435</v>
      </c>
      <c r="F5488" s="16"/>
      <c r="G5488" s="16" t="s">
        <v>33</v>
      </c>
      <c r="H5488" s="251">
        <v>1746985.8560000001</v>
      </c>
      <c r="I5488" s="476">
        <v>1</v>
      </c>
      <c r="J5488" s="16">
        <v>0</v>
      </c>
      <c r="K5488" s="16">
        <v>0</v>
      </c>
      <c r="L5488" s="16">
        <v>0</v>
      </c>
      <c r="M5488" s="16">
        <v>0</v>
      </c>
      <c r="N5488" s="16">
        <v>0</v>
      </c>
      <c r="O5488" s="16">
        <v>0</v>
      </c>
      <c r="P5488" s="16">
        <v>0</v>
      </c>
      <c r="Q5488" s="16">
        <v>0</v>
      </c>
      <c r="R5488" s="16">
        <v>1746985.8560000001</v>
      </c>
      <c r="S5488" s="16">
        <v>1</v>
      </c>
      <c r="T5488" s="16" t="s">
        <v>1516</v>
      </c>
      <c r="U5488" s="16" t="s">
        <v>11418</v>
      </c>
      <c r="V5488" s="16" t="s">
        <v>11419</v>
      </c>
    </row>
    <row r="5489" spans="1:22" ht="409.5" x14ac:dyDescent="0.3">
      <c r="A5489" s="16">
        <v>5484</v>
      </c>
      <c r="B5489" s="21" t="s">
        <v>2605</v>
      </c>
      <c r="C5489" s="16" t="s">
        <v>2606</v>
      </c>
      <c r="D5489" s="16" t="s">
        <v>2607</v>
      </c>
      <c r="E5489" s="16" t="s">
        <v>2608</v>
      </c>
      <c r="F5489" s="16"/>
      <c r="G5489" s="16" t="s">
        <v>1493</v>
      </c>
      <c r="H5489" s="251">
        <v>1746080</v>
      </c>
      <c r="I5489" s="251">
        <v>1</v>
      </c>
      <c r="J5489" s="16">
        <v>0</v>
      </c>
      <c r="K5489" s="16">
        <v>0</v>
      </c>
      <c r="L5489" s="16">
        <v>0</v>
      </c>
      <c r="M5489" s="16">
        <v>0</v>
      </c>
      <c r="N5489" s="16">
        <v>0</v>
      </c>
      <c r="O5489" s="16">
        <v>0</v>
      </c>
      <c r="P5489" s="16">
        <v>0</v>
      </c>
      <c r="Q5489" s="16">
        <v>0</v>
      </c>
      <c r="R5489" s="16">
        <v>1746080</v>
      </c>
      <c r="S5489" s="16">
        <v>1</v>
      </c>
      <c r="T5489" s="16" t="s">
        <v>1518</v>
      </c>
      <c r="U5489" s="16" t="s">
        <v>2567</v>
      </c>
      <c r="V5489" s="16" t="s">
        <v>199</v>
      </c>
    </row>
    <row r="5490" spans="1:22" ht="56.25" x14ac:dyDescent="0.3">
      <c r="A5490" s="16">
        <v>5485</v>
      </c>
      <c r="B5490" s="21" t="s">
        <v>2010</v>
      </c>
      <c r="C5490" s="16" t="s">
        <v>2011</v>
      </c>
      <c r="D5490" s="16" t="s">
        <v>2012</v>
      </c>
      <c r="E5490" s="16" t="s">
        <v>9269</v>
      </c>
      <c r="F5490" s="16"/>
      <c r="G5490" s="16" t="s">
        <v>9115</v>
      </c>
      <c r="H5490" s="251">
        <v>1745822.4</v>
      </c>
      <c r="I5490" s="251" t="s">
        <v>9412</v>
      </c>
      <c r="J5490" s="16"/>
      <c r="K5490" s="16"/>
      <c r="L5490" s="16"/>
      <c r="M5490" s="16"/>
      <c r="N5490" s="16"/>
      <c r="O5490" s="16"/>
      <c r="P5490" s="16"/>
      <c r="Q5490" s="16"/>
      <c r="R5490" s="16">
        <v>1745822.4</v>
      </c>
      <c r="S5490" s="16">
        <v>600</v>
      </c>
      <c r="T5490" s="16" t="s">
        <v>1326</v>
      </c>
      <c r="U5490" s="16"/>
      <c r="V5490" s="16"/>
    </row>
    <row r="5491" spans="1:22" ht="409.5" x14ac:dyDescent="0.3">
      <c r="A5491" s="16">
        <v>5486</v>
      </c>
      <c r="B5491" s="21" t="s">
        <v>4897</v>
      </c>
      <c r="C5491" s="16" t="s">
        <v>4898</v>
      </c>
      <c r="D5491" s="16" t="s">
        <v>4899</v>
      </c>
      <c r="E5491" s="16" t="s">
        <v>4900</v>
      </c>
      <c r="F5491" s="16"/>
      <c r="G5491" s="16" t="s">
        <v>33</v>
      </c>
      <c r="H5491" s="251">
        <v>222867.90000000002</v>
      </c>
      <c r="I5491" s="251">
        <v>15</v>
      </c>
      <c r="J5491" s="16">
        <v>380369.6</v>
      </c>
      <c r="K5491" s="16">
        <v>16</v>
      </c>
      <c r="L5491" s="16">
        <v>380369.6</v>
      </c>
      <c r="M5491" s="16">
        <v>16</v>
      </c>
      <c r="N5491" s="16">
        <v>380369.6</v>
      </c>
      <c r="O5491" s="16">
        <v>16</v>
      </c>
      <c r="P5491" s="16">
        <v>380369.6</v>
      </c>
      <c r="Q5491" s="16">
        <v>16</v>
      </c>
      <c r="R5491" s="16">
        <v>1744346.2999999998</v>
      </c>
      <c r="S5491" s="16">
        <v>79</v>
      </c>
      <c r="T5491" s="16" t="s">
        <v>25</v>
      </c>
      <c r="U5491" s="16" t="s">
        <v>2567</v>
      </c>
      <c r="V5491" s="16" t="s">
        <v>199</v>
      </c>
    </row>
    <row r="5492" spans="1:22" ht="37.5" x14ac:dyDescent="0.3">
      <c r="A5492" s="16">
        <v>5487</v>
      </c>
      <c r="B5492" s="113" t="s">
        <v>556</v>
      </c>
      <c r="C5492" s="113" t="s">
        <v>5054</v>
      </c>
      <c r="D5492" s="113" t="s">
        <v>5055</v>
      </c>
      <c r="E5492" s="114"/>
      <c r="F5492" s="114" t="s">
        <v>14449</v>
      </c>
      <c r="G5492" s="113" t="s">
        <v>33</v>
      </c>
      <c r="H5492" s="172">
        <v>297000</v>
      </c>
      <c r="I5492" s="172">
        <v>5</v>
      </c>
      <c r="J5492" s="178">
        <v>320760</v>
      </c>
      <c r="K5492" s="178">
        <v>5</v>
      </c>
      <c r="L5492" s="178">
        <v>346420</v>
      </c>
      <c r="M5492" s="178">
        <v>5</v>
      </c>
      <c r="N5492" s="178">
        <v>374134</v>
      </c>
      <c r="O5492" s="178">
        <v>5</v>
      </c>
      <c r="P5492" s="114">
        <v>404065</v>
      </c>
      <c r="Q5492" s="114">
        <v>5</v>
      </c>
      <c r="R5492" s="16">
        <v>1742379</v>
      </c>
      <c r="S5492" s="21">
        <v>25</v>
      </c>
      <c r="T5492" s="20" t="s">
        <v>15751</v>
      </c>
      <c r="U5492" s="112"/>
      <c r="V5492" s="112"/>
    </row>
    <row r="5493" spans="1:22" ht="56.25" x14ac:dyDescent="0.3">
      <c r="A5493" s="16">
        <v>5488</v>
      </c>
      <c r="B5493" s="21" t="s">
        <v>1779</v>
      </c>
      <c r="C5493" s="16" t="s">
        <v>1780</v>
      </c>
      <c r="D5493" s="16" t="s">
        <v>9237</v>
      </c>
      <c r="E5493" s="16" t="s">
        <v>9238</v>
      </c>
      <c r="F5493" s="16"/>
      <c r="G5493" s="16" t="s">
        <v>9115</v>
      </c>
      <c r="H5493" s="251">
        <v>1741703.04</v>
      </c>
      <c r="I5493" s="251" t="s">
        <v>9120</v>
      </c>
      <c r="J5493" s="16"/>
      <c r="K5493" s="16"/>
      <c r="L5493" s="16"/>
      <c r="M5493" s="16"/>
      <c r="N5493" s="16"/>
      <c r="O5493" s="16"/>
      <c r="P5493" s="16"/>
      <c r="Q5493" s="16"/>
      <c r="R5493" s="16">
        <v>1741703.04</v>
      </c>
      <c r="S5493" s="16">
        <v>2</v>
      </c>
      <c r="T5493" s="16" t="s">
        <v>1326</v>
      </c>
      <c r="U5493" s="16"/>
      <c r="V5493" s="16"/>
    </row>
    <row r="5494" spans="1:22" x14ac:dyDescent="0.3">
      <c r="A5494" s="16">
        <v>5489</v>
      </c>
      <c r="B5494" s="118" t="s">
        <v>561</v>
      </c>
      <c r="C5494" s="118" t="s">
        <v>562</v>
      </c>
      <c r="D5494" s="118" t="s">
        <v>563</v>
      </c>
      <c r="E5494" s="118" t="s">
        <v>14419</v>
      </c>
      <c r="F5494" s="118"/>
      <c r="G5494" s="118" t="s">
        <v>14418</v>
      </c>
      <c r="H5494" s="329">
        <v>348076.79999999999</v>
      </c>
      <c r="I5494" s="329">
        <v>15</v>
      </c>
      <c r="J5494" s="329">
        <v>348076.79999999999</v>
      </c>
      <c r="K5494" s="330">
        <v>15</v>
      </c>
      <c r="L5494" s="329">
        <v>348076.79999999999</v>
      </c>
      <c r="M5494" s="330">
        <v>15</v>
      </c>
      <c r="N5494" s="329">
        <v>348076.79999999999</v>
      </c>
      <c r="O5494" s="330">
        <v>15</v>
      </c>
      <c r="P5494" s="329">
        <v>348076.79999999999</v>
      </c>
      <c r="Q5494" s="330">
        <v>15</v>
      </c>
      <c r="R5494" s="16">
        <v>1740384</v>
      </c>
      <c r="S5494" s="331">
        <v>75</v>
      </c>
      <c r="T5494" s="102" t="s">
        <v>14417</v>
      </c>
      <c r="U5494" s="215"/>
      <c r="V5494" s="215"/>
    </row>
    <row r="5495" spans="1:22" ht="37.5" x14ac:dyDescent="0.3">
      <c r="A5495" s="16">
        <v>5490</v>
      </c>
      <c r="B5495" s="21" t="s">
        <v>2862</v>
      </c>
      <c r="C5495" s="16" t="s">
        <v>2863</v>
      </c>
      <c r="D5495" s="16" t="s">
        <v>2864</v>
      </c>
      <c r="E5495" s="16" t="s">
        <v>10728</v>
      </c>
      <c r="F5495" s="16"/>
      <c r="G5495" s="16" t="s">
        <v>9115</v>
      </c>
      <c r="H5495" s="251">
        <v>1739304</v>
      </c>
      <c r="I5495" s="251" t="s">
        <v>9113</v>
      </c>
      <c r="J5495" s="16"/>
      <c r="K5495" s="16"/>
      <c r="L5495" s="16"/>
      <c r="M5495" s="16"/>
      <c r="N5495" s="16"/>
      <c r="O5495" s="16"/>
      <c r="P5495" s="16"/>
      <c r="Q5495" s="16"/>
      <c r="R5495" s="16">
        <v>1739304</v>
      </c>
      <c r="S5495" s="16">
        <v>1</v>
      </c>
      <c r="T5495" s="16" t="s">
        <v>76</v>
      </c>
      <c r="U5495" s="16" t="s">
        <v>294</v>
      </c>
      <c r="V5495" s="16" t="s">
        <v>10654</v>
      </c>
    </row>
    <row r="5496" spans="1:22" ht="37.5" x14ac:dyDescent="0.3">
      <c r="A5496" s="16">
        <v>5491</v>
      </c>
      <c r="B5496" s="21" t="s">
        <v>2862</v>
      </c>
      <c r="C5496" s="16" t="s">
        <v>2863</v>
      </c>
      <c r="D5496" s="16" t="s">
        <v>2864</v>
      </c>
      <c r="E5496" s="16" t="s">
        <v>10653</v>
      </c>
      <c r="F5496" s="16"/>
      <c r="G5496" s="16" t="s">
        <v>9115</v>
      </c>
      <c r="H5496" s="251">
        <v>1739304</v>
      </c>
      <c r="I5496" s="251" t="s">
        <v>9113</v>
      </c>
      <c r="J5496" s="16"/>
      <c r="K5496" s="16"/>
      <c r="L5496" s="16"/>
      <c r="M5496" s="16"/>
      <c r="N5496" s="16"/>
      <c r="O5496" s="16"/>
      <c r="P5496" s="16"/>
      <c r="Q5496" s="16"/>
      <c r="R5496" s="16">
        <v>1739304</v>
      </c>
      <c r="S5496" s="16">
        <v>1</v>
      </c>
      <c r="T5496" s="16" t="s">
        <v>76</v>
      </c>
      <c r="U5496" s="16" t="s">
        <v>294</v>
      </c>
      <c r="V5496" s="16" t="s">
        <v>10654</v>
      </c>
    </row>
    <row r="5497" spans="1:22" ht="206.25" x14ac:dyDescent="0.3">
      <c r="A5497" s="16">
        <v>5492</v>
      </c>
      <c r="B5497" s="21" t="s">
        <v>3002</v>
      </c>
      <c r="C5497" s="16" t="s">
        <v>9110</v>
      </c>
      <c r="D5497" s="16" t="s">
        <v>9111</v>
      </c>
      <c r="E5497" s="16" t="s">
        <v>5</v>
      </c>
      <c r="F5497" s="16" t="s">
        <v>9635</v>
      </c>
      <c r="G5497" s="16" t="s">
        <v>1493</v>
      </c>
      <c r="H5497" s="251">
        <v>347812.5</v>
      </c>
      <c r="I5497" s="251">
        <v>1</v>
      </c>
      <c r="J5497" s="16">
        <v>347812.5</v>
      </c>
      <c r="K5497" s="16">
        <v>1</v>
      </c>
      <c r="L5497" s="16">
        <v>347812.5</v>
      </c>
      <c r="M5497" s="16">
        <v>1</v>
      </c>
      <c r="N5497" s="16">
        <v>347812.5</v>
      </c>
      <c r="O5497" s="16">
        <v>1</v>
      </c>
      <c r="P5497" s="16">
        <v>347812.5</v>
      </c>
      <c r="Q5497" s="16">
        <v>1</v>
      </c>
      <c r="R5497" s="16">
        <v>1739062.5</v>
      </c>
      <c r="S5497" s="16">
        <v>5</v>
      </c>
      <c r="T5497" s="16" t="s">
        <v>1457</v>
      </c>
      <c r="U5497" s="16"/>
      <c r="V5497" s="16"/>
    </row>
    <row r="5498" spans="1:22" ht="187.5" x14ac:dyDescent="0.3">
      <c r="A5498" s="16">
        <v>5493</v>
      </c>
      <c r="B5498" s="51" t="s">
        <v>6987</v>
      </c>
      <c r="C5498" s="51" t="s">
        <v>7359</v>
      </c>
      <c r="D5498" s="51" t="s">
        <v>7258</v>
      </c>
      <c r="E5498" s="51" t="s">
        <v>15131</v>
      </c>
      <c r="F5498" s="40" t="s">
        <v>14449</v>
      </c>
      <c r="G5498" s="51" t="s">
        <v>9115</v>
      </c>
      <c r="H5498" s="437">
        <v>1737769.6</v>
      </c>
      <c r="I5498" s="251" t="s">
        <v>9266</v>
      </c>
      <c r="J5498" s="17"/>
      <c r="K5498" s="17"/>
      <c r="L5498" s="17"/>
      <c r="M5498" s="17"/>
      <c r="N5498" s="17"/>
      <c r="O5498" s="17"/>
      <c r="P5498" s="17"/>
      <c r="Q5498" s="17"/>
      <c r="R5498" s="16">
        <v>1737769.6</v>
      </c>
      <c r="S5498" s="16">
        <v>4</v>
      </c>
      <c r="T5498" s="51" t="s">
        <v>14655</v>
      </c>
      <c r="U5498" s="51"/>
      <c r="V5498" s="17"/>
    </row>
    <row r="5499" spans="1:22" ht="37.5" x14ac:dyDescent="0.3">
      <c r="A5499" s="16">
        <v>5494</v>
      </c>
      <c r="B5499" s="21" t="s">
        <v>5688</v>
      </c>
      <c r="C5499" s="16" t="s">
        <v>5689</v>
      </c>
      <c r="D5499" s="16" t="s">
        <v>641</v>
      </c>
      <c r="E5499" s="16" t="s">
        <v>10719</v>
      </c>
      <c r="F5499" s="16"/>
      <c r="G5499" s="16" t="s">
        <v>9114</v>
      </c>
      <c r="H5499" s="251">
        <v>1736481.6</v>
      </c>
      <c r="I5499" s="251" t="s">
        <v>9123</v>
      </c>
      <c r="J5499" s="16"/>
      <c r="K5499" s="16"/>
      <c r="L5499" s="16"/>
      <c r="M5499" s="16"/>
      <c r="N5499" s="16"/>
      <c r="O5499" s="16"/>
      <c r="P5499" s="16"/>
      <c r="Q5499" s="16"/>
      <c r="R5499" s="16">
        <v>1736481.6</v>
      </c>
      <c r="S5499" s="16">
        <v>6</v>
      </c>
      <c r="T5499" s="16" t="s">
        <v>76</v>
      </c>
      <c r="U5499" s="16" t="s">
        <v>353</v>
      </c>
      <c r="V5499" s="16" t="s">
        <v>10666</v>
      </c>
    </row>
    <row r="5500" spans="1:22" ht="93.75" x14ac:dyDescent="0.3">
      <c r="A5500" s="16">
        <v>5495</v>
      </c>
      <c r="B5500" s="16" t="s">
        <v>417</v>
      </c>
      <c r="C5500" s="16" t="s">
        <v>1766</v>
      </c>
      <c r="D5500" s="16" t="s">
        <v>1767</v>
      </c>
      <c r="E5500" s="16" t="s">
        <v>13351</v>
      </c>
      <c r="F5500" s="16"/>
      <c r="G5500" s="151" t="s">
        <v>9115</v>
      </c>
      <c r="H5500" s="168">
        <v>1736415.12</v>
      </c>
      <c r="I5500" s="166" t="s">
        <v>9421</v>
      </c>
      <c r="J5500" s="166">
        <v>0</v>
      </c>
      <c r="K5500" s="166">
        <v>0</v>
      </c>
      <c r="L5500" s="166">
        <v>0</v>
      </c>
      <c r="M5500" s="166">
        <v>0</v>
      </c>
      <c r="N5500" s="166">
        <v>0</v>
      </c>
      <c r="O5500" s="166">
        <v>0</v>
      </c>
      <c r="P5500" s="166">
        <v>0</v>
      </c>
      <c r="Q5500" s="166">
        <v>0</v>
      </c>
      <c r="R5500" s="16">
        <v>1736415.12</v>
      </c>
      <c r="S5500" s="275">
        <v>8</v>
      </c>
      <c r="T5500" s="20" t="s">
        <v>13227</v>
      </c>
      <c r="U5500" s="118"/>
      <c r="V5500" s="118"/>
    </row>
    <row r="5501" spans="1:22" ht="356.25" x14ac:dyDescent="0.3">
      <c r="A5501" s="16">
        <v>5496</v>
      </c>
      <c r="B5501" s="21" t="s">
        <v>8758</v>
      </c>
      <c r="C5501" s="16" t="s">
        <v>4769</v>
      </c>
      <c r="D5501" s="16" t="s">
        <v>4770</v>
      </c>
      <c r="E5501" s="16" t="s">
        <v>4771</v>
      </c>
      <c r="F5501" s="16"/>
      <c r="G5501" s="16" t="s">
        <v>33</v>
      </c>
      <c r="H5501" s="251">
        <v>96000</v>
      </c>
      <c r="I5501" s="251">
        <v>3</v>
      </c>
      <c r="J5501" s="16">
        <v>409967.30000000005</v>
      </c>
      <c r="K5501" s="16">
        <v>10</v>
      </c>
      <c r="L5501" s="16">
        <v>409967.30000000005</v>
      </c>
      <c r="M5501" s="16">
        <v>10</v>
      </c>
      <c r="N5501" s="16">
        <v>409967.30000000005</v>
      </c>
      <c r="O5501" s="16">
        <v>10</v>
      </c>
      <c r="P5501" s="16">
        <v>409967.30000000005</v>
      </c>
      <c r="Q5501" s="16">
        <v>10</v>
      </c>
      <c r="R5501" s="16">
        <v>1735869.2000000002</v>
      </c>
      <c r="S5501" s="16">
        <v>43</v>
      </c>
      <c r="T5501" s="16" t="s">
        <v>213</v>
      </c>
      <c r="U5501" s="16" t="s">
        <v>7048</v>
      </c>
      <c r="V5501" s="16" t="s">
        <v>7048</v>
      </c>
    </row>
    <row r="5502" spans="1:22" ht="150" x14ac:dyDescent="0.3">
      <c r="A5502" s="16">
        <v>5497</v>
      </c>
      <c r="B5502" s="21" t="s">
        <v>899</v>
      </c>
      <c r="C5502" s="16" t="s">
        <v>900</v>
      </c>
      <c r="D5502" s="16" t="s">
        <v>901</v>
      </c>
      <c r="E5502" s="16" t="s">
        <v>10805</v>
      </c>
      <c r="F5502" s="16"/>
      <c r="G5502" s="16" t="s">
        <v>7084</v>
      </c>
      <c r="H5502" s="251">
        <v>1734600</v>
      </c>
      <c r="I5502" s="251" t="s">
        <v>10812</v>
      </c>
      <c r="J5502" s="16"/>
      <c r="K5502" s="16"/>
      <c r="L5502" s="16"/>
      <c r="M5502" s="16"/>
      <c r="N5502" s="16"/>
      <c r="O5502" s="16"/>
      <c r="P5502" s="16"/>
      <c r="Q5502" s="16"/>
      <c r="R5502" s="16">
        <v>1734600</v>
      </c>
      <c r="S5502" s="16">
        <v>250</v>
      </c>
      <c r="T5502" s="16" t="s">
        <v>76</v>
      </c>
      <c r="U5502" s="16" t="s">
        <v>2567</v>
      </c>
      <c r="V5502" s="16" t="s">
        <v>10806</v>
      </c>
    </row>
    <row r="5503" spans="1:22" ht="393.75" x14ac:dyDescent="0.3">
      <c r="A5503" s="16">
        <v>5498</v>
      </c>
      <c r="B5503" s="21" t="s">
        <v>588</v>
      </c>
      <c r="C5503" s="16" t="s">
        <v>589</v>
      </c>
      <c r="D5503" s="16" t="s">
        <v>590</v>
      </c>
      <c r="E5503" s="16" t="s">
        <v>1952</v>
      </c>
      <c r="F5503" s="16"/>
      <c r="G5503" s="16" t="s">
        <v>1493</v>
      </c>
      <c r="H5503" s="251">
        <v>319174.09999999998</v>
      </c>
      <c r="I5503" s="251">
        <v>5</v>
      </c>
      <c r="J5503" s="16">
        <v>333235.48109750001</v>
      </c>
      <c r="K5503" s="16">
        <v>5</v>
      </c>
      <c r="L5503" s="16">
        <v>346564.9003414</v>
      </c>
      <c r="M5503" s="16">
        <v>5</v>
      </c>
      <c r="N5503" s="16">
        <v>360427.49635505601</v>
      </c>
      <c r="O5503" s="16">
        <v>5</v>
      </c>
      <c r="P5503" s="16">
        <v>374844.59620925825</v>
      </c>
      <c r="Q5503" s="16">
        <v>5</v>
      </c>
      <c r="R5503" s="16">
        <v>1734246.5740032142</v>
      </c>
      <c r="S5503" s="16">
        <v>25</v>
      </c>
      <c r="T5503" s="16" t="s">
        <v>966</v>
      </c>
      <c r="U5503" s="16" t="s">
        <v>35</v>
      </c>
      <c r="V5503" s="16" t="s">
        <v>199</v>
      </c>
    </row>
    <row r="5504" spans="1:22" ht="75" x14ac:dyDescent="0.3">
      <c r="A5504" s="16">
        <v>5499</v>
      </c>
      <c r="B5504" s="21" t="s">
        <v>3084</v>
      </c>
      <c r="C5504" s="16" t="s">
        <v>3085</v>
      </c>
      <c r="D5504" s="16" t="s">
        <v>3086</v>
      </c>
      <c r="E5504" s="16" t="s">
        <v>3087</v>
      </c>
      <c r="F5504" s="16"/>
      <c r="G5504" s="16" t="s">
        <v>49</v>
      </c>
      <c r="H5504" s="251">
        <v>0</v>
      </c>
      <c r="I5504" s="251">
        <v>0</v>
      </c>
      <c r="J5504" s="16">
        <v>0</v>
      </c>
      <c r="K5504" s="16">
        <v>0</v>
      </c>
      <c r="L5504" s="16">
        <v>0</v>
      </c>
      <c r="M5504" s="16">
        <v>0</v>
      </c>
      <c r="N5504" s="16">
        <v>0</v>
      </c>
      <c r="O5504" s="16">
        <v>0</v>
      </c>
      <c r="P5504" s="16">
        <v>1733730</v>
      </c>
      <c r="Q5504" s="16">
        <v>3</v>
      </c>
      <c r="R5504" s="16">
        <v>1733730</v>
      </c>
      <c r="S5504" s="16">
        <v>3</v>
      </c>
      <c r="T5504" s="16" t="s">
        <v>50</v>
      </c>
      <c r="U5504" s="16" t="s">
        <v>2567</v>
      </c>
      <c r="V5504" s="16" t="s">
        <v>199</v>
      </c>
    </row>
    <row r="5505" spans="1:22" ht="409.5" x14ac:dyDescent="0.3">
      <c r="A5505" s="16">
        <v>5500</v>
      </c>
      <c r="B5505" s="21" t="s">
        <v>570</v>
      </c>
      <c r="C5505" s="16" t="s">
        <v>571</v>
      </c>
      <c r="D5505" s="16" t="s">
        <v>572</v>
      </c>
      <c r="E5505" s="16" t="s">
        <v>2333</v>
      </c>
      <c r="F5505" s="16" t="s">
        <v>2334</v>
      </c>
      <c r="G5505" s="16" t="s">
        <v>1493</v>
      </c>
      <c r="H5505" s="251">
        <v>866700</v>
      </c>
      <c r="I5505" s="251">
        <v>5</v>
      </c>
      <c r="J5505" s="16">
        <v>866700</v>
      </c>
      <c r="K5505" s="16">
        <v>5</v>
      </c>
      <c r="L5505" s="16">
        <v>0</v>
      </c>
      <c r="M5505" s="16">
        <v>0</v>
      </c>
      <c r="N5505" s="16">
        <v>0</v>
      </c>
      <c r="O5505" s="16">
        <v>0</v>
      </c>
      <c r="P5505" s="16">
        <v>0</v>
      </c>
      <c r="Q5505" s="16">
        <v>0</v>
      </c>
      <c r="R5505" s="16">
        <v>1733400</v>
      </c>
      <c r="S5505" s="16">
        <v>10</v>
      </c>
      <c r="T5505" s="16" t="s">
        <v>1326</v>
      </c>
      <c r="U5505" s="16" t="s">
        <v>83</v>
      </c>
      <c r="V5505" s="16" t="s">
        <v>199</v>
      </c>
    </row>
    <row r="5506" spans="1:22" ht="75" x14ac:dyDescent="0.3">
      <c r="A5506" s="16">
        <v>5501</v>
      </c>
      <c r="B5506" s="16" t="s">
        <v>194</v>
      </c>
      <c r="C5506" s="16" t="s">
        <v>2048</v>
      </c>
      <c r="D5506" s="16" t="s">
        <v>2049</v>
      </c>
      <c r="E5506" s="16" t="s">
        <v>13450</v>
      </c>
      <c r="F5506" s="16"/>
      <c r="G5506" s="151" t="s">
        <v>7079</v>
      </c>
      <c r="H5506" s="168">
        <v>883600</v>
      </c>
      <c r="I5506" s="299">
        <v>0.186</v>
      </c>
      <c r="J5506" s="299">
        <v>849384</v>
      </c>
      <c r="K5506" s="299">
        <v>0.22</v>
      </c>
      <c r="L5506" s="166">
        <v>0</v>
      </c>
      <c r="M5506" s="166">
        <v>0</v>
      </c>
      <c r="N5506" s="166">
        <v>0</v>
      </c>
      <c r="O5506" s="166">
        <v>0</v>
      </c>
      <c r="P5506" s="166">
        <v>0</v>
      </c>
      <c r="Q5506" s="166">
        <v>0</v>
      </c>
      <c r="R5506" s="16">
        <v>1732984</v>
      </c>
      <c r="S5506" s="275">
        <v>0.40600000000000003</v>
      </c>
      <c r="T5506" s="20" t="s">
        <v>13227</v>
      </c>
      <c r="U5506" s="118"/>
      <c r="V5506" s="118"/>
    </row>
    <row r="5507" spans="1:22" ht="93.75" x14ac:dyDescent="0.3">
      <c r="A5507" s="16">
        <v>5502</v>
      </c>
      <c r="B5507" s="21" t="s">
        <v>8759</v>
      </c>
      <c r="C5507" s="16" t="s">
        <v>8760</v>
      </c>
      <c r="D5507" s="16" t="s">
        <v>8761</v>
      </c>
      <c r="E5507" s="16" t="s">
        <v>8762</v>
      </c>
      <c r="F5507" s="16"/>
      <c r="G5507" s="16" t="s">
        <v>281</v>
      </c>
      <c r="H5507" s="251">
        <v>433136</v>
      </c>
      <c r="I5507" s="251">
        <v>368</v>
      </c>
      <c r="J5507" s="16">
        <v>0</v>
      </c>
      <c r="K5507" s="16">
        <v>0</v>
      </c>
      <c r="L5507" s="16">
        <v>433136</v>
      </c>
      <c r="M5507" s="16">
        <v>368</v>
      </c>
      <c r="N5507" s="16">
        <v>433136</v>
      </c>
      <c r="O5507" s="16">
        <v>368</v>
      </c>
      <c r="P5507" s="16">
        <v>433136</v>
      </c>
      <c r="Q5507" s="16">
        <v>368</v>
      </c>
      <c r="R5507" s="16">
        <v>1732544</v>
      </c>
      <c r="S5507" s="16">
        <v>1472</v>
      </c>
      <c r="T5507" s="16" t="s">
        <v>213</v>
      </c>
      <c r="U5507" s="16" t="s">
        <v>35</v>
      </c>
      <c r="V5507" s="16" t="s">
        <v>8763</v>
      </c>
    </row>
    <row r="5508" spans="1:22" ht="75" x14ac:dyDescent="0.3">
      <c r="A5508" s="16">
        <v>5503</v>
      </c>
      <c r="B5508" s="21" t="s">
        <v>417</v>
      </c>
      <c r="C5508" s="16" t="s">
        <v>685</v>
      </c>
      <c r="D5508" s="16" t="s">
        <v>686</v>
      </c>
      <c r="E5508" s="16" t="s">
        <v>687</v>
      </c>
      <c r="F5508" s="40" t="s">
        <v>721</v>
      </c>
      <c r="G5508" s="16" t="s">
        <v>33</v>
      </c>
      <c r="H5508" s="251">
        <v>411038.78399999999</v>
      </c>
      <c r="I5508" s="251">
        <v>12</v>
      </c>
      <c r="J5508" s="16">
        <v>425425.14143999998</v>
      </c>
      <c r="K5508" s="16">
        <v>12</v>
      </c>
      <c r="L5508" s="16">
        <v>440315.02139039995</v>
      </c>
      <c r="M5508" s="16">
        <v>12</v>
      </c>
      <c r="N5508" s="16">
        <v>455726.04713906388</v>
      </c>
      <c r="O5508" s="16">
        <v>12</v>
      </c>
      <c r="P5508" s="16">
        <v>0</v>
      </c>
      <c r="Q5508" s="16">
        <v>0</v>
      </c>
      <c r="R5508" s="16">
        <v>1732504.9939694637</v>
      </c>
      <c r="S5508" s="16">
        <v>48</v>
      </c>
      <c r="T5508" s="16" t="s">
        <v>25</v>
      </c>
      <c r="U5508" s="16" t="s">
        <v>722</v>
      </c>
      <c r="V5508" s="16" t="s">
        <v>723</v>
      </c>
    </row>
    <row r="5509" spans="1:22" ht="168.75" x14ac:dyDescent="0.3">
      <c r="A5509" s="16">
        <v>5504</v>
      </c>
      <c r="B5509" s="21" t="s">
        <v>332</v>
      </c>
      <c r="C5509" s="16" t="s">
        <v>1348</v>
      </c>
      <c r="D5509" s="16" t="s">
        <v>2384</v>
      </c>
      <c r="E5509" s="16" t="s">
        <v>3727</v>
      </c>
      <c r="F5509" s="16" t="s">
        <v>3728</v>
      </c>
      <c r="G5509" s="16" t="s">
        <v>33</v>
      </c>
      <c r="H5509" s="251">
        <v>1731797.6190476187</v>
      </c>
      <c r="I5509" s="251">
        <v>1</v>
      </c>
      <c r="J5509" s="16">
        <v>0</v>
      </c>
      <c r="K5509" s="16">
        <v>0</v>
      </c>
      <c r="L5509" s="16">
        <v>0</v>
      </c>
      <c r="M5509" s="16">
        <v>0</v>
      </c>
      <c r="N5509" s="16">
        <v>0</v>
      </c>
      <c r="O5509" s="16">
        <v>0</v>
      </c>
      <c r="P5509" s="16">
        <v>0</v>
      </c>
      <c r="Q5509" s="16">
        <v>0</v>
      </c>
      <c r="R5509" s="16">
        <v>1731797.6190476187</v>
      </c>
      <c r="S5509" s="16">
        <v>1</v>
      </c>
      <c r="T5509" s="16" t="s">
        <v>9759</v>
      </c>
      <c r="U5509" s="16"/>
      <c r="V5509" s="16"/>
    </row>
    <row r="5510" spans="1:22" ht="375" x14ac:dyDescent="0.3">
      <c r="A5510" s="16">
        <v>5505</v>
      </c>
      <c r="B5510" s="21" t="s">
        <v>1945</v>
      </c>
      <c r="C5510" s="16" t="s">
        <v>6779</v>
      </c>
      <c r="D5510" s="16" t="s">
        <v>1037</v>
      </c>
      <c r="E5510" s="16" t="s">
        <v>6780</v>
      </c>
      <c r="F5510" s="16"/>
      <c r="G5510" s="16" t="s">
        <v>1493</v>
      </c>
      <c r="H5510" s="251">
        <v>1731400</v>
      </c>
      <c r="I5510" s="251">
        <v>100</v>
      </c>
      <c r="J5510" s="16">
        <v>0</v>
      </c>
      <c r="K5510" s="16">
        <v>0</v>
      </c>
      <c r="L5510" s="16">
        <v>0</v>
      </c>
      <c r="M5510" s="16">
        <v>0</v>
      </c>
      <c r="N5510" s="16">
        <v>0</v>
      </c>
      <c r="O5510" s="16">
        <v>0</v>
      </c>
      <c r="P5510" s="16">
        <v>0</v>
      </c>
      <c r="Q5510" s="16">
        <v>0</v>
      </c>
      <c r="R5510" s="16">
        <v>1731400</v>
      </c>
      <c r="S5510" s="16">
        <v>100</v>
      </c>
      <c r="T5510" s="16" t="s">
        <v>76</v>
      </c>
      <c r="U5510" s="16"/>
      <c r="V5510" s="16"/>
    </row>
    <row r="5511" spans="1:22" ht="56.25" x14ac:dyDescent="0.3">
      <c r="A5511" s="16">
        <v>5506</v>
      </c>
      <c r="B5511" s="51" t="s">
        <v>417</v>
      </c>
      <c r="C5511" s="51" t="s">
        <v>685</v>
      </c>
      <c r="D5511" s="51" t="s">
        <v>686</v>
      </c>
      <c r="E5511" s="51">
        <v>42209</v>
      </c>
      <c r="F5511" s="51"/>
      <c r="G5511" s="51" t="s">
        <v>9115</v>
      </c>
      <c r="H5511" s="437">
        <v>1731072</v>
      </c>
      <c r="I5511" s="251" t="s">
        <v>15133</v>
      </c>
      <c r="J5511" s="17"/>
      <c r="K5511" s="17"/>
      <c r="L5511" s="17"/>
      <c r="M5511" s="17"/>
      <c r="N5511" s="17"/>
      <c r="O5511" s="17"/>
      <c r="P5511" s="17"/>
      <c r="Q5511" s="17"/>
      <c r="R5511" s="16">
        <v>1731072</v>
      </c>
      <c r="S5511" s="16">
        <v>322</v>
      </c>
      <c r="T5511" s="51" t="s">
        <v>14655</v>
      </c>
      <c r="U5511" s="51"/>
      <c r="V5511" s="17"/>
    </row>
    <row r="5512" spans="1:22" ht="56.25" x14ac:dyDescent="0.3">
      <c r="A5512" s="16">
        <v>5507</v>
      </c>
      <c r="B5512" s="16" t="s">
        <v>1930</v>
      </c>
      <c r="C5512" s="16" t="s">
        <v>13267</v>
      </c>
      <c r="D5512" s="16" t="s">
        <v>13268</v>
      </c>
      <c r="E5512" s="16" t="s">
        <v>13287</v>
      </c>
      <c r="F5512" s="16"/>
      <c r="G5512" s="151" t="s">
        <v>9115</v>
      </c>
      <c r="H5512" s="168">
        <v>823928.73</v>
      </c>
      <c r="I5512" s="299">
        <v>8</v>
      </c>
      <c r="J5512" s="299">
        <v>906322</v>
      </c>
      <c r="K5512" s="299">
        <v>8</v>
      </c>
      <c r="L5512" s="166">
        <v>0</v>
      </c>
      <c r="M5512" s="166">
        <v>0</v>
      </c>
      <c r="N5512" s="166">
        <v>0</v>
      </c>
      <c r="O5512" s="166">
        <v>0</v>
      </c>
      <c r="P5512" s="166">
        <v>0</v>
      </c>
      <c r="Q5512" s="166">
        <v>0</v>
      </c>
      <c r="R5512" s="16">
        <v>1730250.73</v>
      </c>
      <c r="S5512" s="275">
        <v>16</v>
      </c>
      <c r="T5512" s="20" t="s">
        <v>13227</v>
      </c>
      <c r="U5512" s="118"/>
      <c r="V5512" s="118"/>
    </row>
    <row r="5513" spans="1:22" ht="56.25" x14ac:dyDescent="0.3">
      <c r="A5513" s="16">
        <v>5508</v>
      </c>
      <c r="B5513" s="51" t="s">
        <v>417</v>
      </c>
      <c r="C5513" s="51" t="s">
        <v>1449</v>
      </c>
      <c r="D5513" s="51" t="s">
        <v>1450</v>
      </c>
      <c r="E5513" s="51" t="s">
        <v>14977</v>
      </c>
      <c r="F5513" s="40" t="s">
        <v>14449</v>
      </c>
      <c r="G5513" s="51" t="s">
        <v>9115</v>
      </c>
      <c r="H5513" s="437">
        <v>1729280</v>
      </c>
      <c r="I5513" s="251" t="s">
        <v>9129</v>
      </c>
      <c r="J5513" s="17"/>
      <c r="K5513" s="17"/>
      <c r="L5513" s="17"/>
      <c r="M5513" s="17"/>
      <c r="N5513" s="17"/>
      <c r="O5513" s="17"/>
      <c r="P5513" s="17"/>
      <c r="Q5513" s="17"/>
      <c r="R5513" s="16">
        <v>1729280</v>
      </c>
      <c r="S5513" s="16">
        <v>80</v>
      </c>
      <c r="T5513" s="51" t="s">
        <v>14655</v>
      </c>
      <c r="U5513" s="51"/>
      <c r="V5513" s="17"/>
    </row>
    <row r="5514" spans="1:22" ht="37.5" x14ac:dyDescent="0.3">
      <c r="A5514" s="16">
        <v>5509</v>
      </c>
      <c r="B5514" s="114" t="s">
        <v>842</v>
      </c>
      <c r="C5514" s="114" t="s">
        <v>2247</v>
      </c>
      <c r="D5514" s="114" t="s">
        <v>1760</v>
      </c>
      <c r="E5514" s="114" t="s">
        <v>1051</v>
      </c>
      <c r="F5514" s="114" t="s">
        <v>14449</v>
      </c>
      <c r="G5514" s="114" t="s">
        <v>9115</v>
      </c>
      <c r="H5514" s="189">
        <v>1728386.96</v>
      </c>
      <c r="I5514" s="172" t="s">
        <v>10613</v>
      </c>
      <c r="J5514" s="20"/>
      <c r="K5514" s="20"/>
      <c r="L5514" s="20"/>
      <c r="M5514" s="20"/>
      <c r="N5514" s="20"/>
      <c r="O5514" s="20"/>
      <c r="P5514" s="20"/>
      <c r="Q5514" s="20"/>
      <c r="R5514" s="16">
        <v>1728386.96</v>
      </c>
      <c r="S5514" s="21">
        <v>18</v>
      </c>
      <c r="T5514" s="20" t="s">
        <v>15828</v>
      </c>
      <c r="U5514" s="112"/>
      <c r="V5514" s="37"/>
    </row>
    <row r="5515" spans="1:22" ht="225" x14ac:dyDescent="0.3">
      <c r="A5515" s="16">
        <v>5510</v>
      </c>
      <c r="B5515" s="21" t="s">
        <v>6116</v>
      </c>
      <c r="C5515" s="16" t="s">
        <v>6117</v>
      </c>
      <c r="D5515" s="16" t="s">
        <v>6118</v>
      </c>
      <c r="E5515" s="16" t="s">
        <v>6119</v>
      </c>
      <c r="F5515" s="16"/>
      <c r="G5515" s="16" t="s">
        <v>49</v>
      </c>
      <c r="H5515" s="251">
        <v>1728000</v>
      </c>
      <c r="I5515" s="251">
        <v>96</v>
      </c>
      <c r="J5515" s="16">
        <v>0</v>
      </c>
      <c r="K5515" s="16">
        <v>0</v>
      </c>
      <c r="L5515" s="16">
        <v>0</v>
      </c>
      <c r="M5515" s="16">
        <v>0</v>
      </c>
      <c r="N5515" s="16">
        <v>0</v>
      </c>
      <c r="O5515" s="16">
        <v>0</v>
      </c>
      <c r="P5515" s="16">
        <v>0</v>
      </c>
      <c r="Q5515" s="16">
        <v>0</v>
      </c>
      <c r="R5515" s="16">
        <v>1728000</v>
      </c>
      <c r="S5515" s="16">
        <v>96</v>
      </c>
      <c r="T5515" s="16" t="s">
        <v>76</v>
      </c>
      <c r="U5515" s="16"/>
      <c r="V5515" s="16"/>
    </row>
    <row r="5516" spans="1:22" ht="409.5" x14ac:dyDescent="0.3">
      <c r="A5516" s="16">
        <v>5511</v>
      </c>
      <c r="B5516" s="21" t="s">
        <v>1237</v>
      </c>
      <c r="C5516" s="16" t="s">
        <v>2582</v>
      </c>
      <c r="D5516" s="16" t="s">
        <v>2583</v>
      </c>
      <c r="E5516" s="16" t="s">
        <v>2584</v>
      </c>
      <c r="F5516" s="16"/>
      <c r="G5516" s="16" t="s">
        <v>1493</v>
      </c>
      <c r="H5516" s="251">
        <v>1137857.1000000001</v>
      </c>
      <c r="I5516" s="251">
        <v>30</v>
      </c>
      <c r="J5516" s="16">
        <v>138746.3468</v>
      </c>
      <c r="K5516" s="16">
        <v>30</v>
      </c>
      <c r="L5516" s="16">
        <v>144296.20067200001</v>
      </c>
      <c r="M5516" s="16">
        <v>30</v>
      </c>
      <c r="N5516" s="16">
        <v>150068.04869888001</v>
      </c>
      <c r="O5516" s="16">
        <v>30</v>
      </c>
      <c r="P5516" s="16">
        <v>156070.77064683521</v>
      </c>
      <c r="Q5516" s="16">
        <v>30</v>
      </c>
      <c r="R5516" s="16">
        <v>1727038.4668177152</v>
      </c>
      <c r="S5516" s="16">
        <v>150</v>
      </c>
      <c r="T5516" s="16" t="s">
        <v>966</v>
      </c>
      <c r="U5516" s="16" t="s">
        <v>2567</v>
      </c>
      <c r="V5516" s="16" t="s">
        <v>199</v>
      </c>
    </row>
    <row r="5517" spans="1:22" ht="56.25" x14ac:dyDescent="0.3">
      <c r="A5517" s="16">
        <v>5512</v>
      </c>
      <c r="B5517" s="16" t="s">
        <v>598</v>
      </c>
      <c r="C5517" s="16" t="s">
        <v>4177</v>
      </c>
      <c r="D5517" s="16" t="s">
        <v>4178</v>
      </c>
      <c r="E5517" s="16" t="s">
        <v>13676</v>
      </c>
      <c r="F5517" s="16"/>
      <c r="G5517" s="151" t="s">
        <v>9115</v>
      </c>
      <c r="H5517" s="166">
        <v>1726151.22</v>
      </c>
      <c r="I5517" s="166" t="s">
        <v>9201</v>
      </c>
      <c r="J5517" s="166"/>
      <c r="K5517" s="166"/>
      <c r="L5517" s="166"/>
      <c r="M5517" s="166"/>
      <c r="N5517" s="166"/>
      <c r="O5517" s="166"/>
      <c r="P5517" s="166"/>
      <c r="Q5517" s="166"/>
      <c r="R5517" s="16">
        <v>1726151.22</v>
      </c>
      <c r="S5517" s="275">
        <v>5</v>
      </c>
      <c r="T5517" s="123" t="s">
        <v>13573</v>
      </c>
      <c r="U5517" s="118"/>
      <c r="V5517" s="118" t="s">
        <v>13641</v>
      </c>
    </row>
    <row r="5518" spans="1:22" ht="281.25" x14ac:dyDescent="0.3">
      <c r="A5518" s="16">
        <v>5513</v>
      </c>
      <c r="B5518" s="21" t="s">
        <v>2062</v>
      </c>
      <c r="C5518" s="16" t="s">
        <v>2063</v>
      </c>
      <c r="D5518" s="16" t="s">
        <v>2064</v>
      </c>
      <c r="E5518" s="16" t="s">
        <v>2092</v>
      </c>
      <c r="F5518" s="16" t="s">
        <v>2093</v>
      </c>
      <c r="G5518" s="16" t="s">
        <v>24</v>
      </c>
      <c r="H5518" s="251">
        <v>345000</v>
      </c>
      <c r="I5518" s="251">
        <v>30</v>
      </c>
      <c r="J5518" s="16">
        <v>345000</v>
      </c>
      <c r="K5518" s="16">
        <v>30</v>
      </c>
      <c r="L5518" s="16">
        <v>345000</v>
      </c>
      <c r="M5518" s="16">
        <v>30</v>
      </c>
      <c r="N5518" s="16">
        <v>345000</v>
      </c>
      <c r="O5518" s="16">
        <v>30</v>
      </c>
      <c r="P5518" s="16">
        <v>345000</v>
      </c>
      <c r="Q5518" s="16">
        <v>30</v>
      </c>
      <c r="R5518" s="16">
        <v>1725000</v>
      </c>
      <c r="S5518" s="16">
        <v>150</v>
      </c>
      <c r="T5518" s="16" t="s">
        <v>1532</v>
      </c>
      <c r="U5518" s="16" t="s">
        <v>1624</v>
      </c>
      <c r="V5518" s="16" t="s">
        <v>199</v>
      </c>
    </row>
    <row r="5519" spans="1:22" ht="393.75" x14ac:dyDescent="0.3">
      <c r="A5519" s="16">
        <v>5514</v>
      </c>
      <c r="B5519" s="20" t="s">
        <v>14296</v>
      </c>
      <c r="C5519" s="20" t="s">
        <v>14297</v>
      </c>
      <c r="D5519" s="20" t="s">
        <v>14298</v>
      </c>
      <c r="E5519" s="20" t="s">
        <v>14299</v>
      </c>
      <c r="F5519" s="20"/>
      <c r="G5519" s="21" t="s">
        <v>33</v>
      </c>
      <c r="H5519" s="115">
        <v>431169.49</v>
      </c>
      <c r="I5519" s="115">
        <v>9</v>
      </c>
      <c r="J5519" s="115">
        <v>431169.49</v>
      </c>
      <c r="K5519" s="115">
        <v>9</v>
      </c>
      <c r="L5519" s="115">
        <v>431169.49</v>
      </c>
      <c r="M5519" s="115">
        <v>9</v>
      </c>
      <c r="N5519" s="115">
        <v>431169.49</v>
      </c>
      <c r="O5519" s="115">
        <v>9</v>
      </c>
      <c r="P5519" s="115"/>
      <c r="Q5519" s="115"/>
      <c r="R5519" s="16">
        <v>1724677.96</v>
      </c>
      <c r="S5519" s="21">
        <v>36</v>
      </c>
      <c r="T5519" s="20" t="s">
        <v>13875</v>
      </c>
      <c r="U5519" s="17" t="s">
        <v>35</v>
      </c>
      <c r="V5519" s="112" t="s">
        <v>14055</v>
      </c>
    </row>
    <row r="5520" spans="1:22" ht="393.75" x14ac:dyDescent="0.3">
      <c r="A5520" s="16">
        <v>5515</v>
      </c>
      <c r="B5520" s="20" t="s">
        <v>14296</v>
      </c>
      <c r="C5520" s="140" t="s">
        <v>14297</v>
      </c>
      <c r="D5520" s="140" t="s">
        <v>14298</v>
      </c>
      <c r="E5520" s="140" t="s">
        <v>14299</v>
      </c>
      <c r="F5520" s="159"/>
      <c r="G5520" s="142" t="s">
        <v>33</v>
      </c>
      <c r="H5520" s="144">
        <v>431169.49</v>
      </c>
      <c r="I5520" s="144">
        <v>9</v>
      </c>
      <c r="J5520" s="142">
        <v>431169.49</v>
      </c>
      <c r="K5520" s="142">
        <v>9</v>
      </c>
      <c r="L5520" s="142">
        <v>431169.49</v>
      </c>
      <c r="M5520" s="142">
        <v>9</v>
      </c>
      <c r="N5520" s="142">
        <v>431169.49</v>
      </c>
      <c r="O5520" s="142">
        <v>9</v>
      </c>
      <c r="P5520" s="142"/>
      <c r="Q5520" s="142"/>
      <c r="R5520" s="16">
        <v>1724677.96</v>
      </c>
      <c r="S5520" s="142">
        <v>36</v>
      </c>
      <c r="T5520" s="142" t="s">
        <v>13875</v>
      </c>
      <c r="U5520" s="223" t="s">
        <v>35</v>
      </c>
      <c r="V5520" s="223" t="s">
        <v>14055</v>
      </c>
    </row>
    <row r="5521" spans="1:22" ht="206.25" x14ac:dyDescent="0.3">
      <c r="A5521" s="16">
        <v>5516</v>
      </c>
      <c r="B5521" s="21" t="s">
        <v>3340</v>
      </c>
      <c r="C5521" s="16" t="s">
        <v>3339</v>
      </c>
      <c r="D5521" s="16" t="s">
        <v>1764</v>
      </c>
      <c r="E5521" s="16" t="s">
        <v>6677</v>
      </c>
      <c r="F5521" s="16"/>
      <c r="G5521" s="16" t="s">
        <v>1493</v>
      </c>
      <c r="H5521" s="251">
        <v>1722762</v>
      </c>
      <c r="I5521" s="251">
        <v>6</v>
      </c>
      <c r="J5521" s="16">
        <v>0</v>
      </c>
      <c r="K5521" s="16">
        <v>0</v>
      </c>
      <c r="L5521" s="16">
        <v>0</v>
      </c>
      <c r="M5521" s="16">
        <v>0</v>
      </c>
      <c r="N5521" s="16">
        <v>0</v>
      </c>
      <c r="O5521" s="16">
        <v>0</v>
      </c>
      <c r="P5521" s="16">
        <v>0</v>
      </c>
      <c r="Q5521" s="16">
        <v>0</v>
      </c>
      <c r="R5521" s="16">
        <v>1722762</v>
      </c>
      <c r="S5521" s="16">
        <v>6</v>
      </c>
      <c r="T5521" s="16" t="s">
        <v>76</v>
      </c>
      <c r="U5521" s="16"/>
      <c r="V5521" s="16"/>
    </row>
    <row r="5522" spans="1:22" ht="37.5" x14ac:dyDescent="0.3">
      <c r="A5522" s="16">
        <v>5517</v>
      </c>
      <c r="B5522" s="21" t="s">
        <v>5524</v>
      </c>
      <c r="C5522" s="16" t="s">
        <v>9494</v>
      </c>
      <c r="D5522" s="16" t="s">
        <v>9495</v>
      </c>
      <c r="E5522" s="16" t="s">
        <v>9496</v>
      </c>
      <c r="F5522" s="16"/>
      <c r="G5522" s="16" t="s">
        <v>9115</v>
      </c>
      <c r="H5522" s="251">
        <v>1722761.6</v>
      </c>
      <c r="I5522" s="251" t="s">
        <v>9497</v>
      </c>
      <c r="J5522" s="16"/>
      <c r="K5522" s="16"/>
      <c r="L5522" s="16"/>
      <c r="M5522" s="16"/>
      <c r="N5522" s="16"/>
      <c r="O5522" s="16"/>
      <c r="P5522" s="16"/>
      <c r="Q5522" s="16"/>
      <c r="R5522" s="16">
        <v>1722761.6</v>
      </c>
      <c r="S5522" s="16">
        <v>28</v>
      </c>
      <c r="T5522" s="16" t="s">
        <v>1326</v>
      </c>
      <c r="U5522" s="16"/>
      <c r="V5522" s="16"/>
    </row>
    <row r="5523" spans="1:22" ht="187.5" x14ac:dyDescent="0.3">
      <c r="A5523" s="16">
        <v>5518</v>
      </c>
      <c r="B5523" s="21" t="s">
        <v>4578</v>
      </c>
      <c r="C5523" s="16" t="s">
        <v>4579</v>
      </c>
      <c r="D5523" s="16" t="s">
        <v>4580</v>
      </c>
      <c r="E5523" s="16" t="s">
        <v>4581</v>
      </c>
      <c r="F5523" s="16"/>
      <c r="G5523" s="16" t="s">
        <v>128</v>
      </c>
      <c r="H5523" s="251">
        <v>1722144</v>
      </c>
      <c r="I5523" s="251">
        <v>96</v>
      </c>
      <c r="J5523" s="16">
        <v>0</v>
      </c>
      <c r="K5523" s="16">
        <v>0</v>
      </c>
      <c r="L5523" s="16">
        <v>0</v>
      </c>
      <c r="M5523" s="16">
        <v>0</v>
      </c>
      <c r="N5523" s="16">
        <v>0</v>
      </c>
      <c r="O5523" s="16">
        <v>0</v>
      </c>
      <c r="P5523" s="16">
        <v>0</v>
      </c>
      <c r="Q5523" s="16">
        <v>0</v>
      </c>
      <c r="R5523" s="16">
        <v>1722144</v>
      </c>
      <c r="S5523" s="16">
        <v>96</v>
      </c>
      <c r="T5523" s="16" t="s">
        <v>76</v>
      </c>
      <c r="U5523" s="16" t="s">
        <v>2567</v>
      </c>
      <c r="V5523" s="16" t="s">
        <v>4582</v>
      </c>
    </row>
    <row r="5524" spans="1:22" ht="37.5" x14ac:dyDescent="0.3">
      <c r="A5524" s="16">
        <v>5519</v>
      </c>
      <c r="B5524" s="21" t="s">
        <v>4356</v>
      </c>
      <c r="C5524" s="16" t="s">
        <v>4488</v>
      </c>
      <c r="D5524" s="16" t="s">
        <v>4489</v>
      </c>
      <c r="E5524" s="16" t="s">
        <v>10539</v>
      </c>
      <c r="F5524" s="16"/>
      <c r="G5524" s="16" t="s">
        <v>9115</v>
      </c>
      <c r="H5524" s="251">
        <v>1720320</v>
      </c>
      <c r="I5524" s="251" t="s">
        <v>9266</v>
      </c>
      <c r="J5524" s="16"/>
      <c r="K5524" s="16"/>
      <c r="L5524" s="16"/>
      <c r="M5524" s="16"/>
      <c r="N5524" s="16"/>
      <c r="O5524" s="16"/>
      <c r="P5524" s="16"/>
      <c r="Q5524" s="16"/>
      <c r="R5524" s="16">
        <v>1720320</v>
      </c>
      <c r="S5524" s="16">
        <v>4</v>
      </c>
      <c r="T5524" s="16" t="s">
        <v>76</v>
      </c>
      <c r="U5524" s="16" t="s">
        <v>2567</v>
      </c>
      <c r="V5524" s="16" t="s">
        <v>487</v>
      </c>
    </row>
    <row r="5525" spans="1:22" ht="75" x14ac:dyDescent="0.3">
      <c r="A5525" s="16">
        <v>5520</v>
      </c>
      <c r="B5525" s="21" t="s">
        <v>480</v>
      </c>
      <c r="C5525" s="16" t="s">
        <v>481</v>
      </c>
      <c r="D5525" s="16" t="s">
        <v>482</v>
      </c>
      <c r="E5525" s="16" t="s">
        <v>483</v>
      </c>
      <c r="F5525" s="40" t="s">
        <v>484</v>
      </c>
      <c r="G5525" s="16" t="s">
        <v>33</v>
      </c>
      <c r="H5525" s="251">
        <v>860000</v>
      </c>
      <c r="I5525" s="251">
        <v>50</v>
      </c>
      <c r="J5525" s="29">
        <v>860000</v>
      </c>
      <c r="K5525" s="16">
        <v>50</v>
      </c>
      <c r="L5525" s="16">
        <v>0</v>
      </c>
      <c r="M5525" s="16">
        <v>0</v>
      </c>
      <c r="N5525" s="16">
        <v>0</v>
      </c>
      <c r="O5525" s="16">
        <v>0</v>
      </c>
      <c r="P5525" s="16">
        <v>0</v>
      </c>
      <c r="Q5525" s="16">
        <v>0</v>
      </c>
      <c r="R5525" s="16">
        <v>1720000</v>
      </c>
      <c r="S5525" s="16">
        <v>100</v>
      </c>
      <c r="T5525" s="16" t="s">
        <v>213</v>
      </c>
      <c r="U5525" s="16" t="s">
        <v>350</v>
      </c>
      <c r="V5525" s="16" t="s">
        <v>485</v>
      </c>
    </row>
    <row r="5526" spans="1:22" ht="75" x14ac:dyDescent="0.3">
      <c r="A5526" s="16">
        <v>5521</v>
      </c>
      <c r="B5526" s="21" t="s">
        <v>8764</v>
      </c>
      <c r="C5526" s="16" t="s">
        <v>8765</v>
      </c>
      <c r="D5526" s="16" t="s">
        <v>8766</v>
      </c>
      <c r="E5526" s="16" t="s">
        <v>1501</v>
      </c>
      <c r="F5526" s="16"/>
      <c r="G5526" s="16" t="s">
        <v>33</v>
      </c>
      <c r="H5526" s="251">
        <v>429999.99999999994</v>
      </c>
      <c r="I5526" s="251">
        <v>1</v>
      </c>
      <c r="J5526" s="16">
        <v>0</v>
      </c>
      <c r="K5526" s="16">
        <v>0</v>
      </c>
      <c r="L5526" s="16">
        <v>429999.99999999994</v>
      </c>
      <c r="M5526" s="16">
        <v>1</v>
      </c>
      <c r="N5526" s="16">
        <v>429999.99999999994</v>
      </c>
      <c r="O5526" s="16">
        <v>1</v>
      </c>
      <c r="P5526" s="16">
        <v>429999.99999999994</v>
      </c>
      <c r="Q5526" s="16">
        <v>1</v>
      </c>
      <c r="R5526" s="16">
        <v>1719999.9999999998</v>
      </c>
      <c r="S5526" s="16">
        <v>4</v>
      </c>
      <c r="T5526" s="16" t="s">
        <v>213</v>
      </c>
      <c r="U5526" s="16" t="s">
        <v>7048</v>
      </c>
      <c r="V5526" s="16" t="s">
        <v>7048</v>
      </c>
    </row>
    <row r="5527" spans="1:22" ht="37.5" x14ac:dyDescent="0.3">
      <c r="A5527" s="16">
        <v>5522</v>
      </c>
      <c r="B5527" s="119" t="s">
        <v>6483</v>
      </c>
      <c r="C5527" s="119" t="s">
        <v>11701</v>
      </c>
      <c r="D5527" s="119" t="s">
        <v>11702</v>
      </c>
      <c r="E5527" s="119" t="s">
        <v>11703</v>
      </c>
      <c r="F5527" s="156"/>
      <c r="G5527" s="151" t="s">
        <v>33</v>
      </c>
      <c r="H5527" s="474">
        <v>395870.01300000004</v>
      </c>
      <c r="I5527" s="474">
        <v>1</v>
      </c>
      <c r="J5527" s="169">
        <v>435457.0143000001</v>
      </c>
      <c r="K5527" s="169">
        <v>1</v>
      </c>
      <c r="L5527" s="169">
        <v>444166.14</v>
      </c>
      <c r="M5527" s="169">
        <v>1</v>
      </c>
      <c r="N5527" s="203">
        <v>444167.14</v>
      </c>
      <c r="O5527" s="169">
        <v>1</v>
      </c>
      <c r="P5527" s="131"/>
      <c r="Q5527" s="131"/>
      <c r="R5527" s="16">
        <v>1719660.3073000005</v>
      </c>
      <c r="S5527" s="151">
        <v>5</v>
      </c>
      <c r="T5527" s="151" t="s">
        <v>11563</v>
      </c>
      <c r="U5527" s="217" t="s">
        <v>26</v>
      </c>
      <c r="V5527" s="217" t="s">
        <v>11586</v>
      </c>
    </row>
    <row r="5528" spans="1:22" ht="409.5" x14ac:dyDescent="0.3">
      <c r="A5528" s="16">
        <v>5523</v>
      </c>
      <c r="B5528" s="21" t="s">
        <v>4907</v>
      </c>
      <c r="C5528" s="16" t="s">
        <v>4908</v>
      </c>
      <c r="D5528" s="16" t="s">
        <v>4909</v>
      </c>
      <c r="E5528" s="16" t="s">
        <v>4910</v>
      </c>
      <c r="F5528" s="16"/>
      <c r="G5528" s="16" t="s">
        <v>49</v>
      </c>
      <c r="H5528" s="251">
        <v>505445.75000000006</v>
      </c>
      <c r="I5528" s="251">
        <v>25</v>
      </c>
      <c r="J5528" s="16">
        <v>303267.45</v>
      </c>
      <c r="K5528" s="16">
        <v>15</v>
      </c>
      <c r="L5528" s="16">
        <v>303267.45</v>
      </c>
      <c r="M5528" s="16">
        <v>15</v>
      </c>
      <c r="N5528" s="16">
        <v>303267.45</v>
      </c>
      <c r="O5528" s="16">
        <v>15</v>
      </c>
      <c r="P5528" s="16">
        <v>303267.45</v>
      </c>
      <c r="Q5528" s="16">
        <v>15</v>
      </c>
      <c r="R5528" s="16">
        <v>1718515.55</v>
      </c>
      <c r="S5528" s="16">
        <v>85</v>
      </c>
      <c r="T5528" s="16" t="s">
        <v>25</v>
      </c>
      <c r="U5528" s="16" t="s">
        <v>2567</v>
      </c>
      <c r="V5528" s="16" t="s">
        <v>199</v>
      </c>
    </row>
    <row r="5529" spans="1:22" ht="37.5" x14ac:dyDescent="0.3">
      <c r="A5529" s="16">
        <v>5524</v>
      </c>
      <c r="B5529" s="21" t="s">
        <v>8767</v>
      </c>
      <c r="C5529" s="16" t="s">
        <v>8768</v>
      </c>
      <c r="D5529" s="16" t="s">
        <v>8769</v>
      </c>
      <c r="E5529" s="16" t="s">
        <v>8770</v>
      </c>
      <c r="F5529" s="16"/>
      <c r="G5529" s="16" t="s">
        <v>33</v>
      </c>
      <c r="H5529" s="251">
        <v>197999.99999999997</v>
      </c>
      <c r="I5529" s="251">
        <v>2</v>
      </c>
      <c r="J5529" s="16">
        <v>253333.34</v>
      </c>
      <c r="K5529" s="16">
        <v>2</v>
      </c>
      <c r="L5529" s="16">
        <v>506666.68</v>
      </c>
      <c r="M5529" s="16">
        <v>4</v>
      </c>
      <c r="N5529" s="16">
        <v>506666.68</v>
      </c>
      <c r="O5529" s="16">
        <v>2</v>
      </c>
      <c r="P5529" s="16">
        <v>253333.34</v>
      </c>
      <c r="Q5529" s="16">
        <v>2</v>
      </c>
      <c r="R5529" s="16">
        <v>1718000.04</v>
      </c>
      <c r="S5529" s="16">
        <v>12</v>
      </c>
      <c r="T5529" s="16" t="s">
        <v>213</v>
      </c>
      <c r="U5529" s="16" t="s">
        <v>7048</v>
      </c>
      <c r="V5529" s="16" t="s">
        <v>7048</v>
      </c>
    </row>
    <row r="5530" spans="1:22" ht="243.75" x14ac:dyDescent="0.3">
      <c r="A5530" s="16">
        <v>5525</v>
      </c>
      <c r="B5530" s="21" t="s">
        <v>8771</v>
      </c>
      <c r="C5530" s="16" t="s">
        <v>5235</v>
      </c>
      <c r="D5530" s="16" t="s">
        <v>5234</v>
      </c>
      <c r="E5530" s="16" t="s">
        <v>5236</v>
      </c>
      <c r="F5530" s="16"/>
      <c r="G5530" s="16" t="s">
        <v>33</v>
      </c>
      <c r="H5530" s="251">
        <v>179540</v>
      </c>
      <c r="I5530" s="251">
        <v>188</v>
      </c>
      <c r="J5530" s="16">
        <v>384465.18</v>
      </c>
      <c r="K5530" s="16">
        <v>379</v>
      </c>
      <c r="L5530" s="16">
        <v>384465.18</v>
      </c>
      <c r="M5530" s="16">
        <v>379</v>
      </c>
      <c r="N5530" s="16">
        <v>384465.18</v>
      </c>
      <c r="O5530" s="16">
        <v>379</v>
      </c>
      <c r="P5530" s="16">
        <v>384465.18</v>
      </c>
      <c r="Q5530" s="16">
        <v>379</v>
      </c>
      <c r="R5530" s="16">
        <v>1717400.7199999997</v>
      </c>
      <c r="S5530" s="16">
        <v>1704</v>
      </c>
      <c r="T5530" s="16" t="s">
        <v>213</v>
      </c>
      <c r="U5530" s="16" t="s">
        <v>35</v>
      </c>
      <c r="V5530" s="16" t="s">
        <v>575</v>
      </c>
    </row>
    <row r="5531" spans="1:22" ht="37.5" x14ac:dyDescent="0.3">
      <c r="A5531" s="16">
        <v>5526</v>
      </c>
      <c r="B5531" s="21" t="s">
        <v>2399</v>
      </c>
      <c r="C5531" s="16" t="s">
        <v>2400</v>
      </c>
      <c r="D5531" s="16" t="s">
        <v>2401</v>
      </c>
      <c r="E5531" s="16" t="s">
        <v>2425</v>
      </c>
      <c r="F5531" s="16" t="s">
        <v>2426</v>
      </c>
      <c r="G5531" s="16" t="s">
        <v>24</v>
      </c>
      <c r="H5531" s="251">
        <v>322575</v>
      </c>
      <c r="I5531" s="251">
        <v>10</v>
      </c>
      <c r="J5531" s="16">
        <v>323500</v>
      </c>
      <c r="K5531" s="16">
        <v>10</v>
      </c>
      <c r="L5531" s="16">
        <v>342910</v>
      </c>
      <c r="M5531" s="16">
        <v>10</v>
      </c>
      <c r="N5531" s="16">
        <v>356630</v>
      </c>
      <c r="O5531" s="16">
        <v>10</v>
      </c>
      <c r="P5531" s="16">
        <v>370890</v>
      </c>
      <c r="Q5531" s="16">
        <v>10</v>
      </c>
      <c r="R5531" s="16">
        <v>1716505</v>
      </c>
      <c r="S5531" s="16">
        <v>50</v>
      </c>
      <c r="T5531" s="16" t="s">
        <v>9759</v>
      </c>
      <c r="U5531" s="16" t="s">
        <v>35</v>
      </c>
      <c r="V5531" s="16" t="s">
        <v>199</v>
      </c>
    </row>
    <row r="5532" spans="1:22" ht="37.5" x14ac:dyDescent="0.3">
      <c r="A5532" s="16">
        <v>5527</v>
      </c>
      <c r="B5532" s="21" t="s">
        <v>2399</v>
      </c>
      <c r="C5532" s="16" t="s">
        <v>2400</v>
      </c>
      <c r="D5532" s="16" t="s">
        <v>2401</v>
      </c>
      <c r="E5532" s="16" t="s">
        <v>2425</v>
      </c>
      <c r="F5532" s="16" t="s">
        <v>2426</v>
      </c>
      <c r="G5532" s="16" t="s">
        <v>24</v>
      </c>
      <c r="H5532" s="251">
        <v>322575</v>
      </c>
      <c r="I5532" s="251">
        <v>10</v>
      </c>
      <c r="J5532" s="16">
        <v>323500</v>
      </c>
      <c r="K5532" s="16">
        <v>10</v>
      </c>
      <c r="L5532" s="16">
        <v>342910</v>
      </c>
      <c r="M5532" s="16">
        <v>10</v>
      </c>
      <c r="N5532" s="16">
        <v>356630</v>
      </c>
      <c r="O5532" s="16">
        <v>10</v>
      </c>
      <c r="P5532" s="16">
        <v>370890</v>
      </c>
      <c r="Q5532" s="16">
        <v>10</v>
      </c>
      <c r="R5532" s="16">
        <v>1716505</v>
      </c>
      <c r="S5532" s="16">
        <v>50</v>
      </c>
      <c r="T5532" s="16" t="s">
        <v>9759</v>
      </c>
      <c r="U5532" s="16" t="s">
        <v>35</v>
      </c>
      <c r="V5532" s="16" t="s">
        <v>199</v>
      </c>
    </row>
    <row r="5533" spans="1:22" ht="187.5" x14ac:dyDescent="0.3">
      <c r="A5533" s="16">
        <v>5528</v>
      </c>
      <c r="B5533" s="21" t="s">
        <v>4795</v>
      </c>
      <c r="C5533" s="16" t="s">
        <v>5739</v>
      </c>
      <c r="D5533" s="16" t="s">
        <v>5740</v>
      </c>
      <c r="E5533" s="16" t="s">
        <v>5742</v>
      </c>
      <c r="F5533" s="16"/>
      <c r="G5533" s="16" t="s">
        <v>1493</v>
      </c>
      <c r="H5533" s="251">
        <v>1715700</v>
      </c>
      <c r="I5533" s="251">
        <v>19</v>
      </c>
      <c r="J5533" s="16">
        <v>0</v>
      </c>
      <c r="K5533" s="16">
        <v>0</v>
      </c>
      <c r="L5533" s="16">
        <v>0</v>
      </c>
      <c r="M5533" s="16">
        <v>0</v>
      </c>
      <c r="N5533" s="16">
        <v>0</v>
      </c>
      <c r="O5533" s="16">
        <v>0</v>
      </c>
      <c r="P5533" s="16">
        <v>0</v>
      </c>
      <c r="Q5533" s="16">
        <v>0</v>
      </c>
      <c r="R5533" s="16">
        <v>1715700</v>
      </c>
      <c r="S5533" s="16">
        <v>19</v>
      </c>
      <c r="T5533" s="16" t="s">
        <v>76</v>
      </c>
      <c r="U5533" s="16" t="s">
        <v>2567</v>
      </c>
      <c r="V5533" s="16" t="s">
        <v>5743</v>
      </c>
    </row>
    <row r="5534" spans="1:22" ht="37.5" x14ac:dyDescent="0.3">
      <c r="A5534" s="16">
        <v>5529</v>
      </c>
      <c r="B5534" s="16" t="s">
        <v>2966</v>
      </c>
      <c r="C5534" s="16" t="s">
        <v>5589</v>
      </c>
      <c r="D5534" s="16" t="s">
        <v>5590</v>
      </c>
      <c r="E5534" s="16" t="s">
        <v>13677</v>
      </c>
      <c r="F5534" s="16"/>
      <c r="G5534" s="151" t="s">
        <v>9115</v>
      </c>
      <c r="H5534" s="166">
        <v>1713831.84</v>
      </c>
      <c r="I5534" s="166">
        <v>9</v>
      </c>
      <c r="J5534" s="166"/>
      <c r="K5534" s="166"/>
      <c r="L5534" s="166"/>
      <c r="M5534" s="166"/>
      <c r="N5534" s="166"/>
      <c r="O5534" s="166"/>
      <c r="P5534" s="166"/>
      <c r="Q5534" s="166"/>
      <c r="R5534" s="16">
        <v>1713831.84</v>
      </c>
      <c r="S5534" s="275">
        <v>9</v>
      </c>
      <c r="T5534" s="123" t="s">
        <v>13573</v>
      </c>
      <c r="U5534" s="118"/>
      <c r="V5534" s="118" t="s">
        <v>13678</v>
      </c>
    </row>
    <row r="5535" spans="1:22" ht="75" x14ac:dyDescent="0.3">
      <c r="A5535" s="16">
        <v>5530</v>
      </c>
      <c r="B5535" s="21" t="s">
        <v>6442</v>
      </c>
      <c r="C5535" s="16" t="s">
        <v>6443</v>
      </c>
      <c r="D5535" s="16" t="s">
        <v>6444</v>
      </c>
      <c r="E5535" s="16" t="s">
        <v>10711</v>
      </c>
      <c r="F5535" s="16"/>
      <c r="G5535" s="16" t="s">
        <v>7084</v>
      </c>
      <c r="H5535" s="251">
        <v>1713600</v>
      </c>
      <c r="I5535" s="251" t="s">
        <v>10712</v>
      </c>
      <c r="J5535" s="16"/>
      <c r="K5535" s="16"/>
      <c r="L5535" s="16"/>
      <c r="M5535" s="16"/>
      <c r="N5535" s="16"/>
      <c r="O5535" s="16"/>
      <c r="P5535" s="16"/>
      <c r="Q5535" s="16"/>
      <c r="R5535" s="16">
        <v>1713600</v>
      </c>
      <c r="S5535" s="16">
        <v>1275</v>
      </c>
      <c r="T5535" s="16" t="s">
        <v>76</v>
      </c>
      <c r="U5535" s="16" t="s">
        <v>2567</v>
      </c>
      <c r="V5535" s="16" t="s">
        <v>10713</v>
      </c>
    </row>
    <row r="5536" spans="1:22" ht="56.25" x14ac:dyDescent="0.3">
      <c r="A5536" s="16">
        <v>5531</v>
      </c>
      <c r="B5536" s="51" t="s">
        <v>3340</v>
      </c>
      <c r="C5536" s="51" t="s">
        <v>3339</v>
      </c>
      <c r="D5536" s="51" t="s">
        <v>1764</v>
      </c>
      <c r="E5536" s="51" t="s">
        <v>15134</v>
      </c>
      <c r="F5536" s="51"/>
      <c r="G5536" s="51" t="s">
        <v>9115</v>
      </c>
      <c r="H5536" s="437">
        <v>1713600</v>
      </c>
      <c r="I5536" s="251" t="s">
        <v>9127</v>
      </c>
      <c r="J5536" s="17"/>
      <c r="K5536" s="17"/>
      <c r="L5536" s="17"/>
      <c r="M5536" s="17"/>
      <c r="N5536" s="17"/>
      <c r="O5536" s="17"/>
      <c r="P5536" s="17"/>
      <c r="Q5536" s="17"/>
      <c r="R5536" s="16">
        <v>1713600</v>
      </c>
      <c r="S5536" s="16">
        <v>15</v>
      </c>
      <c r="T5536" s="51" t="s">
        <v>14655</v>
      </c>
      <c r="U5536" s="51"/>
      <c r="V5536" s="17"/>
    </row>
    <row r="5537" spans="1:22" ht="37.5" x14ac:dyDescent="0.3">
      <c r="A5537" s="16">
        <v>5532</v>
      </c>
      <c r="B5537" s="114" t="s">
        <v>10997</v>
      </c>
      <c r="C5537" s="114" t="s">
        <v>120</v>
      </c>
      <c r="D5537" s="114" t="s">
        <v>121</v>
      </c>
      <c r="E5537" s="114" t="s">
        <v>1051</v>
      </c>
      <c r="F5537" s="114" t="s">
        <v>14449</v>
      </c>
      <c r="G5537" s="114" t="s">
        <v>9115</v>
      </c>
      <c r="H5537" s="189">
        <v>1713600</v>
      </c>
      <c r="I5537" s="172" t="s">
        <v>9113</v>
      </c>
      <c r="J5537" s="20"/>
      <c r="K5537" s="20"/>
      <c r="L5537" s="20"/>
      <c r="M5537" s="20"/>
      <c r="N5537" s="20"/>
      <c r="O5537" s="20"/>
      <c r="P5537" s="20"/>
      <c r="Q5537" s="20"/>
      <c r="R5537" s="16">
        <v>1713600</v>
      </c>
      <c r="S5537" s="21">
        <v>1</v>
      </c>
      <c r="T5537" s="20" t="s">
        <v>15828</v>
      </c>
      <c r="U5537" s="112"/>
      <c r="V5537" s="37"/>
    </row>
    <row r="5538" spans="1:22" ht="393.75" x14ac:dyDescent="0.3">
      <c r="A5538" s="16">
        <v>5533</v>
      </c>
      <c r="B5538" s="21" t="s">
        <v>5853</v>
      </c>
      <c r="C5538" s="16" t="s">
        <v>5854</v>
      </c>
      <c r="D5538" s="16" t="s">
        <v>5818</v>
      </c>
      <c r="E5538" s="16" t="s">
        <v>5855</v>
      </c>
      <c r="F5538" s="16"/>
      <c r="G5538" s="16" t="s">
        <v>1493</v>
      </c>
      <c r="H5538" s="251">
        <v>1713378</v>
      </c>
      <c r="I5538" s="251">
        <v>6</v>
      </c>
      <c r="J5538" s="16">
        <v>0</v>
      </c>
      <c r="K5538" s="16">
        <v>0</v>
      </c>
      <c r="L5538" s="16">
        <v>0</v>
      </c>
      <c r="M5538" s="16">
        <v>0</v>
      </c>
      <c r="N5538" s="16">
        <v>0</v>
      </c>
      <c r="O5538" s="16">
        <v>0</v>
      </c>
      <c r="P5538" s="16">
        <v>0</v>
      </c>
      <c r="Q5538" s="16">
        <v>0</v>
      </c>
      <c r="R5538" s="16">
        <v>1713378</v>
      </c>
      <c r="S5538" s="16">
        <v>6</v>
      </c>
      <c r="T5538" s="16" t="s">
        <v>76</v>
      </c>
      <c r="U5538" s="16" t="s">
        <v>4043</v>
      </c>
      <c r="V5538" s="16" t="s">
        <v>5856</v>
      </c>
    </row>
    <row r="5539" spans="1:22" ht="409.5" x14ac:dyDescent="0.3">
      <c r="A5539" s="16">
        <v>5534</v>
      </c>
      <c r="B5539" s="22" t="s">
        <v>1825</v>
      </c>
      <c r="C5539" s="41" t="s">
        <v>1826</v>
      </c>
      <c r="D5539" s="54" t="s">
        <v>970</v>
      </c>
      <c r="E5539" s="46" t="s">
        <v>11416</v>
      </c>
      <c r="F5539" s="16"/>
      <c r="G5539" s="16" t="s">
        <v>33</v>
      </c>
      <c r="H5539" s="251">
        <v>1712000</v>
      </c>
      <c r="I5539" s="482">
        <v>2</v>
      </c>
      <c r="J5539" s="16">
        <v>0</v>
      </c>
      <c r="K5539" s="16">
        <v>0</v>
      </c>
      <c r="L5539" s="16">
        <v>0</v>
      </c>
      <c r="M5539" s="16">
        <v>0</v>
      </c>
      <c r="N5539" s="16">
        <v>0</v>
      </c>
      <c r="O5539" s="16">
        <v>0</v>
      </c>
      <c r="P5539" s="16">
        <v>0</v>
      </c>
      <c r="Q5539" s="16">
        <v>0</v>
      </c>
      <c r="R5539" s="16">
        <v>1712000</v>
      </c>
      <c r="S5539" s="16">
        <v>2</v>
      </c>
      <c r="T5539" s="16" t="s">
        <v>1516</v>
      </c>
      <c r="U5539" s="16" t="s">
        <v>35</v>
      </c>
      <c r="V5539" s="16" t="s">
        <v>11417</v>
      </c>
    </row>
    <row r="5540" spans="1:22" ht="409.5" x14ac:dyDescent="0.3">
      <c r="A5540" s="16">
        <v>5535</v>
      </c>
      <c r="B5540" s="21" t="s">
        <v>4729</v>
      </c>
      <c r="C5540" s="16" t="s">
        <v>211</v>
      </c>
      <c r="D5540" s="16" t="s">
        <v>212</v>
      </c>
      <c r="E5540" s="16" t="s">
        <v>4730</v>
      </c>
      <c r="F5540" s="16"/>
      <c r="G5540" s="16" t="s">
        <v>49</v>
      </c>
      <c r="H5540" s="251">
        <v>344360.66</v>
      </c>
      <c r="I5540" s="251">
        <v>14</v>
      </c>
      <c r="J5540" s="16">
        <v>341827.2</v>
      </c>
      <c r="K5540" s="16">
        <v>88</v>
      </c>
      <c r="L5540" s="16">
        <v>341827.2</v>
      </c>
      <c r="M5540" s="16">
        <v>88</v>
      </c>
      <c r="N5540" s="16">
        <v>341827.2</v>
      </c>
      <c r="O5540" s="16">
        <v>88</v>
      </c>
      <c r="P5540" s="16">
        <v>341827.2</v>
      </c>
      <c r="Q5540" s="16">
        <v>88</v>
      </c>
      <c r="R5540" s="16">
        <v>1711669.46</v>
      </c>
      <c r="S5540" s="16">
        <v>366</v>
      </c>
      <c r="T5540" s="16" t="s">
        <v>25</v>
      </c>
      <c r="U5540" s="16" t="s">
        <v>4731</v>
      </c>
      <c r="V5540" s="16" t="s">
        <v>4732</v>
      </c>
    </row>
    <row r="5541" spans="1:22" ht="56.25" x14ac:dyDescent="0.3">
      <c r="A5541" s="16">
        <v>5536</v>
      </c>
      <c r="B5541" s="21" t="s">
        <v>6683</v>
      </c>
      <c r="C5541" s="16" t="s">
        <v>6684</v>
      </c>
      <c r="D5541" s="16" t="s">
        <v>6685</v>
      </c>
      <c r="E5541" s="16" t="s">
        <v>10602</v>
      </c>
      <c r="F5541" s="16"/>
      <c r="G5541" s="16" t="s">
        <v>9115</v>
      </c>
      <c r="H5541" s="251">
        <v>1711080</v>
      </c>
      <c r="I5541" s="251" t="s">
        <v>9120</v>
      </c>
      <c r="J5541" s="16"/>
      <c r="K5541" s="16"/>
      <c r="L5541" s="16"/>
      <c r="M5541" s="16"/>
      <c r="N5541" s="16"/>
      <c r="O5541" s="16"/>
      <c r="P5541" s="16"/>
      <c r="Q5541" s="16"/>
      <c r="R5541" s="16">
        <v>1711080</v>
      </c>
      <c r="S5541" s="16">
        <v>2</v>
      </c>
      <c r="T5541" s="16" t="s">
        <v>76</v>
      </c>
      <c r="U5541" s="16" t="s">
        <v>83</v>
      </c>
      <c r="V5541" s="16" t="s">
        <v>10603</v>
      </c>
    </row>
    <row r="5542" spans="1:22" ht="56.25" x14ac:dyDescent="0.3">
      <c r="A5542" s="16">
        <v>5537</v>
      </c>
      <c r="B5542" s="21" t="s">
        <v>6683</v>
      </c>
      <c r="C5542" s="16" t="s">
        <v>6684</v>
      </c>
      <c r="D5542" s="16" t="s">
        <v>6685</v>
      </c>
      <c r="E5542" s="16" t="s">
        <v>10602</v>
      </c>
      <c r="F5542" s="16"/>
      <c r="G5542" s="16" t="s">
        <v>9115</v>
      </c>
      <c r="H5542" s="251">
        <v>1711080</v>
      </c>
      <c r="I5542" s="251" t="s">
        <v>9120</v>
      </c>
      <c r="J5542" s="16"/>
      <c r="K5542" s="16"/>
      <c r="L5542" s="16"/>
      <c r="M5542" s="16"/>
      <c r="N5542" s="16"/>
      <c r="O5542" s="16"/>
      <c r="P5542" s="16"/>
      <c r="Q5542" s="16"/>
      <c r="R5542" s="16">
        <v>1711080</v>
      </c>
      <c r="S5542" s="16">
        <v>2</v>
      </c>
      <c r="T5542" s="16" t="s">
        <v>76</v>
      </c>
      <c r="U5542" s="16" t="s">
        <v>83</v>
      </c>
      <c r="V5542" s="16" t="s">
        <v>10603</v>
      </c>
    </row>
    <row r="5543" spans="1:22" ht="56.25" x14ac:dyDescent="0.3">
      <c r="A5543" s="16">
        <v>5538</v>
      </c>
      <c r="B5543" s="16" t="s">
        <v>1930</v>
      </c>
      <c r="C5543" s="16" t="s">
        <v>13267</v>
      </c>
      <c r="D5543" s="16" t="s">
        <v>13268</v>
      </c>
      <c r="E5543" s="16" t="s">
        <v>13273</v>
      </c>
      <c r="F5543" s="16"/>
      <c r="G5543" s="151" t="s">
        <v>9115</v>
      </c>
      <c r="H5543" s="168">
        <v>814276.43</v>
      </c>
      <c r="I5543" s="166">
        <v>10</v>
      </c>
      <c r="J5543" s="168">
        <v>895704</v>
      </c>
      <c r="K5543" s="166">
        <v>10</v>
      </c>
      <c r="L5543" s="166">
        <v>0</v>
      </c>
      <c r="M5543" s="166">
        <v>0</v>
      </c>
      <c r="N5543" s="166">
        <v>0</v>
      </c>
      <c r="O5543" s="166">
        <v>0</v>
      </c>
      <c r="P5543" s="166">
        <v>0</v>
      </c>
      <c r="Q5543" s="166">
        <v>0</v>
      </c>
      <c r="R5543" s="16">
        <v>1709980.4300000002</v>
      </c>
      <c r="S5543" s="275">
        <v>20</v>
      </c>
      <c r="T5543" s="20" t="s">
        <v>13227</v>
      </c>
      <c r="U5543" s="118"/>
      <c r="V5543" s="118"/>
    </row>
    <row r="5544" spans="1:22" ht="37.5" x14ac:dyDescent="0.3">
      <c r="A5544" s="16">
        <v>5539</v>
      </c>
      <c r="B5544" s="16" t="s">
        <v>1322</v>
      </c>
      <c r="C5544" s="16" t="s">
        <v>13679</v>
      </c>
      <c r="D5544" s="16" t="s">
        <v>1501</v>
      </c>
      <c r="E5544" s="16" t="s">
        <v>13680</v>
      </c>
      <c r="F5544" s="16"/>
      <c r="G5544" s="151" t="s">
        <v>9115</v>
      </c>
      <c r="H5544" s="166">
        <v>1709427.72</v>
      </c>
      <c r="I5544" s="166" t="s">
        <v>9201</v>
      </c>
      <c r="J5544" s="166"/>
      <c r="K5544" s="166"/>
      <c r="L5544" s="166"/>
      <c r="M5544" s="166"/>
      <c r="N5544" s="166"/>
      <c r="O5544" s="166"/>
      <c r="P5544" s="166"/>
      <c r="Q5544" s="166"/>
      <c r="R5544" s="16">
        <v>1709427.72</v>
      </c>
      <c r="S5544" s="275">
        <v>5</v>
      </c>
      <c r="T5544" s="123" t="s">
        <v>13573</v>
      </c>
      <c r="U5544" s="118"/>
      <c r="V5544" s="118" t="s">
        <v>13681</v>
      </c>
    </row>
    <row r="5545" spans="1:22" ht="206.25" x14ac:dyDescent="0.3">
      <c r="A5545" s="16">
        <v>5540</v>
      </c>
      <c r="B5545" s="21" t="s">
        <v>55</v>
      </c>
      <c r="C5545" s="16" t="s">
        <v>2545</v>
      </c>
      <c r="D5545" s="16" t="s">
        <v>2546</v>
      </c>
      <c r="E5545" s="16" t="s">
        <v>10293</v>
      </c>
      <c r="F5545" s="16"/>
      <c r="G5545" s="16" t="s">
        <v>9114</v>
      </c>
      <c r="H5545" s="251">
        <v>1706377.18</v>
      </c>
      <c r="I5545" s="251" t="s">
        <v>9113</v>
      </c>
      <c r="J5545" s="16"/>
      <c r="K5545" s="16"/>
      <c r="L5545" s="16"/>
      <c r="M5545" s="16"/>
      <c r="N5545" s="16"/>
      <c r="O5545" s="16"/>
      <c r="P5545" s="16"/>
      <c r="Q5545" s="16"/>
      <c r="R5545" s="16">
        <v>1706377.18</v>
      </c>
      <c r="S5545" s="16">
        <v>1</v>
      </c>
      <c r="T5545" s="16" t="s">
        <v>867</v>
      </c>
      <c r="U5545" s="16"/>
      <c r="V5545" s="16"/>
    </row>
    <row r="5546" spans="1:22" x14ac:dyDescent="0.3">
      <c r="A5546" s="16">
        <v>5541</v>
      </c>
      <c r="B5546" s="21" t="s">
        <v>66</v>
      </c>
      <c r="C5546" s="16" t="s">
        <v>67</v>
      </c>
      <c r="D5546" s="16" t="s">
        <v>91</v>
      </c>
      <c r="E5546" s="16" t="s">
        <v>10605</v>
      </c>
      <c r="F5546" s="16"/>
      <c r="G5546" s="16" t="s">
        <v>9115</v>
      </c>
      <c r="H5546" s="251">
        <v>1705200</v>
      </c>
      <c r="I5546" s="251" t="s">
        <v>9113</v>
      </c>
      <c r="J5546" s="16"/>
      <c r="K5546" s="16"/>
      <c r="L5546" s="16"/>
      <c r="M5546" s="16"/>
      <c r="N5546" s="16"/>
      <c r="O5546" s="16"/>
      <c r="P5546" s="16"/>
      <c r="Q5546" s="16"/>
      <c r="R5546" s="16">
        <v>1705200</v>
      </c>
      <c r="S5546" s="16">
        <v>1</v>
      </c>
      <c r="T5546" s="16" t="s">
        <v>76</v>
      </c>
      <c r="U5546" s="16" t="s">
        <v>61</v>
      </c>
      <c r="V5546" s="16" t="s">
        <v>10606</v>
      </c>
    </row>
    <row r="5547" spans="1:22" ht="93.75" x14ac:dyDescent="0.3">
      <c r="A5547" s="16">
        <v>5542</v>
      </c>
      <c r="B5547" s="113" t="s">
        <v>15563</v>
      </c>
      <c r="C5547" s="113" t="s">
        <v>15564</v>
      </c>
      <c r="D5547" s="113" t="s">
        <v>15565</v>
      </c>
      <c r="E5547" s="113" t="s">
        <v>15566</v>
      </c>
      <c r="F5547" s="113" t="s">
        <v>14449</v>
      </c>
      <c r="G5547" s="113" t="s">
        <v>9115</v>
      </c>
      <c r="H5547" s="189">
        <v>1703000</v>
      </c>
      <c r="I5547" s="172" t="s">
        <v>15749</v>
      </c>
      <c r="J5547" s="20">
        <v>0</v>
      </c>
      <c r="K5547" s="20">
        <v>0</v>
      </c>
      <c r="L5547" s="20">
        <v>0</v>
      </c>
      <c r="M5547" s="20">
        <v>0</v>
      </c>
      <c r="N5547" s="20">
        <v>0</v>
      </c>
      <c r="O5547" s="202">
        <v>1050000</v>
      </c>
      <c r="P5547" s="20">
        <v>150</v>
      </c>
      <c r="Q5547" s="20">
        <v>100</v>
      </c>
      <c r="R5547" s="16">
        <v>1703150</v>
      </c>
      <c r="S5547" s="21">
        <v>1050362</v>
      </c>
      <c r="T5547" s="113" t="s">
        <v>15746</v>
      </c>
      <c r="U5547" s="238"/>
      <c r="V5547" s="112"/>
    </row>
    <row r="5548" spans="1:22" ht="56.25" x14ac:dyDescent="0.3">
      <c r="A5548" s="16">
        <v>5543</v>
      </c>
      <c r="B5548" s="130" t="s">
        <v>14254</v>
      </c>
      <c r="C5548" s="130" t="s">
        <v>14255</v>
      </c>
      <c r="D5548" s="130" t="s">
        <v>14256</v>
      </c>
      <c r="E5548" s="130" t="s">
        <v>14300</v>
      </c>
      <c r="F5548" s="20"/>
      <c r="G5548" s="122" t="s">
        <v>33</v>
      </c>
      <c r="H5548" s="186">
        <v>1702400</v>
      </c>
      <c r="I5548" s="186">
        <v>1</v>
      </c>
      <c r="J5548" s="115"/>
      <c r="K5548" s="115"/>
      <c r="L5548" s="115"/>
      <c r="M5548" s="115"/>
      <c r="N5548" s="115"/>
      <c r="O5548" s="115"/>
      <c r="P5548" s="115"/>
      <c r="Q5548" s="115"/>
      <c r="R5548" s="16">
        <v>1702400</v>
      </c>
      <c r="S5548" s="21">
        <v>1</v>
      </c>
      <c r="T5548" s="20" t="s">
        <v>14072</v>
      </c>
      <c r="U5548" s="17"/>
      <c r="V5548" s="17"/>
    </row>
    <row r="5549" spans="1:22" ht="93.75" x14ac:dyDescent="0.3">
      <c r="A5549" s="16">
        <v>5544</v>
      </c>
      <c r="B5549" s="122" t="s">
        <v>8772</v>
      </c>
      <c r="C5549" s="139" t="s">
        <v>2492</v>
      </c>
      <c r="D5549" s="139" t="s">
        <v>490</v>
      </c>
      <c r="E5549" s="139" t="s">
        <v>2493</v>
      </c>
      <c r="F5549" s="16"/>
      <c r="G5549" s="139" t="s">
        <v>33</v>
      </c>
      <c r="H5549" s="491">
        <v>425260</v>
      </c>
      <c r="I5549" s="491">
        <v>69</v>
      </c>
      <c r="J5549" s="16">
        <v>0</v>
      </c>
      <c r="K5549" s="16">
        <v>0</v>
      </c>
      <c r="L5549" s="16">
        <v>425260</v>
      </c>
      <c r="M5549" s="16">
        <v>69</v>
      </c>
      <c r="N5549" s="16">
        <v>425260</v>
      </c>
      <c r="O5549" s="16">
        <v>69</v>
      </c>
      <c r="P5549" s="16">
        <v>425260</v>
      </c>
      <c r="Q5549" s="16">
        <v>69</v>
      </c>
      <c r="R5549" s="16">
        <v>1701040</v>
      </c>
      <c r="S5549" s="16">
        <v>276</v>
      </c>
      <c r="T5549" s="16" t="s">
        <v>213</v>
      </c>
      <c r="U5549" s="16" t="s">
        <v>35</v>
      </c>
      <c r="V5549" s="16" t="s">
        <v>3838</v>
      </c>
    </row>
    <row r="5550" spans="1:22" ht="409.5" x14ac:dyDescent="0.3">
      <c r="A5550" s="16">
        <v>5545</v>
      </c>
      <c r="B5550" s="122" t="s">
        <v>6109</v>
      </c>
      <c r="C5550" s="139" t="s">
        <v>6110</v>
      </c>
      <c r="D5550" s="139" t="s">
        <v>6111</v>
      </c>
      <c r="E5550" s="139" t="s">
        <v>6112</v>
      </c>
      <c r="F5550" s="16"/>
      <c r="G5550" s="139" t="s">
        <v>49</v>
      </c>
      <c r="H5550" s="491">
        <v>1700000</v>
      </c>
      <c r="I5550" s="491">
        <v>1</v>
      </c>
      <c r="J5550" s="16">
        <v>0</v>
      </c>
      <c r="K5550" s="16">
        <v>0</v>
      </c>
      <c r="L5550" s="16">
        <v>0</v>
      </c>
      <c r="M5550" s="16">
        <v>0</v>
      </c>
      <c r="N5550" s="16">
        <v>0</v>
      </c>
      <c r="O5550" s="16">
        <v>0</v>
      </c>
      <c r="P5550" s="16">
        <v>0</v>
      </c>
      <c r="Q5550" s="16">
        <v>0</v>
      </c>
      <c r="R5550" s="16">
        <v>1700000</v>
      </c>
      <c r="S5550" s="16">
        <v>1</v>
      </c>
      <c r="T5550" s="16" t="s">
        <v>76</v>
      </c>
      <c r="U5550" s="16"/>
      <c r="V5550" s="16"/>
    </row>
    <row r="5551" spans="1:22" ht="281.25" x14ac:dyDescent="0.3">
      <c r="A5551" s="16">
        <v>5546</v>
      </c>
      <c r="B5551" s="122" t="s">
        <v>6622</v>
      </c>
      <c r="C5551" s="139" t="s">
        <v>6623</v>
      </c>
      <c r="D5551" s="139" t="s">
        <v>6624</v>
      </c>
      <c r="E5551" s="139" t="s">
        <v>6625</v>
      </c>
      <c r="F5551" s="16"/>
      <c r="G5551" s="139" t="s">
        <v>49</v>
      </c>
      <c r="H5551" s="491">
        <v>1700000</v>
      </c>
      <c r="I5551" s="491">
        <v>1</v>
      </c>
      <c r="J5551" s="16">
        <v>0</v>
      </c>
      <c r="K5551" s="16">
        <v>0</v>
      </c>
      <c r="L5551" s="16">
        <v>0</v>
      </c>
      <c r="M5551" s="16">
        <v>0</v>
      </c>
      <c r="N5551" s="16">
        <v>0</v>
      </c>
      <c r="O5551" s="16">
        <v>0</v>
      </c>
      <c r="P5551" s="16">
        <v>0</v>
      </c>
      <c r="Q5551" s="16">
        <v>0</v>
      </c>
      <c r="R5551" s="16">
        <v>1700000</v>
      </c>
      <c r="S5551" s="16">
        <v>1</v>
      </c>
      <c r="T5551" s="16" t="s">
        <v>76</v>
      </c>
      <c r="U5551" s="16"/>
      <c r="V5551" s="16"/>
    </row>
    <row r="5552" spans="1:22" ht="56.25" x14ac:dyDescent="0.3">
      <c r="A5552" s="16">
        <v>5547</v>
      </c>
      <c r="B5552" s="126" t="s">
        <v>66</v>
      </c>
      <c r="C5552" s="126" t="s">
        <v>15540</v>
      </c>
      <c r="D5552" s="126" t="s">
        <v>15568</v>
      </c>
      <c r="E5552" s="153"/>
      <c r="F5552" s="114" t="s">
        <v>14449</v>
      </c>
      <c r="G5552" s="126" t="s">
        <v>33</v>
      </c>
      <c r="H5552" s="492">
        <v>1700000</v>
      </c>
      <c r="I5552" s="183">
        <v>1</v>
      </c>
      <c r="J5552" s="114"/>
      <c r="K5552" s="114"/>
      <c r="L5552" s="114"/>
      <c r="M5552" s="114"/>
      <c r="N5552" s="114"/>
      <c r="O5552" s="114"/>
      <c r="P5552" s="114"/>
      <c r="Q5552" s="114"/>
      <c r="R5552" s="16">
        <v>1700000</v>
      </c>
      <c r="S5552" s="114"/>
      <c r="T5552" s="21" t="s">
        <v>15722</v>
      </c>
      <c r="U5552" s="112"/>
      <c r="V5552" s="112"/>
    </row>
    <row r="5553" spans="1:22" ht="37.5" x14ac:dyDescent="0.3">
      <c r="A5553" s="16">
        <v>5548</v>
      </c>
      <c r="B5553" s="126" t="s">
        <v>4942</v>
      </c>
      <c r="C5553" s="126" t="s">
        <v>15724</v>
      </c>
      <c r="D5553" s="126" t="s">
        <v>15725</v>
      </c>
      <c r="E5553" s="153"/>
      <c r="F5553" s="114" t="s">
        <v>14449</v>
      </c>
      <c r="G5553" s="126" t="s">
        <v>33</v>
      </c>
      <c r="H5553" s="183">
        <v>1700000</v>
      </c>
      <c r="I5553" s="183">
        <v>50</v>
      </c>
      <c r="J5553" s="114"/>
      <c r="K5553" s="114"/>
      <c r="L5553" s="114"/>
      <c r="M5553" s="114"/>
      <c r="N5553" s="114"/>
      <c r="O5553" s="114"/>
      <c r="P5553" s="114"/>
      <c r="Q5553" s="114"/>
      <c r="R5553" s="16">
        <v>1700000</v>
      </c>
      <c r="S5553" s="114"/>
      <c r="T5553" s="21" t="s">
        <v>15722</v>
      </c>
      <c r="U5553" s="112"/>
      <c r="V5553" s="112"/>
    </row>
    <row r="5554" spans="1:22" ht="37.5" x14ac:dyDescent="0.3">
      <c r="A5554" s="16">
        <v>5549</v>
      </c>
      <c r="B5554" s="126" t="s">
        <v>4942</v>
      </c>
      <c r="C5554" s="126" t="s">
        <v>15724</v>
      </c>
      <c r="D5554" s="126" t="s">
        <v>15725</v>
      </c>
      <c r="E5554" s="153"/>
      <c r="F5554" s="114" t="s">
        <v>14449</v>
      </c>
      <c r="G5554" s="126" t="s">
        <v>33</v>
      </c>
      <c r="H5554" s="183">
        <v>1700000</v>
      </c>
      <c r="I5554" s="183">
        <v>50</v>
      </c>
      <c r="J5554" s="114"/>
      <c r="K5554" s="114"/>
      <c r="L5554" s="114"/>
      <c r="M5554" s="114"/>
      <c r="N5554" s="114"/>
      <c r="O5554" s="114"/>
      <c r="P5554" s="114"/>
      <c r="Q5554" s="114"/>
      <c r="R5554" s="16">
        <v>1700000</v>
      </c>
      <c r="S5554" s="114"/>
      <c r="T5554" s="21" t="s">
        <v>15722</v>
      </c>
      <c r="U5554" s="112"/>
      <c r="V5554" s="112"/>
    </row>
    <row r="5555" spans="1:22" ht="409.5" x14ac:dyDescent="0.3">
      <c r="A5555" s="16">
        <v>5550</v>
      </c>
      <c r="B5555" s="122" t="s">
        <v>5112</v>
      </c>
      <c r="C5555" s="139" t="s">
        <v>4357</v>
      </c>
      <c r="D5555" s="139" t="s">
        <v>4358</v>
      </c>
      <c r="E5555" s="139" t="s">
        <v>5113</v>
      </c>
      <c r="F5555" s="16"/>
      <c r="G5555" s="139" t="s">
        <v>33</v>
      </c>
      <c r="H5555" s="491">
        <v>285694.08000000002</v>
      </c>
      <c r="I5555" s="491">
        <v>448</v>
      </c>
      <c r="J5555" s="16">
        <v>352653.63</v>
      </c>
      <c r="K5555" s="16">
        <v>553</v>
      </c>
      <c r="L5555" s="16">
        <v>352653.63</v>
      </c>
      <c r="M5555" s="16">
        <v>553</v>
      </c>
      <c r="N5555" s="16">
        <v>352653.63</v>
      </c>
      <c r="O5555" s="16">
        <v>553</v>
      </c>
      <c r="P5555" s="16">
        <v>352653.63</v>
      </c>
      <c r="Q5555" s="16">
        <v>553</v>
      </c>
      <c r="R5555" s="16">
        <v>1696308.6</v>
      </c>
      <c r="S5555" s="16">
        <v>2660</v>
      </c>
      <c r="T5555" s="16" t="s">
        <v>25</v>
      </c>
      <c r="U5555" s="16" t="s">
        <v>294</v>
      </c>
      <c r="V5555" s="16" t="s">
        <v>3504</v>
      </c>
    </row>
    <row r="5556" spans="1:22" ht="37.5" x14ac:dyDescent="0.3">
      <c r="A5556" s="16">
        <v>5551</v>
      </c>
      <c r="B5556" s="122" t="s">
        <v>8773</v>
      </c>
      <c r="C5556" s="139" t="s">
        <v>8774</v>
      </c>
      <c r="D5556" s="139" t="s">
        <v>556</v>
      </c>
      <c r="E5556" s="139" t="s">
        <v>8775</v>
      </c>
      <c r="F5556" s="16"/>
      <c r="G5556" s="139" t="s">
        <v>33</v>
      </c>
      <c r="H5556" s="491">
        <v>423999.99999999994</v>
      </c>
      <c r="I5556" s="491">
        <v>2</v>
      </c>
      <c r="J5556" s="16">
        <v>0</v>
      </c>
      <c r="K5556" s="16">
        <v>0</v>
      </c>
      <c r="L5556" s="16">
        <v>423999.99999999994</v>
      </c>
      <c r="M5556" s="16">
        <v>2</v>
      </c>
      <c r="N5556" s="16">
        <v>423999.99999999994</v>
      </c>
      <c r="O5556" s="16">
        <v>0</v>
      </c>
      <c r="P5556" s="16">
        <v>423999.99999999994</v>
      </c>
      <c r="Q5556" s="16">
        <v>2</v>
      </c>
      <c r="R5556" s="16">
        <v>1695999.9999999998</v>
      </c>
      <c r="S5556" s="16">
        <v>6</v>
      </c>
      <c r="T5556" s="16" t="s">
        <v>213</v>
      </c>
      <c r="U5556" s="16" t="s">
        <v>350</v>
      </c>
      <c r="V5556" s="16" t="s">
        <v>485</v>
      </c>
    </row>
    <row r="5557" spans="1:22" ht="409.5" x14ac:dyDescent="0.3">
      <c r="A5557" s="16">
        <v>5552</v>
      </c>
      <c r="B5557" s="122" t="s">
        <v>5117</v>
      </c>
      <c r="C5557" s="139" t="s">
        <v>5118</v>
      </c>
      <c r="D5557" s="139" t="s">
        <v>653</v>
      </c>
      <c r="E5557" s="139" t="s">
        <v>5119</v>
      </c>
      <c r="F5557" s="16"/>
      <c r="G5557" s="139" t="s">
        <v>33</v>
      </c>
      <c r="H5557" s="491">
        <v>278012.79999999999</v>
      </c>
      <c r="I5557" s="491">
        <v>163</v>
      </c>
      <c r="J5557" s="16">
        <v>353829</v>
      </c>
      <c r="K5557" s="16">
        <v>166</v>
      </c>
      <c r="L5557" s="16">
        <v>353829</v>
      </c>
      <c r="M5557" s="16">
        <v>166</v>
      </c>
      <c r="N5557" s="16">
        <v>353829</v>
      </c>
      <c r="O5557" s="16">
        <v>166</v>
      </c>
      <c r="P5557" s="16">
        <v>353829</v>
      </c>
      <c r="Q5557" s="16">
        <v>166</v>
      </c>
      <c r="R5557" s="16">
        <v>1693328.8</v>
      </c>
      <c r="S5557" s="16">
        <v>827</v>
      </c>
      <c r="T5557" s="16" t="s">
        <v>25</v>
      </c>
      <c r="U5557" s="16" t="s">
        <v>2567</v>
      </c>
      <c r="V5557" s="16" t="s">
        <v>2610</v>
      </c>
    </row>
    <row r="5558" spans="1:22" ht="56.25" x14ac:dyDescent="0.3">
      <c r="A5558" s="16">
        <v>5553</v>
      </c>
      <c r="B5558" s="122" t="s">
        <v>1870</v>
      </c>
      <c r="C5558" s="139" t="s">
        <v>1871</v>
      </c>
      <c r="D5558" s="139" t="s">
        <v>266</v>
      </c>
      <c r="E5558" s="139" t="s">
        <v>9487</v>
      </c>
      <c r="F5558" s="16"/>
      <c r="G5558" s="139" t="s">
        <v>9115</v>
      </c>
      <c r="H5558" s="491">
        <v>1692873.17</v>
      </c>
      <c r="I5558" s="491" t="s">
        <v>9404</v>
      </c>
      <c r="J5558" s="16"/>
      <c r="K5558" s="16"/>
      <c r="L5558" s="16"/>
      <c r="M5558" s="16"/>
      <c r="N5558" s="16"/>
      <c r="O5558" s="16"/>
      <c r="P5558" s="16"/>
      <c r="Q5558" s="16"/>
      <c r="R5558" s="16">
        <v>1692873.17</v>
      </c>
      <c r="S5558" s="16">
        <v>30</v>
      </c>
      <c r="T5558" s="16" t="s">
        <v>1326</v>
      </c>
      <c r="U5558" s="16"/>
      <c r="V5558" s="16"/>
    </row>
    <row r="5559" spans="1:22" ht="37.5" x14ac:dyDescent="0.3">
      <c r="A5559" s="16">
        <v>5554</v>
      </c>
      <c r="B5559" s="21" t="s">
        <v>8776</v>
      </c>
      <c r="C5559" s="16" t="s">
        <v>7287</v>
      </c>
      <c r="D5559" s="16" t="s">
        <v>5207</v>
      </c>
      <c r="E5559" s="16" t="s">
        <v>7323</v>
      </c>
      <c r="F5559" s="16"/>
      <c r="G5559" s="16" t="s">
        <v>33</v>
      </c>
      <c r="H5559" s="251">
        <v>614855.99999999988</v>
      </c>
      <c r="I5559" s="251">
        <v>274</v>
      </c>
      <c r="J5559" s="16">
        <v>269280</v>
      </c>
      <c r="K5559" s="16">
        <v>100</v>
      </c>
      <c r="L5559" s="16">
        <v>269280</v>
      </c>
      <c r="M5559" s="16">
        <v>100</v>
      </c>
      <c r="N5559" s="16">
        <v>269280</v>
      </c>
      <c r="O5559" s="16">
        <v>100</v>
      </c>
      <c r="P5559" s="16">
        <v>269280</v>
      </c>
      <c r="Q5559" s="16">
        <v>100</v>
      </c>
      <c r="R5559" s="16">
        <v>1691976</v>
      </c>
      <c r="S5559" s="16">
        <v>674</v>
      </c>
      <c r="T5559" s="16" t="s">
        <v>213</v>
      </c>
      <c r="U5559" s="16" t="s">
        <v>7048</v>
      </c>
      <c r="V5559" s="16" t="s">
        <v>7048</v>
      </c>
    </row>
    <row r="5560" spans="1:22" x14ac:dyDescent="0.3">
      <c r="A5560" s="16">
        <v>5555</v>
      </c>
      <c r="B5560" s="118" t="s">
        <v>2062</v>
      </c>
      <c r="C5560" s="118" t="s">
        <v>4434</v>
      </c>
      <c r="D5560" s="118" t="s">
        <v>1954</v>
      </c>
      <c r="E5560" s="118" t="s">
        <v>15559</v>
      </c>
      <c r="F5560" s="118" t="s">
        <v>14449</v>
      </c>
      <c r="G5560" s="118" t="s">
        <v>7084</v>
      </c>
      <c r="H5560" s="166">
        <v>402000</v>
      </c>
      <c r="I5560" s="166">
        <v>600</v>
      </c>
      <c r="J5560" s="118">
        <v>82436</v>
      </c>
      <c r="K5560" s="118">
        <v>50</v>
      </c>
      <c r="L5560" s="118">
        <v>402000</v>
      </c>
      <c r="M5560" s="118">
        <v>600</v>
      </c>
      <c r="N5560" s="118">
        <v>402000</v>
      </c>
      <c r="O5560" s="118">
        <v>600</v>
      </c>
      <c r="P5560" s="118">
        <v>402000</v>
      </c>
      <c r="Q5560" s="118">
        <v>600</v>
      </c>
      <c r="R5560" s="16">
        <v>1690436</v>
      </c>
      <c r="S5560" s="118">
        <v>1968</v>
      </c>
      <c r="T5560" s="20" t="s">
        <v>15403</v>
      </c>
      <c r="U5560" s="118"/>
      <c r="V5560" s="118"/>
    </row>
    <row r="5561" spans="1:22" ht="409.5" x14ac:dyDescent="0.3">
      <c r="A5561" s="16">
        <v>5556</v>
      </c>
      <c r="B5561" s="21" t="s">
        <v>4828</v>
      </c>
      <c r="C5561" s="16" t="s">
        <v>4827</v>
      </c>
      <c r="D5561" s="16" t="s">
        <v>1037</v>
      </c>
      <c r="E5561" s="16" t="s">
        <v>6522</v>
      </c>
      <c r="F5561" s="16"/>
      <c r="G5561" s="16" t="s">
        <v>1493</v>
      </c>
      <c r="H5561" s="251">
        <v>1688400</v>
      </c>
      <c r="I5561" s="251">
        <v>2</v>
      </c>
      <c r="J5561" s="16">
        <v>0</v>
      </c>
      <c r="K5561" s="16">
        <v>0</v>
      </c>
      <c r="L5561" s="16">
        <v>0</v>
      </c>
      <c r="M5561" s="16">
        <v>0</v>
      </c>
      <c r="N5561" s="16">
        <v>0</v>
      </c>
      <c r="O5561" s="16">
        <v>0</v>
      </c>
      <c r="P5561" s="16">
        <v>0</v>
      </c>
      <c r="Q5561" s="16">
        <v>0</v>
      </c>
      <c r="R5561" s="16">
        <v>1688400</v>
      </c>
      <c r="S5561" s="16">
        <v>2</v>
      </c>
      <c r="T5561" s="16" t="s">
        <v>76</v>
      </c>
      <c r="U5561" s="16"/>
      <c r="V5561" s="16"/>
    </row>
    <row r="5562" spans="1:22" ht="409.5" x14ac:dyDescent="0.3">
      <c r="A5562" s="16">
        <v>5557</v>
      </c>
      <c r="B5562" s="21" t="s">
        <v>897</v>
      </c>
      <c r="C5562" s="16" t="s">
        <v>9618</v>
      </c>
      <c r="D5562" s="16" t="s">
        <v>1056</v>
      </c>
      <c r="E5562" s="16" t="s">
        <v>9619</v>
      </c>
      <c r="F5562" s="16" t="s">
        <v>9620</v>
      </c>
      <c r="G5562" s="16" t="s">
        <v>33</v>
      </c>
      <c r="H5562" s="251">
        <v>1687500</v>
      </c>
      <c r="I5562" s="251">
        <v>75</v>
      </c>
      <c r="J5562" s="16"/>
      <c r="K5562" s="16"/>
      <c r="L5562" s="16"/>
      <c r="M5562" s="16"/>
      <c r="N5562" s="16"/>
      <c r="O5562" s="16"/>
      <c r="P5562" s="16"/>
      <c r="Q5562" s="16"/>
      <c r="R5562" s="16">
        <v>1687500</v>
      </c>
      <c r="S5562" s="16">
        <v>75</v>
      </c>
      <c r="T5562" s="17" t="s">
        <v>6868</v>
      </c>
      <c r="U5562" s="16" t="s">
        <v>1097</v>
      </c>
      <c r="V5562" s="16"/>
    </row>
    <row r="5563" spans="1:22" ht="75" x14ac:dyDescent="0.3">
      <c r="A5563" s="16">
        <v>5558</v>
      </c>
      <c r="B5563" s="16" t="s">
        <v>5234</v>
      </c>
      <c r="C5563" s="16" t="s">
        <v>5235</v>
      </c>
      <c r="D5563" s="16" t="s">
        <v>5236</v>
      </c>
      <c r="E5563" s="16" t="s">
        <v>13157</v>
      </c>
      <c r="F5563" s="16"/>
      <c r="G5563" s="151" t="s">
        <v>33</v>
      </c>
      <c r="H5563" s="166">
        <v>562500</v>
      </c>
      <c r="I5563" s="166">
        <v>150</v>
      </c>
      <c r="J5563" s="166">
        <v>0</v>
      </c>
      <c r="K5563" s="166">
        <v>0</v>
      </c>
      <c r="L5563" s="166">
        <v>562500</v>
      </c>
      <c r="M5563" s="166">
        <v>0</v>
      </c>
      <c r="N5563" s="166">
        <v>0</v>
      </c>
      <c r="O5563" s="166">
        <v>0</v>
      </c>
      <c r="P5563" s="166">
        <v>562500</v>
      </c>
      <c r="Q5563" s="166">
        <v>150</v>
      </c>
      <c r="R5563" s="16">
        <v>1687500</v>
      </c>
      <c r="S5563" s="275">
        <v>300</v>
      </c>
      <c r="T5563" s="123" t="s">
        <v>12910</v>
      </c>
      <c r="U5563" s="166" t="s">
        <v>2567</v>
      </c>
      <c r="V5563" s="166"/>
    </row>
    <row r="5564" spans="1:22" ht="75" x14ac:dyDescent="0.3">
      <c r="A5564" s="16">
        <v>5559</v>
      </c>
      <c r="B5564" s="21" t="s">
        <v>138</v>
      </c>
      <c r="C5564" s="16" t="s">
        <v>3863</v>
      </c>
      <c r="D5564" s="16" t="s">
        <v>3864</v>
      </c>
      <c r="E5564" s="16" t="s">
        <v>10410</v>
      </c>
      <c r="F5564" s="16"/>
      <c r="G5564" s="16" t="s">
        <v>9114</v>
      </c>
      <c r="H5564" s="251">
        <v>1686484.8</v>
      </c>
      <c r="I5564" s="251" t="s">
        <v>9130</v>
      </c>
      <c r="J5564" s="16"/>
      <c r="K5564" s="16"/>
      <c r="L5564" s="16"/>
      <c r="M5564" s="16"/>
      <c r="N5564" s="16"/>
      <c r="O5564" s="16"/>
      <c r="P5564" s="16"/>
      <c r="Q5564" s="16"/>
      <c r="R5564" s="16">
        <v>1686484.8</v>
      </c>
      <c r="S5564" s="16">
        <v>3</v>
      </c>
      <c r="T5564" s="16" t="s">
        <v>76</v>
      </c>
      <c r="U5564" s="16" t="s">
        <v>2567</v>
      </c>
      <c r="V5564" s="16" t="s">
        <v>10411</v>
      </c>
    </row>
    <row r="5565" spans="1:22" ht="56.25" x14ac:dyDescent="0.3">
      <c r="A5565" s="16">
        <v>5560</v>
      </c>
      <c r="B5565" s="113" t="s">
        <v>1339</v>
      </c>
      <c r="C5565" s="113" t="s">
        <v>16357</v>
      </c>
      <c r="D5565" s="113" t="s">
        <v>16358</v>
      </c>
      <c r="E5565" s="113" t="s">
        <v>16359</v>
      </c>
      <c r="F5565" s="113" t="s">
        <v>16360</v>
      </c>
      <c r="G5565" s="113" t="s">
        <v>9115</v>
      </c>
      <c r="H5565" s="172">
        <v>1684800</v>
      </c>
      <c r="I5565" s="172">
        <v>12</v>
      </c>
      <c r="J5565" s="174"/>
      <c r="K5565" s="174"/>
      <c r="L5565" s="174"/>
      <c r="M5565" s="174"/>
      <c r="N5565" s="174"/>
      <c r="O5565" s="174"/>
      <c r="P5565" s="174"/>
      <c r="Q5565" s="174"/>
      <c r="R5565" s="16">
        <v>1684800</v>
      </c>
      <c r="S5565" s="171">
        <v>12</v>
      </c>
      <c r="T5565" s="113" t="s">
        <v>15928</v>
      </c>
      <c r="U5565" s="219">
        <v>398</v>
      </c>
      <c r="V5565" s="112" t="s">
        <v>199</v>
      </c>
    </row>
    <row r="5566" spans="1:22" ht="37.5" x14ac:dyDescent="0.3">
      <c r="A5566" s="16">
        <v>5561</v>
      </c>
      <c r="B5566" s="113" t="s">
        <v>263</v>
      </c>
      <c r="C5566" s="113" t="s">
        <v>14596</v>
      </c>
      <c r="D5566" s="113" t="s">
        <v>14597</v>
      </c>
      <c r="E5566" s="113" t="s">
        <v>14598</v>
      </c>
      <c r="F5566" s="20" t="s">
        <v>14449</v>
      </c>
      <c r="G5566" s="113" t="s">
        <v>9115</v>
      </c>
      <c r="H5566" s="189">
        <v>1680000</v>
      </c>
      <c r="I5566" s="172" t="s">
        <v>9450</v>
      </c>
      <c r="J5566" s="20"/>
      <c r="K5566" s="20"/>
      <c r="L5566" s="20"/>
      <c r="M5566" s="20"/>
      <c r="N5566" s="20"/>
      <c r="O5566" s="20"/>
      <c r="P5566" s="20"/>
      <c r="Q5566" s="20"/>
      <c r="R5566" s="16">
        <v>1680000</v>
      </c>
      <c r="S5566" s="21">
        <v>300</v>
      </c>
      <c r="T5566" s="21" t="s">
        <v>14570</v>
      </c>
      <c r="U5566" s="16"/>
      <c r="V5566" s="112"/>
    </row>
    <row r="5567" spans="1:22" ht="56.25" x14ac:dyDescent="0.3">
      <c r="A5567" s="16">
        <v>5562</v>
      </c>
      <c r="B5567" s="51" t="s">
        <v>1038</v>
      </c>
      <c r="C5567" s="51" t="s">
        <v>1039</v>
      </c>
      <c r="D5567" s="51" t="s">
        <v>1040</v>
      </c>
      <c r="E5567" s="51" t="s">
        <v>15135</v>
      </c>
      <c r="F5567" s="51"/>
      <c r="G5567" s="51" t="s">
        <v>9115</v>
      </c>
      <c r="H5567" s="437">
        <v>1680000</v>
      </c>
      <c r="I5567" s="251" t="s">
        <v>9385</v>
      </c>
      <c r="J5567" s="17"/>
      <c r="K5567" s="17"/>
      <c r="L5567" s="17"/>
      <c r="M5567" s="17"/>
      <c r="N5567" s="17"/>
      <c r="O5567" s="17"/>
      <c r="P5567" s="17"/>
      <c r="Q5567" s="17"/>
      <c r="R5567" s="16">
        <v>1680000</v>
      </c>
      <c r="S5567" s="16">
        <v>50</v>
      </c>
      <c r="T5567" s="51" t="s">
        <v>14655</v>
      </c>
      <c r="U5567" s="51"/>
      <c r="V5567" s="17"/>
    </row>
    <row r="5568" spans="1:22" ht="56.25" x14ac:dyDescent="0.3">
      <c r="A5568" s="16">
        <v>5563</v>
      </c>
      <c r="B5568" s="51" t="s">
        <v>6339</v>
      </c>
      <c r="C5568" s="51" t="s">
        <v>14995</v>
      </c>
      <c r="D5568" s="51" t="s">
        <v>14996</v>
      </c>
      <c r="E5568" s="51" t="s">
        <v>15136</v>
      </c>
      <c r="F5568" s="51"/>
      <c r="G5568" s="51" t="s">
        <v>9115</v>
      </c>
      <c r="H5568" s="437">
        <v>1680000</v>
      </c>
      <c r="I5568" s="251" t="s">
        <v>9404</v>
      </c>
      <c r="J5568" s="17"/>
      <c r="K5568" s="17"/>
      <c r="L5568" s="17"/>
      <c r="M5568" s="17"/>
      <c r="N5568" s="17"/>
      <c r="O5568" s="17"/>
      <c r="P5568" s="17"/>
      <c r="Q5568" s="17"/>
      <c r="R5568" s="16">
        <v>1680000</v>
      </c>
      <c r="S5568" s="16">
        <v>30</v>
      </c>
      <c r="T5568" s="51" t="s">
        <v>14655</v>
      </c>
      <c r="U5568" s="51"/>
      <c r="V5568" s="17"/>
    </row>
    <row r="5569" spans="1:22" ht="56.25" x14ac:dyDescent="0.3">
      <c r="A5569" s="16">
        <v>5564</v>
      </c>
      <c r="B5569" s="51" t="s">
        <v>4561</v>
      </c>
      <c r="C5569" s="51" t="s">
        <v>15138</v>
      </c>
      <c r="D5569" s="51" t="s">
        <v>6982</v>
      </c>
      <c r="E5569" s="51" t="s">
        <v>15139</v>
      </c>
      <c r="F5569" s="40" t="s">
        <v>14449</v>
      </c>
      <c r="G5569" s="51" t="s">
        <v>9115</v>
      </c>
      <c r="H5569" s="437">
        <v>1680000</v>
      </c>
      <c r="I5569" s="251" t="s">
        <v>9278</v>
      </c>
      <c r="J5569" s="17"/>
      <c r="K5569" s="17"/>
      <c r="L5569" s="17"/>
      <c r="M5569" s="17"/>
      <c r="N5569" s="17"/>
      <c r="O5569" s="17"/>
      <c r="P5569" s="17"/>
      <c r="Q5569" s="17"/>
      <c r="R5569" s="16">
        <v>1680000</v>
      </c>
      <c r="S5569" s="16">
        <v>48</v>
      </c>
      <c r="T5569" s="51" t="s">
        <v>14655</v>
      </c>
      <c r="U5569" s="51"/>
      <c r="V5569" s="17"/>
    </row>
    <row r="5570" spans="1:22" ht="56.25" x14ac:dyDescent="0.3">
      <c r="A5570" s="16">
        <v>5565</v>
      </c>
      <c r="B5570" s="51" t="s">
        <v>1758</v>
      </c>
      <c r="C5570" s="51" t="s">
        <v>1759</v>
      </c>
      <c r="D5570" s="51" t="s">
        <v>1760</v>
      </c>
      <c r="E5570" s="51" t="s">
        <v>15140</v>
      </c>
      <c r="F5570" s="40" t="s">
        <v>14449</v>
      </c>
      <c r="G5570" s="51" t="s">
        <v>7084</v>
      </c>
      <c r="H5570" s="437">
        <v>1680000</v>
      </c>
      <c r="I5570" s="251" t="s">
        <v>15141</v>
      </c>
      <c r="J5570" s="17"/>
      <c r="K5570" s="17"/>
      <c r="L5570" s="17"/>
      <c r="M5570" s="17"/>
      <c r="N5570" s="17"/>
      <c r="O5570" s="17"/>
      <c r="P5570" s="17"/>
      <c r="Q5570" s="17"/>
      <c r="R5570" s="16">
        <v>1680000</v>
      </c>
      <c r="S5570" s="16">
        <v>7500</v>
      </c>
      <c r="T5570" s="51" t="s">
        <v>14655</v>
      </c>
      <c r="U5570" s="51"/>
      <c r="V5570" s="17"/>
    </row>
    <row r="5571" spans="1:22" ht="56.25" x14ac:dyDescent="0.3">
      <c r="A5571" s="16">
        <v>5566</v>
      </c>
      <c r="B5571" s="51" t="s">
        <v>15142</v>
      </c>
      <c r="C5571" s="51" t="s">
        <v>15143</v>
      </c>
      <c r="D5571" s="51" t="s">
        <v>1501</v>
      </c>
      <c r="E5571" s="51" t="s">
        <v>15144</v>
      </c>
      <c r="F5571" s="40" t="s">
        <v>14449</v>
      </c>
      <c r="G5571" s="51" t="s">
        <v>9115</v>
      </c>
      <c r="H5571" s="437">
        <v>1680000</v>
      </c>
      <c r="I5571" s="251" t="s">
        <v>9113</v>
      </c>
      <c r="J5571" s="17"/>
      <c r="K5571" s="17"/>
      <c r="L5571" s="17"/>
      <c r="M5571" s="17"/>
      <c r="N5571" s="17"/>
      <c r="O5571" s="17"/>
      <c r="P5571" s="17"/>
      <c r="Q5571" s="17"/>
      <c r="R5571" s="16">
        <v>1680000</v>
      </c>
      <c r="S5571" s="16">
        <v>1</v>
      </c>
      <c r="T5571" s="51" t="s">
        <v>14655</v>
      </c>
      <c r="U5571" s="51"/>
      <c r="V5571" s="17"/>
    </row>
    <row r="5572" spans="1:22" ht="56.25" x14ac:dyDescent="0.3">
      <c r="A5572" s="16">
        <v>5567</v>
      </c>
      <c r="B5572" s="114" t="s">
        <v>787</v>
      </c>
      <c r="C5572" s="114" t="s">
        <v>788</v>
      </c>
      <c r="D5572" s="114" t="s">
        <v>789</v>
      </c>
      <c r="E5572" s="114" t="s">
        <v>1051</v>
      </c>
      <c r="F5572" s="114" t="s">
        <v>14449</v>
      </c>
      <c r="G5572" s="114" t="s">
        <v>9115</v>
      </c>
      <c r="H5572" s="189">
        <v>1680000</v>
      </c>
      <c r="I5572" s="172" t="s">
        <v>7128</v>
      </c>
      <c r="J5572" s="20"/>
      <c r="K5572" s="20"/>
      <c r="L5572" s="20"/>
      <c r="M5572" s="20"/>
      <c r="N5572" s="20"/>
      <c r="O5572" s="20"/>
      <c r="P5572" s="20"/>
      <c r="Q5572" s="20"/>
      <c r="R5572" s="16">
        <v>1680000</v>
      </c>
      <c r="S5572" s="21">
        <v>20</v>
      </c>
      <c r="T5572" s="20" t="s">
        <v>15828</v>
      </c>
      <c r="U5572" s="112"/>
      <c r="V5572" s="37"/>
    </row>
    <row r="5573" spans="1:22" ht="75" x14ac:dyDescent="0.3">
      <c r="A5573" s="16">
        <v>5568</v>
      </c>
      <c r="B5573" s="21" t="s">
        <v>384</v>
      </c>
      <c r="C5573" s="16" t="s">
        <v>1392</v>
      </c>
      <c r="D5573" s="16" t="s">
        <v>1393</v>
      </c>
      <c r="E5573" s="16" t="s">
        <v>2009</v>
      </c>
      <c r="F5573" s="16"/>
      <c r="G5573" s="16" t="s">
        <v>33</v>
      </c>
      <c r="H5573" s="251">
        <v>0</v>
      </c>
      <c r="I5573" s="251">
        <v>0</v>
      </c>
      <c r="J5573" s="16">
        <v>510000</v>
      </c>
      <c r="K5573" s="16">
        <v>1</v>
      </c>
      <c r="L5573" s="16">
        <v>572832</v>
      </c>
      <c r="M5573" s="16">
        <v>1</v>
      </c>
      <c r="N5573" s="16">
        <v>0</v>
      </c>
      <c r="O5573" s="16">
        <v>0</v>
      </c>
      <c r="P5573" s="16">
        <v>595746</v>
      </c>
      <c r="Q5573" s="16">
        <v>1</v>
      </c>
      <c r="R5573" s="16">
        <v>1678578</v>
      </c>
      <c r="S5573" s="16">
        <v>3</v>
      </c>
      <c r="T5573" s="16" t="s">
        <v>786</v>
      </c>
      <c r="U5573" s="16" t="s">
        <v>35</v>
      </c>
      <c r="V5573" s="16" t="s">
        <v>199</v>
      </c>
    </row>
    <row r="5574" spans="1:22" ht="56.25" x14ac:dyDescent="0.3">
      <c r="A5574" s="16">
        <v>5569</v>
      </c>
      <c r="B5574" s="113" t="s">
        <v>11405</v>
      </c>
      <c r="C5574" s="113" t="s">
        <v>11406</v>
      </c>
      <c r="D5574" s="113" t="s">
        <v>11407</v>
      </c>
      <c r="E5574" s="114" t="s">
        <v>16279</v>
      </c>
      <c r="F5574" s="17">
        <v>6080</v>
      </c>
      <c r="G5574" s="113" t="s">
        <v>33</v>
      </c>
      <c r="H5574" s="172">
        <v>1678147.94</v>
      </c>
      <c r="I5574" s="172">
        <v>5862</v>
      </c>
      <c r="J5574" s="174"/>
      <c r="K5574" s="174"/>
      <c r="L5574" s="174"/>
      <c r="M5574" s="174"/>
      <c r="N5574" s="174"/>
      <c r="O5574" s="174"/>
      <c r="P5574" s="174"/>
      <c r="Q5574" s="174"/>
      <c r="R5574" s="16">
        <v>1678147.94</v>
      </c>
      <c r="S5574" s="171">
        <v>5862</v>
      </c>
      <c r="T5574" s="21" t="s">
        <v>15928</v>
      </c>
      <c r="U5574" s="112" t="s">
        <v>199</v>
      </c>
      <c r="V5574" s="112" t="s">
        <v>199</v>
      </c>
    </row>
    <row r="5575" spans="1:22" ht="187.5" x14ac:dyDescent="0.3">
      <c r="A5575" s="16">
        <v>5570</v>
      </c>
      <c r="B5575" s="21" t="s">
        <v>860</v>
      </c>
      <c r="C5575" s="16" t="s">
        <v>861</v>
      </c>
      <c r="D5575" s="16" t="s">
        <v>862</v>
      </c>
      <c r="E5575" s="16" t="s">
        <v>1442</v>
      </c>
      <c r="F5575" s="16"/>
      <c r="G5575" s="16" t="s">
        <v>33</v>
      </c>
      <c r="H5575" s="251">
        <v>395000</v>
      </c>
      <c r="I5575" s="251">
        <v>100</v>
      </c>
      <c r="J5575" s="16">
        <v>410800</v>
      </c>
      <c r="K5575" s="16">
        <v>100</v>
      </c>
      <c r="L5575" s="16">
        <v>427232</v>
      </c>
      <c r="M5575" s="16">
        <v>100</v>
      </c>
      <c r="N5575" s="16">
        <v>444321.28000000003</v>
      </c>
      <c r="O5575" s="16">
        <v>100</v>
      </c>
      <c r="P5575" s="16">
        <v>0</v>
      </c>
      <c r="Q5575" s="16">
        <v>0</v>
      </c>
      <c r="R5575" s="16">
        <v>1677353.28</v>
      </c>
      <c r="S5575" s="16">
        <v>400</v>
      </c>
      <c r="T5575" s="16" t="s">
        <v>1421</v>
      </c>
      <c r="U5575" s="16" t="s">
        <v>35</v>
      </c>
      <c r="V5575" s="16" t="s">
        <v>1443</v>
      </c>
    </row>
    <row r="5576" spans="1:22" ht="56.25" x14ac:dyDescent="0.3">
      <c r="A5576" s="16">
        <v>5571</v>
      </c>
      <c r="B5576" s="21" t="s">
        <v>1265</v>
      </c>
      <c r="C5576" s="16" t="s">
        <v>1266</v>
      </c>
      <c r="D5576" s="16" t="s">
        <v>1267</v>
      </c>
      <c r="E5576" s="16" t="s">
        <v>1268</v>
      </c>
      <c r="F5576" s="16" t="s">
        <v>1269</v>
      </c>
      <c r="G5576" s="16" t="s">
        <v>33</v>
      </c>
      <c r="H5576" s="251">
        <v>1675954</v>
      </c>
      <c r="I5576" s="251">
        <v>700</v>
      </c>
      <c r="J5576" s="16">
        <v>0</v>
      </c>
      <c r="K5576" s="16">
        <v>0</v>
      </c>
      <c r="L5576" s="16">
        <v>0</v>
      </c>
      <c r="M5576" s="16">
        <v>0</v>
      </c>
      <c r="N5576" s="16">
        <v>0</v>
      </c>
      <c r="O5576" s="16">
        <v>0</v>
      </c>
      <c r="P5576" s="16">
        <v>0</v>
      </c>
      <c r="Q5576" s="16">
        <v>0</v>
      </c>
      <c r="R5576" s="16">
        <v>1675954</v>
      </c>
      <c r="S5576" s="16">
        <v>700</v>
      </c>
      <c r="T5576" s="16" t="s">
        <v>913</v>
      </c>
      <c r="U5576" s="16" t="s">
        <v>35</v>
      </c>
      <c r="V5576" s="16" t="s">
        <v>560</v>
      </c>
    </row>
    <row r="5577" spans="1:22" ht="56.25" x14ac:dyDescent="0.3">
      <c r="A5577" s="16">
        <v>5572</v>
      </c>
      <c r="B5577" s="21" t="s">
        <v>1265</v>
      </c>
      <c r="C5577" s="16" t="s">
        <v>1266</v>
      </c>
      <c r="D5577" s="16" t="s">
        <v>1267</v>
      </c>
      <c r="E5577" s="16" t="s">
        <v>1268</v>
      </c>
      <c r="F5577" s="16" t="s">
        <v>1269</v>
      </c>
      <c r="G5577" s="16">
        <v>796</v>
      </c>
      <c r="H5577" s="251">
        <v>1675954</v>
      </c>
      <c r="I5577" s="251">
        <v>700</v>
      </c>
      <c r="J5577" s="16">
        <v>0</v>
      </c>
      <c r="K5577" s="16">
        <v>0</v>
      </c>
      <c r="L5577" s="16">
        <v>0</v>
      </c>
      <c r="M5577" s="16">
        <v>0</v>
      </c>
      <c r="N5577" s="16">
        <v>0</v>
      </c>
      <c r="O5577" s="16">
        <v>0</v>
      </c>
      <c r="P5577" s="16">
        <v>0</v>
      </c>
      <c r="Q5577" s="16">
        <v>0</v>
      </c>
      <c r="R5577" s="16">
        <v>1675954</v>
      </c>
      <c r="S5577" s="16">
        <v>700</v>
      </c>
      <c r="T5577" s="16" t="s">
        <v>913</v>
      </c>
      <c r="U5577" s="16" t="s">
        <v>35</v>
      </c>
      <c r="V5577" s="16" t="s">
        <v>560</v>
      </c>
    </row>
    <row r="5578" spans="1:22" ht="56.25" x14ac:dyDescent="0.3">
      <c r="A5578" s="16">
        <v>5573</v>
      </c>
      <c r="B5578" s="21" t="s">
        <v>8777</v>
      </c>
      <c r="C5578" s="16" t="s">
        <v>6155</v>
      </c>
      <c r="D5578" s="16" t="s">
        <v>6154</v>
      </c>
      <c r="E5578" s="16" t="s">
        <v>6156</v>
      </c>
      <c r="F5578" s="16"/>
      <c r="G5578" s="16" t="s">
        <v>1664</v>
      </c>
      <c r="H5578" s="251">
        <v>595216.2142857142</v>
      </c>
      <c r="I5578" s="251">
        <v>197</v>
      </c>
      <c r="J5578" s="16">
        <v>270000</v>
      </c>
      <c r="K5578" s="16">
        <v>90</v>
      </c>
      <c r="L5578" s="16">
        <v>270000</v>
      </c>
      <c r="M5578" s="16">
        <v>90</v>
      </c>
      <c r="N5578" s="16">
        <v>270000</v>
      </c>
      <c r="O5578" s="16">
        <v>90</v>
      </c>
      <c r="P5578" s="16">
        <v>270000</v>
      </c>
      <c r="Q5578" s="16">
        <v>90</v>
      </c>
      <c r="R5578" s="16">
        <v>1675216.2142857141</v>
      </c>
      <c r="S5578" s="16">
        <v>557</v>
      </c>
      <c r="T5578" s="16" t="s">
        <v>213</v>
      </c>
      <c r="U5578" s="16" t="s">
        <v>7048</v>
      </c>
      <c r="V5578" s="16" t="s">
        <v>7048</v>
      </c>
    </row>
    <row r="5579" spans="1:22" ht="75" x14ac:dyDescent="0.3">
      <c r="A5579" s="16">
        <v>5574</v>
      </c>
      <c r="B5579" s="16" t="s">
        <v>13158</v>
      </c>
      <c r="C5579" s="16" t="s">
        <v>13159</v>
      </c>
      <c r="D5579" s="16" t="s">
        <v>13160</v>
      </c>
      <c r="E5579" s="16" t="s">
        <v>13161</v>
      </c>
      <c r="F5579" s="16"/>
      <c r="G5579" s="151" t="s">
        <v>9115</v>
      </c>
      <c r="H5579" s="166">
        <v>1674033.98</v>
      </c>
      <c r="I5579" s="166" t="s">
        <v>10758</v>
      </c>
      <c r="J5579" s="166">
        <v>0</v>
      </c>
      <c r="K5579" s="166">
        <v>0</v>
      </c>
      <c r="L5579" s="166">
        <v>0</v>
      </c>
      <c r="M5579" s="166">
        <v>0</v>
      </c>
      <c r="N5579" s="166">
        <v>0</v>
      </c>
      <c r="O5579" s="166">
        <v>0</v>
      </c>
      <c r="P5579" s="166">
        <v>0</v>
      </c>
      <c r="Q5579" s="166">
        <v>0</v>
      </c>
      <c r="R5579" s="16">
        <v>1674033.98</v>
      </c>
      <c r="S5579" s="275">
        <v>180</v>
      </c>
      <c r="T5579" s="20" t="s">
        <v>12910</v>
      </c>
      <c r="U5579" s="118" t="s">
        <v>2567</v>
      </c>
      <c r="V5579" s="118"/>
    </row>
    <row r="5580" spans="1:22" x14ac:dyDescent="0.3">
      <c r="A5580" s="16">
        <v>5575</v>
      </c>
      <c r="B5580" s="118" t="s">
        <v>2348</v>
      </c>
      <c r="C5580" s="118" t="s">
        <v>11354</v>
      </c>
      <c r="D5580" s="118" t="s">
        <v>569</v>
      </c>
      <c r="E5580" s="118" t="s">
        <v>15474</v>
      </c>
      <c r="F5580" s="118" t="s">
        <v>14449</v>
      </c>
      <c r="G5580" s="118" t="s">
        <v>7084</v>
      </c>
      <c r="H5580" s="166">
        <v>0</v>
      </c>
      <c r="I5580" s="166">
        <v>0</v>
      </c>
      <c r="J5580" s="20">
        <v>417778.5</v>
      </c>
      <c r="K5580" s="20">
        <v>50</v>
      </c>
      <c r="L5580" s="20">
        <v>417778.5</v>
      </c>
      <c r="M5580" s="20">
        <v>50</v>
      </c>
      <c r="N5580" s="20">
        <v>417778.5</v>
      </c>
      <c r="O5580" s="20">
        <v>50</v>
      </c>
      <c r="P5580" s="20">
        <v>417778.5</v>
      </c>
      <c r="Q5580" s="20">
        <v>50</v>
      </c>
      <c r="R5580" s="16">
        <v>1671114</v>
      </c>
      <c r="S5580" s="118">
        <v>200</v>
      </c>
      <c r="T5580" s="20" t="s">
        <v>15403</v>
      </c>
      <c r="U5580" s="118"/>
      <c r="V5580" s="118"/>
    </row>
    <row r="5581" spans="1:22" ht="409.5" x14ac:dyDescent="0.3">
      <c r="A5581" s="16">
        <v>5576</v>
      </c>
      <c r="B5581" s="21" t="s">
        <v>532</v>
      </c>
      <c r="C5581" s="16" t="s">
        <v>5933</v>
      </c>
      <c r="D5581" s="16" t="s">
        <v>5934</v>
      </c>
      <c r="E5581" s="16" t="s">
        <v>5935</v>
      </c>
      <c r="F5581" s="16"/>
      <c r="G5581" s="16" t="s">
        <v>1493</v>
      </c>
      <c r="H5581" s="251">
        <v>1670214</v>
      </c>
      <c r="I5581" s="251">
        <v>7</v>
      </c>
      <c r="J5581" s="16">
        <v>0</v>
      </c>
      <c r="K5581" s="16">
        <v>0</v>
      </c>
      <c r="L5581" s="16">
        <v>0</v>
      </c>
      <c r="M5581" s="16">
        <v>0</v>
      </c>
      <c r="N5581" s="16">
        <v>0</v>
      </c>
      <c r="O5581" s="16">
        <v>0</v>
      </c>
      <c r="P5581" s="16">
        <v>0</v>
      </c>
      <c r="Q5581" s="16">
        <v>0</v>
      </c>
      <c r="R5581" s="16">
        <v>1670214</v>
      </c>
      <c r="S5581" s="16">
        <v>7</v>
      </c>
      <c r="T5581" s="16" t="s">
        <v>76</v>
      </c>
      <c r="U5581" s="16"/>
      <c r="V5581" s="16"/>
    </row>
    <row r="5582" spans="1:22" x14ac:dyDescent="0.3">
      <c r="A5582" s="16">
        <v>5577</v>
      </c>
      <c r="B5582" s="21" t="s">
        <v>3754</v>
      </c>
      <c r="C5582" s="16" t="s">
        <v>6747</v>
      </c>
      <c r="D5582" s="16" t="s">
        <v>3043</v>
      </c>
      <c r="E5582" s="16" t="s">
        <v>10883</v>
      </c>
      <c r="F5582" s="16"/>
      <c r="G5582" s="16" t="s">
        <v>9115</v>
      </c>
      <c r="H5582" s="251">
        <v>1663957.12</v>
      </c>
      <c r="I5582" s="251" t="s">
        <v>9113</v>
      </c>
      <c r="J5582" s="16"/>
      <c r="K5582" s="16"/>
      <c r="L5582" s="16"/>
      <c r="M5582" s="16"/>
      <c r="N5582" s="16"/>
      <c r="O5582" s="16"/>
      <c r="P5582" s="16"/>
      <c r="Q5582" s="16"/>
      <c r="R5582" s="16">
        <v>1663957.12</v>
      </c>
      <c r="S5582" s="16">
        <v>1</v>
      </c>
      <c r="T5582" s="16" t="s">
        <v>76</v>
      </c>
      <c r="U5582" s="16" t="s">
        <v>2567</v>
      </c>
      <c r="V5582" s="16" t="s">
        <v>10910</v>
      </c>
    </row>
    <row r="5583" spans="1:22" ht="409.5" x14ac:dyDescent="0.3">
      <c r="A5583" s="16">
        <v>5578</v>
      </c>
      <c r="B5583" s="21" t="s">
        <v>5125</v>
      </c>
      <c r="C5583" s="16" t="s">
        <v>2597</v>
      </c>
      <c r="D5583" s="16" t="s">
        <v>2598</v>
      </c>
      <c r="E5583" s="16" t="s">
        <v>5126</v>
      </c>
      <c r="F5583" s="16"/>
      <c r="G5583" s="16" t="s">
        <v>2320</v>
      </c>
      <c r="H5583" s="251">
        <v>73000</v>
      </c>
      <c r="I5583" s="251">
        <v>0.1</v>
      </c>
      <c r="J5583" s="16">
        <v>397500</v>
      </c>
      <c r="K5583" s="16">
        <v>0.5</v>
      </c>
      <c r="L5583" s="16">
        <v>397500</v>
      </c>
      <c r="M5583" s="16">
        <v>0.5</v>
      </c>
      <c r="N5583" s="16">
        <v>397500</v>
      </c>
      <c r="O5583" s="16">
        <v>0.5</v>
      </c>
      <c r="P5583" s="16">
        <v>397500</v>
      </c>
      <c r="Q5583" s="16">
        <v>0.5</v>
      </c>
      <c r="R5583" s="16">
        <v>1663000</v>
      </c>
      <c r="S5583" s="16">
        <v>2.1</v>
      </c>
      <c r="T5583" s="16" t="s">
        <v>25</v>
      </c>
      <c r="U5583" s="16" t="s">
        <v>4594</v>
      </c>
      <c r="V5583" s="16" t="s">
        <v>5124</v>
      </c>
    </row>
    <row r="5584" spans="1:22" ht="37.5" x14ac:dyDescent="0.3">
      <c r="A5584" s="16">
        <v>5579</v>
      </c>
      <c r="B5584" s="21" t="s">
        <v>3104</v>
      </c>
      <c r="C5584" s="16" t="s">
        <v>3105</v>
      </c>
      <c r="D5584" s="16" t="s">
        <v>3106</v>
      </c>
      <c r="E5584" s="16" t="s">
        <v>3107</v>
      </c>
      <c r="F5584" s="16" t="s">
        <v>3108</v>
      </c>
      <c r="G5584" s="16" t="s">
        <v>863</v>
      </c>
      <c r="H5584" s="251">
        <v>298620</v>
      </c>
      <c r="I5584" s="251">
        <v>252</v>
      </c>
      <c r="J5584" s="16">
        <v>316537.2</v>
      </c>
      <c r="K5584" s="16">
        <v>252</v>
      </c>
      <c r="L5584" s="16">
        <v>335529.43200000003</v>
      </c>
      <c r="M5584" s="16">
        <v>252</v>
      </c>
      <c r="N5584" s="16">
        <v>348950.60928000003</v>
      </c>
      <c r="O5584" s="16">
        <v>252</v>
      </c>
      <c r="P5584" s="16">
        <v>362908.63365120004</v>
      </c>
      <c r="Q5584" s="16">
        <v>252</v>
      </c>
      <c r="R5584" s="16">
        <v>1662545.8749311999</v>
      </c>
      <c r="S5584" s="16">
        <v>1260</v>
      </c>
      <c r="T5584" s="16" t="s">
        <v>9759</v>
      </c>
      <c r="U5584" s="16" t="s">
        <v>61</v>
      </c>
      <c r="V5584" s="16" t="s">
        <v>3103</v>
      </c>
    </row>
    <row r="5585" spans="1:22" ht="37.5" x14ac:dyDescent="0.3">
      <c r="A5585" s="16">
        <v>5580</v>
      </c>
      <c r="B5585" s="21" t="s">
        <v>849</v>
      </c>
      <c r="C5585" s="16" t="s">
        <v>850</v>
      </c>
      <c r="D5585" s="16" t="s">
        <v>851</v>
      </c>
      <c r="E5585" s="16" t="s">
        <v>3286</v>
      </c>
      <c r="F5585" s="16" t="s">
        <v>3287</v>
      </c>
      <c r="G5585" s="16" t="s">
        <v>33</v>
      </c>
      <c r="H5585" s="251">
        <v>298620</v>
      </c>
      <c r="I5585" s="251">
        <v>10</v>
      </c>
      <c r="J5585" s="16">
        <v>316537.2</v>
      </c>
      <c r="K5585" s="16">
        <v>10</v>
      </c>
      <c r="L5585" s="16">
        <v>335529.43200000003</v>
      </c>
      <c r="M5585" s="16">
        <v>10</v>
      </c>
      <c r="N5585" s="16">
        <v>348950.60928000003</v>
      </c>
      <c r="O5585" s="16">
        <v>10</v>
      </c>
      <c r="P5585" s="16">
        <v>362908.63365120004</v>
      </c>
      <c r="Q5585" s="16">
        <v>10</v>
      </c>
      <c r="R5585" s="16">
        <v>1662545.8749311999</v>
      </c>
      <c r="S5585" s="16">
        <v>50</v>
      </c>
      <c r="T5585" s="16" t="s">
        <v>9759</v>
      </c>
      <c r="U5585" s="16" t="s">
        <v>2567</v>
      </c>
      <c r="V5585" s="16" t="s">
        <v>3288</v>
      </c>
    </row>
    <row r="5586" spans="1:22" ht="356.25" x14ac:dyDescent="0.3">
      <c r="A5586" s="16">
        <v>5581</v>
      </c>
      <c r="B5586" s="122" t="s">
        <v>8778</v>
      </c>
      <c r="C5586" s="139" t="s">
        <v>8391</v>
      </c>
      <c r="D5586" s="139" t="s">
        <v>8392</v>
      </c>
      <c r="E5586" s="139" t="s">
        <v>8393</v>
      </c>
      <c r="F5586" s="86"/>
      <c r="G5586" s="139" t="s">
        <v>1664</v>
      </c>
      <c r="H5586" s="491">
        <v>285048</v>
      </c>
      <c r="I5586" s="491">
        <v>333</v>
      </c>
      <c r="J5586" s="16">
        <v>345736.01999999996</v>
      </c>
      <c r="K5586" s="16">
        <v>367</v>
      </c>
      <c r="L5586" s="16">
        <v>343851.89999999997</v>
      </c>
      <c r="M5586" s="16">
        <v>365</v>
      </c>
      <c r="N5586" s="16">
        <v>343851.89999999997</v>
      </c>
      <c r="O5586" s="16">
        <v>365</v>
      </c>
      <c r="P5586" s="16">
        <v>343851.89999999997</v>
      </c>
      <c r="Q5586" s="16">
        <v>365</v>
      </c>
      <c r="R5586" s="16">
        <v>1662339.7199999997</v>
      </c>
      <c r="S5586" s="16">
        <v>1795</v>
      </c>
      <c r="T5586" s="16" t="s">
        <v>213</v>
      </c>
      <c r="U5586" s="16" t="s">
        <v>35</v>
      </c>
      <c r="V5586" s="16" t="s">
        <v>8779</v>
      </c>
    </row>
    <row r="5587" spans="1:22" s="3" customFormat="1" ht="409.5" x14ac:dyDescent="0.2">
      <c r="A5587" s="16">
        <v>5582</v>
      </c>
      <c r="B5587" s="21" t="s">
        <v>3843</v>
      </c>
      <c r="C5587" s="16" t="s">
        <v>726</v>
      </c>
      <c r="D5587" s="16" t="s">
        <v>727</v>
      </c>
      <c r="E5587" s="16" t="s">
        <v>3844</v>
      </c>
      <c r="F5587" s="16"/>
      <c r="G5587" s="16" t="s">
        <v>33</v>
      </c>
      <c r="H5587" s="251">
        <v>332398.40000000002</v>
      </c>
      <c r="I5587" s="251">
        <v>32</v>
      </c>
      <c r="J5587" s="16">
        <v>332398.40000000002</v>
      </c>
      <c r="K5587" s="16">
        <v>32</v>
      </c>
      <c r="L5587" s="16">
        <v>332398.40000000002</v>
      </c>
      <c r="M5587" s="16">
        <v>32</v>
      </c>
      <c r="N5587" s="16">
        <v>332398.40000000002</v>
      </c>
      <c r="O5587" s="16">
        <v>32</v>
      </c>
      <c r="P5587" s="16">
        <v>332398.40000000002</v>
      </c>
      <c r="Q5587" s="16">
        <v>32</v>
      </c>
      <c r="R5587" s="16">
        <v>1661992</v>
      </c>
      <c r="S5587" s="16">
        <v>160</v>
      </c>
      <c r="T5587" s="16" t="s">
        <v>25</v>
      </c>
      <c r="U5587" s="16" t="s">
        <v>2567</v>
      </c>
      <c r="V5587" s="16" t="s">
        <v>3845</v>
      </c>
    </row>
    <row r="5588" spans="1:22" ht="409.5" x14ac:dyDescent="0.3">
      <c r="A5588" s="16">
        <v>5583</v>
      </c>
      <c r="B5588" s="21" t="s">
        <v>3843</v>
      </c>
      <c r="C5588" s="16" t="s">
        <v>726</v>
      </c>
      <c r="D5588" s="16" t="s">
        <v>727</v>
      </c>
      <c r="E5588" s="16" t="s">
        <v>3844</v>
      </c>
      <c r="F5588" s="16"/>
      <c r="G5588" s="16" t="s">
        <v>33</v>
      </c>
      <c r="H5588" s="251">
        <v>332398.40000000002</v>
      </c>
      <c r="I5588" s="251">
        <v>32</v>
      </c>
      <c r="J5588" s="16">
        <v>332398.40000000002</v>
      </c>
      <c r="K5588" s="16">
        <v>32</v>
      </c>
      <c r="L5588" s="16">
        <v>332398.40000000002</v>
      </c>
      <c r="M5588" s="16">
        <v>32</v>
      </c>
      <c r="N5588" s="16">
        <v>332398.40000000002</v>
      </c>
      <c r="O5588" s="16">
        <v>32</v>
      </c>
      <c r="P5588" s="16">
        <v>332398.40000000002</v>
      </c>
      <c r="Q5588" s="16">
        <v>32</v>
      </c>
      <c r="R5588" s="16">
        <v>1661992</v>
      </c>
      <c r="S5588" s="16">
        <v>160</v>
      </c>
      <c r="T5588" s="16" t="s">
        <v>25</v>
      </c>
      <c r="U5588" s="16" t="s">
        <v>2567</v>
      </c>
      <c r="V5588" s="16" t="s">
        <v>3846</v>
      </c>
    </row>
    <row r="5589" spans="1:22" ht="56.25" x14ac:dyDescent="0.3">
      <c r="A5589" s="16">
        <v>5584</v>
      </c>
      <c r="B5589" s="51" t="s">
        <v>8766</v>
      </c>
      <c r="C5589" s="51" t="s">
        <v>8765</v>
      </c>
      <c r="D5589" s="51" t="s">
        <v>1501</v>
      </c>
      <c r="E5589" s="51" t="s">
        <v>15230</v>
      </c>
      <c r="F5589" s="40" t="s">
        <v>14449</v>
      </c>
      <c r="G5589" s="51" t="s">
        <v>9115</v>
      </c>
      <c r="H5589" s="437">
        <v>1661942.28</v>
      </c>
      <c r="I5589" s="251">
        <v>6</v>
      </c>
      <c r="J5589" s="17"/>
      <c r="K5589" s="17"/>
      <c r="L5589" s="17"/>
      <c r="M5589" s="17"/>
      <c r="N5589" s="17"/>
      <c r="O5589" s="17"/>
      <c r="P5589" s="17"/>
      <c r="Q5589" s="17"/>
      <c r="R5589" s="16">
        <v>1661942.28</v>
      </c>
      <c r="S5589" s="16">
        <v>6</v>
      </c>
      <c r="T5589" s="51" t="s">
        <v>14655</v>
      </c>
      <c r="U5589" s="51"/>
      <c r="V5589" s="17"/>
    </row>
    <row r="5590" spans="1:22" ht="56.25" x14ac:dyDescent="0.3">
      <c r="A5590" s="16">
        <v>5585</v>
      </c>
      <c r="B5590" s="21" t="s">
        <v>2010</v>
      </c>
      <c r="C5590" s="16" t="s">
        <v>2011</v>
      </c>
      <c r="D5590" s="16" t="s">
        <v>2012</v>
      </c>
      <c r="E5590" s="16" t="s">
        <v>9269</v>
      </c>
      <c r="F5590" s="16"/>
      <c r="G5590" s="16" t="s">
        <v>9115</v>
      </c>
      <c r="H5590" s="251">
        <v>1661688</v>
      </c>
      <c r="I5590" s="251" t="s">
        <v>9271</v>
      </c>
      <c r="J5590" s="16"/>
      <c r="K5590" s="16"/>
      <c r="L5590" s="16"/>
      <c r="M5590" s="16"/>
      <c r="N5590" s="16"/>
      <c r="O5590" s="16"/>
      <c r="P5590" s="16"/>
      <c r="Q5590" s="16"/>
      <c r="R5590" s="16">
        <v>1661688</v>
      </c>
      <c r="S5590" s="16">
        <v>840</v>
      </c>
      <c r="T5590" s="16" t="s">
        <v>1326</v>
      </c>
      <c r="U5590" s="16"/>
      <c r="V5590" s="16"/>
    </row>
    <row r="5591" spans="1:22" s="60" customFormat="1" ht="409.5" x14ac:dyDescent="0.2">
      <c r="A5591" s="16">
        <v>5586</v>
      </c>
      <c r="B5591" s="21" t="s">
        <v>8780</v>
      </c>
      <c r="C5591" s="16" t="s">
        <v>551</v>
      </c>
      <c r="D5591" s="16" t="s">
        <v>550</v>
      </c>
      <c r="E5591" s="16" t="s">
        <v>552</v>
      </c>
      <c r="F5591" s="16"/>
      <c r="G5591" s="16" t="s">
        <v>444</v>
      </c>
      <c r="H5591" s="251">
        <v>93109.999999999985</v>
      </c>
      <c r="I5591" s="251">
        <v>2</v>
      </c>
      <c r="J5591" s="16">
        <v>570000</v>
      </c>
      <c r="K5591" s="16">
        <v>12</v>
      </c>
      <c r="L5591" s="16">
        <v>332500</v>
      </c>
      <c r="M5591" s="16">
        <v>7</v>
      </c>
      <c r="N5591" s="16">
        <v>332500</v>
      </c>
      <c r="O5591" s="16">
        <v>7</v>
      </c>
      <c r="P5591" s="16">
        <v>332500</v>
      </c>
      <c r="Q5591" s="16">
        <v>7</v>
      </c>
      <c r="R5591" s="16">
        <v>1660610</v>
      </c>
      <c r="S5591" s="16">
        <v>35</v>
      </c>
      <c r="T5591" s="16" t="s">
        <v>213</v>
      </c>
      <c r="U5591" s="16" t="s">
        <v>7048</v>
      </c>
      <c r="V5591" s="16" t="s">
        <v>7048</v>
      </c>
    </row>
    <row r="5592" spans="1:22" ht="318.75" x14ac:dyDescent="0.3">
      <c r="A5592" s="16">
        <v>5587</v>
      </c>
      <c r="B5592" s="21" t="s">
        <v>8781</v>
      </c>
      <c r="C5592" s="16" t="s">
        <v>2885</v>
      </c>
      <c r="D5592" s="16" t="s">
        <v>2560</v>
      </c>
      <c r="E5592" s="16" t="s">
        <v>2886</v>
      </c>
      <c r="F5592" s="16"/>
      <c r="G5592" s="16" t="s">
        <v>33</v>
      </c>
      <c r="H5592" s="251">
        <v>302610</v>
      </c>
      <c r="I5592" s="251">
        <v>1310</v>
      </c>
      <c r="J5592" s="16">
        <v>338688</v>
      </c>
      <c r="K5592" s="16">
        <v>768</v>
      </c>
      <c r="L5592" s="16">
        <v>338688</v>
      </c>
      <c r="M5592" s="16">
        <v>768</v>
      </c>
      <c r="N5592" s="16">
        <v>338688</v>
      </c>
      <c r="O5592" s="16">
        <v>768</v>
      </c>
      <c r="P5592" s="16">
        <v>338688</v>
      </c>
      <c r="Q5592" s="16">
        <v>768</v>
      </c>
      <c r="R5592" s="16">
        <v>1657362</v>
      </c>
      <c r="S5592" s="16">
        <v>4382</v>
      </c>
      <c r="T5592" s="16" t="s">
        <v>213</v>
      </c>
      <c r="U5592" s="16" t="s">
        <v>7048</v>
      </c>
      <c r="V5592" s="16" t="s">
        <v>7048</v>
      </c>
    </row>
    <row r="5593" spans="1:22" ht="56.25" x14ac:dyDescent="0.3">
      <c r="A5593" s="16">
        <v>5588</v>
      </c>
      <c r="B5593" s="16" t="s">
        <v>739</v>
      </c>
      <c r="C5593" s="16" t="s">
        <v>13481</v>
      </c>
      <c r="D5593" s="16" t="s">
        <v>623</v>
      </c>
      <c r="E5593" s="16" t="s">
        <v>13482</v>
      </c>
      <c r="F5593" s="16"/>
      <c r="G5593" s="151" t="s">
        <v>9115</v>
      </c>
      <c r="H5593" s="168">
        <v>1657118.67</v>
      </c>
      <c r="I5593" s="166" t="s">
        <v>9196</v>
      </c>
      <c r="J5593" s="166">
        <v>0</v>
      </c>
      <c r="K5593" s="166">
        <v>0</v>
      </c>
      <c r="L5593" s="166">
        <v>0</v>
      </c>
      <c r="M5593" s="166">
        <v>0</v>
      </c>
      <c r="N5593" s="166">
        <v>0</v>
      </c>
      <c r="O5593" s="166">
        <v>0</v>
      </c>
      <c r="P5593" s="166">
        <v>0</v>
      </c>
      <c r="Q5593" s="166">
        <v>0</v>
      </c>
      <c r="R5593" s="16">
        <v>1657118.67</v>
      </c>
      <c r="S5593" s="275">
        <v>12</v>
      </c>
      <c r="T5593" s="20" t="s">
        <v>13227</v>
      </c>
      <c r="U5593" s="118" t="s">
        <v>35</v>
      </c>
      <c r="V5593" s="118" t="s">
        <v>1613</v>
      </c>
    </row>
    <row r="5594" spans="1:22" ht="37.5" x14ac:dyDescent="0.3">
      <c r="A5594" s="16">
        <v>5589</v>
      </c>
      <c r="B5594" s="21" t="s">
        <v>8782</v>
      </c>
      <c r="C5594" s="16" t="s">
        <v>7994</v>
      </c>
      <c r="D5594" s="16" t="s">
        <v>7016</v>
      </c>
      <c r="E5594" s="16" t="s">
        <v>7995</v>
      </c>
      <c r="F5594" s="16"/>
      <c r="G5594" s="16" t="s">
        <v>33</v>
      </c>
      <c r="H5594" s="251">
        <v>413999.99999999994</v>
      </c>
      <c r="I5594" s="251">
        <v>3</v>
      </c>
      <c r="J5594" s="16">
        <v>0</v>
      </c>
      <c r="K5594" s="16">
        <v>0</v>
      </c>
      <c r="L5594" s="16">
        <v>413999.99999999988</v>
      </c>
      <c r="M5594" s="16">
        <v>3</v>
      </c>
      <c r="N5594" s="16">
        <v>413999.99999999988</v>
      </c>
      <c r="O5594" s="16">
        <v>3</v>
      </c>
      <c r="P5594" s="16">
        <v>413999.99999999988</v>
      </c>
      <c r="Q5594" s="16">
        <v>3</v>
      </c>
      <c r="R5594" s="16">
        <v>1655999.9999999995</v>
      </c>
      <c r="S5594" s="16">
        <v>12</v>
      </c>
      <c r="T5594" s="16" t="s">
        <v>213</v>
      </c>
      <c r="U5594" s="16" t="s">
        <v>35</v>
      </c>
      <c r="V5594" s="16" t="s">
        <v>35</v>
      </c>
    </row>
    <row r="5595" spans="1:22" ht="131.25" x14ac:dyDescent="0.3">
      <c r="A5595" s="16">
        <v>5590</v>
      </c>
      <c r="B5595" s="21" t="s">
        <v>138</v>
      </c>
      <c r="C5595" s="16" t="s">
        <v>139</v>
      </c>
      <c r="D5595" s="16" t="s">
        <v>10362</v>
      </c>
      <c r="E5595" s="16" t="s">
        <v>10363</v>
      </c>
      <c r="F5595" s="16"/>
      <c r="G5595" s="16" t="s">
        <v>3866</v>
      </c>
      <c r="H5595" s="251">
        <v>1655491</v>
      </c>
      <c r="I5595" s="251">
        <v>70</v>
      </c>
      <c r="J5595" s="16">
        <v>0</v>
      </c>
      <c r="K5595" s="16">
        <v>0</v>
      </c>
      <c r="L5595" s="16">
        <v>0</v>
      </c>
      <c r="M5595" s="16">
        <v>0</v>
      </c>
      <c r="N5595" s="16">
        <v>0</v>
      </c>
      <c r="O5595" s="16">
        <v>0</v>
      </c>
      <c r="P5595" s="16">
        <v>0</v>
      </c>
      <c r="Q5595" s="16">
        <v>0</v>
      </c>
      <c r="R5595" s="16">
        <v>1655491</v>
      </c>
      <c r="S5595" s="16">
        <v>70</v>
      </c>
      <c r="T5595" s="16" t="s">
        <v>76</v>
      </c>
      <c r="U5595" s="16" t="s">
        <v>2567</v>
      </c>
      <c r="V5595" s="16" t="s">
        <v>10364</v>
      </c>
    </row>
    <row r="5596" spans="1:22" ht="112.5" x14ac:dyDescent="0.3">
      <c r="A5596" s="16">
        <v>5591</v>
      </c>
      <c r="B5596" s="21" t="s">
        <v>5559</v>
      </c>
      <c r="C5596" s="16" t="s">
        <v>5560</v>
      </c>
      <c r="D5596" s="16" t="s">
        <v>5561</v>
      </c>
      <c r="E5596" s="16" t="s">
        <v>5563</v>
      </c>
      <c r="F5596" s="16"/>
      <c r="G5596" s="16" t="s">
        <v>281</v>
      </c>
      <c r="H5596" s="251">
        <v>1655371.96</v>
      </c>
      <c r="I5596" s="251">
        <v>196.46</v>
      </c>
      <c r="J5596" s="16">
        <v>0</v>
      </c>
      <c r="K5596" s="16">
        <v>0</v>
      </c>
      <c r="L5596" s="16">
        <v>0</v>
      </c>
      <c r="M5596" s="16">
        <v>0</v>
      </c>
      <c r="N5596" s="16">
        <v>0</v>
      </c>
      <c r="O5596" s="16">
        <v>0</v>
      </c>
      <c r="P5596" s="16">
        <v>0</v>
      </c>
      <c r="Q5596" s="16">
        <v>0</v>
      </c>
      <c r="R5596" s="16">
        <v>1655371.96</v>
      </c>
      <c r="S5596" s="16">
        <v>196.46</v>
      </c>
      <c r="T5596" s="16" t="s">
        <v>76</v>
      </c>
      <c r="U5596" s="16" t="s">
        <v>350</v>
      </c>
      <c r="V5596" s="16" t="s">
        <v>5564</v>
      </c>
    </row>
    <row r="5597" spans="1:22" ht="409.5" x14ac:dyDescent="0.3">
      <c r="A5597" s="16">
        <v>5592</v>
      </c>
      <c r="B5597" s="21" t="s">
        <v>417</v>
      </c>
      <c r="C5597" s="16" t="s">
        <v>1577</v>
      </c>
      <c r="D5597" s="16" t="s">
        <v>1578</v>
      </c>
      <c r="E5597" s="16" t="s">
        <v>6037</v>
      </c>
      <c r="F5597" s="16"/>
      <c r="G5597" s="16" t="s">
        <v>1493</v>
      </c>
      <c r="H5597" s="251">
        <v>1655249.4</v>
      </c>
      <c r="I5597" s="251">
        <v>2</v>
      </c>
      <c r="J5597" s="16">
        <v>0</v>
      </c>
      <c r="K5597" s="16">
        <v>0</v>
      </c>
      <c r="L5597" s="16">
        <v>0</v>
      </c>
      <c r="M5597" s="16">
        <v>0</v>
      </c>
      <c r="N5597" s="16">
        <v>0</v>
      </c>
      <c r="O5597" s="16">
        <v>0</v>
      </c>
      <c r="P5597" s="16">
        <v>0</v>
      </c>
      <c r="Q5597" s="16">
        <v>0</v>
      </c>
      <c r="R5597" s="16">
        <v>1655249.4</v>
      </c>
      <c r="S5597" s="16">
        <v>2</v>
      </c>
      <c r="T5597" s="16" t="s">
        <v>76</v>
      </c>
      <c r="U5597" s="16"/>
      <c r="V5597" s="16"/>
    </row>
    <row r="5598" spans="1:22" ht="409.5" x14ac:dyDescent="0.3">
      <c r="A5598" s="16">
        <v>5593</v>
      </c>
      <c r="B5598" s="21" t="s">
        <v>5541</v>
      </c>
      <c r="C5598" s="16" t="s">
        <v>5542</v>
      </c>
      <c r="D5598" s="16" t="s">
        <v>5543</v>
      </c>
      <c r="E5598" s="16" t="s">
        <v>5544</v>
      </c>
      <c r="F5598" s="16"/>
      <c r="G5598" s="16" t="s">
        <v>1493</v>
      </c>
      <c r="H5598" s="251">
        <v>1655000</v>
      </c>
      <c r="I5598" s="251">
        <v>662</v>
      </c>
      <c r="J5598" s="16">
        <v>0</v>
      </c>
      <c r="K5598" s="16">
        <v>0</v>
      </c>
      <c r="L5598" s="16">
        <v>0</v>
      </c>
      <c r="M5598" s="16">
        <v>0</v>
      </c>
      <c r="N5598" s="16">
        <v>0</v>
      </c>
      <c r="O5598" s="16">
        <v>0</v>
      </c>
      <c r="P5598" s="16">
        <v>0</v>
      </c>
      <c r="Q5598" s="16">
        <v>0</v>
      </c>
      <c r="R5598" s="16">
        <v>1655000</v>
      </c>
      <c r="S5598" s="16">
        <v>662</v>
      </c>
      <c r="T5598" s="16" t="s">
        <v>76</v>
      </c>
      <c r="U5598" s="16" t="s">
        <v>1458</v>
      </c>
      <c r="V5598" s="16" t="s">
        <v>5545</v>
      </c>
    </row>
    <row r="5599" spans="1:22" ht="409.5" x14ac:dyDescent="0.3">
      <c r="A5599" s="16">
        <v>5594</v>
      </c>
      <c r="B5599" s="21" t="s">
        <v>3002</v>
      </c>
      <c r="C5599" s="16" t="s">
        <v>5238</v>
      </c>
      <c r="D5599" s="16" t="s">
        <v>5239</v>
      </c>
      <c r="E5599" s="16" t="s">
        <v>5240</v>
      </c>
      <c r="F5599" s="16"/>
      <c r="G5599" s="16" t="s">
        <v>1493</v>
      </c>
      <c r="H5599" s="251">
        <v>1653750</v>
      </c>
      <c r="I5599" s="251">
        <v>3</v>
      </c>
      <c r="J5599" s="16">
        <v>0</v>
      </c>
      <c r="K5599" s="16">
        <v>0</v>
      </c>
      <c r="L5599" s="16">
        <v>0</v>
      </c>
      <c r="M5599" s="16">
        <v>0</v>
      </c>
      <c r="N5599" s="16">
        <v>0</v>
      </c>
      <c r="O5599" s="16">
        <v>0</v>
      </c>
      <c r="P5599" s="16">
        <v>0</v>
      </c>
      <c r="Q5599" s="16">
        <v>0</v>
      </c>
      <c r="R5599" s="16">
        <v>1653750</v>
      </c>
      <c r="S5599" s="16">
        <v>3</v>
      </c>
      <c r="T5599" s="16" t="s">
        <v>76</v>
      </c>
      <c r="U5599" s="16"/>
      <c r="V5599" s="16" t="s">
        <v>5828</v>
      </c>
    </row>
    <row r="5600" spans="1:22" ht="56.25" x14ac:dyDescent="0.3">
      <c r="A5600" s="16">
        <v>5595</v>
      </c>
      <c r="B5600" s="16" t="s">
        <v>1930</v>
      </c>
      <c r="C5600" s="16" t="s">
        <v>13267</v>
      </c>
      <c r="D5600" s="16" t="s">
        <v>13268</v>
      </c>
      <c r="E5600" s="16" t="s">
        <v>13393</v>
      </c>
      <c r="F5600" s="16"/>
      <c r="G5600" s="151" t="s">
        <v>9115</v>
      </c>
      <c r="H5600" s="168">
        <v>787447.36</v>
      </c>
      <c r="I5600" s="299">
        <v>3</v>
      </c>
      <c r="J5600" s="299">
        <v>866192</v>
      </c>
      <c r="K5600" s="299">
        <v>3</v>
      </c>
      <c r="L5600" s="166">
        <v>0</v>
      </c>
      <c r="M5600" s="166">
        <v>0</v>
      </c>
      <c r="N5600" s="166">
        <v>0</v>
      </c>
      <c r="O5600" s="166">
        <v>0</v>
      </c>
      <c r="P5600" s="166">
        <v>0</v>
      </c>
      <c r="Q5600" s="166">
        <v>0</v>
      </c>
      <c r="R5600" s="16">
        <v>1653639.3599999999</v>
      </c>
      <c r="S5600" s="275">
        <v>6</v>
      </c>
      <c r="T5600" s="20" t="s">
        <v>13227</v>
      </c>
      <c r="U5600" s="118"/>
      <c r="V5600" s="118"/>
    </row>
    <row r="5601" spans="1:22" ht="56.25" x14ac:dyDescent="0.3">
      <c r="A5601" s="16">
        <v>5596</v>
      </c>
      <c r="B5601" s="16" t="s">
        <v>11912</v>
      </c>
      <c r="C5601" s="16" t="s">
        <v>13348</v>
      </c>
      <c r="D5601" s="16" t="s">
        <v>6982</v>
      </c>
      <c r="E5601" s="16" t="s">
        <v>13484</v>
      </c>
      <c r="F5601" s="16"/>
      <c r="G5601" s="151" t="s">
        <v>9115</v>
      </c>
      <c r="H5601" s="168">
        <v>1652909.44</v>
      </c>
      <c r="I5601" s="166" t="s">
        <v>9120</v>
      </c>
      <c r="J5601" s="166">
        <v>0</v>
      </c>
      <c r="K5601" s="166">
        <v>0</v>
      </c>
      <c r="L5601" s="166">
        <v>0</v>
      </c>
      <c r="M5601" s="166">
        <v>0</v>
      </c>
      <c r="N5601" s="166">
        <v>0</v>
      </c>
      <c r="O5601" s="166">
        <v>0</v>
      </c>
      <c r="P5601" s="166">
        <v>0</v>
      </c>
      <c r="Q5601" s="166">
        <v>0</v>
      </c>
      <c r="R5601" s="16">
        <v>1652909.44</v>
      </c>
      <c r="S5601" s="275">
        <v>2</v>
      </c>
      <c r="T5601" s="20" t="s">
        <v>13227</v>
      </c>
      <c r="U5601" s="118"/>
      <c r="V5601" s="118"/>
    </row>
    <row r="5602" spans="1:22" ht="37.5" x14ac:dyDescent="0.3">
      <c r="A5602" s="16">
        <v>5597</v>
      </c>
      <c r="B5602" s="21" t="s">
        <v>4626</v>
      </c>
      <c r="C5602" s="16" t="s">
        <v>6057</v>
      </c>
      <c r="D5602" s="16" t="s">
        <v>6058</v>
      </c>
      <c r="E5602" s="16" t="s">
        <v>9389</v>
      </c>
      <c r="F5602" s="16"/>
      <c r="G5602" s="16" t="s">
        <v>9115</v>
      </c>
      <c r="H5602" s="251">
        <v>1652672</v>
      </c>
      <c r="I5602" s="251" t="s">
        <v>9120</v>
      </c>
      <c r="J5602" s="16"/>
      <c r="K5602" s="16"/>
      <c r="L5602" s="16"/>
      <c r="M5602" s="16"/>
      <c r="N5602" s="16"/>
      <c r="O5602" s="16"/>
      <c r="P5602" s="16"/>
      <c r="Q5602" s="16"/>
      <c r="R5602" s="16">
        <v>1652672</v>
      </c>
      <c r="S5602" s="16">
        <v>2</v>
      </c>
      <c r="T5602" s="16" t="s">
        <v>1326</v>
      </c>
      <c r="U5602" s="16"/>
      <c r="V5602" s="16"/>
    </row>
    <row r="5603" spans="1:22" ht="409.5" x14ac:dyDescent="0.3">
      <c r="A5603" s="16">
        <v>5598</v>
      </c>
      <c r="B5603" s="21" t="s">
        <v>532</v>
      </c>
      <c r="C5603" s="16" t="s">
        <v>533</v>
      </c>
      <c r="D5603" s="16" t="s">
        <v>517</v>
      </c>
      <c r="E5603" s="16" t="s">
        <v>5698</v>
      </c>
      <c r="F5603" s="16"/>
      <c r="G5603" s="16" t="s">
        <v>49</v>
      </c>
      <c r="H5603" s="251">
        <v>1652500</v>
      </c>
      <c r="I5603" s="251">
        <v>5</v>
      </c>
      <c r="J5603" s="16">
        <v>0</v>
      </c>
      <c r="K5603" s="16">
        <v>0</v>
      </c>
      <c r="L5603" s="16">
        <v>0</v>
      </c>
      <c r="M5603" s="16">
        <v>0</v>
      </c>
      <c r="N5603" s="16">
        <v>0</v>
      </c>
      <c r="O5603" s="16">
        <v>0</v>
      </c>
      <c r="P5603" s="16">
        <v>0</v>
      </c>
      <c r="Q5603" s="16">
        <v>0</v>
      </c>
      <c r="R5603" s="16">
        <v>1652500</v>
      </c>
      <c r="S5603" s="16">
        <v>5</v>
      </c>
      <c r="T5603" s="16" t="s">
        <v>76</v>
      </c>
      <c r="U5603" s="16" t="s">
        <v>204</v>
      </c>
      <c r="V5603" s="16" t="s">
        <v>575</v>
      </c>
    </row>
    <row r="5604" spans="1:22" ht="93.75" x14ac:dyDescent="0.3">
      <c r="A5604" s="16">
        <v>5599</v>
      </c>
      <c r="B5604" s="16" t="s">
        <v>12823</v>
      </c>
      <c r="C5604" s="16" t="s">
        <v>12824</v>
      </c>
      <c r="D5604" s="16" t="s">
        <v>12825</v>
      </c>
      <c r="E5604" s="16" t="s">
        <v>12826</v>
      </c>
      <c r="F5604" s="16"/>
      <c r="G5604" s="151" t="s">
        <v>9115</v>
      </c>
      <c r="H5604" s="291">
        <v>1651623.68</v>
      </c>
      <c r="I5604" s="275" t="s">
        <v>9421</v>
      </c>
      <c r="J5604" s="275"/>
      <c r="K5604" s="275"/>
      <c r="L5604" s="275"/>
      <c r="M5604" s="275"/>
      <c r="N5604" s="275"/>
      <c r="O5604" s="275"/>
      <c r="P5604" s="275"/>
      <c r="Q5604" s="275"/>
      <c r="R5604" s="16">
        <v>1651623.68</v>
      </c>
      <c r="S5604" s="275">
        <v>8</v>
      </c>
      <c r="T5604" s="38" t="s">
        <v>12010</v>
      </c>
      <c r="U5604" s="279"/>
      <c r="V5604" s="279"/>
    </row>
    <row r="5605" spans="1:22" ht="150" x14ac:dyDescent="0.3">
      <c r="A5605" s="16">
        <v>5600</v>
      </c>
      <c r="B5605" s="113" t="s">
        <v>263</v>
      </c>
      <c r="C5605" s="113" t="s">
        <v>16347</v>
      </c>
      <c r="D5605" s="113" t="s">
        <v>16348</v>
      </c>
      <c r="E5605" s="113" t="s">
        <v>16349</v>
      </c>
      <c r="F5605" s="113" t="s">
        <v>16350</v>
      </c>
      <c r="G5605" s="113" t="s">
        <v>9115</v>
      </c>
      <c r="H5605" s="172">
        <v>1651398</v>
      </c>
      <c r="I5605" s="172">
        <v>137</v>
      </c>
      <c r="J5605" s="174"/>
      <c r="K5605" s="174"/>
      <c r="L5605" s="174"/>
      <c r="M5605" s="174"/>
      <c r="N5605" s="174"/>
      <c r="O5605" s="174"/>
      <c r="P5605" s="174"/>
      <c r="Q5605" s="174"/>
      <c r="R5605" s="16">
        <v>1651398</v>
      </c>
      <c r="S5605" s="171">
        <v>137</v>
      </c>
      <c r="T5605" s="113" t="s">
        <v>15928</v>
      </c>
      <c r="U5605" s="219">
        <v>398</v>
      </c>
      <c r="V5605" s="112" t="s">
        <v>199</v>
      </c>
    </row>
    <row r="5606" spans="1:22" ht="225" x14ac:dyDescent="0.3">
      <c r="A5606" s="16">
        <v>5601</v>
      </c>
      <c r="B5606" s="21" t="s">
        <v>5247</v>
      </c>
      <c r="C5606" s="16" t="s">
        <v>5248</v>
      </c>
      <c r="D5606" s="16" t="s">
        <v>5249</v>
      </c>
      <c r="E5606" s="16" t="s">
        <v>5250</v>
      </c>
      <c r="F5606" s="16"/>
      <c r="G5606" s="16" t="s">
        <v>1757</v>
      </c>
      <c r="H5606" s="251">
        <v>1651132</v>
      </c>
      <c r="I5606" s="251">
        <v>109</v>
      </c>
      <c r="J5606" s="16">
        <v>0</v>
      </c>
      <c r="K5606" s="16">
        <v>0</v>
      </c>
      <c r="L5606" s="16">
        <v>0</v>
      </c>
      <c r="M5606" s="16">
        <v>0</v>
      </c>
      <c r="N5606" s="16">
        <v>0</v>
      </c>
      <c r="O5606" s="16">
        <v>0</v>
      </c>
      <c r="P5606" s="16">
        <v>0</v>
      </c>
      <c r="Q5606" s="16">
        <v>0</v>
      </c>
      <c r="R5606" s="16">
        <v>1651132</v>
      </c>
      <c r="S5606" s="16">
        <v>109</v>
      </c>
      <c r="T5606" s="16" t="s">
        <v>76</v>
      </c>
      <c r="U5606" s="16"/>
      <c r="V5606" s="16"/>
    </row>
    <row r="5607" spans="1:22" ht="75" x14ac:dyDescent="0.3">
      <c r="A5607" s="16">
        <v>5602</v>
      </c>
      <c r="B5607" s="16" t="s">
        <v>194</v>
      </c>
      <c r="C5607" s="16" t="s">
        <v>2048</v>
      </c>
      <c r="D5607" s="16" t="s">
        <v>2049</v>
      </c>
      <c r="E5607" s="16" t="s">
        <v>13374</v>
      </c>
      <c r="F5607" s="16"/>
      <c r="G5607" s="151" t="s">
        <v>7079</v>
      </c>
      <c r="H5607" s="168">
        <v>883600</v>
      </c>
      <c r="I5607" s="299">
        <v>0.3</v>
      </c>
      <c r="J5607" s="299">
        <v>767381.12</v>
      </c>
      <c r="K5607" s="299">
        <v>0.25</v>
      </c>
      <c r="L5607" s="299"/>
      <c r="M5607" s="299">
        <v>0.25</v>
      </c>
      <c r="N5607" s="299"/>
      <c r="O5607" s="299">
        <v>0.25</v>
      </c>
      <c r="P5607" s="299"/>
      <c r="Q5607" s="299">
        <v>0.25</v>
      </c>
      <c r="R5607" s="16">
        <v>1650981.12</v>
      </c>
      <c r="S5607" s="275">
        <v>1.3</v>
      </c>
      <c r="T5607" s="20" t="s">
        <v>13227</v>
      </c>
      <c r="U5607" s="118"/>
      <c r="V5607" s="118"/>
    </row>
    <row r="5608" spans="1:22" ht="75" x14ac:dyDescent="0.3">
      <c r="A5608" s="16">
        <v>5603</v>
      </c>
      <c r="B5608" s="21" t="s">
        <v>8783</v>
      </c>
      <c r="C5608" s="16" t="s">
        <v>2796</v>
      </c>
      <c r="D5608" s="16" t="s">
        <v>2795</v>
      </c>
      <c r="E5608" s="16" t="s">
        <v>2797</v>
      </c>
      <c r="F5608" s="16"/>
      <c r="G5608" s="16" t="s">
        <v>33</v>
      </c>
      <c r="H5608" s="251">
        <v>341418</v>
      </c>
      <c r="I5608" s="251">
        <v>739</v>
      </c>
      <c r="J5608" s="16">
        <v>282564.2</v>
      </c>
      <c r="K5608" s="16">
        <v>610</v>
      </c>
      <c r="L5608" s="16">
        <v>342319.58</v>
      </c>
      <c r="M5608" s="16">
        <v>739</v>
      </c>
      <c r="N5608" s="16">
        <v>342319.58</v>
      </c>
      <c r="O5608" s="16">
        <v>739</v>
      </c>
      <c r="P5608" s="16">
        <v>342319.58</v>
      </c>
      <c r="Q5608" s="16">
        <v>739</v>
      </c>
      <c r="R5608" s="16">
        <v>1650940.9400000002</v>
      </c>
      <c r="S5608" s="16">
        <v>3566</v>
      </c>
      <c r="T5608" s="16" t="s">
        <v>213</v>
      </c>
      <c r="U5608" s="16" t="s">
        <v>83</v>
      </c>
      <c r="V5608" s="16" t="s">
        <v>8784</v>
      </c>
    </row>
    <row r="5609" spans="1:22" ht="168.75" x14ac:dyDescent="0.3">
      <c r="A5609" s="16">
        <v>5604</v>
      </c>
      <c r="B5609" s="21" t="s">
        <v>219</v>
      </c>
      <c r="C5609" s="16" t="s">
        <v>220</v>
      </c>
      <c r="D5609" s="16" t="s">
        <v>221</v>
      </c>
      <c r="E5609" s="16" t="s">
        <v>22</v>
      </c>
      <c r="F5609" s="40" t="s">
        <v>222</v>
      </c>
      <c r="G5609" s="16" t="s">
        <v>33</v>
      </c>
      <c r="H5609" s="251">
        <v>0</v>
      </c>
      <c r="I5609" s="251">
        <v>0</v>
      </c>
      <c r="J5609" s="16">
        <v>1650000</v>
      </c>
      <c r="K5609" s="16">
        <v>660</v>
      </c>
      <c r="L5609" s="16">
        <v>0</v>
      </c>
      <c r="M5609" s="16">
        <v>0</v>
      </c>
      <c r="N5609" s="16">
        <v>0</v>
      </c>
      <c r="O5609" s="16">
        <v>0</v>
      </c>
      <c r="P5609" s="16">
        <v>0</v>
      </c>
      <c r="Q5609" s="16">
        <v>0</v>
      </c>
      <c r="R5609" s="16">
        <v>1650000</v>
      </c>
      <c r="S5609" s="16">
        <v>660</v>
      </c>
      <c r="T5609" s="16" t="s">
        <v>223</v>
      </c>
      <c r="U5609" s="16" t="s">
        <v>35</v>
      </c>
      <c r="V5609" s="16" t="s">
        <v>224</v>
      </c>
    </row>
    <row r="5610" spans="1:22" s="332" customFormat="1" ht="75" x14ac:dyDescent="0.2">
      <c r="A5610" s="16">
        <v>5605</v>
      </c>
      <c r="B5610" s="24" t="s">
        <v>3200</v>
      </c>
      <c r="C5610" s="44" t="s">
        <v>3201</v>
      </c>
      <c r="D5610" s="44" t="s">
        <v>3202</v>
      </c>
      <c r="E5610" s="45" t="s">
        <v>3416</v>
      </c>
      <c r="F5610" s="16"/>
      <c r="G5610" s="16" t="s">
        <v>33</v>
      </c>
      <c r="H5610" s="251">
        <v>1650000</v>
      </c>
      <c r="I5610" s="251">
        <v>33</v>
      </c>
      <c r="J5610" s="16">
        <v>0</v>
      </c>
      <c r="K5610" s="16">
        <v>0</v>
      </c>
      <c r="L5610" s="16">
        <v>0</v>
      </c>
      <c r="M5610" s="16">
        <v>0</v>
      </c>
      <c r="N5610" s="16">
        <v>0</v>
      </c>
      <c r="O5610" s="16">
        <v>0</v>
      </c>
      <c r="P5610" s="16">
        <v>0</v>
      </c>
      <c r="Q5610" s="16">
        <v>0</v>
      </c>
      <c r="R5610" s="16">
        <v>1650000</v>
      </c>
      <c r="S5610" s="16">
        <v>33</v>
      </c>
      <c r="T5610" s="16" t="s">
        <v>1516</v>
      </c>
      <c r="U5610" s="16" t="s">
        <v>2567</v>
      </c>
      <c r="V5610" s="16" t="s">
        <v>199</v>
      </c>
    </row>
    <row r="5611" spans="1:22" s="100" customFormat="1" ht="168.75" x14ac:dyDescent="0.2">
      <c r="A5611" s="16">
        <v>5606</v>
      </c>
      <c r="B5611" s="21" t="s">
        <v>8785</v>
      </c>
      <c r="C5611" s="16" t="s">
        <v>8388</v>
      </c>
      <c r="D5611" s="16" t="s">
        <v>8389</v>
      </c>
      <c r="E5611" s="16" t="s">
        <v>798</v>
      </c>
      <c r="F5611" s="16"/>
      <c r="G5611" s="16" t="s">
        <v>33</v>
      </c>
      <c r="H5611" s="251">
        <v>659999.99999999988</v>
      </c>
      <c r="I5611" s="251">
        <v>30</v>
      </c>
      <c r="J5611" s="16">
        <v>0</v>
      </c>
      <c r="K5611" s="16">
        <v>0</v>
      </c>
      <c r="L5611" s="16">
        <v>329999.99999999994</v>
      </c>
      <c r="M5611" s="16">
        <v>15</v>
      </c>
      <c r="N5611" s="16">
        <v>329999.99999999994</v>
      </c>
      <c r="O5611" s="16">
        <v>15</v>
      </c>
      <c r="P5611" s="16">
        <v>329999.99999999994</v>
      </c>
      <c r="Q5611" s="16">
        <v>15</v>
      </c>
      <c r="R5611" s="16">
        <v>1649999.9999999998</v>
      </c>
      <c r="S5611" s="16">
        <v>75</v>
      </c>
      <c r="T5611" s="16" t="s">
        <v>213</v>
      </c>
      <c r="U5611" s="16" t="s">
        <v>7048</v>
      </c>
      <c r="V5611" s="16" t="s">
        <v>7048</v>
      </c>
    </row>
    <row r="5612" spans="1:22" s="100" customFormat="1" ht="409.5" customHeight="1" x14ac:dyDescent="0.3">
      <c r="A5612" s="16">
        <v>5607</v>
      </c>
      <c r="B5612" s="113" t="s">
        <v>14518</v>
      </c>
      <c r="C5612" s="113" t="s">
        <v>14519</v>
      </c>
      <c r="D5612" s="113" t="s">
        <v>14520</v>
      </c>
      <c r="E5612" s="113" t="s">
        <v>14521</v>
      </c>
      <c r="F5612" s="20" t="s">
        <v>14449</v>
      </c>
      <c r="G5612" s="113" t="s">
        <v>9115</v>
      </c>
      <c r="H5612" s="189">
        <v>1649970</v>
      </c>
      <c r="I5612" s="172" t="s">
        <v>9130</v>
      </c>
      <c r="J5612" s="20"/>
      <c r="K5612" s="20"/>
      <c r="L5612" s="20"/>
      <c r="M5612" s="20"/>
      <c r="N5612" s="20"/>
      <c r="O5612" s="20"/>
      <c r="P5612" s="20"/>
      <c r="Q5612" s="20"/>
      <c r="R5612" s="16">
        <v>1649970</v>
      </c>
      <c r="S5612" s="21">
        <v>3</v>
      </c>
      <c r="T5612" s="113" t="s">
        <v>14450</v>
      </c>
      <c r="U5612" s="16"/>
      <c r="V5612" s="112"/>
    </row>
    <row r="5613" spans="1:22" s="100" customFormat="1" ht="75" x14ac:dyDescent="0.2">
      <c r="A5613" s="16">
        <v>5608</v>
      </c>
      <c r="B5613" s="21" t="s">
        <v>5839</v>
      </c>
      <c r="C5613" s="16" t="s">
        <v>4657</v>
      </c>
      <c r="D5613" s="16" t="s">
        <v>4658</v>
      </c>
      <c r="E5613" s="16" t="s">
        <v>5840</v>
      </c>
      <c r="F5613" s="16"/>
      <c r="G5613" s="16" t="s">
        <v>1493</v>
      </c>
      <c r="H5613" s="251">
        <v>1648077</v>
      </c>
      <c r="I5613" s="251">
        <v>41</v>
      </c>
      <c r="J5613" s="16">
        <v>0</v>
      </c>
      <c r="K5613" s="16">
        <v>0</v>
      </c>
      <c r="L5613" s="16">
        <v>0</v>
      </c>
      <c r="M5613" s="16">
        <v>0</v>
      </c>
      <c r="N5613" s="16">
        <v>0</v>
      </c>
      <c r="O5613" s="16">
        <v>0</v>
      </c>
      <c r="P5613" s="16">
        <v>0</v>
      </c>
      <c r="Q5613" s="16">
        <v>0</v>
      </c>
      <c r="R5613" s="16">
        <v>1648077</v>
      </c>
      <c r="S5613" s="16">
        <v>41</v>
      </c>
      <c r="T5613" s="16" t="s">
        <v>76</v>
      </c>
      <c r="U5613" s="16"/>
      <c r="V5613" s="16"/>
    </row>
    <row r="5614" spans="1:22" s="100" customFormat="1" ht="93.75" x14ac:dyDescent="0.2">
      <c r="A5614" s="16">
        <v>5609</v>
      </c>
      <c r="B5614" s="21" t="s">
        <v>1590</v>
      </c>
      <c r="C5614" s="16" t="s">
        <v>2778</v>
      </c>
      <c r="D5614" s="16" t="s">
        <v>2779</v>
      </c>
      <c r="E5614" s="16" t="s">
        <v>10825</v>
      </c>
      <c r="F5614" s="16"/>
      <c r="G5614" s="16" t="s">
        <v>9115</v>
      </c>
      <c r="H5614" s="251">
        <v>1646400</v>
      </c>
      <c r="I5614" s="251" t="s">
        <v>9268</v>
      </c>
      <c r="J5614" s="16"/>
      <c r="K5614" s="16"/>
      <c r="L5614" s="16"/>
      <c r="M5614" s="16"/>
      <c r="N5614" s="16"/>
      <c r="O5614" s="16"/>
      <c r="P5614" s="16"/>
      <c r="Q5614" s="16"/>
      <c r="R5614" s="16">
        <v>1646400</v>
      </c>
      <c r="S5614" s="16">
        <v>100</v>
      </c>
      <c r="T5614" s="16" t="s">
        <v>76</v>
      </c>
      <c r="U5614" s="16" t="s">
        <v>83</v>
      </c>
      <c r="V5614" s="16" t="s">
        <v>10826</v>
      </c>
    </row>
    <row r="5615" spans="1:22" s="100" customFormat="1" ht="56.25" x14ac:dyDescent="0.2">
      <c r="A5615" s="16">
        <v>5610</v>
      </c>
      <c r="B5615" s="20" t="s">
        <v>14254</v>
      </c>
      <c r="C5615" s="20" t="s">
        <v>14255</v>
      </c>
      <c r="D5615" s="20" t="s">
        <v>14256</v>
      </c>
      <c r="E5615" s="20" t="s">
        <v>14301</v>
      </c>
      <c r="F5615" s="20"/>
      <c r="G5615" s="21" t="s">
        <v>33</v>
      </c>
      <c r="H5615" s="115">
        <v>1646400</v>
      </c>
      <c r="I5615" s="115">
        <v>1</v>
      </c>
      <c r="J5615" s="115"/>
      <c r="K5615" s="115"/>
      <c r="L5615" s="115"/>
      <c r="M5615" s="115"/>
      <c r="N5615" s="115"/>
      <c r="O5615" s="115"/>
      <c r="P5615" s="115"/>
      <c r="Q5615" s="115"/>
      <c r="R5615" s="16">
        <v>1646400</v>
      </c>
      <c r="S5615" s="21">
        <v>1</v>
      </c>
      <c r="T5615" s="20" t="s">
        <v>14072</v>
      </c>
      <c r="U5615" s="17"/>
      <c r="V5615" s="17"/>
    </row>
    <row r="5616" spans="1:22" s="15" customFormat="1" ht="409.5" x14ac:dyDescent="0.3">
      <c r="A5616" s="16">
        <v>5611</v>
      </c>
      <c r="B5616" s="21" t="s">
        <v>3858</v>
      </c>
      <c r="C5616" s="16" t="s">
        <v>3859</v>
      </c>
      <c r="D5616" s="16" t="s">
        <v>3860</v>
      </c>
      <c r="E5616" s="16" t="s">
        <v>3861</v>
      </c>
      <c r="F5616" s="16"/>
      <c r="G5616" s="16" t="s">
        <v>33</v>
      </c>
      <c r="H5616" s="251">
        <v>212004</v>
      </c>
      <c r="I5616" s="251">
        <v>26</v>
      </c>
      <c r="J5616" s="16">
        <v>358285.8</v>
      </c>
      <c r="K5616" s="16">
        <v>30</v>
      </c>
      <c r="L5616" s="16">
        <v>358285.8</v>
      </c>
      <c r="M5616" s="16">
        <v>30</v>
      </c>
      <c r="N5616" s="16">
        <v>358285.8</v>
      </c>
      <c r="O5616" s="16">
        <v>30</v>
      </c>
      <c r="P5616" s="16">
        <v>358285.8</v>
      </c>
      <c r="Q5616" s="16">
        <v>30</v>
      </c>
      <c r="R5616" s="16">
        <v>1645147.2000000002</v>
      </c>
      <c r="S5616" s="16">
        <v>146</v>
      </c>
      <c r="T5616" s="16" t="s">
        <v>25</v>
      </c>
      <c r="U5616" s="16" t="s">
        <v>2567</v>
      </c>
      <c r="V5616" s="16" t="s">
        <v>3862</v>
      </c>
    </row>
    <row r="5617" spans="1:22" s="100" customFormat="1" ht="131.25" x14ac:dyDescent="0.2">
      <c r="A5617" s="16">
        <v>5612</v>
      </c>
      <c r="B5617" s="21" t="s">
        <v>8786</v>
      </c>
      <c r="C5617" s="16" t="s">
        <v>2258</v>
      </c>
      <c r="D5617" s="16" t="s">
        <v>695</v>
      </c>
      <c r="E5617" s="16" t="s">
        <v>2259</v>
      </c>
      <c r="F5617" s="16"/>
      <c r="G5617" s="16" t="s">
        <v>33</v>
      </c>
      <c r="H5617" s="251">
        <v>267786</v>
      </c>
      <c r="I5617" s="251">
        <v>29</v>
      </c>
      <c r="J5617" s="16">
        <v>393334.2</v>
      </c>
      <c r="K5617" s="16">
        <v>42</v>
      </c>
      <c r="L5617" s="16">
        <v>327778.5</v>
      </c>
      <c r="M5617" s="16">
        <v>35</v>
      </c>
      <c r="N5617" s="16">
        <v>327778.5</v>
      </c>
      <c r="O5617" s="16">
        <v>35</v>
      </c>
      <c r="P5617" s="16">
        <v>327778.5</v>
      </c>
      <c r="Q5617" s="16">
        <v>35</v>
      </c>
      <c r="R5617" s="16">
        <v>1644455.7</v>
      </c>
      <c r="S5617" s="16">
        <v>176</v>
      </c>
      <c r="T5617" s="16" t="s">
        <v>213</v>
      </c>
      <c r="U5617" s="16" t="s">
        <v>35</v>
      </c>
      <c r="V5617" s="16" t="s">
        <v>8623</v>
      </c>
    </row>
    <row r="5618" spans="1:22" s="100" customFormat="1" ht="56.25" x14ac:dyDescent="0.2">
      <c r="A5618" s="16">
        <v>5613</v>
      </c>
      <c r="B5618" s="21" t="s">
        <v>6683</v>
      </c>
      <c r="C5618" s="16" t="s">
        <v>6684</v>
      </c>
      <c r="D5618" s="16" t="s">
        <v>6685</v>
      </c>
      <c r="E5618" s="16" t="s">
        <v>10602</v>
      </c>
      <c r="F5618" s="16"/>
      <c r="G5618" s="16" t="s">
        <v>9115</v>
      </c>
      <c r="H5618" s="251">
        <v>1643449.65</v>
      </c>
      <c r="I5618" s="251" t="s">
        <v>9123</v>
      </c>
      <c r="J5618" s="16"/>
      <c r="K5618" s="16"/>
      <c r="L5618" s="16"/>
      <c r="M5618" s="16"/>
      <c r="N5618" s="16"/>
      <c r="O5618" s="16"/>
      <c r="P5618" s="16"/>
      <c r="Q5618" s="16"/>
      <c r="R5618" s="16">
        <v>1643449.65</v>
      </c>
      <c r="S5618" s="16">
        <v>6</v>
      </c>
      <c r="T5618" s="16" t="s">
        <v>76</v>
      </c>
      <c r="U5618" s="16" t="s">
        <v>83</v>
      </c>
      <c r="V5618" s="16" t="s">
        <v>10603</v>
      </c>
    </row>
    <row r="5619" spans="1:22" s="15" customFormat="1" ht="56.25" x14ac:dyDescent="0.3">
      <c r="A5619" s="16">
        <v>5614</v>
      </c>
      <c r="B5619" s="113" t="s">
        <v>7831</v>
      </c>
      <c r="C5619" s="113" t="s">
        <v>15823</v>
      </c>
      <c r="D5619" s="113" t="s">
        <v>15824</v>
      </c>
      <c r="E5619" s="113" t="s">
        <v>15825</v>
      </c>
      <c r="F5619" s="114" t="s">
        <v>14449</v>
      </c>
      <c r="G5619" s="113" t="s">
        <v>7036</v>
      </c>
      <c r="H5619" s="172">
        <v>808920</v>
      </c>
      <c r="I5619" s="172">
        <v>214</v>
      </c>
      <c r="J5619" s="178">
        <v>832809.6</v>
      </c>
      <c r="K5619" s="178">
        <v>204</v>
      </c>
      <c r="L5619" s="178"/>
      <c r="M5619" s="178">
        <v>786240</v>
      </c>
      <c r="N5619" s="178">
        <v>200</v>
      </c>
      <c r="O5619" s="178"/>
      <c r="P5619" s="178"/>
      <c r="Q5619" s="178"/>
      <c r="R5619" s="16">
        <v>1641929.6</v>
      </c>
      <c r="S5619" s="178">
        <v>786658</v>
      </c>
      <c r="T5619" s="20" t="s">
        <v>15751</v>
      </c>
      <c r="U5619" s="288">
        <v>398</v>
      </c>
      <c r="V5619" s="289" t="s">
        <v>15826</v>
      </c>
    </row>
    <row r="5620" spans="1:22" s="100" customFormat="1" ht="356.25" x14ac:dyDescent="0.2">
      <c r="A5620" s="16">
        <v>5615</v>
      </c>
      <c r="B5620" s="21" t="s">
        <v>2548</v>
      </c>
      <c r="C5620" s="16" t="s">
        <v>3315</v>
      </c>
      <c r="D5620" s="16" t="s">
        <v>1601</v>
      </c>
      <c r="E5620" s="16" t="s">
        <v>3415</v>
      </c>
      <c r="F5620" s="16" t="s">
        <v>3415</v>
      </c>
      <c r="G5620" s="16" t="s">
        <v>1493</v>
      </c>
      <c r="H5620" s="251">
        <v>819823.5</v>
      </c>
      <c r="I5620" s="251">
        <v>50</v>
      </c>
      <c r="J5620" s="16">
        <v>0</v>
      </c>
      <c r="K5620" s="16">
        <v>0</v>
      </c>
      <c r="L5620" s="16">
        <v>819823.5</v>
      </c>
      <c r="M5620" s="16">
        <v>50</v>
      </c>
      <c r="N5620" s="16">
        <v>0</v>
      </c>
      <c r="O5620" s="16">
        <v>0</v>
      </c>
      <c r="P5620" s="16">
        <v>0</v>
      </c>
      <c r="Q5620" s="16">
        <v>0</v>
      </c>
      <c r="R5620" s="16">
        <v>1639647</v>
      </c>
      <c r="S5620" s="16">
        <v>100</v>
      </c>
      <c r="T5620" s="16" t="s">
        <v>1326</v>
      </c>
      <c r="U5620" s="16" t="s">
        <v>2567</v>
      </c>
      <c r="V5620" s="16" t="s">
        <v>199</v>
      </c>
    </row>
    <row r="5621" spans="1:22" s="100" customFormat="1" ht="56.25" x14ac:dyDescent="0.2">
      <c r="A5621" s="16">
        <v>5616</v>
      </c>
      <c r="B5621" s="21" t="s">
        <v>4356</v>
      </c>
      <c r="C5621" s="16" t="s">
        <v>4488</v>
      </c>
      <c r="D5621" s="16" t="s">
        <v>4489</v>
      </c>
      <c r="E5621" s="16" t="s">
        <v>5690</v>
      </c>
      <c r="F5621" s="16"/>
      <c r="G5621" s="16" t="s">
        <v>1493</v>
      </c>
      <c r="H5621" s="251">
        <v>1639640</v>
      </c>
      <c r="I5621" s="251">
        <v>458</v>
      </c>
      <c r="J5621" s="16">
        <v>0</v>
      </c>
      <c r="K5621" s="16">
        <v>0</v>
      </c>
      <c r="L5621" s="16">
        <v>0</v>
      </c>
      <c r="M5621" s="16">
        <v>0</v>
      </c>
      <c r="N5621" s="16">
        <v>0</v>
      </c>
      <c r="O5621" s="16">
        <v>0</v>
      </c>
      <c r="P5621" s="16">
        <v>0</v>
      </c>
      <c r="Q5621" s="16">
        <v>0</v>
      </c>
      <c r="R5621" s="16">
        <v>1639640</v>
      </c>
      <c r="S5621" s="16">
        <v>458</v>
      </c>
      <c r="T5621" s="16" t="s">
        <v>76</v>
      </c>
      <c r="U5621" s="16" t="s">
        <v>61</v>
      </c>
      <c r="V5621" s="16" t="s">
        <v>5691</v>
      </c>
    </row>
    <row r="5622" spans="1:22" s="3" customFormat="1" ht="409.5" x14ac:dyDescent="0.2">
      <c r="A5622" s="16">
        <v>5617</v>
      </c>
      <c r="B5622" s="21" t="s">
        <v>4779</v>
      </c>
      <c r="C5622" s="16" t="s">
        <v>4780</v>
      </c>
      <c r="D5622" s="16" t="s">
        <v>4781</v>
      </c>
      <c r="E5622" s="16" t="s">
        <v>4782</v>
      </c>
      <c r="F5622" s="16"/>
      <c r="G5622" s="16" t="s">
        <v>33</v>
      </c>
      <c r="H5622" s="251">
        <v>264324.24</v>
      </c>
      <c r="I5622" s="251">
        <v>24</v>
      </c>
      <c r="J5622" s="16">
        <v>343621.5</v>
      </c>
      <c r="K5622" s="16">
        <v>30</v>
      </c>
      <c r="L5622" s="16">
        <v>343621.5</v>
      </c>
      <c r="M5622" s="16">
        <v>30</v>
      </c>
      <c r="N5622" s="16">
        <v>343621.5</v>
      </c>
      <c r="O5622" s="16">
        <v>30</v>
      </c>
      <c r="P5622" s="16">
        <v>343621.5</v>
      </c>
      <c r="Q5622" s="16">
        <v>30</v>
      </c>
      <c r="R5622" s="16">
        <v>1638810.24</v>
      </c>
      <c r="S5622" s="16">
        <v>144</v>
      </c>
      <c r="T5622" s="16" t="s">
        <v>25</v>
      </c>
      <c r="U5622" s="16" t="s">
        <v>2567</v>
      </c>
      <c r="V5622" s="16" t="s">
        <v>199</v>
      </c>
    </row>
    <row r="5623" spans="1:22" s="333" customFormat="1" ht="75" x14ac:dyDescent="0.2">
      <c r="A5623" s="16">
        <v>5618</v>
      </c>
      <c r="B5623" s="21" t="s">
        <v>5207</v>
      </c>
      <c r="C5623" s="16" t="s">
        <v>5208</v>
      </c>
      <c r="D5623" s="16" t="s">
        <v>5209</v>
      </c>
      <c r="E5623" s="16" t="s">
        <v>6286</v>
      </c>
      <c r="F5623" s="16"/>
      <c r="G5623" s="16" t="s">
        <v>1493</v>
      </c>
      <c r="H5623" s="251">
        <v>1638000</v>
      </c>
      <c r="I5623" s="251">
        <v>8</v>
      </c>
      <c r="J5623" s="16">
        <v>0</v>
      </c>
      <c r="K5623" s="16">
        <v>0</v>
      </c>
      <c r="L5623" s="16">
        <v>0</v>
      </c>
      <c r="M5623" s="16">
        <v>0</v>
      </c>
      <c r="N5623" s="16">
        <v>0</v>
      </c>
      <c r="O5623" s="16">
        <v>0</v>
      </c>
      <c r="P5623" s="16">
        <v>0</v>
      </c>
      <c r="Q5623" s="16">
        <v>0</v>
      </c>
      <c r="R5623" s="16">
        <v>1638000</v>
      </c>
      <c r="S5623" s="16">
        <v>8</v>
      </c>
      <c r="T5623" s="16" t="s">
        <v>76</v>
      </c>
      <c r="U5623" s="16"/>
      <c r="V5623" s="16"/>
    </row>
    <row r="5624" spans="1:22" s="333" customFormat="1" ht="37.5" x14ac:dyDescent="0.2">
      <c r="A5624" s="16">
        <v>5619</v>
      </c>
      <c r="B5624" s="21" t="s">
        <v>8787</v>
      </c>
      <c r="C5624" s="16" t="s">
        <v>8788</v>
      </c>
      <c r="D5624" s="16" t="s">
        <v>8789</v>
      </c>
      <c r="E5624" s="16" t="s">
        <v>8790</v>
      </c>
      <c r="F5624" s="16"/>
      <c r="G5624" s="16" t="s">
        <v>33</v>
      </c>
      <c r="H5624" s="251">
        <v>218399.99999999997</v>
      </c>
      <c r="I5624" s="251">
        <v>28</v>
      </c>
      <c r="J5624" s="16">
        <v>354888</v>
      </c>
      <c r="K5624" s="16">
        <v>36</v>
      </c>
      <c r="L5624" s="16">
        <v>354888</v>
      </c>
      <c r="M5624" s="16">
        <v>36</v>
      </c>
      <c r="N5624" s="16">
        <v>354888</v>
      </c>
      <c r="O5624" s="16">
        <v>36</v>
      </c>
      <c r="P5624" s="16">
        <v>354888</v>
      </c>
      <c r="Q5624" s="16">
        <v>36</v>
      </c>
      <c r="R5624" s="16">
        <v>1637952</v>
      </c>
      <c r="S5624" s="16">
        <v>172</v>
      </c>
      <c r="T5624" s="16" t="s">
        <v>213</v>
      </c>
      <c r="U5624" s="16" t="s">
        <v>7048</v>
      </c>
      <c r="V5624" s="16" t="s">
        <v>7048</v>
      </c>
    </row>
    <row r="5625" spans="1:22" s="100" customFormat="1" ht="131.25" customHeight="1" x14ac:dyDescent="0.3">
      <c r="A5625" s="16">
        <v>5620</v>
      </c>
      <c r="B5625" s="113" t="s">
        <v>263</v>
      </c>
      <c r="C5625" s="113" t="s">
        <v>16283</v>
      </c>
      <c r="D5625" s="113" t="s">
        <v>16284</v>
      </c>
      <c r="E5625" s="114" t="s">
        <v>16285</v>
      </c>
      <c r="F5625" s="17">
        <v>6307</v>
      </c>
      <c r="G5625" s="21" t="s">
        <v>33</v>
      </c>
      <c r="H5625" s="189">
        <v>1637612.76</v>
      </c>
      <c r="I5625" s="172">
        <v>42</v>
      </c>
      <c r="J5625" s="171"/>
      <c r="K5625" s="171"/>
      <c r="L5625" s="171"/>
      <c r="M5625" s="171"/>
      <c r="N5625" s="171"/>
      <c r="O5625" s="171"/>
      <c r="P5625" s="174"/>
      <c r="Q5625" s="174"/>
      <c r="R5625" s="16">
        <v>1637612.76</v>
      </c>
      <c r="S5625" s="171">
        <v>42</v>
      </c>
      <c r="T5625" s="21" t="s">
        <v>15928</v>
      </c>
      <c r="U5625" s="16" t="s">
        <v>26</v>
      </c>
      <c r="V5625" s="16" t="s">
        <v>16078</v>
      </c>
    </row>
    <row r="5626" spans="1:22" s="100" customFormat="1" ht="337.5" x14ac:dyDescent="0.2">
      <c r="A5626" s="16">
        <v>5621</v>
      </c>
      <c r="B5626" s="21" t="s">
        <v>4045</v>
      </c>
      <c r="C5626" s="16" t="s">
        <v>4046</v>
      </c>
      <c r="D5626" s="16" t="s">
        <v>4047</v>
      </c>
      <c r="E5626" s="16" t="s">
        <v>4048</v>
      </c>
      <c r="F5626" s="16"/>
      <c r="G5626" s="16" t="s">
        <v>33</v>
      </c>
      <c r="H5626" s="251">
        <v>321600</v>
      </c>
      <c r="I5626" s="251">
        <v>4</v>
      </c>
      <c r="J5626" s="16">
        <v>329000</v>
      </c>
      <c r="K5626" s="16">
        <v>4</v>
      </c>
      <c r="L5626" s="16">
        <v>329000</v>
      </c>
      <c r="M5626" s="16">
        <v>4</v>
      </c>
      <c r="N5626" s="16">
        <v>329000</v>
      </c>
      <c r="O5626" s="16">
        <v>4</v>
      </c>
      <c r="P5626" s="16">
        <v>329000</v>
      </c>
      <c r="Q5626" s="16">
        <v>4</v>
      </c>
      <c r="R5626" s="16">
        <v>1637600</v>
      </c>
      <c r="S5626" s="16">
        <v>20</v>
      </c>
      <c r="T5626" s="16" t="s">
        <v>25</v>
      </c>
      <c r="U5626" s="16" t="s">
        <v>2567</v>
      </c>
      <c r="V5626" s="16" t="s">
        <v>4049</v>
      </c>
    </row>
    <row r="5627" spans="1:22" s="100" customFormat="1" ht="337.5" x14ac:dyDescent="0.2">
      <c r="A5627" s="16">
        <v>5622</v>
      </c>
      <c r="B5627" s="21" t="s">
        <v>4045</v>
      </c>
      <c r="C5627" s="16" t="s">
        <v>4046</v>
      </c>
      <c r="D5627" s="16" t="s">
        <v>4047</v>
      </c>
      <c r="E5627" s="16" t="s">
        <v>4048</v>
      </c>
      <c r="F5627" s="16"/>
      <c r="G5627" s="16" t="s">
        <v>33</v>
      </c>
      <c r="H5627" s="251">
        <v>321600</v>
      </c>
      <c r="I5627" s="251">
        <v>4</v>
      </c>
      <c r="J5627" s="16">
        <v>329000</v>
      </c>
      <c r="K5627" s="16">
        <v>4</v>
      </c>
      <c r="L5627" s="16">
        <v>329000</v>
      </c>
      <c r="M5627" s="16">
        <v>4</v>
      </c>
      <c r="N5627" s="16">
        <v>329000</v>
      </c>
      <c r="O5627" s="16">
        <v>4</v>
      </c>
      <c r="P5627" s="16">
        <v>329000</v>
      </c>
      <c r="Q5627" s="16">
        <v>4</v>
      </c>
      <c r="R5627" s="16">
        <v>1637600</v>
      </c>
      <c r="S5627" s="16">
        <v>20</v>
      </c>
      <c r="T5627" s="16" t="s">
        <v>25</v>
      </c>
      <c r="U5627" s="16" t="s">
        <v>204</v>
      </c>
      <c r="V5627" s="16" t="s">
        <v>199</v>
      </c>
    </row>
    <row r="5628" spans="1:22" s="15" customFormat="1" ht="75" x14ac:dyDescent="0.3">
      <c r="A5628" s="16">
        <v>5623</v>
      </c>
      <c r="B5628" s="51" t="s">
        <v>114</v>
      </c>
      <c r="C5628" s="51" t="s">
        <v>3656</v>
      </c>
      <c r="D5628" s="51" t="s">
        <v>1609</v>
      </c>
      <c r="E5628" s="17" t="s">
        <v>15172</v>
      </c>
      <c r="F5628" s="17"/>
      <c r="G5628" s="51" t="s">
        <v>33</v>
      </c>
      <c r="H5628" s="251">
        <v>420000</v>
      </c>
      <c r="I5628" s="251">
        <v>75</v>
      </c>
      <c r="J5628" s="251">
        <v>304000</v>
      </c>
      <c r="K5628" s="51">
        <v>800</v>
      </c>
      <c r="L5628" s="251">
        <v>304000</v>
      </c>
      <c r="M5628" s="51">
        <v>800</v>
      </c>
      <c r="N5628" s="251">
        <v>304000</v>
      </c>
      <c r="O5628" s="51">
        <v>800</v>
      </c>
      <c r="P5628" s="251">
        <v>304000</v>
      </c>
      <c r="Q5628" s="51">
        <v>800</v>
      </c>
      <c r="R5628" s="16">
        <v>1636000</v>
      </c>
      <c r="S5628" s="16">
        <v>4000</v>
      </c>
      <c r="T5628" s="16" t="s">
        <v>14724</v>
      </c>
      <c r="U5628" s="211"/>
      <c r="V5628" s="211"/>
    </row>
    <row r="5629" spans="1:22" s="15" customFormat="1" x14ac:dyDescent="0.3">
      <c r="A5629" s="16">
        <v>5624</v>
      </c>
      <c r="B5629" s="21" t="s">
        <v>2755</v>
      </c>
      <c r="C5629" s="16" t="s">
        <v>2756</v>
      </c>
      <c r="D5629" s="16" t="s">
        <v>1760</v>
      </c>
      <c r="E5629" s="16" t="s">
        <v>10448</v>
      </c>
      <c r="F5629" s="16"/>
      <c r="G5629" s="16" t="s">
        <v>7084</v>
      </c>
      <c r="H5629" s="251">
        <v>1635580.8</v>
      </c>
      <c r="I5629" s="251" t="s">
        <v>10534</v>
      </c>
      <c r="J5629" s="16"/>
      <c r="K5629" s="16"/>
      <c r="L5629" s="16"/>
      <c r="M5629" s="16"/>
      <c r="N5629" s="16"/>
      <c r="O5629" s="16"/>
      <c r="P5629" s="16"/>
      <c r="Q5629" s="16"/>
      <c r="R5629" s="16">
        <v>1635580.8</v>
      </c>
      <c r="S5629" s="16">
        <v>2318</v>
      </c>
      <c r="T5629" s="16" t="s">
        <v>76</v>
      </c>
      <c r="U5629" s="16" t="s">
        <v>2567</v>
      </c>
      <c r="V5629" s="16" t="s">
        <v>10450</v>
      </c>
    </row>
    <row r="5630" spans="1:22" s="15" customFormat="1" ht="75" x14ac:dyDescent="0.3">
      <c r="A5630" s="16">
        <v>5625</v>
      </c>
      <c r="B5630" s="114" t="s">
        <v>2626</v>
      </c>
      <c r="C5630" s="114" t="s">
        <v>15891</v>
      </c>
      <c r="D5630" s="114" t="s">
        <v>15892</v>
      </c>
      <c r="E5630" s="114" t="s">
        <v>1051</v>
      </c>
      <c r="F5630" s="114" t="s">
        <v>14449</v>
      </c>
      <c r="G5630" s="114" t="s">
        <v>9115</v>
      </c>
      <c r="H5630" s="189">
        <v>1635075.9</v>
      </c>
      <c r="I5630" s="172" t="s">
        <v>10570</v>
      </c>
      <c r="J5630" s="20"/>
      <c r="K5630" s="20"/>
      <c r="L5630" s="20"/>
      <c r="M5630" s="20"/>
      <c r="N5630" s="20"/>
      <c r="O5630" s="20"/>
      <c r="P5630" s="20"/>
      <c r="Q5630" s="20"/>
      <c r="R5630" s="16">
        <v>1635075.9</v>
      </c>
      <c r="S5630" s="21">
        <v>280</v>
      </c>
      <c r="T5630" s="20" t="s">
        <v>15828</v>
      </c>
      <c r="U5630" s="112"/>
      <c r="V5630" s="37"/>
    </row>
    <row r="5631" spans="1:22" s="3" customFormat="1" x14ac:dyDescent="0.2">
      <c r="A5631" s="16">
        <v>5626</v>
      </c>
      <c r="B5631" s="57" t="s">
        <v>2626</v>
      </c>
      <c r="C5631" s="55" t="s">
        <v>7958</v>
      </c>
      <c r="D5631" s="55" t="s">
        <v>7959</v>
      </c>
      <c r="E5631" s="55" t="s">
        <v>10530</v>
      </c>
      <c r="F5631" s="55"/>
      <c r="G5631" s="55" t="s">
        <v>9115</v>
      </c>
      <c r="H5631" s="463">
        <v>1632960</v>
      </c>
      <c r="I5631" s="463" t="s">
        <v>9130</v>
      </c>
      <c r="J5631" s="55"/>
      <c r="K5631" s="55"/>
      <c r="L5631" s="55"/>
      <c r="M5631" s="55"/>
      <c r="N5631" s="55"/>
      <c r="O5631" s="55"/>
      <c r="P5631" s="55"/>
      <c r="Q5631" s="55"/>
      <c r="R5631" s="16">
        <v>1632960</v>
      </c>
      <c r="S5631" s="55">
        <v>3</v>
      </c>
      <c r="T5631" s="55" t="s">
        <v>76</v>
      </c>
      <c r="U5631" s="55" t="s">
        <v>1702</v>
      </c>
      <c r="V5631" s="55" t="s">
        <v>10531</v>
      </c>
    </row>
    <row r="5632" spans="1:22" s="3" customFormat="1" ht="409.5" x14ac:dyDescent="0.2">
      <c r="A5632" s="16">
        <v>5627</v>
      </c>
      <c r="B5632" s="334" t="s">
        <v>11390</v>
      </c>
      <c r="C5632" s="59" t="s">
        <v>11391</v>
      </c>
      <c r="D5632" s="59" t="s">
        <v>11392</v>
      </c>
      <c r="E5632" s="59" t="s">
        <v>11393</v>
      </c>
      <c r="F5632" s="55"/>
      <c r="G5632" s="59" t="s">
        <v>1493</v>
      </c>
      <c r="H5632" s="335">
        <v>1632000</v>
      </c>
      <c r="I5632" s="335">
        <v>32</v>
      </c>
      <c r="J5632" s="336">
        <v>0</v>
      </c>
      <c r="K5632" s="336">
        <v>0</v>
      </c>
      <c r="L5632" s="336">
        <v>0</v>
      </c>
      <c r="M5632" s="336">
        <v>0</v>
      </c>
      <c r="N5632" s="336">
        <v>0</v>
      </c>
      <c r="O5632" s="336">
        <v>0</v>
      </c>
      <c r="P5632" s="336">
        <v>0</v>
      </c>
      <c r="Q5632" s="336">
        <v>0</v>
      </c>
      <c r="R5632" s="16">
        <v>1632000</v>
      </c>
      <c r="S5632" s="336">
        <v>32</v>
      </c>
      <c r="T5632" s="55" t="s">
        <v>9133</v>
      </c>
      <c r="U5632" s="336" t="s">
        <v>1523</v>
      </c>
      <c r="V5632" s="58" t="s">
        <v>199</v>
      </c>
    </row>
    <row r="5633" spans="1:22" s="60" customFormat="1" ht="56.25" x14ac:dyDescent="0.2">
      <c r="A5633" s="16">
        <v>5628</v>
      </c>
      <c r="B5633" s="250" t="s">
        <v>10480</v>
      </c>
      <c r="C5633" s="250" t="s">
        <v>10481</v>
      </c>
      <c r="D5633" s="250" t="s">
        <v>10482</v>
      </c>
      <c r="E5633" s="250" t="s">
        <v>15145</v>
      </c>
      <c r="F5633" s="160" t="s">
        <v>14449</v>
      </c>
      <c r="G5633" s="250" t="s">
        <v>9115</v>
      </c>
      <c r="H5633" s="493">
        <v>1630720</v>
      </c>
      <c r="I5633" s="463" t="s">
        <v>13002</v>
      </c>
      <c r="J5633" s="233"/>
      <c r="K5633" s="233"/>
      <c r="L5633" s="233"/>
      <c r="M5633" s="233"/>
      <c r="N5633" s="233"/>
      <c r="O5633" s="233"/>
      <c r="P5633" s="233"/>
      <c r="Q5633" s="233"/>
      <c r="R5633" s="16">
        <v>1630720</v>
      </c>
      <c r="S5633" s="55">
        <v>560</v>
      </c>
      <c r="T5633" s="250" t="s">
        <v>14655</v>
      </c>
      <c r="U5633" s="250"/>
      <c r="V5633" s="233"/>
    </row>
    <row r="5634" spans="1:22" s="60" customFormat="1" ht="56.25" x14ac:dyDescent="0.2">
      <c r="A5634" s="16">
        <v>5629</v>
      </c>
      <c r="B5634" s="57" t="s">
        <v>417</v>
      </c>
      <c r="C5634" s="55" t="s">
        <v>685</v>
      </c>
      <c r="D5634" s="55" t="s">
        <v>686</v>
      </c>
      <c r="E5634" s="55" t="s">
        <v>10510</v>
      </c>
      <c r="F5634" s="55"/>
      <c r="G5634" s="55" t="s">
        <v>9115</v>
      </c>
      <c r="H5634" s="463">
        <v>1630182.96</v>
      </c>
      <c r="I5634" s="463" t="s">
        <v>9130</v>
      </c>
      <c r="J5634" s="55"/>
      <c r="K5634" s="55"/>
      <c r="L5634" s="55"/>
      <c r="M5634" s="55"/>
      <c r="N5634" s="55"/>
      <c r="O5634" s="55"/>
      <c r="P5634" s="55"/>
      <c r="Q5634" s="55"/>
      <c r="R5634" s="16">
        <v>1630182.96</v>
      </c>
      <c r="S5634" s="55">
        <v>3</v>
      </c>
      <c r="T5634" s="55" t="s">
        <v>76</v>
      </c>
      <c r="U5634" s="55" t="s">
        <v>350</v>
      </c>
      <c r="V5634" s="55" t="s">
        <v>10437</v>
      </c>
    </row>
    <row r="5635" spans="1:22" s="1" customFormat="1" ht="75" x14ac:dyDescent="0.3">
      <c r="A5635" s="16">
        <v>5630</v>
      </c>
      <c r="B5635" s="57" t="s">
        <v>8791</v>
      </c>
      <c r="C5635" s="55" t="s">
        <v>8792</v>
      </c>
      <c r="D5635" s="55" t="s">
        <v>1905</v>
      </c>
      <c r="E5635" s="55" t="s">
        <v>8793</v>
      </c>
      <c r="F5635" s="55"/>
      <c r="G5635" s="55" t="s">
        <v>33</v>
      </c>
      <c r="H5635" s="463">
        <v>292900</v>
      </c>
      <c r="I5635" s="463">
        <v>101</v>
      </c>
      <c r="J5635" s="55">
        <v>334080</v>
      </c>
      <c r="K5635" s="55">
        <v>96</v>
      </c>
      <c r="L5635" s="55">
        <v>334080</v>
      </c>
      <c r="M5635" s="55">
        <v>96</v>
      </c>
      <c r="N5635" s="55">
        <v>334080</v>
      </c>
      <c r="O5635" s="55">
        <v>96</v>
      </c>
      <c r="P5635" s="55">
        <v>334080</v>
      </c>
      <c r="Q5635" s="55">
        <v>96</v>
      </c>
      <c r="R5635" s="16">
        <v>1629220</v>
      </c>
      <c r="S5635" s="55">
        <v>485</v>
      </c>
      <c r="T5635" s="55" t="s">
        <v>213</v>
      </c>
      <c r="U5635" s="55" t="s">
        <v>35</v>
      </c>
      <c r="V5635" s="55" t="s">
        <v>8794</v>
      </c>
    </row>
    <row r="5636" spans="1:22" s="1" customFormat="1" ht="206.25" x14ac:dyDescent="0.3">
      <c r="A5636" s="16">
        <v>5631</v>
      </c>
      <c r="B5636" s="57" t="s">
        <v>598</v>
      </c>
      <c r="C5636" s="55" t="s">
        <v>599</v>
      </c>
      <c r="D5636" s="55" t="s">
        <v>600</v>
      </c>
      <c r="E5636" s="55" t="s">
        <v>601</v>
      </c>
      <c r="F5636" s="160" t="s">
        <v>602</v>
      </c>
      <c r="G5636" s="55" t="s">
        <v>33</v>
      </c>
      <c r="H5636" s="463">
        <v>543000</v>
      </c>
      <c r="I5636" s="463">
        <v>10</v>
      </c>
      <c r="J5636" s="56">
        <v>543000</v>
      </c>
      <c r="K5636" s="55">
        <v>10</v>
      </c>
      <c r="L5636" s="56">
        <v>543000</v>
      </c>
      <c r="M5636" s="55">
        <v>10</v>
      </c>
      <c r="N5636" s="55">
        <v>0</v>
      </c>
      <c r="O5636" s="55">
        <v>0</v>
      </c>
      <c r="P5636" s="55">
        <v>0</v>
      </c>
      <c r="Q5636" s="55">
        <v>0</v>
      </c>
      <c r="R5636" s="16">
        <v>1629000</v>
      </c>
      <c r="S5636" s="55">
        <v>30</v>
      </c>
      <c r="T5636" s="55" t="s">
        <v>213</v>
      </c>
      <c r="U5636" s="55" t="s">
        <v>603</v>
      </c>
      <c r="V5636" s="55" t="s">
        <v>604</v>
      </c>
    </row>
    <row r="5637" spans="1:22" s="1" customFormat="1" ht="37.5" x14ac:dyDescent="0.3">
      <c r="A5637" s="16">
        <v>5632</v>
      </c>
      <c r="B5637" s="55" t="s">
        <v>4019</v>
      </c>
      <c r="C5637" s="55" t="s">
        <v>4020</v>
      </c>
      <c r="D5637" s="55" t="s">
        <v>4021</v>
      </c>
      <c r="E5637" s="55" t="s">
        <v>13682</v>
      </c>
      <c r="F5637" s="55"/>
      <c r="G5637" s="62" t="s">
        <v>9115</v>
      </c>
      <c r="H5637" s="176">
        <v>1627500</v>
      </c>
      <c r="I5637" s="176" t="s">
        <v>9127</v>
      </c>
      <c r="J5637" s="176"/>
      <c r="K5637" s="176"/>
      <c r="L5637" s="176"/>
      <c r="M5637" s="176"/>
      <c r="N5637" s="176"/>
      <c r="O5637" s="176"/>
      <c r="P5637" s="176"/>
      <c r="Q5637" s="176"/>
      <c r="R5637" s="16">
        <v>1627500</v>
      </c>
      <c r="S5637" s="337">
        <v>15</v>
      </c>
      <c r="T5637" s="240" t="s">
        <v>13573</v>
      </c>
      <c r="U5637" s="128"/>
      <c r="V5637" s="128" t="s">
        <v>13683</v>
      </c>
    </row>
    <row r="5638" spans="1:22" s="1" customFormat="1" ht="56.25" x14ac:dyDescent="0.3">
      <c r="A5638" s="16">
        <v>5633</v>
      </c>
      <c r="B5638" s="138" t="s">
        <v>1581</v>
      </c>
      <c r="C5638" s="138" t="s">
        <v>14302</v>
      </c>
      <c r="D5638" s="138" t="s">
        <v>14283</v>
      </c>
      <c r="E5638" s="138" t="s">
        <v>14303</v>
      </c>
      <c r="F5638" s="138"/>
      <c r="G5638" s="57" t="s">
        <v>33</v>
      </c>
      <c r="H5638" s="193">
        <v>1627500</v>
      </c>
      <c r="I5638" s="193">
        <v>10</v>
      </c>
      <c r="J5638" s="193"/>
      <c r="K5638" s="193"/>
      <c r="L5638" s="193"/>
      <c r="M5638" s="193"/>
      <c r="N5638" s="193"/>
      <c r="O5638" s="193"/>
      <c r="P5638" s="193"/>
      <c r="Q5638" s="193"/>
      <c r="R5638" s="16">
        <v>1627500</v>
      </c>
      <c r="S5638" s="57">
        <v>10</v>
      </c>
      <c r="T5638" s="138" t="s">
        <v>14072</v>
      </c>
      <c r="U5638" s="233" t="s">
        <v>14073</v>
      </c>
      <c r="V5638" s="233" t="s">
        <v>14074</v>
      </c>
    </row>
    <row r="5639" spans="1:22" s="1" customFormat="1" ht="75" x14ac:dyDescent="0.3">
      <c r="A5639" s="16">
        <v>5634</v>
      </c>
      <c r="B5639" s="138" t="s">
        <v>14271</v>
      </c>
      <c r="C5639" s="138" t="s">
        <v>14272</v>
      </c>
      <c r="D5639" s="138" t="s">
        <v>14273</v>
      </c>
      <c r="E5639" s="138" t="s">
        <v>14304</v>
      </c>
      <c r="F5639" s="138"/>
      <c r="G5639" s="57" t="s">
        <v>33</v>
      </c>
      <c r="H5639" s="193">
        <v>1627500</v>
      </c>
      <c r="I5639" s="193">
        <v>10</v>
      </c>
      <c r="J5639" s="193"/>
      <c r="K5639" s="193"/>
      <c r="L5639" s="193"/>
      <c r="M5639" s="193"/>
      <c r="N5639" s="193"/>
      <c r="O5639" s="193"/>
      <c r="P5639" s="193"/>
      <c r="Q5639" s="193"/>
      <c r="R5639" s="16">
        <v>1627500</v>
      </c>
      <c r="S5639" s="57">
        <v>10</v>
      </c>
      <c r="T5639" s="138" t="s">
        <v>14072</v>
      </c>
      <c r="U5639" s="233" t="s">
        <v>14073</v>
      </c>
      <c r="V5639" s="233" t="s">
        <v>14074</v>
      </c>
    </row>
    <row r="5640" spans="1:22" s="1" customFormat="1" ht="37.5" x14ac:dyDescent="0.3">
      <c r="A5640" s="16">
        <v>5635</v>
      </c>
      <c r="B5640" s="57" t="s">
        <v>532</v>
      </c>
      <c r="C5640" s="55" t="s">
        <v>3464</v>
      </c>
      <c r="D5640" s="55" t="s">
        <v>3465</v>
      </c>
      <c r="E5640" s="55" t="s">
        <v>3466</v>
      </c>
      <c r="F5640" s="55"/>
      <c r="G5640" s="55" t="s">
        <v>49</v>
      </c>
      <c r="H5640" s="463">
        <v>500000</v>
      </c>
      <c r="I5640" s="463">
        <v>1</v>
      </c>
      <c r="J5640" s="55">
        <v>0</v>
      </c>
      <c r="K5640" s="55">
        <v>0</v>
      </c>
      <c r="L5640" s="55">
        <v>540800</v>
      </c>
      <c r="M5640" s="55">
        <v>1</v>
      </c>
      <c r="N5640" s="55">
        <v>0</v>
      </c>
      <c r="O5640" s="55">
        <v>0</v>
      </c>
      <c r="P5640" s="55">
        <v>584929.28000000003</v>
      </c>
      <c r="Q5640" s="55">
        <v>1</v>
      </c>
      <c r="R5640" s="16">
        <v>1625729.28</v>
      </c>
      <c r="S5640" s="55">
        <v>3</v>
      </c>
      <c r="T5640" s="55" t="s">
        <v>50</v>
      </c>
      <c r="U5640" s="55" t="s">
        <v>294</v>
      </c>
      <c r="V5640" s="55" t="s">
        <v>428</v>
      </c>
    </row>
    <row r="5641" spans="1:22" s="1" customFormat="1" ht="409.5" x14ac:dyDescent="0.3">
      <c r="A5641" s="16">
        <v>5636</v>
      </c>
      <c r="B5641" s="57" t="s">
        <v>5970</v>
      </c>
      <c r="C5641" s="55" t="s">
        <v>5971</v>
      </c>
      <c r="D5641" s="55" t="s">
        <v>5972</v>
      </c>
      <c r="E5641" s="55" t="s">
        <v>6428</v>
      </c>
      <c r="F5641" s="55"/>
      <c r="G5641" s="55" t="s">
        <v>1493</v>
      </c>
      <c r="H5641" s="463">
        <v>1625400</v>
      </c>
      <c r="I5641" s="463">
        <v>4</v>
      </c>
      <c r="J5641" s="55">
        <v>0</v>
      </c>
      <c r="K5641" s="55">
        <v>0</v>
      </c>
      <c r="L5641" s="55">
        <v>0</v>
      </c>
      <c r="M5641" s="55">
        <v>0</v>
      </c>
      <c r="N5641" s="55">
        <v>0</v>
      </c>
      <c r="O5641" s="55">
        <v>0</v>
      </c>
      <c r="P5641" s="55">
        <v>0</v>
      </c>
      <c r="Q5641" s="55">
        <v>0</v>
      </c>
      <c r="R5641" s="16">
        <v>1625400</v>
      </c>
      <c r="S5641" s="55">
        <v>4</v>
      </c>
      <c r="T5641" s="55" t="s">
        <v>76</v>
      </c>
      <c r="U5641" s="55"/>
      <c r="V5641" s="55"/>
    </row>
    <row r="5642" spans="1:22" s="1" customFormat="1" ht="56.25" x14ac:dyDescent="0.3">
      <c r="A5642" s="16">
        <v>5637</v>
      </c>
      <c r="B5642" s="55" t="s">
        <v>3176</v>
      </c>
      <c r="C5642" s="55" t="s">
        <v>12819</v>
      </c>
      <c r="D5642" s="55" t="s">
        <v>3750</v>
      </c>
      <c r="E5642" s="55" t="s">
        <v>12820</v>
      </c>
      <c r="F5642" s="55" t="s">
        <v>12827</v>
      </c>
      <c r="G5642" s="62" t="s">
        <v>33</v>
      </c>
      <c r="H5642" s="337">
        <v>0</v>
      </c>
      <c r="I5642" s="337">
        <v>0</v>
      </c>
      <c r="J5642" s="337">
        <v>0</v>
      </c>
      <c r="K5642" s="337">
        <v>0</v>
      </c>
      <c r="L5642" s="337">
        <v>1623380</v>
      </c>
      <c r="M5642" s="337">
        <v>50</v>
      </c>
      <c r="N5642" s="337">
        <v>0</v>
      </c>
      <c r="O5642" s="337">
        <v>0</v>
      </c>
      <c r="P5642" s="337">
        <v>0</v>
      </c>
      <c r="Q5642" s="337">
        <v>0</v>
      </c>
      <c r="R5642" s="16">
        <v>1623380</v>
      </c>
      <c r="S5642" s="337">
        <v>50</v>
      </c>
      <c r="T5642" s="334" t="s">
        <v>11752</v>
      </c>
      <c r="U5642" s="326"/>
      <c r="V5642" s="326"/>
    </row>
    <row r="5643" spans="1:22" s="1" customFormat="1" ht="93.75" x14ac:dyDescent="0.3">
      <c r="A5643" s="16">
        <v>5638</v>
      </c>
      <c r="B5643" s="250" t="s">
        <v>15146</v>
      </c>
      <c r="C5643" s="250" t="s">
        <v>15147</v>
      </c>
      <c r="D5643" s="250" t="s">
        <v>15148</v>
      </c>
      <c r="E5643" s="250" t="s">
        <v>15149</v>
      </c>
      <c r="F5643" s="160" t="s">
        <v>14449</v>
      </c>
      <c r="G5643" s="250" t="s">
        <v>9115</v>
      </c>
      <c r="H5643" s="493">
        <v>1622478.59</v>
      </c>
      <c r="I5643" s="463" t="s">
        <v>9201</v>
      </c>
      <c r="J5643" s="233"/>
      <c r="K5643" s="233"/>
      <c r="L5643" s="233"/>
      <c r="M5643" s="233"/>
      <c r="N5643" s="233"/>
      <c r="O5643" s="233"/>
      <c r="P5643" s="233"/>
      <c r="Q5643" s="233"/>
      <c r="R5643" s="16">
        <v>1622478.59</v>
      </c>
      <c r="S5643" s="55">
        <v>5</v>
      </c>
      <c r="T5643" s="250" t="s">
        <v>14655</v>
      </c>
      <c r="U5643" s="250"/>
      <c r="V5643" s="233"/>
    </row>
    <row r="5644" spans="1:22" s="1" customFormat="1" ht="206.25" x14ac:dyDescent="0.3">
      <c r="A5644" s="16">
        <v>5639</v>
      </c>
      <c r="B5644" s="57" t="s">
        <v>1590</v>
      </c>
      <c r="C5644" s="55" t="s">
        <v>6688</v>
      </c>
      <c r="D5644" s="55" t="s">
        <v>6689</v>
      </c>
      <c r="E5644" s="55" t="s">
        <v>6690</v>
      </c>
      <c r="F5644" s="55"/>
      <c r="G5644" s="55" t="s">
        <v>49</v>
      </c>
      <c r="H5644" s="463">
        <v>1620000</v>
      </c>
      <c r="I5644" s="463">
        <v>1</v>
      </c>
      <c r="J5644" s="55">
        <v>0</v>
      </c>
      <c r="K5644" s="55">
        <v>0</v>
      </c>
      <c r="L5644" s="55">
        <v>0</v>
      </c>
      <c r="M5644" s="55">
        <v>0</v>
      </c>
      <c r="N5644" s="55">
        <v>0</v>
      </c>
      <c r="O5644" s="55">
        <v>0</v>
      </c>
      <c r="P5644" s="55">
        <v>0</v>
      </c>
      <c r="Q5644" s="55">
        <v>0</v>
      </c>
      <c r="R5644" s="16">
        <v>1620000</v>
      </c>
      <c r="S5644" s="55">
        <v>1</v>
      </c>
      <c r="T5644" s="55" t="s">
        <v>76</v>
      </c>
      <c r="U5644" s="55"/>
      <c r="V5644" s="55"/>
    </row>
    <row r="5645" spans="1:22" s="1" customFormat="1" ht="131.25" x14ac:dyDescent="0.3">
      <c r="A5645" s="16">
        <v>5640</v>
      </c>
      <c r="B5645" s="57" t="s">
        <v>1930</v>
      </c>
      <c r="C5645" s="55" t="s">
        <v>2642</v>
      </c>
      <c r="D5645" s="55" t="s">
        <v>2643</v>
      </c>
      <c r="E5645" s="55" t="s">
        <v>2938</v>
      </c>
      <c r="F5645" s="55" t="s">
        <v>2938</v>
      </c>
      <c r="G5645" s="55" t="s">
        <v>1493</v>
      </c>
      <c r="H5645" s="463">
        <v>809211.42857142852</v>
      </c>
      <c r="I5645" s="463">
        <v>16</v>
      </c>
      <c r="J5645" s="55">
        <v>0</v>
      </c>
      <c r="K5645" s="55">
        <v>0</v>
      </c>
      <c r="L5645" s="55">
        <v>809211.42857142852</v>
      </c>
      <c r="M5645" s="55">
        <v>16</v>
      </c>
      <c r="N5645" s="55">
        <v>0</v>
      </c>
      <c r="O5645" s="55">
        <v>0</v>
      </c>
      <c r="P5645" s="55">
        <v>0</v>
      </c>
      <c r="Q5645" s="55">
        <v>0</v>
      </c>
      <c r="R5645" s="16">
        <v>1618422.857142857</v>
      </c>
      <c r="S5645" s="55">
        <v>32</v>
      </c>
      <c r="T5645" s="55" t="s">
        <v>1326</v>
      </c>
      <c r="U5645" s="55" t="s">
        <v>2567</v>
      </c>
      <c r="V5645" s="55" t="s">
        <v>199</v>
      </c>
    </row>
    <row r="5646" spans="1:22" s="1" customFormat="1" ht="337.5" x14ac:dyDescent="0.3">
      <c r="A5646" s="16">
        <v>5641</v>
      </c>
      <c r="B5646" s="57" t="s">
        <v>5068</v>
      </c>
      <c r="C5646" s="55" t="s">
        <v>4670</v>
      </c>
      <c r="D5646" s="55" t="s">
        <v>4671</v>
      </c>
      <c r="E5646" s="55" t="s">
        <v>5069</v>
      </c>
      <c r="F5646" s="55"/>
      <c r="G5646" s="55" t="s">
        <v>33</v>
      </c>
      <c r="H5646" s="463">
        <v>142638.99999999997</v>
      </c>
      <c r="I5646" s="463">
        <v>41</v>
      </c>
      <c r="J5646" s="55">
        <v>368856.8</v>
      </c>
      <c r="K5646" s="55">
        <v>58</v>
      </c>
      <c r="L5646" s="55">
        <v>368856.8</v>
      </c>
      <c r="M5646" s="55">
        <v>58</v>
      </c>
      <c r="N5646" s="55">
        <v>368856.8</v>
      </c>
      <c r="O5646" s="55">
        <v>58</v>
      </c>
      <c r="P5646" s="55">
        <v>368856.8</v>
      </c>
      <c r="Q5646" s="55">
        <v>58</v>
      </c>
      <c r="R5646" s="16">
        <v>1618066.2</v>
      </c>
      <c r="S5646" s="55">
        <v>273</v>
      </c>
      <c r="T5646" s="55" t="s">
        <v>25</v>
      </c>
      <c r="U5646" s="55" t="s">
        <v>294</v>
      </c>
      <c r="V5646" s="55" t="s">
        <v>5070</v>
      </c>
    </row>
    <row r="5647" spans="1:22" s="1" customFormat="1" ht="375" x14ac:dyDescent="0.3">
      <c r="A5647" s="16">
        <v>5642</v>
      </c>
      <c r="B5647" s="57" t="s">
        <v>8795</v>
      </c>
      <c r="C5647" s="55" t="s">
        <v>916</v>
      </c>
      <c r="D5647" s="55" t="s">
        <v>915</v>
      </c>
      <c r="E5647" s="55" t="s">
        <v>917</v>
      </c>
      <c r="F5647" s="55"/>
      <c r="G5647" s="55" t="s">
        <v>33</v>
      </c>
      <c r="H5647" s="463">
        <v>59999.999999999993</v>
      </c>
      <c r="I5647" s="463">
        <v>5</v>
      </c>
      <c r="J5647" s="55">
        <v>462536</v>
      </c>
      <c r="K5647" s="55">
        <v>19</v>
      </c>
      <c r="L5647" s="55">
        <v>365160</v>
      </c>
      <c r="M5647" s="55">
        <v>15</v>
      </c>
      <c r="N5647" s="55">
        <v>365160</v>
      </c>
      <c r="O5647" s="55">
        <v>15</v>
      </c>
      <c r="P5647" s="55">
        <v>365160</v>
      </c>
      <c r="Q5647" s="55">
        <v>15</v>
      </c>
      <c r="R5647" s="16">
        <v>1618016</v>
      </c>
      <c r="S5647" s="55">
        <v>69</v>
      </c>
      <c r="T5647" s="55" t="s">
        <v>213</v>
      </c>
      <c r="U5647" s="55" t="s">
        <v>35</v>
      </c>
      <c r="V5647" s="55" t="s">
        <v>6812</v>
      </c>
    </row>
    <row r="5648" spans="1:22" s="1" customFormat="1" ht="225" x14ac:dyDescent="0.3">
      <c r="A5648" s="16">
        <v>5643</v>
      </c>
      <c r="B5648" s="57" t="s">
        <v>6288</v>
      </c>
      <c r="C5648" s="55" t="s">
        <v>6289</v>
      </c>
      <c r="D5648" s="55" t="s">
        <v>2493</v>
      </c>
      <c r="E5648" s="55" t="s">
        <v>6290</v>
      </c>
      <c r="F5648" s="55"/>
      <c r="G5648" s="55" t="s">
        <v>1493</v>
      </c>
      <c r="H5648" s="463">
        <v>1617000</v>
      </c>
      <c r="I5648" s="463">
        <v>56</v>
      </c>
      <c r="J5648" s="55">
        <v>0</v>
      </c>
      <c r="K5648" s="55">
        <v>0</v>
      </c>
      <c r="L5648" s="55">
        <v>0</v>
      </c>
      <c r="M5648" s="55">
        <v>0</v>
      </c>
      <c r="N5648" s="55">
        <v>0</v>
      </c>
      <c r="O5648" s="55">
        <v>0</v>
      </c>
      <c r="P5648" s="55">
        <v>0</v>
      </c>
      <c r="Q5648" s="55">
        <v>0</v>
      </c>
      <c r="R5648" s="16">
        <v>1617000</v>
      </c>
      <c r="S5648" s="55">
        <v>56</v>
      </c>
      <c r="T5648" s="55" t="s">
        <v>76</v>
      </c>
      <c r="U5648" s="55"/>
      <c r="V5648" s="55"/>
    </row>
    <row r="5649" spans="1:22" s="1" customFormat="1" ht="56.25" x14ac:dyDescent="0.3">
      <c r="A5649" s="16">
        <v>5644</v>
      </c>
      <c r="B5649" s="57" t="s">
        <v>9304</v>
      </c>
      <c r="C5649" s="55" t="s">
        <v>9305</v>
      </c>
      <c r="D5649" s="55" t="s">
        <v>9306</v>
      </c>
      <c r="E5649" s="55" t="s">
        <v>9307</v>
      </c>
      <c r="F5649" s="55"/>
      <c r="G5649" s="55" t="s">
        <v>9115</v>
      </c>
      <c r="H5649" s="463">
        <v>1616966.4</v>
      </c>
      <c r="I5649" s="463" t="s">
        <v>9127</v>
      </c>
      <c r="J5649" s="55"/>
      <c r="K5649" s="55"/>
      <c r="L5649" s="55"/>
      <c r="M5649" s="55"/>
      <c r="N5649" s="55"/>
      <c r="O5649" s="55"/>
      <c r="P5649" s="55"/>
      <c r="Q5649" s="55"/>
      <c r="R5649" s="16">
        <v>1616966.4</v>
      </c>
      <c r="S5649" s="55">
        <v>15</v>
      </c>
      <c r="T5649" s="55" t="s">
        <v>1326</v>
      </c>
      <c r="U5649" s="55"/>
      <c r="V5649" s="55"/>
    </row>
    <row r="5650" spans="1:22" s="1" customFormat="1" ht="56.25" x14ac:dyDescent="0.3">
      <c r="A5650" s="16">
        <v>5645</v>
      </c>
      <c r="B5650" s="57" t="s">
        <v>816</v>
      </c>
      <c r="C5650" s="55" t="s">
        <v>9301</v>
      </c>
      <c r="D5650" s="55" t="s">
        <v>9302</v>
      </c>
      <c r="E5650" s="55" t="s">
        <v>9303</v>
      </c>
      <c r="F5650" s="55"/>
      <c r="G5650" s="55" t="s">
        <v>9115</v>
      </c>
      <c r="H5650" s="463">
        <v>1616451.2</v>
      </c>
      <c r="I5650" s="463" t="s">
        <v>9124</v>
      </c>
      <c r="J5650" s="55"/>
      <c r="K5650" s="55"/>
      <c r="L5650" s="55"/>
      <c r="M5650" s="55"/>
      <c r="N5650" s="55"/>
      <c r="O5650" s="55"/>
      <c r="P5650" s="55"/>
      <c r="Q5650" s="55"/>
      <c r="R5650" s="16">
        <v>1616451.2</v>
      </c>
      <c r="S5650" s="55">
        <v>35</v>
      </c>
      <c r="T5650" s="55" t="s">
        <v>1326</v>
      </c>
      <c r="U5650" s="55"/>
      <c r="V5650" s="55"/>
    </row>
    <row r="5651" spans="1:22" s="1" customFormat="1" ht="37.5" x14ac:dyDescent="0.3">
      <c r="A5651" s="16">
        <v>5646</v>
      </c>
      <c r="B5651" s="61" t="s">
        <v>567</v>
      </c>
      <c r="C5651" s="61" t="s">
        <v>11704</v>
      </c>
      <c r="D5651" s="61" t="s">
        <v>11705</v>
      </c>
      <c r="E5651" s="61" t="s">
        <v>11706</v>
      </c>
      <c r="F5651" s="63"/>
      <c r="G5651" s="62" t="s">
        <v>33</v>
      </c>
      <c r="H5651" s="494">
        <v>370204.38840000005</v>
      </c>
      <c r="I5651" s="494">
        <v>6</v>
      </c>
      <c r="J5651" s="64">
        <v>407224.82724000007</v>
      </c>
      <c r="K5651" s="64">
        <v>6</v>
      </c>
      <c r="L5651" s="64">
        <v>419441.75</v>
      </c>
      <c r="M5651" s="64">
        <v>1</v>
      </c>
      <c r="N5651" s="67">
        <v>419442.75</v>
      </c>
      <c r="O5651" s="205">
        <v>1</v>
      </c>
      <c r="P5651" s="65"/>
      <c r="Q5651" s="65"/>
      <c r="R5651" s="16">
        <v>1616313.7156400001</v>
      </c>
      <c r="S5651" s="62">
        <v>20</v>
      </c>
      <c r="T5651" s="62" t="s">
        <v>11563</v>
      </c>
      <c r="U5651" s="66" t="s">
        <v>26</v>
      </c>
      <c r="V5651" s="66" t="s">
        <v>11572</v>
      </c>
    </row>
    <row r="5652" spans="1:22" s="1" customFormat="1" ht="75" x14ac:dyDescent="0.3">
      <c r="A5652" s="16">
        <v>5647</v>
      </c>
      <c r="B5652" s="55" t="s">
        <v>384</v>
      </c>
      <c r="C5652" s="55" t="s">
        <v>13121</v>
      </c>
      <c r="D5652" s="55" t="s">
        <v>13122</v>
      </c>
      <c r="E5652" s="55" t="s">
        <v>13148</v>
      </c>
      <c r="F5652" s="55"/>
      <c r="G5652" s="62" t="s">
        <v>33</v>
      </c>
      <c r="H5652" s="176">
        <v>1615416.67</v>
      </c>
      <c r="I5652" s="176">
        <v>1</v>
      </c>
      <c r="J5652" s="176">
        <v>0</v>
      </c>
      <c r="K5652" s="176">
        <v>0</v>
      </c>
      <c r="L5652" s="176">
        <v>0</v>
      </c>
      <c r="M5652" s="176">
        <v>0</v>
      </c>
      <c r="N5652" s="176">
        <v>0</v>
      </c>
      <c r="O5652" s="176">
        <v>0</v>
      </c>
      <c r="P5652" s="176">
        <v>0</v>
      </c>
      <c r="Q5652" s="176">
        <v>0</v>
      </c>
      <c r="R5652" s="16">
        <v>1615416.67</v>
      </c>
      <c r="S5652" s="337">
        <v>1</v>
      </c>
      <c r="T5652" s="240" t="s">
        <v>12910</v>
      </c>
      <c r="U5652" s="176" t="s">
        <v>2567</v>
      </c>
      <c r="V5652" s="176"/>
    </row>
    <row r="5653" spans="1:22" s="1" customFormat="1" ht="75" x14ac:dyDescent="0.3">
      <c r="A5653" s="16">
        <v>5648</v>
      </c>
      <c r="B5653" s="57" t="s">
        <v>377</v>
      </c>
      <c r="C5653" s="55" t="s">
        <v>378</v>
      </c>
      <c r="D5653" s="55" t="s">
        <v>379</v>
      </c>
      <c r="E5653" s="55" t="s">
        <v>380</v>
      </c>
      <c r="F5653" s="160" t="s">
        <v>381</v>
      </c>
      <c r="G5653" s="55" t="s">
        <v>33</v>
      </c>
      <c r="H5653" s="463">
        <v>538440</v>
      </c>
      <c r="I5653" s="463">
        <v>42</v>
      </c>
      <c r="J5653" s="56">
        <v>538440</v>
      </c>
      <c r="K5653" s="55">
        <v>42</v>
      </c>
      <c r="L5653" s="56">
        <v>538440</v>
      </c>
      <c r="M5653" s="55">
        <v>42</v>
      </c>
      <c r="N5653" s="55">
        <v>0</v>
      </c>
      <c r="O5653" s="55">
        <v>0</v>
      </c>
      <c r="P5653" s="55">
        <v>0</v>
      </c>
      <c r="Q5653" s="55">
        <v>0</v>
      </c>
      <c r="R5653" s="16">
        <v>1615320</v>
      </c>
      <c r="S5653" s="55">
        <v>126</v>
      </c>
      <c r="T5653" s="55" t="s">
        <v>213</v>
      </c>
      <c r="U5653" s="55" t="s">
        <v>382</v>
      </c>
      <c r="V5653" s="55" t="s">
        <v>383</v>
      </c>
    </row>
    <row r="5654" spans="1:22" s="1" customFormat="1" ht="56.25" x14ac:dyDescent="0.3">
      <c r="A5654" s="16">
        <v>5649</v>
      </c>
      <c r="B5654" s="57" t="s">
        <v>8796</v>
      </c>
      <c r="C5654" s="55" t="s">
        <v>8716</v>
      </c>
      <c r="D5654" s="55" t="s">
        <v>8717</v>
      </c>
      <c r="E5654" s="55" t="s">
        <v>8718</v>
      </c>
      <c r="F5654" s="55"/>
      <c r="G5654" s="55" t="s">
        <v>33</v>
      </c>
      <c r="H5654" s="463">
        <v>534770</v>
      </c>
      <c r="I5654" s="463">
        <v>10</v>
      </c>
      <c r="J5654" s="55">
        <v>269977.7</v>
      </c>
      <c r="K5654" s="55">
        <v>5</v>
      </c>
      <c r="L5654" s="55">
        <v>269977.7</v>
      </c>
      <c r="M5654" s="55">
        <v>5</v>
      </c>
      <c r="N5654" s="55">
        <v>269977.7</v>
      </c>
      <c r="O5654" s="55">
        <v>5</v>
      </c>
      <c r="P5654" s="55">
        <v>269977.7</v>
      </c>
      <c r="Q5654" s="55">
        <v>5</v>
      </c>
      <c r="R5654" s="16">
        <v>1614680.7999999998</v>
      </c>
      <c r="S5654" s="55">
        <v>30</v>
      </c>
      <c r="T5654" s="55" t="s">
        <v>213</v>
      </c>
      <c r="U5654" s="55" t="s">
        <v>7048</v>
      </c>
      <c r="V5654" s="55" t="s">
        <v>7048</v>
      </c>
    </row>
    <row r="5655" spans="1:22" s="1" customFormat="1" ht="56.25" x14ac:dyDescent="0.3">
      <c r="A5655" s="16">
        <v>5650</v>
      </c>
      <c r="B5655" s="57" t="s">
        <v>4950</v>
      </c>
      <c r="C5655" s="55" t="s">
        <v>4951</v>
      </c>
      <c r="D5655" s="55" t="s">
        <v>4952</v>
      </c>
      <c r="E5655" s="55" t="s">
        <v>10420</v>
      </c>
      <c r="F5655" s="55"/>
      <c r="G5655" s="55" t="s">
        <v>9322</v>
      </c>
      <c r="H5655" s="463">
        <v>1614144</v>
      </c>
      <c r="I5655" s="463" t="s">
        <v>9412</v>
      </c>
      <c r="J5655" s="55"/>
      <c r="K5655" s="55"/>
      <c r="L5655" s="55"/>
      <c r="M5655" s="55"/>
      <c r="N5655" s="55"/>
      <c r="O5655" s="55"/>
      <c r="P5655" s="55"/>
      <c r="Q5655" s="55"/>
      <c r="R5655" s="16">
        <v>1614144</v>
      </c>
      <c r="S5655" s="55">
        <v>600</v>
      </c>
      <c r="T5655" s="55" t="s">
        <v>76</v>
      </c>
      <c r="U5655" s="55" t="s">
        <v>2567</v>
      </c>
      <c r="V5655" s="55" t="s">
        <v>10421</v>
      </c>
    </row>
    <row r="5656" spans="1:22" s="1" customFormat="1" ht="56.25" x14ac:dyDescent="0.3">
      <c r="A5656" s="16">
        <v>5651</v>
      </c>
      <c r="B5656" s="250" t="s">
        <v>10480</v>
      </c>
      <c r="C5656" s="250" t="s">
        <v>10481</v>
      </c>
      <c r="D5656" s="250" t="s">
        <v>10482</v>
      </c>
      <c r="E5656" s="250" t="s">
        <v>15087</v>
      </c>
      <c r="F5656" s="160" t="s">
        <v>14449</v>
      </c>
      <c r="G5656" s="250" t="s">
        <v>9115</v>
      </c>
      <c r="H5656" s="493">
        <v>1613920</v>
      </c>
      <c r="I5656" s="463" t="s">
        <v>10182</v>
      </c>
      <c r="J5656" s="233"/>
      <c r="K5656" s="233"/>
      <c r="L5656" s="233"/>
      <c r="M5656" s="233"/>
      <c r="N5656" s="233"/>
      <c r="O5656" s="233"/>
      <c r="P5656" s="233"/>
      <c r="Q5656" s="233"/>
      <c r="R5656" s="16">
        <v>1613920</v>
      </c>
      <c r="S5656" s="55">
        <v>1000</v>
      </c>
      <c r="T5656" s="250" t="s">
        <v>14655</v>
      </c>
      <c r="U5656" s="250"/>
      <c r="V5656" s="233"/>
    </row>
    <row r="5657" spans="1:22" s="1" customFormat="1" ht="409.5" x14ac:dyDescent="0.3">
      <c r="A5657" s="16">
        <v>5652</v>
      </c>
      <c r="B5657" s="57" t="s">
        <v>6359</v>
      </c>
      <c r="C5657" s="55" t="s">
        <v>6360</v>
      </c>
      <c r="D5657" s="55" t="s">
        <v>6361</v>
      </c>
      <c r="E5657" s="55" t="s">
        <v>6766</v>
      </c>
      <c r="F5657" s="55"/>
      <c r="G5657" s="55" t="s">
        <v>1493</v>
      </c>
      <c r="H5657" s="463">
        <v>1613600</v>
      </c>
      <c r="I5657" s="463">
        <v>2</v>
      </c>
      <c r="J5657" s="55">
        <v>0</v>
      </c>
      <c r="K5657" s="55">
        <v>0</v>
      </c>
      <c r="L5657" s="55">
        <v>0</v>
      </c>
      <c r="M5657" s="55">
        <v>0</v>
      </c>
      <c r="N5657" s="55">
        <v>0</v>
      </c>
      <c r="O5657" s="55">
        <v>0</v>
      </c>
      <c r="P5657" s="55">
        <v>0</v>
      </c>
      <c r="Q5657" s="55">
        <v>0</v>
      </c>
      <c r="R5657" s="16">
        <v>1613600</v>
      </c>
      <c r="S5657" s="55">
        <v>2</v>
      </c>
      <c r="T5657" s="55" t="s">
        <v>76</v>
      </c>
      <c r="U5657" s="55"/>
      <c r="V5657" s="55" t="s">
        <v>6767</v>
      </c>
    </row>
    <row r="5658" spans="1:22" s="1" customFormat="1" ht="56.25" x14ac:dyDescent="0.3">
      <c r="A5658" s="16">
        <v>5653</v>
      </c>
      <c r="B5658" s="57" t="s">
        <v>6683</v>
      </c>
      <c r="C5658" s="55" t="s">
        <v>6684</v>
      </c>
      <c r="D5658" s="55" t="s">
        <v>6685</v>
      </c>
      <c r="E5658" s="55" t="s">
        <v>10602</v>
      </c>
      <c r="F5658" s="55"/>
      <c r="G5658" s="55" t="s">
        <v>9115</v>
      </c>
      <c r="H5658" s="463">
        <v>1612800</v>
      </c>
      <c r="I5658" s="463" t="s">
        <v>9120</v>
      </c>
      <c r="J5658" s="55"/>
      <c r="K5658" s="55"/>
      <c r="L5658" s="55"/>
      <c r="M5658" s="55"/>
      <c r="N5658" s="55"/>
      <c r="O5658" s="55"/>
      <c r="P5658" s="55"/>
      <c r="Q5658" s="55"/>
      <c r="R5658" s="16">
        <v>1612800</v>
      </c>
      <c r="S5658" s="55">
        <v>2</v>
      </c>
      <c r="T5658" s="55" t="s">
        <v>76</v>
      </c>
      <c r="U5658" s="55" t="s">
        <v>83</v>
      </c>
      <c r="V5658" s="55" t="s">
        <v>10603</v>
      </c>
    </row>
    <row r="5659" spans="1:22" s="1" customFormat="1" ht="112.5" x14ac:dyDescent="0.3">
      <c r="A5659" s="16">
        <v>5654</v>
      </c>
      <c r="B5659" s="250" t="s">
        <v>5197</v>
      </c>
      <c r="C5659" s="250" t="s">
        <v>5354</v>
      </c>
      <c r="D5659" s="250" t="s">
        <v>5355</v>
      </c>
      <c r="E5659" s="250" t="s">
        <v>1051</v>
      </c>
      <c r="F5659" s="250"/>
      <c r="G5659" s="250" t="s">
        <v>9115</v>
      </c>
      <c r="H5659" s="493">
        <v>1612800</v>
      </c>
      <c r="I5659" s="463" t="s">
        <v>9454</v>
      </c>
      <c r="J5659" s="233"/>
      <c r="K5659" s="233"/>
      <c r="L5659" s="233"/>
      <c r="M5659" s="233"/>
      <c r="N5659" s="233"/>
      <c r="O5659" s="233"/>
      <c r="P5659" s="233"/>
      <c r="Q5659" s="233"/>
      <c r="R5659" s="16">
        <v>1612800</v>
      </c>
      <c r="S5659" s="55">
        <v>9</v>
      </c>
      <c r="T5659" s="250" t="s">
        <v>14655</v>
      </c>
      <c r="U5659" s="250"/>
      <c r="V5659" s="233"/>
    </row>
    <row r="5660" spans="1:22" s="1" customFormat="1" ht="75" x14ac:dyDescent="0.3">
      <c r="A5660" s="16">
        <v>5655</v>
      </c>
      <c r="B5660" s="250" t="s">
        <v>12823</v>
      </c>
      <c r="C5660" s="250" t="s">
        <v>14954</v>
      </c>
      <c r="D5660" s="250" t="s">
        <v>14955</v>
      </c>
      <c r="E5660" s="250" t="s">
        <v>15150</v>
      </c>
      <c r="F5660" s="160" t="s">
        <v>14449</v>
      </c>
      <c r="G5660" s="250" t="s">
        <v>9115</v>
      </c>
      <c r="H5660" s="493">
        <v>1612800</v>
      </c>
      <c r="I5660" s="463" t="s">
        <v>9117</v>
      </c>
      <c r="J5660" s="233"/>
      <c r="K5660" s="233"/>
      <c r="L5660" s="233"/>
      <c r="M5660" s="233"/>
      <c r="N5660" s="233"/>
      <c r="O5660" s="233"/>
      <c r="P5660" s="233"/>
      <c r="Q5660" s="233"/>
      <c r="R5660" s="16">
        <v>1612800</v>
      </c>
      <c r="S5660" s="55">
        <v>200</v>
      </c>
      <c r="T5660" s="250" t="s">
        <v>14655</v>
      </c>
      <c r="U5660" s="250"/>
      <c r="V5660" s="233"/>
    </row>
    <row r="5661" spans="1:22" s="1" customFormat="1" ht="56.25" x14ac:dyDescent="0.3">
      <c r="A5661" s="16">
        <v>5656</v>
      </c>
      <c r="B5661" s="250" t="s">
        <v>2348</v>
      </c>
      <c r="C5661" s="250" t="s">
        <v>11354</v>
      </c>
      <c r="D5661" s="250" t="s">
        <v>569</v>
      </c>
      <c r="E5661" s="250" t="s">
        <v>15151</v>
      </c>
      <c r="F5661" s="160" t="s">
        <v>14449</v>
      </c>
      <c r="G5661" s="250" t="s">
        <v>9128</v>
      </c>
      <c r="H5661" s="493">
        <v>1612800</v>
      </c>
      <c r="I5661" s="463" t="s">
        <v>9404</v>
      </c>
      <c r="J5661" s="233"/>
      <c r="K5661" s="233"/>
      <c r="L5661" s="233"/>
      <c r="M5661" s="233"/>
      <c r="N5661" s="233"/>
      <c r="O5661" s="233"/>
      <c r="P5661" s="233"/>
      <c r="Q5661" s="233"/>
      <c r="R5661" s="16">
        <v>1612800</v>
      </c>
      <c r="S5661" s="55">
        <v>30</v>
      </c>
      <c r="T5661" s="250" t="s">
        <v>14655</v>
      </c>
      <c r="U5661" s="250"/>
      <c r="V5661" s="233"/>
    </row>
    <row r="5662" spans="1:22" s="1" customFormat="1" ht="75" x14ac:dyDescent="0.3">
      <c r="A5662" s="16">
        <v>5657</v>
      </c>
      <c r="B5662" s="250" t="s">
        <v>12823</v>
      </c>
      <c r="C5662" s="250" t="s">
        <v>14954</v>
      </c>
      <c r="D5662" s="250" t="s">
        <v>14955</v>
      </c>
      <c r="E5662" s="250" t="s">
        <v>15152</v>
      </c>
      <c r="F5662" s="160" t="s">
        <v>14449</v>
      </c>
      <c r="G5662" s="250" t="s">
        <v>9115</v>
      </c>
      <c r="H5662" s="493">
        <v>1612800</v>
      </c>
      <c r="I5662" s="463" t="s">
        <v>10758</v>
      </c>
      <c r="J5662" s="233"/>
      <c r="K5662" s="233"/>
      <c r="L5662" s="233"/>
      <c r="M5662" s="233"/>
      <c r="N5662" s="233"/>
      <c r="O5662" s="233"/>
      <c r="P5662" s="233"/>
      <c r="Q5662" s="233"/>
      <c r="R5662" s="16">
        <v>1612800</v>
      </c>
      <c r="S5662" s="55">
        <v>180</v>
      </c>
      <c r="T5662" s="250" t="s">
        <v>14655</v>
      </c>
      <c r="U5662" s="250"/>
      <c r="V5662" s="233"/>
    </row>
    <row r="5663" spans="1:22" s="1" customFormat="1" ht="262.5" x14ac:dyDescent="0.3">
      <c r="A5663" s="16">
        <v>5658</v>
      </c>
      <c r="B5663" s="57" t="s">
        <v>5638</v>
      </c>
      <c r="C5663" s="55" t="s">
        <v>5639</v>
      </c>
      <c r="D5663" s="55" t="s">
        <v>5640</v>
      </c>
      <c r="E5663" s="55" t="s">
        <v>5641</v>
      </c>
      <c r="F5663" s="55"/>
      <c r="G5663" s="55" t="s">
        <v>1493</v>
      </c>
      <c r="H5663" s="463">
        <v>1612296</v>
      </c>
      <c r="I5663" s="463">
        <v>160</v>
      </c>
      <c r="J5663" s="55">
        <v>0</v>
      </c>
      <c r="K5663" s="55">
        <v>0</v>
      </c>
      <c r="L5663" s="55">
        <v>0</v>
      </c>
      <c r="M5663" s="55">
        <v>0</v>
      </c>
      <c r="N5663" s="55">
        <v>0</v>
      </c>
      <c r="O5663" s="55">
        <v>0</v>
      </c>
      <c r="P5663" s="55">
        <v>0</v>
      </c>
      <c r="Q5663" s="55">
        <v>0</v>
      </c>
      <c r="R5663" s="16">
        <v>1612296</v>
      </c>
      <c r="S5663" s="55">
        <v>160</v>
      </c>
      <c r="T5663" s="55" t="s">
        <v>76</v>
      </c>
      <c r="U5663" s="55" t="s">
        <v>2567</v>
      </c>
      <c r="V5663" s="55" t="s">
        <v>199</v>
      </c>
    </row>
    <row r="5664" spans="1:22" s="1" customFormat="1" ht="56.25" x14ac:dyDescent="0.3">
      <c r="A5664" s="16">
        <v>5659</v>
      </c>
      <c r="B5664" s="61" t="s">
        <v>11692</v>
      </c>
      <c r="C5664" s="61" t="s">
        <v>11693</v>
      </c>
      <c r="D5664" s="61" t="s">
        <v>11694</v>
      </c>
      <c r="E5664" s="61" t="s">
        <v>11707</v>
      </c>
      <c r="F5664" s="63"/>
      <c r="G5664" s="62" t="s">
        <v>33</v>
      </c>
      <c r="H5664" s="494">
        <v>370650.29760000011</v>
      </c>
      <c r="I5664" s="494">
        <v>19</v>
      </c>
      <c r="J5664" s="64">
        <v>407715.32736000017</v>
      </c>
      <c r="K5664" s="64">
        <v>19</v>
      </c>
      <c r="L5664" s="64">
        <v>415869.3</v>
      </c>
      <c r="M5664" s="64">
        <v>1</v>
      </c>
      <c r="N5664" s="67">
        <v>415870.3</v>
      </c>
      <c r="O5664" s="64">
        <v>1</v>
      </c>
      <c r="P5664" s="65"/>
      <c r="Q5664" s="65"/>
      <c r="R5664" s="16">
        <v>1610105.2249600003</v>
      </c>
      <c r="S5664" s="62">
        <v>59</v>
      </c>
      <c r="T5664" s="62" t="s">
        <v>11563</v>
      </c>
      <c r="U5664" s="66" t="s">
        <v>26</v>
      </c>
      <c r="V5664" s="66" t="s">
        <v>11708</v>
      </c>
    </row>
    <row r="5665" spans="1:22" s="1" customFormat="1" ht="409.5" x14ac:dyDescent="0.3">
      <c r="A5665" s="16">
        <v>5660</v>
      </c>
      <c r="B5665" s="57" t="s">
        <v>2548</v>
      </c>
      <c r="C5665" s="55" t="s">
        <v>3315</v>
      </c>
      <c r="D5665" s="55" t="s">
        <v>1601</v>
      </c>
      <c r="E5665" s="55" t="s">
        <v>3359</v>
      </c>
      <c r="F5665" s="55" t="s">
        <v>3359</v>
      </c>
      <c r="G5665" s="55" t="s">
        <v>1493</v>
      </c>
      <c r="H5665" s="463">
        <v>804788.70000000007</v>
      </c>
      <c r="I5665" s="463">
        <v>6</v>
      </c>
      <c r="J5665" s="55">
        <v>0</v>
      </c>
      <c r="K5665" s="55">
        <v>0</v>
      </c>
      <c r="L5665" s="55">
        <v>804788.70000000007</v>
      </c>
      <c r="M5665" s="55">
        <v>6</v>
      </c>
      <c r="N5665" s="55">
        <v>0</v>
      </c>
      <c r="O5665" s="55">
        <v>0</v>
      </c>
      <c r="P5665" s="55">
        <v>0</v>
      </c>
      <c r="Q5665" s="55">
        <v>0</v>
      </c>
      <c r="R5665" s="16">
        <v>1609577.4000000001</v>
      </c>
      <c r="S5665" s="55">
        <v>12</v>
      </c>
      <c r="T5665" s="55" t="s">
        <v>1326</v>
      </c>
      <c r="U5665" s="55" t="s">
        <v>2567</v>
      </c>
      <c r="V5665" s="55" t="s">
        <v>199</v>
      </c>
    </row>
    <row r="5666" spans="1:22" s="1" customFormat="1" ht="75" x14ac:dyDescent="0.3">
      <c r="A5666" s="16">
        <v>5661</v>
      </c>
      <c r="B5666" s="55" t="s">
        <v>11355</v>
      </c>
      <c r="C5666" s="55" t="s">
        <v>13162</v>
      </c>
      <c r="D5666" s="55" t="s">
        <v>13163</v>
      </c>
      <c r="E5666" s="55" t="s">
        <v>13164</v>
      </c>
      <c r="F5666" s="55"/>
      <c r="G5666" s="62" t="s">
        <v>9115</v>
      </c>
      <c r="H5666" s="176">
        <v>1609412.52</v>
      </c>
      <c r="I5666" s="176" t="s">
        <v>9123</v>
      </c>
      <c r="J5666" s="176"/>
      <c r="K5666" s="176"/>
      <c r="L5666" s="176"/>
      <c r="M5666" s="176"/>
      <c r="N5666" s="176"/>
      <c r="O5666" s="176"/>
      <c r="P5666" s="176"/>
      <c r="Q5666" s="176"/>
      <c r="R5666" s="16">
        <v>1609412.52</v>
      </c>
      <c r="S5666" s="337">
        <v>6</v>
      </c>
      <c r="T5666" s="138" t="s">
        <v>12910</v>
      </c>
      <c r="U5666" s="128" t="s">
        <v>2567</v>
      </c>
      <c r="V5666" s="128"/>
    </row>
    <row r="5667" spans="1:22" s="1" customFormat="1" ht="56.25" x14ac:dyDescent="0.3">
      <c r="A5667" s="16">
        <v>5662</v>
      </c>
      <c r="B5667" s="129" t="s">
        <v>16325</v>
      </c>
      <c r="C5667" s="129" t="s">
        <v>16326</v>
      </c>
      <c r="D5667" s="129" t="s">
        <v>16327</v>
      </c>
      <c r="E5667" s="338" t="s">
        <v>16328</v>
      </c>
      <c r="F5667" s="138">
        <v>7364</v>
      </c>
      <c r="G5667" s="57" t="s">
        <v>33</v>
      </c>
      <c r="H5667" s="495">
        <v>1609315.2</v>
      </c>
      <c r="I5667" s="496">
        <v>80</v>
      </c>
      <c r="J5667" s="199"/>
      <c r="K5667" s="199"/>
      <c r="L5667" s="199"/>
      <c r="M5667" s="199"/>
      <c r="N5667" s="199"/>
      <c r="O5667" s="199"/>
      <c r="P5667" s="206"/>
      <c r="Q5667" s="206"/>
      <c r="R5667" s="16">
        <v>1609315.2</v>
      </c>
      <c r="S5667" s="199">
        <v>80</v>
      </c>
      <c r="T5667" s="57" t="s">
        <v>15928</v>
      </c>
      <c r="U5667" s="228" t="s">
        <v>199</v>
      </c>
      <c r="V5667" s="228" t="s">
        <v>199</v>
      </c>
    </row>
    <row r="5668" spans="1:22" s="1" customFormat="1" x14ac:dyDescent="0.3">
      <c r="A5668" s="16">
        <v>5663</v>
      </c>
      <c r="B5668" s="57" t="s">
        <v>2062</v>
      </c>
      <c r="C5668" s="55" t="s">
        <v>4434</v>
      </c>
      <c r="D5668" s="55" t="s">
        <v>1954</v>
      </c>
      <c r="E5668" s="55" t="s">
        <v>7169</v>
      </c>
      <c r="F5668" s="55"/>
      <c r="G5668" s="55" t="s">
        <v>7084</v>
      </c>
      <c r="H5668" s="463">
        <v>1608880</v>
      </c>
      <c r="I5668" s="463" t="s">
        <v>10777</v>
      </c>
      <c r="J5668" s="55"/>
      <c r="K5668" s="55"/>
      <c r="L5668" s="55"/>
      <c r="M5668" s="55"/>
      <c r="N5668" s="55"/>
      <c r="O5668" s="55"/>
      <c r="P5668" s="55"/>
      <c r="Q5668" s="55"/>
      <c r="R5668" s="16">
        <v>1608880</v>
      </c>
      <c r="S5668" s="55">
        <v>221</v>
      </c>
      <c r="T5668" s="55" t="s">
        <v>76</v>
      </c>
      <c r="U5668" s="55" t="s">
        <v>2567</v>
      </c>
      <c r="V5668" s="55" t="s">
        <v>10761</v>
      </c>
    </row>
    <row r="5669" spans="1:22" s="1" customFormat="1" x14ac:dyDescent="0.3">
      <c r="A5669" s="16">
        <v>5664</v>
      </c>
      <c r="B5669" s="128" t="s">
        <v>15527</v>
      </c>
      <c r="C5669" s="128" t="s">
        <v>15528</v>
      </c>
      <c r="D5669" s="128" t="s">
        <v>15529</v>
      </c>
      <c r="E5669" s="128" t="s">
        <v>15527</v>
      </c>
      <c r="F5669" s="128" t="s">
        <v>14449</v>
      </c>
      <c r="G5669" s="128" t="s">
        <v>9115</v>
      </c>
      <c r="H5669" s="176">
        <v>1607940.36</v>
      </c>
      <c r="I5669" s="176">
        <v>3</v>
      </c>
      <c r="J5669" s="128"/>
      <c r="K5669" s="128"/>
      <c r="L5669" s="128"/>
      <c r="M5669" s="128"/>
      <c r="N5669" s="128"/>
      <c r="O5669" s="128"/>
      <c r="P5669" s="128"/>
      <c r="Q5669" s="128"/>
      <c r="R5669" s="16">
        <v>1607940.36</v>
      </c>
      <c r="S5669" s="128">
        <v>3</v>
      </c>
      <c r="T5669" s="138" t="s">
        <v>15403</v>
      </c>
      <c r="U5669" s="128" t="s">
        <v>244</v>
      </c>
      <c r="V5669" s="128" t="s">
        <v>15530</v>
      </c>
    </row>
    <row r="5670" spans="1:22" s="1" customFormat="1" ht="56.25" x14ac:dyDescent="0.3">
      <c r="A5670" s="16">
        <v>5665</v>
      </c>
      <c r="B5670" s="250" t="s">
        <v>15153</v>
      </c>
      <c r="C5670" s="250" t="s">
        <v>15154</v>
      </c>
      <c r="D5670" s="250" t="s">
        <v>15155</v>
      </c>
      <c r="E5670" s="250" t="s">
        <v>15156</v>
      </c>
      <c r="F5670" s="160" t="s">
        <v>14449</v>
      </c>
      <c r="G5670" s="250" t="s">
        <v>9115</v>
      </c>
      <c r="H5670" s="493">
        <v>1607200</v>
      </c>
      <c r="I5670" s="463" t="s">
        <v>10593</v>
      </c>
      <c r="J5670" s="233"/>
      <c r="K5670" s="233"/>
      <c r="L5670" s="233"/>
      <c r="M5670" s="233"/>
      <c r="N5670" s="233"/>
      <c r="O5670" s="233"/>
      <c r="P5670" s="233"/>
      <c r="Q5670" s="233"/>
      <c r="R5670" s="16">
        <v>1607200</v>
      </c>
      <c r="S5670" s="55">
        <v>41</v>
      </c>
      <c r="T5670" s="250" t="s">
        <v>14655</v>
      </c>
      <c r="U5670" s="250"/>
      <c r="V5670" s="233"/>
    </row>
    <row r="5671" spans="1:22" s="1" customFormat="1" ht="131.25" x14ac:dyDescent="0.3">
      <c r="A5671" s="16">
        <v>5666</v>
      </c>
      <c r="B5671" s="129" t="s">
        <v>438</v>
      </c>
      <c r="C5671" s="129" t="s">
        <v>2832</v>
      </c>
      <c r="D5671" s="129" t="s">
        <v>2833</v>
      </c>
      <c r="E5671" s="129" t="s">
        <v>14522</v>
      </c>
      <c r="F5671" s="138" t="s">
        <v>14449</v>
      </c>
      <c r="G5671" s="129" t="s">
        <v>9115</v>
      </c>
      <c r="H5671" s="495">
        <v>1606800</v>
      </c>
      <c r="I5671" s="496" t="s">
        <v>9120</v>
      </c>
      <c r="J5671" s="138"/>
      <c r="K5671" s="138"/>
      <c r="L5671" s="138"/>
      <c r="M5671" s="138"/>
      <c r="N5671" s="138"/>
      <c r="O5671" s="138"/>
      <c r="P5671" s="138"/>
      <c r="Q5671" s="138"/>
      <c r="R5671" s="16">
        <v>1606800</v>
      </c>
      <c r="S5671" s="57">
        <v>2</v>
      </c>
      <c r="T5671" s="129" t="s">
        <v>14450</v>
      </c>
      <c r="U5671" s="55"/>
      <c r="V5671" s="228"/>
    </row>
    <row r="5672" spans="1:22" s="1" customFormat="1" ht="75" x14ac:dyDescent="0.3">
      <c r="A5672" s="16">
        <v>5667</v>
      </c>
      <c r="B5672" s="57" t="s">
        <v>8797</v>
      </c>
      <c r="C5672" s="55" t="s">
        <v>1785</v>
      </c>
      <c r="D5672" s="55" t="s">
        <v>1784</v>
      </c>
      <c r="E5672" s="55" t="s">
        <v>8262</v>
      </c>
      <c r="F5672" s="55"/>
      <c r="G5672" s="55" t="s">
        <v>33</v>
      </c>
      <c r="H5672" s="463">
        <v>345135</v>
      </c>
      <c r="I5672" s="463">
        <v>519</v>
      </c>
      <c r="J5672" s="55">
        <v>225435</v>
      </c>
      <c r="K5672" s="55">
        <v>339</v>
      </c>
      <c r="L5672" s="55">
        <v>345135</v>
      </c>
      <c r="M5672" s="55">
        <v>519</v>
      </c>
      <c r="N5672" s="55">
        <v>345135</v>
      </c>
      <c r="O5672" s="55">
        <v>519</v>
      </c>
      <c r="P5672" s="55">
        <v>345135</v>
      </c>
      <c r="Q5672" s="55">
        <v>519</v>
      </c>
      <c r="R5672" s="16">
        <v>1605975</v>
      </c>
      <c r="S5672" s="55">
        <v>2415</v>
      </c>
      <c r="T5672" s="55" t="s">
        <v>213</v>
      </c>
      <c r="U5672" s="55" t="s">
        <v>35</v>
      </c>
      <c r="V5672" s="55" t="s">
        <v>8798</v>
      </c>
    </row>
    <row r="5673" spans="1:22" s="1" customFormat="1" ht="225" x14ac:dyDescent="0.3">
      <c r="A5673" s="16">
        <v>5668</v>
      </c>
      <c r="B5673" s="57" t="s">
        <v>2848</v>
      </c>
      <c r="C5673" s="55" t="s">
        <v>6246</v>
      </c>
      <c r="D5673" s="55" t="s">
        <v>6247</v>
      </c>
      <c r="E5673" s="55" t="s">
        <v>6248</v>
      </c>
      <c r="F5673" s="55"/>
      <c r="G5673" s="55" t="s">
        <v>24</v>
      </c>
      <c r="H5673" s="463">
        <v>1605800</v>
      </c>
      <c r="I5673" s="463">
        <v>2294</v>
      </c>
      <c r="J5673" s="55">
        <v>0</v>
      </c>
      <c r="K5673" s="55">
        <v>0</v>
      </c>
      <c r="L5673" s="55">
        <v>0</v>
      </c>
      <c r="M5673" s="55">
        <v>0</v>
      </c>
      <c r="N5673" s="55">
        <v>0</v>
      </c>
      <c r="O5673" s="55">
        <v>0</v>
      </c>
      <c r="P5673" s="55">
        <v>0</v>
      </c>
      <c r="Q5673" s="55">
        <v>0</v>
      </c>
      <c r="R5673" s="16">
        <v>1605800</v>
      </c>
      <c r="S5673" s="55">
        <v>2294</v>
      </c>
      <c r="T5673" s="55" t="s">
        <v>76</v>
      </c>
      <c r="U5673" s="55"/>
      <c r="V5673" s="55"/>
    </row>
    <row r="5674" spans="1:22" s="1" customFormat="1" ht="75" x14ac:dyDescent="0.3">
      <c r="A5674" s="16">
        <v>5669</v>
      </c>
      <c r="B5674" s="55" t="s">
        <v>1912</v>
      </c>
      <c r="C5674" s="55" t="s">
        <v>11916</v>
      </c>
      <c r="D5674" s="55" t="s">
        <v>5479</v>
      </c>
      <c r="E5674" s="55" t="s">
        <v>13486</v>
      </c>
      <c r="F5674" s="55"/>
      <c r="G5674" s="62" t="s">
        <v>9115</v>
      </c>
      <c r="H5674" s="182">
        <v>1603813.12</v>
      </c>
      <c r="I5674" s="176" t="s">
        <v>9120</v>
      </c>
      <c r="J5674" s="176">
        <v>0</v>
      </c>
      <c r="K5674" s="176">
        <v>0</v>
      </c>
      <c r="L5674" s="176">
        <v>0</v>
      </c>
      <c r="M5674" s="176">
        <v>0</v>
      </c>
      <c r="N5674" s="176">
        <v>0</v>
      </c>
      <c r="O5674" s="176">
        <v>0</v>
      </c>
      <c r="P5674" s="176">
        <v>0</v>
      </c>
      <c r="Q5674" s="176">
        <v>0</v>
      </c>
      <c r="R5674" s="16">
        <v>1603813.12</v>
      </c>
      <c r="S5674" s="337">
        <v>2</v>
      </c>
      <c r="T5674" s="138" t="s">
        <v>13227</v>
      </c>
      <c r="U5674" s="128"/>
      <c r="V5674" s="128"/>
    </row>
    <row r="5675" spans="1:22" s="1" customFormat="1" ht="75" x14ac:dyDescent="0.3">
      <c r="A5675" s="16">
        <v>5670</v>
      </c>
      <c r="B5675" s="57" t="s">
        <v>3494</v>
      </c>
      <c r="C5675" s="55" t="s">
        <v>9281</v>
      </c>
      <c r="D5675" s="55" t="s">
        <v>798</v>
      </c>
      <c r="E5675" s="55" t="s">
        <v>9282</v>
      </c>
      <c r="F5675" s="55"/>
      <c r="G5675" s="55" t="s">
        <v>9115</v>
      </c>
      <c r="H5675" s="463">
        <v>1603116.39</v>
      </c>
      <c r="I5675" s="463" t="s">
        <v>9283</v>
      </c>
      <c r="J5675" s="55"/>
      <c r="K5675" s="55"/>
      <c r="L5675" s="55"/>
      <c r="M5675" s="55"/>
      <c r="N5675" s="55"/>
      <c r="O5675" s="55"/>
      <c r="P5675" s="55"/>
      <c r="Q5675" s="55"/>
      <c r="R5675" s="16">
        <v>1603116.39</v>
      </c>
      <c r="S5675" s="55">
        <v>32</v>
      </c>
      <c r="T5675" s="55" t="s">
        <v>1326</v>
      </c>
      <c r="U5675" s="55"/>
      <c r="V5675" s="55"/>
    </row>
    <row r="5676" spans="1:22" s="1" customFormat="1" ht="56.25" x14ac:dyDescent="0.3">
      <c r="A5676" s="16">
        <v>5671</v>
      </c>
      <c r="B5676" s="250" t="s">
        <v>15157</v>
      </c>
      <c r="C5676" s="250" t="s">
        <v>15158</v>
      </c>
      <c r="D5676" s="250" t="s">
        <v>15159</v>
      </c>
      <c r="E5676" s="250" t="s">
        <v>15160</v>
      </c>
      <c r="F5676" s="250"/>
      <c r="G5676" s="250" t="s">
        <v>9115</v>
      </c>
      <c r="H5676" s="493">
        <v>1602720</v>
      </c>
      <c r="I5676" s="463" t="s">
        <v>7093</v>
      </c>
      <c r="J5676" s="233"/>
      <c r="K5676" s="233"/>
      <c r="L5676" s="233"/>
      <c r="M5676" s="233"/>
      <c r="N5676" s="233"/>
      <c r="O5676" s="233"/>
      <c r="P5676" s="233"/>
      <c r="Q5676" s="233"/>
      <c r="R5676" s="16">
        <v>1602720</v>
      </c>
      <c r="S5676" s="55">
        <v>530</v>
      </c>
      <c r="T5676" s="250" t="s">
        <v>14655</v>
      </c>
      <c r="U5676" s="250"/>
      <c r="V5676" s="233"/>
    </row>
    <row r="5677" spans="1:22" s="1" customFormat="1" ht="37.5" x14ac:dyDescent="0.3">
      <c r="A5677" s="16">
        <v>5672</v>
      </c>
      <c r="B5677" s="55" t="s">
        <v>3636</v>
      </c>
      <c r="C5677" s="55" t="s">
        <v>13684</v>
      </c>
      <c r="D5677" s="55" t="s">
        <v>13685</v>
      </c>
      <c r="E5677" s="55" t="s">
        <v>13686</v>
      </c>
      <c r="F5677" s="55"/>
      <c r="G5677" s="62" t="s">
        <v>33</v>
      </c>
      <c r="H5677" s="182">
        <v>1602646</v>
      </c>
      <c r="I5677" s="182">
        <v>2</v>
      </c>
      <c r="J5677" s="176"/>
      <c r="K5677" s="176"/>
      <c r="L5677" s="176"/>
      <c r="M5677" s="176"/>
      <c r="N5677" s="176"/>
      <c r="O5677" s="176"/>
      <c r="P5677" s="176"/>
      <c r="Q5677" s="176"/>
      <c r="R5677" s="16">
        <v>1602646</v>
      </c>
      <c r="S5677" s="337">
        <v>2</v>
      </c>
      <c r="T5677" s="138" t="s">
        <v>13573</v>
      </c>
      <c r="U5677" s="128"/>
      <c r="V5677" s="128"/>
    </row>
    <row r="5678" spans="1:22" s="1" customFormat="1" ht="93.75" x14ac:dyDescent="0.3">
      <c r="A5678" s="16">
        <v>5673</v>
      </c>
      <c r="B5678" s="57" t="s">
        <v>435</v>
      </c>
      <c r="C5678" s="55" t="s">
        <v>2483</v>
      </c>
      <c r="D5678" s="55" t="s">
        <v>2484</v>
      </c>
      <c r="E5678" s="55" t="s">
        <v>10590</v>
      </c>
      <c r="F5678" s="55"/>
      <c r="G5678" s="55" t="s">
        <v>9115</v>
      </c>
      <c r="H5678" s="463">
        <v>1601600</v>
      </c>
      <c r="I5678" s="463" t="s">
        <v>10592</v>
      </c>
      <c r="J5678" s="55"/>
      <c r="K5678" s="55"/>
      <c r="L5678" s="55"/>
      <c r="M5678" s="55"/>
      <c r="N5678" s="55"/>
      <c r="O5678" s="55"/>
      <c r="P5678" s="55"/>
      <c r="Q5678" s="55"/>
      <c r="R5678" s="16">
        <v>1601600</v>
      </c>
      <c r="S5678" s="55">
        <v>55</v>
      </c>
      <c r="T5678" s="55" t="s">
        <v>76</v>
      </c>
      <c r="U5678" s="55" t="s">
        <v>83</v>
      </c>
      <c r="V5678" s="55" t="s">
        <v>10591</v>
      </c>
    </row>
    <row r="5679" spans="1:22" s="1" customFormat="1" ht="112.5" x14ac:dyDescent="0.3">
      <c r="A5679" s="16">
        <v>5674</v>
      </c>
      <c r="B5679" s="57" t="s">
        <v>8799</v>
      </c>
      <c r="C5679" s="55" t="s">
        <v>3331</v>
      </c>
      <c r="D5679" s="55" t="s">
        <v>842</v>
      </c>
      <c r="E5679" s="55" t="s">
        <v>3332</v>
      </c>
      <c r="F5679" s="55"/>
      <c r="G5679" s="55" t="s">
        <v>33</v>
      </c>
      <c r="H5679" s="463">
        <v>1601299.9999999998</v>
      </c>
      <c r="I5679" s="463">
        <v>100</v>
      </c>
      <c r="J5679" s="55">
        <v>0</v>
      </c>
      <c r="K5679" s="55">
        <v>0</v>
      </c>
      <c r="L5679" s="55">
        <v>0</v>
      </c>
      <c r="M5679" s="55">
        <v>0</v>
      </c>
      <c r="N5679" s="55">
        <v>0</v>
      </c>
      <c r="O5679" s="55">
        <v>0</v>
      </c>
      <c r="P5679" s="55">
        <v>0</v>
      </c>
      <c r="Q5679" s="55">
        <v>0</v>
      </c>
      <c r="R5679" s="16">
        <v>1601299.9999999998</v>
      </c>
      <c r="S5679" s="55">
        <v>100</v>
      </c>
      <c r="T5679" s="55" t="s">
        <v>213</v>
      </c>
      <c r="U5679" s="55" t="s">
        <v>35</v>
      </c>
      <c r="V5679" s="55" t="s">
        <v>35</v>
      </c>
    </row>
    <row r="5680" spans="1:22" s="1" customFormat="1" ht="318.75" x14ac:dyDescent="0.3">
      <c r="A5680" s="16">
        <v>5675</v>
      </c>
      <c r="B5680" s="57" t="s">
        <v>8800</v>
      </c>
      <c r="C5680" s="55" t="s">
        <v>5009</v>
      </c>
      <c r="D5680" s="55" t="s">
        <v>4012</v>
      </c>
      <c r="E5680" s="55" t="s">
        <v>5010</v>
      </c>
      <c r="F5680" s="55"/>
      <c r="G5680" s="55" t="s">
        <v>33</v>
      </c>
      <c r="H5680" s="463">
        <v>400200</v>
      </c>
      <c r="I5680" s="463">
        <v>6</v>
      </c>
      <c r="J5680" s="55">
        <v>0</v>
      </c>
      <c r="K5680" s="55">
        <v>0</v>
      </c>
      <c r="L5680" s="55">
        <v>400200</v>
      </c>
      <c r="M5680" s="55">
        <v>6</v>
      </c>
      <c r="N5680" s="55">
        <v>400200</v>
      </c>
      <c r="O5680" s="55">
        <v>0</v>
      </c>
      <c r="P5680" s="55">
        <v>400200</v>
      </c>
      <c r="Q5680" s="55">
        <v>6</v>
      </c>
      <c r="R5680" s="16">
        <v>1600800</v>
      </c>
      <c r="S5680" s="55">
        <v>18</v>
      </c>
      <c r="T5680" s="55" t="s">
        <v>213</v>
      </c>
      <c r="U5680" s="55" t="s">
        <v>7048</v>
      </c>
      <c r="V5680" s="55" t="s">
        <v>7048</v>
      </c>
    </row>
    <row r="5681" spans="1:22" s="1" customFormat="1" ht="56.25" x14ac:dyDescent="0.3">
      <c r="A5681" s="16">
        <v>5676</v>
      </c>
      <c r="B5681" s="57" t="s">
        <v>8801</v>
      </c>
      <c r="C5681" s="55" t="s">
        <v>558</v>
      </c>
      <c r="D5681" s="55" t="s">
        <v>8398</v>
      </c>
      <c r="E5681" s="55" t="s">
        <v>559</v>
      </c>
      <c r="F5681" s="55"/>
      <c r="G5681" s="55" t="s">
        <v>33</v>
      </c>
      <c r="H5681" s="463">
        <v>257760</v>
      </c>
      <c r="I5681" s="463">
        <v>90</v>
      </c>
      <c r="J5681" s="55">
        <v>322857.5</v>
      </c>
      <c r="K5681" s="55">
        <v>95</v>
      </c>
      <c r="L5681" s="55">
        <v>339850</v>
      </c>
      <c r="M5681" s="55">
        <v>100</v>
      </c>
      <c r="N5681" s="55">
        <v>339850</v>
      </c>
      <c r="O5681" s="55">
        <v>100</v>
      </c>
      <c r="P5681" s="55">
        <v>339850</v>
      </c>
      <c r="Q5681" s="55">
        <v>100</v>
      </c>
      <c r="R5681" s="16">
        <v>1600167.5</v>
      </c>
      <c r="S5681" s="55">
        <v>485</v>
      </c>
      <c r="T5681" s="55" t="s">
        <v>213</v>
      </c>
      <c r="U5681" s="55" t="s">
        <v>35</v>
      </c>
      <c r="V5681" s="55" t="s">
        <v>8802</v>
      </c>
    </row>
    <row r="5682" spans="1:22" s="1" customFormat="1" ht="93.75" x14ac:dyDescent="0.3">
      <c r="A5682" s="16">
        <v>5677</v>
      </c>
      <c r="B5682" s="57" t="s">
        <v>968</v>
      </c>
      <c r="C5682" s="55" t="s">
        <v>969</v>
      </c>
      <c r="D5682" s="55" t="s">
        <v>970</v>
      </c>
      <c r="E5682" s="55" t="s">
        <v>971</v>
      </c>
      <c r="F5682" s="160" t="s">
        <v>972</v>
      </c>
      <c r="G5682" s="55" t="s">
        <v>33</v>
      </c>
      <c r="H5682" s="463">
        <v>400000</v>
      </c>
      <c r="I5682" s="463">
        <v>5</v>
      </c>
      <c r="J5682" s="55">
        <v>400000</v>
      </c>
      <c r="K5682" s="55">
        <v>5</v>
      </c>
      <c r="L5682" s="55">
        <v>400000</v>
      </c>
      <c r="M5682" s="55">
        <v>5</v>
      </c>
      <c r="N5682" s="55">
        <v>400000</v>
      </c>
      <c r="O5682" s="55">
        <v>5</v>
      </c>
      <c r="P5682" s="55">
        <v>0</v>
      </c>
      <c r="Q5682" s="55">
        <v>0</v>
      </c>
      <c r="R5682" s="16">
        <v>1600000</v>
      </c>
      <c r="S5682" s="55">
        <v>20</v>
      </c>
      <c r="T5682" s="55" t="s">
        <v>966</v>
      </c>
      <c r="U5682" s="55" t="s">
        <v>350</v>
      </c>
      <c r="V5682" s="55" t="s">
        <v>485</v>
      </c>
    </row>
    <row r="5683" spans="1:22" s="1" customFormat="1" ht="150" x14ac:dyDescent="0.3">
      <c r="A5683" s="16">
        <v>5678</v>
      </c>
      <c r="B5683" s="129" t="s">
        <v>14523</v>
      </c>
      <c r="C5683" s="129" t="s">
        <v>14524</v>
      </c>
      <c r="D5683" s="129" t="s">
        <v>14525</v>
      </c>
      <c r="E5683" s="129" t="s">
        <v>14526</v>
      </c>
      <c r="F5683" s="138" t="s">
        <v>14449</v>
      </c>
      <c r="G5683" s="129" t="s">
        <v>9115</v>
      </c>
      <c r="H5683" s="497">
        <v>1600000</v>
      </c>
      <c r="I5683" s="87" t="s">
        <v>9338</v>
      </c>
      <c r="J5683" s="76"/>
      <c r="K5683" s="76"/>
      <c r="L5683" s="76"/>
      <c r="M5683" s="76"/>
      <c r="N5683" s="76"/>
      <c r="O5683" s="76"/>
      <c r="P5683" s="76"/>
      <c r="Q5683" s="76"/>
      <c r="R5683" s="16">
        <v>1600000</v>
      </c>
      <c r="S5683" s="77">
        <v>40</v>
      </c>
      <c r="T5683" s="78" t="s">
        <v>14450</v>
      </c>
      <c r="U5683" s="75"/>
      <c r="V5683" s="79"/>
    </row>
    <row r="5684" spans="1:22" s="1" customFormat="1" ht="150" x14ac:dyDescent="0.3">
      <c r="A5684" s="16">
        <v>5679</v>
      </c>
      <c r="B5684" s="77" t="s">
        <v>8803</v>
      </c>
      <c r="C5684" s="75" t="s">
        <v>8536</v>
      </c>
      <c r="D5684" s="75" t="s">
        <v>1993</v>
      </c>
      <c r="E5684" s="75" t="s">
        <v>8537</v>
      </c>
      <c r="F5684" s="75"/>
      <c r="G5684" s="75" t="s">
        <v>49</v>
      </c>
      <c r="H5684" s="498">
        <v>399999.99999999994</v>
      </c>
      <c r="I5684" s="257">
        <v>2</v>
      </c>
      <c r="J5684" s="75">
        <v>0</v>
      </c>
      <c r="K5684" s="75">
        <v>0</v>
      </c>
      <c r="L5684" s="75">
        <v>399999.99999999994</v>
      </c>
      <c r="M5684" s="75">
        <v>2</v>
      </c>
      <c r="N5684" s="75">
        <v>399999.99999999994</v>
      </c>
      <c r="O5684" s="75">
        <v>2</v>
      </c>
      <c r="P5684" s="75">
        <v>399999.99999999994</v>
      </c>
      <c r="Q5684" s="75">
        <v>2</v>
      </c>
      <c r="R5684" s="16">
        <v>1599999.9999999998</v>
      </c>
      <c r="S5684" s="75">
        <v>8</v>
      </c>
      <c r="T5684" s="75" t="s">
        <v>213</v>
      </c>
      <c r="U5684" s="75" t="s">
        <v>2567</v>
      </c>
      <c r="V5684" s="75" t="s">
        <v>2567</v>
      </c>
    </row>
    <row r="5685" spans="1:22" s="1" customFormat="1" ht="75" x14ac:dyDescent="0.3">
      <c r="A5685" s="16">
        <v>5680</v>
      </c>
      <c r="B5685" s="77" t="s">
        <v>8804</v>
      </c>
      <c r="C5685" s="75" t="s">
        <v>8805</v>
      </c>
      <c r="D5685" s="75" t="s">
        <v>8806</v>
      </c>
      <c r="E5685" s="75" t="s">
        <v>4438</v>
      </c>
      <c r="F5685" s="75"/>
      <c r="G5685" s="75" t="s">
        <v>33</v>
      </c>
      <c r="H5685" s="257">
        <v>399900</v>
      </c>
      <c r="I5685" s="257">
        <v>31</v>
      </c>
      <c r="J5685" s="75">
        <v>0</v>
      </c>
      <c r="K5685" s="75">
        <v>0</v>
      </c>
      <c r="L5685" s="75">
        <v>399900</v>
      </c>
      <c r="M5685" s="75">
        <v>31</v>
      </c>
      <c r="N5685" s="75">
        <v>399900</v>
      </c>
      <c r="O5685" s="75">
        <v>31</v>
      </c>
      <c r="P5685" s="75">
        <v>399900</v>
      </c>
      <c r="Q5685" s="75">
        <v>31</v>
      </c>
      <c r="R5685" s="16">
        <v>1599600</v>
      </c>
      <c r="S5685" s="75">
        <v>124</v>
      </c>
      <c r="T5685" s="75" t="s">
        <v>213</v>
      </c>
      <c r="U5685" s="75" t="s">
        <v>7048</v>
      </c>
      <c r="V5685" s="75" t="s">
        <v>7048</v>
      </c>
    </row>
    <row r="5686" spans="1:22" s="1" customFormat="1" x14ac:dyDescent="0.3">
      <c r="A5686" s="16">
        <v>5681</v>
      </c>
      <c r="B5686" s="77" t="s">
        <v>4654</v>
      </c>
      <c r="C5686" s="75" t="s">
        <v>4653</v>
      </c>
      <c r="D5686" s="75" t="s">
        <v>4655</v>
      </c>
      <c r="E5686" s="75" t="s">
        <v>10578</v>
      </c>
      <c r="F5686" s="75"/>
      <c r="G5686" s="75" t="s">
        <v>9115</v>
      </c>
      <c r="H5686" s="257">
        <v>1599360</v>
      </c>
      <c r="I5686" s="257" t="s">
        <v>9120</v>
      </c>
      <c r="J5686" s="75"/>
      <c r="K5686" s="75"/>
      <c r="L5686" s="75"/>
      <c r="M5686" s="75"/>
      <c r="N5686" s="75"/>
      <c r="O5686" s="75"/>
      <c r="P5686" s="75"/>
      <c r="Q5686" s="75"/>
      <c r="R5686" s="16">
        <v>1599360</v>
      </c>
      <c r="S5686" s="75">
        <v>2</v>
      </c>
      <c r="T5686" s="75" t="s">
        <v>76</v>
      </c>
      <c r="U5686" s="75" t="s">
        <v>2567</v>
      </c>
      <c r="V5686" s="75" t="s">
        <v>10579</v>
      </c>
    </row>
    <row r="5687" spans="1:22" s="1" customFormat="1" ht="75" x14ac:dyDescent="0.3">
      <c r="A5687" s="16">
        <v>5682</v>
      </c>
      <c r="B5687" s="75" t="s">
        <v>6479</v>
      </c>
      <c r="C5687" s="75" t="s">
        <v>6480</v>
      </c>
      <c r="D5687" s="75" t="s">
        <v>6481</v>
      </c>
      <c r="E5687" s="75" t="s">
        <v>13487</v>
      </c>
      <c r="F5687" s="75"/>
      <c r="G5687" s="71" t="s">
        <v>9115</v>
      </c>
      <c r="H5687" s="106">
        <v>1598983.31</v>
      </c>
      <c r="I5687" s="104" t="s">
        <v>9113</v>
      </c>
      <c r="J5687" s="104">
        <v>0</v>
      </c>
      <c r="K5687" s="104">
        <v>0</v>
      </c>
      <c r="L5687" s="104">
        <v>0</v>
      </c>
      <c r="M5687" s="104">
        <v>0</v>
      </c>
      <c r="N5687" s="104">
        <v>0</v>
      </c>
      <c r="O5687" s="104">
        <v>0</v>
      </c>
      <c r="P5687" s="104">
        <v>0</v>
      </c>
      <c r="Q5687" s="104">
        <v>0</v>
      </c>
      <c r="R5687" s="16">
        <v>1598983.31</v>
      </c>
      <c r="S5687" s="339">
        <v>1</v>
      </c>
      <c r="T5687" s="76" t="s">
        <v>13227</v>
      </c>
      <c r="U5687" s="105"/>
      <c r="V5687" s="105"/>
    </row>
    <row r="5688" spans="1:22" s="1" customFormat="1" ht="112.5" x14ac:dyDescent="0.3">
      <c r="A5688" s="16">
        <v>5683</v>
      </c>
      <c r="B5688" s="77" t="s">
        <v>501</v>
      </c>
      <c r="C5688" s="75" t="s">
        <v>502</v>
      </c>
      <c r="D5688" s="75" t="s">
        <v>503</v>
      </c>
      <c r="E5688" s="75" t="s">
        <v>9144</v>
      </c>
      <c r="F5688" s="75"/>
      <c r="G5688" s="75" t="s">
        <v>7034</v>
      </c>
      <c r="H5688" s="257">
        <v>595296</v>
      </c>
      <c r="I5688" s="257">
        <v>60</v>
      </c>
      <c r="J5688" s="75">
        <v>1003300.2000000001</v>
      </c>
      <c r="K5688" s="75">
        <v>80</v>
      </c>
      <c r="L5688" s="75">
        <v>0</v>
      </c>
      <c r="M5688" s="75">
        <v>0</v>
      </c>
      <c r="N5688" s="75">
        <v>0</v>
      </c>
      <c r="O5688" s="75">
        <v>0</v>
      </c>
      <c r="P5688" s="75">
        <v>0</v>
      </c>
      <c r="Q5688" s="75">
        <v>0</v>
      </c>
      <c r="R5688" s="16">
        <v>1598596.2000000002</v>
      </c>
      <c r="S5688" s="75">
        <v>140</v>
      </c>
      <c r="T5688" s="75" t="s">
        <v>9133</v>
      </c>
      <c r="U5688" s="75" t="s">
        <v>83</v>
      </c>
      <c r="V5688" s="75"/>
    </row>
    <row r="5689" spans="1:22" s="1" customFormat="1" ht="187.5" x14ac:dyDescent="0.3">
      <c r="A5689" s="16">
        <v>5684</v>
      </c>
      <c r="B5689" s="77" t="s">
        <v>1322</v>
      </c>
      <c r="C5689" s="75" t="s">
        <v>6799</v>
      </c>
      <c r="D5689" s="75" t="s">
        <v>6800</v>
      </c>
      <c r="E5689" s="75" t="s">
        <v>6801</v>
      </c>
      <c r="F5689" s="75"/>
      <c r="G5689" s="75" t="s">
        <v>1493</v>
      </c>
      <c r="H5689" s="257">
        <v>1598351.34</v>
      </c>
      <c r="I5689" s="257">
        <v>3</v>
      </c>
      <c r="J5689" s="75">
        <v>0</v>
      </c>
      <c r="K5689" s="75">
        <v>0</v>
      </c>
      <c r="L5689" s="75">
        <v>0</v>
      </c>
      <c r="M5689" s="75">
        <v>0</v>
      </c>
      <c r="N5689" s="75">
        <v>0</v>
      </c>
      <c r="O5689" s="75">
        <v>0</v>
      </c>
      <c r="P5689" s="75">
        <v>0</v>
      </c>
      <c r="Q5689" s="75">
        <v>0</v>
      </c>
      <c r="R5689" s="16">
        <v>1598351.34</v>
      </c>
      <c r="S5689" s="75">
        <v>3</v>
      </c>
      <c r="T5689" s="75" t="s">
        <v>76</v>
      </c>
      <c r="U5689" s="75"/>
      <c r="V5689" s="75" t="s">
        <v>5892</v>
      </c>
    </row>
    <row r="5690" spans="1:22" s="1" customFormat="1" ht="75" x14ac:dyDescent="0.3">
      <c r="A5690" s="16">
        <v>5685</v>
      </c>
      <c r="B5690" s="77" t="s">
        <v>384</v>
      </c>
      <c r="C5690" s="75" t="s">
        <v>1392</v>
      </c>
      <c r="D5690" s="75" t="s">
        <v>1393</v>
      </c>
      <c r="E5690" s="75" t="s">
        <v>1397</v>
      </c>
      <c r="F5690" s="75"/>
      <c r="G5690" s="75" t="s">
        <v>49</v>
      </c>
      <c r="H5690" s="499">
        <v>1598000</v>
      </c>
      <c r="I5690" s="257">
        <v>2</v>
      </c>
      <c r="J5690" s="75">
        <v>0</v>
      </c>
      <c r="K5690" s="75">
        <v>0</v>
      </c>
      <c r="L5690" s="75">
        <v>0</v>
      </c>
      <c r="M5690" s="75">
        <v>0</v>
      </c>
      <c r="N5690" s="75">
        <v>0</v>
      </c>
      <c r="O5690" s="75">
        <v>0</v>
      </c>
      <c r="P5690" s="75">
        <v>0</v>
      </c>
      <c r="Q5690" s="75">
        <v>0</v>
      </c>
      <c r="R5690" s="16">
        <v>1598000</v>
      </c>
      <c r="S5690" s="75">
        <v>2</v>
      </c>
      <c r="T5690" s="75" t="s">
        <v>50</v>
      </c>
      <c r="U5690" s="75"/>
      <c r="V5690" s="75"/>
    </row>
    <row r="5691" spans="1:22" s="1" customFormat="1" ht="75" x14ac:dyDescent="0.3">
      <c r="A5691" s="16">
        <v>5686</v>
      </c>
      <c r="B5691" s="136" t="s">
        <v>384</v>
      </c>
      <c r="C5691" s="146" t="s">
        <v>1392</v>
      </c>
      <c r="D5691" s="146" t="s">
        <v>1393</v>
      </c>
      <c r="E5691" s="146" t="s">
        <v>1397</v>
      </c>
      <c r="F5691" s="75"/>
      <c r="G5691" s="75" t="s">
        <v>49</v>
      </c>
      <c r="H5691" s="500">
        <v>1598000</v>
      </c>
      <c r="I5691" s="501">
        <v>2</v>
      </c>
      <c r="J5691" s="146">
        <v>0</v>
      </c>
      <c r="K5691" s="146">
        <v>0</v>
      </c>
      <c r="L5691" s="146">
        <v>0</v>
      </c>
      <c r="M5691" s="146">
        <v>0</v>
      </c>
      <c r="N5691" s="146">
        <v>0</v>
      </c>
      <c r="O5691" s="146">
        <v>0</v>
      </c>
      <c r="P5691" s="75">
        <v>0</v>
      </c>
      <c r="Q5691" s="75">
        <v>0</v>
      </c>
      <c r="R5691" s="16">
        <v>1598000</v>
      </c>
      <c r="S5691" s="75">
        <v>2</v>
      </c>
      <c r="T5691" s="75" t="s">
        <v>50</v>
      </c>
      <c r="U5691" s="75"/>
      <c r="V5691" s="75"/>
    </row>
    <row r="5692" spans="1:22" s="1" customFormat="1" ht="75" x14ac:dyDescent="0.3">
      <c r="A5692" s="16">
        <v>5687</v>
      </c>
      <c r="B5692" s="256" t="s">
        <v>194</v>
      </c>
      <c r="C5692" s="256" t="s">
        <v>3097</v>
      </c>
      <c r="D5692" s="256" t="s">
        <v>3098</v>
      </c>
      <c r="E5692" s="256" t="s">
        <v>15161</v>
      </c>
      <c r="F5692" s="157" t="s">
        <v>14449</v>
      </c>
      <c r="G5692" s="256" t="s">
        <v>7079</v>
      </c>
      <c r="H5692" s="502">
        <v>1597120</v>
      </c>
      <c r="I5692" s="257" t="s">
        <v>9120</v>
      </c>
      <c r="J5692" s="82"/>
      <c r="K5692" s="82"/>
      <c r="L5692" s="82"/>
      <c r="M5692" s="82"/>
      <c r="N5692" s="82"/>
      <c r="O5692" s="82"/>
      <c r="P5692" s="82"/>
      <c r="Q5692" s="82"/>
      <c r="R5692" s="16">
        <v>1597120</v>
      </c>
      <c r="S5692" s="75">
        <v>2</v>
      </c>
      <c r="T5692" s="256" t="s">
        <v>14655</v>
      </c>
      <c r="U5692" s="256"/>
      <c r="V5692" s="82"/>
    </row>
    <row r="5693" spans="1:22" s="1" customFormat="1" ht="112.5" x14ac:dyDescent="0.3">
      <c r="A5693" s="16">
        <v>5688</v>
      </c>
      <c r="B5693" s="78" t="s">
        <v>384</v>
      </c>
      <c r="C5693" s="78" t="s">
        <v>11010</v>
      </c>
      <c r="D5693" s="78" t="s">
        <v>11011</v>
      </c>
      <c r="E5693" s="81" t="s">
        <v>16293</v>
      </c>
      <c r="F5693" s="82">
        <v>6713</v>
      </c>
      <c r="G5693" s="78" t="s">
        <v>33</v>
      </c>
      <c r="H5693" s="503">
        <v>1596500</v>
      </c>
      <c r="I5693" s="87" t="s">
        <v>9113</v>
      </c>
      <c r="J5693" s="167"/>
      <c r="K5693" s="167"/>
      <c r="L5693" s="167"/>
      <c r="M5693" s="167"/>
      <c r="N5693" s="167"/>
      <c r="O5693" s="167"/>
      <c r="P5693" s="167"/>
      <c r="Q5693" s="167"/>
      <c r="R5693" s="16">
        <v>1596500</v>
      </c>
      <c r="S5693" s="177" t="s">
        <v>9113</v>
      </c>
      <c r="T5693" s="77" t="s">
        <v>15928</v>
      </c>
      <c r="U5693" s="79" t="s">
        <v>199</v>
      </c>
      <c r="V5693" s="79" t="s">
        <v>199</v>
      </c>
    </row>
    <row r="5694" spans="1:22" s="1" customFormat="1" ht="318.75" x14ac:dyDescent="0.3">
      <c r="A5694" s="16">
        <v>5689</v>
      </c>
      <c r="B5694" s="77" t="s">
        <v>3231</v>
      </c>
      <c r="C5694" s="75" t="s">
        <v>3232</v>
      </c>
      <c r="D5694" s="75" t="s">
        <v>3233</v>
      </c>
      <c r="E5694" s="75" t="s">
        <v>5657</v>
      </c>
      <c r="F5694" s="75"/>
      <c r="G5694" s="75" t="s">
        <v>24</v>
      </c>
      <c r="H5694" s="257">
        <v>1596000</v>
      </c>
      <c r="I5694" s="257">
        <v>1064</v>
      </c>
      <c r="J5694" s="75">
        <v>0</v>
      </c>
      <c r="K5694" s="75">
        <v>0</v>
      </c>
      <c r="L5694" s="75">
        <v>0</v>
      </c>
      <c r="M5694" s="75">
        <v>0</v>
      </c>
      <c r="N5694" s="75">
        <v>0</v>
      </c>
      <c r="O5694" s="75">
        <v>0</v>
      </c>
      <c r="P5694" s="75">
        <v>0</v>
      </c>
      <c r="Q5694" s="75">
        <v>0</v>
      </c>
      <c r="R5694" s="16">
        <v>1596000</v>
      </c>
      <c r="S5694" s="75">
        <v>1064</v>
      </c>
      <c r="T5694" s="75" t="s">
        <v>76</v>
      </c>
      <c r="U5694" s="75"/>
      <c r="V5694" s="75"/>
    </row>
    <row r="5695" spans="1:22" s="1" customFormat="1" ht="356.25" x14ac:dyDescent="0.3">
      <c r="A5695" s="16">
        <v>5690</v>
      </c>
      <c r="B5695" s="77" t="s">
        <v>2062</v>
      </c>
      <c r="C5695" s="75" t="s">
        <v>2063</v>
      </c>
      <c r="D5695" s="75" t="s">
        <v>2064</v>
      </c>
      <c r="E5695" s="75" t="s">
        <v>6606</v>
      </c>
      <c r="F5695" s="75"/>
      <c r="G5695" s="75" t="s">
        <v>7035</v>
      </c>
      <c r="H5695" s="257">
        <v>1596000</v>
      </c>
      <c r="I5695" s="257">
        <v>280</v>
      </c>
      <c r="J5695" s="75">
        <v>0</v>
      </c>
      <c r="K5695" s="75">
        <v>0</v>
      </c>
      <c r="L5695" s="75">
        <v>0</v>
      </c>
      <c r="M5695" s="75">
        <v>0</v>
      </c>
      <c r="N5695" s="75">
        <v>0</v>
      </c>
      <c r="O5695" s="75">
        <v>0</v>
      </c>
      <c r="P5695" s="75">
        <v>0</v>
      </c>
      <c r="Q5695" s="75">
        <v>0</v>
      </c>
      <c r="R5695" s="16">
        <v>1596000</v>
      </c>
      <c r="S5695" s="75">
        <v>280</v>
      </c>
      <c r="T5695" s="75" t="s">
        <v>76</v>
      </c>
      <c r="U5695" s="75"/>
      <c r="V5695" s="75"/>
    </row>
    <row r="5696" spans="1:22" s="1" customFormat="1" ht="37.5" x14ac:dyDescent="0.3">
      <c r="A5696" s="16">
        <v>5691</v>
      </c>
      <c r="B5696" s="77" t="s">
        <v>8807</v>
      </c>
      <c r="C5696" s="75" t="s">
        <v>5370</v>
      </c>
      <c r="D5696" s="75" t="s">
        <v>2122</v>
      </c>
      <c r="E5696" s="75" t="s">
        <v>5371</v>
      </c>
      <c r="F5696" s="75"/>
      <c r="G5696" s="75" t="s">
        <v>33</v>
      </c>
      <c r="H5696" s="257">
        <v>398000</v>
      </c>
      <c r="I5696" s="257">
        <v>20</v>
      </c>
      <c r="J5696" s="75">
        <v>299250</v>
      </c>
      <c r="K5696" s="75">
        <v>15</v>
      </c>
      <c r="L5696" s="75">
        <v>299250</v>
      </c>
      <c r="M5696" s="75">
        <v>15</v>
      </c>
      <c r="N5696" s="75">
        <v>299250</v>
      </c>
      <c r="O5696" s="75">
        <v>15</v>
      </c>
      <c r="P5696" s="75">
        <v>299250</v>
      </c>
      <c r="Q5696" s="75">
        <v>15</v>
      </c>
      <c r="R5696" s="16">
        <v>1595000</v>
      </c>
      <c r="S5696" s="75">
        <v>80</v>
      </c>
      <c r="T5696" s="75" t="s">
        <v>213</v>
      </c>
      <c r="U5696" s="75" t="s">
        <v>7048</v>
      </c>
      <c r="V5696" s="75" t="s">
        <v>7048</v>
      </c>
    </row>
    <row r="5697" spans="1:22" s="1" customFormat="1" ht="37.5" x14ac:dyDescent="0.3">
      <c r="A5697" s="16">
        <v>5692</v>
      </c>
      <c r="B5697" s="77" t="s">
        <v>11204</v>
      </c>
      <c r="C5697" s="75" t="s">
        <v>11205</v>
      </c>
      <c r="D5697" s="75" t="s">
        <v>11206</v>
      </c>
      <c r="E5697" s="75" t="s">
        <v>11207</v>
      </c>
      <c r="F5697" s="75"/>
      <c r="G5697" s="75" t="s">
        <v>1493</v>
      </c>
      <c r="H5697" s="257">
        <v>318259.20000000001</v>
      </c>
      <c r="I5697" s="257">
        <v>40</v>
      </c>
      <c r="J5697" s="75">
        <v>318259.20000000001</v>
      </c>
      <c r="K5697" s="75">
        <v>40</v>
      </c>
      <c r="L5697" s="75">
        <v>318259.20000000001</v>
      </c>
      <c r="M5697" s="75">
        <v>40</v>
      </c>
      <c r="N5697" s="75">
        <v>318259.20000000001</v>
      </c>
      <c r="O5697" s="75">
        <v>40</v>
      </c>
      <c r="P5697" s="75">
        <v>318259.20000000001</v>
      </c>
      <c r="Q5697" s="75">
        <v>40</v>
      </c>
      <c r="R5697" s="16">
        <v>1591296</v>
      </c>
      <c r="S5697" s="75">
        <v>200</v>
      </c>
      <c r="T5697" s="75" t="s">
        <v>1113</v>
      </c>
      <c r="U5697" s="75" t="s">
        <v>268</v>
      </c>
      <c r="V5697" s="340" t="s">
        <v>199</v>
      </c>
    </row>
    <row r="5698" spans="1:22" s="1" customFormat="1" ht="56.25" x14ac:dyDescent="0.3">
      <c r="A5698" s="16">
        <v>5693</v>
      </c>
      <c r="B5698" s="16" t="s">
        <v>13379</v>
      </c>
      <c r="C5698" s="16" t="s">
        <v>13380</v>
      </c>
      <c r="D5698" s="16" t="s">
        <v>160</v>
      </c>
      <c r="E5698" s="16" t="s">
        <v>13488</v>
      </c>
      <c r="F5698" s="16"/>
      <c r="G5698" s="71" t="s">
        <v>9115</v>
      </c>
      <c r="H5698" s="106">
        <v>1590938.72</v>
      </c>
      <c r="I5698" s="104" t="s">
        <v>9113</v>
      </c>
      <c r="J5698" s="104">
        <v>0</v>
      </c>
      <c r="K5698" s="104">
        <v>0</v>
      </c>
      <c r="L5698" s="104">
        <v>0</v>
      </c>
      <c r="M5698" s="104">
        <v>0</v>
      </c>
      <c r="N5698" s="104">
        <v>0</v>
      </c>
      <c r="O5698" s="104">
        <v>0</v>
      </c>
      <c r="P5698" s="104">
        <v>0</v>
      </c>
      <c r="Q5698" s="104">
        <v>0</v>
      </c>
      <c r="R5698" s="16">
        <v>1590938.72</v>
      </c>
      <c r="S5698" s="339">
        <v>1</v>
      </c>
      <c r="T5698" s="76" t="s">
        <v>13227</v>
      </c>
      <c r="U5698" s="105" t="s">
        <v>35</v>
      </c>
      <c r="V5698" s="105" t="s">
        <v>1613</v>
      </c>
    </row>
    <row r="5699" spans="1:22" s="8" customFormat="1" ht="409.5" x14ac:dyDescent="0.3">
      <c r="A5699" s="16">
        <v>5694</v>
      </c>
      <c r="B5699" s="243" t="s">
        <v>6253</v>
      </c>
      <c r="C5699" s="134" t="s">
        <v>9687</v>
      </c>
      <c r="D5699" s="134" t="s">
        <v>11457</v>
      </c>
      <c r="E5699" s="134" t="s">
        <v>11458</v>
      </c>
      <c r="F5699" s="134"/>
      <c r="G5699" s="341" t="s">
        <v>11424</v>
      </c>
      <c r="H5699" s="353">
        <v>242774.98</v>
      </c>
      <c r="I5699" s="353">
        <v>14</v>
      </c>
      <c r="J5699" s="342">
        <v>496301.42</v>
      </c>
      <c r="K5699" s="342">
        <v>27</v>
      </c>
      <c r="L5699" s="343">
        <v>270208.55</v>
      </c>
      <c r="M5699" s="343">
        <v>14</v>
      </c>
      <c r="N5699" s="343">
        <v>283718.98</v>
      </c>
      <c r="O5699" s="343">
        <v>14</v>
      </c>
      <c r="P5699" s="343">
        <v>297904.92</v>
      </c>
      <c r="Q5699" s="343">
        <v>14</v>
      </c>
      <c r="R5699" s="16">
        <v>1590908.8499999999</v>
      </c>
      <c r="S5699" s="75">
        <v>83</v>
      </c>
      <c r="T5699" s="341" t="s">
        <v>966</v>
      </c>
      <c r="U5699" s="96" t="s">
        <v>8268</v>
      </c>
      <c r="V5699" s="96" t="s">
        <v>11459</v>
      </c>
    </row>
    <row r="5700" spans="1:22" s="8" customFormat="1" ht="37.5" x14ac:dyDescent="0.3">
      <c r="A5700" s="16">
        <v>5695</v>
      </c>
      <c r="B5700" s="21" t="s">
        <v>5819</v>
      </c>
      <c r="C5700" s="16" t="s">
        <v>5820</v>
      </c>
      <c r="D5700" s="16" t="s">
        <v>5821</v>
      </c>
      <c r="E5700" s="16" t="s">
        <v>6108</v>
      </c>
      <c r="F5700" s="16"/>
      <c r="G5700" s="75" t="s">
        <v>1493</v>
      </c>
      <c r="H5700" s="257">
        <v>1587600</v>
      </c>
      <c r="I5700" s="257">
        <v>40</v>
      </c>
      <c r="J5700" s="75">
        <v>0</v>
      </c>
      <c r="K5700" s="75">
        <v>0</v>
      </c>
      <c r="L5700" s="75">
        <v>0</v>
      </c>
      <c r="M5700" s="75">
        <v>0</v>
      </c>
      <c r="N5700" s="75">
        <v>0</v>
      </c>
      <c r="O5700" s="75">
        <v>0</v>
      </c>
      <c r="P5700" s="75">
        <v>0</v>
      </c>
      <c r="Q5700" s="75">
        <v>0</v>
      </c>
      <c r="R5700" s="16">
        <v>1587600</v>
      </c>
      <c r="S5700" s="75">
        <v>40</v>
      </c>
      <c r="T5700" s="75" t="s">
        <v>76</v>
      </c>
      <c r="U5700" s="75"/>
      <c r="V5700" s="75"/>
    </row>
    <row r="5701" spans="1:22" s="8" customFormat="1" ht="56.25" x14ac:dyDescent="0.3">
      <c r="A5701" s="16">
        <v>5696</v>
      </c>
      <c r="B5701" s="51" t="s">
        <v>993</v>
      </c>
      <c r="C5701" s="51" t="s">
        <v>1888</v>
      </c>
      <c r="D5701" s="51" t="s">
        <v>1889</v>
      </c>
      <c r="E5701" s="17" t="s">
        <v>15170</v>
      </c>
      <c r="F5701" s="17"/>
      <c r="G5701" s="256" t="s">
        <v>33</v>
      </c>
      <c r="H5701" s="257">
        <v>347200</v>
      </c>
      <c r="I5701" s="257">
        <v>10</v>
      </c>
      <c r="J5701" s="257">
        <v>310000</v>
      </c>
      <c r="K5701" s="256">
        <v>10</v>
      </c>
      <c r="L5701" s="257">
        <v>310000</v>
      </c>
      <c r="M5701" s="256">
        <v>10</v>
      </c>
      <c r="N5701" s="257">
        <v>310000</v>
      </c>
      <c r="O5701" s="256">
        <v>10</v>
      </c>
      <c r="P5701" s="257">
        <v>310000</v>
      </c>
      <c r="Q5701" s="256">
        <v>10</v>
      </c>
      <c r="R5701" s="16">
        <v>1587200</v>
      </c>
      <c r="S5701" s="75">
        <v>50</v>
      </c>
      <c r="T5701" s="75" t="s">
        <v>14724</v>
      </c>
      <c r="U5701" s="94"/>
      <c r="V5701" s="94"/>
    </row>
    <row r="5702" spans="1:22" s="9" customFormat="1" ht="56.25" x14ac:dyDescent="0.2">
      <c r="A5702" s="16">
        <v>5697</v>
      </c>
      <c r="B5702" s="16" t="s">
        <v>1930</v>
      </c>
      <c r="C5702" s="16" t="s">
        <v>13267</v>
      </c>
      <c r="D5702" s="16" t="s">
        <v>13268</v>
      </c>
      <c r="E5702" s="16" t="s">
        <v>13480</v>
      </c>
      <c r="F5702" s="16"/>
      <c r="G5702" s="71" t="s">
        <v>9115</v>
      </c>
      <c r="H5702" s="106">
        <v>755578.55</v>
      </c>
      <c r="I5702" s="344">
        <v>2</v>
      </c>
      <c r="J5702" s="344">
        <v>831136</v>
      </c>
      <c r="K5702" s="344">
        <v>2</v>
      </c>
      <c r="L5702" s="104">
        <v>0</v>
      </c>
      <c r="M5702" s="104">
        <v>0</v>
      </c>
      <c r="N5702" s="104">
        <v>0</v>
      </c>
      <c r="O5702" s="104">
        <v>0</v>
      </c>
      <c r="P5702" s="104">
        <v>0</v>
      </c>
      <c r="Q5702" s="104">
        <v>0</v>
      </c>
      <c r="R5702" s="16">
        <v>1586714.55</v>
      </c>
      <c r="S5702" s="339">
        <v>4</v>
      </c>
      <c r="T5702" s="76" t="s">
        <v>13227</v>
      </c>
      <c r="U5702" s="105"/>
      <c r="V5702" s="105"/>
    </row>
    <row r="5703" spans="1:22" s="9" customFormat="1" ht="393.75" x14ac:dyDescent="0.2">
      <c r="A5703" s="16">
        <v>5698</v>
      </c>
      <c r="B5703" s="21" t="s">
        <v>5839</v>
      </c>
      <c r="C5703" s="16" t="s">
        <v>4657</v>
      </c>
      <c r="D5703" s="16" t="s">
        <v>4658</v>
      </c>
      <c r="E5703" s="16" t="s">
        <v>6626</v>
      </c>
      <c r="F5703" s="16"/>
      <c r="G5703" s="75" t="s">
        <v>1493</v>
      </c>
      <c r="H5703" s="257">
        <v>1584884</v>
      </c>
      <c r="I5703" s="257">
        <v>46</v>
      </c>
      <c r="J5703" s="75">
        <v>0</v>
      </c>
      <c r="K5703" s="75">
        <v>0</v>
      </c>
      <c r="L5703" s="75">
        <v>0</v>
      </c>
      <c r="M5703" s="75">
        <v>0</v>
      </c>
      <c r="N5703" s="75">
        <v>0</v>
      </c>
      <c r="O5703" s="75">
        <v>0</v>
      </c>
      <c r="P5703" s="75">
        <v>0</v>
      </c>
      <c r="Q5703" s="75">
        <v>0</v>
      </c>
      <c r="R5703" s="16">
        <v>1584884</v>
      </c>
      <c r="S5703" s="75">
        <v>46</v>
      </c>
      <c r="T5703" s="75" t="s">
        <v>76</v>
      </c>
      <c r="U5703" s="75"/>
      <c r="V5703" s="75"/>
    </row>
    <row r="5704" spans="1:22" s="9" customFormat="1" ht="225" x14ac:dyDescent="0.2">
      <c r="A5704" s="16">
        <v>5699</v>
      </c>
      <c r="B5704" s="21" t="s">
        <v>8808</v>
      </c>
      <c r="C5704" s="16" t="s">
        <v>8601</v>
      </c>
      <c r="D5704" s="16" t="s">
        <v>538</v>
      </c>
      <c r="E5704" s="16" t="s">
        <v>8602</v>
      </c>
      <c r="F5704" s="16"/>
      <c r="G5704" s="75" t="s">
        <v>1664</v>
      </c>
      <c r="H5704" s="257">
        <v>252759.99999999994</v>
      </c>
      <c r="I5704" s="257">
        <v>633</v>
      </c>
      <c r="J5704" s="75">
        <v>414884</v>
      </c>
      <c r="K5704" s="75">
        <v>950</v>
      </c>
      <c r="L5704" s="75">
        <v>305704</v>
      </c>
      <c r="M5704" s="75">
        <v>700</v>
      </c>
      <c r="N5704" s="75">
        <v>305704</v>
      </c>
      <c r="O5704" s="75">
        <v>700</v>
      </c>
      <c r="P5704" s="75">
        <v>305704</v>
      </c>
      <c r="Q5704" s="75">
        <v>700</v>
      </c>
      <c r="R5704" s="16">
        <v>1584756</v>
      </c>
      <c r="S5704" s="75">
        <v>3683</v>
      </c>
      <c r="T5704" s="75" t="s">
        <v>213</v>
      </c>
      <c r="U5704" s="75" t="s">
        <v>7048</v>
      </c>
      <c r="V5704" s="75" t="s">
        <v>7048</v>
      </c>
    </row>
    <row r="5705" spans="1:22" s="9" customFormat="1" ht="75" customHeight="1" x14ac:dyDescent="0.3">
      <c r="A5705" s="16">
        <v>5700</v>
      </c>
      <c r="B5705" s="114" t="s">
        <v>14325</v>
      </c>
      <c r="C5705" s="114" t="s">
        <v>11411</v>
      </c>
      <c r="D5705" s="114" t="s">
        <v>11412</v>
      </c>
      <c r="E5705" s="114" t="s">
        <v>1051</v>
      </c>
      <c r="F5705" s="114" t="s">
        <v>14449</v>
      </c>
      <c r="G5705" s="81" t="s">
        <v>9115</v>
      </c>
      <c r="H5705" s="503">
        <v>1583904.94</v>
      </c>
      <c r="I5705" s="87" t="s">
        <v>9266</v>
      </c>
      <c r="J5705" s="76"/>
      <c r="K5705" s="76"/>
      <c r="L5705" s="76"/>
      <c r="M5705" s="76"/>
      <c r="N5705" s="76"/>
      <c r="O5705" s="76"/>
      <c r="P5705" s="76"/>
      <c r="Q5705" s="76"/>
      <c r="R5705" s="16">
        <v>1583904.94</v>
      </c>
      <c r="S5705" s="77">
        <v>4</v>
      </c>
      <c r="T5705" s="76" t="s">
        <v>15828</v>
      </c>
      <c r="U5705" s="79"/>
      <c r="V5705" s="95"/>
    </row>
    <row r="5706" spans="1:22" s="9" customFormat="1" ht="37.5" customHeight="1" x14ac:dyDescent="0.3">
      <c r="A5706" s="16">
        <v>5701</v>
      </c>
      <c r="B5706" s="114" t="s">
        <v>955</v>
      </c>
      <c r="C5706" s="114" t="s">
        <v>956</v>
      </c>
      <c r="D5706" s="114" t="s">
        <v>957</v>
      </c>
      <c r="E5706" s="114" t="s">
        <v>1051</v>
      </c>
      <c r="F5706" s="114" t="s">
        <v>14449</v>
      </c>
      <c r="G5706" s="81" t="s">
        <v>7084</v>
      </c>
      <c r="H5706" s="503">
        <v>1582156.8</v>
      </c>
      <c r="I5706" s="87" t="s">
        <v>10811</v>
      </c>
      <c r="J5706" s="76"/>
      <c r="K5706" s="76"/>
      <c r="L5706" s="76"/>
      <c r="M5706" s="76"/>
      <c r="N5706" s="76"/>
      <c r="O5706" s="76"/>
      <c r="P5706" s="76"/>
      <c r="Q5706" s="76"/>
      <c r="R5706" s="16">
        <v>1582156.8</v>
      </c>
      <c r="S5706" s="77">
        <v>1200</v>
      </c>
      <c r="T5706" s="76" t="s">
        <v>15828</v>
      </c>
      <c r="U5706" s="79"/>
      <c r="V5706" s="95"/>
    </row>
    <row r="5707" spans="1:22" s="9" customFormat="1" ht="409.5" x14ac:dyDescent="0.2">
      <c r="A5707" s="16">
        <v>5702</v>
      </c>
      <c r="B5707" s="21" t="s">
        <v>1402</v>
      </c>
      <c r="C5707" s="16" t="s">
        <v>1403</v>
      </c>
      <c r="D5707" s="16" t="s">
        <v>448</v>
      </c>
      <c r="E5707" s="16" t="s">
        <v>2279</v>
      </c>
      <c r="F5707" s="16"/>
      <c r="G5707" s="75" t="s">
        <v>1493</v>
      </c>
      <c r="H5707" s="257">
        <v>381979.19999999995</v>
      </c>
      <c r="I5707" s="257">
        <v>150</v>
      </c>
      <c r="J5707" s="75">
        <v>282235.62385000003</v>
      </c>
      <c r="K5707" s="75">
        <v>150</v>
      </c>
      <c r="L5707" s="75">
        <v>293525.04880400002</v>
      </c>
      <c r="M5707" s="75">
        <v>150</v>
      </c>
      <c r="N5707" s="75">
        <v>305266.05075616005</v>
      </c>
      <c r="O5707" s="75">
        <v>150</v>
      </c>
      <c r="P5707" s="75">
        <v>317476.69278640649</v>
      </c>
      <c r="Q5707" s="75">
        <v>150</v>
      </c>
      <c r="R5707" s="16">
        <v>1580482.6161965665</v>
      </c>
      <c r="S5707" s="75">
        <v>750</v>
      </c>
      <c r="T5707" s="75" t="s">
        <v>966</v>
      </c>
      <c r="U5707" s="75" t="s">
        <v>35</v>
      </c>
      <c r="V5707" s="75" t="s">
        <v>199</v>
      </c>
    </row>
    <row r="5708" spans="1:22" s="9" customFormat="1" ht="225" x14ac:dyDescent="0.2">
      <c r="A5708" s="16">
        <v>5703</v>
      </c>
      <c r="B5708" s="21" t="s">
        <v>514</v>
      </c>
      <c r="C5708" s="16" t="s">
        <v>2281</v>
      </c>
      <c r="D5708" s="16" t="s">
        <v>2282</v>
      </c>
      <c r="E5708" s="16" t="s">
        <v>6674</v>
      </c>
      <c r="F5708" s="16"/>
      <c r="G5708" s="75" t="s">
        <v>1493</v>
      </c>
      <c r="H5708" s="257">
        <v>1580000</v>
      </c>
      <c r="I5708" s="257">
        <v>1</v>
      </c>
      <c r="J5708" s="75">
        <v>0</v>
      </c>
      <c r="K5708" s="75">
        <v>0</v>
      </c>
      <c r="L5708" s="75">
        <v>0</v>
      </c>
      <c r="M5708" s="75">
        <v>0</v>
      </c>
      <c r="N5708" s="75">
        <v>0</v>
      </c>
      <c r="O5708" s="75">
        <v>0</v>
      </c>
      <c r="P5708" s="75">
        <v>0</v>
      </c>
      <c r="Q5708" s="75">
        <v>0</v>
      </c>
      <c r="R5708" s="16">
        <v>1580000</v>
      </c>
      <c r="S5708" s="75">
        <v>1</v>
      </c>
      <c r="T5708" s="75" t="s">
        <v>76</v>
      </c>
      <c r="U5708" s="75"/>
      <c r="V5708" s="75"/>
    </row>
    <row r="5709" spans="1:22" s="9" customFormat="1" ht="409.5" x14ac:dyDescent="0.2">
      <c r="A5709" s="16">
        <v>5704</v>
      </c>
      <c r="B5709" s="21" t="s">
        <v>4470</v>
      </c>
      <c r="C5709" s="16" t="s">
        <v>4471</v>
      </c>
      <c r="D5709" s="16" t="s">
        <v>4472</v>
      </c>
      <c r="E5709" s="16" t="s">
        <v>4473</v>
      </c>
      <c r="F5709" s="16"/>
      <c r="G5709" s="75" t="s">
        <v>1493</v>
      </c>
      <c r="H5709" s="257">
        <v>1578150</v>
      </c>
      <c r="I5709" s="257">
        <v>10</v>
      </c>
      <c r="J5709" s="75">
        <v>0</v>
      </c>
      <c r="K5709" s="75">
        <v>0</v>
      </c>
      <c r="L5709" s="75">
        <v>0</v>
      </c>
      <c r="M5709" s="75">
        <v>0</v>
      </c>
      <c r="N5709" s="75">
        <v>0</v>
      </c>
      <c r="O5709" s="75">
        <v>0</v>
      </c>
      <c r="P5709" s="75">
        <v>0</v>
      </c>
      <c r="Q5709" s="75">
        <v>0</v>
      </c>
      <c r="R5709" s="16">
        <v>1578150</v>
      </c>
      <c r="S5709" s="75">
        <v>10</v>
      </c>
      <c r="T5709" s="75" t="s">
        <v>76</v>
      </c>
      <c r="U5709" s="75" t="s">
        <v>204</v>
      </c>
      <c r="V5709" s="75" t="s">
        <v>4474</v>
      </c>
    </row>
    <row r="5710" spans="1:22" s="9" customFormat="1" ht="93.75" x14ac:dyDescent="0.2">
      <c r="A5710" s="16">
        <v>5705</v>
      </c>
      <c r="B5710" s="21" t="s">
        <v>8809</v>
      </c>
      <c r="C5710" s="16" t="s">
        <v>8092</v>
      </c>
      <c r="D5710" s="16" t="s">
        <v>438</v>
      </c>
      <c r="E5710" s="16" t="s">
        <v>8093</v>
      </c>
      <c r="F5710" s="16"/>
      <c r="G5710" s="75" t="s">
        <v>33</v>
      </c>
      <c r="H5710" s="257">
        <v>274770</v>
      </c>
      <c r="I5710" s="257">
        <v>10</v>
      </c>
      <c r="J5710" s="75">
        <v>394019.99</v>
      </c>
      <c r="K5710" s="75">
        <v>13</v>
      </c>
      <c r="L5710" s="75">
        <v>303092.3</v>
      </c>
      <c r="M5710" s="75">
        <v>10</v>
      </c>
      <c r="N5710" s="75">
        <v>303092.3</v>
      </c>
      <c r="O5710" s="75">
        <v>10</v>
      </c>
      <c r="P5710" s="75">
        <v>303092.3</v>
      </c>
      <c r="Q5710" s="75">
        <v>10</v>
      </c>
      <c r="R5710" s="16">
        <v>1578066.8900000001</v>
      </c>
      <c r="S5710" s="75">
        <v>53</v>
      </c>
      <c r="T5710" s="75" t="s">
        <v>213</v>
      </c>
      <c r="U5710" s="75" t="s">
        <v>7048</v>
      </c>
      <c r="V5710" s="75" t="s">
        <v>7048</v>
      </c>
    </row>
    <row r="5711" spans="1:22" s="9" customFormat="1" ht="337.5" x14ac:dyDescent="0.2">
      <c r="A5711" s="16">
        <v>5706</v>
      </c>
      <c r="B5711" s="21" t="s">
        <v>417</v>
      </c>
      <c r="C5711" s="16" t="s">
        <v>1577</v>
      </c>
      <c r="D5711" s="16" t="s">
        <v>1578</v>
      </c>
      <c r="E5711" s="16" t="s">
        <v>5436</v>
      </c>
      <c r="F5711" s="16"/>
      <c r="G5711" s="75" t="s">
        <v>1493</v>
      </c>
      <c r="H5711" s="257">
        <v>1577765.6999999997</v>
      </c>
      <c r="I5711" s="257">
        <v>57</v>
      </c>
      <c r="J5711" s="75">
        <v>0</v>
      </c>
      <c r="K5711" s="75">
        <v>0</v>
      </c>
      <c r="L5711" s="75">
        <v>0</v>
      </c>
      <c r="M5711" s="75">
        <v>0</v>
      </c>
      <c r="N5711" s="75">
        <v>0</v>
      </c>
      <c r="O5711" s="75">
        <v>0</v>
      </c>
      <c r="P5711" s="75">
        <v>0</v>
      </c>
      <c r="Q5711" s="75">
        <v>0</v>
      </c>
      <c r="R5711" s="16">
        <v>1577765.6999999997</v>
      </c>
      <c r="S5711" s="75">
        <v>57</v>
      </c>
      <c r="T5711" s="75" t="s">
        <v>76</v>
      </c>
      <c r="U5711" s="75" t="s">
        <v>2567</v>
      </c>
      <c r="V5711" s="75" t="s">
        <v>5437</v>
      </c>
    </row>
    <row r="5712" spans="1:22" s="9" customFormat="1" ht="37.5" x14ac:dyDescent="0.2">
      <c r="A5712" s="16">
        <v>5707</v>
      </c>
      <c r="B5712" s="21" t="s">
        <v>8810</v>
      </c>
      <c r="C5712" s="16" t="s">
        <v>8811</v>
      </c>
      <c r="D5712" s="16" t="s">
        <v>993</v>
      </c>
      <c r="E5712" s="16" t="s">
        <v>8812</v>
      </c>
      <c r="F5712" s="16"/>
      <c r="G5712" s="75" t="s">
        <v>33</v>
      </c>
      <c r="H5712" s="257">
        <v>271996</v>
      </c>
      <c r="I5712" s="257">
        <v>4</v>
      </c>
      <c r="J5712" s="75">
        <v>326395.2</v>
      </c>
      <c r="K5712" s="75">
        <v>4</v>
      </c>
      <c r="L5712" s="75">
        <v>326395.2</v>
      </c>
      <c r="M5712" s="75">
        <v>4</v>
      </c>
      <c r="N5712" s="75">
        <v>326395.2</v>
      </c>
      <c r="O5712" s="75">
        <v>4</v>
      </c>
      <c r="P5712" s="75">
        <v>326395.2</v>
      </c>
      <c r="Q5712" s="75">
        <v>4</v>
      </c>
      <c r="R5712" s="16">
        <v>1577576.7999999998</v>
      </c>
      <c r="S5712" s="75">
        <v>20</v>
      </c>
      <c r="T5712" s="75" t="s">
        <v>213</v>
      </c>
      <c r="U5712" s="75" t="s">
        <v>7048</v>
      </c>
      <c r="V5712" s="75" t="s">
        <v>7048</v>
      </c>
    </row>
    <row r="5713" spans="1:22" s="9" customFormat="1" ht="75" x14ac:dyDescent="0.2">
      <c r="A5713" s="16">
        <v>5708</v>
      </c>
      <c r="B5713" s="21" t="s">
        <v>326</v>
      </c>
      <c r="C5713" s="16" t="s">
        <v>5616</v>
      </c>
      <c r="D5713" s="16" t="s">
        <v>5617</v>
      </c>
      <c r="E5713" s="16" t="s">
        <v>6387</v>
      </c>
      <c r="F5713" s="16"/>
      <c r="G5713" s="75" t="s">
        <v>24</v>
      </c>
      <c r="H5713" s="257">
        <v>1576185</v>
      </c>
      <c r="I5713" s="257">
        <v>1781</v>
      </c>
      <c r="J5713" s="75">
        <v>0</v>
      </c>
      <c r="K5713" s="75">
        <v>0</v>
      </c>
      <c r="L5713" s="75">
        <v>0</v>
      </c>
      <c r="M5713" s="75">
        <v>0</v>
      </c>
      <c r="N5713" s="75">
        <v>0</v>
      </c>
      <c r="O5713" s="75">
        <v>0</v>
      </c>
      <c r="P5713" s="75">
        <v>0</v>
      </c>
      <c r="Q5713" s="75">
        <v>0</v>
      </c>
      <c r="R5713" s="16">
        <v>1576185</v>
      </c>
      <c r="S5713" s="75">
        <v>1781</v>
      </c>
      <c r="T5713" s="75" t="s">
        <v>76</v>
      </c>
      <c r="U5713" s="75"/>
      <c r="V5713" s="75"/>
    </row>
    <row r="5714" spans="1:22" s="9" customFormat="1" ht="56.25" x14ac:dyDescent="0.2">
      <c r="A5714" s="16">
        <v>5709</v>
      </c>
      <c r="B5714" s="21" t="s">
        <v>9463</v>
      </c>
      <c r="C5714" s="16" t="s">
        <v>10451</v>
      </c>
      <c r="D5714" s="16" t="s">
        <v>10452</v>
      </c>
      <c r="E5714" s="16" t="s">
        <v>10453</v>
      </c>
      <c r="F5714" s="16"/>
      <c r="G5714" s="75" t="s">
        <v>10454</v>
      </c>
      <c r="H5714" s="257">
        <v>1575369.6</v>
      </c>
      <c r="I5714" s="257" t="s">
        <v>10455</v>
      </c>
      <c r="J5714" s="75"/>
      <c r="K5714" s="75"/>
      <c r="L5714" s="75"/>
      <c r="M5714" s="75"/>
      <c r="N5714" s="75"/>
      <c r="O5714" s="75"/>
      <c r="P5714" s="75"/>
      <c r="Q5714" s="75"/>
      <c r="R5714" s="16">
        <v>1575369.6</v>
      </c>
      <c r="S5714" s="75">
        <v>394</v>
      </c>
      <c r="T5714" s="75" t="s">
        <v>76</v>
      </c>
      <c r="U5714" s="75" t="s">
        <v>2567</v>
      </c>
      <c r="V5714" s="75" t="s">
        <v>10456</v>
      </c>
    </row>
    <row r="5715" spans="1:22" s="9" customFormat="1" ht="409.5" x14ac:dyDescent="0.2">
      <c r="A5715" s="16">
        <v>5710</v>
      </c>
      <c r="B5715" s="21" t="s">
        <v>6446</v>
      </c>
      <c r="C5715" s="16" t="s">
        <v>6447</v>
      </c>
      <c r="D5715" s="16" t="s">
        <v>6448</v>
      </c>
      <c r="E5715" s="16" t="s">
        <v>6786</v>
      </c>
      <c r="F5715" s="16"/>
      <c r="G5715" s="75" t="s">
        <v>1493</v>
      </c>
      <c r="H5715" s="257">
        <v>1575320</v>
      </c>
      <c r="I5715" s="257">
        <v>4</v>
      </c>
      <c r="J5715" s="75">
        <v>0</v>
      </c>
      <c r="K5715" s="75">
        <v>0</v>
      </c>
      <c r="L5715" s="75">
        <v>0</v>
      </c>
      <c r="M5715" s="75">
        <v>0</v>
      </c>
      <c r="N5715" s="75">
        <v>0</v>
      </c>
      <c r="O5715" s="75">
        <v>0</v>
      </c>
      <c r="P5715" s="75">
        <v>0</v>
      </c>
      <c r="Q5715" s="75">
        <v>0</v>
      </c>
      <c r="R5715" s="16">
        <v>1575320</v>
      </c>
      <c r="S5715" s="75">
        <v>4</v>
      </c>
      <c r="T5715" s="75" t="s">
        <v>76</v>
      </c>
      <c r="U5715" s="75"/>
      <c r="V5715" s="75" t="s">
        <v>6787</v>
      </c>
    </row>
    <row r="5716" spans="1:22" s="9" customFormat="1" ht="93.75" x14ac:dyDescent="0.2">
      <c r="A5716" s="16">
        <v>5711</v>
      </c>
      <c r="B5716" s="21" t="s">
        <v>573</v>
      </c>
      <c r="C5716" s="16" t="s">
        <v>5714</v>
      </c>
      <c r="D5716" s="16" t="s">
        <v>5715</v>
      </c>
      <c r="E5716" s="16" t="s">
        <v>6287</v>
      </c>
      <c r="F5716" s="16"/>
      <c r="G5716" s="75" t="s">
        <v>1493</v>
      </c>
      <c r="H5716" s="257">
        <v>1575000</v>
      </c>
      <c r="I5716" s="257">
        <v>3</v>
      </c>
      <c r="J5716" s="75">
        <v>0</v>
      </c>
      <c r="K5716" s="75">
        <v>0</v>
      </c>
      <c r="L5716" s="75">
        <v>0</v>
      </c>
      <c r="M5716" s="75">
        <v>0</v>
      </c>
      <c r="N5716" s="75">
        <v>0</v>
      </c>
      <c r="O5716" s="75">
        <v>0</v>
      </c>
      <c r="P5716" s="75">
        <v>0</v>
      </c>
      <c r="Q5716" s="75">
        <v>0</v>
      </c>
      <c r="R5716" s="16">
        <v>1575000</v>
      </c>
      <c r="S5716" s="75">
        <v>3</v>
      </c>
      <c r="T5716" s="75" t="s">
        <v>76</v>
      </c>
      <c r="U5716" s="75"/>
      <c r="V5716" s="75"/>
    </row>
    <row r="5717" spans="1:22" s="7" customFormat="1" ht="337.5" x14ac:dyDescent="0.3">
      <c r="A5717" s="16">
        <v>5712</v>
      </c>
      <c r="B5717" s="21" t="s">
        <v>2949</v>
      </c>
      <c r="C5717" s="16" t="s">
        <v>6382</v>
      </c>
      <c r="D5717" s="16" t="s">
        <v>4590</v>
      </c>
      <c r="E5717" s="16" t="s">
        <v>6537</v>
      </c>
      <c r="F5717" s="16"/>
      <c r="G5717" s="75" t="s">
        <v>1493</v>
      </c>
      <c r="H5717" s="257">
        <v>1575000</v>
      </c>
      <c r="I5717" s="257">
        <v>1</v>
      </c>
      <c r="J5717" s="75">
        <v>0</v>
      </c>
      <c r="K5717" s="75">
        <v>0</v>
      </c>
      <c r="L5717" s="75">
        <v>0</v>
      </c>
      <c r="M5717" s="75">
        <v>0</v>
      </c>
      <c r="N5717" s="75">
        <v>0</v>
      </c>
      <c r="O5717" s="75">
        <v>0</v>
      </c>
      <c r="P5717" s="75">
        <v>0</v>
      </c>
      <c r="Q5717" s="75">
        <v>0</v>
      </c>
      <c r="R5717" s="16">
        <v>1575000</v>
      </c>
      <c r="S5717" s="75">
        <v>1</v>
      </c>
      <c r="T5717" s="75" t="s">
        <v>76</v>
      </c>
      <c r="U5717" s="75"/>
      <c r="V5717" s="75"/>
    </row>
    <row r="5718" spans="1:22" s="7" customFormat="1" ht="150" x14ac:dyDescent="0.3">
      <c r="A5718" s="16">
        <v>5713</v>
      </c>
      <c r="B5718" s="21" t="s">
        <v>8813</v>
      </c>
      <c r="C5718" s="16" t="s">
        <v>1039</v>
      </c>
      <c r="D5718" s="16" t="s">
        <v>1038</v>
      </c>
      <c r="E5718" s="16" t="s">
        <v>1040</v>
      </c>
      <c r="F5718" s="16"/>
      <c r="G5718" s="75" t="s">
        <v>33</v>
      </c>
      <c r="H5718" s="257">
        <v>933324</v>
      </c>
      <c r="I5718" s="257">
        <v>42</v>
      </c>
      <c r="J5718" s="75">
        <v>159998.39999999999</v>
      </c>
      <c r="K5718" s="75">
        <v>6</v>
      </c>
      <c r="L5718" s="75">
        <v>159998.39999999999</v>
      </c>
      <c r="M5718" s="75">
        <v>6</v>
      </c>
      <c r="N5718" s="75">
        <v>159998.39999999999</v>
      </c>
      <c r="O5718" s="75">
        <v>6</v>
      </c>
      <c r="P5718" s="75">
        <v>159998.39999999999</v>
      </c>
      <c r="Q5718" s="75">
        <v>6</v>
      </c>
      <c r="R5718" s="16">
        <v>1573317.5999999996</v>
      </c>
      <c r="S5718" s="75">
        <v>66</v>
      </c>
      <c r="T5718" s="75" t="s">
        <v>213</v>
      </c>
      <c r="U5718" s="75" t="s">
        <v>83</v>
      </c>
      <c r="V5718" s="75" t="s">
        <v>3191</v>
      </c>
    </row>
    <row r="5719" spans="1:22" s="7" customFormat="1" ht="131.25" x14ac:dyDescent="0.3">
      <c r="A5719" s="16">
        <v>5714</v>
      </c>
      <c r="B5719" s="21" t="s">
        <v>6372</v>
      </c>
      <c r="C5719" s="16" t="s">
        <v>6373</v>
      </c>
      <c r="D5719" s="16" t="s">
        <v>6374</v>
      </c>
      <c r="E5719" s="16" t="s">
        <v>10472</v>
      </c>
      <c r="F5719" s="16"/>
      <c r="G5719" s="75" t="s">
        <v>9115</v>
      </c>
      <c r="H5719" s="257">
        <v>1573152</v>
      </c>
      <c r="I5719" s="257" t="s">
        <v>9130</v>
      </c>
      <c r="J5719" s="75"/>
      <c r="K5719" s="75"/>
      <c r="L5719" s="75"/>
      <c r="M5719" s="75"/>
      <c r="N5719" s="75"/>
      <c r="O5719" s="75"/>
      <c r="P5719" s="75"/>
      <c r="Q5719" s="75"/>
      <c r="R5719" s="16">
        <v>1573152</v>
      </c>
      <c r="S5719" s="75">
        <v>3</v>
      </c>
      <c r="T5719" s="75" t="s">
        <v>76</v>
      </c>
      <c r="U5719" s="75" t="s">
        <v>603</v>
      </c>
      <c r="V5719" s="75" t="s">
        <v>10473</v>
      </c>
    </row>
    <row r="5720" spans="1:22" s="7" customFormat="1" ht="37.5" x14ac:dyDescent="0.3">
      <c r="A5720" s="16">
        <v>5715</v>
      </c>
      <c r="B5720" s="21" t="s">
        <v>2414</v>
      </c>
      <c r="C5720" s="16" t="s">
        <v>2415</v>
      </c>
      <c r="D5720" s="16" t="s">
        <v>2416</v>
      </c>
      <c r="E5720" s="16" t="s">
        <v>2523</v>
      </c>
      <c r="F5720" s="16" t="s">
        <v>2523</v>
      </c>
      <c r="G5720" s="75" t="s">
        <v>1493</v>
      </c>
      <c r="H5720" s="257">
        <v>1572917.1428571427</v>
      </c>
      <c r="I5720" s="257">
        <v>1</v>
      </c>
      <c r="J5720" s="75">
        <v>0</v>
      </c>
      <c r="K5720" s="75">
        <v>0</v>
      </c>
      <c r="L5720" s="75">
        <v>0</v>
      </c>
      <c r="M5720" s="75">
        <v>0</v>
      </c>
      <c r="N5720" s="75">
        <v>0</v>
      </c>
      <c r="O5720" s="75">
        <v>0</v>
      </c>
      <c r="P5720" s="75">
        <v>0</v>
      </c>
      <c r="Q5720" s="75">
        <v>0</v>
      </c>
      <c r="R5720" s="16">
        <v>1572917.1428571427</v>
      </c>
      <c r="S5720" s="75">
        <v>1</v>
      </c>
      <c r="T5720" s="75" t="s">
        <v>1326</v>
      </c>
      <c r="U5720" s="75" t="s">
        <v>35</v>
      </c>
      <c r="V5720" s="75" t="s">
        <v>199</v>
      </c>
    </row>
    <row r="5721" spans="1:22" s="7" customFormat="1" ht="93.75" x14ac:dyDescent="0.3">
      <c r="A5721" s="16">
        <v>5716</v>
      </c>
      <c r="B5721" s="16" t="s">
        <v>4119</v>
      </c>
      <c r="C5721" s="16" t="s">
        <v>12828</v>
      </c>
      <c r="D5721" s="16" t="s">
        <v>12829</v>
      </c>
      <c r="E5721" s="16" t="s">
        <v>12830</v>
      </c>
      <c r="F5721" s="16"/>
      <c r="G5721" s="71" t="s">
        <v>337</v>
      </c>
      <c r="H5721" s="345">
        <v>1572892</v>
      </c>
      <c r="I5721" s="345">
        <v>2934.5</v>
      </c>
      <c r="J5721" s="345"/>
      <c r="K5721" s="345"/>
      <c r="L5721" s="345"/>
      <c r="M5721" s="345"/>
      <c r="N5721" s="345"/>
      <c r="O5721" s="345"/>
      <c r="P5721" s="339"/>
      <c r="Q5721" s="339"/>
      <c r="R5721" s="16">
        <v>1572892</v>
      </c>
      <c r="S5721" s="339">
        <v>2934.5</v>
      </c>
      <c r="T5721" s="346" t="s">
        <v>12359</v>
      </c>
      <c r="U5721" s="347" t="s">
        <v>35</v>
      </c>
      <c r="V5721" s="347" t="s">
        <v>12831</v>
      </c>
    </row>
    <row r="5722" spans="1:22" s="7" customFormat="1" ht="112.5" x14ac:dyDescent="0.3">
      <c r="A5722" s="16">
        <v>5717</v>
      </c>
      <c r="B5722" s="21" t="s">
        <v>8814</v>
      </c>
      <c r="C5722" s="16" t="s">
        <v>8233</v>
      </c>
      <c r="D5722" s="16" t="s">
        <v>8234</v>
      </c>
      <c r="E5722" s="16" t="s">
        <v>8235</v>
      </c>
      <c r="F5722" s="16"/>
      <c r="G5722" s="75" t="s">
        <v>33</v>
      </c>
      <c r="H5722" s="257">
        <v>392999.99999999994</v>
      </c>
      <c r="I5722" s="257">
        <v>1</v>
      </c>
      <c r="J5722" s="75">
        <v>0</v>
      </c>
      <c r="K5722" s="75">
        <v>0</v>
      </c>
      <c r="L5722" s="75">
        <v>392999.99999999994</v>
      </c>
      <c r="M5722" s="75">
        <v>1</v>
      </c>
      <c r="N5722" s="75">
        <v>392999.99999999994</v>
      </c>
      <c r="O5722" s="75">
        <v>1</v>
      </c>
      <c r="P5722" s="75">
        <v>392999.99999999994</v>
      </c>
      <c r="Q5722" s="75">
        <v>1</v>
      </c>
      <c r="R5722" s="16">
        <v>1571999.9999999998</v>
      </c>
      <c r="S5722" s="75">
        <v>4</v>
      </c>
      <c r="T5722" s="75" t="s">
        <v>213</v>
      </c>
      <c r="U5722" s="75" t="s">
        <v>35</v>
      </c>
      <c r="V5722" s="75" t="s">
        <v>35</v>
      </c>
    </row>
    <row r="5723" spans="1:22" s="7" customFormat="1" ht="409.5" x14ac:dyDescent="0.3">
      <c r="A5723" s="16">
        <v>5718</v>
      </c>
      <c r="B5723" s="21" t="s">
        <v>3576</v>
      </c>
      <c r="C5723" s="16" t="s">
        <v>3577</v>
      </c>
      <c r="D5723" s="16" t="s">
        <v>1037</v>
      </c>
      <c r="E5723" s="16" t="s">
        <v>5756</v>
      </c>
      <c r="F5723" s="16"/>
      <c r="G5723" s="75" t="s">
        <v>1493</v>
      </c>
      <c r="H5723" s="257">
        <v>1571820</v>
      </c>
      <c r="I5723" s="257">
        <v>6</v>
      </c>
      <c r="J5723" s="75">
        <v>0</v>
      </c>
      <c r="K5723" s="75">
        <v>0</v>
      </c>
      <c r="L5723" s="75">
        <v>0</v>
      </c>
      <c r="M5723" s="75">
        <v>0</v>
      </c>
      <c r="N5723" s="75">
        <v>0</v>
      </c>
      <c r="O5723" s="75">
        <v>0</v>
      </c>
      <c r="P5723" s="75">
        <v>0</v>
      </c>
      <c r="Q5723" s="75">
        <v>0</v>
      </c>
      <c r="R5723" s="16">
        <v>1571820</v>
      </c>
      <c r="S5723" s="75">
        <v>6</v>
      </c>
      <c r="T5723" s="75" t="s">
        <v>76</v>
      </c>
      <c r="U5723" s="75" t="s">
        <v>2567</v>
      </c>
      <c r="V5723" s="75" t="s">
        <v>199</v>
      </c>
    </row>
    <row r="5724" spans="1:22" s="7" customFormat="1" ht="112.5" x14ac:dyDescent="0.3">
      <c r="A5724" s="16">
        <v>5719</v>
      </c>
      <c r="B5724" s="21" t="s">
        <v>263</v>
      </c>
      <c r="C5724" s="16" t="s">
        <v>583</v>
      </c>
      <c r="D5724" s="16" t="s">
        <v>584</v>
      </c>
      <c r="E5724" s="16" t="s">
        <v>585</v>
      </c>
      <c r="F5724" s="40" t="s">
        <v>586</v>
      </c>
      <c r="G5724" s="75" t="s">
        <v>33</v>
      </c>
      <c r="H5724" s="257">
        <v>523700</v>
      </c>
      <c r="I5724" s="257">
        <v>100</v>
      </c>
      <c r="J5724" s="195">
        <v>523700</v>
      </c>
      <c r="K5724" s="75">
        <v>100</v>
      </c>
      <c r="L5724" s="195">
        <v>523700</v>
      </c>
      <c r="M5724" s="75">
        <v>100</v>
      </c>
      <c r="N5724" s="75">
        <v>0</v>
      </c>
      <c r="O5724" s="75">
        <v>0</v>
      </c>
      <c r="P5724" s="75">
        <v>0</v>
      </c>
      <c r="Q5724" s="75">
        <v>0</v>
      </c>
      <c r="R5724" s="16">
        <v>1571100</v>
      </c>
      <c r="S5724" s="75">
        <v>300</v>
      </c>
      <c r="T5724" s="75" t="s">
        <v>213</v>
      </c>
      <c r="U5724" s="75" t="s">
        <v>557</v>
      </c>
      <c r="V5724" s="75" t="s">
        <v>587</v>
      </c>
    </row>
    <row r="5725" spans="1:22" s="7" customFormat="1" ht="243.75" x14ac:dyDescent="0.3">
      <c r="A5725" s="16">
        <v>5720</v>
      </c>
      <c r="B5725" s="21" t="s">
        <v>1363</v>
      </c>
      <c r="C5725" s="16" t="s">
        <v>1364</v>
      </c>
      <c r="D5725" s="16" t="s">
        <v>1365</v>
      </c>
      <c r="E5725" s="16" t="s">
        <v>1366</v>
      </c>
      <c r="F5725" s="16"/>
      <c r="G5725" s="75" t="s">
        <v>33</v>
      </c>
      <c r="H5725" s="257">
        <v>1570852.5</v>
      </c>
      <c r="I5725" s="257">
        <v>2</v>
      </c>
      <c r="J5725" s="75">
        <v>0</v>
      </c>
      <c r="K5725" s="75">
        <v>0</v>
      </c>
      <c r="L5725" s="75">
        <v>0</v>
      </c>
      <c r="M5725" s="75">
        <v>0</v>
      </c>
      <c r="N5725" s="75">
        <v>0</v>
      </c>
      <c r="O5725" s="75">
        <v>0</v>
      </c>
      <c r="P5725" s="75">
        <v>0</v>
      </c>
      <c r="Q5725" s="75">
        <v>0</v>
      </c>
      <c r="R5725" s="16">
        <v>1570852.5</v>
      </c>
      <c r="S5725" s="75">
        <v>2</v>
      </c>
      <c r="T5725" s="75" t="s">
        <v>9759</v>
      </c>
      <c r="U5725" s="75" t="s">
        <v>83</v>
      </c>
      <c r="V5725" s="75" t="s">
        <v>199</v>
      </c>
    </row>
    <row r="5726" spans="1:22" s="7" customFormat="1" ht="131.25" x14ac:dyDescent="0.3">
      <c r="A5726" s="16">
        <v>5721</v>
      </c>
      <c r="B5726" s="113" t="s">
        <v>15542</v>
      </c>
      <c r="C5726" s="113" t="s">
        <v>15543</v>
      </c>
      <c r="D5726" s="113" t="s">
        <v>15544</v>
      </c>
      <c r="E5726" s="113" t="s">
        <v>15570</v>
      </c>
      <c r="F5726" s="123" t="s">
        <v>14449</v>
      </c>
      <c r="G5726" s="78" t="s">
        <v>9115</v>
      </c>
      <c r="H5726" s="503">
        <v>1570415.62</v>
      </c>
      <c r="I5726" s="87" t="s">
        <v>10528</v>
      </c>
      <c r="J5726" s="76"/>
      <c r="K5726" s="76"/>
      <c r="L5726" s="76"/>
      <c r="M5726" s="76"/>
      <c r="N5726" s="76"/>
      <c r="O5726" s="76"/>
      <c r="P5726" s="76"/>
      <c r="Q5726" s="76"/>
      <c r="R5726" s="16">
        <v>1570415.62</v>
      </c>
      <c r="S5726" s="77">
        <v>240</v>
      </c>
      <c r="T5726" s="78" t="s">
        <v>15681</v>
      </c>
      <c r="U5726" s="75" t="s">
        <v>15682</v>
      </c>
      <c r="V5726" s="75" t="s">
        <v>15683</v>
      </c>
    </row>
    <row r="5727" spans="1:22" s="7" customFormat="1" x14ac:dyDescent="0.3">
      <c r="A5727" s="16">
        <v>5722</v>
      </c>
      <c r="B5727" s="21" t="s">
        <v>3943</v>
      </c>
      <c r="C5727" s="16" t="s">
        <v>3944</v>
      </c>
      <c r="D5727" s="16" t="s">
        <v>2915</v>
      </c>
      <c r="E5727" s="16" t="s">
        <v>10917</v>
      </c>
      <c r="F5727" s="16"/>
      <c r="G5727" s="75" t="s">
        <v>10918</v>
      </c>
      <c r="H5727" s="257">
        <v>1569960</v>
      </c>
      <c r="I5727" s="257" t="s">
        <v>10766</v>
      </c>
      <c r="J5727" s="75"/>
      <c r="K5727" s="75"/>
      <c r="L5727" s="75"/>
      <c r="M5727" s="75"/>
      <c r="N5727" s="75"/>
      <c r="O5727" s="75"/>
      <c r="P5727" s="75"/>
      <c r="Q5727" s="75"/>
      <c r="R5727" s="16">
        <v>1569960</v>
      </c>
      <c r="S5727" s="75">
        <v>178</v>
      </c>
      <c r="T5727" s="75" t="s">
        <v>76</v>
      </c>
      <c r="U5727" s="75" t="s">
        <v>2567</v>
      </c>
      <c r="V5727" s="75" t="s">
        <v>2610</v>
      </c>
    </row>
    <row r="5728" spans="1:22" s="7" customFormat="1" ht="75" x14ac:dyDescent="0.3">
      <c r="A5728" s="16">
        <v>5723</v>
      </c>
      <c r="B5728" s="21" t="s">
        <v>8815</v>
      </c>
      <c r="C5728" s="16" t="s">
        <v>2700</v>
      </c>
      <c r="D5728" s="16" t="s">
        <v>2699</v>
      </c>
      <c r="E5728" s="16" t="s">
        <v>2701</v>
      </c>
      <c r="F5728" s="16"/>
      <c r="G5728" s="75" t="s">
        <v>33</v>
      </c>
      <c r="H5728" s="257">
        <v>392400</v>
      </c>
      <c r="I5728" s="257">
        <v>40</v>
      </c>
      <c r="J5728" s="75">
        <v>0</v>
      </c>
      <c r="K5728" s="75">
        <v>0</v>
      </c>
      <c r="L5728" s="75">
        <v>392400</v>
      </c>
      <c r="M5728" s="75">
        <v>40</v>
      </c>
      <c r="N5728" s="75">
        <v>392400</v>
      </c>
      <c r="O5728" s="75">
        <v>0</v>
      </c>
      <c r="P5728" s="75">
        <v>392400</v>
      </c>
      <c r="Q5728" s="75">
        <v>40</v>
      </c>
      <c r="R5728" s="16">
        <v>1569600</v>
      </c>
      <c r="S5728" s="75">
        <v>120</v>
      </c>
      <c r="T5728" s="75" t="s">
        <v>213</v>
      </c>
      <c r="U5728" s="75" t="s">
        <v>557</v>
      </c>
      <c r="V5728" s="75" t="s">
        <v>7869</v>
      </c>
    </row>
    <row r="5729" spans="1:22" s="7" customFormat="1" ht="112.5" x14ac:dyDescent="0.3">
      <c r="A5729" s="16">
        <v>5724</v>
      </c>
      <c r="B5729" s="21" t="s">
        <v>2117</v>
      </c>
      <c r="C5729" s="16" t="s">
        <v>2118</v>
      </c>
      <c r="D5729" s="16" t="s">
        <v>2119</v>
      </c>
      <c r="E5729" s="16" t="s">
        <v>2120</v>
      </c>
      <c r="F5729" s="16" t="s">
        <v>2121</v>
      </c>
      <c r="G5729" s="75" t="s">
        <v>1493</v>
      </c>
      <c r="H5729" s="257">
        <v>0</v>
      </c>
      <c r="I5729" s="257">
        <v>0</v>
      </c>
      <c r="J5729" s="75">
        <v>784502</v>
      </c>
      <c r="K5729" s="75">
        <v>1</v>
      </c>
      <c r="L5729" s="75">
        <v>0</v>
      </c>
      <c r="M5729" s="75">
        <v>0</v>
      </c>
      <c r="N5729" s="75">
        <v>784502</v>
      </c>
      <c r="O5729" s="75">
        <v>1</v>
      </c>
      <c r="P5729" s="75">
        <v>0</v>
      </c>
      <c r="Q5729" s="75">
        <v>0</v>
      </c>
      <c r="R5729" s="16">
        <v>1569004</v>
      </c>
      <c r="S5729" s="75">
        <v>2</v>
      </c>
      <c r="T5729" s="75" t="s">
        <v>1326</v>
      </c>
      <c r="U5729" s="75" t="s">
        <v>35</v>
      </c>
      <c r="V5729" s="75" t="s">
        <v>199</v>
      </c>
    </row>
    <row r="5730" spans="1:22" s="7" customFormat="1" ht="356.25" x14ac:dyDescent="0.3">
      <c r="A5730" s="16">
        <v>5725</v>
      </c>
      <c r="B5730" s="21" t="s">
        <v>6491</v>
      </c>
      <c r="C5730" s="16" t="s">
        <v>3390</v>
      </c>
      <c r="D5730" s="16" t="s">
        <v>3391</v>
      </c>
      <c r="E5730" s="16" t="s">
        <v>6492</v>
      </c>
      <c r="F5730" s="16"/>
      <c r="G5730" s="75" t="s">
        <v>1493</v>
      </c>
      <c r="H5730" s="257">
        <v>1568700</v>
      </c>
      <c r="I5730" s="257">
        <v>6</v>
      </c>
      <c r="J5730" s="75">
        <v>0</v>
      </c>
      <c r="K5730" s="75">
        <v>0</v>
      </c>
      <c r="L5730" s="75">
        <v>0</v>
      </c>
      <c r="M5730" s="75">
        <v>0</v>
      </c>
      <c r="N5730" s="75">
        <v>0</v>
      </c>
      <c r="O5730" s="75">
        <v>0</v>
      </c>
      <c r="P5730" s="75">
        <v>0</v>
      </c>
      <c r="Q5730" s="75">
        <v>0</v>
      </c>
      <c r="R5730" s="16">
        <v>1568700</v>
      </c>
      <c r="S5730" s="75">
        <v>6</v>
      </c>
      <c r="T5730" s="75" t="s">
        <v>76</v>
      </c>
      <c r="U5730" s="75"/>
      <c r="V5730" s="75"/>
    </row>
    <row r="5731" spans="1:22" s="7" customFormat="1" ht="93.75" x14ac:dyDescent="0.3">
      <c r="A5731" s="16">
        <v>5726</v>
      </c>
      <c r="B5731" s="21" t="s">
        <v>1109</v>
      </c>
      <c r="C5731" s="16" t="s">
        <v>1110</v>
      </c>
      <c r="D5731" s="16" t="s">
        <v>1414</v>
      </c>
      <c r="E5731" s="16" t="s">
        <v>10950</v>
      </c>
      <c r="F5731" s="16"/>
      <c r="G5731" s="75" t="s">
        <v>9115</v>
      </c>
      <c r="H5731" s="257">
        <v>1568000</v>
      </c>
      <c r="I5731" s="257" t="s">
        <v>9113</v>
      </c>
      <c r="J5731" s="75"/>
      <c r="K5731" s="75"/>
      <c r="L5731" s="75"/>
      <c r="M5731" s="75"/>
      <c r="N5731" s="75"/>
      <c r="O5731" s="75"/>
      <c r="P5731" s="75"/>
      <c r="Q5731" s="75"/>
      <c r="R5731" s="16">
        <v>1568000</v>
      </c>
      <c r="S5731" s="75">
        <v>1</v>
      </c>
      <c r="T5731" s="75" t="s">
        <v>76</v>
      </c>
      <c r="U5731" s="75" t="s">
        <v>2567</v>
      </c>
      <c r="V5731" s="75" t="s">
        <v>10944</v>
      </c>
    </row>
    <row r="5732" spans="1:22" s="7" customFormat="1" ht="56.25" x14ac:dyDescent="0.3">
      <c r="A5732" s="16">
        <v>5727</v>
      </c>
      <c r="B5732" s="51" t="s">
        <v>2699</v>
      </c>
      <c r="C5732" s="51" t="s">
        <v>2700</v>
      </c>
      <c r="D5732" s="51" t="s">
        <v>2701</v>
      </c>
      <c r="E5732" s="51" t="s">
        <v>15162</v>
      </c>
      <c r="F5732" s="51"/>
      <c r="G5732" s="256" t="s">
        <v>9115</v>
      </c>
      <c r="H5732" s="502">
        <v>1568000</v>
      </c>
      <c r="I5732" s="257" t="s">
        <v>10182</v>
      </c>
      <c r="J5732" s="82"/>
      <c r="K5732" s="82"/>
      <c r="L5732" s="82"/>
      <c r="M5732" s="82"/>
      <c r="N5732" s="82"/>
      <c r="O5732" s="82"/>
      <c r="P5732" s="82"/>
      <c r="Q5732" s="82"/>
      <c r="R5732" s="16">
        <v>1568000</v>
      </c>
      <c r="S5732" s="75">
        <v>1000</v>
      </c>
      <c r="T5732" s="256" t="s">
        <v>14655</v>
      </c>
      <c r="U5732" s="256"/>
      <c r="V5732" s="82"/>
    </row>
    <row r="5733" spans="1:22" s="7" customFormat="1" ht="56.25" x14ac:dyDescent="0.3">
      <c r="A5733" s="16">
        <v>5728</v>
      </c>
      <c r="B5733" s="51" t="s">
        <v>14702</v>
      </c>
      <c r="C5733" s="51" t="s">
        <v>14703</v>
      </c>
      <c r="D5733" s="51" t="s">
        <v>14704</v>
      </c>
      <c r="E5733" s="51" t="s">
        <v>15163</v>
      </c>
      <c r="F5733" s="51"/>
      <c r="G5733" s="256" t="s">
        <v>9115</v>
      </c>
      <c r="H5733" s="502">
        <v>1568000</v>
      </c>
      <c r="I5733" s="257" t="s">
        <v>9421</v>
      </c>
      <c r="J5733" s="82"/>
      <c r="K5733" s="82"/>
      <c r="L5733" s="82"/>
      <c r="M5733" s="82"/>
      <c r="N5733" s="82"/>
      <c r="O5733" s="82"/>
      <c r="P5733" s="82"/>
      <c r="Q5733" s="82"/>
      <c r="R5733" s="16">
        <v>1568000</v>
      </c>
      <c r="S5733" s="75">
        <v>8</v>
      </c>
      <c r="T5733" s="256" t="s">
        <v>14655</v>
      </c>
      <c r="U5733" s="256" t="s">
        <v>89</v>
      </c>
      <c r="V5733" s="82"/>
    </row>
    <row r="5734" spans="1:22" s="5" customFormat="1" ht="112.5" x14ac:dyDescent="0.2">
      <c r="A5734" s="16">
        <v>5729</v>
      </c>
      <c r="B5734" s="51" t="s">
        <v>2671</v>
      </c>
      <c r="C5734" s="51" t="s">
        <v>9833</v>
      </c>
      <c r="D5734" s="51" t="s">
        <v>15164</v>
      </c>
      <c r="E5734" s="51" t="s">
        <v>15165</v>
      </c>
      <c r="F5734" s="40" t="s">
        <v>14449</v>
      </c>
      <c r="G5734" s="256" t="s">
        <v>9115</v>
      </c>
      <c r="H5734" s="502">
        <v>1568000</v>
      </c>
      <c r="I5734" s="257" t="s">
        <v>9120</v>
      </c>
      <c r="J5734" s="82"/>
      <c r="K5734" s="82"/>
      <c r="L5734" s="82"/>
      <c r="M5734" s="82"/>
      <c r="N5734" s="82"/>
      <c r="O5734" s="82"/>
      <c r="P5734" s="82"/>
      <c r="Q5734" s="82"/>
      <c r="R5734" s="16">
        <v>1568000</v>
      </c>
      <c r="S5734" s="75">
        <v>2</v>
      </c>
      <c r="T5734" s="256" t="s">
        <v>14655</v>
      </c>
      <c r="U5734" s="256"/>
      <c r="V5734" s="82"/>
    </row>
    <row r="5735" spans="1:22" s="7" customFormat="1" ht="56.25" x14ac:dyDescent="0.3">
      <c r="A5735" s="16">
        <v>5730</v>
      </c>
      <c r="B5735" s="51" t="s">
        <v>14982</v>
      </c>
      <c r="C5735" s="51" t="s">
        <v>14983</v>
      </c>
      <c r="D5735" s="51" t="s">
        <v>14984</v>
      </c>
      <c r="E5735" s="51" t="s">
        <v>14985</v>
      </c>
      <c r="F5735" s="40" t="s">
        <v>14449</v>
      </c>
      <c r="G5735" s="256" t="s">
        <v>9115</v>
      </c>
      <c r="H5735" s="502">
        <v>1568000</v>
      </c>
      <c r="I5735" s="257" t="s">
        <v>9266</v>
      </c>
      <c r="J5735" s="82"/>
      <c r="K5735" s="82"/>
      <c r="L5735" s="82"/>
      <c r="M5735" s="82"/>
      <c r="N5735" s="82"/>
      <c r="O5735" s="82"/>
      <c r="P5735" s="82"/>
      <c r="Q5735" s="82"/>
      <c r="R5735" s="16">
        <v>1568000</v>
      </c>
      <c r="S5735" s="75">
        <v>4</v>
      </c>
      <c r="T5735" s="256" t="s">
        <v>14655</v>
      </c>
      <c r="U5735" s="256"/>
      <c r="V5735" s="82"/>
    </row>
    <row r="5736" spans="1:22" s="7" customFormat="1" ht="56.25" x14ac:dyDescent="0.3">
      <c r="A5736" s="16">
        <v>5731</v>
      </c>
      <c r="B5736" s="51" t="s">
        <v>15153</v>
      </c>
      <c r="C5736" s="51" t="s">
        <v>15154</v>
      </c>
      <c r="D5736" s="51" t="s">
        <v>15155</v>
      </c>
      <c r="E5736" s="51" t="s">
        <v>13568</v>
      </c>
      <c r="F5736" s="40" t="s">
        <v>14449</v>
      </c>
      <c r="G5736" s="256" t="s">
        <v>9115</v>
      </c>
      <c r="H5736" s="502">
        <v>1568000</v>
      </c>
      <c r="I5736" s="257" t="s">
        <v>7128</v>
      </c>
      <c r="J5736" s="82"/>
      <c r="K5736" s="82"/>
      <c r="L5736" s="82"/>
      <c r="M5736" s="82"/>
      <c r="N5736" s="82"/>
      <c r="O5736" s="82"/>
      <c r="P5736" s="82"/>
      <c r="Q5736" s="82"/>
      <c r="R5736" s="16">
        <v>1568000</v>
      </c>
      <c r="S5736" s="75">
        <v>20</v>
      </c>
      <c r="T5736" s="256" t="s">
        <v>14655</v>
      </c>
      <c r="U5736" s="256"/>
      <c r="V5736" s="82"/>
    </row>
    <row r="5737" spans="1:22" s="7" customFormat="1" ht="56.25" x14ac:dyDescent="0.3">
      <c r="A5737" s="16">
        <v>5732</v>
      </c>
      <c r="B5737" s="51" t="s">
        <v>9053</v>
      </c>
      <c r="C5737" s="51" t="s">
        <v>11268</v>
      </c>
      <c r="D5737" s="51" t="s">
        <v>1501</v>
      </c>
      <c r="E5737" s="51" t="s">
        <v>15166</v>
      </c>
      <c r="F5737" s="40" t="s">
        <v>14449</v>
      </c>
      <c r="G5737" s="256" t="s">
        <v>9115</v>
      </c>
      <c r="H5737" s="502">
        <v>1568000</v>
      </c>
      <c r="I5737" s="257" t="s">
        <v>9113</v>
      </c>
      <c r="J5737" s="82"/>
      <c r="K5737" s="82"/>
      <c r="L5737" s="82"/>
      <c r="M5737" s="82"/>
      <c r="N5737" s="82"/>
      <c r="O5737" s="82"/>
      <c r="P5737" s="82"/>
      <c r="Q5737" s="82"/>
      <c r="R5737" s="16">
        <v>1568000</v>
      </c>
      <c r="S5737" s="75">
        <v>1</v>
      </c>
      <c r="T5737" s="256" t="s">
        <v>14655</v>
      </c>
      <c r="U5737" s="256"/>
      <c r="V5737" s="82"/>
    </row>
    <row r="5738" spans="1:22" s="6" customFormat="1" ht="56.25" x14ac:dyDescent="0.2">
      <c r="A5738" s="16">
        <v>5733</v>
      </c>
      <c r="B5738" s="51" t="s">
        <v>15167</v>
      </c>
      <c r="C5738" s="51" t="s">
        <v>15168</v>
      </c>
      <c r="D5738" s="51" t="s">
        <v>11313</v>
      </c>
      <c r="E5738" s="51" t="s">
        <v>15169</v>
      </c>
      <c r="F5738" s="40" t="s">
        <v>14449</v>
      </c>
      <c r="G5738" s="256" t="s">
        <v>9115</v>
      </c>
      <c r="H5738" s="502">
        <v>1568000</v>
      </c>
      <c r="I5738" s="257" t="s">
        <v>9126</v>
      </c>
      <c r="J5738" s="82"/>
      <c r="K5738" s="82"/>
      <c r="L5738" s="82"/>
      <c r="M5738" s="82"/>
      <c r="N5738" s="82"/>
      <c r="O5738" s="82"/>
      <c r="P5738" s="82"/>
      <c r="Q5738" s="82"/>
      <c r="R5738" s="16">
        <v>1568000</v>
      </c>
      <c r="S5738" s="75">
        <v>10</v>
      </c>
      <c r="T5738" s="256" t="s">
        <v>14655</v>
      </c>
      <c r="U5738" s="256"/>
      <c r="V5738" s="82"/>
    </row>
    <row r="5739" spans="1:22" s="6" customFormat="1" ht="409.5" x14ac:dyDescent="0.2">
      <c r="A5739" s="16">
        <v>5734</v>
      </c>
      <c r="B5739" s="21" t="s">
        <v>5085</v>
      </c>
      <c r="C5739" s="16" t="s">
        <v>4206</v>
      </c>
      <c r="D5739" s="16" t="s">
        <v>4207</v>
      </c>
      <c r="E5739" s="16" t="s">
        <v>5086</v>
      </c>
      <c r="F5739" s="16"/>
      <c r="G5739" s="75" t="s">
        <v>33</v>
      </c>
      <c r="H5739" s="257">
        <v>206682.88999999998</v>
      </c>
      <c r="I5739" s="257">
        <v>31</v>
      </c>
      <c r="J5739" s="75">
        <v>340294.5</v>
      </c>
      <c r="K5739" s="75">
        <v>45</v>
      </c>
      <c r="L5739" s="75">
        <v>340294.5</v>
      </c>
      <c r="M5739" s="75">
        <v>45</v>
      </c>
      <c r="N5739" s="75">
        <v>340294.5</v>
      </c>
      <c r="O5739" s="75">
        <v>45</v>
      </c>
      <c r="P5739" s="75">
        <v>340294.5</v>
      </c>
      <c r="Q5739" s="75">
        <v>45</v>
      </c>
      <c r="R5739" s="16">
        <v>1567860.8900000001</v>
      </c>
      <c r="S5739" s="75">
        <v>211</v>
      </c>
      <c r="T5739" s="75" t="s">
        <v>25</v>
      </c>
      <c r="U5739" s="75" t="s">
        <v>204</v>
      </c>
      <c r="V5739" s="75" t="s">
        <v>199</v>
      </c>
    </row>
    <row r="5740" spans="1:22" s="6" customFormat="1" ht="37.5" x14ac:dyDescent="0.2">
      <c r="A5740" s="16">
        <v>5735</v>
      </c>
      <c r="B5740" s="21" t="s">
        <v>2414</v>
      </c>
      <c r="C5740" s="16" t="s">
        <v>2415</v>
      </c>
      <c r="D5740" s="16" t="s">
        <v>2416</v>
      </c>
      <c r="E5740" s="16" t="s">
        <v>2499</v>
      </c>
      <c r="F5740" s="16" t="s">
        <v>2499</v>
      </c>
      <c r="G5740" s="75" t="s">
        <v>1493</v>
      </c>
      <c r="H5740" s="257">
        <v>1566231.4285714284</v>
      </c>
      <c r="I5740" s="257">
        <v>1</v>
      </c>
      <c r="J5740" s="75">
        <v>0</v>
      </c>
      <c r="K5740" s="75">
        <v>0</v>
      </c>
      <c r="L5740" s="75">
        <v>0</v>
      </c>
      <c r="M5740" s="75">
        <v>0</v>
      </c>
      <c r="N5740" s="75">
        <v>0</v>
      </c>
      <c r="O5740" s="75">
        <v>0</v>
      </c>
      <c r="P5740" s="75">
        <v>0</v>
      </c>
      <c r="Q5740" s="75">
        <v>0</v>
      </c>
      <c r="R5740" s="16">
        <v>1566231.4285714284</v>
      </c>
      <c r="S5740" s="75">
        <v>1</v>
      </c>
      <c r="T5740" s="75" t="s">
        <v>1326</v>
      </c>
      <c r="U5740" s="75" t="s">
        <v>83</v>
      </c>
      <c r="V5740" s="75" t="s">
        <v>199</v>
      </c>
    </row>
    <row r="5741" spans="1:22" s="6" customFormat="1" ht="375" x14ac:dyDescent="0.2">
      <c r="A5741" s="16">
        <v>5736</v>
      </c>
      <c r="B5741" s="21" t="s">
        <v>1096</v>
      </c>
      <c r="C5741" s="16" t="s">
        <v>6587</v>
      </c>
      <c r="D5741" s="16" t="s">
        <v>6588</v>
      </c>
      <c r="E5741" s="16" t="s">
        <v>6589</v>
      </c>
      <c r="F5741" s="16"/>
      <c r="G5741" s="75" t="s">
        <v>1493</v>
      </c>
      <c r="H5741" s="257">
        <v>1566000</v>
      </c>
      <c r="I5741" s="257">
        <v>3</v>
      </c>
      <c r="J5741" s="75">
        <v>0</v>
      </c>
      <c r="K5741" s="75">
        <v>0</v>
      </c>
      <c r="L5741" s="75">
        <v>0</v>
      </c>
      <c r="M5741" s="75">
        <v>0</v>
      </c>
      <c r="N5741" s="75">
        <v>0</v>
      </c>
      <c r="O5741" s="75">
        <v>0</v>
      </c>
      <c r="P5741" s="75">
        <v>0</v>
      </c>
      <c r="Q5741" s="75">
        <v>0</v>
      </c>
      <c r="R5741" s="16">
        <v>1566000</v>
      </c>
      <c r="S5741" s="75">
        <v>3</v>
      </c>
      <c r="T5741" s="75" t="s">
        <v>76</v>
      </c>
      <c r="U5741" s="75"/>
      <c r="V5741" s="75"/>
    </row>
    <row r="5742" spans="1:22" s="6" customFormat="1" ht="168.75" x14ac:dyDescent="0.2">
      <c r="A5742" s="16">
        <v>5737</v>
      </c>
      <c r="B5742" s="21" t="s">
        <v>417</v>
      </c>
      <c r="C5742" s="16" t="s">
        <v>1577</v>
      </c>
      <c r="D5742" s="16" t="s">
        <v>1578</v>
      </c>
      <c r="E5742" s="16" t="s">
        <v>6087</v>
      </c>
      <c r="F5742" s="16"/>
      <c r="G5742" s="75" t="s">
        <v>1493</v>
      </c>
      <c r="H5742" s="257">
        <v>1564800</v>
      </c>
      <c r="I5742" s="257">
        <v>20</v>
      </c>
      <c r="J5742" s="75">
        <v>0</v>
      </c>
      <c r="K5742" s="75">
        <v>0</v>
      </c>
      <c r="L5742" s="75">
        <v>0</v>
      </c>
      <c r="M5742" s="75">
        <v>0</v>
      </c>
      <c r="N5742" s="75">
        <v>0</v>
      </c>
      <c r="O5742" s="75">
        <v>0</v>
      </c>
      <c r="P5742" s="75">
        <v>0</v>
      </c>
      <c r="Q5742" s="75">
        <v>0</v>
      </c>
      <c r="R5742" s="16">
        <v>1564800</v>
      </c>
      <c r="S5742" s="75">
        <v>20</v>
      </c>
      <c r="T5742" s="75" t="s">
        <v>76</v>
      </c>
      <c r="U5742" s="75"/>
      <c r="V5742" s="75"/>
    </row>
    <row r="5743" spans="1:22" s="6" customFormat="1" x14ac:dyDescent="0.2">
      <c r="A5743" s="16">
        <v>5738</v>
      </c>
      <c r="B5743" s="21" t="s">
        <v>6149</v>
      </c>
      <c r="C5743" s="16" t="s">
        <v>6150</v>
      </c>
      <c r="D5743" s="16" t="s">
        <v>6151</v>
      </c>
      <c r="E5743" s="16" t="s">
        <v>10849</v>
      </c>
      <c r="F5743" s="16"/>
      <c r="G5743" s="75" t="s">
        <v>9115</v>
      </c>
      <c r="H5743" s="257">
        <v>1564080</v>
      </c>
      <c r="I5743" s="257" t="s">
        <v>9334</v>
      </c>
      <c r="J5743" s="75"/>
      <c r="K5743" s="75"/>
      <c r="L5743" s="75"/>
      <c r="M5743" s="75"/>
      <c r="N5743" s="75"/>
      <c r="O5743" s="75"/>
      <c r="P5743" s="75"/>
      <c r="Q5743" s="75"/>
      <c r="R5743" s="16">
        <v>1564080</v>
      </c>
      <c r="S5743" s="75">
        <v>14</v>
      </c>
      <c r="T5743" s="75" t="s">
        <v>76</v>
      </c>
      <c r="U5743" s="75" t="s">
        <v>1085</v>
      </c>
      <c r="V5743" s="75" t="s">
        <v>10850</v>
      </c>
    </row>
    <row r="5744" spans="1:22" s="6" customFormat="1" ht="168.75" x14ac:dyDescent="0.2">
      <c r="A5744" s="16">
        <v>5739</v>
      </c>
      <c r="B5744" s="21" t="s">
        <v>417</v>
      </c>
      <c r="C5744" s="16" t="s">
        <v>1449</v>
      </c>
      <c r="D5744" s="16" t="s">
        <v>1450</v>
      </c>
      <c r="E5744" s="16" t="s">
        <v>9920</v>
      </c>
      <c r="F5744" s="16" t="s">
        <v>9920</v>
      </c>
      <c r="G5744" s="75" t="s">
        <v>9115</v>
      </c>
      <c r="H5744" s="257">
        <v>1564000.48</v>
      </c>
      <c r="I5744" s="257" t="s">
        <v>9113</v>
      </c>
      <c r="J5744" s="75"/>
      <c r="K5744" s="75"/>
      <c r="L5744" s="75"/>
      <c r="M5744" s="75"/>
      <c r="N5744" s="75"/>
      <c r="O5744" s="75"/>
      <c r="P5744" s="75"/>
      <c r="Q5744" s="75"/>
      <c r="R5744" s="16">
        <v>1564000.48</v>
      </c>
      <c r="S5744" s="75">
        <v>1</v>
      </c>
      <c r="T5744" s="75" t="s">
        <v>34</v>
      </c>
      <c r="U5744" s="75"/>
      <c r="V5744" s="75"/>
    </row>
    <row r="5745" spans="1:22" s="6" customFormat="1" ht="75" x14ac:dyDescent="0.2">
      <c r="A5745" s="16">
        <v>5740</v>
      </c>
      <c r="B5745" s="21" t="s">
        <v>3885</v>
      </c>
      <c r="C5745" s="16" t="s">
        <v>6073</v>
      </c>
      <c r="D5745" s="16" t="s">
        <v>6074</v>
      </c>
      <c r="E5745" s="16" t="s">
        <v>6075</v>
      </c>
      <c r="F5745" s="16"/>
      <c r="G5745" s="75" t="s">
        <v>49</v>
      </c>
      <c r="H5745" s="257">
        <v>1564000</v>
      </c>
      <c r="I5745" s="257">
        <v>4</v>
      </c>
      <c r="J5745" s="75">
        <v>0</v>
      </c>
      <c r="K5745" s="75">
        <v>0</v>
      </c>
      <c r="L5745" s="75">
        <v>0</v>
      </c>
      <c r="M5745" s="75">
        <v>0</v>
      </c>
      <c r="N5745" s="75">
        <v>0</v>
      </c>
      <c r="O5745" s="75">
        <v>0</v>
      </c>
      <c r="P5745" s="75">
        <v>0</v>
      </c>
      <c r="Q5745" s="75">
        <v>0</v>
      </c>
      <c r="R5745" s="16">
        <v>1564000</v>
      </c>
      <c r="S5745" s="75">
        <v>4</v>
      </c>
      <c r="T5745" s="75" t="s">
        <v>76</v>
      </c>
      <c r="U5745" s="75"/>
      <c r="V5745" s="75"/>
    </row>
    <row r="5746" spans="1:22" s="6" customFormat="1" ht="56.25" customHeight="1" x14ac:dyDescent="0.3">
      <c r="A5746" s="16">
        <v>5741</v>
      </c>
      <c r="B5746" s="113" t="s">
        <v>15738</v>
      </c>
      <c r="C5746" s="113" t="s">
        <v>15739</v>
      </c>
      <c r="D5746" s="113" t="s">
        <v>15740</v>
      </c>
      <c r="E5746" s="114"/>
      <c r="F5746" s="114" t="s">
        <v>14449</v>
      </c>
      <c r="G5746" s="78" t="s">
        <v>33</v>
      </c>
      <c r="H5746" s="89">
        <v>1562928.45</v>
      </c>
      <c r="I5746" s="87">
        <v>3</v>
      </c>
      <c r="J5746" s="81"/>
      <c r="K5746" s="81"/>
      <c r="L5746" s="81"/>
      <c r="M5746" s="81"/>
      <c r="N5746" s="81"/>
      <c r="O5746" s="81"/>
      <c r="P5746" s="81"/>
      <c r="Q5746" s="81"/>
      <c r="R5746" s="16">
        <v>1562928.45</v>
      </c>
      <c r="S5746" s="81"/>
      <c r="T5746" s="77" t="s">
        <v>15722</v>
      </c>
      <c r="U5746" s="79"/>
      <c r="V5746" s="79"/>
    </row>
    <row r="5747" spans="1:22" s="7" customFormat="1" ht="187.5" x14ac:dyDescent="0.3">
      <c r="A5747" s="16">
        <v>5742</v>
      </c>
      <c r="B5747" s="21" t="s">
        <v>8816</v>
      </c>
      <c r="C5747" s="16" t="s">
        <v>8817</v>
      </c>
      <c r="D5747" s="16" t="s">
        <v>4104</v>
      </c>
      <c r="E5747" s="16" t="s">
        <v>8818</v>
      </c>
      <c r="F5747" s="16"/>
      <c r="G5747" s="75" t="s">
        <v>33</v>
      </c>
      <c r="H5747" s="257">
        <v>337769</v>
      </c>
      <c r="I5747" s="257">
        <v>53</v>
      </c>
      <c r="J5747" s="75">
        <v>305904</v>
      </c>
      <c r="K5747" s="75">
        <v>48</v>
      </c>
      <c r="L5747" s="75">
        <v>305904</v>
      </c>
      <c r="M5747" s="75">
        <v>48</v>
      </c>
      <c r="N5747" s="75">
        <v>305904</v>
      </c>
      <c r="O5747" s="75">
        <v>48</v>
      </c>
      <c r="P5747" s="75">
        <v>305904</v>
      </c>
      <c r="Q5747" s="75">
        <v>48</v>
      </c>
      <c r="R5747" s="16">
        <v>1561385</v>
      </c>
      <c r="S5747" s="75">
        <v>245</v>
      </c>
      <c r="T5747" s="75" t="s">
        <v>213</v>
      </c>
      <c r="U5747" s="75" t="s">
        <v>35</v>
      </c>
      <c r="V5747" s="75" t="s">
        <v>8819</v>
      </c>
    </row>
    <row r="5748" spans="1:22" s="7" customFormat="1" ht="75" customHeight="1" x14ac:dyDescent="0.3">
      <c r="A5748" s="16">
        <v>5743</v>
      </c>
      <c r="B5748" s="113" t="s">
        <v>2062</v>
      </c>
      <c r="C5748" s="113" t="s">
        <v>4434</v>
      </c>
      <c r="D5748" s="113" t="s">
        <v>1954</v>
      </c>
      <c r="E5748" s="113" t="s">
        <v>15571</v>
      </c>
      <c r="F5748" s="113" t="s">
        <v>14449</v>
      </c>
      <c r="G5748" s="78" t="s">
        <v>7084</v>
      </c>
      <c r="H5748" s="503">
        <v>1560659.79</v>
      </c>
      <c r="I5748" s="503" t="s">
        <v>15649</v>
      </c>
      <c r="J5748" s="76"/>
      <c r="K5748" s="76"/>
      <c r="L5748" s="76"/>
      <c r="M5748" s="76"/>
      <c r="N5748" s="76"/>
      <c r="O5748" s="76"/>
      <c r="P5748" s="76"/>
      <c r="Q5748" s="76"/>
      <c r="R5748" s="16">
        <v>1560659.79</v>
      </c>
      <c r="S5748" s="77">
        <v>316</v>
      </c>
      <c r="T5748" s="78" t="s">
        <v>15626</v>
      </c>
      <c r="U5748" s="227"/>
      <c r="V5748" s="79"/>
    </row>
    <row r="5749" spans="1:22" s="7" customFormat="1" ht="318.75" x14ac:dyDescent="0.3">
      <c r="A5749" s="16">
        <v>5744</v>
      </c>
      <c r="B5749" s="21" t="s">
        <v>3102</v>
      </c>
      <c r="C5749" s="16" t="s">
        <v>6612</v>
      </c>
      <c r="D5749" s="16" t="s">
        <v>6613</v>
      </c>
      <c r="E5749" s="16" t="s">
        <v>6614</v>
      </c>
      <c r="F5749" s="16"/>
      <c r="G5749" s="75" t="s">
        <v>49</v>
      </c>
      <c r="H5749" s="257">
        <v>1560000</v>
      </c>
      <c r="I5749" s="257">
        <v>4</v>
      </c>
      <c r="J5749" s="75">
        <v>0</v>
      </c>
      <c r="K5749" s="75">
        <v>0</v>
      </c>
      <c r="L5749" s="75">
        <v>0</v>
      </c>
      <c r="M5749" s="75">
        <v>0</v>
      </c>
      <c r="N5749" s="75">
        <v>0</v>
      </c>
      <c r="O5749" s="75">
        <v>0</v>
      </c>
      <c r="P5749" s="75">
        <v>0</v>
      </c>
      <c r="Q5749" s="75">
        <v>0</v>
      </c>
      <c r="R5749" s="16">
        <v>1560000</v>
      </c>
      <c r="S5749" s="75">
        <v>4</v>
      </c>
      <c r="T5749" s="75" t="s">
        <v>76</v>
      </c>
      <c r="U5749" s="75"/>
      <c r="V5749" s="75"/>
    </row>
    <row r="5750" spans="1:22" s="7" customFormat="1" ht="131.25" x14ac:dyDescent="0.3">
      <c r="A5750" s="16">
        <v>5745</v>
      </c>
      <c r="B5750" s="20" t="s">
        <v>11316</v>
      </c>
      <c r="C5750" s="20" t="s">
        <v>4670</v>
      </c>
      <c r="D5750" s="20" t="s">
        <v>15581</v>
      </c>
      <c r="E5750" s="20" t="s">
        <v>16298</v>
      </c>
      <c r="F5750" s="154" t="s">
        <v>15582</v>
      </c>
      <c r="G5750" s="77" t="s">
        <v>33</v>
      </c>
      <c r="H5750" s="503">
        <v>1558199.7000000002</v>
      </c>
      <c r="I5750" s="87">
        <v>90</v>
      </c>
      <c r="J5750" s="177"/>
      <c r="K5750" s="177"/>
      <c r="L5750" s="177"/>
      <c r="M5750" s="177"/>
      <c r="N5750" s="167"/>
      <c r="O5750" s="167"/>
      <c r="P5750" s="167"/>
      <c r="Q5750" s="167"/>
      <c r="R5750" s="16">
        <v>1558199.7000000002</v>
      </c>
      <c r="S5750" s="177">
        <v>90</v>
      </c>
      <c r="T5750" s="77" t="s">
        <v>15928</v>
      </c>
      <c r="U5750" s="75" t="s">
        <v>199</v>
      </c>
      <c r="V5750" s="75" t="s">
        <v>199</v>
      </c>
    </row>
    <row r="5751" spans="1:22" s="7" customFormat="1" ht="75" x14ac:dyDescent="0.3">
      <c r="A5751" s="16">
        <v>5746</v>
      </c>
      <c r="B5751" s="51" t="s">
        <v>194</v>
      </c>
      <c r="C5751" s="51" t="s">
        <v>2048</v>
      </c>
      <c r="D5751" s="51" t="s">
        <v>2049</v>
      </c>
      <c r="E5751" s="51" t="s">
        <v>6562</v>
      </c>
      <c r="F5751" s="51"/>
      <c r="G5751" s="256" t="s">
        <v>7079</v>
      </c>
      <c r="H5751" s="502">
        <v>1556800</v>
      </c>
      <c r="I5751" s="257" t="s">
        <v>9120</v>
      </c>
      <c r="J5751" s="82"/>
      <c r="K5751" s="82"/>
      <c r="L5751" s="82"/>
      <c r="M5751" s="82"/>
      <c r="N5751" s="82"/>
      <c r="O5751" s="82"/>
      <c r="P5751" s="82"/>
      <c r="Q5751" s="82"/>
      <c r="R5751" s="16">
        <v>1556800</v>
      </c>
      <c r="S5751" s="75">
        <v>2</v>
      </c>
      <c r="T5751" s="256" t="s">
        <v>14655</v>
      </c>
      <c r="U5751" s="256"/>
      <c r="V5751" s="82"/>
    </row>
    <row r="5752" spans="1:22" s="7" customFormat="1" x14ac:dyDescent="0.3">
      <c r="A5752" s="16">
        <v>5747</v>
      </c>
      <c r="B5752" s="21" t="s">
        <v>2626</v>
      </c>
      <c r="C5752" s="16" t="s">
        <v>6515</v>
      </c>
      <c r="D5752" s="16" t="s">
        <v>6516</v>
      </c>
      <c r="E5752" s="16" t="s">
        <v>10670</v>
      </c>
      <c r="F5752" s="16"/>
      <c r="G5752" s="75" t="s">
        <v>9115</v>
      </c>
      <c r="H5752" s="257">
        <v>1556788.8</v>
      </c>
      <c r="I5752" s="257" t="s">
        <v>9126</v>
      </c>
      <c r="J5752" s="75"/>
      <c r="K5752" s="75"/>
      <c r="L5752" s="75"/>
      <c r="M5752" s="75"/>
      <c r="N5752" s="75"/>
      <c r="O5752" s="75"/>
      <c r="P5752" s="75"/>
      <c r="Q5752" s="75"/>
      <c r="R5752" s="16">
        <v>1556788.8</v>
      </c>
      <c r="S5752" s="75">
        <v>10</v>
      </c>
      <c r="T5752" s="75" t="s">
        <v>76</v>
      </c>
      <c r="U5752" s="75" t="s">
        <v>2567</v>
      </c>
      <c r="V5752" s="75" t="s">
        <v>10671</v>
      </c>
    </row>
    <row r="5753" spans="1:22" s="7" customFormat="1" ht="112.5" x14ac:dyDescent="0.3">
      <c r="A5753" s="16">
        <v>5748</v>
      </c>
      <c r="B5753" s="21" t="s">
        <v>8820</v>
      </c>
      <c r="C5753" s="16" t="s">
        <v>8821</v>
      </c>
      <c r="D5753" s="16" t="s">
        <v>1940</v>
      </c>
      <c r="E5753" s="16" t="s">
        <v>8822</v>
      </c>
      <c r="F5753" s="16"/>
      <c r="G5753" s="75" t="s">
        <v>1664</v>
      </c>
      <c r="H5753" s="257">
        <v>338094</v>
      </c>
      <c r="I5753" s="257">
        <v>18783</v>
      </c>
      <c r="J5753" s="75">
        <v>953156.49999999988</v>
      </c>
      <c r="K5753" s="75">
        <v>21550</v>
      </c>
      <c r="L5753" s="75">
        <v>88460</v>
      </c>
      <c r="M5753" s="75">
        <v>2000</v>
      </c>
      <c r="N5753" s="75">
        <v>88460</v>
      </c>
      <c r="O5753" s="75">
        <v>2000</v>
      </c>
      <c r="P5753" s="75">
        <v>88460</v>
      </c>
      <c r="Q5753" s="75">
        <v>2000</v>
      </c>
      <c r="R5753" s="16">
        <v>1556630.5</v>
      </c>
      <c r="S5753" s="75">
        <v>46333</v>
      </c>
      <c r="T5753" s="75" t="s">
        <v>213</v>
      </c>
      <c r="U5753" s="75" t="s">
        <v>35</v>
      </c>
      <c r="V5753" s="75" t="s">
        <v>8823</v>
      </c>
    </row>
    <row r="5754" spans="1:22" s="7" customFormat="1" ht="75" x14ac:dyDescent="0.3">
      <c r="A5754" s="16">
        <v>5749</v>
      </c>
      <c r="B5754" s="21" t="s">
        <v>9409</v>
      </c>
      <c r="C5754" s="16" t="s">
        <v>9410</v>
      </c>
      <c r="D5754" s="16" t="s">
        <v>798</v>
      </c>
      <c r="E5754" s="16" t="s">
        <v>9411</v>
      </c>
      <c r="F5754" s="16"/>
      <c r="G5754" s="75" t="s">
        <v>9115</v>
      </c>
      <c r="H5754" s="257">
        <v>1556202.16</v>
      </c>
      <c r="I5754" s="257" t="s">
        <v>9113</v>
      </c>
      <c r="J5754" s="75"/>
      <c r="K5754" s="75"/>
      <c r="L5754" s="75"/>
      <c r="M5754" s="75"/>
      <c r="N5754" s="75"/>
      <c r="O5754" s="75"/>
      <c r="P5754" s="75"/>
      <c r="Q5754" s="75"/>
      <c r="R5754" s="16">
        <v>1556202.16</v>
      </c>
      <c r="S5754" s="75">
        <v>1</v>
      </c>
      <c r="T5754" s="75" t="s">
        <v>1326</v>
      </c>
      <c r="U5754" s="75"/>
      <c r="V5754" s="75"/>
    </row>
    <row r="5755" spans="1:22" s="7" customFormat="1" ht="409.5" x14ac:dyDescent="0.3">
      <c r="A5755" s="16">
        <v>5750</v>
      </c>
      <c r="B5755" s="21" t="s">
        <v>4720</v>
      </c>
      <c r="C5755" s="16" t="s">
        <v>4721</v>
      </c>
      <c r="D5755" s="16" t="s">
        <v>4722</v>
      </c>
      <c r="E5755" s="16" t="s">
        <v>4723</v>
      </c>
      <c r="F5755" s="16"/>
      <c r="G5755" s="75" t="s">
        <v>33</v>
      </c>
      <c r="H5755" s="257">
        <v>275500</v>
      </c>
      <c r="I5755" s="257">
        <v>95</v>
      </c>
      <c r="J5755" s="75">
        <v>320055.18</v>
      </c>
      <c r="K5755" s="75">
        <v>111</v>
      </c>
      <c r="L5755" s="75">
        <v>320055.18</v>
      </c>
      <c r="M5755" s="75">
        <v>111</v>
      </c>
      <c r="N5755" s="75">
        <v>320055.18</v>
      </c>
      <c r="O5755" s="75">
        <v>111</v>
      </c>
      <c r="P5755" s="75">
        <v>320055.18</v>
      </c>
      <c r="Q5755" s="75">
        <v>111</v>
      </c>
      <c r="R5755" s="16">
        <v>1555720.7199999997</v>
      </c>
      <c r="S5755" s="75">
        <v>539</v>
      </c>
      <c r="T5755" s="75" t="s">
        <v>25</v>
      </c>
      <c r="U5755" s="75" t="s">
        <v>2567</v>
      </c>
      <c r="V5755" s="75" t="s">
        <v>4724</v>
      </c>
    </row>
    <row r="5756" spans="1:22" s="7" customFormat="1" ht="262.5" x14ac:dyDescent="0.3">
      <c r="A5756" s="16">
        <v>5751</v>
      </c>
      <c r="B5756" s="21" t="s">
        <v>1779</v>
      </c>
      <c r="C5756" s="16" t="s">
        <v>1780</v>
      </c>
      <c r="D5756" s="16" t="s">
        <v>1781</v>
      </c>
      <c r="E5756" s="16" t="s">
        <v>1781</v>
      </c>
      <c r="F5756" s="16" t="s">
        <v>1782</v>
      </c>
      <c r="G5756" s="75" t="s">
        <v>1493</v>
      </c>
      <c r="H5756" s="257">
        <v>1555092</v>
      </c>
      <c r="I5756" s="257">
        <v>2</v>
      </c>
      <c r="J5756" s="75">
        <v>0</v>
      </c>
      <c r="K5756" s="75">
        <v>0</v>
      </c>
      <c r="L5756" s="75">
        <v>0</v>
      </c>
      <c r="M5756" s="75">
        <v>0</v>
      </c>
      <c r="N5756" s="75">
        <v>0</v>
      </c>
      <c r="O5756" s="75">
        <v>0</v>
      </c>
      <c r="P5756" s="75">
        <v>0</v>
      </c>
      <c r="Q5756" s="75">
        <v>0</v>
      </c>
      <c r="R5756" s="16">
        <v>1555092</v>
      </c>
      <c r="S5756" s="75">
        <v>2</v>
      </c>
      <c r="T5756" s="75" t="s">
        <v>1326</v>
      </c>
      <c r="U5756" s="75"/>
      <c r="V5756" s="75"/>
    </row>
    <row r="5757" spans="1:22" s="7" customFormat="1" ht="75" x14ac:dyDescent="0.3">
      <c r="A5757" s="16">
        <v>5752</v>
      </c>
      <c r="B5757" s="21" t="s">
        <v>927</v>
      </c>
      <c r="C5757" s="16" t="s">
        <v>928</v>
      </c>
      <c r="D5757" s="16" t="s">
        <v>929</v>
      </c>
      <c r="E5757" s="16" t="s">
        <v>944</v>
      </c>
      <c r="F5757" s="40" t="s">
        <v>945</v>
      </c>
      <c r="G5757" s="75" t="s">
        <v>33</v>
      </c>
      <c r="H5757" s="257">
        <v>500450.86</v>
      </c>
      <c r="I5757" s="257">
        <v>35</v>
      </c>
      <c r="J5757" s="75">
        <v>517966.64009999996</v>
      </c>
      <c r="K5757" s="75">
        <v>35</v>
      </c>
      <c r="L5757" s="75">
        <v>536095.47250349994</v>
      </c>
      <c r="M5757" s="75">
        <v>35</v>
      </c>
      <c r="N5757" s="75">
        <v>0</v>
      </c>
      <c r="O5757" s="75">
        <v>0</v>
      </c>
      <c r="P5757" s="75">
        <v>0</v>
      </c>
      <c r="Q5757" s="75">
        <v>0</v>
      </c>
      <c r="R5757" s="16">
        <v>1554512.9726034999</v>
      </c>
      <c r="S5757" s="75">
        <v>105</v>
      </c>
      <c r="T5757" s="75" t="s">
        <v>913</v>
      </c>
      <c r="U5757" s="75" t="s">
        <v>35</v>
      </c>
      <c r="V5757" s="75" t="s">
        <v>937</v>
      </c>
    </row>
    <row r="5758" spans="1:22" s="7" customFormat="1" ht="75" x14ac:dyDescent="0.3">
      <c r="A5758" s="16">
        <v>5753</v>
      </c>
      <c r="B5758" s="21" t="s">
        <v>927</v>
      </c>
      <c r="C5758" s="16" t="s">
        <v>928</v>
      </c>
      <c r="D5758" s="16" t="s">
        <v>929</v>
      </c>
      <c r="E5758" s="16" t="s">
        <v>944</v>
      </c>
      <c r="F5758" s="16" t="s">
        <v>945</v>
      </c>
      <c r="G5758" s="75">
        <v>796</v>
      </c>
      <c r="H5758" s="257">
        <v>500450.86</v>
      </c>
      <c r="I5758" s="257">
        <v>35</v>
      </c>
      <c r="J5758" s="75">
        <v>517966.64009999996</v>
      </c>
      <c r="K5758" s="75">
        <v>35</v>
      </c>
      <c r="L5758" s="75">
        <v>536095.47250349994</v>
      </c>
      <c r="M5758" s="75">
        <v>35</v>
      </c>
      <c r="N5758" s="75">
        <v>0</v>
      </c>
      <c r="O5758" s="75">
        <v>0</v>
      </c>
      <c r="P5758" s="75">
        <v>0</v>
      </c>
      <c r="Q5758" s="75">
        <v>0</v>
      </c>
      <c r="R5758" s="16">
        <v>1554512.9726034999</v>
      </c>
      <c r="S5758" s="75">
        <v>105</v>
      </c>
      <c r="T5758" s="75" t="s">
        <v>913</v>
      </c>
      <c r="U5758" s="75" t="s">
        <v>35</v>
      </c>
      <c r="V5758" s="75" t="s">
        <v>937</v>
      </c>
    </row>
    <row r="5759" spans="1:22" s="7" customFormat="1" ht="409.5" x14ac:dyDescent="0.3">
      <c r="A5759" s="16">
        <v>5754</v>
      </c>
      <c r="B5759" s="21" t="s">
        <v>6412</v>
      </c>
      <c r="C5759" s="16" t="s">
        <v>6413</v>
      </c>
      <c r="D5759" s="16" t="s">
        <v>6414</v>
      </c>
      <c r="E5759" s="16" t="s">
        <v>6415</v>
      </c>
      <c r="F5759" s="16"/>
      <c r="G5759" s="75" t="s">
        <v>1493</v>
      </c>
      <c r="H5759" s="257">
        <v>1553644</v>
      </c>
      <c r="I5759" s="257">
        <v>2</v>
      </c>
      <c r="J5759" s="75">
        <v>0</v>
      </c>
      <c r="K5759" s="75">
        <v>0</v>
      </c>
      <c r="L5759" s="75">
        <v>0</v>
      </c>
      <c r="M5759" s="75">
        <v>0</v>
      </c>
      <c r="N5759" s="75">
        <v>0</v>
      </c>
      <c r="O5759" s="75">
        <v>0</v>
      </c>
      <c r="P5759" s="75">
        <v>0</v>
      </c>
      <c r="Q5759" s="75">
        <v>0</v>
      </c>
      <c r="R5759" s="16">
        <v>1553644</v>
      </c>
      <c r="S5759" s="75">
        <v>2</v>
      </c>
      <c r="T5759" s="75" t="s">
        <v>76</v>
      </c>
      <c r="U5759" s="75"/>
      <c r="V5759" s="75"/>
    </row>
    <row r="5760" spans="1:22" s="7" customFormat="1" ht="409.5" x14ac:dyDescent="0.3">
      <c r="A5760" s="16">
        <v>5755</v>
      </c>
      <c r="B5760" s="22" t="s">
        <v>1741</v>
      </c>
      <c r="C5760" s="48" t="s">
        <v>1742</v>
      </c>
      <c r="D5760" s="48" t="s">
        <v>1743</v>
      </c>
      <c r="E5760" s="46" t="s">
        <v>1744</v>
      </c>
      <c r="F5760" s="16"/>
      <c r="G5760" s="75" t="s">
        <v>33</v>
      </c>
      <c r="H5760" s="257">
        <v>1552500</v>
      </c>
      <c r="I5760" s="504">
        <v>2</v>
      </c>
      <c r="J5760" s="75">
        <v>0</v>
      </c>
      <c r="K5760" s="75">
        <v>0</v>
      </c>
      <c r="L5760" s="75">
        <v>0</v>
      </c>
      <c r="M5760" s="75">
        <v>0</v>
      </c>
      <c r="N5760" s="75">
        <v>0</v>
      </c>
      <c r="O5760" s="75">
        <v>0</v>
      </c>
      <c r="P5760" s="75">
        <v>0</v>
      </c>
      <c r="Q5760" s="75">
        <v>0</v>
      </c>
      <c r="R5760" s="16">
        <v>1552500</v>
      </c>
      <c r="S5760" s="75">
        <v>2</v>
      </c>
      <c r="T5760" s="75" t="s">
        <v>1516</v>
      </c>
      <c r="U5760" s="75" t="s">
        <v>4594</v>
      </c>
      <c r="V5760" s="75" t="s">
        <v>11415</v>
      </c>
    </row>
    <row r="5761" spans="1:22" s="7" customFormat="1" ht="56.25" x14ac:dyDescent="0.3">
      <c r="A5761" s="16">
        <v>5756</v>
      </c>
      <c r="B5761" s="16" t="s">
        <v>13687</v>
      </c>
      <c r="C5761" s="16" t="s">
        <v>13688</v>
      </c>
      <c r="D5761" s="16" t="s">
        <v>13689</v>
      </c>
      <c r="E5761" s="16" t="s">
        <v>13690</v>
      </c>
      <c r="F5761" s="16"/>
      <c r="G5761" s="71" t="s">
        <v>9115</v>
      </c>
      <c r="H5761" s="104">
        <v>1552167.68</v>
      </c>
      <c r="I5761" s="104" t="s">
        <v>9266</v>
      </c>
      <c r="J5761" s="104"/>
      <c r="K5761" s="104"/>
      <c r="L5761" s="104"/>
      <c r="M5761" s="104"/>
      <c r="N5761" s="104"/>
      <c r="O5761" s="104"/>
      <c r="P5761" s="104"/>
      <c r="Q5761" s="104"/>
      <c r="R5761" s="16">
        <v>1552167.68</v>
      </c>
      <c r="S5761" s="339">
        <v>4</v>
      </c>
      <c r="T5761" s="92" t="s">
        <v>13573</v>
      </c>
      <c r="U5761" s="105"/>
      <c r="V5761" s="105" t="s">
        <v>13691</v>
      </c>
    </row>
    <row r="5762" spans="1:22" s="7" customFormat="1" ht="112.5" x14ac:dyDescent="0.3">
      <c r="A5762" s="16">
        <v>5757</v>
      </c>
      <c r="B5762" s="21" t="s">
        <v>8824</v>
      </c>
      <c r="C5762" s="16" t="s">
        <v>8825</v>
      </c>
      <c r="D5762" s="16" t="s">
        <v>8826</v>
      </c>
      <c r="E5762" s="16" t="s">
        <v>6609</v>
      </c>
      <c r="F5762" s="16"/>
      <c r="G5762" s="75" t="s">
        <v>444</v>
      </c>
      <c r="H5762" s="257">
        <v>280000</v>
      </c>
      <c r="I5762" s="257">
        <v>14</v>
      </c>
      <c r="J5762" s="75">
        <v>264000</v>
      </c>
      <c r="K5762" s="75">
        <v>11</v>
      </c>
      <c r="L5762" s="75">
        <v>336000</v>
      </c>
      <c r="M5762" s="75">
        <v>14</v>
      </c>
      <c r="N5762" s="75">
        <v>336000</v>
      </c>
      <c r="O5762" s="75">
        <v>14</v>
      </c>
      <c r="P5762" s="75">
        <v>336000</v>
      </c>
      <c r="Q5762" s="75">
        <v>14</v>
      </c>
      <c r="R5762" s="16">
        <v>1552000</v>
      </c>
      <c r="S5762" s="75">
        <v>67</v>
      </c>
      <c r="T5762" s="75" t="s">
        <v>213</v>
      </c>
      <c r="U5762" s="75" t="s">
        <v>83</v>
      </c>
      <c r="V5762" s="75" t="s">
        <v>8827</v>
      </c>
    </row>
    <row r="5763" spans="1:22" s="7" customFormat="1" ht="56.25" x14ac:dyDescent="0.3">
      <c r="A5763" s="16">
        <v>5758</v>
      </c>
      <c r="B5763" s="119" t="s">
        <v>11709</v>
      </c>
      <c r="C5763" s="119" t="s">
        <v>6620</v>
      </c>
      <c r="D5763" s="119" t="s">
        <v>6621</v>
      </c>
      <c r="E5763" s="119" t="s">
        <v>11710</v>
      </c>
      <c r="F5763" s="156"/>
      <c r="G5763" s="71" t="s">
        <v>33</v>
      </c>
      <c r="H5763" s="505">
        <v>356645.97540000005</v>
      </c>
      <c r="I5763" s="505">
        <v>156</v>
      </c>
      <c r="J5763" s="68">
        <v>392310.5729400001</v>
      </c>
      <c r="K5763" s="68">
        <v>156</v>
      </c>
      <c r="L5763" s="68">
        <v>400157.22</v>
      </c>
      <c r="M5763" s="68">
        <v>1</v>
      </c>
      <c r="N5763" s="69">
        <v>400158.22</v>
      </c>
      <c r="O5763" s="68">
        <v>1</v>
      </c>
      <c r="P5763" s="70"/>
      <c r="Q5763" s="70"/>
      <c r="R5763" s="16">
        <v>1549271.9883400002</v>
      </c>
      <c r="S5763" s="71">
        <v>470</v>
      </c>
      <c r="T5763" s="71" t="s">
        <v>11563</v>
      </c>
      <c r="U5763" s="72" t="s">
        <v>26</v>
      </c>
      <c r="V5763" s="72" t="s">
        <v>11572</v>
      </c>
    </row>
    <row r="5764" spans="1:22" s="7" customFormat="1" ht="409.5" x14ac:dyDescent="0.3">
      <c r="A5764" s="16">
        <v>5759</v>
      </c>
      <c r="B5764" s="21" t="s">
        <v>2865</v>
      </c>
      <c r="C5764" s="16" t="s">
        <v>2866</v>
      </c>
      <c r="D5764" s="16" t="s">
        <v>1337</v>
      </c>
      <c r="E5764" s="16" t="s">
        <v>6006</v>
      </c>
      <c r="F5764" s="16"/>
      <c r="G5764" s="75" t="s">
        <v>1493</v>
      </c>
      <c r="H5764" s="257">
        <v>1548000</v>
      </c>
      <c r="I5764" s="257">
        <v>1</v>
      </c>
      <c r="J5764" s="75">
        <v>0</v>
      </c>
      <c r="K5764" s="75">
        <v>0</v>
      </c>
      <c r="L5764" s="75">
        <v>0</v>
      </c>
      <c r="M5764" s="75">
        <v>0</v>
      </c>
      <c r="N5764" s="75">
        <v>0</v>
      </c>
      <c r="O5764" s="75">
        <v>0</v>
      </c>
      <c r="P5764" s="75">
        <v>0</v>
      </c>
      <c r="Q5764" s="75">
        <v>0</v>
      </c>
      <c r="R5764" s="16">
        <v>1548000</v>
      </c>
      <c r="S5764" s="75">
        <v>1</v>
      </c>
      <c r="T5764" s="75" t="s">
        <v>76</v>
      </c>
      <c r="U5764" s="75"/>
      <c r="V5764" s="75" t="s">
        <v>4591</v>
      </c>
    </row>
    <row r="5765" spans="1:22" s="7" customFormat="1" ht="75" x14ac:dyDescent="0.3">
      <c r="A5765" s="16">
        <v>5760</v>
      </c>
      <c r="B5765" s="21" t="s">
        <v>417</v>
      </c>
      <c r="C5765" s="16" t="s">
        <v>726</v>
      </c>
      <c r="D5765" s="16" t="s">
        <v>727</v>
      </c>
      <c r="E5765" s="16" t="s">
        <v>728</v>
      </c>
      <c r="F5765" s="40" t="s">
        <v>729</v>
      </c>
      <c r="G5765" s="75" t="s">
        <v>33</v>
      </c>
      <c r="H5765" s="257">
        <v>367100.44800000003</v>
      </c>
      <c r="I5765" s="257">
        <v>70</v>
      </c>
      <c r="J5765" s="75">
        <v>379948.96368000004</v>
      </c>
      <c r="K5765" s="75">
        <v>70</v>
      </c>
      <c r="L5765" s="75">
        <v>393247.17740879999</v>
      </c>
      <c r="M5765" s="75">
        <v>70</v>
      </c>
      <c r="N5765" s="75">
        <v>407010.82861810795</v>
      </c>
      <c r="O5765" s="75">
        <v>60</v>
      </c>
      <c r="P5765" s="75">
        <v>0</v>
      </c>
      <c r="Q5765" s="75">
        <v>0</v>
      </c>
      <c r="R5765" s="16">
        <v>1547307.4177069082</v>
      </c>
      <c r="S5765" s="75">
        <v>270</v>
      </c>
      <c r="T5765" s="75" t="s">
        <v>25</v>
      </c>
      <c r="U5765" s="75" t="s">
        <v>722</v>
      </c>
      <c r="V5765" s="75" t="s">
        <v>723</v>
      </c>
    </row>
    <row r="5766" spans="1:22" s="7" customFormat="1" ht="56.25" x14ac:dyDescent="0.3">
      <c r="A5766" s="16">
        <v>5761</v>
      </c>
      <c r="B5766" s="51" t="s">
        <v>4356</v>
      </c>
      <c r="C5766" s="51" t="s">
        <v>11332</v>
      </c>
      <c r="D5766" s="51" t="s">
        <v>8360</v>
      </c>
      <c r="E5766" s="51" t="s">
        <v>15171</v>
      </c>
      <c r="F5766" s="40" t="s">
        <v>14449</v>
      </c>
      <c r="G5766" s="256" t="s">
        <v>9115</v>
      </c>
      <c r="H5766" s="502">
        <v>1546496</v>
      </c>
      <c r="I5766" s="257" t="s">
        <v>9323</v>
      </c>
      <c r="J5766" s="82"/>
      <c r="K5766" s="82"/>
      <c r="L5766" s="82"/>
      <c r="M5766" s="82"/>
      <c r="N5766" s="82"/>
      <c r="O5766" s="82"/>
      <c r="P5766" s="82"/>
      <c r="Q5766" s="82"/>
      <c r="R5766" s="16">
        <v>1546496</v>
      </c>
      <c r="S5766" s="75">
        <v>400</v>
      </c>
      <c r="T5766" s="256" t="s">
        <v>14655</v>
      </c>
      <c r="U5766" s="256"/>
      <c r="V5766" s="82"/>
    </row>
    <row r="5767" spans="1:22" s="7" customFormat="1" ht="409.5" x14ac:dyDescent="0.3">
      <c r="A5767" s="16">
        <v>5762</v>
      </c>
      <c r="B5767" s="21" t="s">
        <v>4733</v>
      </c>
      <c r="C5767" s="16" t="s">
        <v>726</v>
      </c>
      <c r="D5767" s="16" t="s">
        <v>727</v>
      </c>
      <c r="E5767" s="16" t="s">
        <v>4734</v>
      </c>
      <c r="F5767" s="16"/>
      <c r="G5767" s="75" t="s">
        <v>33</v>
      </c>
      <c r="H5767" s="257">
        <v>60200</v>
      </c>
      <c r="I5767" s="257">
        <v>2</v>
      </c>
      <c r="J5767" s="75">
        <v>371304</v>
      </c>
      <c r="K5767" s="75">
        <v>18</v>
      </c>
      <c r="L5767" s="75">
        <v>371304</v>
      </c>
      <c r="M5767" s="75">
        <v>18</v>
      </c>
      <c r="N5767" s="75">
        <v>371304</v>
      </c>
      <c r="O5767" s="75">
        <v>18</v>
      </c>
      <c r="P5767" s="75">
        <v>371304</v>
      </c>
      <c r="Q5767" s="75">
        <v>18</v>
      </c>
      <c r="R5767" s="16">
        <v>1545416</v>
      </c>
      <c r="S5767" s="75">
        <v>74</v>
      </c>
      <c r="T5767" s="75" t="s">
        <v>25</v>
      </c>
      <c r="U5767" s="75" t="s">
        <v>2567</v>
      </c>
      <c r="V5767" s="75" t="s">
        <v>4735</v>
      </c>
    </row>
    <row r="5768" spans="1:22" s="7" customFormat="1" ht="131.25" x14ac:dyDescent="0.3">
      <c r="A5768" s="16">
        <v>5763</v>
      </c>
      <c r="B5768" s="21" t="s">
        <v>8828</v>
      </c>
      <c r="C5768" s="16" t="s">
        <v>8829</v>
      </c>
      <c r="D5768" s="16" t="s">
        <v>1784</v>
      </c>
      <c r="E5768" s="16" t="s">
        <v>8830</v>
      </c>
      <c r="F5768" s="16"/>
      <c r="G5768" s="75" t="s">
        <v>33</v>
      </c>
      <c r="H5768" s="257">
        <v>154880</v>
      </c>
      <c r="I5768" s="257">
        <v>20</v>
      </c>
      <c r="J5768" s="75">
        <v>347562.60000000003</v>
      </c>
      <c r="K5768" s="75">
        <v>35</v>
      </c>
      <c r="L5768" s="75">
        <v>347562.60000000003</v>
      </c>
      <c r="M5768" s="75">
        <v>35</v>
      </c>
      <c r="N5768" s="75">
        <v>347562.60000000003</v>
      </c>
      <c r="O5768" s="75">
        <v>35</v>
      </c>
      <c r="P5768" s="75">
        <v>347562.60000000003</v>
      </c>
      <c r="Q5768" s="75">
        <v>35</v>
      </c>
      <c r="R5768" s="16">
        <v>1545130.4000000001</v>
      </c>
      <c r="S5768" s="75">
        <v>160</v>
      </c>
      <c r="T5768" s="75" t="s">
        <v>213</v>
      </c>
      <c r="U5768" s="75" t="s">
        <v>83</v>
      </c>
      <c r="V5768" s="75" t="s">
        <v>8831</v>
      </c>
    </row>
    <row r="5769" spans="1:22" s="7" customFormat="1" ht="206.25" x14ac:dyDescent="0.3">
      <c r="A5769" s="16">
        <v>5764</v>
      </c>
      <c r="B5769" s="21" t="s">
        <v>5803</v>
      </c>
      <c r="C5769" s="16" t="s">
        <v>5804</v>
      </c>
      <c r="D5769" s="16" t="s">
        <v>5805</v>
      </c>
      <c r="E5769" s="16" t="s">
        <v>6090</v>
      </c>
      <c r="F5769" s="16"/>
      <c r="G5769" s="75" t="s">
        <v>24</v>
      </c>
      <c r="H5769" s="257">
        <v>1545007.8599999999</v>
      </c>
      <c r="I5769" s="257">
        <v>141.874</v>
      </c>
      <c r="J5769" s="75">
        <v>0</v>
      </c>
      <c r="K5769" s="75">
        <v>0</v>
      </c>
      <c r="L5769" s="75">
        <v>0</v>
      </c>
      <c r="M5769" s="75">
        <v>0</v>
      </c>
      <c r="N5769" s="75">
        <v>0</v>
      </c>
      <c r="O5769" s="75">
        <v>0</v>
      </c>
      <c r="P5769" s="75">
        <v>0</v>
      </c>
      <c r="Q5769" s="75">
        <v>0</v>
      </c>
      <c r="R5769" s="16">
        <v>1545007.8599999999</v>
      </c>
      <c r="S5769" s="75">
        <v>141.874</v>
      </c>
      <c r="T5769" s="75" t="s">
        <v>76</v>
      </c>
      <c r="U5769" s="75"/>
      <c r="V5769" s="75"/>
    </row>
    <row r="5770" spans="1:22" s="7" customFormat="1" ht="56.25" x14ac:dyDescent="0.3">
      <c r="A5770" s="16">
        <v>5765</v>
      </c>
      <c r="B5770" s="16" t="s">
        <v>1930</v>
      </c>
      <c r="C5770" s="16" t="s">
        <v>13267</v>
      </c>
      <c r="D5770" s="16" t="s">
        <v>13268</v>
      </c>
      <c r="E5770" s="16" t="s">
        <v>13277</v>
      </c>
      <c r="F5770" s="16"/>
      <c r="G5770" s="71" t="s">
        <v>9115</v>
      </c>
      <c r="H5770" s="106">
        <v>735430.51</v>
      </c>
      <c r="I5770" s="344">
        <v>10</v>
      </c>
      <c r="J5770" s="344">
        <v>808974</v>
      </c>
      <c r="K5770" s="344">
        <v>10</v>
      </c>
      <c r="L5770" s="104">
        <v>0</v>
      </c>
      <c r="M5770" s="104">
        <v>0</v>
      </c>
      <c r="N5770" s="104">
        <v>0</v>
      </c>
      <c r="O5770" s="104">
        <v>0</v>
      </c>
      <c r="P5770" s="104">
        <v>0</v>
      </c>
      <c r="Q5770" s="104">
        <v>0</v>
      </c>
      <c r="R5770" s="16">
        <v>1544404.51</v>
      </c>
      <c r="S5770" s="339">
        <v>20</v>
      </c>
      <c r="T5770" s="76" t="s">
        <v>13227</v>
      </c>
      <c r="U5770" s="105"/>
      <c r="V5770" s="105"/>
    </row>
    <row r="5771" spans="1:22" s="7" customFormat="1" ht="409.5" x14ac:dyDescent="0.3">
      <c r="A5771" s="16">
        <v>5766</v>
      </c>
      <c r="B5771" s="21" t="s">
        <v>5970</v>
      </c>
      <c r="C5771" s="16" t="s">
        <v>5971</v>
      </c>
      <c r="D5771" s="16" t="s">
        <v>5972</v>
      </c>
      <c r="E5771" s="16" t="s">
        <v>5973</v>
      </c>
      <c r="F5771" s="16"/>
      <c r="G5771" s="75" t="s">
        <v>1493</v>
      </c>
      <c r="H5771" s="257">
        <v>1543500</v>
      </c>
      <c r="I5771" s="257">
        <v>3</v>
      </c>
      <c r="J5771" s="75">
        <v>0</v>
      </c>
      <c r="K5771" s="75">
        <v>0</v>
      </c>
      <c r="L5771" s="75">
        <v>0</v>
      </c>
      <c r="M5771" s="75">
        <v>0</v>
      </c>
      <c r="N5771" s="75">
        <v>0</v>
      </c>
      <c r="O5771" s="75">
        <v>0</v>
      </c>
      <c r="P5771" s="75">
        <v>0</v>
      </c>
      <c r="Q5771" s="75">
        <v>0</v>
      </c>
      <c r="R5771" s="16">
        <v>1543500</v>
      </c>
      <c r="S5771" s="75">
        <v>3</v>
      </c>
      <c r="T5771" s="75" t="s">
        <v>76</v>
      </c>
      <c r="U5771" s="75"/>
      <c r="V5771" s="75" t="s">
        <v>4547</v>
      </c>
    </row>
    <row r="5772" spans="1:22" s="7" customFormat="1" ht="75" customHeight="1" x14ac:dyDescent="0.3">
      <c r="A5772" s="16">
        <v>5767</v>
      </c>
      <c r="B5772" s="113" t="s">
        <v>4470</v>
      </c>
      <c r="C5772" s="113" t="s">
        <v>7022</v>
      </c>
      <c r="D5772" s="113" t="s">
        <v>1601</v>
      </c>
      <c r="E5772" s="113" t="s">
        <v>15650</v>
      </c>
      <c r="F5772" s="113" t="s">
        <v>14449</v>
      </c>
      <c r="G5772" s="78" t="s">
        <v>9115</v>
      </c>
      <c r="H5772" s="503">
        <v>1542240</v>
      </c>
      <c r="I5772" s="503" t="s">
        <v>13720</v>
      </c>
      <c r="J5772" s="76"/>
      <c r="K5772" s="76"/>
      <c r="L5772" s="76"/>
      <c r="M5772" s="76"/>
      <c r="N5772" s="76"/>
      <c r="O5772" s="76"/>
      <c r="P5772" s="76"/>
      <c r="Q5772" s="76"/>
      <c r="R5772" s="16">
        <v>1542240</v>
      </c>
      <c r="S5772" s="77">
        <v>51</v>
      </c>
      <c r="T5772" s="78" t="s">
        <v>15626</v>
      </c>
      <c r="U5772" s="227"/>
      <c r="V5772" s="79"/>
    </row>
    <row r="5773" spans="1:22" s="7" customFormat="1" ht="75" x14ac:dyDescent="0.3">
      <c r="A5773" s="16">
        <v>5768</v>
      </c>
      <c r="B5773" s="16" t="s">
        <v>13165</v>
      </c>
      <c r="C5773" s="16" t="s">
        <v>13166</v>
      </c>
      <c r="D5773" s="16" t="s">
        <v>266</v>
      </c>
      <c r="E5773" s="16" t="s">
        <v>13167</v>
      </c>
      <c r="F5773" s="16"/>
      <c r="G5773" s="71" t="s">
        <v>9115</v>
      </c>
      <c r="H5773" s="104">
        <v>1541895.03</v>
      </c>
      <c r="I5773" s="104" t="s">
        <v>9130</v>
      </c>
      <c r="J5773" s="104"/>
      <c r="K5773" s="104"/>
      <c r="L5773" s="104"/>
      <c r="M5773" s="104"/>
      <c r="N5773" s="104"/>
      <c r="O5773" s="104"/>
      <c r="P5773" s="104"/>
      <c r="Q5773" s="104"/>
      <c r="R5773" s="16">
        <v>1541895.03</v>
      </c>
      <c r="S5773" s="339">
        <v>3</v>
      </c>
      <c r="T5773" s="76" t="s">
        <v>12910</v>
      </c>
      <c r="U5773" s="105" t="s">
        <v>2567</v>
      </c>
      <c r="V5773" s="105"/>
    </row>
    <row r="5774" spans="1:22" s="7" customFormat="1" ht="356.25" x14ac:dyDescent="0.3">
      <c r="A5774" s="16">
        <v>5769</v>
      </c>
      <c r="B5774" s="21" t="s">
        <v>2949</v>
      </c>
      <c r="C5774" s="16" t="s">
        <v>3760</v>
      </c>
      <c r="D5774" s="16" t="s">
        <v>3761</v>
      </c>
      <c r="E5774" s="16" t="s">
        <v>9140</v>
      </c>
      <c r="F5774" s="16"/>
      <c r="G5774" s="75" t="s">
        <v>7034</v>
      </c>
      <c r="H5774" s="257">
        <v>188744</v>
      </c>
      <c r="I5774" s="257">
        <v>1</v>
      </c>
      <c r="J5774" s="75">
        <v>1353119.3865000003</v>
      </c>
      <c r="K5774" s="75">
        <v>3</v>
      </c>
      <c r="L5774" s="75">
        <v>0</v>
      </c>
      <c r="M5774" s="75">
        <v>0</v>
      </c>
      <c r="N5774" s="75">
        <v>0</v>
      </c>
      <c r="O5774" s="75">
        <v>0</v>
      </c>
      <c r="P5774" s="75">
        <v>0</v>
      </c>
      <c r="Q5774" s="75">
        <v>0</v>
      </c>
      <c r="R5774" s="16">
        <v>1541863.3865000003</v>
      </c>
      <c r="S5774" s="75">
        <v>4</v>
      </c>
      <c r="T5774" s="75" t="s">
        <v>9133</v>
      </c>
      <c r="U5774" s="75" t="s">
        <v>61</v>
      </c>
      <c r="V5774" s="75"/>
    </row>
    <row r="5775" spans="1:22" s="7" customFormat="1" x14ac:dyDescent="0.3">
      <c r="A5775" s="16">
        <v>5770</v>
      </c>
      <c r="B5775" s="118" t="s">
        <v>8051</v>
      </c>
      <c r="C5775" s="118" t="s">
        <v>15448</v>
      </c>
      <c r="D5775" s="118" t="s">
        <v>15449</v>
      </c>
      <c r="E5775" s="118" t="s">
        <v>15572</v>
      </c>
      <c r="F5775" s="118" t="s">
        <v>14449</v>
      </c>
      <c r="G5775" s="105" t="s">
        <v>9115</v>
      </c>
      <c r="H5775" s="104">
        <v>1540815</v>
      </c>
      <c r="I5775" s="104">
        <v>695</v>
      </c>
      <c r="J5775" s="105"/>
      <c r="K5775" s="105"/>
      <c r="L5775" s="105"/>
      <c r="M5775" s="105"/>
      <c r="N5775" s="105"/>
      <c r="O5775" s="105"/>
      <c r="P5775" s="105"/>
      <c r="Q5775" s="105"/>
      <c r="R5775" s="16">
        <v>1540815</v>
      </c>
      <c r="S5775" s="105"/>
      <c r="T5775" s="76" t="s">
        <v>15403</v>
      </c>
      <c r="U5775" s="105" t="s">
        <v>4512</v>
      </c>
      <c r="V5775" s="105" t="s">
        <v>15573</v>
      </c>
    </row>
    <row r="5776" spans="1:22" s="7" customFormat="1" ht="409.5" x14ac:dyDescent="0.3">
      <c r="A5776" s="16">
        <v>5771</v>
      </c>
      <c r="B5776" s="21" t="s">
        <v>4744</v>
      </c>
      <c r="C5776" s="16" t="s">
        <v>726</v>
      </c>
      <c r="D5776" s="16" t="s">
        <v>727</v>
      </c>
      <c r="E5776" s="16" t="s">
        <v>4745</v>
      </c>
      <c r="F5776" s="16"/>
      <c r="G5776" s="75" t="s">
        <v>33</v>
      </c>
      <c r="H5776" s="257">
        <v>81659.409999999989</v>
      </c>
      <c r="I5776" s="257">
        <v>7</v>
      </c>
      <c r="J5776" s="75">
        <v>364462</v>
      </c>
      <c r="K5776" s="75">
        <v>28</v>
      </c>
      <c r="L5776" s="75">
        <v>364462</v>
      </c>
      <c r="M5776" s="75">
        <v>28</v>
      </c>
      <c r="N5776" s="75">
        <v>364462</v>
      </c>
      <c r="O5776" s="75">
        <v>28</v>
      </c>
      <c r="P5776" s="75">
        <v>364462</v>
      </c>
      <c r="Q5776" s="75">
        <v>28</v>
      </c>
      <c r="R5776" s="16">
        <v>1539507.41</v>
      </c>
      <c r="S5776" s="75">
        <v>119</v>
      </c>
      <c r="T5776" s="75" t="s">
        <v>25</v>
      </c>
      <c r="U5776" s="75" t="s">
        <v>294</v>
      </c>
      <c r="V5776" s="75" t="s">
        <v>3017</v>
      </c>
    </row>
    <row r="5777" spans="1:22" s="7" customFormat="1" ht="93.75" x14ac:dyDescent="0.3">
      <c r="A5777" s="16">
        <v>5772</v>
      </c>
      <c r="B5777" s="20" t="s">
        <v>3236</v>
      </c>
      <c r="C5777" s="17" t="s">
        <v>2778</v>
      </c>
      <c r="D5777" s="17" t="s">
        <v>2779</v>
      </c>
      <c r="E5777" s="45" t="s">
        <v>3237</v>
      </c>
      <c r="F5777" s="16"/>
      <c r="G5777" s="75" t="s">
        <v>33</v>
      </c>
      <c r="H5777" s="257">
        <v>1536000</v>
      </c>
      <c r="I5777" s="257">
        <v>32</v>
      </c>
      <c r="J5777" s="75">
        <v>0</v>
      </c>
      <c r="K5777" s="75">
        <v>0</v>
      </c>
      <c r="L5777" s="75">
        <v>0</v>
      </c>
      <c r="M5777" s="75">
        <v>0</v>
      </c>
      <c r="N5777" s="75">
        <v>0</v>
      </c>
      <c r="O5777" s="75">
        <v>0</v>
      </c>
      <c r="P5777" s="75">
        <v>0</v>
      </c>
      <c r="Q5777" s="75">
        <v>0</v>
      </c>
      <c r="R5777" s="16">
        <v>1536000</v>
      </c>
      <c r="S5777" s="75">
        <v>32</v>
      </c>
      <c r="T5777" s="75" t="s">
        <v>1516</v>
      </c>
      <c r="U5777" s="75" t="s">
        <v>61</v>
      </c>
      <c r="V5777" s="75" t="s">
        <v>3204</v>
      </c>
    </row>
    <row r="5778" spans="1:22" s="7" customFormat="1" ht="409.5" x14ac:dyDescent="0.3">
      <c r="A5778" s="16">
        <v>5773</v>
      </c>
      <c r="B5778" s="21" t="s">
        <v>4356</v>
      </c>
      <c r="C5778" s="16" t="s">
        <v>4488</v>
      </c>
      <c r="D5778" s="16" t="s">
        <v>4489</v>
      </c>
      <c r="E5778" s="16" t="s">
        <v>6226</v>
      </c>
      <c r="F5778" s="16"/>
      <c r="G5778" s="75" t="s">
        <v>1493</v>
      </c>
      <c r="H5778" s="257">
        <v>1536000</v>
      </c>
      <c r="I5778" s="257">
        <v>4</v>
      </c>
      <c r="J5778" s="75">
        <v>0</v>
      </c>
      <c r="K5778" s="75">
        <v>0</v>
      </c>
      <c r="L5778" s="75">
        <v>0</v>
      </c>
      <c r="M5778" s="75">
        <v>0</v>
      </c>
      <c r="N5778" s="75">
        <v>0</v>
      </c>
      <c r="O5778" s="75">
        <v>0</v>
      </c>
      <c r="P5778" s="75">
        <v>0</v>
      </c>
      <c r="Q5778" s="75">
        <v>0</v>
      </c>
      <c r="R5778" s="16">
        <v>1536000</v>
      </c>
      <c r="S5778" s="75">
        <v>4</v>
      </c>
      <c r="T5778" s="75" t="s">
        <v>76</v>
      </c>
      <c r="U5778" s="75"/>
      <c r="V5778" s="75"/>
    </row>
    <row r="5779" spans="1:22" s="7" customFormat="1" ht="75" x14ac:dyDescent="0.3">
      <c r="A5779" s="16">
        <v>5774</v>
      </c>
      <c r="B5779" s="21" t="s">
        <v>10853</v>
      </c>
      <c r="C5779" s="16" t="s">
        <v>10854</v>
      </c>
      <c r="D5779" s="16" t="s">
        <v>10855</v>
      </c>
      <c r="E5779" s="16" t="s">
        <v>10856</v>
      </c>
      <c r="F5779" s="16"/>
      <c r="G5779" s="75" t="s">
        <v>9115</v>
      </c>
      <c r="H5779" s="257">
        <v>1535352</v>
      </c>
      <c r="I5779" s="257" t="s">
        <v>10857</v>
      </c>
      <c r="J5779" s="75"/>
      <c r="K5779" s="75"/>
      <c r="L5779" s="75"/>
      <c r="M5779" s="75"/>
      <c r="N5779" s="75"/>
      <c r="O5779" s="75"/>
      <c r="P5779" s="75"/>
      <c r="Q5779" s="75"/>
      <c r="R5779" s="16">
        <v>1535352</v>
      </c>
      <c r="S5779" s="75">
        <v>111</v>
      </c>
      <c r="T5779" s="75" t="s">
        <v>76</v>
      </c>
      <c r="U5779" s="75" t="s">
        <v>2567</v>
      </c>
      <c r="V5779" s="75" t="s">
        <v>10858</v>
      </c>
    </row>
    <row r="5780" spans="1:22" s="7" customFormat="1" ht="56.25" x14ac:dyDescent="0.3">
      <c r="A5780" s="16">
        <v>5775</v>
      </c>
      <c r="B5780" s="21" t="s">
        <v>598</v>
      </c>
      <c r="C5780" s="16" t="s">
        <v>599</v>
      </c>
      <c r="D5780" s="16" t="s">
        <v>600</v>
      </c>
      <c r="E5780" s="16" t="s">
        <v>10726</v>
      </c>
      <c r="F5780" s="16"/>
      <c r="G5780" s="75" t="s">
        <v>9115</v>
      </c>
      <c r="H5780" s="257">
        <v>1532160</v>
      </c>
      <c r="I5780" s="257" t="s">
        <v>9130</v>
      </c>
      <c r="J5780" s="75"/>
      <c r="K5780" s="75"/>
      <c r="L5780" s="75"/>
      <c r="M5780" s="75"/>
      <c r="N5780" s="75"/>
      <c r="O5780" s="75"/>
      <c r="P5780" s="75"/>
      <c r="Q5780" s="75"/>
      <c r="R5780" s="16">
        <v>1532160</v>
      </c>
      <c r="S5780" s="75">
        <v>3</v>
      </c>
      <c r="T5780" s="75" t="s">
        <v>76</v>
      </c>
      <c r="U5780" s="75" t="s">
        <v>61</v>
      </c>
      <c r="V5780" s="75" t="s">
        <v>10725</v>
      </c>
    </row>
    <row r="5781" spans="1:22" s="7" customFormat="1" ht="37.5" x14ac:dyDescent="0.3">
      <c r="A5781" s="16">
        <v>5776</v>
      </c>
      <c r="B5781" s="21" t="s">
        <v>6640</v>
      </c>
      <c r="C5781" s="16" t="s">
        <v>6641</v>
      </c>
      <c r="D5781" s="16" t="s">
        <v>6081</v>
      </c>
      <c r="E5781" s="16" t="s">
        <v>10883</v>
      </c>
      <c r="F5781" s="16"/>
      <c r="G5781" s="75" t="s">
        <v>9115</v>
      </c>
      <c r="H5781" s="257">
        <v>1531790.4</v>
      </c>
      <c r="I5781" s="257" t="s">
        <v>9123</v>
      </c>
      <c r="J5781" s="75"/>
      <c r="K5781" s="75"/>
      <c r="L5781" s="75"/>
      <c r="M5781" s="75"/>
      <c r="N5781" s="75"/>
      <c r="O5781" s="75"/>
      <c r="P5781" s="75"/>
      <c r="Q5781" s="75"/>
      <c r="R5781" s="16">
        <v>1531790.4</v>
      </c>
      <c r="S5781" s="75">
        <v>6</v>
      </c>
      <c r="T5781" s="75" t="s">
        <v>76</v>
      </c>
      <c r="U5781" s="75" t="s">
        <v>294</v>
      </c>
      <c r="V5781" s="75" t="s">
        <v>10902</v>
      </c>
    </row>
    <row r="5782" spans="1:22" s="7" customFormat="1" x14ac:dyDescent="0.3">
      <c r="A5782" s="16">
        <v>5777</v>
      </c>
      <c r="B5782" s="118" t="s">
        <v>4237</v>
      </c>
      <c r="C5782" s="118" t="s">
        <v>4690</v>
      </c>
      <c r="D5782" s="118" t="s">
        <v>1037</v>
      </c>
      <c r="E5782" s="118" t="s">
        <v>15491</v>
      </c>
      <c r="F5782" s="118" t="s">
        <v>14449</v>
      </c>
      <c r="G5782" s="105" t="s">
        <v>9115</v>
      </c>
      <c r="H5782" s="104">
        <v>918004.26</v>
      </c>
      <c r="I5782" s="104">
        <v>6</v>
      </c>
      <c r="J5782" s="105">
        <v>0</v>
      </c>
      <c r="K5782" s="105">
        <v>0</v>
      </c>
      <c r="L5782" s="105">
        <v>306001.42</v>
      </c>
      <c r="M5782" s="105">
        <v>2</v>
      </c>
      <c r="N5782" s="105">
        <v>0</v>
      </c>
      <c r="O5782" s="105">
        <v>0</v>
      </c>
      <c r="P5782" s="105">
        <v>306001.42</v>
      </c>
      <c r="Q5782" s="105">
        <v>2</v>
      </c>
      <c r="R5782" s="16">
        <v>1530007.0999999999</v>
      </c>
      <c r="S5782" s="105">
        <v>10</v>
      </c>
      <c r="T5782" s="76" t="s">
        <v>15403</v>
      </c>
      <c r="U5782" s="105"/>
      <c r="V5782" s="105"/>
    </row>
    <row r="5783" spans="1:22" s="7" customFormat="1" ht="206.25" x14ac:dyDescent="0.3">
      <c r="A5783" s="16">
        <v>5778</v>
      </c>
      <c r="B5783" s="21" t="s">
        <v>6442</v>
      </c>
      <c r="C5783" s="16" t="s">
        <v>6443</v>
      </c>
      <c r="D5783" s="16" t="s">
        <v>6444</v>
      </c>
      <c r="E5783" s="16" t="s">
        <v>6445</v>
      </c>
      <c r="F5783" s="16"/>
      <c r="G5783" s="75" t="s">
        <v>24</v>
      </c>
      <c r="H5783" s="257">
        <v>1530000</v>
      </c>
      <c r="I5783" s="257">
        <v>1275</v>
      </c>
      <c r="J5783" s="75">
        <v>0</v>
      </c>
      <c r="K5783" s="75">
        <v>0</v>
      </c>
      <c r="L5783" s="75">
        <v>0</v>
      </c>
      <c r="M5783" s="75">
        <v>0</v>
      </c>
      <c r="N5783" s="75">
        <v>0</v>
      </c>
      <c r="O5783" s="75">
        <v>0</v>
      </c>
      <c r="P5783" s="75">
        <v>0</v>
      </c>
      <c r="Q5783" s="75">
        <v>0</v>
      </c>
      <c r="R5783" s="16">
        <v>1530000</v>
      </c>
      <c r="S5783" s="75">
        <v>1275</v>
      </c>
      <c r="T5783" s="75" t="s">
        <v>76</v>
      </c>
      <c r="U5783" s="75"/>
      <c r="V5783" s="75"/>
    </row>
    <row r="5784" spans="1:22" s="7" customFormat="1" ht="318.75" x14ac:dyDescent="0.3">
      <c r="A5784" s="16">
        <v>5779</v>
      </c>
      <c r="B5784" s="21" t="s">
        <v>5920</v>
      </c>
      <c r="C5784" s="16" t="s">
        <v>6721</v>
      </c>
      <c r="D5784" s="16" t="s">
        <v>6722</v>
      </c>
      <c r="E5784" s="16" t="s">
        <v>6742</v>
      </c>
      <c r="F5784" s="16"/>
      <c r="G5784" s="75" t="s">
        <v>1493</v>
      </c>
      <c r="H5784" s="257">
        <v>1530000</v>
      </c>
      <c r="I5784" s="257">
        <v>3</v>
      </c>
      <c r="J5784" s="75">
        <v>0</v>
      </c>
      <c r="K5784" s="75">
        <v>0</v>
      </c>
      <c r="L5784" s="75">
        <v>0</v>
      </c>
      <c r="M5784" s="75">
        <v>0</v>
      </c>
      <c r="N5784" s="75">
        <v>0</v>
      </c>
      <c r="O5784" s="75">
        <v>0</v>
      </c>
      <c r="P5784" s="75">
        <v>0</v>
      </c>
      <c r="Q5784" s="75">
        <v>0</v>
      </c>
      <c r="R5784" s="16">
        <v>1530000</v>
      </c>
      <c r="S5784" s="75">
        <v>3</v>
      </c>
      <c r="T5784" s="75" t="s">
        <v>76</v>
      </c>
      <c r="U5784" s="75"/>
      <c r="V5784" s="75" t="s">
        <v>294</v>
      </c>
    </row>
    <row r="5785" spans="1:22" s="7" customFormat="1" ht="75" x14ac:dyDescent="0.3">
      <c r="A5785" s="16">
        <v>5780</v>
      </c>
      <c r="B5785" s="113" t="s">
        <v>4109</v>
      </c>
      <c r="C5785" s="113" t="s">
        <v>16286</v>
      </c>
      <c r="D5785" s="113" t="s">
        <v>16287</v>
      </c>
      <c r="E5785" s="114" t="s">
        <v>16288</v>
      </c>
      <c r="F5785" s="17">
        <v>6391</v>
      </c>
      <c r="G5785" s="78" t="s">
        <v>33</v>
      </c>
      <c r="H5785" s="87">
        <v>1529849.6</v>
      </c>
      <c r="I5785" s="87">
        <v>1520</v>
      </c>
      <c r="J5785" s="167"/>
      <c r="K5785" s="167"/>
      <c r="L5785" s="167"/>
      <c r="M5785" s="167"/>
      <c r="N5785" s="167"/>
      <c r="O5785" s="167"/>
      <c r="P5785" s="167"/>
      <c r="Q5785" s="167"/>
      <c r="R5785" s="16">
        <v>1529849.6</v>
      </c>
      <c r="S5785" s="177">
        <v>1520</v>
      </c>
      <c r="T5785" s="77" t="s">
        <v>15928</v>
      </c>
      <c r="U5785" s="79" t="s">
        <v>199</v>
      </c>
      <c r="V5785" s="79" t="s">
        <v>199</v>
      </c>
    </row>
    <row r="5786" spans="1:22" s="7" customFormat="1" ht="337.5" x14ac:dyDescent="0.3">
      <c r="A5786" s="16">
        <v>5781</v>
      </c>
      <c r="B5786" s="21" t="s">
        <v>4950</v>
      </c>
      <c r="C5786" s="16" t="s">
        <v>6302</v>
      </c>
      <c r="D5786" s="16" t="s">
        <v>6303</v>
      </c>
      <c r="E5786" s="16" t="s">
        <v>6304</v>
      </c>
      <c r="F5786" s="16"/>
      <c r="G5786" s="75" t="s">
        <v>24</v>
      </c>
      <c r="H5786" s="257">
        <v>1529472.7200000002</v>
      </c>
      <c r="I5786" s="257">
        <v>6</v>
      </c>
      <c r="J5786" s="75">
        <v>0</v>
      </c>
      <c r="K5786" s="75">
        <v>0</v>
      </c>
      <c r="L5786" s="75">
        <v>0</v>
      </c>
      <c r="M5786" s="75">
        <v>0</v>
      </c>
      <c r="N5786" s="75">
        <v>0</v>
      </c>
      <c r="O5786" s="75">
        <v>0</v>
      </c>
      <c r="P5786" s="75">
        <v>0</v>
      </c>
      <c r="Q5786" s="75">
        <v>0</v>
      </c>
      <c r="R5786" s="16">
        <v>1529472.7200000002</v>
      </c>
      <c r="S5786" s="75">
        <v>6</v>
      </c>
      <c r="T5786" s="75" t="s">
        <v>76</v>
      </c>
      <c r="U5786" s="75"/>
      <c r="V5786" s="75"/>
    </row>
    <row r="5787" spans="1:22" s="7" customFormat="1" ht="37.5" x14ac:dyDescent="0.3">
      <c r="A5787" s="16">
        <v>5782</v>
      </c>
      <c r="B5787" s="16" t="s">
        <v>5218</v>
      </c>
      <c r="C5787" s="16" t="s">
        <v>9872</v>
      </c>
      <c r="D5787" s="16" t="s">
        <v>9873</v>
      </c>
      <c r="E5787" s="16" t="s">
        <v>13692</v>
      </c>
      <c r="F5787" s="16"/>
      <c r="G5787" s="71" t="s">
        <v>9115</v>
      </c>
      <c r="H5787" s="104">
        <v>1529273.45</v>
      </c>
      <c r="I5787" s="104" t="s">
        <v>9190</v>
      </c>
      <c r="J5787" s="104"/>
      <c r="K5787" s="104"/>
      <c r="L5787" s="104"/>
      <c r="M5787" s="104"/>
      <c r="N5787" s="104"/>
      <c r="O5787" s="104"/>
      <c r="P5787" s="104"/>
      <c r="Q5787" s="104"/>
      <c r="R5787" s="16">
        <v>1529273.45</v>
      </c>
      <c r="S5787" s="339">
        <v>64</v>
      </c>
      <c r="T5787" s="92" t="s">
        <v>13573</v>
      </c>
      <c r="U5787" s="105"/>
      <c r="V5787" s="105" t="s">
        <v>13693</v>
      </c>
    </row>
    <row r="5788" spans="1:22" s="7" customFormat="1" ht="75" x14ac:dyDescent="0.3">
      <c r="A5788" s="16">
        <v>5783</v>
      </c>
      <c r="B5788" s="21" t="s">
        <v>751</v>
      </c>
      <c r="C5788" s="16" t="s">
        <v>752</v>
      </c>
      <c r="D5788" s="16" t="s">
        <v>753</v>
      </c>
      <c r="E5788" s="16" t="s">
        <v>754</v>
      </c>
      <c r="F5788" s="40" t="s">
        <v>755</v>
      </c>
      <c r="G5788" s="75" t="s">
        <v>33</v>
      </c>
      <c r="H5788" s="257">
        <v>382307</v>
      </c>
      <c r="I5788" s="257">
        <v>29</v>
      </c>
      <c r="J5788" s="75">
        <v>382307</v>
      </c>
      <c r="K5788" s="75">
        <v>29</v>
      </c>
      <c r="L5788" s="75">
        <v>382307</v>
      </c>
      <c r="M5788" s="75">
        <v>29</v>
      </c>
      <c r="N5788" s="75">
        <v>382307</v>
      </c>
      <c r="O5788" s="75">
        <v>29</v>
      </c>
      <c r="P5788" s="75">
        <v>0</v>
      </c>
      <c r="Q5788" s="75">
        <v>0</v>
      </c>
      <c r="R5788" s="16">
        <v>1529228</v>
      </c>
      <c r="S5788" s="75">
        <v>116</v>
      </c>
      <c r="T5788" s="75" t="s">
        <v>25</v>
      </c>
      <c r="U5788" s="75" t="s">
        <v>35</v>
      </c>
      <c r="V5788" s="75" t="s">
        <v>714</v>
      </c>
    </row>
    <row r="5789" spans="1:22" s="7" customFormat="1" x14ac:dyDescent="0.3">
      <c r="A5789" s="16">
        <v>5784</v>
      </c>
      <c r="B5789" s="21" t="s">
        <v>573</v>
      </c>
      <c r="C5789" s="16" t="s">
        <v>4261</v>
      </c>
      <c r="D5789" s="16" t="s">
        <v>4262</v>
      </c>
      <c r="E5789" s="16" t="s">
        <v>10416</v>
      </c>
      <c r="F5789" s="16"/>
      <c r="G5789" s="75" t="s">
        <v>9115</v>
      </c>
      <c r="H5789" s="257">
        <v>1528800</v>
      </c>
      <c r="I5789" s="257" t="s">
        <v>9266</v>
      </c>
      <c r="J5789" s="75"/>
      <c r="K5789" s="75"/>
      <c r="L5789" s="75"/>
      <c r="M5789" s="75"/>
      <c r="N5789" s="75"/>
      <c r="O5789" s="75"/>
      <c r="P5789" s="75"/>
      <c r="Q5789" s="75"/>
      <c r="R5789" s="16">
        <v>1528800</v>
      </c>
      <c r="S5789" s="75">
        <v>4</v>
      </c>
      <c r="T5789" s="75" t="s">
        <v>76</v>
      </c>
      <c r="U5789" s="75" t="s">
        <v>2567</v>
      </c>
      <c r="V5789" s="75" t="s">
        <v>1202</v>
      </c>
    </row>
    <row r="5790" spans="1:22" s="7" customFormat="1" x14ac:dyDescent="0.3">
      <c r="A5790" s="16">
        <v>5785</v>
      </c>
      <c r="B5790" s="21" t="s">
        <v>573</v>
      </c>
      <c r="C5790" s="16" t="s">
        <v>4261</v>
      </c>
      <c r="D5790" s="16" t="s">
        <v>4262</v>
      </c>
      <c r="E5790" s="16" t="s">
        <v>10416</v>
      </c>
      <c r="F5790" s="16"/>
      <c r="G5790" s="75" t="s">
        <v>9115</v>
      </c>
      <c r="H5790" s="257">
        <v>1528800</v>
      </c>
      <c r="I5790" s="257" t="s">
        <v>9266</v>
      </c>
      <c r="J5790" s="75"/>
      <c r="K5790" s="75"/>
      <c r="L5790" s="75"/>
      <c r="M5790" s="75"/>
      <c r="N5790" s="75"/>
      <c r="O5790" s="75"/>
      <c r="P5790" s="75"/>
      <c r="Q5790" s="75"/>
      <c r="R5790" s="16">
        <v>1528800</v>
      </c>
      <c r="S5790" s="75">
        <v>4</v>
      </c>
      <c r="T5790" s="75" t="s">
        <v>76</v>
      </c>
      <c r="U5790" s="75" t="s">
        <v>2567</v>
      </c>
      <c r="V5790" s="75" t="s">
        <v>1202</v>
      </c>
    </row>
    <row r="5791" spans="1:22" s="7" customFormat="1" x14ac:dyDescent="0.3">
      <c r="A5791" s="16">
        <v>5786</v>
      </c>
      <c r="B5791" s="21" t="s">
        <v>573</v>
      </c>
      <c r="C5791" s="16" t="s">
        <v>4261</v>
      </c>
      <c r="D5791" s="16" t="s">
        <v>4262</v>
      </c>
      <c r="E5791" s="16" t="s">
        <v>10416</v>
      </c>
      <c r="F5791" s="16"/>
      <c r="G5791" s="75" t="s">
        <v>9115</v>
      </c>
      <c r="H5791" s="257">
        <v>1528800</v>
      </c>
      <c r="I5791" s="257" t="s">
        <v>9266</v>
      </c>
      <c r="J5791" s="75"/>
      <c r="K5791" s="75"/>
      <c r="L5791" s="75"/>
      <c r="M5791" s="75"/>
      <c r="N5791" s="75"/>
      <c r="O5791" s="75"/>
      <c r="P5791" s="75"/>
      <c r="Q5791" s="75"/>
      <c r="R5791" s="16">
        <v>1528800</v>
      </c>
      <c r="S5791" s="75">
        <v>4</v>
      </c>
      <c r="T5791" s="75" t="s">
        <v>76</v>
      </c>
      <c r="U5791" s="75" t="s">
        <v>2567</v>
      </c>
      <c r="V5791" s="75" t="s">
        <v>1202</v>
      </c>
    </row>
    <row r="5792" spans="1:22" s="7" customFormat="1" ht="93.75" x14ac:dyDescent="0.3">
      <c r="A5792" s="16">
        <v>5787</v>
      </c>
      <c r="B5792" s="21" t="s">
        <v>1590</v>
      </c>
      <c r="C5792" s="16" t="s">
        <v>2778</v>
      </c>
      <c r="D5792" s="16" t="s">
        <v>2779</v>
      </c>
      <c r="E5792" s="16" t="s">
        <v>10942</v>
      </c>
      <c r="F5792" s="16"/>
      <c r="G5792" s="75" t="s">
        <v>9115</v>
      </c>
      <c r="H5792" s="257">
        <v>1528800</v>
      </c>
      <c r="I5792" s="257" t="s">
        <v>9385</v>
      </c>
      <c r="J5792" s="75"/>
      <c r="K5792" s="75"/>
      <c r="L5792" s="75"/>
      <c r="M5792" s="75"/>
      <c r="N5792" s="75"/>
      <c r="O5792" s="75"/>
      <c r="P5792" s="75"/>
      <c r="Q5792" s="75"/>
      <c r="R5792" s="16">
        <v>1528800</v>
      </c>
      <c r="S5792" s="75">
        <v>50</v>
      </c>
      <c r="T5792" s="75" t="s">
        <v>76</v>
      </c>
      <c r="U5792" s="75" t="s">
        <v>83</v>
      </c>
      <c r="V5792" s="75" t="s">
        <v>10826</v>
      </c>
    </row>
    <row r="5793" spans="1:22" s="7" customFormat="1" ht="187.5" x14ac:dyDescent="0.3">
      <c r="A5793" s="16">
        <v>5788</v>
      </c>
      <c r="B5793" s="21" t="s">
        <v>973</v>
      </c>
      <c r="C5793" s="16" t="s">
        <v>974</v>
      </c>
      <c r="D5793" s="16" t="s">
        <v>975</v>
      </c>
      <c r="E5793" s="16" t="s">
        <v>976</v>
      </c>
      <c r="F5793" s="40" t="s">
        <v>977</v>
      </c>
      <c r="G5793" s="75" t="s">
        <v>337</v>
      </c>
      <c r="H5793" s="257">
        <v>492066.46500000003</v>
      </c>
      <c r="I5793" s="257">
        <v>5000</v>
      </c>
      <c r="J5793" s="75">
        <v>509288.79127500003</v>
      </c>
      <c r="K5793" s="75">
        <v>5000</v>
      </c>
      <c r="L5793" s="75">
        <v>527113.89896962501</v>
      </c>
      <c r="M5793" s="75">
        <v>5000</v>
      </c>
      <c r="N5793" s="75">
        <v>0</v>
      </c>
      <c r="O5793" s="75">
        <v>0</v>
      </c>
      <c r="P5793" s="75">
        <v>0</v>
      </c>
      <c r="Q5793" s="75">
        <v>0</v>
      </c>
      <c r="R5793" s="16">
        <v>1528469.1552446252</v>
      </c>
      <c r="S5793" s="75">
        <v>15000</v>
      </c>
      <c r="T5793" s="75" t="s">
        <v>966</v>
      </c>
      <c r="U5793" s="75" t="s">
        <v>83</v>
      </c>
      <c r="V5793" s="75" t="s">
        <v>978</v>
      </c>
    </row>
    <row r="5794" spans="1:22" s="7" customFormat="1" ht="75" x14ac:dyDescent="0.3">
      <c r="A5794" s="16">
        <v>5789</v>
      </c>
      <c r="B5794" s="21" t="s">
        <v>8832</v>
      </c>
      <c r="C5794" s="16" t="s">
        <v>8833</v>
      </c>
      <c r="D5794" s="16" t="s">
        <v>8834</v>
      </c>
      <c r="E5794" s="16" t="s">
        <v>8835</v>
      </c>
      <c r="F5794" s="16"/>
      <c r="G5794" s="75" t="s">
        <v>281</v>
      </c>
      <c r="H5794" s="257">
        <v>449500</v>
      </c>
      <c r="I5794" s="257">
        <v>100</v>
      </c>
      <c r="J5794" s="75">
        <v>269700</v>
      </c>
      <c r="K5794" s="75">
        <v>50</v>
      </c>
      <c r="L5794" s="75">
        <v>269700</v>
      </c>
      <c r="M5794" s="75">
        <v>50</v>
      </c>
      <c r="N5794" s="75">
        <v>269700</v>
      </c>
      <c r="O5794" s="75">
        <v>50</v>
      </c>
      <c r="P5794" s="75">
        <v>269700</v>
      </c>
      <c r="Q5794" s="75">
        <v>50</v>
      </c>
      <c r="R5794" s="16">
        <v>1528300</v>
      </c>
      <c r="S5794" s="75">
        <v>300</v>
      </c>
      <c r="T5794" s="75" t="s">
        <v>213</v>
      </c>
      <c r="U5794" s="75" t="s">
        <v>35</v>
      </c>
      <c r="V5794" s="75" t="s">
        <v>8836</v>
      </c>
    </row>
    <row r="5795" spans="1:22" s="7" customFormat="1" ht="56.25" x14ac:dyDescent="0.3">
      <c r="A5795" s="16">
        <v>5790</v>
      </c>
      <c r="B5795" s="113" t="s">
        <v>4237</v>
      </c>
      <c r="C5795" s="113" t="s">
        <v>16361</v>
      </c>
      <c r="D5795" s="113" t="s">
        <v>2420</v>
      </c>
      <c r="E5795" s="113" t="s">
        <v>16362</v>
      </c>
      <c r="F5795" s="113" t="s">
        <v>16363</v>
      </c>
      <c r="G5795" s="78" t="s">
        <v>9115</v>
      </c>
      <c r="H5795" s="87">
        <v>1528275</v>
      </c>
      <c r="I5795" s="87">
        <v>10</v>
      </c>
      <c r="J5795" s="167"/>
      <c r="K5795" s="167"/>
      <c r="L5795" s="167"/>
      <c r="M5795" s="167"/>
      <c r="N5795" s="167"/>
      <c r="O5795" s="167"/>
      <c r="P5795" s="167"/>
      <c r="Q5795" s="167"/>
      <c r="R5795" s="16">
        <v>1528275</v>
      </c>
      <c r="S5795" s="177">
        <v>10</v>
      </c>
      <c r="T5795" s="78" t="s">
        <v>15928</v>
      </c>
      <c r="U5795" s="93">
        <v>398</v>
      </c>
      <c r="V5795" s="79" t="s">
        <v>199</v>
      </c>
    </row>
    <row r="5796" spans="1:22" s="7" customFormat="1" ht="409.5" x14ac:dyDescent="0.3">
      <c r="A5796" s="16">
        <v>5791</v>
      </c>
      <c r="B5796" s="21" t="s">
        <v>532</v>
      </c>
      <c r="C5796" s="16" t="s">
        <v>2974</v>
      </c>
      <c r="D5796" s="16" t="s">
        <v>2975</v>
      </c>
      <c r="E5796" s="16" t="s">
        <v>5333</v>
      </c>
      <c r="F5796" s="16"/>
      <c r="G5796" s="75" t="s">
        <v>1493</v>
      </c>
      <c r="H5796" s="257">
        <v>1528254</v>
      </c>
      <c r="I5796" s="257">
        <v>13</v>
      </c>
      <c r="J5796" s="75">
        <v>0</v>
      </c>
      <c r="K5796" s="75">
        <v>0</v>
      </c>
      <c r="L5796" s="75">
        <v>0</v>
      </c>
      <c r="M5796" s="75">
        <v>0</v>
      </c>
      <c r="N5796" s="75">
        <v>0</v>
      </c>
      <c r="O5796" s="75">
        <v>0</v>
      </c>
      <c r="P5796" s="75">
        <v>0</v>
      </c>
      <c r="Q5796" s="75">
        <v>0</v>
      </c>
      <c r="R5796" s="16">
        <v>1528254</v>
      </c>
      <c r="S5796" s="75">
        <v>13</v>
      </c>
      <c r="T5796" s="75" t="s">
        <v>76</v>
      </c>
      <c r="U5796" s="75" t="s">
        <v>1085</v>
      </c>
      <c r="V5796" s="75" t="s">
        <v>3374</v>
      </c>
    </row>
    <row r="5797" spans="1:22" s="7" customFormat="1" ht="337.5" x14ac:dyDescent="0.3">
      <c r="A5797" s="16">
        <v>5792</v>
      </c>
      <c r="B5797" s="21" t="s">
        <v>5073</v>
      </c>
      <c r="C5797" s="16" t="s">
        <v>4670</v>
      </c>
      <c r="D5797" s="16" t="s">
        <v>4671</v>
      </c>
      <c r="E5797" s="16" t="s">
        <v>5074</v>
      </c>
      <c r="F5797" s="16"/>
      <c r="G5797" s="75" t="s">
        <v>33</v>
      </c>
      <c r="H5797" s="257">
        <v>88219.999999999985</v>
      </c>
      <c r="I5797" s="257">
        <v>22</v>
      </c>
      <c r="J5797" s="75">
        <v>359204.3</v>
      </c>
      <c r="K5797" s="75">
        <v>49</v>
      </c>
      <c r="L5797" s="75">
        <v>359204.3</v>
      </c>
      <c r="M5797" s="75">
        <v>49</v>
      </c>
      <c r="N5797" s="75">
        <v>359204.3</v>
      </c>
      <c r="O5797" s="75">
        <v>49</v>
      </c>
      <c r="P5797" s="75">
        <v>359204.3</v>
      </c>
      <c r="Q5797" s="75">
        <v>49</v>
      </c>
      <c r="R5797" s="16">
        <v>1525037.2</v>
      </c>
      <c r="S5797" s="75">
        <v>218</v>
      </c>
      <c r="T5797" s="75" t="s">
        <v>25</v>
      </c>
      <c r="U5797" s="75" t="s">
        <v>204</v>
      </c>
      <c r="V5797" s="75" t="s">
        <v>2891</v>
      </c>
    </row>
    <row r="5798" spans="1:22" s="7" customFormat="1" ht="93.75" x14ac:dyDescent="0.3">
      <c r="A5798" s="16">
        <v>5793</v>
      </c>
      <c r="B5798" s="16" t="s">
        <v>384</v>
      </c>
      <c r="C5798" s="16" t="s">
        <v>3964</v>
      </c>
      <c r="D5798" s="16" t="s">
        <v>3965</v>
      </c>
      <c r="E5798" s="16" t="s">
        <v>13479</v>
      </c>
      <c r="F5798" s="16"/>
      <c r="G5798" s="71" t="s">
        <v>9115</v>
      </c>
      <c r="H5798" s="106">
        <v>1525000</v>
      </c>
      <c r="I5798" s="344">
        <v>1</v>
      </c>
      <c r="J5798" s="104">
        <v>0</v>
      </c>
      <c r="K5798" s="104">
        <v>0</v>
      </c>
      <c r="L5798" s="104">
        <v>0</v>
      </c>
      <c r="M5798" s="104">
        <v>0</v>
      </c>
      <c r="N5798" s="104">
        <v>0</v>
      </c>
      <c r="O5798" s="104">
        <v>0</v>
      </c>
      <c r="P5798" s="104">
        <v>0</v>
      </c>
      <c r="Q5798" s="104">
        <v>0</v>
      </c>
      <c r="R5798" s="16">
        <v>1525000</v>
      </c>
      <c r="S5798" s="339">
        <v>1</v>
      </c>
      <c r="T5798" s="76" t="s">
        <v>13227</v>
      </c>
      <c r="U5798" s="105"/>
      <c r="V5798" s="105"/>
    </row>
    <row r="5799" spans="1:22" s="7" customFormat="1" ht="93.75" x14ac:dyDescent="0.3">
      <c r="A5799" s="16">
        <v>5794</v>
      </c>
      <c r="B5799" s="21" t="s">
        <v>8837</v>
      </c>
      <c r="C5799" s="16" t="s">
        <v>4299</v>
      </c>
      <c r="D5799" s="16" t="s">
        <v>3260</v>
      </c>
      <c r="E5799" s="16" t="s">
        <v>4300</v>
      </c>
      <c r="F5799" s="16"/>
      <c r="G5799" s="75" t="s">
        <v>33</v>
      </c>
      <c r="H5799" s="257">
        <v>259349.99999999997</v>
      </c>
      <c r="I5799" s="257">
        <v>150</v>
      </c>
      <c r="J5799" s="75">
        <v>343425</v>
      </c>
      <c r="K5799" s="75">
        <v>190</v>
      </c>
      <c r="L5799" s="75">
        <v>307275</v>
      </c>
      <c r="M5799" s="75">
        <v>170</v>
      </c>
      <c r="N5799" s="75">
        <v>307275</v>
      </c>
      <c r="O5799" s="75">
        <v>170</v>
      </c>
      <c r="P5799" s="75">
        <v>307275</v>
      </c>
      <c r="Q5799" s="75">
        <v>170</v>
      </c>
      <c r="R5799" s="16">
        <v>1524600</v>
      </c>
      <c r="S5799" s="75">
        <v>850</v>
      </c>
      <c r="T5799" s="75" t="s">
        <v>213</v>
      </c>
      <c r="U5799" s="75" t="s">
        <v>35</v>
      </c>
      <c r="V5799" s="75" t="s">
        <v>8838</v>
      </c>
    </row>
    <row r="5800" spans="1:22" s="7" customFormat="1" ht="75" x14ac:dyDescent="0.3">
      <c r="A5800" s="16">
        <v>5795</v>
      </c>
      <c r="B5800" s="21" t="s">
        <v>1969</v>
      </c>
      <c r="C5800" s="16" t="s">
        <v>1970</v>
      </c>
      <c r="D5800" s="16" t="s">
        <v>373</v>
      </c>
      <c r="E5800" s="16" t="s">
        <v>1971</v>
      </c>
      <c r="F5800" s="16" t="s">
        <v>1972</v>
      </c>
      <c r="G5800" s="75" t="s">
        <v>1493</v>
      </c>
      <c r="H5800" s="257">
        <v>1524236.12</v>
      </c>
      <c r="I5800" s="257">
        <v>2</v>
      </c>
      <c r="J5800" s="75">
        <v>0</v>
      </c>
      <c r="K5800" s="75">
        <v>0</v>
      </c>
      <c r="L5800" s="75">
        <v>0</v>
      </c>
      <c r="M5800" s="75">
        <v>0</v>
      </c>
      <c r="N5800" s="75">
        <v>0</v>
      </c>
      <c r="O5800" s="75">
        <v>0</v>
      </c>
      <c r="P5800" s="75">
        <v>0</v>
      </c>
      <c r="Q5800" s="75">
        <v>0</v>
      </c>
      <c r="R5800" s="16">
        <v>1524236.12</v>
      </c>
      <c r="S5800" s="75">
        <v>2</v>
      </c>
      <c r="T5800" s="75" t="s">
        <v>1326</v>
      </c>
      <c r="U5800" s="75" t="s">
        <v>83</v>
      </c>
      <c r="V5800" s="75" t="s">
        <v>199</v>
      </c>
    </row>
    <row r="5801" spans="1:22" s="7" customFormat="1" x14ac:dyDescent="0.3">
      <c r="A5801" s="16">
        <v>5796</v>
      </c>
      <c r="B5801" s="21" t="s">
        <v>6607</v>
      </c>
      <c r="C5801" s="16" t="s">
        <v>6608</v>
      </c>
      <c r="D5801" s="16" t="s">
        <v>6609</v>
      </c>
      <c r="E5801" s="16" t="s">
        <v>6607</v>
      </c>
      <c r="F5801" s="16"/>
      <c r="G5801" s="75" t="s">
        <v>9114</v>
      </c>
      <c r="H5801" s="257">
        <v>1523200</v>
      </c>
      <c r="I5801" s="257" t="s">
        <v>9421</v>
      </c>
      <c r="J5801" s="75"/>
      <c r="K5801" s="75"/>
      <c r="L5801" s="75"/>
      <c r="M5801" s="75"/>
      <c r="N5801" s="75"/>
      <c r="O5801" s="75"/>
      <c r="P5801" s="75"/>
      <c r="Q5801" s="75"/>
      <c r="R5801" s="16">
        <v>1523200</v>
      </c>
      <c r="S5801" s="75">
        <v>8</v>
      </c>
      <c r="T5801" s="75" t="s">
        <v>76</v>
      </c>
      <c r="U5801" s="75" t="s">
        <v>2567</v>
      </c>
      <c r="V5801" s="75" t="s">
        <v>10709</v>
      </c>
    </row>
    <row r="5802" spans="1:22" s="7" customFormat="1" ht="56.25" x14ac:dyDescent="0.3">
      <c r="A5802" s="16">
        <v>5797</v>
      </c>
      <c r="B5802" s="20" t="s">
        <v>14254</v>
      </c>
      <c r="C5802" s="20" t="s">
        <v>14255</v>
      </c>
      <c r="D5802" s="20" t="s">
        <v>14256</v>
      </c>
      <c r="E5802" s="20" t="s">
        <v>14305</v>
      </c>
      <c r="F5802" s="20"/>
      <c r="G5802" s="77" t="s">
        <v>33</v>
      </c>
      <c r="H5802" s="85">
        <v>1523200</v>
      </c>
      <c r="I5802" s="85">
        <v>1</v>
      </c>
      <c r="J5802" s="85"/>
      <c r="K5802" s="85"/>
      <c r="L5802" s="85"/>
      <c r="M5802" s="85"/>
      <c r="N5802" s="85"/>
      <c r="O5802" s="85"/>
      <c r="P5802" s="85"/>
      <c r="Q5802" s="85"/>
      <c r="R5802" s="16">
        <v>1523200</v>
      </c>
      <c r="S5802" s="77">
        <v>1</v>
      </c>
      <c r="T5802" s="76" t="s">
        <v>14072</v>
      </c>
      <c r="U5802" s="82"/>
      <c r="V5802" s="82"/>
    </row>
    <row r="5803" spans="1:22" s="7" customFormat="1" ht="75" x14ac:dyDescent="0.3">
      <c r="A5803" s="16">
        <v>5798</v>
      </c>
      <c r="B5803" s="113" t="s">
        <v>14455</v>
      </c>
      <c r="C5803" s="113" t="s">
        <v>14456</v>
      </c>
      <c r="D5803" s="113" t="s">
        <v>5775</v>
      </c>
      <c r="E5803" s="113" t="s">
        <v>14599</v>
      </c>
      <c r="F5803" s="20" t="s">
        <v>14449</v>
      </c>
      <c r="G5803" s="78" t="s">
        <v>9115</v>
      </c>
      <c r="H5803" s="503">
        <v>1523200</v>
      </c>
      <c r="I5803" s="87" t="s">
        <v>9120</v>
      </c>
      <c r="J5803" s="76"/>
      <c r="K5803" s="76"/>
      <c r="L5803" s="76"/>
      <c r="M5803" s="76"/>
      <c r="N5803" s="76"/>
      <c r="O5803" s="76"/>
      <c r="P5803" s="76"/>
      <c r="Q5803" s="76"/>
      <c r="R5803" s="16">
        <v>1523200</v>
      </c>
      <c r="S5803" s="77">
        <v>2</v>
      </c>
      <c r="T5803" s="77" t="s">
        <v>14570</v>
      </c>
      <c r="U5803" s="75"/>
      <c r="V5803" s="79"/>
    </row>
    <row r="5804" spans="1:22" s="7" customFormat="1" ht="56.25" x14ac:dyDescent="0.3">
      <c r="A5804" s="16">
        <v>5799</v>
      </c>
      <c r="B5804" s="114" t="s">
        <v>15893</v>
      </c>
      <c r="C5804" s="114" t="s">
        <v>15894</v>
      </c>
      <c r="D5804" s="114" t="s">
        <v>15895</v>
      </c>
      <c r="E5804" s="114" t="s">
        <v>1051</v>
      </c>
      <c r="F5804" s="114" t="s">
        <v>14449</v>
      </c>
      <c r="G5804" s="81" t="s">
        <v>9229</v>
      </c>
      <c r="H5804" s="503">
        <v>1522133.76</v>
      </c>
      <c r="I5804" s="87">
        <v>800</v>
      </c>
      <c r="J5804" s="76"/>
      <c r="K5804" s="76"/>
      <c r="L5804" s="76"/>
      <c r="M5804" s="76"/>
      <c r="N5804" s="76"/>
      <c r="O5804" s="76"/>
      <c r="P5804" s="76"/>
      <c r="Q5804" s="76"/>
      <c r="R5804" s="16">
        <v>1522133.76</v>
      </c>
      <c r="S5804" s="77">
        <v>800</v>
      </c>
      <c r="T5804" s="76" t="s">
        <v>15828</v>
      </c>
      <c r="U5804" s="79"/>
      <c r="V5804" s="95"/>
    </row>
    <row r="5805" spans="1:22" s="7" customFormat="1" ht="187.5" x14ac:dyDescent="0.3">
      <c r="A5805" s="16">
        <v>5800</v>
      </c>
      <c r="B5805" s="21" t="s">
        <v>8839</v>
      </c>
      <c r="C5805" s="16" t="s">
        <v>5650</v>
      </c>
      <c r="D5805" s="16" t="s">
        <v>5649</v>
      </c>
      <c r="E5805" s="16" t="s">
        <v>5651</v>
      </c>
      <c r="F5805" s="16"/>
      <c r="G5805" s="75" t="s">
        <v>33</v>
      </c>
      <c r="H5805" s="257">
        <v>559333.46428571432</v>
      </c>
      <c r="I5805" s="257">
        <v>114</v>
      </c>
      <c r="J5805" s="75">
        <v>240639</v>
      </c>
      <c r="K5805" s="75">
        <v>49</v>
      </c>
      <c r="L5805" s="75">
        <v>240639</v>
      </c>
      <c r="M5805" s="75">
        <v>49</v>
      </c>
      <c r="N5805" s="75">
        <v>240639</v>
      </c>
      <c r="O5805" s="75">
        <v>49</v>
      </c>
      <c r="P5805" s="75">
        <v>240639</v>
      </c>
      <c r="Q5805" s="75">
        <v>49</v>
      </c>
      <c r="R5805" s="16">
        <v>1521889.4642857143</v>
      </c>
      <c r="S5805" s="75">
        <v>310</v>
      </c>
      <c r="T5805" s="75" t="s">
        <v>213</v>
      </c>
      <c r="U5805" s="75" t="s">
        <v>83</v>
      </c>
      <c r="V5805" s="75" t="s">
        <v>8840</v>
      </c>
    </row>
    <row r="5806" spans="1:22" s="7" customFormat="1" ht="168.75" x14ac:dyDescent="0.3">
      <c r="A5806" s="16">
        <v>5801</v>
      </c>
      <c r="B5806" s="21" t="s">
        <v>8841</v>
      </c>
      <c r="C5806" s="16" t="s">
        <v>8842</v>
      </c>
      <c r="D5806" s="16" t="s">
        <v>567</v>
      </c>
      <c r="E5806" s="16" t="s">
        <v>8843</v>
      </c>
      <c r="F5806" s="16"/>
      <c r="G5806" s="75" t="s">
        <v>33</v>
      </c>
      <c r="H5806" s="257">
        <v>185400</v>
      </c>
      <c r="I5806" s="257">
        <v>18</v>
      </c>
      <c r="J5806" s="75">
        <v>699600</v>
      </c>
      <c r="K5806" s="75">
        <v>66</v>
      </c>
      <c r="L5806" s="75">
        <v>212000</v>
      </c>
      <c r="M5806" s="75">
        <v>20</v>
      </c>
      <c r="N5806" s="75">
        <v>212000</v>
      </c>
      <c r="O5806" s="75">
        <v>20</v>
      </c>
      <c r="P5806" s="75">
        <v>212000</v>
      </c>
      <c r="Q5806" s="75">
        <v>20</v>
      </c>
      <c r="R5806" s="16">
        <v>1521000</v>
      </c>
      <c r="S5806" s="75">
        <v>144</v>
      </c>
      <c r="T5806" s="75" t="s">
        <v>213</v>
      </c>
      <c r="U5806" s="75" t="s">
        <v>8844</v>
      </c>
      <c r="V5806" s="75" t="s">
        <v>8845</v>
      </c>
    </row>
    <row r="5807" spans="1:22" s="7" customFormat="1" ht="262.5" x14ac:dyDescent="0.3">
      <c r="A5807" s="16">
        <v>5802</v>
      </c>
      <c r="B5807" s="21" t="s">
        <v>384</v>
      </c>
      <c r="C5807" s="16" t="s">
        <v>1774</v>
      </c>
      <c r="D5807" s="16" t="s">
        <v>1775</v>
      </c>
      <c r="E5807" s="16" t="s">
        <v>1776</v>
      </c>
      <c r="F5807" s="16"/>
      <c r="G5807" s="75" t="s">
        <v>33</v>
      </c>
      <c r="H5807" s="257">
        <v>0</v>
      </c>
      <c r="I5807" s="257">
        <v>0</v>
      </c>
      <c r="J5807" s="75">
        <v>1519000</v>
      </c>
      <c r="K5807" s="75">
        <v>1</v>
      </c>
      <c r="L5807" s="75">
        <v>0</v>
      </c>
      <c r="M5807" s="75">
        <v>1706141</v>
      </c>
      <c r="N5807" s="75">
        <v>1</v>
      </c>
      <c r="O5807" s="75">
        <v>0</v>
      </c>
      <c r="P5807" s="75">
        <v>0</v>
      </c>
      <c r="Q5807" s="75">
        <v>0</v>
      </c>
      <c r="R5807" s="16">
        <v>1519001</v>
      </c>
      <c r="S5807" s="75">
        <v>1706142</v>
      </c>
      <c r="T5807" s="75" t="s">
        <v>786</v>
      </c>
      <c r="U5807" s="75" t="s">
        <v>35</v>
      </c>
      <c r="V5807" s="75" t="s">
        <v>199</v>
      </c>
    </row>
    <row r="5808" spans="1:22" s="7" customFormat="1" ht="75" x14ac:dyDescent="0.3">
      <c r="A5808" s="16">
        <v>5803</v>
      </c>
      <c r="B5808" s="21" t="s">
        <v>831</v>
      </c>
      <c r="C5808" s="16" t="s">
        <v>832</v>
      </c>
      <c r="D5808" s="16" t="s">
        <v>833</v>
      </c>
      <c r="E5808" s="16" t="s">
        <v>10967</v>
      </c>
      <c r="F5808" s="16"/>
      <c r="G5808" s="75" t="s">
        <v>9115</v>
      </c>
      <c r="H5808" s="257">
        <v>1518227.2</v>
      </c>
      <c r="I5808" s="257" t="s">
        <v>9126</v>
      </c>
      <c r="J5808" s="75"/>
      <c r="K5808" s="75"/>
      <c r="L5808" s="75"/>
      <c r="M5808" s="75"/>
      <c r="N5808" s="75"/>
      <c r="O5808" s="75"/>
      <c r="P5808" s="75"/>
      <c r="Q5808" s="75"/>
      <c r="R5808" s="16">
        <v>1518227.2</v>
      </c>
      <c r="S5808" s="75">
        <v>10</v>
      </c>
      <c r="T5808" s="75" t="s">
        <v>76</v>
      </c>
      <c r="U5808" s="75" t="s">
        <v>2567</v>
      </c>
      <c r="V5808" s="75" t="s">
        <v>4532</v>
      </c>
    </row>
    <row r="5809" spans="1:22" s="7" customFormat="1" ht="56.25" x14ac:dyDescent="0.3">
      <c r="A5809" s="16">
        <v>5804</v>
      </c>
      <c r="B5809" s="113" t="s">
        <v>16289</v>
      </c>
      <c r="C5809" s="113" t="s">
        <v>16290</v>
      </c>
      <c r="D5809" s="113" t="s">
        <v>16291</v>
      </c>
      <c r="E5809" s="114" t="s">
        <v>16292</v>
      </c>
      <c r="F5809" s="17">
        <v>6418</v>
      </c>
      <c r="G5809" s="163" t="s">
        <v>24</v>
      </c>
      <c r="H5809" s="85">
        <v>1517858</v>
      </c>
      <c r="I5809" s="85">
        <v>200</v>
      </c>
      <c r="J5809" s="177"/>
      <c r="K5809" s="177"/>
      <c r="L5809" s="177"/>
      <c r="M5809" s="177"/>
      <c r="N5809" s="177"/>
      <c r="O5809" s="177"/>
      <c r="P5809" s="167"/>
      <c r="Q5809" s="167"/>
      <c r="R5809" s="16">
        <v>1517858</v>
      </c>
      <c r="S5809" s="177">
        <v>200</v>
      </c>
      <c r="T5809" s="77" t="s">
        <v>15928</v>
      </c>
      <c r="U5809" s="79" t="s">
        <v>199</v>
      </c>
      <c r="V5809" s="79" t="s">
        <v>199</v>
      </c>
    </row>
    <row r="5810" spans="1:22" s="7" customFormat="1" ht="112.5" customHeight="1" x14ac:dyDescent="0.3">
      <c r="A5810" s="16">
        <v>5805</v>
      </c>
      <c r="B5810" s="296" t="s">
        <v>15663</v>
      </c>
      <c r="C5810" s="296" t="s">
        <v>15664</v>
      </c>
      <c r="D5810" s="296" t="s">
        <v>15665</v>
      </c>
      <c r="E5810" s="296" t="s">
        <v>15666</v>
      </c>
      <c r="F5810" s="297"/>
      <c r="G5810" s="348" t="s">
        <v>9115</v>
      </c>
      <c r="H5810" s="506">
        <v>1517857.14</v>
      </c>
      <c r="I5810" s="507">
        <v>1</v>
      </c>
      <c r="J5810" s="80"/>
      <c r="K5810" s="80"/>
      <c r="L5810" s="80"/>
      <c r="M5810" s="80"/>
      <c r="N5810" s="80"/>
      <c r="O5810" s="80"/>
      <c r="P5810" s="80"/>
      <c r="Q5810" s="80"/>
      <c r="R5810" s="16">
        <v>1517857.14</v>
      </c>
      <c r="S5810" s="80"/>
      <c r="T5810" s="349" t="s">
        <v>15661</v>
      </c>
      <c r="U5810" s="350">
        <v>398</v>
      </c>
      <c r="V5810" s="351" t="s">
        <v>15662</v>
      </c>
    </row>
    <row r="5811" spans="1:22" s="7" customFormat="1" ht="37.5" x14ac:dyDescent="0.3">
      <c r="A5811" s="16">
        <v>5806</v>
      </c>
      <c r="B5811" s="21" t="s">
        <v>8846</v>
      </c>
      <c r="C5811" s="16" t="s">
        <v>962</v>
      </c>
      <c r="D5811" s="16" t="s">
        <v>961</v>
      </c>
      <c r="E5811" s="16" t="s">
        <v>963</v>
      </c>
      <c r="F5811" s="16"/>
      <c r="G5811" s="75" t="s">
        <v>33</v>
      </c>
      <c r="H5811" s="257">
        <v>598293</v>
      </c>
      <c r="I5811" s="257">
        <v>9</v>
      </c>
      <c r="J5811" s="75">
        <v>459555.05</v>
      </c>
      <c r="K5811" s="75">
        <v>5</v>
      </c>
      <c r="L5811" s="75">
        <v>0</v>
      </c>
      <c r="M5811" s="75">
        <v>0</v>
      </c>
      <c r="N5811" s="75">
        <v>0</v>
      </c>
      <c r="O5811" s="75">
        <v>5</v>
      </c>
      <c r="P5811" s="75">
        <v>459555.05</v>
      </c>
      <c r="Q5811" s="75">
        <v>5</v>
      </c>
      <c r="R5811" s="16">
        <v>1517403.1</v>
      </c>
      <c r="S5811" s="75">
        <v>24</v>
      </c>
      <c r="T5811" s="75" t="s">
        <v>213</v>
      </c>
      <c r="U5811" s="75" t="s">
        <v>7048</v>
      </c>
      <c r="V5811" s="75" t="s">
        <v>7048</v>
      </c>
    </row>
    <row r="5812" spans="1:22" s="7" customFormat="1" ht="409.5" x14ac:dyDescent="0.3">
      <c r="A5812" s="16">
        <v>5807</v>
      </c>
      <c r="B5812" s="21" t="s">
        <v>1203</v>
      </c>
      <c r="C5812" s="16" t="s">
        <v>1204</v>
      </c>
      <c r="D5812" s="16" t="s">
        <v>2094</v>
      </c>
      <c r="E5812" s="16" t="s">
        <v>2095</v>
      </c>
      <c r="F5812" s="16"/>
      <c r="G5812" s="75" t="s">
        <v>1493</v>
      </c>
      <c r="H5812" s="257">
        <v>463580.35000000003</v>
      </c>
      <c r="I5812" s="257">
        <v>10</v>
      </c>
      <c r="J5812" s="75">
        <v>248071.00736607143</v>
      </c>
      <c r="K5812" s="75">
        <v>10</v>
      </c>
      <c r="L5812" s="75">
        <v>257993.84766071429</v>
      </c>
      <c r="M5812" s="75">
        <v>10</v>
      </c>
      <c r="N5812" s="75">
        <v>268313.60156714288</v>
      </c>
      <c r="O5812" s="75">
        <v>10</v>
      </c>
      <c r="P5812" s="75">
        <v>279046.14562982862</v>
      </c>
      <c r="Q5812" s="75">
        <v>10</v>
      </c>
      <c r="R5812" s="16">
        <v>1517004.952223757</v>
      </c>
      <c r="S5812" s="75">
        <v>50</v>
      </c>
      <c r="T5812" s="75" t="s">
        <v>966</v>
      </c>
      <c r="U5812" s="75" t="s">
        <v>35</v>
      </c>
      <c r="V5812" s="75" t="s">
        <v>199</v>
      </c>
    </row>
    <row r="5813" spans="1:22" s="7" customFormat="1" x14ac:dyDescent="0.3">
      <c r="A5813" s="16">
        <v>5808</v>
      </c>
      <c r="B5813" s="118" t="s">
        <v>264</v>
      </c>
      <c r="C5813" s="118" t="s">
        <v>15603</v>
      </c>
      <c r="D5813" s="118" t="s">
        <v>15604</v>
      </c>
      <c r="E5813" s="118" t="s">
        <v>15605</v>
      </c>
      <c r="F5813" s="118" t="s">
        <v>14449</v>
      </c>
      <c r="G5813" s="105" t="s">
        <v>9115</v>
      </c>
      <c r="H5813" s="104">
        <v>1516528</v>
      </c>
      <c r="I5813" s="104">
        <v>23</v>
      </c>
      <c r="J5813" s="105"/>
      <c r="K5813" s="105"/>
      <c r="L5813" s="105"/>
      <c r="M5813" s="105"/>
      <c r="N5813" s="105"/>
      <c r="O5813" s="105"/>
      <c r="P5813" s="105"/>
      <c r="Q5813" s="105"/>
      <c r="R5813" s="16">
        <v>1516528</v>
      </c>
      <c r="S5813" s="105"/>
      <c r="T5813" s="76" t="s">
        <v>15403</v>
      </c>
      <c r="U5813" s="105" t="s">
        <v>1210</v>
      </c>
      <c r="V5813" s="76" t="s">
        <v>15539</v>
      </c>
    </row>
    <row r="5814" spans="1:22" s="7" customFormat="1" ht="393.75" x14ac:dyDescent="0.3">
      <c r="A5814" s="16">
        <v>5809</v>
      </c>
      <c r="B5814" s="21" t="s">
        <v>8847</v>
      </c>
      <c r="C5814" s="16" t="s">
        <v>969</v>
      </c>
      <c r="D5814" s="16" t="s">
        <v>968</v>
      </c>
      <c r="E5814" s="16" t="s">
        <v>970</v>
      </c>
      <c r="F5814" s="16"/>
      <c r="G5814" s="75" t="s">
        <v>33</v>
      </c>
      <c r="H5814" s="257">
        <v>154662</v>
      </c>
      <c r="I5814" s="257">
        <v>6</v>
      </c>
      <c r="J5814" s="75">
        <v>433053.60000000003</v>
      </c>
      <c r="K5814" s="75">
        <v>14</v>
      </c>
      <c r="L5814" s="75">
        <v>309324</v>
      </c>
      <c r="M5814" s="75">
        <v>10</v>
      </c>
      <c r="N5814" s="75">
        <v>309324</v>
      </c>
      <c r="O5814" s="75">
        <v>10</v>
      </c>
      <c r="P5814" s="75">
        <v>309324</v>
      </c>
      <c r="Q5814" s="75">
        <v>10</v>
      </c>
      <c r="R5814" s="16">
        <v>1515687.6</v>
      </c>
      <c r="S5814" s="75">
        <v>50</v>
      </c>
      <c r="T5814" s="75" t="s">
        <v>213</v>
      </c>
      <c r="U5814" s="75" t="s">
        <v>350</v>
      </c>
      <c r="V5814" s="75" t="s">
        <v>485</v>
      </c>
    </row>
    <row r="5815" spans="1:22" s="7" customFormat="1" ht="112.5" x14ac:dyDescent="0.3">
      <c r="A5815" s="16">
        <v>5810</v>
      </c>
      <c r="B5815" s="16" t="s">
        <v>5787</v>
      </c>
      <c r="C5815" s="16" t="s">
        <v>6542</v>
      </c>
      <c r="D5815" s="16" t="s">
        <v>6543</v>
      </c>
      <c r="E5815" s="16" t="s">
        <v>13694</v>
      </c>
      <c r="F5815" s="16"/>
      <c r="G5815" s="71" t="s">
        <v>9115</v>
      </c>
      <c r="H5815" s="104">
        <v>1514777.6000000001</v>
      </c>
      <c r="I5815" s="104" t="s">
        <v>9421</v>
      </c>
      <c r="J5815" s="104"/>
      <c r="K5815" s="104"/>
      <c r="L5815" s="104"/>
      <c r="M5815" s="104"/>
      <c r="N5815" s="104"/>
      <c r="O5815" s="104"/>
      <c r="P5815" s="104"/>
      <c r="Q5815" s="104"/>
      <c r="R5815" s="16">
        <v>1514777.6000000001</v>
      </c>
      <c r="S5815" s="339">
        <v>8</v>
      </c>
      <c r="T5815" s="92" t="s">
        <v>13573</v>
      </c>
      <c r="U5815" s="105"/>
      <c r="V5815" s="105" t="s">
        <v>13695</v>
      </c>
    </row>
    <row r="5816" spans="1:22" s="7" customFormat="1" ht="300" x14ac:dyDescent="0.3">
      <c r="A5816" s="16">
        <v>5811</v>
      </c>
      <c r="B5816" s="21" t="s">
        <v>4239</v>
      </c>
      <c r="C5816" s="16" t="s">
        <v>4136</v>
      </c>
      <c r="D5816" s="16" t="s">
        <v>4137</v>
      </c>
      <c r="E5816" s="16" t="s">
        <v>4240</v>
      </c>
      <c r="F5816" s="16"/>
      <c r="G5816" s="75" t="s">
        <v>33</v>
      </c>
      <c r="H5816" s="257">
        <v>476000</v>
      </c>
      <c r="I5816" s="257">
        <v>4</v>
      </c>
      <c r="J5816" s="75">
        <v>259676</v>
      </c>
      <c r="K5816" s="75">
        <v>2</v>
      </c>
      <c r="L5816" s="75">
        <v>259676</v>
      </c>
      <c r="M5816" s="75">
        <v>2</v>
      </c>
      <c r="N5816" s="75">
        <v>259676</v>
      </c>
      <c r="O5816" s="75">
        <v>2</v>
      </c>
      <c r="P5816" s="75">
        <v>259676</v>
      </c>
      <c r="Q5816" s="75">
        <v>2</v>
      </c>
      <c r="R5816" s="16">
        <v>1514704</v>
      </c>
      <c r="S5816" s="75">
        <v>12</v>
      </c>
      <c r="T5816" s="75" t="s">
        <v>25</v>
      </c>
      <c r="U5816" s="75" t="s">
        <v>2567</v>
      </c>
      <c r="V5816" s="75" t="s">
        <v>4241</v>
      </c>
    </row>
    <row r="5817" spans="1:22" s="7" customFormat="1" ht="75" x14ac:dyDescent="0.3">
      <c r="A5817" s="16">
        <v>5812</v>
      </c>
      <c r="B5817" s="16" t="s">
        <v>9608</v>
      </c>
      <c r="C5817" s="16" t="s">
        <v>13491</v>
      </c>
      <c r="D5817" s="16" t="s">
        <v>13492</v>
      </c>
      <c r="E5817" s="16" t="s">
        <v>13493</v>
      </c>
      <c r="F5817" s="16"/>
      <c r="G5817" s="71" t="s">
        <v>9115</v>
      </c>
      <c r="H5817" s="106">
        <v>1512582.4</v>
      </c>
      <c r="I5817" s="104" t="s">
        <v>9941</v>
      </c>
      <c r="J5817" s="104">
        <v>0</v>
      </c>
      <c r="K5817" s="104">
        <v>41</v>
      </c>
      <c r="L5817" s="104">
        <v>0</v>
      </c>
      <c r="M5817" s="104">
        <v>41</v>
      </c>
      <c r="N5817" s="104">
        <v>0</v>
      </c>
      <c r="O5817" s="104">
        <v>41</v>
      </c>
      <c r="P5817" s="104">
        <v>0</v>
      </c>
      <c r="Q5817" s="104">
        <v>41</v>
      </c>
      <c r="R5817" s="16">
        <v>1512582.4</v>
      </c>
      <c r="S5817" s="339">
        <v>202</v>
      </c>
      <c r="T5817" s="76" t="s">
        <v>13227</v>
      </c>
      <c r="U5817" s="352"/>
      <c r="V5817" s="352"/>
    </row>
    <row r="5818" spans="1:22" s="7" customFormat="1" ht="75" x14ac:dyDescent="0.3">
      <c r="A5818" s="16">
        <v>5813</v>
      </c>
      <c r="B5818" s="21" t="s">
        <v>955</v>
      </c>
      <c r="C5818" s="16" t="s">
        <v>2767</v>
      </c>
      <c r="D5818" s="16" t="s">
        <v>2768</v>
      </c>
      <c r="E5818" s="16" t="s">
        <v>10628</v>
      </c>
      <c r="F5818" s="16"/>
      <c r="G5818" s="75" t="s">
        <v>7084</v>
      </c>
      <c r="H5818" s="257">
        <v>1512000</v>
      </c>
      <c r="I5818" s="257" t="s">
        <v>10484</v>
      </c>
      <c r="J5818" s="75"/>
      <c r="K5818" s="75"/>
      <c r="L5818" s="75"/>
      <c r="M5818" s="75"/>
      <c r="N5818" s="75"/>
      <c r="O5818" s="75"/>
      <c r="P5818" s="75"/>
      <c r="Q5818" s="75"/>
      <c r="R5818" s="16">
        <v>1512000</v>
      </c>
      <c r="S5818" s="75">
        <v>1500</v>
      </c>
      <c r="T5818" s="75" t="s">
        <v>76</v>
      </c>
      <c r="U5818" s="75" t="s">
        <v>2567</v>
      </c>
      <c r="V5818" s="75" t="s">
        <v>10629</v>
      </c>
    </row>
    <row r="5819" spans="1:22" s="7" customFormat="1" ht="56.25" x14ac:dyDescent="0.3">
      <c r="A5819" s="16">
        <v>5814</v>
      </c>
      <c r="B5819" s="21" t="s">
        <v>6530</v>
      </c>
      <c r="C5819" s="16" t="s">
        <v>6531</v>
      </c>
      <c r="D5819" s="16" t="s">
        <v>6532</v>
      </c>
      <c r="E5819" s="16" t="s">
        <v>10677</v>
      </c>
      <c r="F5819" s="16"/>
      <c r="G5819" s="75" t="s">
        <v>9115</v>
      </c>
      <c r="H5819" s="257">
        <v>1512000</v>
      </c>
      <c r="I5819" s="257" t="s">
        <v>9113</v>
      </c>
      <c r="J5819" s="75"/>
      <c r="K5819" s="75"/>
      <c r="L5819" s="75"/>
      <c r="M5819" s="75"/>
      <c r="N5819" s="75"/>
      <c r="O5819" s="75"/>
      <c r="P5819" s="75"/>
      <c r="Q5819" s="75"/>
      <c r="R5819" s="16">
        <v>1512000</v>
      </c>
      <c r="S5819" s="75">
        <v>1</v>
      </c>
      <c r="T5819" s="75" t="s">
        <v>76</v>
      </c>
      <c r="U5819" s="75" t="s">
        <v>2567</v>
      </c>
      <c r="V5819" s="75" t="s">
        <v>10678</v>
      </c>
    </row>
    <row r="5820" spans="1:22" s="7" customFormat="1" ht="37.5" x14ac:dyDescent="0.3">
      <c r="A5820" s="16">
        <v>5815</v>
      </c>
      <c r="B5820" s="21" t="s">
        <v>486</v>
      </c>
      <c r="C5820" s="16" t="s">
        <v>211</v>
      </c>
      <c r="D5820" s="16" t="s">
        <v>212</v>
      </c>
      <c r="E5820" s="16" t="s">
        <v>10716</v>
      </c>
      <c r="F5820" s="16"/>
      <c r="G5820" s="75" t="s">
        <v>9114</v>
      </c>
      <c r="H5820" s="257">
        <v>1512000</v>
      </c>
      <c r="I5820" s="257" t="s">
        <v>10613</v>
      </c>
      <c r="J5820" s="75"/>
      <c r="K5820" s="75"/>
      <c r="L5820" s="75"/>
      <c r="M5820" s="75"/>
      <c r="N5820" s="75"/>
      <c r="O5820" s="75"/>
      <c r="P5820" s="75"/>
      <c r="Q5820" s="75"/>
      <c r="R5820" s="16">
        <v>1512000</v>
      </c>
      <c r="S5820" s="75">
        <v>18</v>
      </c>
      <c r="T5820" s="75" t="s">
        <v>76</v>
      </c>
      <c r="U5820" s="75" t="s">
        <v>2567</v>
      </c>
      <c r="V5820" s="75" t="s">
        <v>10715</v>
      </c>
    </row>
    <row r="5821" spans="1:22" s="7" customFormat="1" ht="56.25" x14ac:dyDescent="0.3">
      <c r="A5821" s="16">
        <v>5816</v>
      </c>
      <c r="B5821" s="51" t="s">
        <v>2699</v>
      </c>
      <c r="C5821" s="51" t="s">
        <v>2700</v>
      </c>
      <c r="D5821" s="51" t="s">
        <v>2701</v>
      </c>
      <c r="E5821" s="51" t="s">
        <v>15173</v>
      </c>
      <c r="F5821" s="40" t="s">
        <v>14449</v>
      </c>
      <c r="G5821" s="256" t="s">
        <v>9115</v>
      </c>
      <c r="H5821" s="502">
        <v>1512000</v>
      </c>
      <c r="I5821" s="257" t="s">
        <v>9450</v>
      </c>
      <c r="J5821" s="82"/>
      <c r="K5821" s="82"/>
      <c r="L5821" s="82"/>
      <c r="M5821" s="82"/>
      <c r="N5821" s="82"/>
      <c r="O5821" s="82"/>
      <c r="P5821" s="82"/>
      <c r="Q5821" s="82"/>
      <c r="R5821" s="16">
        <v>1512000</v>
      </c>
      <c r="S5821" s="75">
        <v>300</v>
      </c>
      <c r="T5821" s="256" t="s">
        <v>14655</v>
      </c>
      <c r="U5821" s="256"/>
      <c r="V5821" s="82"/>
    </row>
    <row r="5822" spans="1:22" s="7" customFormat="1" ht="56.25" x14ac:dyDescent="0.3">
      <c r="A5822" s="16">
        <v>5817</v>
      </c>
      <c r="B5822" s="51" t="s">
        <v>13605</v>
      </c>
      <c r="C5822" s="51" t="s">
        <v>15174</v>
      </c>
      <c r="D5822" s="51" t="s">
        <v>15175</v>
      </c>
      <c r="E5822" s="51" t="s">
        <v>15176</v>
      </c>
      <c r="F5822" s="40" t="s">
        <v>14449</v>
      </c>
      <c r="G5822" s="256" t="s">
        <v>9115</v>
      </c>
      <c r="H5822" s="502">
        <v>1512000</v>
      </c>
      <c r="I5822" s="257" t="s">
        <v>9404</v>
      </c>
      <c r="J5822" s="82"/>
      <c r="K5822" s="82"/>
      <c r="L5822" s="82"/>
      <c r="M5822" s="82"/>
      <c r="N5822" s="82"/>
      <c r="O5822" s="82"/>
      <c r="P5822" s="82"/>
      <c r="Q5822" s="82"/>
      <c r="R5822" s="16">
        <v>1512000</v>
      </c>
      <c r="S5822" s="75">
        <v>30</v>
      </c>
      <c r="T5822" s="256" t="s">
        <v>14655</v>
      </c>
      <c r="U5822" s="256"/>
      <c r="V5822" s="82"/>
    </row>
    <row r="5823" spans="1:22" s="7" customFormat="1" ht="75" x14ac:dyDescent="0.3">
      <c r="A5823" s="16">
        <v>5818</v>
      </c>
      <c r="B5823" s="21" t="s">
        <v>8848</v>
      </c>
      <c r="C5823" s="16" t="s">
        <v>8849</v>
      </c>
      <c r="D5823" s="16" t="s">
        <v>5601</v>
      </c>
      <c r="E5823" s="16" t="s">
        <v>2493</v>
      </c>
      <c r="F5823" s="16"/>
      <c r="G5823" s="75" t="s">
        <v>33</v>
      </c>
      <c r="H5823" s="257">
        <v>377999.99999999994</v>
      </c>
      <c r="I5823" s="257">
        <v>4</v>
      </c>
      <c r="J5823" s="75">
        <v>0</v>
      </c>
      <c r="K5823" s="75">
        <v>0</v>
      </c>
      <c r="L5823" s="75">
        <v>377999.99999999994</v>
      </c>
      <c r="M5823" s="75">
        <v>4</v>
      </c>
      <c r="N5823" s="75">
        <v>377999.99999999994</v>
      </c>
      <c r="O5823" s="75">
        <v>4</v>
      </c>
      <c r="P5823" s="75">
        <v>377999.99999999994</v>
      </c>
      <c r="Q5823" s="75">
        <v>4</v>
      </c>
      <c r="R5823" s="16">
        <v>1511999.9999999998</v>
      </c>
      <c r="S5823" s="75">
        <v>16</v>
      </c>
      <c r="T5823" s="75" t="s">
        <v>213</v>
      </c>
      <c r="U5823" s="75" t="s">
        <v>7048</v>
      </c>
      <c r="V5823" s="75" t="s">
        <v>7048</v>
      </c>
    </row>
    <row r="5824" spans="1:22" s="7" customFormat="1" ht="56.25" x14ac:dyDescent="0.3">
      <c r="A5824" s="16">
        <v>5819</v>
      </c>
      <c r="B5824" s="16" t="s">
        <v>615</v>
      </c>
      <c r="C5824" s="16" t="s">
        <v>616</v>
      </c>
      <c r="D5824" s="16" t="s">
        <v>617</v>
      </c>
      <c r="E5824" s="16" t="s">
        <v>13495</v>
      </c>
      <c r="F5824" s="16"/>
      <c r="G5824" s="71" t="s">
        <v>9115</v>
      </c>
      <c r="H5824" s="106">
        <v>1507270.82</v>
      </c>
      <c r="I5824" s="104" t="s">
        <v>13496</v>
      </c>
      <c r="J5824" s="104">
        <v>0</v>
      </c>
      <c r="K5824" s="104">
        <v>0</v>
      </c>
      <c r="L5824" s="104">
        <v>0</v>
      </c>
      <c r="M5824" s="104">
        <v>0</v>
      </c>
      <c r="N5824" s="104">
        <v>0</v>
      </c>
      <c r="O5824" s="104">
        <v>0</v>
      </c>
      <c r="P5824" s="104">
        <v>0</v>
      </c>
      <c r="Q5824" s="104">
        <v>0</v>
      </c>
      <c r="R5824" s="16">
        <v>1507270.82</v>
      </c>
      <c r="S5824" s="339">
        <v>856</v>
      </c>
      <c r="T5824" s="76" t="s">
        <v>13227</v>
      </c>
      <c r="U5824" s="352" t="s">
        <v>35</v>
      </c>
      <c r="V5824" s="352" t="s">
        <v>13497</v>
      </c>
    </row>
    <row r="5825" spans="1:22" s="7" customFormat="1" ht="75" x14ac:dyDescent="0.3">
      <c r="A5825" s="16">
        <v>5820</v>
      </c>
      <c r="B5825" s="21" t="s">
        <v>915</v>
      </c>
      <c r="C5825" s="16" t="s">
        <v>916</v>
      </c>
      <c r="D5825" s="16" t="s">
        <v>917</v>
      </c>
      <c r="E5825" s="16" t="s">
        <v>10749</v>
      </c>
      <c r="F5825" s="16"/>
      <c r="G5825" s="75" t="s">
        <v>9115</v>
      </c>
      <c r="H5825" s="257">
        <v>1505750.4</v>
      </c>
      <c r="I5825" s="257" t="s">
        <v>10750</v>
      </c>
      <c r="J5825" s="75"/>
      <c r="K5825" s="75"/>
      <c r="L5825" s="75"/>
      <c r="M5825" s="75"/>
      <c r="N5825" s="75"/>
      <c r="O5825" s="75"/>
      <c r="P5825" s="75"/>
      <c r="Q5825" s="75"/>
      <c r="R5825" s="16">
        <v>1505750.4</v>
      </c>
      <c r="S5825" s="75">
        <v>11</v>
      </c>
      <c r="T5825" s="75" t="s">
        <v>76</v>
      </c>
      <c r="U5825" s="75" t="s">
        <v>61</v>
      </c>
      <c r="V5825" s="75" t="s">
        <v>1960</v>
      </c>
    </row>
    <row r="5826" spans="1:22" s="7" customFormat="1" ht="56.25" x14ac:dyDescent="0.3">
      <c r="A5826" s="16">
        <v>5821</v>
      </c>
      <c r="B5826" s="16" t="s">
        <v>1930</v>
      </c>
      <c r="C5826" s="16" t="s">
        <v>13267</v>
      </c>
      <c r="D5826" s="16" t="s">
        <v>13268</v>
      </c>
      <c r="E5826" s="16" t="s">
        <v>13485</v>
      </c>
      <c r="F5826" s="16"/>
      <c r="G5826" s="71" t="s">
        <v>9115</v>
      </c>
      <c r="H5826" s="106">
        <v>716828.4</v>
      </c>
      <c r="I5826" s="344">
        <v>2</v>
      </c>
      <c r="J5826" s="344">
        <v>788511</v>
      </c>
      <c r="K5826" s="344">
        <v>2</v>
      </c>
      <c r="L5826" s="104">
        <v>0</v>
      </c>
      <c r="M5826" s="104">
        <v>0</v>
      </c>
      <c r="N5826" s="104">
        <v>0</v>
      </c>
      <c r="O5826" s="104">
        <v>0</v>
      </c>
      <c r="P5826" s="104">
        <v>0</v>
      </c>
      <c r="Q5826" s="104">
        <v>0</v>
      </c>
      <c r="R5826" s="16">
        <v>1505339.4</v>
      </c>
      <c r="S5826" s="339">
        <v>4</v>
      </c>
      <c r="T5826" s="76" t="s">
        <v>13227</v>
      </c>
      <c r="U5826" s="105"/>
      <c r="V5826" s="105"/>
    </row>
    <row r="5827" spans="1:22" s="7" customFormat="1" ht="56.25" x14ac:dyDescent="0.3">
      <c r="A5827" s="16">
        <v>5822</v>
      </c>
      <c r="B5827" s="16" t="s">
        <v>1912</v>
      </c>
      <c r="C5827" s="16" t="s">
        <v>11916</v>
      </c>
      <c r="D5827" s="16" t="s">
        <v>5479</v>
      </c>
      <c r="E5827" s="16" t="s">
        <v>13498</v>
      </c>
      <c r="F5827" s="16"/>
      <c r="G5827" s="71" t="s">
        <v>9115</v>
      </c>
      <c r="H5827" s="106">
        <v>1505280</v>
      </c>
      <c r="I5827" s="104" t="s">
        <v>9120</v>
      </c>
      <c r="J5827" s="104">
        <v>0</v>
      </c>
      <c r="K5827" s="104">
        <v>0</v>
      </c>
      <c r="L5827" s="104">
        <v>0</v>
      </c>
      <c r="M5827" s="104">
        <v>0</v>
      </c>
      <c r="N5827" s="104">
        <v>0</v>
      </c>
      <c r="O5827" s="104">
        <v>0</v>
      </c>
      <c r="P5827" s="104">
        <v>0</v>
      </c>
      <c r="Q5827" s="104">
        <v>0</v>
      </c>
      <c r="R5827" s="16">
        <v>1505280</v>
      </c>
      <c r="S5827" s="339">
        <v>2</v>
      </c>
      <c r="T5827" s="76" t="s">
        <v>13227</v>
      </c>
      <c r="U5827" s="105"/>
      <c r="V5827" s="105"/>
    </row>
    <row r="5828" spans="1:22" s="7" customFormat="1" ht="56.25" x14ac:dyDescent="0.3">
      <c r="A5828" s="16">
        <v>5823</v>
      </c>
      <c r="B5828" s="21" t="s">
        <v>417</v>
      </c>
      <c r="C5828" s="16" t="s">
        <v>726</v>
      </c>
      <c r="D5828" s="16" t="s">
        <v>727</v>
      </c>
      <c r="E5828" s="16" t="s">
        <v>10439</v>
      </c>
      <c r="F5828" s="16"/>
      <c r="G5828" s="75" t="s">
        <v>9115</v>
      </c>
      <c r="H5828" s="257">
        <v>1503868.8</v>
      </c>
      <c r="I5828" s="257" t="s">
        <v>9120</v>
      </c>
      <c r="J5828" s="75"/>
      <c r="K5828" s="75"/>
      <c r="L5828" s="75"/>
      <c r="M5828" s="75"/>
      <c r="N5828" s="75"/>
      <c r="O5828" s="75"/>
      <c r="P5828" s="75"/>
      <c r="Q5828" s="75"/>
      <c r="R5828" s="16">
        <v>1503868.8</v>
      </c>
      <c r="S5828" s="75">
        <v>2</v>
      </c>
      <c r="T5828" s="75" t="s">
        <v>76</v>
      </c>
      <c r="U5828" s="75" t="s">
        <v>83</v>
      </c>
      <c r="V5828" s="75" t="s">
        <v>10440</v>
      </c>
    </row>
    <row r="5829" spans="1:22" s="7" customFormat="1" ht="75" x14ac:dyDescent="0.3">
      <c r="A5829" s="16">
        <v>5824</v>
      </c>
      <c r="B5829" s="21" t="s">
        <v>452</v>
      </c>
      <c r="C5829" s="16" t="s">
        <v>5334</v>
      </c>
      <c r="D5829" s="16" t="s">
        <v>5335</v>
      </c>
      <c r="E5829" s="16" t="s">
        <v>6159</v>
      </c>
      <c r="F5829" s="16"/>
      <c r="G5829" s="75" t="s">
        <v>1493</v>
      </c>
      <c r="H5829" s="257">
        <v>1503602</v>
      </c>
      <c r="I5829" s="257">
        <v>2</v>
      </c>
      <c r="J5829" s="75">
        <v>0</v>
      </c>
      <c r="K5829" s="75">
        <v>0</v>
      </c>
      <c r="L5829" s="75">
        <v>0</v>
      </c>
      <c r="M5829" s="75">
        <v>0</v>
      </c>
      <c r="N5829" s="75">
        <v>0</v>
      </c>
      <c r="O5829" s="75">
        <v>0</v>
      </c>
      <c r="P5829" s="75">
        <v>0</v>
      </c>
      <c r="Q5829" s="75">
        <v>0</v>
      </c>
      <c r="R5829" s="16">
        <v>1503602</v>
      </c>
      <c r="S5829" s="75">
        <v>2</v>
      </c>
      <c r="T5829" s="75" t="s">
        <v>76</v>
      </c>
      <c r="U5829" s="75"/>
      <c r="V5829" s="75"/>
    </row>
    <row r="5830" spans="1:22" s="7" customFormat="1" ht="93.75" x14ac:dyDescent="0.3">
      <c r="A5830" s="16">
        <v>5825</v>
      </c>
      <c r="B5830" s="16" t="s">
        <v>194</v>
      </c>
      <c r="C5830" s="16" t="s">
        <v>13463</v>
      </c>
      <c r="D5830" s="16" t="s">
        <v>13464</v>
      </c>
      <c r="E5830" s="16" t="s">
        <v>13499</v>
      </c>
      <c r="F5830" s="16"/>
      <c r="G5830" s="71" t="s">
        <v>7079</v>
      </c>
      <c r="H5830" s="106">
        <v>1503040</v>
      </c>
      <c r="I5830" s="104">
        <v>0.55000000000000004</v>
      </c>
      <c r="J5830" s="104">
        <v>0</v>
      </c>
      <c r="K5830" s="104">
        <v>0</v>
      </c>
      <c r="L5830" s="104">
        <v>0</v>
      </c>
      <c r="M5830" s="104">
        <v>0</v>
      </c>
      <c r="N5830" s="104">
        <v>0</v>
      </c>
      <c r="O5830" s="104">
        <v>0</v>
      </c>
      <c r="P5830" s="104">
        <v>0</v>
      </c>
      <c r="Q5830" s="104">
        <v>0</v>
      </c>
      <c r="R5830" s="16">
        <v>1503040</v>
      </c>
      <c r="S5830" s="339">
        <v>0.55000000000000004</v>
      </c>
      <c r="T5830" s="76" t="s">
        <v>13227</v>
      </c>
      <c r="U5830" s="105"/>
      <c r="V5830" s="105"/>
    </row>
    <row r="5831" spans="1:22" s="7" customFormat="1" ht="409.5" x14ac:dyDescent="0.3">
      <c r="A5831" s="16">
        <v>5826</v>
      </c>
      <c r="B5831" s="21" t="s">
        <v>5145</v>
      </c>
      <c r="C5831" s="16" t="s">
        <v>558</v>
      </c>
      <c r="D5831" s="16" t="s">
        <v>559</v>
      </c>
      <c r="E5831" s="16" t="s">
        <v>5146</v>
      </c>
      <c r="F5831" s="16"/>
      <c r="G5831" s="75" t="s">
        <v>33</v>
      </c>
      <c r="H5831" s="257">
        <v>186750</v>
      </c>
      <c r="I5831" s="257">
        <v>747</v>
      </c>
      <c r="J5831" s="75">
        <v>328900</v>
      </c>
      <c r="K5831" s="75">
        <v>1196</v>
      </c>
      <c r="L5831" s="75">
        <v>328900</v>
      </c>
      <c r="M5831" s="75">
        <v>1196</v>
      </c>
      <c r="N5831" s="75">
        <v>328900</v>
      </c>
      <c r="O5831" s="75">
        <v>1196</v>
      </c>
      <c r="P5831" s="75">
        <v>328900</v>
      </c>
      <c r="Q5831" s="75">
        <v>1196</v>
      </c>
      <c r="R5831" s="16">
        <v>1502350</v>
      </c>
      <c r="S5831" s="75">
        <v>5531</v>
      </c>
      <c r="T5831" s="75" t="s">
        <v>25</v>
      </c>
      <c r="U5831" s="75" t="s">
        <v>2567</v>
      </c>
      <c r="V5831" s="75" t="s">
        <v>199</v>
      </c>
    </row>
    <row r="5832" spans="1:22" s="7" customFormat="1" ht="75" x14ac:dyDescent="0.3">
      <c r="A5832" s="16">
        <v>5827</v>
      </c>
      <c r="B5832" s="21" t="s">
        <v>8850</v>
      </c>
      <c r="C5832" s="16" t="s">
        <v>8851</v>
      </c>
      <c r="D5832" s="16" t="s">
        <v>739</v>
      </c>
      <c r="E5832" s="16" t="s">
        <v>6991</v>
      </c>
      <c r="F5832" s="16"/>
      <c r="G5832" s="75" t="s">
        <v>49</v>
      </c>
      <c r="H5832" s="257">
        <v>205500</v>
      </c>
      <c r="I5832" s="257">
        <v>15</v>
      </c>
      <c r="J5832" s="75">
        <v>324148</v>
      </c>
      <c r="K5832" s="75">
        <v>22</v>
      </c>
      <c r="L5832" s="75">
        <v>324148</v>
      </c>
      <c r="M5832" s="75">
        <v>22</v>
      </c>
      <c r="N5832" s="75">
        <v>324148</v>
      </c>
      <c r="O5832" s="75">
        <v>22</v>
      </c>
      <c r="P5832" s="75">
        <v>324148</v>
      </c>
      <c r="Q5832" s="75">
        <v>22</v>
      </c>
      <c r="R5832" s="16">
        <v>1502092</v>
      </c>
      <c r="S5832" s="75">
        <v>103</v>
      </c>
      <c r="T5832" s="75" t="s">
        <v>213</v>
      </c>
      <c r="U5832" s="75" t="s">
        <v>7048</v>
      </c>
      <c r="V5832" s="75" t="s">
        <v>7048</v>
      </c>
    </row>
    <row r="5833" spans="1:22" s="7" customFormat="1" ht="409.5" x14ac:dyDescent="0.3">
      <c r="A5833" s="16">
        <v>5828</v>
      </c>
      <c r="B5833" s="21" t="s">
        <v>138</v>
      </c>
      <c r="C5833" s="16" t="s">
        <v>10369</v>
      </c>
      <c r="D5833" s="16" t="s">
        <v>10370</v>
      </c>
      <c r="E5833" s="16" t="s">
        <v>10371</v>
      </c>
      <c r="F5833" s="16"/>
      <c r="G5833" s="75" t="s">
        <v>3866</v>
      </c>
      <c r="H5833" s="257">
        <v>1502029.4</v>
      </c>
      <c r="I5833" s="257">
        <v>84</v>
      </c>
      <c r="J5833" s="75">
        <v>0</v>
      </c>
      <c r="K5833" s="75">
        <v>0</v>
      </c>
      <c r="L5833" s="75">
        <v>0</v>
      </c>
      <c r="M5833" s="75">
        <v>0</v>
      </c>
      <c r="N5833" s="75">
        <v>0</v>
      </c>
      <c r="O5833" s="75">
        <v>0</v>
      </c>
      <c r="P5833" s="75">
        <v>0</v>
      </c>
      <c r="Q5833" s="75">
        <v>0</v>
      </c>
      <c r="R5833" s="16">
        <v>1502029.4</v>
      </c>
      <c r="S5833" s="75">
        <v>84</v>
      </c>
      <c r="T5833" s="75" t="s">
        <v>76</v>
      </c>
      <c r="U5833" s="75" t="s">
        <v>294</v>
      </c>
      <c r="V5833" s="75" t="s">
        <v>10372</v>
      </c>
    </row>
    <row r="5834" spans="1:22" s="7" customFormat="1" ht="150" x14ac:dyDescent="0.3">
      <c r="A5834" s="16">
        <v>5829</v>
      </c>
      <c r="B5834" s="21" t="s">
        <v>955</v>
      </c>
      <c r="C5834" s="16" t="s">
        <v>2005</v>
      </c>
      <c r="D5834" s="16" t="s">
        <v>2006</v>
      </c>
      <c r="E5834" s="16" t="s">
        <v>10368</v>
      </c>
      <c r="F5834" s="16"/>
      <c r="G5834" s="75" t="s">
        <v>24</v>
      </c>
      <c r="H5834" s="257">
        <v>1501740</v>
      </c>
      <c r="I5834" s="257">
        <v>1668.6</v>
      </c>
      <c r="J5834" s="75">
        <v>0</v>
      </c>
      <c r="K5834" s="75">
        <v>0</v>
      </c>
      <c r="L5834" s="75">
        <v>0</v>
      </c>
      <c r="M5834" s="75">
        <v>0</v>
      </c>
      <c r="N5834" s="75">
        <v>0</v>
      </c>
      <c r="O5834" s="75">
        <v>0</v>
      </c>
      <c r="P5834" s="75">
        <v>0</v>
      </c>
      <c r="Q5834" s="75">
        <v>0</v>
      </c>
      <c r="R5834" s="16">
        <v>1501740</v>
      </c>
      <c r="S5834" s="75">
        <v>1668.6</v>
      </c>
      <c r="T5834" s="75" t="s">
        <v>76</v>
      </c>
      <c r="U5834" s="75" t="s">
        <v>2567</v>
      </c>
      <c r="V5834" s="75" t="s">
        <v>10313</v>
      </c>
    </row>
    <row r="5835" spans="1:22" s="7" customFormat="1" ht="75" x14ac:dyDescent="0.3">
      <c r="A5835" s="16">
        <v>5830</v>
      </c>
      <c r="B5835" s="21" t="s">
        <v>8852</v>
      </c>
      <c r="C5835" s="16" t="s">
        <v>8733</v>
      </c>
      <c r="D5835" s="16" t="s">
        <v>8030</v>
      </c>
      <c r="E5835" s="16" t="s">
        <v>8734</v>
      </c>
      <c r="F5835" s="16"/>
      <c r="G5835" s="75" t="s">
        <v>49</v>
      </c>
      <c r="H5835" s="257">
        <v>251999.99999999997</v>
      </c>
      <c r="I5835" s="257">
        <v>12</v>
      </c>
      <c r="J5835" s="75">
        <v>312400</v>
      </c>
      <c r="K5835" s="75">
        <v>11</v>
      </c>
      <c r="L5835" s="75">
        <v>312400</v>
      </c>
      <c r="M5835" s="75">
        <v>11</v>
      </c>
      <c r="N5835" s="75">
        <v>312400</v>
      </c>
      <c r="O5835" s="75">
        <v>11</v>
      </c>
      <c r="P5835" s="75">
        <v>312400</v>
      </c>
      <c r="Q5835" s="75">
        <v>11</v>
      </c>
      <c r="R5835" s="16">
        <v>1501600</v>
      </c>
      <c r="S5835" s="75">
        <v>56</v>
      </c>
      <c r="T5835" s="75" t="s">
        <v>213</v>
      </c>
      <c r="U5835" s="75" t="s">
        <v>294</v>
      </c>
      <c r="V5835" s="75" t="s">
        <v>8113</v>
      </c>
    </row>
    <row r="5836" spans="1:22" s="7" customFormat="1" ht="409.5" x14ac:dyDescent="0.3">
      <c r="A5836" s="16">
        <v>5831</v>
      </c>
      <c r="B5836" s="21" t="s">
        <v>2949</v>
      </c>
      <c r="C5836" s="16" t="s">
        <v>6382</v>
      </c>
      <c r="D5836" s="16" t="s">
        <v>4590</v>
      </c>
      <c r="E5836" s="16" t="s">
        <v>9145</v>
      </c>
      <c r="F5836" s="16"/>
      <c r="G5836" s="75" t="s">
        <v>7034</v>
      </c>
      <c r="H5836" s="257">
        <v>666671.03359999997</v>
      </c>
      <c r="I5836" s="257">
        <v>1</v>
      </c>
      <c r="J5836" s="75">
        <v>834091.09349999996</v>
      </c>
      <c r="K5836" s="75">
        <v>1</v>
      </c>
      <c r="L5836" s="75">
        <v>0</v>
      </c>
      <c r="M5836" s="75">
        <v>0</v>
      </c>
      <c r="N5836" s="75">
        <v>0</v>
      </c>
      <c r="O5836" s="75">
        <v>0</v>
      </c>
      <c r="P5836" s="75">
        <v>0</v>
      </c>
      <c r="Q5836" s="75">
        <v>0</v>
      </c>
      <c r="R5836" s="16">
        <v>1500762.1270999999</v>
      </c>
      <c r="S5836" s="75">
        <v>2</v>
      </c>
      <c r="T5836" s="75" t="s">
        <v>9133</v>
      </c>
      <c r="U5836" s="75" t="s">
        <v>83</v>
      </c>
      <c r="V5836" s="75"/>
    </row>
    <row r="5837" spans="1:22" s="7" customFormat="1" ht="75" x14ac:dyDescent="0.3">
      <c r="A5837" s="16">
        <v>5832</v>
      </c>
      <c r="B5837" s="24" t="s">
        <v>3200</v>
      </c>
      <c r="C5837" s="44" t="s">
        <v>3201</v>
      </c>
      <c r="D5837" s="44" t="s">
        <v>3202</v>
      </c>
      <c r="E5837" s="45" t="s">
        <v>3203</v>
      </c>
      <c r="F5837" s="16"/>
      <c r="G5837" s="75" t="s">
        <v>33</v>
      </c>
      <c r="H5837" s="257">
        <v>1500000</v>
      </c>
      <c r="I5837" s="257">
        <v>30</v>
      </c>
      <c r="J5837" s="75">
        <v>0</v>
      </c>
      <c r="K5837" s="75">
        <v>0</v>
      </c>
      <c r="L5837" s="75">
        <v>0</v>
      </c>
      <c r="M5837" s="75">
        <v>0</v>
      </c>
      <c r="N5837" s="75">
        <v>0</v>
      </c>
      <c r="O5837" s="75">
        <v>0</v>
      </c>
      <c r="P5837" s="75">
        <v>0</v>
      </c>
      <c r="Q5837" s="75">
        <v>0</v>
      </c>
      <c r="R5837" s="16">
        <v>1500000</v>
      </c>
      <c r="S5837" s="75">
        <v>30</v>
      </c>
      <c r="T5837" s="75" t="s">
        <v>1516</v>
      </c>
      <c r="U5837" s="75" t="s">
        <v>1107</v>
      </c>
      <c r="V5837" s="75" t="s">
        <v>3196</v>
      </c>
    </row>
    <row r="5838" spans="1:22" s="7" customFormat="1" ht="75" x14ac:dyDescent="0.3">
      <c r="A5838" s="16">
        <v>5833</v>
      </c>
      <c r="B5838" s="24" t="s">
        <v>1402</v>
      </c>
      <c r="C5838" s="44" t="s">
        <v>1405</v>
      </c>
      <c r="D5838" s="44" t="s">
        <v>3360</v>
      </c>
      <c r="E5838" s="45" t="s">
        <v>3361</v>
      </c>
      <c r="F5838" s="16"/>
      <c r="G5838" s="75" t="s">
        <v>33</v>
      </c>
      <c r="H5838" s="257">
        <v>1500000</v>
      </c>
      <c r="I5838" s="257">
        <v>50</v>
      </c>
      <c r="J5838" s="75">
        <v>0</v>
      </c>
      <c r="K5838" s="75">
        <v>0</v>
      </c>
      <c r="L5838" s="75">
        <v>0</v>
      </c>
      <c r="M5838" s="75">
        <v>0</v>
      </c>
      <c r="N5838" s="75">
        <v>0</v>
      </c>
      <c r="O5838" s="75">
        <v>0</v>
      </c>
      <c r="P5838" s="75">
        <v>0</v>
      </c>
      <c r="Q5838" s="75">
        <v>0</v>
      </c>
      <c r="R5838" s="16">
        <v>1500000</v>
      </c>
      <c r="S5838" s="75">
        <v>50</v>
      </c>
      <c r="T5838" s="75" t="s">
        <v>1516</v>
      </c>
      <c r="U5838" s="75"/>
      <c r="V5838" s="75" t="s">
        <v>3362</v>
      </c>
    </row>
    <row r="5839" spans="1:22" s="7" customFormat="1" ht="409.5" x14ac:dyDescent="0.3">
      <c r="A5839" s="16">
        <v>5834</v>
      </c>
      <c r="B5839" s="21" t="s">
        <v>3749</v>
      </c>
      <c r="C5839" s="16" t="s">
        <v>3748</v>
      </c>
      <c r="D5839" s="16" t="s">
        <v>3750</v>
      </c>
      <c r="E5839" s="16" t="s">
        <v>5525</v>
      </c>
      <c r="F5839" s="16"/>
      <c r="G5839" s="75" t="s">
        <v>1493</v>
      </c>
      <c r="H5839" s="257">
        <v>1500000</v>
      </c>
      <c r="I5839" s="257">
        <v>1</v>
      </c>
      <c r="J5839" s="75">
        <v>0</v>
      </c>
      <c r="K5839" s="75">
        <v>0</v>
      </c>
      <c r="L5839" s="75">
        <v>0</v>
      </c>
      <c r="M5839" s="75">
        <v>0</v>
      </c>
      <c r="N5839" s="75">
        <v>0</v>
      </c>
      <c r="O5839" s="75">
        <v>0</v>
      </c>
      <c r="P5839" s="75">
        <v>0</v>
      </c>
      <c r="Q5839" s="75">
        <v>0</v>
      </c>
      <c r="R5839" s="16">
        <v>1500000</v>
      </c>
      <c r="S5839" s="75">
        <v>1</v>
      </c>
      <c r="T5839" s="75" t="s">
        <v>76</v>
      </c>
      <c r="U5839" s="75"/>
      <c r="V5839" s="75"/>
    </row>
    <row r="5840" spans="1:22" s="7" customFormat="1" ht="409.5" x14ac:dyDescent="0.3">
      <c r="A5840" s="16">
        <v>5835</v>
      </c>
      <c r="B5840" s="21" t="s">
        <v>1905</v>
      </c>
      <c r="C5840" s="16" t="s">
        <v>6001</v>
      </c>
      <c r="D5840" s="16" t="s">
        <v>6002</v>
      </c>
      <c r="E5840" s="16" t="s">
        <v>6003</v>
      </c>
      <c r="F5840" s="16"/>
      <c r="G5840" s="75" t="s">
        <v>49</v>
      </c>
      <c r="H5840" s="257">
        <v>1500000</v>
      </c>
      <c r="I5840" s="257">
        <v>2</v>
      </c>
      <c r="J5840" s="75">
        <v>0</v>
      </c>
      <c r="K5840" s="75">
        <v>0</v>
      </c>
      <c r="L5840" s="75">
        <v>0</v>
      </c>
      <c r="M5840" s="75">
        <v>0</v>
      </c>
      <c r="N5840" s="75">
        <v>0</v>
      </c>
      <c r="O5840" s="75">
        <v>0</v>
      </c>
      <c r="P5840" s="75">
        <v>0</v>
      </c>
      <c r="Q5840" s="75">
        <v>0</v>
      </c>
      <c r="R5840" s="16">
        <v>1500000</v>
      </c>
      <c r="S5840" s="75">
        <v>2</v>
      </c>
      <c r="T5840" s="75" t="s">
        <v>76</v>
      </c>
      <c r="U5840" s="75"/>
      <c r="V5840" s="75" t="s">
        <v>4583</v>
      </c>
    </row>
    <row r="5841" spans="1:22" s="7" customFormat="1" ht="393.75" x14ac:dyDescent="0.3">
      <c r="A5841" s="16">
        <v>5836</v>
      </c>
      <c r="B5841" s="21" t="s">
        <v>813</v>
      </c>
      <c r="C5841" s="16" t="s">
        <v>5252</v>
      </c>
      <c r="D5841" s="16" t="s">
        <v>5253</v>
      </c>
      <c r="E5841" s="16" t="s">
        <v>6269</v>
      </c>
      <c r="F5841" s="16"/>
      <c r="G5841" s="75" t="s">
        <v>1493</v>
      </c>
      <c r="H5841" s="257">
        <v>1500000</v>
      </c>
      <c r="I5841" s="257">
        <v>5</v>
      </c>
      <c r="J5841" s="75">
        <v>0</v>
      </c>
      <c r="K5841" s="75">
        <v>0</v>
      </c>
      <c r="L5841" s="75">
        <v>0</v>
      </c>
      <c r="M5841" s="75">
        <v>0</v>
      </c>
      <c r="N5841" s="75">
        <v>0</v>
      </c>
      <c r="O5841" s="75">
        <v>0</v>
      </c>
      <c r="P5841" s="75">
        <v>0</v>
      </c>
      <c r="Q5841" s="75">
        <v>0</v>
      </c>
      <c r="R5841" s="16">
        <v>1500000</v>
      </c>
      <c r="S5841" s="75">
        <v>5</v>
      </c>
      <c r="T5841" s="75" t="s">
        <v>76</v>
      </c>
      <c r="U5841" s="75"/>
      <c r="V5841" s="75"/>
    </row>
    <row r="5842" spans="1:22" s="7" customFormat="1" ht="281.25" x14ac:dyDescent="0.3">
      <c r="A5842" s="16">
        <v>5837</v>
      </c>
      <c r="B5842" s="21" t="s">
        <v>4356</v>
      </c>
      <c r="C5842" s="16" t="s">
        <v>6370</v>
      </c>
      <c r="D5842" s="16" t="s">
        <v>2002</v>
      </c>
      <c r="E5842" s="16" t="s">
        <v>6597</v>
      </c>
      <c r="F5842" s="16"/>
      <c r="G5842" s="75" t="s">
        <v>1493</v>
      </c>
      <c r="H5842" s="257">
        <v>1500000</v>
      </c>
      <c r="I5842" s="257">
        <v>1</v>
      </c>
      <c r="J5842" s="75">
        <v>0</v>
      </c>
      <c r="K5842" s="75">
        <v>0</v>
      </c>
      <c r="L5842" s="75">
        <v>0</v>
      </c>
      <c r="M5842" s="75">
        <v>0</v>
      </c>
      <c r="N5842" s="75">
        <v>0</v>
      </c>
      <c r="O5842" s="75">
        <v>0</v>
      </c>
      <c r="P5842" s="75">
        <v>0</v>
      </c>
      <c r="Q5842" s="75">
        <v>0</v>
      </c>
      <c r="R5842" s="16">
        <v>1500000</v>
      </c>
      <c r="S5842" s="75">
        <v>1</v>
      </c>
      <c r="T5842" s="75" t="s">
        <v>76</v>
      </c>
      <c r="U5842" s="75"/>
      <c r="V5842" s="75"/>
    </row>
    <row r="5843" spans="1:22" s="7" customFormat="1" ht="243.75" x14ac:dyDescent="0.3">
      <c r="A5843" s="16">
        <v>5838</v>
      </c>
      <c r="B5843" s="21" t="s">
        <v>8853</v>
      </c>
      <c r="C5843" s="16" t="s">
        <v>2822</v>
      </c>
      <c r="D5843" s="16" t="s">
        <v>2117</v>
      </c>
      <c r="E5843" s="16" t="s">
        <v>2823</v>
      </c>
      <c r="F5843" s="16"/>
      <c r="G5843" s="75" t="s">
        <v>33</v>
      </c>
      <c r="H5843" s="257">
        <v>300000</v>
      </c>
      <c r="I5843" s="257">
        <v>1</v>
      </c>
      <c r="J5843" s="75">
        <v>600000</v>
      </c>
      <c r="K5843" s="75">
        <v>2</v>
      </c>
      <c r="L5843" s="75">
        <v>0</v>
      </c>
      <c r="M5843" s="75">
        <v>0</v>
      </c>
      <c r="N5843" s="75">
        <v>0</v>
      </c>
      <c r="O5843" s="75">
        <v>2</v>
      </c>
      <c r="P5843" s="75">
        <v>600000</v>
      </c>
      <c r="Q5843" s="75">
        <v>2</v>
      </c>
      <c r="R5843" s="16">
        <v>1500000</v>
      </c>
      <c r="S5843" s="75">
        <v>7</v>
      </c>
      <c r="T5843" s="75" t="s">
        <v>213</v>
      </c>
      <c r="U5843" s="75" t="s">
        <v>876</v>
      </c>
      <c r="V5843" s="75" t="s">
        <v>8854</v>
      </c>
    </row>
    <row r="5844" spans="1:22" s="7" customFormat="1" ht="75" x14ac:dyDescent="0.3">
      <c r="A5844" s="16">
        <v>5839</v>
      </c>
      <c r="B5844" s="113" t="s">
        <v>14529</v>
      </c>
      <c r="C5844" s="113" t="s">
        <v>14530</v>
      </c>
      <c r="D5844" s="113" t="s">
        <v>14531</v>
      </c>
      <c r="E5844" s="113" t="s">
        <v>14532</v>
      </c>
      <c r="F5844" s="20" t="s">
        <v>14449</v>
      </c>
      <c r="G5844" s="78" t="s">
        <v>9115</v>
      </c>
      <c r="H5844" s="503">
        <v>1500000</v>
      </c>
      <c r="I5844" s="87" t="s">
        <v>9113</v>
      </c>
      <c r="J5844" s="76"/>
      <c r="K5844" s="76"/>
      <c r="L5844" s="76"/>
      <c r="M5844" s="76"/>
      <c r="N5844" s="76"/>
      <c r="O5844" s="76"/>
      <c r="P5844" s="76"/>
      <c r="Q5844" s="76"/>
      <c r="R5844" s="16">
        <v>1500000</v>
      </c>
      <c r="S5844" s="77">
        <v>1</v>
      </c>
      <c r="T5844" s="78" t="s">
        <v>14450</v>
      </c>
      <c r="U5844" s="75"/>
      <c r="V5844" s="79"/>
    </row>
    <row r="5845" spans="1:22" s="7" customFormat="1" ht="131.25" x14ac:dyDescent="0.3">
      <c r="A5845" s="16">
        <v>5840</v>
      </c>
      <c r="B5845" s="113" t="s">
        <v>1519</v>
      </c>
      <c r="C5845" s="113" t="s">
        <v>14533</v>
      </c>
      <c r="D5845" s="113" t="s">
        <v>14534</v>
      </c>
      <c r="E5845" s="113" t="s">
        <v>14535</v>
      </c>
      <c r="F5845" s="20" t="s">
        <v>14449</v>
      </c>
      <c r="G5845" s="78" t="s">
        <v>9115</v>
      </c>
      <c r="H5845" s="503">
        <v>1500000</v>
      </c>
      <c r="I5845" s="87" t="s">
        <v>9113</v>
      </c>
      <c r="J5845" s="76"/>
      <c r="K5845" s="76"/>
      <c r="L5845" s="76"/>
      <c r="M5845" s="76"/>
      <c r="N5845" s="76"/>
      <c r="O5845" s="76"/>
      <c r="P5845" s="76"/>
      <c r="Q5845" s="76"/>
      <c r="R5845" s="16">
        <v>1500000</v>
      </c>
      <c r="S5845" s="77">
        <v>1</v>
      </c>
      <c r="T5845" s="78" t="s">
        <v>14450</v>
      </c>
      <c r="U5845" s="75"/>
      <c r="V5845" s="79"/>
    </row>
    <row r="5846" spans="1:22" s="7" customFormat="1" ht="56.25" x14ac:dyDescent="0.3">
      <c r="A5846" s="16">
        <v>5841</v>
      </c>
      <c r="B5846" s="113" t="s">
        <v>1550</v>
      </c>
      <c r="C5846" s="113" t="s">
        <v>1551</v>
      </c>
      <c r="D5846" s="113" t="s">
        <v>1552</v>
      </c>
      <c r="E5846" s="113" t="s">
        <v>1552</v>
      </c>
      <c r="F5846" s="20" t="s">
        <v>14449</v>
      </c>
      <c r="G5846" s="78" t="s">
        <v>9115</v>
      </c>
      <c r="H5846" s="503">
        <v>1500000</v>
      </c>
      <c r="I5846" s="87" t="s">
        <v>9113</v>
      </c>
      <c r="J5846" s="76"/>
      <c r="K5846" s="76"/>
      <c r="L5846" s="76"/>
      <c r="M5846" s="76"/>
      <c r="N5846" s="76"/>
      <c r="O5846" s="76"/>
      <c r="P5846" s="76"/>
      <c r="Q5846" s="76"/>
      <c r="R5846" s="16">
        <v>1500000</v>
      </c>
      <c r="S5846" s="77">
        <v>1</v>
      </c>
      <c r="T5846" s="78" t="s">
        <v>14450</v>
      </c>
      <c r="U5846" s="75"/>
      <c r="V5846" s="79"/>
    </row>
    <row r="5847" spans="1:22" s="7" customFormat="1" ht="337.5" x14ac:dyDescent="0.3">
      <c r="A5847" s="16">
        <v>5842</v>
      </c>
      <c r="B5847" s="21" t="s">
        <v>4508</v>
      </c>
      <c r="C5847" s="16" t="s">
        <v>4509</v>
      </c>
      <c r="D5847" s="16" t="s">
        <v>4510</v>
      </c>
      <c r="E5847" s="16" t="s">
        <v>4511</v>
      </c>
      <c r="F5847" s="16"/>
      <c r="G5847" s="75" t="s">
        <v>1493</v>
      </c>
      <c r="H5847" s="257">
        <v>1499420</v>
      </c>
      <c r="I5847" s="257">
        <v>2054</v>
      </c>
      <c r="J5847" s="75">
        <v>0</v>
      </c>
      <c r="K5847" s="75">
        <v>0</v>
      </c>
      <c r="L5847" s="75">
        <v>0</v>
      </c>
      <c r="M5847" s="75">
        <v>0</v>
      </c>
      <c r="N5847" s="75">
        <v>0</v>
      </c>
      <c r="O5847" s="75">
        <v>0</v>
      </c>
      <c r="P5847" s="75">
        <v>0</v>
      </c>
      <c r="Q5847" s="75">
        <v>0</v>
      </c>
      <c r="R5847" s="16">
        <v>1499420</v>
      </c>
      <c r="S5847" s="75">
        <v>2054</v>
      </c>
      <c r="T5847" s="75" t="s">
        <v>76</v>
      </c>
      <c r="U5847" s="75" t="s">
        <v>4512</v>
      </c>
      <c r="V5847" s="75" t="s">
        <v>4513</v>
      </c>
    </row>
    <row r="5848" spans="1:22" s="6" customFormat="1" ht="300" x14ac:dyDescent="0.2">
      <c r="A5848" s="16">
        <v>5843</v>
      </c>
      <c r="B5848" s="21" t="s">
        <v>8855</v>
      </c>
      <c r="C5848" s="16" t="s">
        <v>3242</v>
      </c>
      <c r="D5848" s="16" t="s">
        <v>968</v>
      </c>
      <c r="E5848" s="16" t="s">
        <v>3243</v>
      </c>
      <c r="F5848" s="16"/>
      <c r="G5848" s="75" t="s">
        <v>33</v>
      </c>
      <c r="H5848" s="257">
        <v>202219.99999999997</v>
      </c>
      <c r="I5848" s="257">
        <v>5</v>
      </c>
      <c r="J5848" s="75">
        <v>462892.5</v>
      </c>
      <c r="K5848" s="75">
        <v>5</v>
      </c>
      <c r="L5848" s="75">
        <v>277735.5</v>
      </c>
      <c r="M5848" s="75">
        <v>3</v>
      </c>
      <c r="N5848" s="75">
        <v>277735.5</v>
      </c>
      <c r="O5848" s="75">
        <v>3</v>
      </c>
      <c r="P5848" s="75">
        <v>277735.5</v>
      </c>
      <c r="Q5848" s="75">
        <v>3</v>
      </c>
      <c r="R5848" s="16">
        <v>1498319</v>
      </c>
      <c r="S5848" s="75">
        <v>19</v>
      </c>
      <c r="T5848" s="75" t="s">
        <v>213</v>
      </c>
      <c r="U5848" s="75" t="s">
        <v>83</v>
      </c>
      <c r="V5848" s="75" t="s">
        <v>485</v>
      </c>
    </row>
    <row r="5849" spans="1:22" s="7" customFormat="1" ht="112.5" x14ac:dyDescent="0.3">
      <c r="A5849" s="16">
        <v>5844</v>
      </c>
      <c r="B5849" s="21" t="s">
        <v>8856</v>
      </c>
      <c r="C5849" s="16" t="s">
        <v>7991</v>
      </c>
      <c r="D5849" s="16" t="s">
        <v>320</v>
      </c>
      <c r="E5849" s="16" t="s">
        <v>7992</v>
      </c>
      <c r="F5849" s="16"/>
      <c r="G5849" s="75" t="s">
        <v>33</v>
      </c>
      <c r="H5849" s="257">
        <v>242730</v>
      </c>
      <c r="I5849" s="257">
        <v>87</v>
      </c>
      <c r="J5849" s="75">
        <v>418500</v>
      </c>
      <c r="K5849" s="75">
        <v>150</v>
      </c>
      <c r="L5849" s="75">
        <v>279000</v>
      </c>
      <c r="M5849" s="75">
        <v>100</v>
      </c>
      <c r="N5849" s="75">
        <v>279000</v>
      </c>
      <c r="O5849" s="75">
        <v>100</v>
      </c>
      <c r="P5849" s="75">
        <v>279000</v>
      </c>
      <c r="Q5849" s="75">
        <v>100</v>
      </c>
      <c r="R5849" s="16">
        <v>1498230</v>
      </c>
      <c r="S5849" s="75">
        <v>537</v>
      </c>
      <c r="T5849" s="75" t="s">
        <v>213</v>
      </c>
      <c r="U5849" s="75" t="s">
        <v>35</v>
      </c>
      <c r="V5849" s="75" t="s">
        <v>8175</v>
      </c>
    </row>
    <row r="5850" spans="1:22" s="7" customFormat="1" ht="93.75" x14ac:dyDescent="0.3">
      <c r="A5850" s="16">
        <v>5845</v>
      </c>
      <c r="B5850" s="21" t="s">
        <v>8857</v>
      </c>
      <c r="C5850" s="16" t="s">
        <v>8858</v>
      </c>
      <c r="D5850" s="16" t="s">
        <v>2480</v>
      </c>
      <c r="E5850" s="16" t="s">
        <v>8859</v>
      </c>
      <c r="F5850" s="16"/>
      <c r="G5850" s="75" t="s">
        <v>33</v>
      </c>
      <c r="H5850" s="257">
        <v>290222</v>
      </c>
      <c r="I5850" s="257">
        <v>23405</v>
      </c>
      <c r="J5850" s="75">
        <v>188500</v>
      </c>
      <c r="K5850" s="75">
        <v>13000</v>
      </c>
      <c r="L5850" s="75">
        <v>339372.5</v>
      </c>
      <c r="M5850" s="75">
        <v>23405</v>
      </c>
      <c r="N5850" s="75">
        <v>339372.5</v>
      </c>
      <c r="O5850" s="75">
        <v>23405</v>
      </c>
      <c r="P5850" s="75">
        <v>339372.5</v>
      </c>
      <c r="Q5850" s="75">
        <v>23405</v>
      </c>
      <c r="R5850" s="16">
        <v>1496839.5</v>
      </c>
      <c r="S5850" s="75">
        <v>106620</v>
      </c>
      <c r="T5850" s="75" t="s">
        <v>213</v>
      </c>
      <c r="U5850" s="75" t="s">
        <v>83</v>
      </c>
      <c r="V5850" s="75" t="s">
        <v>8860</v>
      </c>
    </row>
    <row r="5851" spans="1:22" s="7" customFormat="1" ht="112.5" x14ac:dyDescent="0.3">
      <c r="A5851" s="16">
        <v>5846</v>
      </c>
      <c r="B5851" s="21" t="s">
        <v>8861</v>
      </c>
      <c r="C5851" s="16" t="s">
        <v>8862</v>
      </c>
      <c r="D5851" s="16" t="s">
        <v>3260</v>
      </c>
      <c r="E5851" s="16" t="s">
        <v>8863</v>
      </c>
      <c r="F5851" s="16"/>
      <c r="G5851" s="75" t="s">
        <v>33</v>
      </c>
      <c r="H5851" s="257">
        <v>397349.99999999994</v>
      </c>
      <c r="I5851" s="257">
        <v>150</v>
      </c>
      <c r="J5851" s="75">
        <v>210195.5</v>
      </c>
      <c r="K5851" s="75">
        <v>71</v>
      </c>
      <c r="L5851" s="75">
        <v>296050</v>
      </c>
      <c r="M5851" s="75">
        <v>100</v>
      </c>
      <c r="N5851" s="75">
        <v>296050</v>
      </c>
      <c r="O5851" s="75">
        <v>100</v>
      </c>
      <c r="P5851" s="75">
        <v>296050</v>
      </c>
      <c r="Q5851" s="75">
        <v>100</v>
      </c>
      <c r="R5851" s="16">
        <v>1495695.5</v>
      </c>
      <c r="S5851" s="75">
        <v>521</v>
      </c>
      <c r="T5851" s="75" t="s">
        <v>213</v>
      </c>
      <c r="U5851" s="75" t="s">
        <v>35</v>
      </c>
      <c r="V5851" s="75" t="s">
        <v>8838</v>
      </c>
    </row>
    <row r="5852" spans="1:22" s="5" customFormat="1" ht="409.5" x14ac:dyDescent="0.2">
      <c r="A5852" s="16">
        <v>5847</v>
      </c>
      <c r="B5852" s="279" t="s">
        <v>11370</v>
      </c>
      <c r="C5852" s="36" t="s">
        <v>11371</v>
      </c>
      <c r="D5852" s="36" t="s">
        <v>11372</v>
      </c>
      <c r="E5852" s="134" t="s">
        <v>11402</v>
      </c>
      <c r="F5852" s="35"/>
      <c r="G5852" s="96" t="s">
        <v>11394</v>
      </c>
      <c r="H5852" s="353">
        <v>1495603</v>
      </c>
      <c r="I5852" s="354">
        <v>6</v>
      </c>
      <c r="J5852" s="111">
        <v>0</v>
      </c>
      <c r="K5852" s="111">
        <v>0</v>
      </c>
      <c r="L5852" s="111">
        <v>0</v>
      </c>
      <c r="M5852" s="111">
        <v>0</v>
      </c>
      <c r="N5852" s="111">
        <v>0</v>
      </c>
      <c r="O5852" s="111">
        <v>0</v>
      </c>
      <c r="P5852" s="111">
        <v>0</v>
      </c>
      <c r="Q5852" s="111">
        <v>0</v>
      </c>
      <c r="R5852" s="16">
        <v>1495603</v>
      </c>
      <c r="S5852" s="111">
        <v>6</v>
      </c>
      <c r="T5852" s="75" t="s">
        <v>9133</v>
      </c>
      <c r="U5852" s="111" t="s">
        <v>11267</v>
      </c>
      <c r="V5852" s="340" t="s">
        <v>199</v>
      </c>
    </row>
    <row r="5853" spans="1:22" s="5" customFormat="1" x14ac:dyDescent="0.2">
      <c r="A5853" s="16">
        <v>5848</v>
      </c>
      <c r="B5853" s="21" t="s">
        <v>2626</v>
      </c>
      <c r="C5853" s="16" t="s">
        <v>7958</v>
      </c>
      <c r="D5853" s="16" t="s">
        <v>7959</v>
      </c>
      <c r="E5853" s="16" t="s">
        <v>10538</v>
      </c>
      <c r="F5853" s="16"/>
      <c r="G5853" s="75" t="s">
        <v>9114</v>
      </c>
      <c r="H5853" s="257">
        <v>1495200</v>
      </c>
      <c r="I5853" s="257" t="s">
        <v>9130</v>
      </c>
      <c r="J5853" s="75"/>
      <c r="K5853" s="75"/>
      <c r="L5853" s="75"/>
      <c r="M5853" s="75"/>
      <c r="N5853" s="75"/>
      <c r="O5853" s="75"/>
      <c r="P5853" s="75"/>
      <c r="Q5853" s="75"/>
      <c r="R5853" s="16">
        <v>1495200</v>
      </c>
      <c r="S5853" s="75">
        <v>3</v>
      </c>
      <c r="T5853" s="75" t="s">
        <v>76</v>
      </c>
      <c r="U5853" s="75" t="s">
        <v>1702</v>
      </c>
      <c r="V5853" s="75" t="s">
        <v>10531</v>
      </c>
    </row>
    <row r="5854" spans="1:22" s="5" customFormat="1" ht="131.25" x14ac:dyDescent="0.2">
      <c r="A5854" s="16">
        <v>5849</v>
      </c>
      <c r="B5854" s="21" t="s">
        <v>5675</v>
      </c>
      <c r="C5854" s="16" t="s">
        <v>6772</v>
      </c>
      <c r="D5854" s="16" t="s">
        <v>6773</v>
      </c>
      <c r="E5854" s="16" t="s">
        <v>10883</v>
      </c>
      <c r="F5854" s="16"/>
      <c r="G5854" s="75" t="s">
        <v>9115</v>
      </c>
      <c r="H5854" s="257">
        <v>1495200</v>
      </c>
      <c r="I5854" s="257" t="s">
        <v>9201</v>
      </c>
      <c r="J5854" s="75"/>
      <c r="K5854" s="75"/>
      <c r="L5854" s="75"/>
      <c r="M5854" s="75"/>
      <c r="N5854" s="75"/>
      <c r="O5854" s="75"/>
      <c r="P5854" s="75"/>
      <c r="Q5854" s="75"/>
      <c r="R5854" s="16">
        <v>1495200</v>
      </c>
      <c r="S5854" s="75">
        <v>5</v>
      </c>
      <c r="T5854" s="75" t="s">
        <v>76</v>
      </c>
      <c r="U5854" s="75" t="s">
        <v>2567</v>
      </c>
      <c r="V5854" s="75" t="s">
        <v>10903</v>
      </c>
    </row>
    <row r="5855" spans="1:22" s="8" customFormat="1" ht="56.25" x14ac:dyDescent="0.3">
      <c r="A5855" s="16">
        <v>5850</v>
      </c>
      <c r="B5855" s="16" t="s">
        <v>13284</v>
      </c>
      <c r="C5855" s="16" t="s">
        <v>13285</v>
      </c>
      <c r="D5855" s="16" t="s">
        <v>80</v>
      </c>
      <c r="E5855" s="16" t="s">
        <v>13286</v>
      </c>
      <c r="F5855" s="16"/>
      <c r="G5855" s="71" t="s">
        <v>7079</v>
      </c>
      <c r="H5855" s="106">
        <v>1494813.6</v>
      </c>
      <c r="I5855" s="104">
        <v>11.15</v>
      </c>
      <c r="J5855" s="104">
        <v>0</v>
      </c>
      <c r="K5855" s="104">
        <v>15</v>
      </c>
      <c r="L5855" s="104">
        <v>0</v>
      </c>
      <c r="M5855" s="104">
        <v>11.15</v>
      </c>
      <c r="N5855" s="104">
        <v>0</v>
      </c>
      <c r="O5855" s="104">
        <v>15</v>
      </c>
      <c r="P5855" s="104">
        <v>0</v>
      </c>
      <c r="Q5855" s="104">
        <v>0</v>
      </c>
      <c r="R5855" s="16">
        <v>1494813.6</v>
      </c>
      <c r="S5855" s="339">
        <v>52.3</v>
      </c>
      <c r="T5855" s="76" t="s">
        <v>13227</v>
      </c>
      <c r="U5855" s="105"/>
      <c r="V5855" s="105"/>
    </row>
    <row r="5856" spans="1:22" s="8" customFormat="1" ht="37.5" x14ac:dyDescent="0.3">
      <c r="A5856" s="16">
        <v>5851</v>
      </c>
      <c r="B5856" s="16" t="s">
        <v>13696</v>
      </c>
      <c r="C5856" s="16" t="s">
        <v>13697</v>
      </c>
      <c r="D5856" s="16" t="s">
        <v>13698</v>
      </c>
      <c r="E5856" s="16" t="s">
        <v>13699</v>
      </c>
      <c r="F5856" s="16"/>
      <c r="G5856" s="71" t="s">
        <v>9115</v>
      </c>
      <c r="H5856" s="104">
        <v>1493811.21</v>
      </c>
      <c r="I5856" s="104" t="s">
        <v>10267</v>
      </c>
      <c r="J5856" s="104"/>
      <c r="K5856" s="104"/>
      <c r="L5856" s="104"/>
      <c r="M5856" s="104"/>
      <c r="N5856" s="104"/>
      <c r="O5856" s="104"/>
      <c r="P5856" s="104"/>
      <c r="Q5856" s="104"/>
      <c r="R5856" s="16">
        <v>1493811.21</v>
      </c>
      <c r="S5856" s="339">
        <v>33</v>
      </c>
      <c r="T5856" s="92" t="s">
        <v>13573</v>
      </c>
      <c r="U5856" s="105"/>
      <c r="V5856" s="105" t="s">
        <v>13700</v>
      </c>
    </row>
    <row r="5857" spans="1:22" s="8" customFormat="1" ht="37.5" x14ac:dyDescent="0.3">
      <c r="A5857" s="16">
        <v>5852</v>
      </c>
      <c r="B5857" s="16" t="s">
        <v>8766</v>
      </c>
      <c r="C5857" s="16" t="s">
        <v>8765</v>
      </c>
      <c r="D5857" s="16" t="s">
        <v>1501</v>
      </c>
      <c r="E5857" s="16" t="s">
        <v>13701</v>
      </c>
      <c r="F5857" s="16"/>
      <c r="G5857" s="71" t="s">
        <v>9115</v>
      </c>
      <c r="H5857" s="104">
        <v>1491298.55</v>
      </c>
      <c r="I5857" s="104" t="s">
        <v>9421</v>
      </c>
      <c r="J5857" s="104"/>
      <c r="K5857" s="104"/>
      <c r="L5857" s="104"/>
      <c r="M5857" s="104"/>
      <c r="N5857" s="104"/>
      <c r="O5857" s="104"/>
      <c r="P5857" s="104"/>
      <c r="Q5857" s="104"/>
      <c r="R5857" s="16">
        <v>1491298.55</v>
      </c>
      <c r="S5857" s="339">
        <v>8</v>
      </c>
      <c r="T5857" s="92" t="s">
        <v>13573</v>
      </c>
      <c r="U5857" s="105"/>
      <c r="V5857" s="105" t="s">
        <v>13702</v>
      </c>
    </row>
    <row r="5858" spans="1:22" s="8" customFormat="1" ht="75" x14ac:dyDescent="0.3">
      <c r="A5858" s="16">
        <v>5853</v>
      </c>
      <c r="B5858" s="21" t="s">
        <v>5202</v>
      </c>
      <c r="C5858" s="16" t="s">
        <v>5203</v>
      </c>
      <c r="D5858" s="16" t="s">
        <v>5204</v>
      </c>
      <c r="E5858" s="16" t="s">
        <v>10800</v>
      </c>
      <c r="F5858" s="16"/>
      <c r="G5858" s="75" t="s">
        <v>7084</v>
      </c>
      <c r="H5858" s="257">
        <v>1490227.2</v>
      </c>
      <c r="I5858" s="257" t="s">
        <v>10803</v>
      </c>
      <c r="J5858" s="75"/>
      <c r="K5858" s="75"/>
      <c r="L5858" s="75"/>
      <c r="M5858" s="75"/>
      <c r="N5858" s="75"/>
      <c r="O5858" s="75"/>
      <c r="P5858" s="75"/>
      <c r="Q5858" s="75"/>
      <c r="R5858" s="16">
        <v>1490227.2</v>
      </c>
      <c r="S5858" s="75">
        <v>384</v>
      </c>
      <c r="T5858" s="75" t="s">
        <v>76</v>
      </c>
      <c r="U5858" s="75" t="s">
        <v>2567</v>
      </c>
      <c r="V5858" s="75" t="s">
        <v>10797</v>
      </c>
    </row>
    <row r="5859" spans="1:22" s="8" customFormat="1" ht="56.25" x14ac:dyDescent="0.3">
      <c r="A5859" s="16">
        <v>5854</v>
      </c>
      <c r="B5859" s="51" t="s">
        <v>5365</v>
      </c>
      <c r="C5859" s="51" t="s">
        <v>12592</v>
      </c>
      <c r="D5859" s="51" t="s">
        <v>12593</v>
      </c>
      <c r="E5859" s="51" t="s">
        <v>15177</v>
      </c>
      <c r="F5859" s="51"/>
      <c r="G5859" s="256" t="s">
        <v>9115</v>
      </c>
      <c r="H5859" s="502">
        <v>1489600</v>
      </c>
      <c r="I5859" s="257" t="s">
        <v>9126</v>
      </c>
      <c r="J5859" s="82"/>
      <c r="K5859" s="82"/>
      <c r="L5859" s="82"/>
      <c r="M5859" s="82"/>
      <c r="N5859" s="82"/>
      <c r="O5859" s="82"/>
      <c r="P5859" s="82"/>
      <c r="Q5859" s="82"/>
      <c r="R5859" s="16">
        <v>1489600</v>
      </c>
      <c r="S5859" s="75">
        <v>10</v>
      </c>
      <c r="T5859" s="256" t="s">
        <v>14655</v>
      </c>
      <c r="U5859" s="256"/>
      <c r="V5859" s="82"/>
    </row>
    <row r="5860" spans="1:22" s="8" customFormat="1" ht="225" x14ac:dyDescent="0.3">
      <c r="A5860" s="16">
        <v>5855</v>
      </c>
      <c r="B5860" s="21" t="s">
        <v>8864</v>
      </c>
      <c r="C5860" s="16" t="s">
        <v>8865</v>
      </c>
      <c r="D5860" s="16" t="s">
        <v>3818</v>
      </c>
      <c r="E5860" s="16" t="s">
        <v>8866</v>
      </c>
      <c r="F5860" s="16"/>
      <c r="G5860" s="75" t="s">
        <v>33</v>
      </c>
      <c r="H5860" s="257">
        <v>277560</v>
      </c>
      <c r="I5860" s="257">
        <v>36</v>
      </c>
      <c r="J5860" s="75">
        <v>283151.88</v>
      </c>
      <c r="K5860" s="75">
        <v>33</v>
      </c>
      <c r="L5860" s="75">
        <v>308892.96000000002</v>
      </c>
      <c r="M5860" s="75">
        <v>36</v>
      </c>
      <c r="N5860" s="75">
        <v>308892.96000000002</v>
      </c>
      <c r="O5860" s="75">
        <v>36</v>
      </c>
      <c r="P5860" s="75">
        <v>308892.96000000002</v>
      </c>
      <c r="Q5860" s="75">
        <v>36</v>
      </c>
      <c r="R5860" s="16">
        <v>1487390.76</v>
      </c>
      <c r="S5860" s="75">
        <v>177</v>
      </c>
      <c r="T5860" s="75" t="s">
        <v>213</v>
      </c>
      <c r="U5860" s="75" t="s">
        <v>83</v>
      </c>
      <c r="V5860" s="75" t="s">
        <v>8867</v>
      </c>
    </row>
    <row r="5861" spans="1:22" s="8" customFormat="1" ht="75" x14ac:dyDescent="0.3">
      <c r="A5861" s="16">
        <v>5856</v>
      </c>
      <c r="B5861" s="20" t="s">
        <v>7891</v>
      </c>
      <c r="C5861" s="141" t="s">
        <v>8237</v>
      </c>
      <c r="D5861" s="140" t="s">
        <v>8238</v>
      </c>
      <c r="E5861" s="140" t="s">
        <v>14306</v>
      </c>
      <c r="F5861" s="159"/>
      <c r="G5861" s="90" t="s">
        <v>9115</v>
      </c>
      <c r="H5861" s="508">
        <v>1486744.56</v>
      </c>
      <c r="I5861" s="508" t="s">
        <v>9404</v>
      </c>
      <c r="J5861" s="90"/>
      <c r="K5861" s="90">
        <v>20</v>
      </c>
      <c r="L5861" s="90"/>
      <c r="M5861" s="90">
        <v>20</v>
      </c>
      <c r="N5861" s="90"/>
      <c r="O5861" s="90">
        <v>20</v>
      </c>
      <c r="P5861" s="90"/>
      <c r="Q5861" s="90">
        <v>20</v>
      </c>
      <c r="R5861" s="16">
        <v>1486744.56</v>
      </c>
      <c r="S5861" s="90">
        <v>110</v>
      </c>
      <c r="T5861" s="90" t="s">
        <v>14162</v>
      </c>
      <c r="U5861" s="91"/>
      <c r="V5861" s="91"/>
    </row>
    <row r="5862" spans="1:22" s="8" customFormat="1" ht="409.5" x14ac:dyDescent="0.3">
      <c r="A5862" s="16">
        <v>5857</v>
      </c>
      <c r="B5862" s="21" t="s">
        <v>3754</v>
      </c>
      <c r="C5862" s="16" t="s">
        <v>6747</v>
      </c>
      <c r="D5862" s="16" t="s">
        <v>3043</v>
      </c>
      <c r="E5862" s="16" t="s">
        <v>6748</v>
      </c>
      <c r="F5862" s="16"/>
      <c r="G5862" s="75" t="s">
        <v>1493</v>
      </c>
      <c r="H5862" s="257">
        <v>1485676</v>
      </c>
      <c r="I5862" s="257">
        <v>1</v>
      </c>
      <c r="J5862" s="75">
        <v>0</v>
      </c>
      <c r="K5862" s="75">
        <v>0</v>
      </c>
      <c r="L5862" s="75">
        <v>0</v>
      </c>
      <c r="M5862" s="75">
        <v>0</v>
      </c>
      <c r="N5862" s="75">
        <v>0</v>
      </c>
      <c r="O5862" s="75">
        <v>0</v>
      </c>
      <c r="P5862" s="75">
        <v>0</v>
      </c>
      <c r="Q5862" s="75">
        <v>0</v>
      </c>
      <c r="R5862" s="16">
        <v>1485676</v>
      </c>
      <c r="S5862" s="75">
        <v>1</v>
      </c>
      <c r="T5862" s="75" t="s">
        <v>76</v>
      </c>
      <c r="U5862" s="75"/>
      <c r="V5862" s="75" t="s">
        <v>6749</v>
      </c>
    </row>
    <row r="5863" spans="1:22" s="8" customFormat="1" ht="75" x14ac:dyDescent="0.3">
      <c r="A5863" s="16">
        <v>5858</v>
      </c>
      <c r="B5863" s="21" t="s">
        <v>384</v>
      </c>
      <c r="C5863" s="16" t="s">
        <v>1392</v>
      </c>
      <c r="D5863" s="16" t="s">
        <v>1393</v>
      </c>
      <c r="E5863" s="16" t="s">
        <v>1398</v>
      </c>
      <c r="F5863" s="16"/>
      <c r="G5863" s="75" t="s">
        <v>49</v>
      </c>
      <c r="H5863" s="499">
        <v>1485000</v>
      </c>
      <c r="I5863" s="257">
        <v>1</v>
      </c>
      <c r="J5863" s="75">
        <v>0</v>
      </c>
      <c r="K5863" s="75">
        <v>0</v>
      </c>
      <c r="L5863" s="75">
        <v>0</v>
      </c>
      <c r="M5863" s="75">
        <v>0</v>
      </c>
      <c r="N5863" s="75">
        <v>0</v>
      </c>
      <c r="O5863" s="75">
        <v>0</v>
      </c>
      <c r="P5863" s="75">
        <v>0</v>
      </c>
      <c r="Q5863" s="75">
        <v>0</v>
      </c>
      <c r="R5863" s="16">
        <v>1485000</v>
      </c>
      <c r="S5863" s="75">
        <v>1</v>
      </c>
      <c r="T5863" s="75" t="s">
        <v>50</v>
      </c>
      <c r="U5863" s="75"/>
      <c r="V5863" s="75"/>
    </row>
    <row r="5864" spans="1:22" s="8" customFormat="1" ht="75" x14ac:dyDescent="0.3">
      <c r="A5864" s="16">
        <v>5859</v>
      </c>
      <c r="B5864" s="25" t="s">
        <v>384</v>
      </c>
      <c r="C5864" s="18" t="s">
        <v>1392</v>
      </c>
      <c r="D5864" s="18" t="s">
        <v>1393</v>
      </c>
      <c r="E5864" s="18" t="s">
        <v>1398</v>
      </c>
      <c r="F5864" s="16"/>
      <c r="G5864" s="75" t="s">
        <v>49</v>
      </c>
      <c r="H5864" s="500">
        <v>1485000</v>
      </c>
      <c r="I5864" s="501">
        <v>1</v>
      </c>
      <c r="J5864" s="146">
        <v>0</v>
      </c>
      <c r="K5864" s="146">
        <v>0</v>
      </c>
      <c r="L5864" s="146">
        <v>0</v>
      </c>
      <c r="M5864" s="146">
        <v>0</v>
      </c>
      <c r="N5864" s="146">
        <v>0</v>
      </c>
      <c r="O5864" s="146">
        <v>0</v>
      </c>
      <c r="P5864" s="75">
        <v>0</v>
      </c>
      <c r="Q5864" s="75">
        <v>0</v>
      </c>
      <c r="R5864" s="16">
        <v>1485000</v>
      </c>
      <c r="S5864" s="75">
        <v>1</v>
      </c>
      <c r="T5864" s="75" t="s">
        <v>50</v>
      </c>
      <c r="U5864" s="75"/>
      <c r="V5864" s="75"/>
    </row>
    <row r="5865" spans="1:22" s="8" customFormat="1" ht="56.25" x14ac:dyDescent="0.3">
      <c r="A5865" s="16">
        <v>5860</v>
      </c>
      <c r="B5865" s="21" t="s">
        <v>2010</v>
      </c>
      <c r="C5865" s="16" t="s">
        <v>2011</v>
      </c>
      <c r="D5865" s="16" t="s">
        <v>2012</v>
      </c>
      <c r="E5865" s="16" t="s">
        <v>2013</v>
      </c>
      <c r="F5865" s="16" t="s">
        <v>2014</v>
      </c>
      <c r="G5865" s="75" t="s">
        <v>1493</v>
      </c>
      <c r="H5865" s="257">
        <v>1483714.2857142857</v>
      </c>
      <c r="I5865" s="257">
        <v>600</v>
      </c>
      <c r="J5865" s="75">
        <v>0</v>
      </c>
      <c r="K5865" s="75">
        <v>0</v>
      </c>
      <c r="L5865" s="75">
        <v>0</v>
      </c>
      <c r="M5865" s="75">
        <v>0</v>
      </c>
      <c r="N5865" s="75">
        <v>0</v>
      </c>
      <c r="O5865" s="75">
        <v>0</v>
      </c>
      <c r="P5865" s="75">
        <v>0</v>
      </c>
      <c r="Q5865" s="75">
        <v>0</v>
      </c>
      <c r="R5865" s="16">
        <v>1483714.2857142857</v>
      </c>
      <c r="S5865" s="75">
        <v>600</v>
      </c>
      <c r="T5865" s="75" t="s">
        <v>1326</v>
      </c>
      <c r="U5865" s="75" t="s">
        <v>83</v>
      </c>
      <c r="V5865" s="75" t="s">
        <v>199</v>
      </c>
    </row>
    <row r="5866" spans="1:22" s="8" customFormat="1" ht="56.25" x14ac:dyDescent="0.3">
      <c r="A5866" s="16">
        <v>5861</v>
      </c>
      <c r="B5866" s="16" t="s">
        <v>1831</v>
      </c>
      <c r="C5866" s="16" t="s">
        <v>1832</v>
      </c>
      <c r="D5866" s="16" t="s">
        <v>1833</v>
      </c>
      <c r="E5866" s="16" t="s">
        <v>13501</v>
      </c>
      <c r="F5866" s="16"/>
      <c r="G5866" s="71" t="s">
        <v>9115</v>
      </c>
      <c r="H5866" s="106">
        <v>1483160</v>
      </c>
      <c r="I5866" s="104" t="s">
        <v>9126</v>
      </c>
      <c r="J5866" s="104">
        <v>0</v>
      </c>
      <c r="K5866" s="104">
        <v>0</v>
      </c>
      <c r="L5866" s="104">
        <v>0</v>
      </c>
      <c r="M5866" s="104">
        <v>0</v>
      </c>
      <c r="N5866" s="104">
        <v>0</v>
      </c>
      <c r="O5866" s="104">
        <v>0</v>
      </c>
      <c r="P5866" s="104">
        <v>0</v>
      </c>
      <c r="Q5866" s="104">
        <v>0</v>
      </c>
      <c r="R5866" s="16">
        <v>1483160</v>
      </c>
      <c r="S5866" s="339">
        <v>10</v>
      </c>
      <c r="T5866" s="76" t="s">
        <v>13227</v>
      </c>
      <c r="U5866" s="105"/>
      <c r="V5866" s="105"/>
    </row>
    <row r="5867" spans="1:22" s="8" customFormat="1" ht="75" x14ac:dyDescent="0.3">
      <c r="A5867" s="16">
        <v>5862</v>
      </c>
      <c r="B5867" s="21" t="s">
        <v>915</v>
      </c>
      <c r="C5867" s="16" t="s">
        <v>916</v>
      </c>
      <c r="D5867" s="16" t="s">
        <v>917</v>
      </c>
      <c r="E5867" s="16" t="s">
        <v>10748</v>
      </c>
      <c r="F5867" s="16"/>
      <c r="G5867" s="75" t="s">
        <v>9115</v>
      </c>
      <c r="H5867" s="257">
        <v>1482936</v>
      </c>
      <c r="I5867" s="257" t="s">
        <v>7080</v>
      </c>
      <c r="J5867" s="75"/>
      <c r="K5867" s="75"/>
      <c r="L5867" s="75"/>
      <c r="M5867" s="75"/>
      <c r="N5867" s="75"/>
      <c r="O5867" s="75"/>
      <c r="P5867" s="75"/>
      <c r="Q5867" s="75"/>
      <c r="R5867" s="16">
        <v>1482936</v>
      </c>
      <c r="S5867" s="75">
        <v>13</v>
      </c>
      <c r="T5867" s="75" t="s">
        <v>76</v>
      </c>
      <c r="U5867" s="75" t="s">
        <v>61</v>
      </c>
      <c r="V5867" s="75" t="s">
        <v>1960</v>
      </c>
    </row>
    <row r="5868" spans="1:22" s="8" customFormat="1" ht="93.75" x14ac:dyDescent="0.3">
      <c r="A5868" s="16">
        <v>5863</v>
      </c>
      <c r="B5868" s="21" t="s">
        <v>1607</v>
      </c>
      <c r="C5868" s="16" t="s">
        <v>1608</v>
      </c>
      <c r="D5868" s="16" t="s">
        <v>1609</v>
      </c>
      <c r="E5868" s="16" t="s">
        <v>1648</v>
      </c>
      <c r="F5868" s="16"/>
      <c r="G5868" s="75" t="s">
        <v>24</v>
      </c>
      <c r="H5868" s="257">
        <v>280000</v>
      </c>
      <c r="I5868" s="257">
        <v>120</v>
      </c>
      <c r="J5868" s="75">
        <v>291200</v>
      </c>
      <c r="K5868" s="75">
        <v>100</v>
      </c>
      <c r="L5868" s="75">
        <v>292000</v>
      </c>
      <c r="M5868" s="75">
        <v>120</v>
      </c>
      <c r="N5868" s="75">
        <v>309520</v>
      </c>
      <c r="O5868" s="75">
        <v>150</v>
      </c>
      <c r="P5868" s="75">
        <v>310000</v>
      </c>
      <c r="Q5868" s="75">
        <v>150</v>
      </c>
      <c r="R5868" s="16">
        <v>1482720</v>
      </c>
      <c r="S5868" s="75">
        <v>640</v>
      </c>
      <c r="T5868" s="75" t="s">
        <v>50</v>
      </c>
      <c r="U5868" s="75" t="s">
        <v>35</v>
      </c>
      <c r="V5868" s="75" t="s">
        <v>199</v>
      </c>
    </row>
    <row r="5869" spans="1:22" s="8" customFormat="1" ht="93.75" x14ac:dyDescent="0.3">
      <c r="A5869" s="16">
        <v>5864</v>
      </c>
      <c r="B5869" s="21" t="s">
        <v>501</v>
      </c>
      <c r="C5869" s="16" t="s">
        <v>9275</v>
      </c>
      <c r="D5869" s="16" t="s">
        <v>9276</v>
      </c>
      <c r="E5869" s="16" t="s">
        <v>9277</v>
      </c>
      <c r="F5869" s="16"/>
      <c r="G5869" s="75" t="s">
        <v>9115</v>
      </c>
      <c r="H5869" s="257">
        <v>1480841.78</v>
      </c>
      <c r="I5869" s="257" t="s">
        <v>9278</v>
      </c>
      <c r="J5869" s="75"/>
      <c r="K5869" s="75"/>
      <c r="L5869" s="75"/>
      <c r="M5869" s="75"/>
      <c r="N5869" s="75"/>
      <c r="O5869" s="75"/>
      <c r="P5869" s="75"/>
      <c r="Q5869" s="75"/>
      <c r="R5869" s="16">
        <v>1480841.78</v>
      </c>
      <c r="S5869" s="75">
        <v>48</v>
      </c>
      <c r="T5869" s="75" t="s">
        <v>1326</v>
      </c>
      <c r="U5869" s="75"/>
      <c r="V5869" s="75"/>
    </row>
    <row r="5870" spans="1:22" s="8" customFormat="1" ht="56.25" x14ac:dyDescent="0.3">
      <c r="A5870" s="16">
        <v>5865</v>
      </c>
      <c r="B5870" s="21" t="s">
        <v>452</v>
      </c>
      <c r="C5870" s="16" t="s">
        <v>453</v>
      </c>
      <c r="D5870" s="16" t="s">
        <v>454</v>
      </c>
      <c r="E5870" s="16" t="s">
        <v>1579</v>
      </c>
      <c r="F5870" s="16"/>
      <c r="G5870" s="75" t="s">
        <v>33</v>
      </c>
      <c r="H5870" s="257">
        <v>0</v>
      </c>
      <c r="I5870" s="257">
        <v>0</v>
      </c>
      <c r="J5870" s="75">
        <v>1480000</v>
      </c>
      <c r="K5870" s="75">
        <v>10</v>
      </c>
      <c r="L5870" s="75">
        <v>0</v>
      </c>
      <c r="M5870" s="75">
        <v>0</v>
      </c>
      <c r="N5870" s="75">
        <v>0</v>
      </c>
      <c r="O5870" s="75">
        <v>0</v>
      </c>
      <c r="P5870" s="75">
        <v>0</v>
      </c>
      <c r="Q5870" s="75">
        <v>0</v>
      </c>
      <c r="R5870" s="16">
        <v>1480000</v>
      </c>
      <c r="S5870" s="75">
        <v>10</v>
      </c>
      <c r="T5870" s="75" t="s">
        <v>786</v>
      </c>
      <c r="U5870" s="75" t="s">
        <v>1097</v>
      </c>
      <c r="V5870" s="75" t="s">
        <v>1580</v>
      </c>
    </row>
    <row r="5871" spans="1:22" s="8" customFormat="1" ht="56.25" x14ac:dyDescent="0.3">
      <c r="A5871" s="16">
        <v>5866</v>
      </c>
      <c r="B5871" s="21" t="s">
        <v>1144</v>
      </c>
      <c r="C5871" s="16" t="s">
        <v>10934</v>
      </c>
      <c r="D5871" s="16" t="s">
        <v>10935</v>
      </c>
      <c r="E5871" s="16" t="s">
        <v>10936</v>
      </c>
      <c r="F5871" s="16"/>
      <c r="G5871" s="75" t="s">
        <v>7084</v>
      </c>
      <c r="H5871" s="257">
        <v>1479889.6</v>
      </c>
      <c r="I5871" s="257" t="s">
        <v>10937</v>
      </c>
      <c r="J5871" s="75"/>
      <c r="K5871" s="75"/>
      <c r="L5871" s="75"/>
      <c r="M5871" s="75"/>
      <c r="N5871" s="75"/>
      <c r="O5871" s="75"/>
      <c r="P5871" s="75"/>
      <c r="Q5871" s="75"/>
      <c r="R5871" s="16">
        <v>1479889.6</v>
      </c>
      <c r="S5871" s="75">
        <v>1145</v>
      </c>
      <c r="T5871" s="75" t="s">
        <v>76</v>
      </c>
      <c r="U5871" s="75" t="s">
        <v>2567</v>
      </c>
      <c r="V5871" s="75" t="s">
        <v>10938</v>
      </c>
    </row>
    <row r="5872" spans="1:22" s="8" customFormat="1" ht="75" x14ac:dyDescent="0.3">
      <c r="A5872" s="16">
        <v>5867</v>
      </c>
      <c r="B5872" s="21" t="s">
        <v>55</v>
      </c>
      <c r="C5872" s="16" t="s">
        <v>4112</v>
      </c>
      <c r="D5872" s="16" t="s">
        <v>4113</v>
      </c>
      <c r="E5872" s="16" t="s">
        <v>4114</v>
      </c>
      <c r="F5872" s="16"/>
      <c r="G5872" s="75" t="s">
        <v>49</v>
      </c>
      <c r="H5872" s="257">
        <v>1479750</v>
      </c>
      <c r="I5872" s="257">
        <v>150</v>
      </c>
      <c r="J5872" s="75">
        <v>0</v>
      </c>
      <c r="K5872" s="75">
        <v>0</v>
      </c>
      <c r="L5872" s="75">
        <v>0</v>
      </c>
      <c r="M5872" s="75">
        <v>0</v>
      </c>
      <c r="N5872" s="75">
        <v>0</v>
      </c>
      <c r="O5872" s="75">
        <v>0</v>
      </c>
      <c r="P5872" s="75">
        <v>0</v>
      </c>
      <c r="Q5872" s="75">
        <v>0</v>
      </c>
      <c r="R5872" s="16">
        <v>1479750</v>
      </c>
      <c r="S5872" s="75">
        <v>150</v>
      </c>
      <c r="T5872" s="75" t="s">
        <v>50</v>
      </c>
      <c r="U5872" s="75" t="s">
        <v>2567</v>
      </c>
      <c r="V5872" s="75" t="s">
        <v>199</v>
      </c>
    </row>
    <row r="5873" spans="1:22" s="8" customFormat="1" ht="187.5" x14ac:dyDescent="0.3">
      <c r="A5873" s="16">
        <v>5868</v>
      </c>
      <c r="B5873" s="21" t="s">
        <v>3355</v>
      </c>
      <c r="C5873" s="16" t="s">
        <v>6266</v>
      </c>
      <c r="D5873" s="16" t="s">
        <v>6267</v>
      </c>
      <c r="E5873" s="16" t="s">
        <v>6268</v>
      </c>
      <c r="F5873" s="16"/>
      <c r="G5873" s="75" t="s">
        <v>1493</v>
      </c>
      <c r="H5873" s="257">
        <v>1479623.7000000002</v>
      </c>
      <c r="I5873" s="257">
        <v>3</v>
      </c>
      <c r="J5873" s="75">
        <v>0</v>
      </c>
      <c r="K5873" s="75">
        <v>0</v>
      </c>
      <c r="L5873" s="75">
        <v>0</v>
      </c>
      <c r="M5873" s="75">
        <v>0</v>
      </c>
      <c r="N5873" s="75">
        <v>0</v>
      </c>
      <c r="O5873" s="75">
        <v>0</v>
      </c>
      <c r="P5873" s="75">
        <v>0</v>
      </c>
      <c r="Q5873" s="75">
        <v>0</v>
      </c>
      <c r="R5873" s="16">
        <v>1479623.7000000002</v>
      </c>
      <c r="S5873" s="75">
        <v>3</v>
      </c>
      <c r="T5873" s="75" t="s">
        <v>76</v>
      </c>
      <c r="U5873" s="75"/>
      <c r="V5873" s="75"/>
    </row>
    <row r="5874" spans="1:22" s="8" customFormat="1" ht="56.25" x14ac:dyDescent="0.3">
      <c r="A5874" s="16">
        <v>5869</v>
      </c>
      <c r="B5874" s="51" t="s">
        <v>15060</v>
      </c>
      <c r="C5874" s="51" t="s">
        <v>15061</v>
      </c>
      <c r="D5874" s="51" t="s">
        <v>15062</v>
      </c>
      <c r="E5874" s="51" t="s">
        <v>15063</v>
      </c>
      <c r="F5874" s="40" t="s">
        <v>14449</v>
      </c>
      <c r="G5874" s="256" t="s">
        <v>9115</v>
      </c>
      <c r="H5874" s="502">
        <v>1478960</v>
      </c>
      <c r="I5874" s="257" t="s">
        <v>9385</v>
      </c>
      <c r="J5874" s="82"/>
      <c r="K5874" s="82"/>
      <c r="L5874" s="82"/>
      <c r="M5874" s="82"/>
      <c r="N5874" s="82"/>
      <c r="O5874" s="82"/>
      <c r="P5874" s="82"/>
      <c r="Q5874" s="82"/>
      <c r="R5874" s="16">
        <v>1478960</v>
      </c>
      <c r="S5874" s="75">
        <v>50</v>
      </c>
      <c r="T5874" s="256" t="s">
        <v>14655</v>
      </c>
      <c r="U5874" s="256"/>
      <c r="V5874" s="82"/>
    </row>
    <row r="5875" spans="1:22" s="8" customFormat="1" x14ac:dyDescent="0.3">
      <c r="A5875" s="16">
        <v>5870</v>
      </c>
      <c r="B5875" s="21" t="s">
        <v>3102</v>
      </c>
      <c r="C5875" s="16" t="s">
        <v>10899</v>
      </c>
      <c r="D5875" s="16" t="s">
        <v>8746</v>
      </c>
      <c r="E5875" s="16" t="s">
        <v>10883</v>
      </c>
      <c r="F5875" s="16"/>
      <c r="G5875" s="75" t="s">
        <v>9115</v>
      </c>
      <c r="H5875" s="257">
        <v>1478400</v>
      </c>
      <c r="I5875" s="257" t="s">
        <v>9130</v>
      </c>
      <c r="J5875" s="75"/>
      <c r="K5875" s="75"/>
      <c r="L5875" s="75"/>
      <c r="M5875" s="75"/>
      <c r="N5875" s="75"/>
      <c r="O5875" s="75"/>
      <c r="P5875" s="75"/>
      <c r="Q5875" s="75"/>
      <c r="R5875" s="16">
        <v>1478400</v>
      </c>
      <c r="S5875" s="75">
        <v>3</v>
      </c>
      <c r="T5875" s="75" t="s">
        <v>76</v>
      </c>
      <c r="U5875" s="75" t="s">
        <v>2567</v>
      </c>
      <c r="V5875" s="75" t="s">
        <v>10900</v>
      </c>
    </row>
    <row r="5876" spans="1:22" s="8" customFormat="1" ht="75" x14ac:dyDescent="0.3">
      <c r="A5876" s="16">
        <v>5871</v>
      </c>
      <c r="B5876" s="20" t="s">
        <v>2062</v>
      </c>
      <c r="C5876" s="141" t="s">
        <v>14307</v>
      </c>
      <c r="D5876" s="140" t="s">
        <v>8718</v>
      </c>
      <c r="E5876" s="140" t="s">
        <v>7176</v>
      </c>
      <c r="F5876" s="159"/>
      <c r="G5876" s="90" t="s">
        <v>7084</v>
      </c>
      <c r="H5876" s="508">
        <v>1478400</v>
      </c>
      <c r="I5876" s="508" t="s">
        <v>10801</v>
      </c>
      <c r="J5876" s="90"/>
      <c r="K5876" s="90">
        <v>1200</v>
      </c>
      <c r="L5876" s="90"/>
      <c r="M5876" s="90">
        <v>1200</v>
      </c>
      <c r="N5876" s="90"/>
      <c r="O5876" s="90">
        <v>1200</v>
      </c>
      <c r="P5876" s="90"/>
      <c r="Q5876" s="90">
        <v>1200</v>
      </c>
      <c r="R5876" s="16">
        <v>1478400</v>
      </c>
      <c r="S5876" s="90">
        <v>5900</v>
      </c>
      <c r="T5876" s="90" t="s">
        <v>14162</v>
      </c>
      <c r="U5876" s="91"/>
      <c r="V5876" s="91"/>
    </row>
    <row r="5877" spans="1:22" s="8" customFormat="1" ht="75" x14ac:dyDescent="0.3">
      <c r="A5877" s="16">
        <v>5872</v>
      </c>
      <c r="B5877" s="16" t="s">
        <v>955</v>
      </c>
      <c r="C5877" s="16" t="s">
        <v>956</v>
      </c>
      <c r="D5877" s="16" t="s">
        <v>957</v>
      </c>
      <c r="E5877" s="16" t="s">
        <v>13489</v>
      </c>
      <c r="F5877" s="16"/>
      <c r="G5877" s="71" t="s">
        <v>7079</v>
      </c>
      <c r="H5877" s="106">
        <v>970600</v>
      </c>
      <c r="I5877" s="344">
        <v>0.87</v>
      </c>
      <c r="J5877" s="344">
        <v>507214.53</v>
      </c>
      <c r="K5877" s="344">
        <v>0.87</v>
      </c>
      <c r="L5877" s="344"/>
      <c r="M5877" s="344">
        <v>0.87</v>
      </c>
      <c r="N5877" s="344"/>
      <c r="O5877" s="344">
        <v>0.87</v>
      </c>
      <c r="P5877" s="344"/>
      <c r="Q5877" s="344">
        <v>0.87</v>
      </c>
      <c r="R5877" s="16">
        <v>1477814.53</v>
      </c>
      <c r="S5877" s="339">
        <v>4.3499999999999996</v>
      </c>
      <c r="T5877" s="76" t="s">
        <v>13227</v>
      </c>
      <c r="U5877" s="105" t="s">
        <v>13444</v>
      </c>
      <c r="V5877" s="105" t="s">
        <v>1613</v>
      </c>
    </row>
    <row r="5878" spans="1:22" s="8" customFormat="1" ht="206.25" x14ac:dyDescent="0.3">
      <c r="A5878" s="16">
        <v>5873</v>
      </c>
      <c r="B5878" s="21" t="s">
        <v>695</v>
      </c>
      <c r="C5878" s="16" t="s">
        <v>4475</v>
      </c>
      <c r="D5878" s="16" t="s">
        <v>4476</v>
      </c>
      <c r="E5878" s="16" t="s">
        <v>4477</v>
      </c>
      <c r="F5878" s="16"/>
      <c r="G5878" s="75" t="s">
        <v>1493</v>
      </c>
      <c r="H5878" s="257">
        <v>180960</v>
      </c>
      <c r="I5878" s="257">
        <v>2</v>
      </c>
      <c r="J5878" s="75">
        <v>376400</v>
      </c>
      <c r="K5878" s="75">
        <v>4</v>
      </c>
      <c r="L5878" s="75">
        <v>195730</v>
      </c>
      <c r="M5878" s="75">
        <v>2</v>
      </c>
      <c r="N5878" s="75">
        <v>407119</v>
      </c>
      <c r="O5878" s="75">
        <v>4</v>
      </c>
      <c r="P5878" s="75">
        <v>317553</v>
      </c>
      <c r="Q5878" s="75">
        <v>3</v>
      </c>
      <c r="R5878" s="16">
        <v>1477762</v>
      </c>
      <c r="S5878" s="75">
        <v>15</v>
      </c>
      <c r="T5878" s="75" t="s">
        <v>50</v>
      </c>
      <c r="U5878" s="75" t="s">
        <v>204</v>
      </c>
      <c r="V5878" s="75" t="s">
        <v>3403</v>
      </c>
    </row>
    <row r="5879" spans="1:22" s="8" customFormat="1" ht="37.5" x14ac:dyDescent="0.3">
      <c r="A5879" s="16">
        <v>5874</v>
      </c>
      <c r="B5879" s="21" t="s">
        <v>4508</v>
      </c>
      <c r="C5879" s="16" t="s">
        <v>5231</v>
      </c>
      <c r="D5879" s="16" t="s">
        <v>5232</v>
      </c>
      <c r="E5879" s="16" t="s">
        <v>10883</v>
      </c>
      <c r="F5879" s="16"/>
      <c r="G5879" s="75" t="s">
        <v>9115</v>
      </c>
      <c r="H5879" s="257">
        <v>1477056</v>
      </c>
      <c r="I5879" s="257" t="s">
        <v>10887</v>
      </c>
      <c r="J5879" s="75"/>
      <c r="K5879" s="75"/>
      <c r="L5879" s="75"/>
      <c r="M5879" s="75"/>
      <c r="N5879" s="75"/>
      <c r="O5879" s="75"/>
      <c r="P5879" s="75"/>
      <c r="Q5879" s="75"/>
      <c r="R5879" s="16">
        <v>1477056</v>
      </c>
      <c r="S5879" s="75">
        <v>628</v>
      </c>
      <c r="T5879" s="75" t="s">
        <v>76</v>
      </c>
      <c r="U5879" s="75" t="s">
        <v>2567</v>
      </c>
      <c r="V5879" s="75" t="s">
        <v>10701</v>
      </c>
    </row>
    <row r="5880" spans="1:22" s="8" customFormat="1" ht="56.25" x14ac:dyDescent="0.3">
      <c r="A5880" s="16">
        <v>5875</v>
      </c>
      <c r="B5880" s="21" t="s">
        <v>5565</v>
      </c>
      <c r="C5880" s="16" t="s">
        <v>5566</v>
      </c>
      <c r="D5880" s="16" t="s">
        <v>5567</v>
      </c>
      <c r="E5880" s="16" t="s">
        <v>5571</v>
      </c>
      <c r="F5880" s="16"/>
      <c r="G5880" s="75" t="s">
        <v>281</v>
      </c>
      <c r="H5880" s="257">
        <v>1476926.85</v>
      </c>
      <c r="I5880" s="257">
        <v>853</v>
      </c>
      <c r="J5880" s="75">
        <v>0</v>
      </c>
      <c r="K5880" s="75">
        <v>0</v>
      </c>
      <c r="L5880" s="75">
        <v>0</v>
      </c>
      <c r="M5880" s="75">
        <v>0</v>
      </c>
      <c r="N5880" s="75">
        <v>0</v>
      </c>
      <c r="O5880" s="75">
        <v>0</v>
      </c>
      <c r="P5880" s="75">
        <v>0</v>
      </c>
      <c r="Q5880" s="75">
        <v>0</v>
      </c>
      <c r="R5880" s="16">
        <v>1476926.85</v>
      </c>
      <c r="S5880" s="75">
        <v>853</v>
      </c>
      <c r="T5880" s="75" t="s">
        <v>76</v>
      </c>
      <c r="U5880" s="75" t="s">
        <v>2567</v>
      </c>
      <c r="V5880" s="75" t="s">
        <v>5572</v>
      </c>
    </row>
    <row r="5881" spans="1:22" s="8" customFormat="1" ht="409.5" x14ac:dyDescent="0.3">
      <c r="A5881" s="16">
        <v>5876</v>
      </c>
      <c r="B5881" s="21" t="s">
        <v>2865</v>
      </c>
      <c r="C5881" s="16" t="s">
        <v>2866</v>
      </c>
      <c r="D5881" s="16" t="s">
        <v>1337</v>
      </c>
      <c r="E5881" s="16" t="s">
        <v>6124</v>
      </c>
      <c r="F5881" s="16"/>
      <c r="G5881" s="75" t="s">
        <v>49</v>
      </c>
      <c r="H5881" s="257">
        <v>1475000</v>
      </c>
      <c r="I5881" s="257">
        <v>2</v>
      </c>
      <c r="J5881" s="75">
        <v>0</v>
      </c>
      <c r="K5881" s="75">
        <v>0</v>
      </c>
      <c r="L5881" s="75">
        <v>0</v>
      </c>
      <c r="M5881" s="75">
        <v>0</v>
      </c>
      <c r="N5881" s="75">
        <v>0</v>
      </c>
      <c r="O5881" s="75">
        <v>0</v>
      </c>
      <c r="P5881" s="75">
        <v>0</v>
      </c>
      <c r="Q5881" s="75">
        <v>0</v>
      </c>
      <c r="R5881" s="16">
        <v>1475000</v>
      </c>
      <c r="S5881" s="75">
        <v>2</v>
      </c>
      <c r="T5881" s="75" t="s">
        <v>76</v>
      </c>
      <c r="U5881" s="75"/>
      <c r="V5881" s="75"/>
    </row>
    <row r="5882" spans="1:22" s="8" customFormat="1" x14ac:dyDescent="0.3">
      <c r="A5882" s="16">
        <v>5877</v>
      </c>
      <c r="B5882" s="118" t="s">
        <v>532</v>
      </c>
      <c r="C5882" s="118" t="s">
        <v>533</v>
      </c>
      <c r="D5882" s="118" t="s">
        <v>517</v>
      </c>
      <c r="E5882" s="118" t="s">
        <v>15132</v>
      </c>
      <c r="F5882" s="118" t="s">
        <v>14449</v>
      </c>
      <c r="G5882" s="105" t="s">
        <v>9125</v>
      </c>
      <c r="H5882" s="104">
        <v>491492</v>
      </c>
      <c r="I5882" s="104">
        <v>2</v>
      </c>
      <c r="J5882" s="105"/>
      <c r="K5882" s="105"/>
      <c r="L5882" s="105">
        <v>491492</v>
      </c>
      <c r="M5882" s="105">
        <v>2</v>
      </c>
      <c r="N5882" s="105"/>
      <c r="O5882" s="105"/>
      <c r="P5882" s="105">
        <v>491492</v>
      </c>
      <c r="Q5882" s="105">
        <v>2</v>
      </c>
      <c r="R5882" s="16">
        <v>1474476</v>
      </c>
      <c r="S5882" s="105">
        <v>6</v>
      </c>
      <c r="T5882" s="76" t="s">
        <v>15403</v>
      </c>
      <c r="U5882" s="105" t="s">
        <v>83</v>
      </c>
      <c r="V5882" s="105"/>
    </row>
    <row r="5883" spans="1:22" s="8" customFormat="1" x14ac:dyDescent="0.3">
      <c r="A5883" s="16">
        <v>5878</v>
      </c>
      <c r="B5883" s="21" t="s">
        <v>486</v>
      </c>
      <c r="C5883" s="16" t="s">
        <v>211</v>
      </c>
      <c r="D5883" s="16" t="s">
        <v>212</v>
      </c>
      <c r="E5883" s="16" t="s">
        <v>10731</v>
      </c>
      <c r="F5883" s="16"/>
      <c r="G5883" s="75" t="s">
        <v>9114</v>
      </c>
      <c r="H5883" s="257">
        <v>1473528</v>
      </c>
      <c r="I5883" s="257" t="s">
        <v>9113</v>
      </c>
      <c r="J5883" s="75"/>
      <c r="K5883" s="75"/>
      <c r="L5883" s="75"/>
      <c r="M5883" s="75"/>
      <c r="N5883" s="75"/>
      <c r="O5883" s="75"/>
      <c r="P5883" s="75"/>
      <c r="Q5883" s="75"/>
      <c r="R5883" s="16">
        <v>1473528</v>
      </c>
      <c r="S5883" s="75">
        <v>1</v>
      </c>
      <c r="T5883" s="75" t="s">
        <v>76</v>
      </c>
      <c r="U5883" s="75" t="s">
        <v>2567</v>
      </c>
      <c r="V5883" s="75" t="s">
        <v>10668</v>
      </c>
    </row>
    <row r="5884" spans="1:22" s="8" customFormat="1" ht="409.5" x14ac:dyDescent="0.3">
      <c r="A5884" s="16">
        <v>5879</v>
      </c>
      <c r="B5884" s="21" t="s">
        <v>452</v>
      </c>
      <c r="C5884" s="16" t="s">
        <v>5334</v>
      </c>
      <c r="D5884" s="16" t="s">
        <v>5335</v>
      </c>
      <c r="E5884" s="16" t="s">
        <v>5407</v>
      </c>
      <c r="F5884" s="16"/>
      <c r="G5884" s="75" t="s">
        <v>1493</v>
      </c>
      <c r="H5884" s="257">
        <v>1473000</v>
      </c>
      <c r="I5884" s="257">
        <v>2</v>
      </c>
      <c r="J5884" s="75">
        <v>0</v>
      </c>
      <c r="K5884" s="75">
        <v>0</v>
      </c>
      <c r="L5884" s="75">
        <v>0</v>
      </c>
      <c r="M5884" s="75">
        <v>0</v>
      </c>
      <c r="N5884" s="75">
        <v>0</v>
      </c>
      <c r="O5884" s="75">
        <v>0</v>
      </c>
      <c r="P5884" s="75">
        <v>0</v>
      </c>
      <c r="Q5884" s="75">
        <v>0</v>
      </c>
      <c r="R5884" s="16">
        <v>1473000</v>
      </c>
      <c r="S5884" s="75">
        <v>2</v>
      </c>
      <c r="T5884" s="75" t="s">
        <v>76</v>
      </c>
      <c r="U5884" s="75" t="s">
        <v>2567</v>
      </c>
      <c r="V5884" s="75" t="s">
        <v>3862</v>
      </c>
    </row>
    <row r="5885" spans="1:22" s="8" customFormat="1" ht="409.5" x14ac:dyDescent="0.3">
      <c r="A5885" s="16">
        <v>5880</v>
      </c>
      <c r="B5885" s="21" t="s">
        <v>5167</v>
      </c>
      <c r="C5885" s="16" t="s">
        <v>558</v>
      </c>
      <c r="D5885" s="16" t="s">
        <v>559</v>
      </c>
      <c r="E5885" s="16" t="s">
        <v>5168</v>
      </c>
      <c r="F5885" s="16"/>
      <c r="G5885" s="75" t="s">
        <v>33</v>
      </c>
      <c r="H5885" s="257">
        <v>33063</v>
      </c>
      <c r="I5885" s="257">
        <v>107</v>
      </c>
      <c r="J5885" s="75">
        <v>359614.2</v>
      </c>
      <c r="K5885" s="75">
        <v>1058</v>
      </c>
      <c r="L5885" s="75">
        <v>359614.2</v>
      </c>
      <c r="M5885" s="75">
        <v>1058</v>
      </c>
      <c r="N5885" s="75">
        <v>359614.2</v>
      </c>
      <c r="O5885" s="75">
        <v>1058</v>
      </c>
      <c r="P5885" s="75">
        <v>359614.2</v>
      </c>
      <c r="Q5885" s="75">
        <v>1058</v>
      </c>
      <c r="R5885" s="16">
        <v>1471519.8</v>
      </c>
      <c r="S5885" s="75">
        <v>4339</v>
      </c>
      <c r="T5885" s="75" t="s">
        <v>25</v>
      </c>
      <c r="U5885" s="75" t="s">
        <v>2567</v>
      </c>
      <c r="V5885" s="75" t="s">
        <v>2610</v>
      </c>
    </row>
    <row r="5886" spans="1:22" s="8" customFormat="1" ht="75" x14ac:dyDescent="0.3">
      <c r="A5886" s="16">
        <v>5881</v>
      </c>
      <c r="B5886" s="21" t="s">
        <v>8868</v>
      </c>
      <c r="C5886" s="16" t="s">
        <v>2796</v>
      </c>
      <c r="D5886" s="16" t="s">
        <v>2795</v>
      </c>
      <c r="E5886" s="16" t="s">
        <v>2797</v>
      </c>
      <c r="F5886" s="16"/>
      <c r="G5886" s="75" t="s">
        <v>33</v>
      </c>
      <c r="H5886" s="257">
        <v>299700</v>
      </c>
      <c r="I5886" s="257">
        <v>1332</v>
      </c>
      <c r="J5886" s="75">
        <v>272250</v>
      </c>
      <c r="K5886" s="75">
        <v>1210</v>
      </c>
      <c r="L5886" s="75">
        <v>299700</v>
      </c>
      <c r="M5886" s="75">
        <v>1332</v>
      </c>
      <c r="N5886" s="75">
        <v>299700</v>
      </c>
      <c r="O5886" s="75">
        <v>1332</v>
      </c>
      <c r="P5886" s="75">
        <v>299700</v>
      </c>
      <c r="Q5886" s="75">
        <v>1332</v>
      </c>
      <c r="R5886" s="16">
        <v>1471050</v>
      </c>
      <c r="S5886" s="75">
        <v>6538</v>
      </c>
      <c r="T5886" s="75" t="s">
        <v>213</v>
      </c>
      <c r="U5886" s="75" t="s">
        <v>7048</v>
      </c>
      <c r="V5886" s="75" t="s">
        <v>7048</v>
      </c>
    </row>
    <row r="5887" spans="1:22" s="8" customFormat="1" ht="150" x14ac:dyDescent="0.3">
      <c r="A5887" s="16">
        <v>5882</v>
      </c>
      <c r="B5887" s="16" t="s">
        <v>508</v>
      </c>
      <c r="C5887" s="16" t="s">
        <v>12832</v>
      </c>
      <c r="D5887" s="16" t="s">
        <v>12833</v>
      </c>
      <c r="E5887" s="16" t="s">
        <v>12834</v>
      </c>
      <c r="F5887" s="16"/>
      <c r="G5887" s="71" t="s">
        <v>9115</v>
      </c>
      <c r="H5887" s="339">
        <v>1470872.01</v>
      </c>
      <c r="I5887" s="339" t="s">
        <v>9120</v>
      </c>
      <c r="J5887" s="339"/>
      <c r="K5887" s="339"/>
      <c r="L5887" s="339"/>
      <c r="M5887" s="339"/>
      <c r="N5887" s="339"/>
      <c r="O5887" s="339"/>
      <c r="P5887" s="339"/>
      <c r="Q5887" s="339"/>
      <c r="R5887" s="16">
        <v>1470872.01</v>
      </c>
      <c r="S5887" s="339">
        <v>2</v>
      </c>
      <c r="T5887" s="135" t="s">
        <v>12359</v>
      </c>
      <c r="U5887" s="352"/>
      <c r="V5887" s="352"/>
    </row>
    <row r="5888" spans="1:22" s="8" customFormat="1" ht="187.5" x14ac:dyDescent="0.3">
      <c r="A5888" s="16">
        <v>5883</v>
      </c>
      <c r="B5888" s="21" t="s">
        <v>1676</v>
      </c>
      <c r="C5888" s="16" t="s">
        <v>1677</v>
      </c>
      <c r="D5888" s="16" t="s">
        <v>844</v>
      </c>
      <c r="E5888" s="16" t="s">
        <v>5444</v>
      </c>
      <c r="F5888" s="16"/>
      <c r="G5888" s="75" t="s">
        <v>1493</v>
      </c>
      <c r="H5888" s="257">
        <v>1470000</v>
      </c>
      <c r="I5888" s="257">
        <v>21</v>
      </c>
      <c r="J5888" s="75">
        <v>0</v>
      </c>
      <c r="K5888" s="75">
        <v>0</v>
      </c>
      <c r="L5888" s="75">
        <v>0</v>
      </c>
      <c r="M5888" s="75">
        <v>0</v>
      </c>
      <c r="N5888" s="75">
        <v>0</v>
      </c>
      <c r="O5888" s="75">
        <v>0</v>
      </c>
      <c r="P5888" s="75">
        <v>0</v>
      </c>
      <c r="Q5888" s="75">
        <v>0</v>
      </c>
      <c r="R5888" s="16">
        <v>1470000</v>
      </c>
      <c r="S5888" s="75">
        <v>21</v>
      </c>
      <c r="T5888" s="75" t="s">
        <v>76</v>
      </c>
      <c r="U5888" s="75" t="s">
        <v>61</v>
      </c>
      <c r="V5888" s="75" t="s">
        <v>5445</v>
      </c>
    </row>
    <row r="5889" spans="1:22" s="8" customFormat="1" ht="409.5" x14ac:dyDescent="0.3">
      <c r="A5889" s="16">
        <v>5884</v>
      </c>
      <c r="B5889" s="21" t="s">
        <v>384</v>
      </c>
      <c r="C5889" s="16" t="s">
        <v>6249</v>
      </c>
      <c r="D5889" s="16" t="s">
        <v>6250</v>
      </c>
      <c r="E5889" s="16" t="s">
        <v>6251</v>
      </c>
      <c r="F5889" s="16"/>
      <c r="G5889" s="75" t="s">
        <v>1493</v>
      </c>
      <c r="H5889" s="257">
        <v>1470000</v>
      </c>
      <c r="I5889" s="257">
        <v>3</v>
      </c>
      <c r="J5889" s="75">
        <v>0</v>
      </c>
      <c r="K5889" s="75">
        <v>0</v>
      </c>
      <c r="L5889" s="75">
        <v>0</v>
      </c>
      <c r="M5889" s="75">
        <v>0</v>
      </c>
      <c r="N5889" s="75">
        <v>0</v>
      </c>
      <c r="O5889" s="75">
        <v>0</v>
      </c>
      <c r="P5889" s="75">
        <v>0</v>
      </c>
      <c r="Q5889" s="75">
        <v>0</v>
      </c>
      <c r="R5889" s="16">
        <v>1470000</v>
      </c>
      <c r="S5889" s="75">
        <v>3</v>
      </c>
      <c r="T5889" s="75" t="s">
        <v>76</v>
      </c>
      <c r="U5889" s="75"/>
      <c r="V5889" s="75"/>
    </row>
    <row r="5890" spans="1:22" s="8" customFormat="1" ht="56.25" x14ac:dyDescent="0.3">
      <c r="A5890" s="16">
        <v>5885</v>
      </c>
      <c r="B5890" s="20" t="s">
        <v>1581</v>
      </c>
      <c r="C5890" s="20" t="s">
        <v>14302</v>
      </c>
      <c r="D5890" s="20" t="s">
        <v>14283</v>
      </c>
      <c r="E5890" s="20" t="s">
        <v>14308</v>
      </c>
      <c r="F5890" s="20"/>
      <c r="G5890" s="77" t="s">
        <v>33</v>
      </c>
      <c r="H5890" s="85">
        <v>1470000</v>
      </c>
      <c r="I5890" s="85">
        <v>10</v>
      </c>
      <c r="J5890" s="85"/>
      <c r="K5890" s="85"/>
      <c r="L5890" s="85"/>
      <c r="M5890" s="85"/>
      <c r="N5890" s="85"/>
      <c r="O5890" s="85"/>
      <c r="P5890" s="85"/>
      <c r="Q5890" s="85"/>
      <c r="R5890" s="16">
        <v>1470000</v>
      </c>
      <c r="S5890" s="77">
        <v>10</v>
      </c>
      <c r="T5890" s="76" t="s">
        <v>14072</v>
      </c>
      <c r="U5890" s="82" t="s">
        <v>14073</v>
      </c>
      <c r="V5890" s="82" t="s">
        <v>14074</v>
      </c>
    </row>
    <row r="5891" spans="1:22" s="8" customFormat="1" ht="281.25" x14ac:dyDescent="0.3">
      <c r="A5891" s="16">
        <v>5886</v>
      </c>
      <c r="B5891" s="21" t="s">
        <v>6683</v>
      </c>
      <c r="C5891" s="16" t="s">
        <v>6684</v>
      </c>
      <c r="D5891" s="16" t="s">
        <v>6685</v>
      </c>
      <c r="E5891" s="16" t="s">
        <v>6686</v>
      </c>
      <c r="F5891" s="16"/>
      <c r="G5891" s="75" t="s">
        <v>49</v>
      </c>
      <c r="H5891" s="257">
        <v>1467365.76</v>
      </c>
      <c r="I5891" s="257">
        <v>6</v>
      </c>
      <c r="J5891" s="75">
        <v>0</v>
      </c>
      <c r="K5891" s="75">
        <v>0</v>
      </c>
      <c r="L5891" s="75">
        <v>0</v>
      </c>
      <c r="M5891" s="75">
        <v>0</v>
      </c>
      <c r="N5891" s="75">
        <v>0</v>
      </c>
      <c r="O5891" s="75">
        <v>0</v>
      </c>
      <c r="P5891" s="75">
        <v>0</v>
      </c>
      <c r="Q5891" s="75">
        <v>0</v>
      </c>
      <c r="R5891" s="16">
        <v>1467365.76</v>
      </c>
      <c r="S5891" s="75">
        <v>6</v>
      </c>
      <c r="T5891" s="75" t="s">
        <v>76</v>
      </c>
      <c r="U5891" s="75"/>
      <c r="V5891" s="75"/>
    </row>
    <row r="5892" spans="1:22" s="8" customFormat="1" ht="150" x14ac:dyDescent="0.3">
      <c r="A5892" s="16">
        <v>5887</v>
      </c>
      <c r="B5892" s="21" t="s">
        <v>8869</v>
      </c>
      <c r="C5892" s="16" t="s">
        <v>8870</v>
      </c>
      <c r="D5892" s="16" t="s">
        <v>8871</v>
      </c>
      <c r="E5892" s="16" t="s">
        <v>8872</v>
      </c>
      <c r="F5892" s="16"/>
      <c r="G5892" s="75" t="s">
        <v>49</v>
      </c>
      <c r="H5892" s="257">
        <v>1467261</v>
      </c>
      <c r="I5892" s="257">
        <v>1</v>
      </c>
      <c r="J5892" s="75">
        <v>0</v>
      </c>
      <c r="K5892" s="75">
        <v>0</v>
      </c>
      <c r="L5892" s="75">
        <v>0</v>
      </c>
      <c r="M5892" s="75">
        <v>0</v>
      </c>
      <c r="N5892" s="75">
        <v>0</v>
      </c>
      <c r="O5892" s="75">
        <v>0</v>
      </c>
      <c r="P5892" s="75">
        <v>0</v>
      </c>
      <c r="Q5892" s="75">
        <v>0</v>
      </c>
      <c r="R5892" s="16">
        <v>1467261</v>
      </c>
      <c r="S5892" s="75">
        <v>1</v>
      </c>
      <c r="T5892" s="75" t="s">
        <v>213</v>
      </c>
      <c r="U5892" s="75" t="s">
        <v>274</v>
      </c>
      <c r="V5892" s="75" t="s">
        <v>7048</v>
      </c>
    </row>
    <row r="5893" spans="1:22" s="8" customFormat="1" ht="409.5" x14ac:dyDescent="0.3">
      <c r="A5893" s="16">
        <v>5888</v>
      </c>
      <c r="B5893" s="21" t="s">
        <v>2865</v>
      </c>
      <c r="C5893" s="16" t="s">
        <v>2866</v>
      </c>
      <c r="D5893" s="16" t="s">
        <v>1337</v>
      </c>
      <c r="E5893" s="16" t="s">
        <v>6125</v>
      </c>
      <c r="F5893" s="16"/>
      <c r="G5893" s="75" t="s">
        <v>1493</v>
      </c>
      <c r="H5893" s="257">
        <v>1466400</v>
      </c>
      <c r="I5893" s="257">
        <v>2</v>
      </c>
      <c r="J5893" s="75">
        <v>0</v>
      </c>
      <c r="K5893" s="75">
        <v>0</v>
      </c>
      <c r="L5893" s="75">
        <v>0</v>
      </c>
      <c r="M5893" s="75">
        <v>0</v>
      </c>
      <c r="N5893" s="75">
        <v>0</v>
      </c>
      <c r="O5893" s="75">
        <v>0</v>
      </c>
      <c r="P5893" s="75">
        <v>0</v>
      </c>
      <c r="Q5893" s="75">
        <v>0</v>
      </c>
      <c r="R5893" s="16">
        <v>1466400</v>
      </c>
      <c r="S5893" s="75">
        <v>2</v>
      </c>
      <c r="T5893" s="75" t="s">
        <v>76</v>
      </c>
      <c r="U5893" s="75"/>
      <c r="V5893" s="75"/>
    </row>
    <row r="5894" spans="1:22" s="8" customFormat="1" ht="409.5" x14ac:dyDescent="0.3">
      <c r="A5894" s="16">
        <v>5889</v>
      </c>
      <c r="B5894" s="21" t="s">
        <v>5226</v>
      </c>
      <c r="C5894" s="16" t="s">
        <v>4282</v>
      </c>
      <c r="D5894" s="16" t="s">
        <v>5227</v>
      </c>
      <c r="E5894" s="16" t="s">
        <v>5228</v>
      </c>
      <c r="F5894" s="16"/>
      <c r="G5894" s="75" t="s">
        <v>33</v>
      </c>
      <c r="H5894" s="257">
        <v>1465250</v>
      </c>
      <c r="I5894" s="257">
        <v>1</v>
      </c>
      <c r="J5894" s="75">
        <v>0</v>
      </c>
      <c r="K5894" s="75">
        <v>0</v>
      </c>
      <c r="L5894" s="75">
        <v>0</v>
      </c>
      <c r="M5894" s="75">
        <v>0</v>
      </c>
      <c r="N5894" s="75">
        <v>0</v>
      </c>
      <c r="O5894" s="75">
        <v>0</v>
      </c>
      <c r="P5894" s="75">
        <v>0</v>
      </c>
      <c r="Q5894" s="75">
        <v>0</v>
      </c>
      <c r="R5894" s="16">
        <v>1465250</v>
      </c>
      <c r="S5894" s="75">
        <v>1</v>
      </c>
      <c r="T5894" s="75" t="s">
        <v>9133</v>
      </c>
      <c r="U5894" s="75" t="s">
        <v>2567</v>
      </c>
      <c r="V5894" s="75" t="s">
        <v>199</v>
      </c>
    </row>
    <row r="5895" spans="1:22" s="8" customFormat="1" ht="409.5" x14ac:dyDescent="0.3">
      <c r="A5895" s="16">
        <v>5890</v>
      </c>
      <c r="B5895" s="21" t="s">
        <v>138</v>
      </c>
      <c r="C5895" s="16" t="s">
        <v>3941</v>
      </c>
      <c r="D5895" s="16" t="s">
        <v>3942</v>
      </c>
      <c r="E5895" s="16" t="s">
        <v>5190</v>
      </c>
      <c r="F5895" s="16"/>
      <c r="G5895" s="75" t="s">
        <v>3866</v>
      </c>
      <c r="H5895" s="257">
        <v>1465033.5</v>
      </c>
      <c r="I5895" s="257">
        <v>37</v>
      </c>
      <c r="J5895" s="75">
        <v>0</v>
      </c>
      <c r="K5895" s="75">
        <v>0</v>
      </c>
      <c r="L5895" s="75">
        <v>0</v>
      </c>
      <c r="M5895" s="75">
        <v>0</v>
      </c>
      <c r="N5895" s="75">
        <v>0</v>
      </c>
      <c r="O5895" s="75">
        <v>0</v>
      </c>
      <c r="P5895" s="75">
        <v>0</v>
      </c>
      <c r="Q5895" s="75">
        <v>0</v>
      </c>
      <c r="R5895" s="16">
        <v>1465033.5</v>
      </c>
      <c r="S5895" s="75">
        <v>37</v>
      </c>
      <c r="T5895" s="75" t="s">
        <v>76</v>
      </c>
      <c r="U5895" s="75" t="s">
        <v>294</v>
      </c>
      <c r="V5895" s="75" t="s">
        <v>5191</v>
      </c>
    </row>
    <row r="5896" spans="1:22" s="8" customFormat="1" ht="75" x14ac:dyDescent="0.3">
      <c r="A5896" s="16">
        <v>5891</v>
      </c>
      <c r="B5896" s="16" t="s">
        <v>1270</v>
      </c>
      <c r="C5896" s="16" t="s">
        <v>3042</v>
      </c>
      <c r="D5896" s="16" t="s">
        <v>3043</v>
      </c>
      <c r="E5896" s="16" t="s">
        <v>13168</v>
      </c>
      <c r="F5896" s="16"/>
      <c r="G5896" s="71" t="s">
        <v>9115</v>
      </c>
      <c r="H5896" s="104">
        <v>1464763.13</v>
      </c>
      <c r="I5896" s="104" t="s">
        <v>9113</v>
      </c>
      <c r="J5896" s="104"/>
      <c r="K5896" s="104"/>
      <c r="L5896" s="104"/>
      <c r="M5896" s="104"/>
      <c r="N5896" s="104"/>
      <c r="O5896" s="104"/>
      <c r="P5896" s="104"/>
      <c r="Q5896" s="104"/>
      <c r="R5896" s="16">
        <v>1464763.13</v>
      </c>
      <c r="S5896" s="339">
        <v>1</v>
      </c>
      <c r="T5896" s="76" t="s">
        <v>12910</v>
      </c>
      <c r="U5896" s="105" t="s">
        <v>2567</v>
      </c>
      <c r="V5896" s="105"/>
    </row>
    <row r="5897" spans="1:22" s="8" customFormat="1" ht="75" x14ac:dyDescent="0.3">
      <c r="A5897" s="16">
        <v>5892</v>
      </c>
      <c r="B5897" s="21" t="s">
        <v>6166</v>
      </c>
      <c r="C5897" s="16" t="s">
        <v>6167</v>
      </c>
      <c r="D5897" s="16" t="s">
        <v>6168</v>
      </c>
      <c r="E5897" s="16" t="s">
        <v>10672</v>
      </c>
      <c r="F5897" s="16"/>
      <c r="G5897" s="75" t="s">
        <v>9115</v>
      </c>
      <c r="H5897" s="257">
        <v>1464583.34</v>
      </c>
      <c r="I5897" s="257" t="s">
        <v>9113</v>
      </c>
      <c r="J5897" s="75"/>
      <c r="K5897" s="75"/>
      <c r="L5897" s="75"/>
      <c r="M5897" s="75"/>
      <c r="N5897" s="75"/>
      <c r="O5897" s="75"/>
      <c r="P5897" s="75"/>
      <c r="Q5897" s="75"/>
      <c r="R5897" s="16">
        <v>1464583.34</v>
      </c>
      <c r="S5897" s="75">
        <v>1</v>
      </c>
      <c r="T5897" s="75" t="s">
        <v>76</v>
      </c>
      <c r="U5897" s="75" t="s">
        <v>61</v>
      </c>
      <c r="V5897" s="75" t="s">
        <v>4955</v>
      </c>
    </row>
    <row r="5898" spans="1:22" s="8" customFormat="1" ht="75" x14ac:dyDescent="0.3">
      <c r="A5898" s="16">
        <v>5893</v>
      </c>
      <c r="B5898" s="21" t="s">
        <v>6166</v>
      </c>
      <c r="C5898" s="16" t="s">
        <v>6167</v>
      </c>
      <c r="D5898" s="16" t="s">
        <v>6168</v>
      </c>
      <c r="E5898" s="16" t="s">
        <v>10672</v>
      </c>
      <c r="F5898" s="16"/>
      <c r="G5898" s="75" t="s">
        <v>9115</v>
      </c>
      <c r="H5898" s="257">
        <v>1464583.34</v>
      </c>
      <c r="I5898" s="257" t="s">
        <v>9113</v>
      </c>
      <c r="J5898" s="75"/>
      <c r="K5898" s="75"/>
      <c r="L5898" s="75"/>
      <c r="M5898" s="75"/>
      <c r="N5898" s="75"/>
      <c r="O5898" s="75"/>
      <c r="P5898" s="75"/>
      <c r="Q5898" s="75"/>
      <c r="R5898" s="16">
        <v>1464583.34</v>
      </c>
      <c r="S5898" s="75">
        <v>1</v>
      </c>
      <c r="T5898" s="75" t="s">
        <v>76</v>
      </c>
      <c r="U5898" s="75" t="s">
        <v>61</v>
      </c>
      <c r="V5898" s="75" t="s">
        <v>4955</v>
      </c>
    </row>
    <row r="5899" spans="1:22" s="8" customFormat="1" ht="75" x14ac:dyDescent="0.3">
      <c r="A5899" s="16">
        <v>5894</v>
      </c>
      <c r="B5899" s="21" t="s">
        <v>6166</v>
      </c>
      <c r="C5899" s="16" t="s">
        <v>6167</v>
      </c>
      <c r="D5899" s="16" t="s">
        <v>6168</v>
      </c>
      <c r="E5899" s="16" t="s">
        <v>10672</v>
      </c>
      <c r="F5899" s="16"/>
      <c r="G5899" s="75" t="s">
        <v>9115</v>
      </c>
      <c r="H5899" s="257">
        <v>1464583.34</v>
      </c>
      <c r="I5899" s="257" t="s">
        <v>9113</v>
      </c>
      <c r="J5899" s="75"/>
      <c r="K5899" s="75"/>
      <c r="L5899" s="75"/>
      <c r="M5899" s="75"/>
      <c r="N5899" s="75"/>
      <c r="O5899" s="75"/>
      <c r="P5899" s="75"/>
      <c r="Q5899" s="75"/>
      <c r="R5899" s="16">
        <v>1464583.34</v>
      </c>
      <c r="S5899" s="75">
        <v>1</v>
      </c>
      <c r="T5899" s="75" t="s">
        <v>76</v>
      </c>
      <c r="U5899" s="75" t="s">
        <v>61</v>
      </c>
      <c r="V5899" s="75" t="s">
        <v>4955</v>
      </c>
    </row>
    <row r="5900" spans="1:22" s="8" customFormat="1" ht="281.25" x14ac:dyDescent="0.3">
      <c r="A5900" s="16">
        <v>5895</v>
      </c>
      <c r="B5900" s="21" t="s">
        <v>8873</v>
      </c>
      <c r="C5900" s="16" t="s">
        <v>8874</v>
      </c>
      <c r="D5900" s="16" t="s">
        <v>8875</v>
      </c>
      <c r="E5900" s="16" t="s">
        <v>3311</v>
      </c>
      <c r="F5900" s="16"/>
      <c r="G5900" s="75" t="s">
        <v>33</v>
      </c>
      <c r="H5900" s="257">
        <v>252499.99999999997</v>
      </c>
      <c r="I5900" s="257">
        <v>2500</v>
      </c>
      <c r="J5900" s="75">
        <v>303000</v>
      </c>
      <c r="K5900" s="75">
        <v>2500</v>
      </c>
      <c r="L5900" s="75">
        <v>303000</v>
      </c>
      <c r="M5900" s="75">
        <v>2500</v>
      </c>
      <c r="N5900" s="75">
        <v>303000</v>
      </c>
      <c r="O5900" s="75">
        <v>2500</v>
      </c>
      <c r="P5900" s="75">
        <v>303000</v>
      </c>
      <c r="Q5900" s="75">
        <v>2500</v>
      </c>
      <c r="R5900" s="16">
        <v>1464500</v>
      </c>
      <c r="S5900" s="75">
        <v>12500</v>
      </c>
      <c r="T5900" s="75" t="s">
        <v>213</v>
      </c>
      <c r="U5900" s="75" t="s">
        <v>8876</v>
      </c>
      <c r="V5900" s="75" t="s">
        <v>8877</v>
      </c>
    </row>
    <row r="5901" spans="1:22" s="8" customFormat="1" ht="75" x14ac:dyDescent="0.3">
      <c r="A5901" s="16">
        <v>5896</v>
      </c>
      <c r="B5901" s="16" t="s">
        <v>264</v>
      </c>
      <c r="C5901" s="16" t="s">
        <v>265</v>
      </c>
      <c r="D5901" s="16" t="s">
        <v>266</v>
      </c>
      <c r="E5901" s="16" t="s">
        <v>13169</v>
      </c>
      <c r="F5901" s="16"/>
      <c r="G5901" s="71" t="s">
        <v>9115</v>
      </c>
      <c r="H5901" s="104">
        <v>1463921.98</v>
      </c>
      <c r="I5901" s="104" t="s">
        <v>9201</v>
      </c>
      <c r="J5901" s="104"/>
      <c r="K5901" s="104"/>
      <c r="L5901" s="104"/>
      <c r="M5901" s="104"/>
      <c r="N5901" s="104"/>
      <c r="O5901" s="104"/>
      <c r="P5901" s="104"/>
      <c r="Q5901" s="104"/>
      <c r="R5901" s="16">
        <v>1463921.98</v>
      </c>
      <c r="S5901" s="339">
        <v>5</v>
      </c>
      <c r="T5901" s="76" t="s">
        <v>12910</v>
      </c>
      <c r="U5901" s="105" t="s">
        <v>2567</v>
      </c>
      <c r="V5901" s="105"/>
    </row>
    <row r="5902" spans="1:22" s="8" customFormat="1" ht="75" x14ac:dyDescent="0.3">
      <c r="A5902" s="16">
        <v>5897</v>
      </c>
      <c r="B5902" s="21" t="s">
        <v>4233</v>
      </c>
      <c r="C5902" s="16" t="s">
        <v>6544</v>
      </c>
      <c r="D5902" s="16" t="s">
        <v>6545</v>
      </c>
      <c r="E5902" s="16" t="s">
        <v>10458</v>
      </c>
      <c r="F5902" s="16"/>
      <c r="G5902" s="75" t="s">
        <v>7084</v>
      </c>
      <c r="H5902" s="257">
        <v>1463539.84</v>
      </c>
      <c r="I5902" s="257" t="s">
        <v>10459</v>
      </c>
      <c r="J5902" s="75"/>
      <c r="K5902" s="75"/>
      <c r="L5902" s="75"/>
      <c r="M5902" s="75"/>
      <c r="N5902" s="75"/>
      <c r="O5902" s="75"/>
      <c r="P5902" s="75"/>
      <c r="Q5902" s="75"/>
      <c r="R5902" s="16">
        <v>1463539.84</v>
      </c>
      <c r="S5902" s="75">
        <v>22148</v>
      </c>
      <c r="T5902" s="75" t="s">
        <v>76</v>
      </c>
      <c r="U5902" s="75" t="s">
        <v>2567</v>
      </c>
      <c r="V5902" s="75" t="s">
        <v>10460</v>
      </c>
    </row>
    <row r="5903" spans="1:22" s="8" customFormat="1" ht="93.75" x14ac:dyDescent="0.3">
      <c r="A5903" s="16">
        <v>5898</v>
      </c>
      <c r="B5903" s="21" t="s">
        <v>1930</v>
      </c>
      <c r="C5903" s="16" t="s">
        <v>2666</v>
      </c>
      <c r="D5903" s="16" t="s">
        <v>2667</v>
      </c>
      <c r="E5903" s="16" t="s">
        <v>3277</v>
      </c>
      <c r="F5903" s="16" t="s">
        <v>3277</v>
      </c>
      <c r="G5903" s="75" t="s">
        <v>1493</v>
      </c>
      <c r="H5903" s="257">
        <v>731705.18095238088</v>
      </c>
      <c r="I5903" s="257">
        <v>2</v>
      </c>
      <c r="J5903" s="75">
        <v>0</v>
      </c>
      <c r="K5903" s="75">
        <v>0</v>
      </c>
      <c r="L5903" s="75">
        <v>731705.18095238088</v>
      </c>
      <c r="M5903" s="75">
        <v>2</v>
      </c>
      <c r="N5903" s="75">
        <v>0</v>
      </c>
      <c r="O5903" s="75">
        <v>0</v>
      </c>
      <c r="P5903" s="75">
        <v>0</v>
      </c>
      <c r="Q5903" s="75">
        <v>0</v>
      </c>
      <c r="R5903" s="16">
        <v>1463410.3619047618</v>
      </c>
      <c r="S5903" s="75">
        <v>4</v>
      </c>
      <c r="T5903" s="75" t="s">
        <v>1326</v>
      </c>
      <c r="U5903" s="75" t="s">
        <v>61</v>
      </c>
      <c r="V5903" s="75" t="s">
        <v>3278</v>
      </c>
    </row>
    <row r="5904" spans="1:22" s="8" customFormat="1" ht="75" x14ac:dyDescent="0.3">
      <c r="A5904" s="16">
        <v>5899</v>
      </c>
      <c r="B5904" s="20" t="s">
        <v>6154</v>
      </c>
      <c r="C5904" s="141" t="s">
        <v>14309</v>
      </c>
      <c r="D5904" s="140" t="s">
        <v>14310</v>
      </c>
      <c r="E5904" s="140" t="s">
        <v>14311</v>
      </c>
      <c r="F5904" s="159"/>
      <c r="G5904" s="90" t="s">
        <v>9229</v>
      </c>
      <c r="H5904" s="508">
        <v>1463323.9</v>
      </c>
      <c r="I5904" s="508" t="s">
        <v>9129</v>
      </c>
      <c r="J5904" s="90"/>
      <c r="K5904" s="90">
        <v>80</v>
      </c>
      <c r="L5904" s="90"/>
      <c r="M5904" s="90">
        <v>80</v>
      </c>
      <c r="N5904" s="90"/>
      <c r="O5904" s="90">
        <v>80</v>
      </c>
      <c r="P5904" s="90"/>
      <c r="Q5904" s="90">
        <v>80</v>
      </c>
      <c r="R5904" s="16">
        <v>1463323.9</v>
      </c>
      <c r="S5904" s="90">
        <v>400</v>
      </c>
      <c r="T5904" s="90" t="s">
        <v>14162</v>
      </c>
      <c r="U5904" s="91"/>
      <c r="V5904" s="91"/>
    </row>
    <row r="5905" spans="1:22" s="8" customFormat="1" x14ac:dyDescent="0.3">
      <c r="A5905" s="16">
        <v>5900</v>
      </c>
      <c r="B5905" s="21" t="s">
        <v>2029</v>
      </c>
      <c r="C5905" s="16" t="s">
        <v>6557</v>
      </c>
      <c r="D5905" s="16" t="s">
        <v>6558</v>
      </c>
      <c r="E5905" s="16" t="s">
        <v>10693</v>
      </c>
      <c r="F5905" s="16"/>
      <c r="G5905" s="75" t="s">
        <v>7084</v>
      </c>
      <c r="H5905" s="257">
        <v>1463132.1599999999</v>
      </c>
      <c r="I5905" s="257" t="s">
        <v>10694</v>
      </c>
      <c r="J5905" s="75"/>
      <c r="K5905" s="75"/>
      <c r="L5905" s="75"/>
      <c r="M5905" s="75"/>
      <c r="N5905" s="75"/>
      <c r="O5905" s="75"/>
      <c r="P5905" s="75"/>
      <c r="Q5905" s="75"/>
      <c r="R5905" s="16">
        <v>1463132.1599999999</v>
      </c>
      <c r="S5905" s="75">
        <v>192</v>
      </c>
      <c r="T5905" s="75" t="s">
        <v>76</v>
      </c>
      <c r="U5905" s="75" t="s">
        <v>61</v>
      </c>
      <c r="V5905" s="75" t="s">
        <v>10695</v>
      </c>
    </row>
    <row r="5906" spans="1:22" s="7" customFormat="1" ht="168.75" x14ac:dyDescent="0.3">
      <c r="A5906" s="16">
        <v>5901</v>
      </c>
      <c r="B5906" s="21" t="s">
        <v>326</v>
      </c>
      <c r="C5906" s="16" t="s">
        <v>2589</v>
      </c>
      <c r="D5906" s="16" t="s">
        <v>2590</v>
      </c>
      <c r="E5906" s="16" t="s">
        <v>6092</v>
      </c>
      <c r="F5906" s="16"/>
      <c r="G5906" s="75" t="s">
        <v>24</v>
      </c>
      <c r="H5906" s="257">
        <v>1460800</v>
      </c>
      <c r="I5906" s="257">
        <v>1760</v>
      </c>
      <c r="J5906" s="75">
        <v>0</v>
      </c>
      <c r="K5906" s="75">
        <v>0</v>
      </c>
      <c r="L5906" s="75">
        <v>0</v>
      </c>
      <c r="M5906" s="75">
        <v>0</v>
      </c>
      <c r="N5906" s="75">
        <v>0</v>
      </c>
      <c r="O5906" s="75">
        <v>0</v>
      </c>
      <c r="P5906" s="75">
        <v>0</v>
      </c>
      <c r="Q5906" s="75">
        <v>0</v>
      </c>
      <c r="R5906" s="16">
        <v>1460800</v>
      </c>
      <c r="S5906" s="75">
        <v>1760</v>
      </c>
      <c r="T5906" s="75" t="s">
        <v>76</v>
      </c>
      <c r="U5906" s="75"/>
      <c r="V5906" s="75"/>
    </row>
    <row r="5907" spans="1:22" s="3" customFormat="1" x14ac:dyDescent="0.2">
      <c r="A5907" s="16">
        <v>5902</v>
      </c>
      <c r="B5907" s="118" t="s">
        <v>3366</v>
      </c>
      <c r="C5907" s="118" t="s">
        <v>7002</v>
      </c>
      <c r="D5907" s="118" t="s">
        <v>7004</v>
      </c>
      <c r="E5907" s="118" t="s">
        <v>15495</v>
      </c>
      <c r="F5907" s="118" t="s">
        <v>14449</v>
      </c>
      <c r="G5907" s="105" t="s">
        <v>9115</v>
      </c>
      <c r="H5907" s="104">
        <v>0</v>
      </c>
      <c r="I5907" s="104">
        <v>0</v>
      </c>
      <c r="J5907" s="76">
        <v>365133.12</v>
      </c>
      <c r="K5907" s="76">
        <v>2</v>
      </c>
      <c r="L5907" s="76">
        <v>365133.12</v>
      </c>
      <c r="M5907" s="76">
        <v>2</v>
      </c>
      <c r="N5907" s="76">
        <v>365133.12</v>
      </c>
      <c r="O5907" s="76">
        <v>2</v>
      </c>
      <c r="P5907" s="76">
        <v>365133.12</v>
      </c>
      <c r="Q5907" s="76">
        <v>2</v>
      </c>
      <c r="R5907" s="16">
        <v>1460532.48</v>
      </c>
      <c r="S5907" s="105">
        <v>8</v>
      </c>
      <c r="T5907" s="76" t="s">
        <v>15403</v>
      </c>
      <c r="U5907" s="105"/>
      <c r="V5907" s="105"/>
    </row>
    <row r="5908" spans="1:22" s="3" customFormat="1" ht="93.75" x14ac:dyDescent="0.2">
      <c r="A5908" s="16">
        <v>5903</v>
      </c>
      <c r="B5908" s="16" t="s">
        <v>194</v>
      </c>
      <c r="C5908" s="16" t="s">
        <v>9242</v>
      </c>
      <c r="D5908" s="16" t="s">
        <v>9243</v>
      </c>
      <c r="E5908" s="16" t="s">
        <v>13502</v>
      </c>
      <c r="F5908" s="16"/>
      <c r="G5908" s="71" t="s">
        <v>9115</v>
      </c>
      <c r="H5908" s="106">
        <v>1459171.84</v>
      </c>
      <c r="I5908" s="104" t="s">
        <v>9268</v>
      </c>
      <c r="J5908" s="104">
        <v>0</v>
      </c>
      <c r="K5908" s="104">
        <v>0</v>
      </c>
      <c r="L5908" s="104">
        <v>0</v>
      </c>
      <c r="M5908" s="104">
        <v>0</v>
      </c>
      <c r="N5908" s="104">
        <v>0</v>
      </c>
      <c r="O5908" s="104">
        <v>0</v>
      </c>
      <c r="P5908" s="104">
        <v>0</v>
      </c>
      <c r="Q5908" s="104">
        <v>0</v>
      </c>
      <c r="R5908" s="16">
        <v>1459171.84</v>
      </c>
      <c r="S5908" s="339">
        <v>100</v>
      </c>
      <c r="T5908" s="76" t="s">
        <v>13227</v>
      </c>
      <c r="U5908" s="105"/>
      <c r="V5908" s="105"/>
    </row>
    <row r="5909" spans="1:22" s="3" customFormat="1" x14ac:dyDescent="0.2">
      <c r="A5909" s="16">
        <v>5904</v>
      </c>
      <c r="B5909" s="21" t="s">
        <v>2755</v>
      </c>
      <c r="C5909" s="16" t="s">
        <v>2756</v>
      </c>
      <c r="D5909" s="16" t="s">
        <v>1760</v>
      </c>
      <c r="E5909" s="16" t="s">
        <v>10448</v>
      </c>
      <c r="F5909" s="16"/>
      <c r="G5909" s="75" t="s">
        <v>7084</v>
      </c>
      <c r="H5909" s="257">
        <v>1457064</v>
      </c>
      <c r="I5909" s="257" t="s">
        <v>10529</v>
      </c>
      <c r="J5909" s="75"/>
      <c r="K5909" s="75"/>
      <c r="L5909" s="75"/>
      <c r="M5909" s="75"/>
      <c r="N5909" s="75"/>
      <c r="O5909" s="75"/>
      <c r="P5909" s="75"/>
      <c r="Q5909" s="75"/>
      <c r="R5909" s="16">
        <v>1457064</v>
      </c>
      <c r="S5909" s="75">
        <v>2065</v>
      </c>
      <c r="T5909" s="75" t="s">
        <v>76</v>
      </c>
      <c r="U5909" s="75" t="s">
        <v>2567</v>
      </c>
      <c r="V5909" s="75" t="s">
        <v>10450</v>
      </c>
    </row>
    <row r="5910" spans="1:22" s="3" customFormat="1" ht="281.25" x14ac:dyDescent="0.2">
      <c r="A5910" s="16">
        <v>5905</v>
      </c>
      <c r="B5910" s="21" t="s">
        <v>8878</v>
      </c>
      <c r="C5910" s="16" t="s">
        <v>7010</v>
      </c>
      <c r="D5910" s="16" t="s">
        <v>1917</v>
      </c>
      <c r="E5910" s="16" t="s">
        <v>2819</v>
      </c>
      <c r="F5910" s="16"/>
      <c r="G5910" s="75" t="s">
        <v>33</v>
      </c>
      <c r="H5910" s="257">
        <v>289062</v>
      </c>
      <c r="I5910" s="257">
        <v>159</v>
      </c>
      <c r="J5910" s="75">
        <v>264894</v>
      </c>
      <c r="K5910" s="75">
        <v>140</v>
      </c>
      <c r="L5910" s="75">
        <v>300843.89999999997</v>
      </c>
      <c r="M5910" s="75">
        <v>159</v>
      </c>
      <c r="N5910" s="75">
        <v>300843.89999999997</v>
      </c>
      <c r="O5910" s="75">
        <v>159</v>
      </c>
      <c r="P5910" s="75">
        <v>300843.89999999997</v>
      </c>
      <c r="Q5910" s="75">
        <v>159</v>
      </c>
      <c r="R5910" s="16">
        <v>1456487.6999999997</v>
      </c>
      <c r="S5910" s="75">
        <v>776</v>
      </c>
      <c r="T5910" s="75" t="s">
        <v>213</v>
      </c>
      <c r="U5910" s="75" t="s">
        <v>83</v>
      </c>
      <c r="V5910" s="75" t="s">
        <v>8879</v>
      </c>
    </row>
    <row r="5911" spans="1:22" s="3" customFormat="1" ht="409.5" x14ac:dyDescent="0.2">
      <c r="A5911" s="16">
        <v>5906</v>
      </c>
      <c r="B5911" s="21" t="s">
        <v>4508</v>
      </c>
      <c r="C5911" s="16" t="s">
        <v>4509</v>
      </c>
      <c r="D5911" s="16" t="s">
        <v>4510</v>
      </c>
      <c r="E5911" s="16" t="s">
        <v>6153</v>
      </c>
      <c r="F5911" s="16"/>
      <c r="G5911" s="75" t="s">
        <v>1493</v>
      </c>
      <c r="H5911" s="257">
        <v>1456250</v>
      </c>
      <c r="I5911" s="257">
        <v>1165</v>
      </c>
      <c r="J5911" s="75">
        <v>0</v>
      </c>
      <c r="K5911" s="75">
        <v>0</v>
      </c>
      <c r="L5911" s="75">
        <v>0</v>
      </c>
      <c r="M5911" s="75">
        <v>0</v>
      </c>
      <c r="N5911" s="75">
        <v>0</v>
      </c>
      <c r="O5911" s="75">
        <v>0</v>
      </c>
      <c r="P5911" s="75">
        <v>0</v>
      </c>
      <c r="Q5911" s="75">
        <v>0</v>
      </c>
      <c r="R5911" s="16">
        <v>1456250</v>
      </c>
      <c r="S5911" s="75">
        <v>1165</v>
      </c>
      <c r="T5911" s="75" t="s">
        <v>76</v>
      </c>
      <c r="U5911" s="75"/>
      <c r="V5911" s="75"/>
    </row>
    <row r="5912" spans="1:22" s="3" customFormat="1" ht="93.75" x14ac:dyDescent="0.2">
      <c r="A5912" s="16">
        <v>5907</v>
      </c>
      <c r="B5912" s="21" t="s">
        <v>435</v>
      </c>
      <c r="C5912" s="16" t="s">
        <v>2483</v>
      </c>
      <c r="D5912" s="16" t="s">
        <v>2484</v>
      </c>
      <c r="E5912" s="16" t="s">
        <v>10590</v>
      </c>
      <c r="F5912" s="16"/>
      <c r="G5912" s="75" t="s">
        <v>9115</v>
      </c>
      <c r="H5912" s="257">
        <v>1456000</v>
      </c>
      <c r="I5912" s="257" t="s">
        <v>9385</v>
      </c>
      <c r="J5912" s="75"/>
      <c r="K5912" s="75"/>
      <c r="L5912" s="75"/>
      <c r="M5912" s="75"/>
      <c r="N5912" s="75"/>
      <c r="O5912" s="75"/>
      <c r="P5912" s="75"/>
      <c r="Q5912" s="75"/>
      <c r="R5912" s="16">
        <v>1456000</v>
      </c>
      <c r="S5912" s="75">
        <v>50</v>
      </c>
      <c r="T5912" s="75" t="s">
        <v>76</v>
      </c>
      <c r="U5912" s="75" t="s">
        <v>83</v>
      </c>
      <c r="V5912" s="75" t="s">
        <v>10591</v>
      </c>
    </row>
    <row r="5913" spans="1:22" s="3" customFormat="1" ht="56.25" x14ac:dyDescent="0.2">
      <c r="A5913" s="16">
        <v>5908</v>
      </c>
      <c r="B5913" s="51" t="s">
        <v>4249</v>
      </c>
      <c r="C5913" s="51" t="s">
        <v>4248</v>
      </c>
      <c r="D5913" s="51" t="s">
        <v>4250</v>
      </c>
      <c r="E5913" s="51" t="s">
        <v>1051</v>
      </c>
      <c r="F5913" s="51"/>
      <c r="G5913" s="256" t="s">
        <v>9115</v>
      </c>
      <c r="H5913" s="502">
        <v>1456000</v>
      </c>
      <c r="I5913" s="257" t="s">
        <v>7128</v>
      </c>
      <c r="J5913" s="82"/>
      <c r="K5913" s="82"/>
      <c r="L5913" s="82"/>
      <c r="M5913" s="82"/>
      <c r="N5913" s="82"/>
      <c r="O5913" s="82"/>
      <c r="P5913" s="82"/>
      <c r="Q5913" s="82"/>
      <c r="R5913" s="16">
        <v>1456000</v>
      </c>
      <c r="S5913" s="75">
        <v>20</v>
      </c>
      <c r="T5913" s="256" t="s">
        <v>14655</v>
      </c>
      <c r="U5913" s="256"/>
      <c r="V5913" s="82"/>
    </row>
    <row r="5914" spans="1:22" s="3" customFormat="1" ht="56.25" x14ac:dyDescent="0.2">
      <c r="A5914" s="16">
        <v>5909</v>
      </c>
      <c r="B5914" s="51" t="s">
        <v>4249</v>
      </c>
      <c r="C5914" s="51" t="s">
        <v>5306</v>
      </c>
      <c r="D5914" s="51" t="s">
        <v>5307</v>
      </c>
      <c r="E5914" s="51" t="s">
        <v>1051</v>
      </c>
      <c r="F5914" s="40" t="s">
        <v>14449</v>
      </c>
      <c r="G5914" s="256" t="s">
        <v>9115</v>
      </c>
      <c r="H5914" s="502">
        <v>1456000</v>
      </c>
      <c r="I5914" s="257" t="s">
        <v>7128</v>
      </c>
      <c r="J5914" s="82"/>
      <c r="K5914" s="82"/>
      <c r="L5914" s="82"/>
      <c r="M5914" s="82"/>
      <c r="N5914" s="82"/>
      <c r="O5914" s="82"/>
      <c r="P5914" s="82"/>
      <c r="Q5914" s="82"/>
      <c r="R5914" s="16">
        <v>1456000</v>
      </c>
      <c r="S5914" s="75">
        <v>20</v>
      </c>
      <c r="T5914" s="256" t="s">
        <v>14655</v>
      </c>
      <c r="U5914" s="256"/>
      <c r="V5914" s="82"/>
    </row>
    <row r="5915" spans="1:22" s="8" customFormat="1" ht="75" x14ac:dyDescent="0.3">
      <c r="A5915" s="16">
        <v>5910</v>
      </c>
      <c r="B5915" s="51" t="s">
        <v>6321</v>
      </c>
      <c r="C5915" s="51" t="s">
        <v>6322</v>
      </c>
      <c r="D5915" s="51" t="s">
        <v>6323</v>
      </c>
      <c r="E5915" s="51" t="s">
        <v>1051</v>
      </c>
      <c r="F5915" s="51"/>
      <c r="G5915" s="256" t="s">
        <v>9115</v>
      </c>
      <c r="H5915" s="502">
        <v>1455888</v>
      </c>
      <c r="I5915" s="257" t="s">
        <v>9127</v>
      </c>
      <c r="J5915" s="82"/>
      <c r="K5915" s="82"/>
      <c r="L5915" s="82"/>
      <c r="M5915" s="82"/>
      <c r="N5915" s="82"/>
      <c r="O5915" s="82"/>
      <c r="P5915" s="82"/>
      <c r="Q5915" s="82"/>
      <c r="R5915" s="16">
        <v>1455888</v>
      </c>
      <c r="S5915" s="75">
        <v>15</v>
      </c>
      <c r="T5915" s="256" t="s">
        <v>14655</v>
      </c>
      <c r="U5915" s="256"/>
      <c r="V5915" s="82"/>
    </row>
    <row r="5916" spans="1:22" s="4" customFormat="1" ht="409.5" x14ac:dyDescent="0.3">
      <c r="A5916" s="16">
        <v>5911</v>
      </c>
      <c r="B5916" s="21" t="s">
        <v>968</v>
      </c>
      <c r="C5916" s="16" t="s">
        <v>6789</v>
      </c>
      <c r="D5916" s="16" t="s">
        <v>6790</v>
      </c>
      <c r="E5916" s="16" t="s">
        <v>6791</v>
      </c>
      <c r="F5916" s="16"/>
      <c r="G5916" s="75" t="s">
        <v>1493</v>
      </c>
      <c r="H5916" s="257">
        <v>1455300</v>
      </c>
      <c r="I5916" s="257">
        <v>5</v>
      </c>
      <c r="J5916" s="75">
        <v>0</v>
      </c>
      <c r="K5916" s="75">
        <v>0</v>
      </c>
      <c r="L5916" s="75">
        <v>0</v>
      </c>
      <c r="M5916" s="75">
        <v>0</v>
      </c>
      <c r="N5916" s="75">
        <v>0</v>
      </c>
      <c r="O5916" s="75">
        <v>0</v>
      </c>
      <c r="P5916" s="75">
        <v>0</v>
      </c>
      <c r="Q5916" s="75">
        <v>0</v>
      </c>
      <c r="R5916" s="16">
        <v>1455300</v>
      </c>
      <c r="S5916" s="75">
        <v>5</v>
      </c>
      <c r="T5916" s="75" t="s">
        <v>76</v>
      </c>
      <c r="U5916" s="75"/>
      <c r="V5916" s="75" t="s">
        <v>6792</v>
      </c>
    </row>
    <row r="5917" spans="1:22" s="4" customFormat="1" ht="37.5" x14ac:dyDescent="0.3">
      <c r="A5917" s="16">
        <v>5912</v>
      </c>
      <c r="B5917" s="21" t="s">
        <v>5573</v>
      </c>
      <c r="C5917" s="16" t="s">
        <v>5574</v>
      </c>
      <c r="D5917" s="16" t="s">
        <v>5575</v>
      </c>
      <c r="E5917" s="16" t="s">
        <v>10397</v>
      </c>
      <c r="F5917" s="16"/>
      <c r="G5917" s="75" t="s">
        <v>9115</v>
      </c>
      <c r="H5917" s="257">
        <v>1455108.48</v>
      </c>
      <c r="I5917" s="257" t="s">
        <v>10404</v>
      </c>
      <c r="J5917" s="75"/>
      <c r="K5917" s="75"/>
      <c r="L5917" s="75"/>
      <c r="M5917" s="75"/>
      <c r="N5917" s="75"/>
      <c r="O5917" s="75"/>
      <c r="P5917" s="75"/>
      <c r="Q5917" s="75"/>
      <c r="R5917" s="16">
        <v>1455108.48</v>
      </c>
      <c r="S5917" s="75">
        <v>906</v>
      </c>
      <c r="T5917" s="75" t="s">
        <v>76</v>
      </c>
      <c r="U5917" s="75" t="s">
        <v>2567</v>
      </c>
      <c r="V5917" s="75" t="s">
        <v>10399</v>
      </c>
    </row>
    <row r="5918" spans="1:22" s="4" customFormat="1" x14ac:dyDescent="0.3">
      <c r="A5918" s="16">
        <v>5913</v>
      </c>
      <c r="B5918" s="21" t="s">
        <v>6306</v>
      </c>
      <c r="C5918" s="16" t="s">
        <v>6307</v>
      </c>
      <c r="D5918" s="16" t="s">
        <v>5861</v>
      </c>
      <c r="E5918" s="16" t="s">
        <v>10928</v>
      </c>
      <c r="F5918" s="16"/>
      <c r="G5918" s="75" t="s">
        <v>9115</v>
      </c>
      <c r="H5918" s="257">
        <v>1454880</v>
      </c>
      <c r="I5918" s="257" t="s">
        <v>9113</v>
      </c>
      <c r="J5918" s="75"/>
      <c r="K5918" s="75"/>
      <c r="L5918" s="75"/>
      <c r="M5918" s="75"/>
      <c r="N5918" s="75"/>
      <c r="O5918" s="75"/>
      <c r="P5918" s="75"/>
      <c r="Q5918" s="75"/>
      <c r="R5918" s="16">
        <v>1454880</v>
      </c>
      <c r="S5918" s="75">
        <v>1</v>
      </c>
      <c r="T5918" s="75" t="s">
        <v>76</v>
      </c>
      <c r="U5918" s="75" t="s">
        <v>294</v>
      </c>
      <c r="V5918" s="75" t="s">
        <v>10929</v>
      </c>
    </row>
    <row r="5919" spans="1:22" s="4" customFormat="1" ht="409.5" x14ac:dyDescent="0.3">
      <c r="A5919" s="16">
        <v>5914</v>
      </c>
      <c r="B5919" s="21" t="s">
        <v>1905</v>
      </c>
      <c r="C5919" s="16" t="s">
        <v>6001</v>
      </c>
      <c r="D5919" s="16" t="s">
        <v>6002</v>
      </c>
      <c r="E5919" s="16" t="s">
        <v>6343</v>
      </c>
      <c r="F5919" s="16"/>
      <c r="G5919" s="75" t="s">
        <v>49</v>
      </c>
      <c r="H5919" s="257">
        <v>1454027.5</v>
      </c>
      <c r="I5919" s="257">
        <v>2</v>
      </c>
      <c r="J5919" s="75">
        <v>0</v>
      </c>
      <c r="K5919" s="75">
        <v>0</v>
      </c>
      <c r="L5919" s="75">
        <v>0</v>
      </c>
      <c r="M5919" s="75">
        <v>0</v>
      </c>
      <c r="N5919" s="75">
        <v>0</v>
      </c>
      <c r="O5919" s="75">
        <v>0</v>
      </c>
      <c r="P5919" s="75">
        <v>0</v>
      </c>
      <c r="Q5919" s="75">
        <v>0</v>
      </c>
      <c r="R5919" s="16">
        <v>1454027.5</v>
      </c>
      <c r="S5919" s="75">
        <v>2</v>
      </c>
      <c r="T5919" s="75" t="s">
        <v>76</v>
      </c>
      <c r="U5919" s="75"/>
      <c r="V5919" s="75"/>
    </row>
    <row r="5920" spans="1:22" s="4" customFormat="1" ht="409.5" x14ac:dyDescent="0.3">
      <c r="A5920" s="16">
        <v>5915</v>
      </c>
      <c r="B5920" s="21" t="s">
        <v>3959</v>
      </c>
      <c r="C5920" s="16" t="s">
        <v>793</v>
      </c>
      <c r="D5920" s="16" t="s">
        <v>794</v>
      </c>
      <c r="E5920" s="16" t="s">
        <v>5172</v>
      </c>
      <c r="F5920" s="16"/>
      <c r="G5920" s="75" t="s">
        <v>33</v>
      </c>
      <c r="H5920" s="257">
        <v>150000</v>
      </c>
      <c r="I5920" s="257">
        <v>8</v>
      </c>
      <c r="J5920" s="75">
        <v>325934</v>
      </c>
      <c r="K5920" s="75">
        <v>10</v>
      </c>
      <c r="L5920" s="75">
        <v>325934</v>
      </c>
      <c r="M5920" s="75">
        <v>10</v>
      </c>
      <c r="N5920" s="75">
        <v>325934</v>
      </c>
      <c r="O5920" s="75">
        <v>10</v>
      </c>
      <c r="P5920" s="75">
        <v>325934</v>
      </c>
      <c r="Q5920" s="75">
        <v>10</v>
      </c>
      <c r="R5920" s="16">
        <v>1453736</v>
      </c>
      <c r="S5920" s="75">
        <v>48</v>
      </c>
      <c r="T5920" s="75" t="s">
        <v>25</v>
      </c>
      <c r="U5920" s="75" t="s">
        <v>2567</v>
      </c>
      <c r="V5920" s="75" t="s">
        <v>199</v>
      </c>
    </row>
    <row r="5921" spans="1:22" s="4" customFormat="1" ht="75" x14ac:dyDescent="0.3">
      <c r="A5921" s="16">
        <v>5916</v>
      </c>
      <c r="B5921" s="16" t="s">
        <v>7973</v>
      </c>
      <c r="C5921" s="16" t="s">
        <v>13703</v>
      </c>
      <c r="D5921" s="16" t="s">
        <v>13704</v>
      </c>
      <c r="E5921" s="16" t="s">
        <v>13705</v>
      </c>
      <c r="F5921" s="16"/>
      <c r="G5921" s="71" t="s">
        <v>9115</v>
      </c>
      <c r="H5921" s="104">
        <v>1453359.6</v>
      </c>
      <c r="I5921" s="104" t="s">
        <v>10479</v>
      </c>
      <c r="J5921" s="104"/>
      <c r="K5921" s="104"/>
      <c r="L5921" s="104"/>
      <c r="M5921" s="104"/>
      <c r="N5921" s="104"/>
      <c r="O5921" s="104"/>
      <c r="P5921" s="104"/>
      <c r="Q5921" s="104"/>
      <c r="R5921" s="16">
        <v>1453359.6</v>
      </c>
      <c r="S5921" s="339">
        <v>210</v>
      </c>
      <c r="T5921" s="92" t="s">
        <v>13573</v>
      </c>
      <c r="U5921" s="105"/>
      <c r="V5921" s="105" t="s">
        <v>13706</v>
      </c>
    </row>
    <row r="5922" spans="1:22" s="4" customFormat="1" ht="37.5" x14ac:dyDescent="0.3">
      <c r="A5922" s="16">
        <v>5917</v>
      </c>
      <c r="B5922" s="21" t="s">
        <v>8880</v>
      </c>
      <c r="C5922" s="16" t="s">
        <v>4612</v>
      </c>
      <c r="D5922" s="16" t="s">
        <v>320</v>
      </c>
      <c r="E5922" s="16" t="s">
        <v>4613</v>
      </c>
      <c r="F5922" s="16"/>
      <c r="G5922" s="75" t="s">
        <v>33</v>
      </c>
      <c r="H5922" s="257">
        <v>802908.99999999988</v>
      </c>
      <c r="I5922" s="257">
        <v>37</v>
      </c>
      <c r="J5922" s="75">
        <v>162585</v>
      </c>
      <c r="K5922" s="75">
        <v>30</v>
      </c>
      <c r="L5922" s="75">
        <v>162585</v>
      </c>
      <c r="M5922" s="75">
        <v>30</v>
      </c>
      <c r="N5922" s="75">
        <v>162585</v>
      </c>
      <c r="O5922" s="75">
        <v>30</v>
      </c>
      <c r="P5922" s="75">
        <v>162585</v>
      </c>
      <c r="Q5922" s="75">
        <v>30</v>
      </c>
      <c r="R5922" s="16">
        <v>1453249</v>
      </c>
      <c r="S5922" s="75">
        <v>157</v>
      </c>
      <c r="T5922" s="75" t="s">
        <v>213</v>
      </c>
      <c r="U5922" s="75" t="s">
        <v>7048</v>
      </c>
      <c r="V5922" s="75" t="s">
        <v>7048</v>
      </c>
    </row>
    <row r="5923" spans="1:22" s="4" customFormat="1" ht="56.25" x14ac:dyDescent="0.3">
      <c r="A5923" s="16">
        <v>5918</v>
      </c>
      <c r="B5923" s="16" t="s">
        <v>1930</v>
      </c>
      <c r="C5923" s="16" t="s">
        <v>13267</v>
      </c>
      <c r="D5923" s="16" t="s">
        <v>13268</v>
      </c>
      <c r="E5923" s="16" t="s">
        <v>13490</v>
      </c>
      <c r="F5923" s="16"/>
      <c r="G5923" s="71" t="s">
        <v>9115</v>
      </c>
      <c r="H5923" s="106">
        <v>691940.09</v>
      </c>
      <c r="I5923" s="344">
        <v>2</v>
      </c>
      <c r="J5923" s="344">
        <v>761134</v>
      </c>
      <c r="K5923" s="344">
        <v>2</v>
      </c>
      <c r="L5923" s="104">
        <v>0</v>
      </c>
      <c r="M5923" s="104">
        <v>0</v>
      </c>
      <c r="N5923" s="104">
        <v>0</v>
      </c>
      <c r="O5923" s="104">
        <v>0</v>
      </c>
      <c r="P5923" s="104">
        <v>0</v>
      </c>
      <c r="Q5923" s="104">
        <v>0</v>
      </c>
      <c r="R5923" s="16">
        <v>1453074.0899999999</v>
      </c>
      <c r="S5923" s="339">
        <v>4</v>
      </c>
      <c r="T5923" s="76" t="s">
        <v>13227</v>
      </c>
      <c r="U5923" s="105"/>
      <c r="V5923" s="105"/>
    </row>
    <row r="5924" spans="1:22" s="4" customFormat="1" ht="56.25" x14ac:dyDescent="0.3">
      <c r="A5924" s="16">
        <v>5919</v>
      </c>
      <c r="B5924" s="21" t="s">
        <v>3176</v>
      </c>
      <c r="C5924" s="16" t="s">
        <v>5834</v>
      </c>
      <c r="D5924" s="16" t="s">
        <v>5835</v>
      </c>
      <c r="E5924" s="16" t="s">
        <v>10485</v>
      </c>
      <c r="F5924" s="16"/>
      <c r="G5924" s="75" t="s">
        <v>9115</v>
      </c>
      <c r="H5924" s="257">
        <v>1452973.37</v>
      </c>
      <c r="I5924" s="257" t="s">
        <v>9127</v>
      </c>
      <c r="J5924" s="75"/>
      <c r="K5924" s="75"/>
      <c r="L5924" s="75"/>
      <c r="M5924" s="75"/>
      <c r="N5924" s="75"/>
      <c r="O5924" s="75"/>
      <c r="P5924" s="75"/>
      <c r="Q5924" s="75"/>
      <c r="R5924" s="16">
        <v>1452973.37</v>
      </c>
      <c r="S5924" s="75">
        <v>15</v>
      </c>
      <c r="T5924" s="75" t="s">
        <v>76</v>
      </c>
      <c r="U5924" s="75" t="s">
        <v>1702</v>
      </c>
      <c r="V5924" s="75" t="s">
        <v>5837</v>
      </c>
    </row>
    <row r="5925" spans="1:22" s="4" customFormat="1" ht="37.5" x14ac:dyDescent="0.3">
      <c r="A5925" s="16">
        <v>5920</v>
      </c>
      <c r="B5925" s="21" t="s">
        <v>8881</v>
      </c>
      <c r="C5925" s="16" t="s">
        <v>7991</v>
      </c>
      <c r="D5925" s="16" t="s">
        <v>320</v>
      </c>
      <c r="E5925" s="16" t="s">
        <v>7992</v>
      </c>
      <c r="F5925" s="16"/>
      <c r="G5925" s="75" t="s">
        <v>33</v>
      </c>
      <c r="H5925" s="257">
        <v>25999.999999999996</v>
      </c>
      <c r="I5925" s="257">
        <v>2</v>
      </c>
      <c r="J5925" s="75">
        <v>356685.21</v>
      </c>
      <c r="K5925" s="75">
        <v>9</v>
      </c>
      <c r="L5925" s="75">
        <v>356685.21</v>
      </c>
      <c r="M5925" s="75">
        <v>9</v>
      </c>
      <c r="N5925" s="75">
        <v>356685.21</v>
      </c>
      <c r="O5925" s="75">
        <v>9</v>
      </c>
      <c r="P5925" s="75">
        <v>356685.21</v>
      </c>
      <c r="Q5925" s="75">
        <v>9</v>
      </c>
      <c r="R5925" s="16">
        <v>1452740.84</v>
      </c>
      <c r="S5925" s="75">
        <v>38</v>
      </c>
      <c r="T5925" s="75" t="s">
        <v>213</v>
      </c>
      <c r="U5925" s="75" t="s">
        <v>7048</v>
      </c>
      <c r="V5925" s="75" t="s">
        <v>7048</v>
      </c>
    </row>
    <row r="5926" spans="1:22" s="5" customFormat="1" ht="56.25" x14ac:dyDescent="0.2">
      <c r="A5926" s="16">
        <v>5921</v>
      </c>
      <c r="B5926" s="21" t="s">
        <v>8882</v>
      </c>
      <c r="C5926" s="16" t="s">
        <v>8883</v>
      </c>
      <c r="D5926" s="16" t="s">
        <v>3819</v>
      </c>
      <c r="E5926" s="16" t="s">
        <v>8884</v>
      </c>
      <c r="F5926" s="16"/>
      <c r="G5926" s="75" t="s">
        <v>33</v>
      </c>
      <c r="H5926" s="257">
        <v>239685</v>
      </c>
      <c r="I5926" s="257">
        <v>19</v>
      </c>
      <c r="J5926" s="75">
        <v>302760</v>
      </c>
      <c r="K5926" s="75">
        <v>20</v>
      </c>
      <c r="L5926" s="75">
        <v>302760</v>
      </c>
      <c r="M5926" s="75">
        <v>20</v>
      </c>
      <c r="N5926" s="75">
        <v>302760</v>
      </c>
      <c r="O5926" s="75">
        <v>20</v>
      </c>
      <c r="P5926" s="75">
        <v>302760</v>
      </c>
      <c r="Q5926" s="75">
        <v>20</v>
      </c>
      <c r="R5926" s="16">
        <v>1450725</v>
      </c>
      <c r="S5926" s="75">
        <v>99</v>
      </c>
      <c r="T5926" s="75" t="s">
        <v>213</v>
      </c>
      <c r="U5926" s="75" t="s">
        <v>7048</v>
      </c>
      <c r="V5926" s="75" t="s">
        <v>7048</v>
      </c>
    </row>
    <row r="5927" spans="1:22" s="5" customFormat="1" ht="206.25" x14ac:dyDescent="0.2">
      <c r="A5927" s="16">
        <v>5922</v>
      </c>
      <c r="B5927" s="21" t="s">
        <v>1193</v>
      </c>
      <c r="C5927" s="16" t="s">
        <v>1190</v>
      </c>
      <c r="D5927" s="16" t="s">
        <v>1194</v>
      </c>
      <c r="E5927" s="16" t="s">
        <v>1194</v>
      </c>
      <c r="F5927" s="16"/>
      <c r="G5927" s="75" t="s">
        <v>33</v>
      </c>
      <c r="H5927" s="257">
        <v>0</v>
      </c>
      <c r="I5927" s="257">
        <v>0</v>
      </c>
      <c r="J5927" s="75">
        <v>1450000</v>
      </c>
      <c r="K5927" s="75">
        <v>3</v>
      </c>
      <c r="L5927" s="75">
        <v>0</v>
      </c>
      <c r="M5927" s="75">
        <v>0</v>
      </c>
      <c r="N5927" s="75">
        <v>0</v>
      </c>
      <c r="O5927" s="75">
        <v>0</v>
      </c>
      <c r="P5927" s="75">
        <v>0</v>
      </c>
      <c r="Q5927" s="75">
        <v>0</v>
      </c>
      <c r="R5927" s="16">
        <v>1450000</v>
      </c>
      <c r="S5927" s="75">
        <v>3</v>
      </c>
      <c r="T5927" s="75" t="s">
        <v>223</v>
      </c>
      <c r="U5927" s="75"/>
      <c r="V5927" s="75" t="s">
        <v>1192</v>
      </c>
    </row>
    <row r="5928" spans="1:22" s="5" customFormat="1" ht="56.25" x14ac:dyDescent="0.2">
      <c r="A5928" s="16">
        <v>5923</v>
      </c>
      <c r="B5928" s="21" t="s">
        <v>1193</v>
      </c>
      <c r="C5928" s="16" t="s">
        <v>1190</v>
      </c>
      <c r="D5928" s="16" t="s">
        <v>1723</v>
      </c>
      <c r="E5928" s="16" t="s">
        <v>1724</v>
      </c>
      <c r="F5928" s="16"/>
      <c r="G5928" s="75" t="s">
        <v>33</v>
      </c>
      <c r="H5928" s="257">
        <v>0</v>
      </c>
      <c r="I5928" s="257">
        <v>0</v>
      </c>
      <c r="J5928" s="75">
        <v>0</v>
      </c>
      <c r="K5928" s="75">
        <v>0</v>
      </c>
      <c r="L5928" s="75">
        <v>1450000</v>
      </c>
      <c r="M5928" s="75">
        <v>3</v>
      </c>
      <c r="N5928" s="75">
        <v>0</v>
      </c>
      <c r="O5928" s="75">
        <v>0</v>
      </c>
      <c r="P5928" s="75">
        <v>0</v>
      </c>
      <c r="Q5928" s="75">
        <v>0</v>
      </c>
      <c r="R5928" s="16">
        <v>1450000</v>
      </c>
      <c r="S5928" s="75">
        <v>3</v>
      </c>
      <c r="T5928" s="75" t="s">
        <v>223</v>
      </c>
      <c r="U5928" s="75" t="s">
        <v>35</v>
      </c>
      <c r="V5928" s="75" t="s">
        <v>199</v>
      </c>
    </row>
    <row r="5929" spans="1:22" s="5" customFormat="1" ht="150" x14ac:dyDescent="0.2">
      <c r="A5929" s="16">
        <v>5924</v>
      </c>
      <c r="B5929" s="21" t="s">
        <v>1825</v>
      </c>
      <c r="C5929" s="16" t="s">
        <v>1826</v>
      </c>
      <c r="D5929" s="16" t="s">
        <v>970</v>
      </c>
      <c r="E5929" s="16" t="s">
        <v>10358</v>
      </c>
      <c r="F5929" s="16"/>
      <c r="G5929" s="75" t="s">
        <v>1493</v>
      </c>
      <c r="H5929" s="257">
        <v>1449242.5</v>
      </c>
      <c r="I5929" s="257">
        <v>15</v>
      </c>
      <c r="J5929" s="75">
        <v>0</v>
      </c>
      <c r="K5929" s="75">
        <v>0</v>
      </c>
      <c r="L5929" s="75">
        <v>0</v>
      </c>
      <c r="M5929" s="75">
        <v>0</v>
      </c>
      <c r="N5929" s="75">
        <v>0</v>
      </c>
      <c r="O5929" s="75">
        <v>0</v>
      </c>
      <c r="P5929" s="75">
        <v>0</v>
      </c>
      <c r="Q5929" s="75">
        <v>0</v>
      </c>
      <c r="R5929" s="16">
        <v>1449242.5</v>
      </c>
      <c r="S5929" s="75">
        <v>15</v>
      </c>
      <c r="T5929" s="75" t="s">
        <v>76</v>
      </c>
      <c r="U5929" s="75" t="s">
        <v>83</v>
      </c>
      <c r="V5929" s="75" t="s">
        <v>10359</v>
      </c>
    </row>
    <row r="5930" spans="1:22" s="5" customFormat="1" ht="56.25" x14ac:dyDescent="0.2">
      <c r="A5930" s="16">
        <v>5925</v>
      </c>
      <c r="B5930" s="51" t="s">
        <v>15178</v>
      </c>
      <c r="C5930" s="51" t="s">
        <v>15179</v>
      </c>
      <c r="D5930" s="51" t="s">
        <v>15180</v>
      </c>
      <c r="E5930" s="51" t="s">
        <v>15181</v>
      </c>
      <c r="F5930" s="40" t="s">
        <v>14449</v>
      </c>
      <c r="G5930" s="256" t="s">
        <v>9115</v>
      </c>
      <c r="H5930" s="502">
        <v>1448384</v>
      </c>
      <c r="I5930" s="257" t="s">
        <v>9126</v>
      </c>
      <c r="J5930" s="82"/>
      <c r="K5930" s="82"/>
      <c r="L5930" s="82"/>
      <c r="M5930" s="82"/>
      <c r="N5930" s="82"/>
      <c r="O5930" s="82"/>
      <c r="P5930" s="82"/>
      <c r="Q5930" s="82"/>
      <c r="R5930" s="16">
        <v>1448384</v>
      </c>
      <c r="S5930" s="75">
        <v>10</v>
      </c>
      <c r="T5930" s="256" t="s">
        <v>14655</v>
      </c>
      <c r="U5930" s="256"/>
      <c r="V5930" s="82"/>
    </row>
    <row r="5931" spans="1:22" s="5" customFormat="1" ht="262.5" customHeight="1" x14ac:dyDescent="0.3">
      <c r="A5931" s="16">
        <v>5926</v>
      </c>
      <c r="B5931" s="113" t="s">
        <v>66</v>
      </c>
      <c r="C5931" s="113" t="s">
        <v>15540</v>
      </c>
      <c r="D5931" s="113" t="s">
        <v>15575</v>
      </c>
      <c r="E5931" s="114"/>
      <c r="F5931" s="114" t="s">
        <v>14449</v>
      </c>
      <c r="G5931" s="78" t="s">
        <v>33</v>
      </c>
      <c r="H5931" s="89">
        <v>1448154.24</v>
      </c>
      <c r="I5931" s="87">
        <v>2</v>
      </c>
      <c r="J5931" s="81"/>
      <c r="K5931" s="81"/>
      <c r="L5931" s="81"/>
      <c r="M5931" s="81"/>
      <c r="N5931" s="81"/>
      <c r="O5931" s="81"/>
      <c r="P5931" s="81"/>
      <c r="Q5931" s="81"/>
      <c r="R5931" s="16">
        <v>1448154.24</v>
      </c>
      <c r="S5931" s="81"/>
      <c r="T5931" s="77" t="s">
        <v>15722</v>
      </c>
      <c r="U5931" s="79"/>
      <c r="V5931" s="79"/>
    </row>
    <row r="5932" spans="1:22" s="5" customFormat="1" ht="56.25" customHeight="1" x14ac:dyDescent="0.3">
      <c r="A5932" s="16">
        <v>5927</v>
      </c>
      <c r="B5932" s="113" t="s">
        <v>66</v>
      </c>
      <c r="C5932" s="113" t="s">
        <v>15540</v>
      </c>
      <c r="D5932" s="113" t="s">
        <v>3043</v>
      </c>
      <c r="E5932" s="114"/>
      <c r="F5932" s="114" t="s">
        <v>14449</v>
      </c>
      <c r="G5932" s="78" t="s">
        <v>33</v>
      </c>
      <c r="H5932" s="89">
        <v>1448154.24</v>
      </c>
      <c r="I5932" s="87">
        <v>2</v>
      </c>
      <c r="J5932" s="81"/>
      <c r="K5932" s="81"/>
      <c r="L5932" s="81"/>
      <c r="M5932" s="81"/>
      <c r="N5932" s="81"/>
      <c r="O5932" s="81"/>
      <c r="P5932" s="81"/>
      <c r="Q5932" s="81"/>
      <c r="R5932" s="16">
        <v>1448154.24</v>
      </c>
      <c r="S5932" s="81"/>
      <c r="T5932" s="77" t="s">
        <v>15722</v>
      </c>
      <c r="U5932" s="79"/>
      <c r="V5932" s="79"/>
    </row>
    <row r="5933" spans="1:22" s="5" customFormat="1" ht="409.5" x14ac:dyDescent="0.2">
      <c r="A5933" s="16">
        <v>5928</v>
      </c>
      <c r="B5933" s="21" t="s">
        <v>5157</v>
      </c>
      <c r="C5933" s="16" t="s">
        <v>558</v>
      </c>
      <c r="D5933" s="16" t="s">
        <v>559</v>
      </c>
      <c r="E5933" s="16" t="s">
        <v>5158</v>
      </c>
      <c r="F5933" s="16"/>
      <c r="G5933" s="75" t="s">
        <v>33</v>
      </c>
      <c r="H5933" s="257">
        <v>27552</v>
      </c>
      <c r="I5933" s="257">
        <v>96</v>
      </c>
      <c r="J5933" s="75">
        <v>354662</v>
      </c>
      <c r="K5933" s="75">
        <v>686</v>
      </c>
      <c r="L5933" s="75">
        <v>354662</v>
      </c>
      <c r="M5933" s="75">
        <v>686</v>
      </c>
      <c r="N5933" s="75">
        <v>354662</v>
      </c>
      <c r="O5933" s="75">
        <v>686</v>
      </c>
      <c r="P5933" s="75">
        <v>354662</v>
      </c>
      <c r="Q5933" s="75">
        <v>686</v>
      </c>
      <c r="R5933" s="16">
        <v>1446200</v>
      </c>
      <c r="S5933" s="75">
        <v>2840</v>
      </c>
      <c r="T5933" s="75" t="s">
        <v>25</v>
      </c>
      <c r="U5933" s="75" t="s">
        <v>2567</v>
      </c>
      <c r="V5933" s="75" t="s">
        <v>199</v>
      </c>
    </row>
    <row r="5934" spans="1:22" s="5" customFormat="1" ht="37.5" x14ac:dyDescent="0.2">
      <c r="A5934" s="16">
        <v>5929</v>
      </c>
      <c r="B5934" s="21" t="s">
        <v>1870</v>
      </c>
      <c r="C5934" s="16" t="s">
        <v>1871</v>
      </c>
      <c r="D5934" s="16" t="s">
        <v>266</v>
      </c>
      <c r="E5934" s="16" t="s">
        <v>9365</v>
      </c>
      <c r="F5934" s="16"/>
      <c r="G5934" s="75" t="s">
        <v>9115</v>
      </c>
      <c r="H5934" s="257">
        <v>1442861.48</v>
      </c>
      <c r="I5934" s="257" t="s">
        <v>9366</v>
      </c>
      <c r="J5934" s="75"/>
      <c r="K5934" s="75"/>
      <c r="L5934" s="75"/>
      <c r="M5934" s="75"/>
      <c r="N5934" s="75"/>
      <c r="O5934" s="75"/>
      <c r="P5934" s="75"/>
      <c r="Q5934" s="75"/>
      <c r="R5934" s="16">
        <v>1442861.48</v>
      </c>
      <c r="S5934" s="75">
        <v>34</v>
      </c>
      <c r="T5934" s="75" t="s">
        <v>1326</v>
      </c>
      <c r="U5934" s="75"/>
      <c r="V5934" s="75"/>
    </row>
    <row r="5935" spans="1:22" s="5" customFormat="1" ht="150" x14ac:dyDescent="0.2">
      <c r="A5935" s="16">
        <v>5930</v>
      </c>
      <c r="B5935" s="21" t="s">
        <v>695</v>
      </c>
      <c r="C5935" s="16" t="s">
        <v>4491</v>
      </c>
      <c r="D5935" s="16" t="s">
        <v>4492</v>
      </c>
      <c r="E5935" s="16" t="s">
        <v>4493</v>
      </c>
      <c r="F5935" s="16"/>
      <c r="G5935" s="75" t="s">
        <v>1493</v>
      </c>
      <c r="H5935" s="257">
        <v>189280</v>
      </c>
      <c r="I5935" s="257">
        <v>2</v>
      </c>
      <c r="J5935" s="75">
        <v>196851</v>
      </c>
      <c r="K5935" s="75">
        <v>2</v>
      </c>
      <c r="L5935" s="75">
        <v>409450</v>
      </c>
      <c r="M5935" s="75">
        <v>4</v>
      </c>
      <c r="N5935" s="75">
        <v>425828</v>
      </c>
      <c r="O5935" s="75">
        <v>4</v>
      </c>
      <c r="P5935" s="75">
        <v>221430</v>
      </c>
      <c r="Q5935" s="75">
        <v>2</v>
      </c>
      <c r="R5935" s="16">
        <v>1442839</v>
      </c>
      <c r="S5935" s="75">
        <v>14</v>
      </c>
      <c r="T5935" s="75" t="s">
        <v>50</v>
      </c>
      <c r="U5935" s="75" t="s">
        <v>61</v>
      </c>
      <c r="V5935" s="75" t="s">
        <v>4494</v>
      </c>
    </row>
    <row r="5936" spans="1:22" s="5" customFormat="1" ht="93.75" x14ac:dyDescent="0.2">
      <c r="A5936" s="16">
        <v>5931</v>
      </c>
      <c r="B5936" s="21" t="s">
        <v>3650</v>
      </c>
      <c r="C5936" s="16" t="s">
        <v>3651</v>
      </c>
      <c r="D5936" s="16" t="s">
        <v>3652</v>
      </c>
      <c r="E5936" s="16" t="s">
        <v>5520</v>
      </c>
      <c r="F5936" s="16"/>
      <c r="G5936" s="75" t="s">
        <v>1493</v>
      </c>
      <c r="H5936" s="257">
        <v>1442700</v>
      </c>
      <c r="I5936" s="257">
        <v>15</v>
      </c>
      <c r="J5936" s="75">
        <v>0</v>
      </c>
      <c r="K5936" s="75">
        <v>0</v>
      </c>
      <c r="L5936" s="75">
        <v>0</v>
      </c>
      <c r="M5936" s="75">
        <v>0</v>
      </c>
      <c r="N5936" s="75">
        <v>0</v>
      </c>
      <c r="O5936" s="75">
        <v>0</v>
      </c>
      <c r="P5936" s="75">
        <v>0</v>
      </c>
      <c r="Q5936" s="75">
        <v>0</v>
      </c>
      <c r="R5936" s="16">
        <v>1442700</v>
      </c>
      <c r="S5936" s="75">
        <v>15</v>
      </c>
      <c r="T5936" s="75" t="s">
        <v>76</v>
      </c>
      <c r="U5936" s="75" t="s">
        <v>61</v>
      </c>
      <c r="V5936" s="75" t="s">
        <v>3103</v>
      </c>
    </row>
    <row r="5937" spans="1:22" s="5" customFormat="1" ht="56.25" x14ac:dyDescent="0.2">
      <c r="A5937" s="16">
        <v>5932</v>
      </c>
      <c r="B5937" s="16" t="s">
        <v>3340</v>
      </c>
      <c r="C5937" s="16" t="s">
        <v>3339</v>
      </c>
      <c r="D5937" s="16" t="s">
        <v>1764</v>
      </c>
      <c r="E5937" s="16" t="s">
        <v>13503</v>
      </c>
      <c r="F5937" s="16"/>
      <c r="G5937" s="71" t="s">
        <v>9115</v>
      </c>
      <c r="H5937" s="106">
        <v>1442560</v>
      </c>
      <c r="I5937" s="104" t="s">
        <v>9266</v>
      </c>
      <c r="J5937" s="104">
        <v>0</v>
      </c>
      <c r="K5937" s="104">
        <v>0</v>
      </c>
      <c r="L5937" s="104">
        <v>0</v>
      </c>
      <c r="M5937" s="104">
        <v>0</v>
      </c>
      <c r="N5937" s="104">
        <v>0</v>
      </c>
      <c r="O5937" s="104">
        <v>0</v>
      </c>
      <c r="P5937" s="104">
        <v>0</v>
      </c>
      <c r="Q5937" s="104">
        <v>0</v>
      </c>
      <c r="R5937" s="16">
        <v>1442560</v>
      </c>
      <c r="S5937" s="339">
        <v>4</v>
      </c>
      <c r="T5937" s="76" t="s">
        <v>13227</v>
      </c>
      <c r="U5937" s="105" t="s">
        <v>35</v>
      </c>
      <c r="V5937" s="105" t="s">
        <v>13504</v>
      </c>
    </row>
    <row r="5938" spans="1:22" s="5" customFormat="1" ht="409.5" x14ac:dyDescent="0.2">
      <c r="A5938" s="16">
        <v>5933</v>
      </c>
      <c r="B5938" s="21" t="s">
        <v>4867</v>
      </c>
      <c r="C5938" s="16" t="s">
        <v>4868</v>
      </c>
      <c r="D5938" s="16" t="s">
        <v>4869</v>
      </c>
      <c r="E5938" s="16" t="s">
        <v>6148</v>
      </c>
      <c r="F5938" s="16"/>
      <c r="G5938" s="75" t="s">
        <v>1493</v>
      </c>
      <c r="H5938" s="257">
        <v>1441996</v>
      </c>
      <c r="I5938" s="257">
        <v>116</v>
      </c>
      <c r="J5938" s="75">
        <v>0</v>
      </c>
      <c r="K5938" s="75">
        <v>0</v>
      </c>
      <c r="L5938" s="75">
        <v>0</v>
      </c>
      <c r="M5938" s="75">
        <v>0</v>
      </c>
      <c r="N5938" s="75">
        <v>0</v>
      </c>
      <c r="O5938" s="75">
        <v>0</v>
      </c>
      <c r="P5938" s="75">
        <v>0</v>
      </c>
      <c r="Q5938" s="75">
        <v>0</v>
      </c>
      <c r="R5938" s="16">
        <v>1441996</v>
      </c>
      <c r="S5938" s="75">
        <v>116</v>
      </c>
      <c r="T5938" s="75" t="s">
        <v>76</v>
      </c>
      <c r="U5938" s="75"/>
      <c r="V5938" s="75"/>
    </row>
    <row r="5939" spans="1:22" s="5" customFormat="1" ht="56.25" x14ac:dyDescent="0.2">
      <c r="A5939" s="16">
        <v>5934</v>
      </c>
      <c r="B5939" s="21" t="s">
        <v>859</v>
      </c>
      <c r="C5939" s="16" t="s">
        <v>7023</v>
      </c>
      <c r="D5939" s="16" t="s">
        <v>7024</v>
      </c>
      <c r="E5939" s="16" t="s">
        <v>10845</v>
      </c>
      <c r="F5939" s="16"/>
      <c r="G5939" s="75" t="s">
        <v>9115</v>
      </c>
      <c r="H5939" s="257">
        <v>1441540.8</v>
      </c>
      <c r="I5939" s="257" t="s">
        <v>9130</v>
      </c>
      <c r="J5939" s="75"/>
      <c r="K5939" s="75"/>
      <c r="L5939" s="75"/>
      <c r="M5939" s="75"/>
      <c r="N5939" s="75"/>
      <c r="O5939" s="75"/>
      <c r="P5939" s="75"/>
      <c r="Q5939" s="75"/>
      <c r="R5939" s="16">
        <v>1441540.8</v>
      </c>
      <c r="S5939" s="75">
        <v>3</v>
      </c>
      <c r="T5939" s="75" t="s">
        <v>76</v>
      </c>
      <c r="U5939" s="75" t="s">
        <v>2567</v>
      </c>
      <c r="V5939" s="75" t="s">
        <v>10846</v>
      </c>
    </row>
    <row r="5940" spans="1:22" s="5" customFormat="1" ht="75" customHeight="1" x14ac:dyDescent="0.3">
      <c r="A5940" s="16">
        <v>5935</v>
      </c>
      <c r="B5940" s="119" t="s">
        <v>11711</v>
      </c>
      <c r="C5940" s="119" t="s">
        <v>11712</v>
      </c>
      <c r="D5940" s="119" t="s">
        <v>11713</v>
      </c>
      <c r="E5940" s="119" t="s">
        <v>11714</v>
      </c>
      <c r="F5940" s="156"/>
      <c r="G5940" s="71" t="s">
        <v>33</v>
      </c>
      <c r="H5940" s="505">
        <v>331807.51890000014</v>
      </c>
      <c r="I5940" s="505">
        <v>1</v>
      </c>
      <c r="J5940" s="68">
        <v>364988.27079000021</v>
      </c>
      <c r="K5940" s="68">
        <v>1</v>
      </c>
      <c r="L5940" s="68">
        <v>372287.76</v>
      </c>
      <c r="M5940" s="68">
        <v>1</v>
      </c>
      <c r="N5940" s="69">
        <v>372288.76</v>
      </c>
      <c r="O5940" s="68">
        <v>1</v>
      </c>
      <c r="P5940" s="70"/>
      <c r="Q5940" s="70"/>
      <c r="R5940" s="16">
        <v>1441372.3096900003</v>
      </c>
      <c r="S5940" s="71">
        <v>5</v>
      </c>
      <c r="T5940" s="71" t="s">
        <v>11563</v>
      </c>
      <c r="U5940" s="72" t="s">
        <v>26</v>
      </c>
      <c r="V5940" s="72" t="s">
        <v>11572</v>
      </c>
    </row>
    <row r="5941" spans="1:22" s="5" customFormat="1" x14ac:dyDescent="0.2">
      <c r="A5941" s="16">
        <v>5936</v>
      </c>
      <c r="B5941" s="118" t="s">
        <v>452</v>
      </c>
      <c r="C5941" s="118" t="s">
        <v>869</v>
      </c>
      <c r="D5941" s="118" t="s">
        <v>870</v>
      </c>
      <c r="E5941" s="118" t="s">
        <v>15500</v>
      </c>
      <c r="F5941" s="118" t="s">
        <v>14449</v>
      </c>
      <c r="G5941" s="105" t="s">
        <v>9115</v>
      </c>
      <c r="H5941" s="104">
        <v>960402.9</v>
      </c>
      <c r="I5941" s="104">
        <v>10</v>
      </c>
      <c r="J5941" s="105"/>
      <c r="K5941" s="105"/>
      <c r="L5941" s="105">
        <v>480201.45</v>
      </c>
      <c r="M5941" s="105">
        <v>5</v>
      </c>
      <c r="N5941" s="105"/>
      <c r="O5941" s="105"/>
      <c r="P5941" s="105"/>
      <c r="Q5941" s="105"/>
      <c r="R5941" s="16">
        <v>1440604.35</v>
      </c>
      <c r="S5941" s="105">
        <v>15</v>
      </c>
      <c r="T5941" s="76" t="s">
        <v>15403</v>
      </c>
      <c r="U5941" s="105" t="s">
        <v>83</v>
      </c>
      <c r="V5941" s="105"/>
    </row>
    <row r="5942" spans="1:22" s="5" customFormat="1" ht="318.75" customHeight="1" x14ac:dyDescent="0.3">
      <c r="A5942" s="16">
        <v>5937</v>
      </c>
      <c r="B5942" s="20" t="s">
        <v>14542</v>
      </c>
      <c r="C5942" s="113" t="s">
        <v>14543</v>
      </c>
      <c r="D5942" s="20" t="s">
        <v>14544</v>
      </c>
      <c r="E5942" s="114"/>
      <c r="F5942" s="20" t="s">
        <v>14449</v>
      </c>
      <c r="G5942" s="77" t="s">
        <v>1493</v>
      </c>
      <c r="H5942" s="85">
        <v>1440000</v>
      </c>
      <c r="I5942" s="85">
        <v>1</v>
      </c>
      <c r="J5942" s="77"/>
      <c r="K5942" s="77"/>
      <c r="L5942" s="77"/>
      <c r="M5942" s="77"/>
      <c r="N5942" s="77"/>
      <c r="O5942" s="76"/>
      <c r="P5942" s="77"/>
      <c r="Q5942" s="76"/>
      <c r="R5942" s="16">
        <v>1440000</v>
      </c>
      <c r="S5942" s="77"/>
      <c r="T5942" s="78" t="s">
        <v>14450</v>
      </c>
      <c r="U5942" s="75"/>
      <c r="V5942" s="75"/>
    </row>
    <row r="5943" spans="1:22" s="5" customFormat="1" ht="318.75" customHeight="1" x14ac:dyDescent="0.3">
      <c r="A5943" s="16">
        <v>5938</v>
      </c>
      <c r="B5943" s="114" t="s">
        <v>695</v>
      </c>
      <c r="C5943" s="114" t="s">
        <v>15896</v>
      </c>
      <c r="D5943" s="114" t="s">
        <v>15897</v>
      </c>
      <c r="E5943" s="114" t="s">
        <v>1051</v>
      </c>
      <c r="F5943" s="114" t="s">
        <v>14449</v>
      </c>
      <c r="G5943" s="81" t="s">
        <v>9115</v>
      </c>
      <c r="H5943" s="503">
        <v>1439200.85</v>
      </c>
      <c r="I5943" s="87" t="s">
        <v>9113</v>
      </c>
      <c r="J5943" s="76"/>
      <c r="K5943" s="76"/>
      <c r="L5943" s="76"/>
      <c r="M5943" s="76"/>
      <c r="N5943" s="76"/>
      <c r="O5943" s="76"/>
      <c r="P5943" s="76"/>
      <c r="Q5943" s="76"/>
      <c r="R5943" s="16">
        <v>1439200.85</v>
      </c>
      <c r="S5943" s="77">
        <v>1</v>
      </c>
      <c r="T5943" s="76" t="s">
        <v>15828</v>
      </c>
      <c r="U5943" s="79"/>
      <c r="V5943" s="95"/>
    </row>
    <row r="5944" spans="1:22" s="5" customFormat="1" ht="56.25" x14ac:dyDescent="0.2">
      <c r="A5944" s="16">
        <v>5939</v>
      </c>
      <c r="B5944" s="21" t="s">
        <v>417</v>
      </c>
      <c r="C5944" s="16" t="s">
        <v>1577</v>
      </c>
      <c r="D5944" s="16" t="s">
        <v>1578</v>
      </c>
      <c r="E5944" s="16" t="s">
        <v>10474</v>
      </c>
      <c r="F5944" s="16"/>
      <c r="G5944" s="75" t="s">
        <v>9115</v>
      </c>
      <c r="H5944" s="257">
        <v>1438012.8</v>
      </c>
      <c r="I5944" s="257" t="s">
        <v>9126</v>
      </c>
      <c r="J5944" s="75"/>
      <c r="K5944" s="75"/>
      <c r="L5944" s="75"/>
      <c r="M5944" s="75"/>
      <c r="N5944" s="75"/>
      <c r="O5944" s="75"/>
      <c r="P5944" s="75"/>
      <c r="Q5944" s="75"/>
      <c r="R5944" s="16">
        <v>1438012.8</v>
      </c>
      <c r="S5944" s="75">
        <v>10</v>
      </c>
      <c r="T5944" s="75" t="s">
        <v>76</v>
      </c>
      <c r="U5944" s="75" t="s">
        <v>2567</v>
      </c>
      <c r="V5944" s="75" t="s">
        <v>5437</v>
      </c>
    </row>
    <row r="5945" spans="1:22" s="5" customFormat="1" ht="37.5" x14ac:dyDescent="0.2">
      <c r="A5945" s="16">
        <v>5940</v>
      </c>
      <c r="B5945" s="21" t="s">
        <v>490</v>
      </c>
      <c r="C5945" s="16" t="s">
        <v>10630</v>
      </c>
      <c r="D5945" s="16" t="s">
        <v>10631</v>
      </c>
      <c r="E5945" s="16" t="s">
        <v>10632</v>
      </c>
      <c r="F5945" s="16"/>
      <c r="G5945" s="75" t="s">
        <v>9115</v>
      </c>
      <c r="H5945" s="257">
        <v>1437072</v>
      </c>
      <c r="I5945" s="257" t="s">
        <v>10633</v>
      </c>
      <c r="J5945" s="75"/>
      <c r="K5945" s="75"/>
      <c r="L5945" s="75"/>
      <c r="M5945" s="75"/>
      <c r="N5945" s="75"/>
      <c r="O5945" s="75"/>
      <c r="P5945" s="75"/>
      <c r="Q5945" s="75"/>
      <c r="R5945" s="16">
        <v>1437072</v>
      </c>
      <c r="S5945" s="75">
        <v>26</v>
      </c>
      <c r="T5945" s="75" t="s">
        <v>76</v>
      </c>
      <c r="U5945" s="75" t="s">
        <v>2567</v>
      </c>
      <c r="V5945" s="75" t="s">
        <v>10634</v>
      </c>
    </row>
    <row r="5946" spans="1:22" s="5" customFormat="1" ht="150" x14ac:dyDescent="0.2">
      <c r="A5946" s="16">
        <v>5941</v>
      </c>
      <c r="B5946" s="21" t="s">
        <v>339</v>
      </c>
      <c r="C5946" s="16" t="s">
        <v>715</v>
      </c>
      <c r="D5946" s="16" t="s">
        <v>716</v>
      </c>
      <c r="E5946" s="16" t="s">
        <v>717</v>
      </c>
      <c r="F5946" s="40" t="s">
        <v>718</v>
      </c>
      <c r="G5946" s="75" t="s">
        <v>49</v>
      </c>
      <c r="H5946" s="257">
        <v>340704</v>
      </c>
      <c r="I5946" s="257">
        <v>2</v>
      </c>
      <c r="J5946" s="75">
        <v>352628.63999999996</v>
      </c>
      <c r="K5946" s="75">
        <v>2</v>
      </c>
      <c r="L5946" s="75">
        <v>364970.64239999995</v>
      </c>
      <c r="M5946" s="75">
        <v>2</v>
      </c>
      <c r="N5946" s="75">
        <v>377744.61488399992</v>
      </c>
      <c r="O5946" s="75">
        <v>2</v>
      </c>
      <c r="P5946" s="75">
        <v>0</v>
      </c>
      <c r="Q5946" s="75">
        <v>0</v>
      </c>
      <c r="R5946" s="16">
        <v>1436047.8972839997</v>
      </c>
      <c r="S5946" s="75">
        <v>8</v>
      </c>
      <c r="T5946" s="75" t="s">
        <v>25</v>
      </c>
      <c r="U5946" s="75" t="s">
        <v>35</v>
      </c>
      <c r="V5946" s="75" t="s">
        <v>719</v>
      </c>
    </row>
    <row r="5947" spans="1:22" s="5" customFormat="1" ht="131.25" customHeight="1" x14ac:dyDescent="0.3">
      <c r="A5947" s="16">
        <v>5942</v>
      </c>
      <c r="B5947" s="119" t="s">
        <v>11676</v>
      </c>
      <c r="C5947" s="119" t="s">
        <v>11677</v>
      </c>
      <c r="D5947" s="119" t="s">
        <v>6975</v>
      </c>
      <c r="E5947" s="119" t="s">
        <v>11715</v>
      </c>
      <c r="F5947" s="156"/>
      <c r="G5947" s="71" t="s">
        <v>33</v>
      </c>
      <c r="H5947" s="505">
        <v>330538.87020000006</v>
      </c>
      <c r="I5947" s="505">
        <v>2</v>
      </c>
      <c r="J5947" s="68">
        <v>363592.75722000009</v>
      </c>
      <c r="K5947" s="68">
        <v>2</v>
      </c>
      <c r="L5947" s="68">
        <v>370864.86</v>
      </c>
      <c r="M5947" s="68">
        <v>1</v>
      </c>
      <c r="N5947" s="69">
        <v>370865.86</v>
      </c>
      <c r="O5947" s="68">
        <v>1</v>
      </c>
      <c r="P5947" s="70"/>
      <c r="Q5947" s="70"/>
      <c r="R5947" s="16">
        <v>1435862.34742</v>
      </c>
      <c r="S5947" s="71">
        <v>8</v>
      </c>
      <c r="T5947" s="71" t="s">
        <v>11563</v>
      </c>
      <c r="U5947" s="72" t="s">
        <v>26</v>
      </c>
      <c r="V5947" s="72" t="s">
        <v>11572</v>
      </c>
    </row>
    <row r="5948" spans="1:22" s="5" customFormat="1" ht="56.25" x14ac:dyDescent="0.2">
      <c r="A5948" s="16">
        <v>5943</v>
      </c>
      <c r="B5948" s="16" t="s">
        <v>13451</v>
      </c>
      <c r="C5948" s="16" t="s">
        <v>13452</v>
      </c>
      <c r="D5948" s="16" t="s">
        <v>13453</v>
      </c>
      <c r="E5948" s="16" t="s">
        <v>13454</v>
      </c>
      <c r="F5948" s="16"/>
      <c r="G5948" s="71" t="s">
        <v>9115</v>
      </c>
      <c r="H5948" s="355">
        <v>1434510</v>
      </c>
      <c r="I5948" s="356">
        <v>23</v>
      </c>
      <c r="J5948" s="104">
        <v>0</v>
      </c>
      <c r="K5948" s="104">
        <v>0</v>
      </c>
      <c r="L5948" s="104">
        <v>0</v>
      </c>
      <c r="M5948" s="104">
        <v>23</v>
      </c>
      <c r="N5948" s="104">
        <v>0</v>
      </c>
      <c r="O5948" s="104">
        <v>0</v>
      </c>
      <c r="P5948" s="104">
        <v>0</v>
      </c>
      <c r="Q5948" s="104">
        <v>23</v>
      </c>
      <c r="R5948" s="16">
        <v>1434510</v>
      </c>
      <c r="S5948" s="339">
        <v>69</v>
      </c>
      <c r="T5948" s="76" t="s">
        <v>13227</v>
      </c>
      <c r="U5948" s="105"/>
      <c r="V5948" s="105"/>
    </row>
    <row r="5949" spans="1:22" s="5" customFormat="1" ht="112.5" x14ac:dyDescent="0.2">
      <c r="A5949" s="16">
        <v>5944</v>
      </c>
      <c r="B5949" s="21" t="s">
        <v>842</v>
      </c>
      <c r="C5949" s="16" t="s">
        <v>843</v>
      </c>
      <c r="D5949" s="16" t="s">
        <v>844</v>
      </c>
      <c r="E5949" s="16" t="s">
        <v>845</v>
      </c>
      <c r="F5949" s="40" t="s">
        <v>846</v>
      </c>
      <c r="G5949" s="75" t="s">
        <v>33</v>
      </c>
      <c r="H5949" s="257">
        <v>703040</v>
      </c>
      <c r="I5949" s="257">
        <v>10</v>
      </c>
      <c r="J5949" s="75">
        <v>731161.59999999998</v>
      </c>
      <c r="K5949" s="75">
        <v>10</v>
      </c>
      <c r="L5949" s="75">
        <v>0</v>
      </c>
      <c r="M5949" s="75">
        <v>0</v>
      </c>
      <c r="N5949" s="75">
        <v>0</v>
      </c>
      <c r="O5949" s="75">
        <v>0</v>
      </c>
      <c r="P5949" s="75">
        <v>0</v>
      </c>
      <c r="Q5949" s="75">
        <v>0</v>
      </c>
      <c r="R5949" s="16">
        <v>1434201.6</v>
      </c>
      <c r="S5949" s="75">
        <v>20</v>
      </c>
      <c r="T5949" s="75" t="s">
        <v>267</v>
      </c>
      <c r="U5949" s="75" t="s">
        <v>35</v>
      </c>
      <c r="V5949" s="75" t="s">
        <v>847</v>
      </c>
    </row>
    <row r="5950" spans="1:22" s="5" customFormat="1" ht="112.5" x14ac:dyDescent="0.2">
      <c r="A5950" s="16">
        <v>5945</v>
      </c>
      <c r="B5950" s="21" t="s">
        <v>842</v>
      </c>
      <c r="C5950" s="16" t="s">
        <v>843</v>
      </c>
      <c r="D5950" s="16" t="s">
        <v>844</v>
      </c>
      <c r="E5950" s="16" t="s">
        <v>845</v>
      </c>
      <c r="F5950" s="40" t="s">
        <v>846</v>
      </c>
      <c r="G5950" s="75" t="s">
        <v>33</v>
      </c>
      <c r="H5950" s="257">
        <v>703040</v>
      </c>
      <c r="I5950" s="257">
        <v>10</v>
      </c>
      <c r="J5950" s="75">
        <v>731161.59999999998</v>
      </c>
      <c r="K5950" s="75">
        <v>10</v>
      </c>
      <c r="L5950" s="75"/>
      <c r="M5950" s="75"/>
      <c r="N5950" s="75"/>
      <c r="O5950" s="75"/>
      <c r="P5950" s="75">
        <v>0</v>
      </c>
      <c r="Q5950" s="75">
        <v>0</v>
      </c>
      <c r="R5950" s="16">
        <v>1434201.6</v>
      </c>
      <c r="S5950" s="75">
        <v>20</v>
      </c>
      <c r="T5950" s="75" t="s">
        <v>267</v>
      </c>
      <c r="U5950" s="75" t="s">
        <v>35</v>
      </c>
      <c r="V5950" s="75" t="s">
        <v>847</v>
      </c>
    </row>
    <row r="5951" spans="1:22" s="5" customFormat="1" ht="409.5" x14ac:dyDescent="0.2">
      <c r="A5951" s="16">
        <v>5946</v>
      </c>
      <c r="B5951" s="21" t="s">
        <v>3869</v>
      </c>
      <c r="C5951" s="16" t="s">
        <v>685</v>
      </c>
      <c r="D5951" s="16" t="s">
        <v>686</v>
      </c>
      <c r="E5951" s="16" t="s">
        <v>3870</v>
      </c>
      <c r="F5951" s="16"/>
      <c r="G5951" s="75" t="s">
        <v>33</v>
      </c>
      <c r="H5951" s="257">
        <v>286765.5</v>
      </c>
      <c r="I5951" s="257">
        <v>21</v>
      </c>
      <c r="J5951" s="75">
        <v>286765.5</v>
      </c>
      <c r="K5951" s="75">
        <v>21</v>
      </c>
      <c r="L5951" s="75">
        <v>286765.5</v>
      </c>
      <c r="M5951" s="75">
        <v>21</v>
      </c>
      <c r="N5951" s="75">
        <v>286765.5</v>
      </c>
      <c r="O5951" s="75">
        <v>21</v>
      </c>
      <c r="P5951" s="75">
        <v>286765.5</v>
      </c>
      <c r="Q5951" s="75">
        <v>21</v>
      </c>
      <c r="R5951" s="16">
        <v>1433827.5</v>
      </c>
      <c r="S5951" s="75">
        <v>105</v>
      </c>
      <c r="T5951" s="75" t="s">
        <v>25</v>
      </c>
      <c r="U5951" s="75" t="s">
        <v>2567</v>
      </c>
      <c r="V5951" s="75" t="s">
        <v>3871</v>
      </c>
    </row>
    <row r="5952" spans="1:22" s="5" customFormat="1" ht="409.5" x14ac:dyDescent="0.2">
      <c r="A5952" s="16">
        <v>5947</v>
      </c>
      <c r="B5952" s="21" t="s">
        <v>3869</v>
      </c>
      <c r="C5952" s="16" t="s">
        <v>685</v>
      </c>
      <c r="D5952" s="16" t="s">
        <v>686</v>
      </c>
      <c r="E5952" s="16" t="s">
        <v>3870</v>
      </c>
      <c r="F5952" s="16"/>
      <c r="G5952" s="75" t="s">
        <v>33</v>
      </c>
      <c r="H5952" s="257">
        <v>286765.5</v>
      </c>
      <c r="I5952" s="257">
        <v>21</v>
      </c>
      <c r="J5952" s="75">
        <v>286765.5</v>
      </c>
      <c r="K5952" s="75">
        <v>21</v>
      </c>
      <c r="L5952" s="75">
        <v>286765.5</v>
      </c>
      <c r="M5952" s="75">
        <v>21</v>
      </c>
      <c r="N5952" s="75">
        <v>286765.5</v>
      </c>
      <c r="O5952" s="75">
        <v>21</v>
      </c>
      <c r="P5952" s="75">
        <v>286765.5</v>
      </c>
      <c r="Q5952" s="75">
        <v>21</v>
      </c>
      <c r="R5952" s="16">
        <v>1433827.5</v>
      </c>
      <c r="S5952" s="75">
        <v>105</v>
      </c>
      <c r="T5952" s="75" t="s">
        <v>25</v>
      </c>
      <c r="U5952" s="75" t="s">
        <v>2567</v>
      </c>
      <c r="V5952" s="75" t="s">
        <v>199</v>
      </c>
    </row>
    <row r="5953" spans="1:22" s="5" customFormat="1" ht="56.25" x14ac:dyDescent="0.2">
      <c r="A5953" s="16">
        <v>5948</v>
      </c>
      <c r="B5953" s="51" t="s">
        <v>14702</v>
      </c>
      <c r="C5953" s="51" t="s">
        <v>14703</v>
      </c>
      <c r="D5953" s="51" t="s">
        <v>14704</v>
      </c>
      <c r="E5953" s="51" t="s">
        <v>15182</v>
      </c>
      <c r="F5953" s="51"/>
      <c r="G5953" s="256" t="s">
        <v>9115</v>
      </c>
      <c r="H5953" s="502">
        <v>1433600</v>
      </c>
      <c r="I5953" s="257" t="s">
        <v>9421</v>
      </c>
      <c r="J5953" s="82"/>
      <c r="K5953" s="82"/>
      <c r="L5953" s="82"/>
      <c r="M5953" s="82"/>
      <c r="N5953" s="82"/>
      <c r="O5953" s="82"/>
      <c r="P5953" s="82"/>
      <c r="Q5953" s="82"/>
      <c r="R5953" s="16">
        <v>1433600</v>
      </c>
      <c r="S5953" s="75">
        <v>8</v>
      </c>
      <c r="T5953" s="256" t="s">
        <v>14655</v>
      </c>
      <c r="U5953" s="256" t="s">
        <v>89</v>
      </c>
      <c r="V5953" s="82"/>
    </row>
    <row r="5954" spans="1:22" s="5" customFormat="1" ht="75" x14ac:dyDescent="0.2">
      <c r="A5954" s="16">
        <v>5949</v>
      </c>
      <c r="B5954" s="16" t="s">
        <v>13170</v>
      </c>
      <c r="C5954" s="16" t="s">
        <v>13171</v>
      </c>
      <c r="D5954" s="16" t="s">
        <v>13172</v>
      </c>
      <c r="E5954" s="16" t="s">
        <v>13173</v>
      </c>
      <c r="F5954" s="16"/>
      <c r="G5954" s="71" t="s">
        <v>9115</v>
      </c>
      <c r="H5954" s="104">
        <v>1428873.87</v>
      </c>
      <c r="I5954" s="104" t="s">
        <v>9493</v>
      </c>
      <c r="J5954" s="104">
        <v>0</v>
      </c>
      <c r="K5954" s="104">
        <v>0</v>
      </c>
      <c r="L5954" s="104">
        <v>0</v>
      </c>
      <c r="M5954" s="104">
        <v>0</v>
      </c>
      <c r="N5954" s="104">
        <v>0</v>
      </c>
      <c r="O5954" s="104">
        <v>0</v>
      </c>
      <c r="P5954" s="104">
        <v>0</v>
      </c>
      <c r="Q5954" s="104">
        <v>0</v>
      </c>
      <c r="R5954" s="16">
        <v>1428873.87</v>
      </c>
      <c r="S5954" s="339">
        <v>126</v>
      </c>
      <c r="T5954" s="76" t="s">
        <v>12910</v>
      </c>
      <c r="U5954" s="105" t="s">
        <v>2567</v>
      </c>
      <c r="V5954" s="105"/>
    </row>
    <row r="5955" spans="1:22" s="5" customFormat="1" ht="56.25" x14ac:dyDescent="0.2">
      <c r="A5955" s="16">
        <v>5950</v>
      </c>
      <c r="B5955" s="16" t="s">
        <v>12835</v>
      </c>
      <c r="C5955" s="16" t="s">
        <v>12836</v>
      </c>
      <c r="D5955" s="16" t="s">
        <v>12837</v>
      </c>
      <c r="E5955" s="16" t="s">
        <v>12838</v>
      </c>
      <c r="F5955" s="16"/>
      <c r="G5955" s="71" t="s">
        <v>9115</v>
      </c>
      <c r="H5955" s="339">
        <v>1428571.2</v>
      </c>
      <c r="I5955" s="339" t="s">
        <v>10593</v>
      </c>
      <c r="J5955" s="339">
        <v>0</v>
      </c>
      <c r="K5955" s="339">
        <v>0</v>
      </c>
      <c r="L5955" s="339">
        <v>0</v>
      </c>
      <c r="M5955" s="339">
        <v>0</v>
      </c>
      <c r="N5955" s="339">
        <v>0</v>
      </c>
      <c r="O5955" s="339">
        <v>0</v>
      </c>
      <c r="P5955" s="339">
        <v>0</v>
      </c>
      <c r="Q5955" s="339">
        <v>0</v>
      </c>
      <c r="R5955" s="16">
        <v>1428571.2</v>
      </c>
      <c r="S5955" s="339">
        <v>41</v>
      </c>
      <c r="T5955" s="135" t="s">
        <v>11752</v>
      </c>
      <c r="U5955" s="352"/>
      <c r="V5955" s="352"/>
    </row>
    <row r="5956" spans="1:22" s="5" customFormat="1" x14ac:dyDescent="0.2">
      <c r="A5956" s="16">
        <v>5951</v>
      </c>
      <c r="B5956" s="21" t="s">
        <v>474</v>
      </c>
      <c r="C5956" s="16" t="s">
        <v>3318</v>
      </c>
      <c r="D5956" s="16" t="s">
        <v>3319</v>
      </c>
      <c r="E5956" s="16" t="s">
        <v>11123</v>
      </c>
      <c r="F5956" s="16"/>
      <c r="G5956" s="75" t="s">
        <v>1493</v>
      </c>
      <c r="H5956" s="257">
        <v>285600</v>
      </c>
      <c r="I5956" s="257">
        <v>17</v>
      </c>
      <c r="J5956" s="75">
        <v>285600</v>
      </c>
      <c r="K5956" s="75">
        <v>17</v>
      </c>
      <c r="L5956" s="75">
        <v>285600</v>
      </c>
      <c r="M5956" s="75">
        <v>17</v>
      </c>
      <c r="N5956" s="75">
        <v>285600</v>
      </c>
      <c r="O5956" s="75">
        <v>17</v>
      </c>
      <c r="P5956" s="75">
        <v>285600</v>
      </c>
      <c r="Q5956" s="75">
        <v>17</v>
      </c>
      <c r="R5956" s="16">
        <v>1428000</v>
      </c>
      <c r="S5956" s="75">
        <v>85</v>
      </c>
      <c r="T5956" s="75" t="s">
        <v>1113</v>
      </c>
      <c r="U5956" s="75" t="s">
        <v>1097</v>
      </c>
      <c r="V5956" s="340" t="s">
        <v>199</v>
      </c>
    </row>
    <row r="5957" spans="1:22" s="5" customFormat="1" ht="56.25" x14ac:dyDescent="0.2">
      <c r="A5957" s="16">
        <v>5952</v>
      </c>
      <c r="B5957" s="21" t="s">
        <v>8885</v>
      </c>
      <c r="C5957" s="16" t="s">
        <v>6979</v>
      </c>
      <c r="D5957" s="16" t="s">
        <v>6978</v>
      </c>
      <c r="E5957" s="16" t="s">
        <v>6980</v>
      </c>
      <c r="F5957" s="16"/>
      <c r="G5957" s="75" t="s">
        <v>33</v>
      </c>
      <c r="H5957" s="257">
        <v>1427999.9999999998</v>
      </c>
      <c r="I5957" s="257">
        <v>12</v>
      </c>
      <c r="J5957" s="75">
        <v>0</v>
      </c>
      <c r="K5957" s="75">
        <v>0</v>
      </c>
      <c r="L5957" s="75">
        <v>0</v>
      </c>
      <c r="M5957" s="75">
        <v>0</v>
      </c>
      <c r="N5957" s="75">
        <v>0</v>
      </c>
      <c r="O5957" s="75">
        <v>0</v>
      </c>
      <c r="P5957" s="75">
        <v>0</v>
      </c>
      <c r="Q5957" s="75">
        <v>0</v>
      </c>
      <c r="R5957" s="16">
        <v>1427999.9999999998</v>
      </c>
      <c r="S5957" s="75">
        <v>12</v>
      </c>
      <c r="T5957" s="75" t="s">
        <v>213</v>
      </c>
      <c r="U5957" s="75" t="s">
        <v>7048</v>
      </c>
      <c r="V5957" s="75" t="s">
        <v>7048</v>
      </c>
    </row>
    <row r="5958" spans="1:22" s="5" customFormat="1" ht="37.5" x14ac:dyDescent="0.2">
      <c r="A5958" s="16">
        <v>5953</v>
      </c>
      <c r="B5958" s="21" t="s">
        <v>4950</v>
      </c>
      <c r="C5958" s="16" t="s">
        <v>6302</v>
      </c>
      <c r="D5958" s="16" t="s">
        <v>6303</v>
      </c>
      <c r="E5958" s="16" t="s">
        <v>10813</v>
      </c>
      <c r="F5958" s="16"/>
      <c r="G5958" s="75" t="s">
        <v>7084</v>
      </c>
      <c r="H5958" s="257">
        <v>1427507.87</v>
      </c>
      <c r="I5958" s="257" t="s">
        <v>9201</v>
      </c>
      <c r="J5958" s="75"/>
      <c r="K5958" s="75"/>
      <c r="L5958" s="75"/>
      <c r="M5958" s="75"/>
      <c r="N5958" s="75"/>
      <c r="O5958" s="75"/>
      <c r="P5958" s="75"/>
      <c r="Q5958" s="75"/>
      <c r="R5958" s="16">
        <v>1427507.87</v>
      </c>
      <c r="S5958" s="75">
        <v>5</v>
      </c>
      <c r="T5958" s="75" t="s">
        <v>76</v>
      </c>
      <c r="U5958" s="75" t="s">
        <v>2567</v>
      </c>
      <c r="V5958" s="75" t="s">
        <v>10814</v>
      </c>
    </row>
    <row r="5959" spans="1:22" s="5" customFormat="1" ht="131.25" x14ac:dyDescent="0.2">
      <c r="A5959" s="16">
        <v>5954</v>
      </c>
      <c r="B5959" s="16" t="s">
        <v>12658</v>
      </c>
      <c r="C5959" s="16" t="s">
        <v>12839</v>
      </c>
      <c r="D5959" s="16" t="s">
        <v>12840</v>
      </c>
      <c r="E5959" s="16" t="s">
        <v>12841</v>
      </c>
      <c r="F5959" s="16" t="s">
        <v>12842</v>
      </c>
      <c r="G5959" s="71" t="s">
        <v>33</v>
      </c>
      <c r="H5959" s="339">
        <v>0</v>
      </c>
      <c r="I5959" s="339">
        <v>0</v>
      </c>
      <c r="J5959" s="339">
        <v>475800</v>
      </c>
      <c r="K5959" s="339">
        <v>78</v>
      </c>
      <c r="L5959" s="339">
        <v>475800</v>
      </c>
      <c r="M5959" s="339">
        <v>78</v>
      </c>
      <c r="N5959" s="339">
        <v>475800</v>
      </c>
      <c r="O5959" s="339">
        <v>78</v>
      </c>
      <c r="P5959" s="339">
        <v>0</v>
      </c>
      <c r="Q5959" s="339">
        <v>0</v>
      </c>
      <c r="R5959" s="16">
        <v>1427400</v>
      </c>
      <c r="S5959" s="339">
        <v>234</v>
      </c>
      <c r="T5959" s="357" t="s">
        <v>11752</v>
      </c>
      <c r="U5959" s="352"/>
      <c r="V5959" s="352"/>
    </row>
    <row r="5960" spans="1:22" s="5" customFormat="1" ht="409.5" x14ac:dyDescent="0.2">
      <c r="A5960" s="16">
        <v>5955</v>
      </c>
      <c r="B5960" s="21" t="s">
        <v>3880</v>
      </c>
      <c r="C5960" s="16" t="s">
        <v>685</v>
      </c>
      <c r="D5960" s="16" t="s">
        <v>686</v>
      </c>
      <c r="E5960" s="16" t="s">
        <v>3881</v>
      </c>
      <c r="F5960" s="16"/>
      <c r="G5960" s="75" t="s">
        <v>33</v>
      </c>
      <c r="H5960" s="257">
        <v>655855.19999999995</v>
      </c>
      <c r="I5960" s="257">
        <v>3</v>
      </c>
      <c r="J5960" s="75">
        <v>192402</v>
      </c>
      <c r="K5960" s="75">
        <v>12</v>
      </c>
      <c r="L5960" s="75">
        <v>192402</v>
      </c>
      <c r="M5960" s="75">
        <v>12</v>
      </c>
      <c r="N5960" s="75">
        <v>192402</v>
      </c>
      <c r="O5960" s="75">
        <v>12</v>
      </c>
      <c r="P5960" s="75">
        <v>192402</v>
      </c>
      <c r="Q5960" s="75">
        <v>12</v>
      </c>
      <c r="R5960" s="16">
        <v>1425463.2</v>
      </c>
      <c r="S5960" s="75">
        <v>51</v>
      </c>
      <c r="T5960" s="75" t="s">
        <v>25</v>
      </c>
      <c r="U5960" s="75" t="s">
        <v>89</v>
      </c>
      <c r="V5960" s="75" t="s">
        <v>11244</v>
      </c>
    </row>
    <row r="5961" spans="1:22" s="5" customFormat="1" ht="409.5" x14ac:dyDescent="0.2">
      <c r="A5961" s="16">
        <v>5956</v>
      </c>
      <c r="B5961" s="21" t="s">
        <v>532</v>
      </c>
      <c r="C5961" s="16" t="s">
        <v>2974</v>
      </c>
      <c r="D5961" s="16" t="s">
        <v>2975</v>
      </c>
      <c r="E5961" s="16" t="s">
        <v>5754</v>
      </c>
      <c r="F5961" s="16"/>
      <c r="G5961" s="75" t="s">
        <v>1493</v>
      </c>
      <c r="H5961" s="257">
        <v>1425000</v>
      </c>
      <c r="I5961" s="257">
        <v>19</v>
      </c>
      <c r="J5961" s="75">
        <v>0</v>
      </c>
      <c r="K5961" s="75">
        <v>0</v>
      </c>
      <c r="L5961" s="75">
        <v>0</v>
      </c>
      <c r="M5961" s="75">
        <v>0</v>
      </c>
      <c r="N5961" s="75">
        <v>0</v>
      </c>
      <c r="O5961" s="75">
        <v>0</v>
      </c>
      <c r="P5961" s="75">
        <v>0</v>
      </c>
      <c r="Q5961" s="75">
        <v>0</v>
      </c>
      <c r="R5961" s="16">
        <v>1425000</v>
      </c>
      <c r="S5961" s="75">
        <v>19</v>
      </c>
      <c r="T5961" s="75" t="s">
        <v>76</v>
      </c>
      <c r="U5961" s="75" t="s">
        <v>61</v>
      </c>
      <c r="V5961" s="75" t="s">
        <v>5755</v>
      </c>
    </row>
    <row r="5962" spans="1:22" s="5" customFormat="1" ht="168.75" x14ac:dyDescent="0.2">
      <c r="A5962" s="16">
        <v>5957</v>
      </c>
      <c r="B5962" s="21" t="s">
        <v>8886</v>
      </c>
      <c r="C5962" s="16" t="s">
        <v>8887</v>
      </c>
      <c r="D5962" s="16" t="s">
        <v>194</v>
      </c>
      <c r="E5962" s="16" t="s">
        <v>8888</v>
      </c>
      <c r="F5962" s="16"/>
      <c r="G5962" s="75" t="s">
        <v>1664</v>
      </c>
      <c r="H5962" s="257">
        <v>274722</v>
      </c>
      <c r="I5962" s="257">
        <v>1266</v>
      </c>
      <c r="J5962" s="75">
        <v>289044</v>
      </c>
      <c r="K5962" s="75">
        <v>1110</v>
      </c>
      <c r="L5962" s="75">
        <v>286440</v>
      </c>
      <c r="M5962" s="75">
        <v>1100</v>
      </c>
      <c r="N5962" s="75">
        <v>286440</v>
      </c>
      <c r="O5962" s="75">
        <v>1100</v>
      </c>
      <c r="P5962" s="75">
        <v>286440</v>
      </c>
      <c r="Q5962" s="75">
        <v>1100</v>
      </c>
      <c r="R5962" s="16">
        <v>1423086</v>
      </c>
      <c r="S5962" s="75">
        <v>5676</v>
      </c>
      <c r="T5962" s="75" t="s">
        <v>213</v>
      </c>
      <c r="U5962" s="75" t="s">
        <v>35</v>
      </c>
      <c r="V5962" s="75" t="s">
        <v>8889</v>
      </c>
    </row>
    <row r="5963" spans="1:22" s="5" customFormat="1" ht="37.5" x14ac:dyDescent="0.2">
      <c r="A5963" s="16">
        <v>5958</v>
      </c>
      <c r="B5963" s="21" t="s">
        <v>792</v>
      </c>
      <c r="C5963" s="16" t="s">
        <v>793</v>
      </c>
      <c r="D5963" s="16" t="s">
        <v>794</v>
      </c>
      <c r="E5963" s="16" t="s">
        <v>792</v>
      </c>
      <c r="F5963" s="16"/>
      <c r="G5963" s="75" t="s">
        <v>9115</v>
      </c>
      <c r="H5963" s="257">
        <v>1422960</v>
      </c>
      <c r="I5963" s="257" t="s">
        <v>9126</v>
      </c>
      <c r="J5963" s="75"/>
      <c r="K5963" s="75"/>
      <c r="L5963" s="75"/>
      <c r="M5963" s="75"/>
      <c r="N5963" s="75"/>
      <c r="O5963" s="75"/>
      <c r="P5963" s="75"/>
      <c r="Q5963" s="75"/>
      <c r="R5963" s="16">
        <v>1422960</v>
      </c>
      <c r="S5963" s="75">
        <v>10</v>
      </c>
      <c r="T5963" s="75" t="s">
        <v>76</v>
      </c>
      <c r="U5963" s="75" t="s">
        <v>2567</v>
      </c>
      <c r="V5963" s="75" t="s">
        <v>10612</v>
      </c>
    </row>
    <row r="5964" spans="1:22" s="5" customFormat="1" ht="409.5" x14ac:dyDescent="0.2">
      <c r="A5964" s="16">
        <v>5959</v>
      </c>
      <c r="B5964" s="21" t="s">
        <v>2125</v>
      </c>
      <c r="C5964" s="16" t="s">
        <v>6400</v>
      </c>
      <c r="D5964" s="16" t="s">
        <v>6401</v>
      </c>
      <c r="E5964" s="16" t="s">
        <v>6402</v>
      </c>
      <c r="F5964" s="16"/>
      <c r="G5964" s="75" t="s">
        <v>1493</v>
      </c>
      <c r="H5964" s="257">
        <v>1421664</v>
      </c>
      <c r="I5964" s="257">
        <v>16</v>
      </c>
      <c r="J5964" s="75">
        <v>0</v>
      </c>
      <c r="K5964" s="75">
        <v>0</v>
      </c>
      <c r="L5964" s="75">
        <v>0</v>
      </c>
      <c r="M5964" s="75">
        <v>0</v>
      </c>
      <c r="N5964" s="75">
        <v>0</v>
      </c>
      <c r="O5964" s="75">
        <v>0</v>
      </c>
      <c r="P5964" s="75">
        <v>0</v>
      </c>
      <c r="Q5964" s="75">
        <v>0</v>
      </c>
      <c r="R5964" s="16">
        <v>1421664</v>
      </c>
      <c r="S5964" s="75">
        <v>16</v>
      </c>
      <c r="T5964" s="75" t="s">
        <v>76</v>
      </c>
      <c r="U5964" s="75"/>
      <c r="V5964" s="75"/>
    </row>
    <row r="5965" spans="1:22" s="5" customFormat="1" ht="37.5" x14ac:dyDescent="0.2">
      <c r="A5965" s="16">
        <v>5960</v>
      </c>
      <c r="B5965" s="21" t="s">
        <v>3819</v>
      </c>
      <c r="C5965" s="16" t="s">
        <v>3820</v>
      </c>
      <c r="D5965" s="16" t="s">
        <v>3821</v>
      </c>
      <c r="E5965" s="16" t="s">
        <v>3822</v>
      </c>
      <c r="F5965" s="16"/>
      <c r="G5965" s="75" t="s">
        <v>1493</v>
      </c>
      <c r="H5965" s="257">
        <v>1420000</v>
      </c>
      <c r="I5965" s="257">
        <v>5</v>
      </c>
      <c r="J5965" s="75">
        <v>0</v>
      </c>
      <c r="K5965" s="75">
        <v>0</v>
      </c>
      <c r="L5965" s="75">
        <v>0</v>
      </c>
      <c r="M5965" s="75">
        <v>0</v>
      </c>
      <c r="N5965" s="75">
        <v>0</v>
      </c>
      <c r="O5965" s="75">
        <v>0</v>
      </c>
      <c r="P5965" s="75">
        <v>0</v>
      </c>
      <c r="Q5965" s="75">
        <v>0</v>
      </c>
      <c r="R5965" s="16">
        <v>1420000</v>
      </c>
      <c r="S5965" s="75">
        <v>5</v>
      </c>
      <c r="T5965" s="75" t="s">
        <v>50</v>
      </c>
      <c r="U5965" s="75" t="s">
        <v>2567</v>
      </c>
      <c r="V5965" s="75" t="s">
        <v>199</v>
      </c>
    </row>
    <row r="5966" spans="1:22" s="5" customFormat="1" ht="112.5" x14ac:dyDescent="0.2">
      <c r="A5966" s="16">
        <v>5961</v>
      </c>
      <c r="B5966" s="21" t="s">
        <v>1038</v>
      </c>
      <c r="C5966" s="16" t="s">
        <v>6329</v>
      </c>
      <c r="D5966" s="16" t="s">
        <v>6330</v>
      </c>
      <c r="E5966" s="16" t="s">
        <v>6331</v>
      </c>
      <c r="F5966" s="16"/>
      <c r="G5966" s="75" t="s">
        <v>1493</v>
      </c>
      <c r="H5966" s="257">
        <v>1419600</v>
      </c>
      <c r="I5966" s="257">
        <v>20</v>
      </c>
      <c r="J5966" s="75">
        <v>0</v>
      </c>
      <c r="K5966" s="75">
        <v>0</v>
      </c>
      <c r="L5966" s="75">
        <v>0</v>
      </c>
      <c r="M5966" s="75">
        <v>0</v>
      </c>
      <c r="N5966" s="75">
        <v>0</v>
      </c>
      <c r="O5966" s="75">
        <v>0</v>
      </c>
      <c r="P5966" s="75">
        <v>0</v>
      </c>
      <c r="Q5966" s="75">
        <v>0</v>
      </c>
      <c r="R5966" s="16">
        <v>1419600</v>
      </c>
      <c r="S5966" s="75">
        <v>20</v>
      </c>
      <c r="T5966" s="75" t="s">
        <v>76</v>
      </c>
      <c r="U5966" s="75"/>
      <c r="V5966" s="75"/>
    </row>
    <row r="5967" spans="1:22" s="5" customFormat="1" ht="206.25" x14ac:dyDescent="0.2">
      <c r="A5967" s="16">
        <v>5962</v>
      </c>
      <c r="B5967" s="21" t="s">
        <v>8890</v>
      </c>
      <c r="C5967" s="16" t="s">
        <v>58</v>
      </c>
      <c r="D5967" s="16" t="s">
        <v>57</v>
      </c>
      <c r="E5967" s="16" t="s">
        <v>4507</v>
      </c>
      <c r="F5967" s="16"/>
      <c r="G5967" s="75" t="s">
        <v>33</v>
      </c>
      <c r="H5967" s="257">
        <v>969800</v>
      </c>
      <c r="I5967" s="257">
        <v>26</v>
      </c>
      <c r="J5967" s="75">
        <v>112383.14</v>
      </c>
      <c r="K5967" s="75">
        <v>1</v>
      </c>
      <c r="L5967" s="75">
        <v>112383.14</v>
      </c>
      <c r="M5967" s="75">
        <v>1</v>
      </c>
      <c r="N5967" s="75">
        <v>112383.14</v>
      </c>
      <c r="O5967" s="75">
        <v>1</v>
      </c>
      <c r="P5967" s="75">
        <v>112383.14</v>
      </c>
      <c r="Q5967" s="75">
        <v>1</v>
      </c>
      <c r="R5967" s="16">
        <v>1419332.5599999996</v>
      </c>
      <c r="S5967" s="75">
        <v>30</v>
      </c>
      <c r="T5967" s="75" t="s">
        <v>213</v>
      </c>
      <c r="U5967" s="75" t="s">
        <v>7048</v>
      </c>
      <c r="V5967" s="75" t="s">
        <v>7048</v>
      </c>
    </row>
    <row r="5968" spans="1:22" s="5" customFormat="1" ht="37.5" x14ac:dyDescent="0.2">
      <c r="A5968" s="16">
        <v>5963</v>
      </c>
      <c r="B5968" s="21" t="s">
        <v>3811</v>
      </c>
      <c r="C5968" s="16" t="s">
        <v>3812</v>
      </c>
      <c r="D5968" s="16" t="s">
        <v>3813</v>
      </c>
      <c r="E5968" s="16" t="s">
        <v>3814</v>
      </c>
      <c r="F5968" s="16"/>
      <c r="G5968" s="75" t="s">
        <v>1493</v>
      </c>
      <c r="H5968" s="257">
        <v>1419132</v>
      </c>
      <c r="I5968" s="257">
        <v>3</v>
      </c>
      <c r="J5968" s="75">
        <v>0</v>
      </c>
      <c r="K5968" s="75">
        <v>0</v>
      </c>
      <c r="L5968" s="75">
        <v>0</v>
      </c>
      <c r="M5968" s="75">
        <v>0</v>
      </c>
      <c r="N5968" s="75">
        <v>0</v>
      </c>
      <c r="O5968" s="75">
        <v>0</v>
      </c>
      <c r="P5968" s="75">
        <v>0</v>
      </c>
      <c r="Q5968" s="75">
        <v>0</v>
      </c>
      <c r="R5968" s="16">
        <v>1419132</v>
      </c>
      <c r="S5968" s="75">
        <v>3</v>
      </c>
      <c r="T5968" s="75" t="s">
        <v>50</v>
      </c>
      <c r="U5968" s="75" t="s">
        <v>61</v>
      </c>
      <c r="V5968" s="75" t="s">
        <v>11532</v>
      </c>
    </row>
    <row r="5969" spans="1:22" s="5" customFormat="1" ht="56.25" x14ac:dyDescent="0.2">
      <c r="A5969" s="16">
        <v>5964</v>
      </c>
      <c r="B5969" s="16" t="s">
        <v>12835</v>
      </c>
      <c r="C5969" s="16" t="s">
        <v>12836</v>
      </c>
      <c r="D5969" s="16" t="s">
        <v>12837</v>
      </c>
      <c r="E5969" s="16" t="s">
        <v>12843</v>
      </c>
      <c r="F5969" s="16"/>
      <c r="G5969" s="71" t="s">
        <v>9115</v>
      </c>
      <c r="H5969" s="339">
        <v>1418256</v>
      </c>
      <c r="I5969" s="339" t="s">
        <v>10487</v>
      </c>
      <c r="J5969" s="339">
        <v>0</v>
      </c>
      <c r="K5969" s="339">
        <v>0</v>
      </c>
      <c r="L5969" s="339">
        <v>0</v>
      </c>
      <c r="M5969" s="339">
        <v>0</v>
      </c>
      <c r="N5969" s="339">
        <v>0</v>
      </c>
      <c r="O5969" s="339">
        <v>0</v>
      </c>
      <c r="P5969" s="339">
        <v>0</v>
      </c>
      <c r="Q5969" s="339">
        <v>0</v>
      </c>
      <c r="R5969" s="16">
        <v>1418256</v>
      </c>
      <c r="S5969" s="339">
        <v>63</v>
      </c>
      <c r="T5969" s="135" t="s">
        <v>11752</v>
      </c>
      <c r="U5969" s="352"/>
      <c r="V5969" s="352"/>
    </row>
    <row r="5970" spans="1:22" s="5" customFormat="1" ht="409.5" x14ac:dyDescent="0.2">
      <c r="A5970" s="16">
        <v>5965</v>
      </c>
      <c r="B5970" s="21" t="s">
        <v>6312</v>
      </c>
      <c r="C5970" s="16" t="s">
        <v>6313</v>
      </c>
      <c r="D5970" s="16" t="s">
        <v>6314</v>
      </c>
      <c r="E5970" s="16" t="s">
        <v>6315</v>
      </c>
      <c r="F5970" s="16"/>
      <c r="G5970" s="75" t="s">
        <v>49</v>
      </c>
      <c r="H5970" s="257">
        <v>1417500</v>
      </c>
      <c r="I5970" s="257">
        <v>1</v>
      </c>
      <c r="J5970" s="75">
        <v>0</v>
      </c>
      <c r="K5970" s="75">
        <v>0</v>
      </c>
      <c r="L5970" s="75">
        <v>0</v>
      </c>
      <c r="M5970" s="75">
        <v>0</v>
      </c>
      <c r="N5970" s="75">
        <v>0</v>
      </c>
      <c r="O5970" s="75">
        <v>0</v>
      </c>
      <c r="P5970" s="75">
        <v>0</v>
      </c>
      <c r="Q5970" s="75">
        <v>0</v>
      </c>
      <c r="R5970" s="16">
        <v>1417500</v>
      </c>
      <c r="S5970" s="75">
        <v>1</v>
      </c>
      <c r="T5970" s="75" t="s">
        <v>76</v>
      </c>
      <c r="U5970" s="75"/>
      <c r="V5970" s="75"/>
    </row>
    <row r="5971" spans="1:22" s="5" customFormat="1" ht="75" customHeight="1" x14ac:dyDescent="0.3">
      <c r="A5971" s="16">
        <v>5966</v>
      </c>
      <c r="B5971" s="113" t="s">
        <v>384</v>
      </c>
      <c r="C5971" s="113" t="s">
        <v>11010</v>
      </c>
      <c r="D5971" s="113" t="s">
        <v>11011</v>
      </c>
      <c r="E5971" s="114" t="s">
        <v>16293</v>
      </c>
      <c r="F5971" s="17">
        <v>6611</v>
      </c>
      <c r="G5971" s="78" t="s">
        <v>33</v>
      </c>
      <c r="H5971" s="87">
        <v>1416428.58</v>
      </c>
      <c r="I5971" s="87">
        <v>2</v>
      </c>
      <c r="J5971" s="167"/>
      <c r="K5971" s="167"/>
      <c r="L5971" s="167"/>
      <c r="M5971" s="167"/>
      <c r="N5971" s="167"/>
      <c r="O5971" s="167"/>
      <c r="P5971" s="167"/>
      <c r="Q5971" s="167"/>
      <c r="R5971" s="16">
        <v>1416428.58</v>
      </c>
      <c r="S5971" s="177">
        <v>2</v>
      </c>
      <c r="T5971" s="77" t="s">
        <v>15928</v>
      </c>
      <c r="U5971" s="79" t="s">
        <v>199</v>
      </c>
      <c r="V5971" s="79" t="s">
        <v>199</v>
      </c>
    </row>
    <row r="5972" spans="1:22" s="5" customFormat="1" ht="75" x14ac:dyDescent="0.2">
      <c r="A5972" s="16">
        <v>5967</v>
      </c>
      <c r="B5972" s="21" t="s">
        <v>194</v>
      </c>
      <c r="C5972" s="16" t="s">
        <v>9343</v>
      </c>
      <c r="D5972" s="16" t="s">
        <v>9344</v>
      </c>
      <c r="E5972" s="16" t="s">
        <v>9345</v>
      </c>
      <c r="F5972" s="16"/>
      <c r="G5972" s="75" t="s">
        <v>7079</v>
      </c>
      <c r="H5972" s="257">
        <v>1416000</v>
      </c>
      <c r="I5972" s="257" t="s">
        <v>9346</v>
      </c>
      <c r="J5972" s="75"/>
      <c r="K5972" s="75"/>
      <c r="L5972" s="75"/>
      <c r="M5972" s="75"/>
      <c r="N5972" s="75"/>
      <c r="O5972" s="75"/>
      <c r="P5972" s="75"/>
      <c r="Q5972" s="75"/>
      <c r="R5972" s="16">
        <v>1416000</v>
      </c>
      <c r="S5972" s="75">
        <v>45444</v>
      </c>
      <c r="T5972" s="75" t="s">
        <v>1326</v>
      </c>
      <c r="U5972" s="75"/>
      <c r="V5972" s="75"/>
    </row>
    <row r="5973" spans="1:22" s="5" customFormat="1" ht="37.5" x14ac:dyDescent="0.2">
      <c r="A5973" s="16">
        <v>5968</v>
      </c>
      <c r="B5973" s="21" t="s">
        <v>8891</v>
      </c>
      <c r="C5973" s="16" t="s">
        <v>4577</v>
      </c>
      <c r="D5973" s="16" t="s">
        <v>710</v>
      </c>
      <c r="E5973" s="16" t="s">
        <v>493</v>
      </c>
      <c r="F5973" s="16"/>
      <c r="G5973" s="75" t="s">
        <v>33</v>
      </c>
      <c r="H5973" s="257">
        <v>353999.99999999994</v>
      </c>
      <c r="I5973" s="257">
        <v>6</v>
      </c>
      <c r="J5973" s="75">
        <v>0</v>
      </c>
      <c r="K5973" s="75">
        <v>0</v>
      </c>
      <c r="L5973" s="75">
        <v>353999.99999999994</v>
      </c>
      <c r="M5973" s="75">
        <v>6</v>
      </c>
      <c r="N5973" s="75">
        <v>353999.99999999994</v>
      </c>
      <c r="O5973" s="75">
        <v>6</v>
      </c>
      <c r="P5973" s="75">
        <v>353999.99999999994</v>
      </c>
      <c r="Q5973" s="75">
        <v>6</v>
      </c>
      <c r="R5973" s="16">
        <v>1415999.9999999998</v>
      </c>
      <c r="S5973" s="75">
        <v>24</v>
      </c>
      <c r="T5973" s="75" t="s">
        <v>213</v>
      </c>
      <c r="U5973" s="75" t="s">
        <v>83</v>
      </c>
      <c r="V5973" s="75" t="s">
        <v>7074</v>
      </c>
    </row>
    <row r="5974" spans="1:22" s="5" customFormat="1" ht="187.5" x14ac:dyDescent="0.2">
      <c r="A5974" s="16">
        <v>5969</v>
      </c>
      <c r="B5974" s="21" t="s">
        <v>4356</v>
      </c>
      <c r="C5974" s="16" t="s">
        <v>4488</v>
      </c>
      <c r="D5974" s="16" t="s">
        <v>4489</v>
      </c>
      <c r="E5974" s="16" t="s">
        <v>4490</v>
      </c>
      <c r="F5974" s="16"/>
      <c r="G5974" s="75" t="s">
        <v>1493</v>
      </c>
      <c r="H5974" s="257">
        <v>1415700</v>
      </c>
      <c r="I5974" s="257">
        <v>363</v>
      </c>
      <c r="J5974" s="75">
        <v>0</v>
      </c>
      <c r="K5974" s="75">
        <v>0</v>
      </c>
      <c r="L5974" s="75">
        <v>0</v>
      </c>
      <c r="M5974" s="75">
        <v>0</v>
      </c>
      <c r="N5974" s="75">
        <v>0</v>
      </c>
      <c r="O5974" s="75">
        <v>0</v>
      </c>
      <c r="P5974" s="75">
        <v>0</v>
      </c>
      <c r="Q5974" s="75">
        <v>0</v>
      </c>
      <c r="R5974" s="16">
        <v>1415700</v>
      </c>
      <c r="S5974" s="75">
        <v>363</v>
      </c>
      <c r="T5974" s="75" t="s">
        <v>76</v>
      </c>
      <c r="U5974" s="75" t="s">
        <v>2567</v>
      </c>
      <c r="V5974" s="75" t="s">
        <v>4319</v>
      </c>
    </row>
    <row r="5975" spans="1:22" s="5" customFormat="1" ht="56.25" x14ac:dyDescent="0.2">
      <c r="A5975" s="16">
        <v>5970</v>
      </c>
      <c r="B5975" s="16" t="s">
        <v>12636</v>
      </c>
      <c r="C5975" s="16" t="s">
        <v>13246</v>
      </c>
      <c r="D5975" s="16" t="s">
        <v>13247</v>
      </c>
      <c r="E5975" s="16" t="s">
        <v>13505</v>
      </c>
      <c r="F5975" s="16"/>
      <c r="G5975" s="71" t="s">
        <v>9115</v>
      </c>
      <c r="H5975" s="106">
        <v>1415541.15</v>
      </c>
      <c r="I5975" s="104" t="s">
        <v>9454</v>
      </c>
      <c r="J5975" s="104">
        <v>0</v>
      </c>
      <c r="K5975" s="104">
        <v>0</v>
      </c>
      <c r="L5975" s="104">
        <v>0</v>
      </c>
      <c r="M5975" s="104">
        <v>0</v>
      </c>
      <c r="N5975" s="104">
        <v>0</v>
      </c>
      <c r="O5975" s="104">
        <v>0</v>
      </c>
      <c r="P5975" s="104">
        <v>0</v>
      </c>
      <c r="Q5975" s="104">
        <v>0</v>
      </c>
      <c r="R5975" s="16">
        <v>1415541.15</v>
      </c>
      <c r="S5975" s="339">
        <v>9</v>
      </c>
      <c r="T5975" s="76" t="s">
        <v>13227</v>
      </c>
      <c r="U5975" s="105"/>
      <c r="V5975" s="105"/>
    </row>
    <row r="5976" spans="1:22" s="5" customFormat="1" ht="56.25" x14ac:dyDescent="0.2">
      <c r="A5976" s="16">
        <v>5971</v>
      </c>
      <c r="B5976" s="16" t="s">
        <v>1930</v>
      </c>
      <c r="C5976" s="16" t="s">
        <v>13267</v>
      </c>
      <c r="D5976" s="16" t="s">
        <v>13268</v>
      </c>
      <c r="E5976" s="16" t="s">
        <v>13494</v>
      </c>
      <c r="F5976" s="16"/>
      <c r="G5976" s="71" t="s">
        <v>9115</v>
      </c>
      <c r="H5976" s="106">
        <v>673666.66</v>
      </c>
      <c r="I5976" s="344">
        <v>2</v>
      </c>
      <c r="J5976" s="344">
        <v>741033</v>
      </c>
      <c r="K5976" s="344">
        <v>2</v>
      </c>
      <c r="L5976" s="104">
        <v>0</v>
      </c>
      <c r="M5976" s="104">
        <v>0</v>
      </c>
      <c r="N5976" s="104">
        <v>0</v>
      </c>
      <c r="O5976" s="104">
        <v>0</v>
      </c>
      <c r="P5976" s="104">
        <v>0</v>
      </c>
      <c r="Q5976" s="104">
        <v>0</v>
      </c>
      <c r="R5976" s="16">
        <v>1414699.6600000001</v>
      </c>
      <c r="S5976" s="339">
        <v>4</v>
      </c>
      <c r="T5976" s="76" t="s">
        <v>13227</v>
      </c>
      <c r="U5976" s="105"/>
      <c r="V5976" s="105"/>
    </row>
    <row r="5977" spans="1:22" s="5" customFormat="1" ht="37.5" customHeight="1" x14ac:dyDescent="0.3">
      <c r="A5977" s="16">
        <v>5972</v>
      </c>
      <c r="B5977" s="113" t="s">
        <v>15533</v>
      </c>
      <c r="C5977" s="113" t="s">
        <v>2016</v>
      </c>
      <c r="D5977" s="113" t="s">
        <v>2017</v>
      </c>
      <c r="E5977" s="114"/>
      <c r="F5977" s="114" t="s">
        <v>14449</v>
      </c>
      <c r="G5977" s="78" t="s">
        <v>33</v>
      </c>
      <c r="H5977" s="87">
        <v>1414644.53</v>
      </c>
      <c r="I5977" s="87">
        <v>11</v>
      </c>
      <c r="J5977" s="81"/>
      <c r="K5977" s="81"/>
      <c r="L5977" s="81"/>
      <c r="M5977" s="81"/>
      <c r="N5977" s="81"/>
      <c r="O5977" s="81"/>
      <c r="P5977" s="81"/>
      <c r="Q5977" s="81"/>
      <c r="R5977" s="16">
        <v>1414644.53</v>
      </c>
      <c r="S5977" s="81"/>
      <c r="T5977" s="77" t="s">
        <v>15722</v>
      </c>
      <c r="U5977" s="79"/>
      <c r="V5977" s="79"/>
    </row>
    <row r="5978" spans="1:22" s="5" customFormat="1" ht="37.5" customHeight="1" x14ac:dyDescent="0.3">
      <c r="A5978" s="16">
        <v>5973</v>
      </c>
      <c r="B5978" s="114" t="s">
        <v>955</v>
      </c>
      <c r="C5978" s="114" t="s">
        <v>956</v>
      </c>
      <c r="D5978" s="114" t="s">
        <v>957</v>
      </c>
      <c r="E5978" s="114"/>
      <c r="F5978" s="114" t="s">
        <v>14449</v>
      </c>
      <c r="G5978" s="81" t="s">
        <v>337</v>
      </c>
      <c r="H5978" s="87">
        <v>1412640</v>
      </c>
      <c r="I5978" s="87">
        <v>1200</v>
      </c>
      <c r="J5978" s="81"/>
      <c r="K5978" s="81"/>
      <c r="L5978" s="81"/>
      <c r="M5978" s="81"/>
      <c r="N5978" s="81"/>
      <c r="O5978" s="81"/>
      <c r="P5978" s="81"/>
      <c r="Q5978" s="81"/>
      <c r="R5978" s="16">
        <v>1412640</v>
      </c>
      <c r="S5978" s="81">
        <v>1200</v>
      </c>
      <c r="T5978" s="76" t="s">
        <v>15828</v>
      </c>
      <c r="U5978" s="79" t="s">
        <v>35</v>
      </c>
      <c r="V5978" s="95"/>
    </row>
    <row r="5979" spans="1:22" s="5" customFormat="1" ht="37.5" x14ac:dyDescent="0.2">
      <c r="A5979" s="16">
        <v>5974</v>
      </c>
      <c r="B5979" s="21" t="s">
        <v>2962</v>
      </c>
      <c r="C5979" s="16" t="s">
        <v>168</v>
      </c>
      <c r="D5979" s="16" t="s">
        <v>169</v>
      </c>
      <c r="E5979" s="16" t="s">
        <v>11504</v>
      </c>
      <c r="F5979" s="16"/>
      <c r="G5979" s="75" t="s">
        <v>33</v>
      </c>
      <c r="H5979" s="257">
        <v>1412305</v>
      </c>
      <c r="I5979" s="257">
        <v>1</v>
      </c>
      <c r="J5979" s="75">
        <v>0</v>
      </c>
      <c r="K5979" s="75">
        <v>0</v>
      </c>
      <c r="L5979" s="75">
        <v>0</v>
      </c>
      <c r="M5979" s="75">
        <v>0</v>
      </c>
      <c r="N5979" s="75">
        <v>0</v>
      </c>
      <c r="O5979" s="75">
        <v>0</v>
      </c>
      <c r="P5979" s="75">
        <v>0</v>
      </c>
      <c r="Q5979" s="75">
        <v>0</v>
      </c>
      <c r="R5979" s="16">
        <v>1412305</v>
      </c>
      <c r="S5979" s="75">
        <v>1</v>
      </c>
      <c r="T5979" s="75" t="s">
        <v>1522</v>
      </c>
      <c r="U5979" s="75" t="s">
        <v>35</v>
      </c>
      <c r="V5979" s="75" t="s">
        <v>6861</v>
      </c>
    </row>
    <row r="5980" spans="1:22" s="5" customFormat="1" ht="37.5" x14ac:dyDescent="0.2">
      <c r="A5980" s="16">
        <v>5975</v>
      </c>
      <c r="B5980" s="21" t="s">
        <v>8892</v>
      </c>
      <c r="C5980" s="16" t="s">
        <v>1693</v>
      </c>
      <c r="D5980" s="16" t="s">
        <v>264</v>
      </c>
      <c r="E5980" s="16" t="s">
        <v>1694</v>
      </c>
      <c r="F5980" s="16"/>
      <c r="G5980" s="75" t="s">
        <v>33</v>
      </c>
      <c r="H5980" s="257">
        <v>532000</v>
      </c>
      <c r="I5980" s="257">
        <v>4</v>
      </c>
      <c r="J5980" s="75">
        <v>440000</v>
      </c>
      <c r="K5980" s="75">
        <v>2</v>
      </c>
      <c r="L5980" s="75">
        <v>0</v>
      </c>
      <c r="M5980" s="75">
        <v>0</v>
      </c>
      <c r="N5980" s="75">
        <v>0</v>
      </c>
      <c r="O5980" s="75">
        <v>2</v>
      </c>
      <c r="P5980" s="75">
        <v>440000</v>
      </c>
      <c r="Q5980" s="75">
        <v>2</v>
      </c>
      <c r="R5980" s="16">
        <v>1412000</v>
      </c>
      <c r="S5980" s="75">
        <v>10</v>
      </c>
      <c r="T5980" s="75" t="s">
        <v>213</v>
      </c>
      <c r="U5980" s="75" t="s">
        <v>7048</v>
      </c>
      <c r="V5980" s="75" t="s">
        <v>7048</v>
      </c>
    </row>
    <row r="5981" spans="1:22" s="5" customFormat="1" ht="56.25" x14ac:dyDescent="0.2">
      <c r="A5981" s="16">
        <v>5976</v>
      </c>
      <c r="B5981" s="21" t="s">
        <v>2391</v>
      </c>
      <c r="C5981" s="16" t="s">
        <v>2392</v>
      </c>
      <c r="D5981" s="16" t="s">
        <v>2393</v>
      </c>
      <c r="E5981" s="16" t="s">
        <v>10787</v>
      </c>
      <c r="F5981" s="16"/>
      <c r="G5981" s="75" t="s">
        <v>7084</v>
      </c>
      <c r="H5981" s="257">
        <v>1411200</v>
      </c>
      <c r="I5981" s="257" t="s">
        <v>10528</v>
      </c>
      <c r="J5981" s="75"/>
      <c r="K5981" s="75"/>
      <c r="L5981" s="75"/>
      <c r="M5981" s="75"/>
      <c r="N5981" s="75"/>
      <c r="O5981" s="75"/>
      <c r="P5981" s="75"/>
      <c r="Q5981" s="75"/>
      <c r="R5981" s="16">
        <v>1411200</v>
      </c>
      <c r="S5981" s="75">
        <v>240</v>
      </c>
      <c r="T5981" s="75" t="s">
        <v>76</v>
      </c>
      <c r="U5981" s="75" t="s">
        <v>2567</v>
      </c>
      <c r="V5981" s="75" t="s">
        <v>10788</v>
      </c>
    </row>
    <row r="5982" spans="1:22" s="5" customFormat="1" ht="75" x14ac:dyDescent="0.2">
      <c r="A5982" s="16">
        <v>5977</v>
      </c>
      <c r="B5982" s="51" t="s">
        <v>2436</v>
      </c>
      <c r="C5982" s="51" t="s">
        <v>2437</v>
      </c>
      <c r="D5982" s="51" t="s">
        <v>2438</v>
      </c>
      <c r="E5982" s="51" t="s">
        <v>15183</v>
      </c>
      <c r="F5982" s="51"/>
      <c r="G5982" s="256" t="s">
        <v>9115</v>
      </c>
      <c r="H5982" s="502">
        <v>1411200</v>
      </c>
      <c r="I5982" s="257" t="s">
        <v>9113</v>
      </c>
      <c r="J5982" s="82"/>
      <c r="K5982" s="82"/>
      <c r="L5982" s="82"/>
      <c r="M5982" s="82"/>
      <c r="N5982" s="82"/>
      <c r="O5982" s="82"/>
      <c r="P5982" s="82"/>
      <c r="Q5982" s="82"/>
      <c r="R5982" s="16">
        <v>1411200</v>
      </c>
      <c r="S5982" s="75">
        <v>1</v>
      </c>
      <c r="T5982" s="256" t="s">
        <v>14655</v>
      </c>
      <c r="U5982" s="256"/>
      <c r="V5982" s="82"/>
    </row>
    <row r="5983" spans="1:22" s="5" customFormat="1" ht="75" x14ac:dyDescent="0.2">
      <c r="A5983" s="16">
        <v>5978</v>
      </c>
      <c r="B5983" s="51" t="s">
        <v>2436</v>
      </c>
      <c r="C5983" s="51" t="s">
        <v>2437</v>
      </c>
      <c r="D5983" s="51" t="s">
        <v>2438</v>
      </c>
      <c r="E5983" s="51" t="s">
        <v>2438</v>
      </c>
      <c r="F5983" s="51"/>
      <c r="G5983" s="256" t="s">
        <v>9115</v>
      </c>
      <c r="H5983" s="502">
        <v>1411200</v>
      </c>
      <c r="I5983" s="257" t="s">
        <v>9113</v>
      </c>
      <c r="J5983" s="82"/>
      <c r="K5983" s="82"/>
      <c r="L5983" s="82"/>
      <c r="M5983" s="82"/>
      <c r="N5983" s="82"/>
      <c r="O5983" s="82"/>
      <c r="P5983" s="82"/>
      <c r="Q5983" s="82"/>
      <c r="R5983" s="16">
        <v>1411200</v>
      </c>
      <c r="S5983" s="75">
        <v>1</v>
      </c>
      <c r="T5983" s="256" t="s">
        <v>14655</v>
      </c>
      <c r="U5983" s="256"/>
      <c r="V5983" s="82"/>
    </row>
    <row r="5984" spans="1:22" s="5" customFormat="1" ht="56.25" x14ac:dyDescent="0.2">
      <c r="A5984" s="16">
        <v>5979</v>
      </c>
      <c r="B5984" s="51" t="s">
        <v>5601</v>
      </c>
      <c r="C5984" s="51" t="s">
        <v>5602</v>
      </c>
      <c r="D5984" s="51" t="s">
        <v>5603</v>
      </c>
      <c r="E5984" s="51" t="s">
        <v>15184</v>
      </c>
      <c r="F5984" s="51"/>
      <c r="G5984" s="256" t="s">
        <v>9115</v>
      </c>
      <c r="H5984" s="502">
        <v>1411200</v>
      </c>
      <c r="I5984" s="257" t="s">
        <v>9497</v>
      </c>
      <c r="J5984" s="82"/>
      <c r="K5984" s="82"/>
      <c r="L5984" s="82"/>
      <c r="M5984" s="82"/>
      <c r="N5984" s="82"/>
      <c r="O5984" s="82"/>
      <c r="P5984" s="82"/>
      <c r="Q5984" s="82"/>
      <c r="R5984" s="16">
        <v>1411200</v>
      </c>
      <c r="S5984" s="75">
        <v>28</v>
      </c>
      <c r="T5984" s="256" t="s">
        <v>14655</v>
      </c>
      <c r="U5984" s="256"/>
      <c r="V5984" s="82"/>
    </row>
    <row r="5985" spans="1:22" s="5" customFormat="1" ht="75" x14ac:dyDescent="0.2">
      <c r="A5985" s="16">
        <v>5980</v>
      </c>
      <c r="B5985" s="51" t="s">
        <v>2436</v>
      </c>
      <c r="C5985" s="51" t="s">
        <v>2437</v>
      </c>
      <c r="D5985" s="51" t="s">
        <v>2438</v>
      </c>
      <c r="E5985" s="51" t="s">
        <v>15185</v>
      </c>
      <c r="F5985" s="51"/>
      <c r="G5985" s="256" t="s">
        <v>9115</v>
      </c>
      <c r="H5985" s="502">
        <v>1411200</v>
      </c>
      <c r="I5985" s="257" t="s">
        <v>9113</v>
      </c>
      <c r="J5985" s="82"/>
      <c r="K5985" s="82"/>
      <c r="L5985" s="82"/>
      <c r="M5985" s="82"/>
      <c r="N5985" s="82"/>
      <c r="O5985" s="82"/>
      <c r="P5985" s="82"/>
      <c r="Q5985" s="82"/>
      <c r="R5985" s="16">
        <v>1411200</v>
      </c>
      <c r="S5985" s="75">
        <v>1</v>
      </c>
      <c r="T5985" s="256" t="s">
        <v>14655</v>
      </c>
      <c r="U5985" s="256"/>
      <c r="V5985" s="82"/>
    </row>
    <row r="5986" spans="1:22" s="5" customFormat="1" ht="75" x14ac:dyDescent="0.2">
      <c r="A5986" s="16">
        <v>5981</v>
      </c>
      <c r="B5986" s="51" t="s">
        <v>2436</v>
      </c>
      <c r="C5986" s="51" t="s">
        <v>2437</v>
      </c>
      <c r="D5986" s="51" t="s">
        <v>2438</v>
      </c>
      <c r="E5986" s="51" t="s">
        <v>15186</v>
      </c>
      <c r="F5986" s="51"/>
      <c r="G5986" s="256" t="s">
        <v>9115</v>
      </c>
      <c r="H5986" s="502">
        <v>1411200</v>
      </c>
      <c r="I5986" s="257" t="s">
        <v>9113</v>
      </c>
      <c r="J5986" s="82"/>
      <c r="K5986" s="82"/>
      <c r="L5986" s="82"/>
      <c r="M5986" s="82"/>
      <c r="N5986" s="82"/>
      <c r="O5986" s="82"/>
      <c r="P5986" s="82"/>
      <c r="Q5986" s="82"/>
      <c r="R5986" s="16">
        <v>1411200</v>
      </c>
      <c r="S5986" s="75">
        <v>1</v>
      </c>
      <c r="T5986" s="256" t="s">
        <v>14655</v>
      </c>
      <c r="U5986" s="256"/>
      <c r="V5986" s="82"/>
    </row>
    <row r="5987" spans="1:22" s="5" customFormat="1" ht="75" x14ac:dyDescent="0.2">
      <c r="A5987" s="16">
        <v>5982</v>
      </c>
      <c r="B5987" s="51" t="s">
        <v>2436</v>
      </c>
      <c r="C5987" s="51" t="s">
        <v>2437</v>
      </c>
      <c r="D5987" s="51" t="s">
        <v>2438</v>
      </c>
      <c r="E5987" s="51" t="s">
        <v>15187</v>
      </c>
      <c r="F5987" s="51"/>
      <c r="G5987" s="256" t="s">
        <v>9115</v>
      </c>
      <c r="H5987" s="502">
        <v>1411200</v>
      </c>
      <c r="I5987" s="257" t="s">
        <v>9113</v>
      </c>
      <c r="J5987" s="82"/>
      <c r="K5987" s="82"/>
      <c r="L5987" s="82"/>
      <c r="M5987" s="82"/>
      <c r="N5987" s="82"/>
      <c r="O5987" s="82"/>
      <c r="P5987" s="82"/>
      <c r="Q5987" s="82"/>
      <c r="R5987" s="16">
        <v>1411200</v>
      </c>
      <c r="S5987" s="75">
        <v>1</v>
      </c>
      <c r="T5987" s="256" t="s">
        <v>14655</v>
      </c>
      <c r="U5987" s="256"/>
      <c r="V5987" s="82"/>
    </row>
    <row r="5988" spans="1:22" s="5" customFormat="1" ht="75" x14ac:dyDescent="0.2">
      <c r="A5988" s="16">
        <v>5983</v>
      </c>
      <c r="B5988" s="51" t="s">
        <v>915</v>
      </c>
      <c r="C5988" s="51" t="s">
        <v>5465</v>
      </c>
      <c r="D5988" s="51" t="s">
        <v>5466</v>
      </c>
      <c r="E5988" s="51" t="s">
        <v>15188</v>
      </c>
      <c r="F5988" s="40" t="s">
        <v>14449</v>
      </c>
      <c r="G5988" s="256" t="s">
        <v>9115</v>
      </c>
      <c r="H5988" s="502">
        <v>1411200</v>
      </c>
      <c r="I5988" s="257" t="s">
        <v>9404</v>
      </c>
      <c r="J5988" s="82"/>
      <c r="K5988" s="82"/>
      <c r="L5988" s="82"/>
      <c r="M5988" s="82"/>
      <c r="N5988" s="82"/>
      <c r="O5988" s="82"/>
      <c r="P5988" s="82"/>
      <c r="Q5988" s="82"/>
      <c r="R5988" s="16">
        <v>1411200</v>
      </c>
      <c r="S5988" s="75">
        <v>30</v>
      </c>
      <c r="T5988" s="256" t="s">
        <v>14655</v>
      </c>
      <c r="U5988" s="256"/>
      <c r="V5988" s="82"/>
    </row>
    <row r="5989" spans="1:22" s="5" customFormat="1" ht="75" x14ac:dyDescent="0.2">
      <c r="A5989" s="16">
        <v>5984</v>
      </c>
      <c r="B5989" s="51" t="s">
        <v>2436</v>
      </c>
      <c r="C5989" s="51" t="s">
        <v>2437</v>
      </c>
      <c r="D5989" s="51" t="s">
        <v>2438</v>
      </c>
      <c r="E5989" s="51" t="s">
        <v>15185</v>
      </c>
      <c r="F5989" s="40" t="s">
        <v>14449</v>
      </c>
      <c r="G5989" s="256" t="s">
        <v>9115</v>
      </c>
      <c r="H5989" s="502">
        <v>1411200</v>
      </c>
      <c r="I5989" s="257" t="s">
        <v>9113</v>
      </c>
      <c r="J5989" s="82"/>
      <c r="K5989" s="82"/>
      <c r="L5989" s="82"/>
      <c r="M5989" s="82"/>
      <c r="N5989" s="82"/>
      <c r="O5989" s="82"/>
      <c r="P5989" s="82"/>
      <c r="Q5989" s="82"/>
      <c r="R5989" s="16">
        <v>1411200</v>
      </c>
      <c r="S5989" s="75">
        <v>1</v>
      </c>
      <c r="T5989" s="256" t="s">
        <v>14655</v>
      </c>
      <c r="U5989" s="256"/>
      <c r="V5989" s="82"/>
    </row>
    <row r="5990" spans="1:22" s="5" customFormat="1" ht="75" x14ac:dyDescent="0.2">
      <c r="A5990" s="16">
        <v>5985</v>
      </c>
      <c r="B5990" s="21" t="s">
        <v>3355</v>
      </c>
      <c r="C5990" s="16" t="s">
        <v>5491</v>
      </c>
      <c r="D5990" s="16" t="s">
        <v>5492</v>
      </c>
      <c r="E5990" s="16" t="s">
        <v>5493</v>
      </c>
      <c r="F5990" s="16"/>
      <c r="G5990" s="75" t="s">
        <v>1493</v>
      </c>
      <c r="H5990" s="257">
        <v>1410816</v>
      </c>
      <c r="I5990" s="257">
        <v>64</v>
      </c>
      <c r="J5990" s="75">
        <v>0</v>
      </c>
      <c r="K5990" s="75">
        <v>0</v>
      </c>
      <c r="L5990" s="75">
        <v>0</v>
      </c>
      <c r="M5990" s="75">
        <v>0</v>
      </c>
      <c r="N5990" s="75">
        <v>0</v>
      </c>
      <c r="O5990" s="75">
        <v>0</v>
      </c>
      <c r="P5990" s="75">
        <v>0</v>
      </c>
      <c r="Q5990" s="75">
        <v>0</v>
      </c>
      <c r="R5990" s="16">
        <v>1410816</v>
      </c>
      <c r="S5990" s="75">
        <v>64</v>
      </c>
      <c r="T5990" s="75" t="s">
        <v>76</v>
      </c>
      <c r="U5990" s="75" t="s">
        <v>2567</v>
      </c>
      <c r="V5990" s="75" t="s">
        <v>199</v>
      </c>
    </row>
    <row r="5991" spans="1:22" s="5" customFormat="1" ht="37.5" x14ac:dyDescent="0.2">
      <c r="A5991" s="16">
        <v>5986</v>
      </c>
      <c r="B5991" s="21" t="s">
        <v>2862</v>
      </c>
      <c r="C5991" s="16" t="s">
        <v>5768</v>
      </c>
      <c r="D5991" s="16" t="s">
        <v>5769</v>
      </c>
      <c r="E5991" s="16" t="s">
        <v>10653</v>
      </c>
      <c r="F5991" s="16"/>
      <c r="G5991" s="75" t="s">
        <v>9115</v>
      </c>
      <c r="H5991" s="257">
        <v>1410516.8</v>
      </c>
      <c r="I5991" s="257" t="s">
        <v>9201</v>
      </c>
      <c r="J5991" s="75"/>
      <c r="K5991" s="75"/>
      <c r="L5991" s="75"/>
      <c r="M5991" s="75"/>
      <c r="N5991" s="75"/>
      <c r="O5991" s="75"/>
      <c r="P5991" s="75"/>
      <c r="Q5991" s="75"/>
      <c r="R5991" s="16">
        <v>1410516.8</v>
      </c>
      <c r="S5991" s="75">
        <v>5</v>
      </c>
      <c r="T5991" s="75" t="s">
        <v>76</v>
      </c>
      <c r="U5991" s="75" t="s">
        <v>294</v>
      </c>
      <c r="V5991" s="75" t="s">
        <v>10654</v>
      </c>
    </row>
    <row r="5992" spans="1:22" s="5" customFormat="1" ht="300" x14ac:dyDescent="0.2">
      <c r="A5992" s="16">
        <v>5987</v>
      </c>
      <c r="B5992" s="21" t="s">
        <v>6627</v>
      </c>
      <c r="C5992" s="16" t="s">
        <v>6628</v>
      </c>
      <c r="D5992" s="16" t="s">
        <v>1501</v>
      </c>
      <c r="E5992" s="16" t="s">
        <v>6629</v>
      </c>
      <c r="F5992" s="16"/>
      <c r="G5992" s="75" t="s">
        <v>7035</v>
      </c>
      <c r="H5992" s="257">
        <v>1410150</v>
      </c>
      <c r="I5992" s="257">
        <v>1580</v>
      </c>
      <c r="J5992" s="75">
        <v>0</v>
      </c>
      <c r="K5992" s="75">
        <v>0</v>
      </c>
      <c r="L5992" s="75">
        <v>0</v>
      </c>
      <c r="M5992" s="75">
        <v>0</v>
      </c>
      <c r="N5992" s="75">
        <v>0</v>
      </c>
      <c r="O5992" s="75">
        <v>0</v>
      </c>
      <c r="P5992" s="75">
        <v>0</v>
      </c>
      <c r="Q5992" s="75">
        <v>0</v>
      </c>
      <c r="R5992" s="16">
        <v>1410150</v>
      </c>
      <c r="S5992" s="75">
        <v>1580</v>
      </c>
      <c r="T5992" s="75" t="s">
        <v>76</v>
      </c>
      <c r="U5992" s="75"/>
      <c r="V5992" s="75"/>
    </row>
    <row r="5993" spans="1:22" s="5" customFormat="1" ht="225" x14ac:dyDescent="0.2">
      <c r="A5993" s="16">
        <v>5988</v>
      </c>
      <c r="B5993" s="21" t="s">
        <v>6632</v>
      </c>
      <c r="C5993" s="16" t="s">
        <v>6633</v>
      </c>
      <c r="D5993" s="16" t="s">
        <v>6634</v>
      </c>
      <c r="E5993" s="16" t="s">
        <v>6635</v>
      </c>
      <c r="F5993" s="16"/>
      <c r="G5993" s="75" t="s">
        <v>1493</v>
      </c>
      <c r="H5993" s="257">
        <v>1406636</v>
      </c>
      <c r="I5993" s="257">
        <v>7</v>
      </c>
      <c r="J5993" s="75">
        <v>0</v>
      </c>
      <c r="K5993" s="75">
        <v>0</v>
      </c>
      <c r="L5993" s="75">
        <v>0</v>
      </c>
      <c r="M5993" s="75">
        <v>0</v>
      </c>
      <c r="N5993" s="75">
        <v>0</v>
      </c>
      <c r="O5993" s="75">
        <v>0</v>
      </c>
      <c r="P5993" s="75">
        <v>0</v>
      </c>
      <c r="Q5993" s="75">
        <v>0</v>
      </c>
      <c r="R5993" s="16">
        <v>1406636</v>
      </c>
      <c r="S5993" s="75">
        <v>7</v>
      </c>
      <c r="T5993" s="75" t="s">
        <v>76</v>
      </c>
      <c r="U5993" s="75"/>
      <c r="V5993" s="75"/>
    </row>
    <row r="5994" spans="1:22" s="5" customFormat="1" ht="131.25" x14ac:dyDescent="0.2">
      <c r="A5994" s="16">
        <v>5989</v>
      </c>
      <c r="B5994" s="21" t="s">
        <v>6372</v>
      </c>
      <c r="C5994" s="16" t="s">
        <v>6373</v>
      </c>
      <c r="D5994" s="16" t="s">
        <v>6374</v>
      </c>
      <c r="E5994" s="16" t="s">
        <v>6375</v>
      </c>
      <c r="F5994" s="16"/>
      <c r="G5994" s="75" t="s">
        <v>1493</v>
      </c>
      <c r="H5994" s="257">
        <v>1404600</v>
      </c>
      <c r="I5994" s="257">
        <v>3</v>
      </c>
      <c r="J5994" s="75">
        <v>0</v>
      </c>
      <c r="K5994" s="75">
        <v>0</v>
      </c>
      <c r="L5994" s="75">
        <v>0</v>
      </c>
      <c r="M5994" s="75">
        <v>0</v>
      </c>
      <c r="N5994" s="75">
        <v>0</v>
      </c>
      <c r="O5994" s="75">
        <v>0</v>
      </c>
      <c r="P5994" s="75">
        <v>0</v>
      </c>
      <c r="Q5994" s="75">
        <v>0</v>
      </c>
      <c r="R5994" s="16">
        <v>1404600</v>
      </c>
      <c r="S5994" s="75">
        <v>3</v>
      </c>
      <c r="T5994" s="75" t="s">
        <v>76</v>
      </c>
      <c r="U5994" s="75"/>
      <c r="V5994" s="75"/>
    </row>
    <row r="5995" spans="1:22" s="5" customFormat="1" ht="93.75" x14ac:dyDescent="0.2">
      <c r="A5995" s="16">
        <v>5990</v>
      </c>
      <c r="B5995" s="21" t="s">
        <v>6046</v>
      </c>
      <c r="C5995" s="16" t="s">
        <v>6781</v>
      </c>
      <c r="D5995" s="16" t="s">
        <v>6782</v>
      </c>
      <c r="E5995" s="16" t="s">
        <v>10926</v>
      </c>
      <c r="F5995" s="16"/>
      <c r="G5995" s="75" t="s">
        <v>9115</v>
      </c>
      <c r="H5995" s="257">
        <v>1404144</v>
      </c>
      <c r="I5995" s="257" t="s">
        <v>7128</v>
      </c>
      <c r="J5995" s="75"/>
      <c r="K5995" s="75"/>
      <c r="L5995" s="75"/>
      <c r="M5995" s="75"/>
      <c r="N5995" s="75"/>
      <c r="O5995" s="75"/>
      <c r="P5995" s="75"/>
      <c r="Q5995" s="75"/>
      <c r="R5995" s="16">
        <v>1404144</v>
      </c>
      <c r="S5995" s="75">
        <v>20</v>
      </c>
      <c r="T5995" s="75" t="s">
        <v>76</v>
      </c>
      <c r="U5995" s="75" t="s">
        <v>1274</v>
      </c>
      <c r="V5995" s="75" t="s">
        <v>10925</v>
      </c>
    </row>
    <row r="5996" spans="1:22" s="5" customFormat="1" ht="37.5" x14ac:dyDescent="0.2">
      <c r="A5996" s="16">
        <v>5991</v>
      </c>
      <c r="B5996" s="16" t="s">
        <v>2966</v>
      </c>
      <c r="C5996" s="16" t="s">
        <v>5589</v>
      </c>
      <c r="D5996" s="16" t="s">
        <v>5590</v>
      </c>
      <c r="E5996" s="16" t="s">
        <v>13707</v>
      </c>
      <c r="F5996" s="16"/>
      <c r="G5996" s="71" t="s">
        <v>9115</v>
      </c>
      <c r="H5996" s="104">
        <v>1403710</v>
      </c>
      <c r="I5996" s="104" t="s">
        <v>9120</v>
      </c>
      <c r="J5996" s="104"/>
      <c r="K5996" s="104"/>
      <c r="L5996" s="104"/>
      <c r="M5996" s="104"/>
      <c r="N5996" s="104"/>
      <c r="O5996" s="104"/>
      <c r="P5996" s="104"/>
      <c r="Q5996" s="104"/>
      <c r="R5996" s="16">
        <v>1403710</v>
      </c>
      <c r="S5996" s="339">
        <v>2</v>
      </c>
      <c r="T5996" s="92" t="s">
        <v>13573</v>
      </c>
      <c r="U5996" s="105"/>
      <c r="V5996" s="105" t="s">
        <v>13708</v>
      </c>
    </row>
    <row r="5997" spans="1:22" s="5" customFormat="1" ht="37.5" x14ac:dyDescent="0.2">
      <c r="A5997" s="16">
        <v>5992</v>
      </c>
      <c r="B5997" s="21" t="s">
        <v>1499</v>
      </c>
      <c r="C5997" s="16" t="s">
        <v>1500</v>
      </c>
      <c r="D5997" s="16" t="s">
        <v>1501</v>
      </c>
      <c r="E5997" s="16" t="s">
        <v>10638</v>
      </c>
      <c r="F5997" s="16"/>
      <c r="G5997" s="75" t="s">
        <v>9115</v>
      </c>
      <c r="H5997" s="257">
        <v>1403136</v>
      </c>
      <c r="I5997" s="257" t="s">
        <v>9130</v>
      </c>
      <c r="J5997" s="75"/>
      <c r="K5997" s="75"/>
      <c r="L5997" s="75"/>
      <c r="M5997" s="75"/>
      <c r="N5997" s="75"/>
      <c r="O5997" s="75"/>
      <c r="P5997" s="75"/>
      <c r="Q5997" s="75"/>
      <c r="R5997" s="16">
        <v>1403136</v>
      </c>
      <c r="S5997" s="75">
        <v>3</v>
      </c>
      <c r="T5997" s="75" t="s">
        <v>76</v>
      </c>
      <c r="U5997" s="75" t="s">
        <v>61</v>
      </c>
      <c r="V5997" s="75" t="s">
        <v>10639</v>
      </c>
    </row>
    <row r="5998" spans="1:22" s="5" customFormat="1" ht="56.25" x14ac:dyDescent="0.2">
      <c r="A5998" s="16">
        <v>5993</v>
      </c>
      <c r="B5998" s="21" t="s">
        <v>1036</v>
      </c>
      <c r="C5998" s="16" t="s">
        <v>5702</v>
      </c>
      <c r="D5998" s="16" t="s">
        <v>5703</v>
      </c>
      <c r="E5998" s="16" t="s">
        <v>10423</v>
      </c>
      <c r="F5998" s="16"/>
      <c r="G5998" s="75" t="s">
        <v>9115</v>
      </c>
      <c r="H5998" s="257">
        <v>1402968</v>
      </c>
      <c r="I5998" s="257" t="s">
        <v>9113</v>
      </c>
      <c r="J5998" s="75"/>
      <c r="K5998" s="75"/>
      <c r="L5998" s="75"/>
      <c r="M5998" s="75"/>
      <c r="N5998" s="75"/>
      <c r="O5998" s="75"/>
      <c r="P5998" s="75"/>
      <c r="Q5998" s="75"/>
      <c r="R5998" s="16">
        <v>1402968</v>
      </c>
      <c r="S5998" s="75">
        <v>1</v>
      </c>
      <c r="T5998" s="75" t="s">
        <v>76</v>
      </c>
      <c r="U5998" s="75" t="s">
        <v>2567</v>
      </c>
      <c r="V5998" s="75" t="s">
        <v>10424</v>
      </c>
    </row>
    <row r="5999" spans="1:22" s="5" customFormat="1" ht="409.5" x14ac:dyDescent="0.2">
      <c r="A5999" s="16">
        <v>5994</v>
      </c>
      <c r="B5999" s="21" t="s">
        <v>3882</v>
      </c>
      <c r="C5999" s="16" t="s">
        <v>726</v>
      </c>
      <c r="D5999" s="16" t="s">
        <v>727</v>
      </c>
      <c r="E5999" s="16" t="s">
        <v>3883</v>
      </c>
      <c r="F5999" s="16"/>
      <c r="G5999" s="75" t="s">
        <v>33</v>
      </c>
      <c r="H5999" s="257">
        <v>280500</v>
      </c>
      <c r="I5999" s="257">
        <v>51</v>
      </c>
      <c r="J5999" s="75">
        <v>280500</v>
      </c>
      <c r="K5999" s="75">
        <v>51</v>
      </c>
      <c r="L5999" s="75">
        <v>280500</v>
      </c>
      <c r="M5999" s="75">
        <v>51</v>
      </c>
      <c r="N5999" s="75">
        <v>280500</v>
      </c>
      <c r="O5999" s="75">
        <v>51</v>
      </c>
      <c r="P5999" s="75">
        <v>280500</v>
      </c>
      <c r="Q5999" s="75">
        <v>51</v>
      </c>
      <c r="R5999" s="16">
        <v>1402500</v>
      </c>
      <c r="S5999" s="75">
        <v>255</v>
      </c>
      <c r="T5999" s="75" t="s">
        <v>25</v>
      </c>
      <c r="U5999" s="75" t="s">
        <v>83</v>
      </c>
      <c r="V5999" s="75" t="s">
        <v>6839</v>
      </c>
    </row>
    <row r="6000" spans="1:22" s="5" customFormat="1" ht="409.5" x14ac:dyDescent="0.2">
      <c r="A6000" s="16">
        <v>5995</v>
      </c>
      <c r="B6000" s="21" t="s">
        <v>3882</v>
      </c>
      <c r="C6000" s="16" t="s">
        <v>726</v>
      </c>
      <c r="D6000" s="16" t="s">
        <v>727</v>
      </c>
      <c r="E6000" s="16" t="s">
        <v>3883</v>
      </c>
      <c r="F6000" s="16"/>
      <c r="G6000" s="75" t="s">
        <v>33</v>
      </c>
      <c r="H6000" s="257">
        <v>280500</v>
      </c>
      <c r="I6000" s="257">
        <v>51</v>
      </c>
      <c r="J6000" s="75">
        <v>280500</v>
      </c>
      <c r="K6000" s="75">
        <v>51</v>
      </c>
      <c r="L6000" s="75">
        <v>280500</v>
      </c>
      <c r="M6000" s="75">
        <v>51</v>
      </c>
      <c r="N6000" s="75">
        <v>280500</v>
      </c>
      <c r="O6000" s="75">
        <v>51</v>
      </c>
      <c r="P6000" s="75">
        <v>280500</v>
      </c>
      <c r="Q6000" s="75">
        <v>51</v>
      </c>
      <c r="R6000" s="16">
        <v>1402500</v>
      </c>
      <c r="S6000" s="75">
        <v>255</v>
      </c>
      <c r="T6000" s="75" t="s">
        <v>25</v>
      </c>
      <c r="U6000" s="75" t="s">
        <v>2567</v>
      </c>
      <c r="V6000" s="75" t="s">
        <v>3884</v>
      </c>
    </row>
    <row r="6001" spans="1:22" s="5" customFormat="1" ht="37.5" customHeight="1" x14ac:dyDescent="0.3">
      <c r="A6001" s="16">
        <v>5996</v>
      </c>
      <c r="B6001" s="123" t="s">
        <v>15542</v>
      </c>
      <c r="C6001" s="123" t="s">
        <v>15543</v>
      </c>
      <c r="D6001" s="123" t="s">
        <v>15544</v>
      </c>
      <c r="E6001" s="123" t="s">
        <v>15570</v>
      </c>
      <c r="F6001" s="123" t="s">
        <v>14449</v>
      </c>
      <c r="G6001" s="77" t="s">
        <v>33</v>
      </c>
      <c r="H6001" s="503">
        <v>1402156.8</v>
      </c>
      <c r="I6001" s="85">
        <v>240</v>
      </c>
      <c r="J6001" s="81"/>
      <c r="K6001" s="81"/>
      <c r="L6001" s="81"/>
      <c r="M6001" s="81"/>
      <c r="N6001" s="81"/>
      <c r="O6001" s="81"/>
      <c r="P6001" s="81"/>
      <c r="Q6001" s="81"/>
      <c r="R6001" s="16">
        <v>1402156.8</v>
      </c>
      <c r="S6001" s="81"/>
      <c r="T6001" s="77" t="s">
        <v>15693</v>
      </c>
      <c r="U6001" s="94" t="s">
        <v>89</v>
      </c>
      <c r="V6001" s="94" t="s">
        <v>15707</v>
      </c>
    </row>
    <row r="6002" spans="1:22" s="4" customFormat="1" ht="112.5" x14ac:dyDescent="0.3">
      <c r="A6002" s="16">
        <v>5997</v>
      </c>
      <c r="B6002" s="21" t="s">
        <v>5483</v>
      </c>
      <c r="C6002" s="16" t="s">
        <v>5484</v>
      </c>
      <c r="D6002" s="16" t="s">
        <v>5485</v>
      </c>
      <c r="E6002" s="16" t="s">
        <v>5486</v>
      </c>
      <c r="F6002" s="16"/>
      <c r="G6002" s="75" t="s">
        <v>49</v>
      </c>
      <c r="H6002" s="257">
        <v>1400320</v>
      </c>
      <c r="I6002" s="257">
        <v>80</v>
      </c>
      <c r="J6002" s="75">
        <v>0</v>
      </c>
      <c r="K6002" s="75">
        <v>0</v>
      </c>
      <c r="L6002" s="75">
        <v>0</v>
      </c>
      <c r="M6002" s="75">
        <v>0</v>
      </c>
      <c r="N6002" s="75">
        <v>0</v>
      </c>
      <c r="O6002" s="75">
        <v>0</v>
      </c>
      <c r="P6002" s="75">
        <v>0</v>
      </c>
      <c r="Q6002" s="75">
        <v>0</v>
      </c>
      <c r="R6002" s="16">
        <v>1400320</v>
      </c>
      <c r="S6002" s="75">
        <v>80</v>
      </c>
      <c r="T6002" s="75" t="s">
        <v>76</v>
      </c>
      <c r="U6002" s="75" t="s">
        <v>2567</v>
      </c>
      <c r="V6002" s="75" t="s">
        <v>199</v>
      </c>
    </row>
    <row r="6003" spans="1:22" s="4" customFormat="1" ht="409.5" x14ac:dyDescent="0.3">
      <c r="A6003" s="16">
        <v>5998</v>
      </c>
      <c r="B6003" s="21" t="s">
        <v>1109</v>
      </c>
      <c r="C6003" s="16" t="s">
        <v>1110</v>
      </c>
      <c r="D6003" s="16" t="s">
        <v>1414</v>
      </c>
      <c r="E6003" s="16" t="s">
        <v>5707</v>
      </c>
      <c r="F6003" s="16"/>
      <c r="G6003" s="75" t="s">
        <v>1493</v>
      </c>
      <c r="H6003" s="257">
        <v>1400000</v>
      </c>
      <c r="I6003" s="257">
        <v>1</v>
      </c>
      <c r="J6003" s="75">
        <v>0</v>
      </c>
      <c r="K6003" s="75">
        <v>0</v>
      </c>
      <c r="L6003" s="75">
        <v>0</v>
      </c>
      <c r="M6003" s="75">
        <v>0</v>
      </c>
      <c r="N6003" s="75">
        <v>0</v>
      </c>
      <c r="O6003" s="75">
        <v>0</v>
      </c>
      <c r="P6003" s="75">
        <v>0</v>
      </c>
      <c r="Q6003" s="75">
        <v>0</v>
      </c>
      <c r="R6003" s="16">
        <v>1400000</v>
      </c>
      <c r="S6003" s="75">
        <v>1</v>
      </c>
      <c r="T6003" s="75" t="s">
        <v>76</v>
      </c>
      <c r="U6003" s="75" t="s">
        <v>204</v>
      </c>
      <c r="V6003" s="75" t="s">
        <v>5708</v>
      </c>
    </row>
    <row r="6004" spans="1:22" s="9" customFormat="1" ht="281.25" x14ac:dyDescent="0.2">
      <c r="A6004" s="16">
        <v>5999</v>
      </c>
      <c r="B6004" s="21" t="s">
        <v>5709</v>
      </c>
      <c r="C6004" s="16" t="s">
        <v>5710</v>
      </c>
      <c r="D6004" s="16" t="s">
        <v>5711</v>
      </c>
      <c r="E6004" s="16" t="s">
        <v>6078</v>
      </c>
      <c r="F6004" s="16"/>
      <c r="G6004" s="75" t="s">
        <v>1493</v>
      </c>
      <c r="H6004" s="257">
        <v>1400000</v>
      </c>
      <c r="I6004" s="257">
        <v>1</v>
      </c>
      <c r="J6004" s="75">
        <v>0</v>
      </c>
      <c r="K6004" s="75">
        <v>0</v>
      </c>
      <c r="L6004" s="75">
        <v>0</v>
      </c>
      <c r="M6004" s="75">
        <v>0</v>
      </c>
      <c r="N6004" s="75">
        <v>0</v>
      </c>
      <c r="O6004" s="75">
        <v>0</v>
      </c>
      <c r="P6004" s="75">
        <v>0</v>
      </c>
      <c r="Q6004" s="75">
        <v>0</v>
      </c>
      <c r="R6004" s="16">
        <v>1400000</v>
      </c>
      <c r="S6004" s="75">
        <v>1</v>
      </c>
      <c r="T6004" s="75" t="s">
        <v>76</v>
      </c>
      <c r="U6004" s="75"/>
      <c r="V6004" s="75"/>
    </row>
    <row r="6005" spans="1:22" s="9" customFormat="1" ht="56.25" x14ac:dyDescent="0.2">
      <c r="A6005" s="16">
        <v>6000</v>
      </c>
      <c r="B6005" s="21" t="s">
        <v>8893</v>
      </c>
      <c r="C6005" s="16" t="s">
        <v>8768</v>
      </c>
      <c r="D6005" s="16" t="s">
        <v>8769</v>
      </c>
      <c r="E6005" s="16" t="s">
        <v>8770</v>
      </c>
      <c r="F6005" s="16"/>
      <c r="G6005" s="75" t="s">
        <v>33</v>
      </c>
      <c r="H6005" s="257">
        <v>399999.99999999994</v>
      </c>
      <c r="I6005" s="257">
        <v>2</v>
      </c>
      <c r="J6005" s="75">
        <v>500000</v>
      </c>
      <c r="K6005" s="75">
        <v>2</v>
      </c>
      <c r="L6005" s="75">
        <v>0</v>
      </c>
      <c r="M6005" s="75">
        <v>0</v>
      </c>
      <c r="N6005" s="75">
        <v>0</v>
      </c>
      <c r="O6005" s="75">
        <v>2</v>
      </c>
      <c r="P6005" s="75">
        <v>500000</v>
      </c>
      <c r="Q6005" s="75">
        <v>2</v>
      </c>
      <c r="R6005" s="16">
        <v>1400000</v>
      </c>
      <c r="S6005" s="75">
        <v>8</v>
      </c>
      <c r="T6005" s="75" t="s">
        <v>213</v>
      </c>
      <c r="U6005" s="75" t="s">
        <v>7048</v>
      </c>
      <c r="V6005" s="75" t="s">
        <v>7048</v>
      </c>
    </row>
    <row r="6006" spans="1:22" s="9" customFormat="1" ht="37.5" x14ac:dyDescent="0.2">
      <c r="A6006" s="16">
        <v>6001</v>
      </c>
      <c r="B6006" s="21" t="s">
        <v>2132</v>
      </c>
      <c r="C6006" s="16" t="s">
        <v>2133</v>
      </c>
      <c r="D6006" s="16" t="s">
        <v>2134</v>
      </c>
      <c r="E6006" s="16" t="s">
        <v>10587</v>
      </c>
      <c r="F6006" s="16"/>
      <c r="G6006" s="75" t="s">
        <v>7084</v>
      </c>
      <c r="H6006" s="257">
        <v>1400000</v>
      </c>
      <c r="I6006" s="257" t="s">
        <v>9385</v>
      </c>
      <c r="J6006" s="75"/>
      <c r="K6006" s="75"/>
      <c r="L6006" s="75"/>
      <c r="M6006" s="75"/>
      <c r="N6006" s="75"/>
      <c r="O6006" s="75"/>
      <c r="P6006" s="75"/>
      <c r="Q6006" s="75"/>
      <c r="R6006" s="16">
        <v>1400000</v>
      </c>
      <c r="S6006" s="75">
        <v>50</v>
      </c>
      <c r="T6006" s="75" t="s">
        <v>76</v>
      </c>
      <c r="U6006" s="75" t="s">
        <v>10588</v>
      </c>
      <c r="V6006" s="75" t="s">
        <v>10969</v>
      </c>
    </row>
    <row r="6007" spans="1:22" s="9" customFormat="1" ht="37.5" x14ac:dyDescent="0.2">
      <c r="A6007" s="16">
        <v>6002</v>
      </c>
      <c r="B6007" s="21" t="s">
        <v>2132</v>
      </c>
      <c r="C6007" s="16" t="s">
        <v>2133</v>
      </c>
      <c r="D6007" s="16" t="s">
        <v>2134</v>
      </c>
      <c r="E6007" s="16" t="s">
        <v>10587</v>
      </c>
      <c r="F6007" s="16"/>
      <c r="G6007" s="75" t="s">
        <v>7084</v>
      </c>
      <c r="H6007" s="257">
        <v>1400000</v>
      </c>
      <c r="I6007" s="257" t="s">
        <v>9385</v>
      </c>
      <c r="J6007" s="75"/>
      <c r="K6007" s="75"/>
      <c r="L6007" s="75"/>
      <c r="M6007" s="75"/>
      <c r="N6007" s="75"/>
      <c r="O6007" s="75"/>
      <c r="P6007" s="75"/>
      <c r="Q6007" s="75"/>
      <c r="R6007" s="16">
        <v>1400000</v>
      </c>
      <c r="S6007" s="75">
        <v>50</v>
      </c>
      <c r="T6007" s="75" t="s">
        <v>76</v>
      </c>
      <c r="U6007" s="75" t="s">
        <v>10588</v>
      </c>
      <c r="V6007" s="75" t="s">
        <v>10969</v>
      </c>
    </row>
    <row r="6008" spans="1:22" s="358" customFormat="1" ht="75" x14ac:dyDescent="0.3">
      <c r="A6008" s="16">
        <v>6003</v>
      </c>
      <c r="B6008" s="16" t="s">
        <v>2436</v>
      </c>
      <c r="C6008" s="16" t="s">
        <v>2437</v>
      </c>
      <c r="D6008" s="16" t="s">
        <v>2438</v>
      </c>
      <c r="E6008" s="16" t="s">
        <v>12844</v>
      </c>
      <c r="F6008" s="16"/>
      <c r="G6008" s="71" t="s">
        <v>9115</v>
      </c>
      <c r="H6008" s="339">
        <v>1400000</v>
      </c>
      <c r="I6008" s="339" t="s">
        <v>9113</v>
      </c>
      <c r="J6008" s="339"/>
      <c r="K6008" s="339"/>
      <c r="L6008" s="339"/>
      <c r="M6008" s="339"/>
      <c r="N6008" s="339"/>
      <c r="O6008" s="339"/>
      <c r="P6008" s="339"/>
      <c r="Q6008" s="339"/>
      <c r="R6008" s="16">
        <v>1400000</v>
      </c>
      <c r="S6008" s="339">
        <v>1</v>
      </c>
      <c r="T6008" s="135" t="s">
        <v>12359</v>
      </c>
      <c r="U6008" s="352"/>
      <c r="V6008" s="352"/>
    </row>
    <row r="6009" spans="1:22" s="358" customFormat="1" ht="93.75" x14ac:dyDescent="0.3">
      <c r="A6009" s="16">
        <v>6004</v>
      </c>
      <c r="B6009" s="113" t="s">
        <v>14536</v>
      </c>
      <c r="C6009" s="113" t="s">
        <v>14537</v>
      </c>
      <c r="D6009" s="113" t="s">
        <v>14538</v>
      </c>
      <c r="E6009" s="113" t="s">
        <v>14539</v>
      </c>
      <c r="F6009" s="20" t="s">
        <v>14449</v>
      </c>
      <c r="G6009" s="78" t="s">
        <v>9115</v>
      </c>
      <c r="H6009" s="503">
        <v>1400000</v>
      </c>
      <c r="I6009" s="87" t="s">
        <v>9113</v>
      </c>
      <c r="J6009" s="76"/>
      <c r="K6009" s="76"/>
      <c r="L6009" s="76"/>
      <c r="M6009" s="76"/>
      <c r="N6009" s="76"/>
      <c r="O6009" s="76"/>
      <c r="P6009" s="76"/>
      <c r="Q6009" s="76"/>
      <c r="R6009" s="16">
        <v>1400000</v>
      </c>
      <c r="S6009" s="77">
        <v>1</v>
      </c>
      <c r="T6009" s="78" t="s">
        <v>14450</v>
      </c>
      <c r="U6009" s="75"/>
      <c r="V6009" s="79"/>
    </row>
    <row r="6010" spans="1:22" s="358" customFormat="1" ht="56.25" x14ac:dyDescent="0.3">
      <c r="A6010" s="16">
        <v>6005</v>
      </c>
      <c r="B6010" s="51" t="s">
        <v>2175</v>
      </c>
      <c r="C6010" s="51" t="s">
        <v>11317</v>
      </c>
      <c r="D6010" s="51" t="s">
        <v>1501</v>
      </c>
      <c r="E6010" s="51" t="s">
        <v>15189</v>
      </c>
      <c r="F6010" s="40" t="s">
        <v>14449</v>
      </c>
      <c r="G6010" s="256" t="s">
        <v>9115</v>
      </c>
      <c r="H6010" s="502">
        <v>1400000</v>
      </c>
      <c r="I6010" s="257" t="s">
        <v>9201</v>
      </c>
      <c r="J6010" s="82"/>
      <c r="K6010" s="82"/>
      <c r="L6010" s="82"/>
      <c r="M6010" s="82"/>
      <c r="N6010" s="82"/>
      <c r="O6010" s="82"/>
      <c r="P6010" s="82"/>
      <c r="Q6010" s="82"/>
      <c r="R6010" s="16">
        <v>1400000</v>
      </c>
      <c r="S6010" s="75">
        <v>5</v>
      </c>
      <c r="T6010" s="256" t="s">
        <v>14655</v>
      </c>
      <c r="U6010" s="256"/>
      <c r="V6010" s="82"/>
    </row>
    <row r="6011" spans="1:22" s="358" customFormat="1" ht="75" x14ac:dyDescent="0.3">
      <c r="A6011" s="16">
        <v>6006</v>
      </c>
      <c r="B6011" s="51" t="s">
        <v>15190</v>
      </c>
      <c r="C6011" s="51" t="s">
        <v>15191</v>
      </c>
      <c r="D6011" s="51" t="s">
        <v>15192</v>
      </c>
      <c r="E6011" s="51" t="s">
        <v>15193</v>
      </c>
      <c r="F6011" s="40" t="s">
        <v>14449</v>
      </c>
      <c r="G6011" s="256" t="s">
        <v>9115</v>
      </c>
      <c r="H6011" s="502">
        <v>1400000</v>
      </c>
      <c r="I6011" s="257" t="s">
        <v>9201</v>
      </c>
      <c r="J6011" s="82"/>
      <c r="K6011" s="82"/>
      <c r="L6011" s="82"/>
      <c r="M6011" s="82"/>
      <c r="N6011" s="82"/>
      <c r="O6011" s="82"/>
      <c r="P6011" s="82"/>
      <c r="Q6011" s="82"/>
      <c r="R6011" s="16">
        <v>1400000</v>
      </c>
      <c r="S6011" s="75">
        <v>5</v>
      </c>
      <c r="T6011" s="256" t="s">
        <v>14655</v>
      </c>
      <c r="U6011" s="256"/>
      <c r="V6011" s="82"/>
    </row>
    <row r="6012" spans="1:22" s="358" customFormat="1" ht="75" x14ac:dyDescent="0.3">
      <c r="A6012" s="16">
        <v>6007</v>
      </c>
      <c r="B6012" s="51" t="s">
        <v>2548</v>
      </c>
      <c r="C6012" s="51" t="s">
        <v>2549</v>
      </c>
      <c r="D6012" s="51" t="s">
        <v>2550</v>
      </c>
      <c r="E6012" s="51" t="s">
        <v>15194</v>
      </c>
      <c r="F6012" s="40" t="s">
        <v>14449</v>
      </c>
      <c r="G6012" s="256" t="s">
        <v>9115</v>
      </c>
      <c r="H6012" s="502">
        <v>1400000</v>
      </c>
      <c r="I6012" s="257" t="s">
        <v>9113</v>
      </c>
      <c r="J6012" s="82"/>
      <c r="K6012" s="82"/>
      <c r="L6012" s="82"/>
      <c r="M6012" s="82"/>
      <c r="N6012" s="82"/>
      <c r="O6012" s="82"/>
      <c r="P6012" s="82"/>
      <c r="Q6012" s="82"/>
      <c r="R6012" s="16">
        <v>1400000</v>
      </c>
      <c r="S6012" s="75">
        <v>1</v>
      </c>
      <c r="T6012" s="256" t="s">
        <v>14655</v>
      </c>
      <c r="U6012" s="256"/>
      <c r="V6012" s="82"/>
    </row>
    <row r="6013" spans="1:22" s="358" customFormat="1" ht="112.5" x14ac:dyDescent="0.3">
      <c r="A6013" s="16">
        <v>6008</v>
      </c>
      <c r="B6013" s="114" t="s">
        <v>3273</v>
      </c>
      <c r="C6013" s="114" t="s">
        <v>3553</v>
      </c>
      <c r="D6013" s="114" t="s">
        <v>3554</v>
      </c>
      <c r="E6013" s="114" t="s">
        <v>1051</v>
      </c>
      <c r="F6013" s="114" t="s">
        <v>14449</v>
      </c>
      <c r="G6013" s="81" t="s">
        <v>9115</v>
      </c>
      <c r="H6013" s="503">
        <v>1400000</v>
      </c>
      <c r="I6013" s="87" t="s">
        <v>9201</v>
      </c>
      <c r="J6013" s="76"/>
      <c r="K6013" s="76"/>
      <c r="L6013" s="76"/>
      <c r="M6013" s="76"/>
      <c r="N6013" s="76"/>
      <c r="O6013" s="76"/>
      <c r="P6013" s="76"/>
      <c r="Q6013" s="76"/>
      <c r="R6013" s="16">
        <v>1400000</v>
      </c>
      <c r="S6013" s="77">
        <v>5</v>
      </c>
      <c r="T6013" s="76" t="s">
        <v>15828</v>
      </c>
      <c r="U6013" s="79"/>
      <c r="V6013" s="95"/>
    </row>
    <row r="6014" spans="1:22" s="358" customFormat="1" ht="375" x14ac:dyDescent="0.3">
      <c r="A6014" s="16">
        <v>6009</v>
      </c>
      <c r="B6014" s="21" t="s">
        <v>3650</v>
      </c>
      <c r="C6014" s="16" t="s">
        <v>5499</v>
      </c>
      <c r="D6014" s="16" t="s">
        <v>5500</v>
      </c>
      <c r="E6014" s="16" t="s">
        <v>5501</v>
      </c>
      <c r="F6014" s="16"/>
      <c r="G6014" s="75" t="s">
        <v>1493</v>
      </c>
      <c r="H6014" s="257">
        <v>1399840</v>
      </c>
      <c r="I6014" s="257">
        <v>32</v>
      </c>
      <c r="J6014" s="75">
        <v>0</v>
      </c>
      <c r="K6014" s="75">
        <v>0</v>
      </c>
      <c r="L6014" s="75">
        <v>0</v>
      </c>
      <c r="M6014" s="75">
        <v>0</v>
      </c>
      <c r="N6014" s="75">
        <v>0</v>
      </c>
      <c r="O6014" s="75">
        <v>0</v>
      </c>
      <c r="P6014" s="75">
        <v>0</v>
      </c>
      <c r="Q6014" s="75">
        <v>0</v>
      </c>
      <c r="R6014" s="16">
        <v>1399840</v>
      </c>
      <c r="S6014" s="75">
        <v>32</v>
      </c>
      <c r="T6014" s="75" t="s">
        <v>76</v>
      </c>
      <c r="U6014" s="75" t="s">
        <v>2567</v>
      </c>
      <c r="V6014" s="75" t="s">
        <v>199</v>
      </c>
    </row>
    <row r="6015" spans="1:22" s="358" customFormat="1" ht="206.25" x14ac:dyDescent="0.3">
      <c r="A6015" s="16">
        <v>6010</v>
      </c>
      <c r="B6015" s="21" t="s">
        <v>8894</v>
      </c>
      <c r="C6015" s="16" t="s">
        <v>8895</v>
      </c>
      <c r="D6015" s="16" t="s">
        <v>8896</v>
      </c>
      <c r="E6015" s="16" t="s">
        <v>8076</v>
      </c>
      <c r="F6015" s="16"/>
      <c r="G6015" s="75" t="s">
        <v>33</v>
      </c>
      <c r="H6015" s="257">
        <v>288900</v>
      </c>
      <c r="I6015" s="257">
        <v>100</v>
      </c>
      <c r="J6015" s="75">
        <v>277344</v>
      </c>
      <c r="K6015" s="75">
        <v>80</v>
      </c>
      <c r="L6015" s="75">
        <v>277344</v>
      </c>
      <c r="M6015" s="75">
        <v>80</v>
      </c>
      <c r="N6015" s="75">
        <v>277344</v>
      </c>
      <c r="O6015" s="75">
        <v>80</v>
      </c>
      <c r="P6015" s="75">
        <v>277344</v>
      </c>
      <c r="Q6015" s="75">
        <v>80</v>
      </c>
      <c r="R6015" s="16">
        <v>1398276</v>
      </c>
      <c r="S6015" s="75">
        <v>420</v>
      </c>
      <c r="T6015" s="75" t="s">
        <v>213</v>
      </c>
      <c r="U6015" s="75" t="s">
        <v>35</v>
      </c>
      <c r="V6015" s="75" t="s">
        <v>7880</v>
      </c>
    </row>
    <row r="6016" spans="1:22" s="9" customFormat="1" ht="206.25" x14ac:dyDescent="0.2">
      <c r="A6016" s="16">
        <v>6011</v>
      </c>
      <c r="B6016" s="21" t="s">
        <v>2913</v>
      </c>
      <c r="C6016" s="16" t="s">
        <v>2914</v>
      </c>
      <c r="D6016" s="16" t="s">
        <v>2915</v>
      </c>
      <c r="E6016" s="16" t="s">
        <v>5251</v>
      </c>
      <c r="F6016" s="16"/>
      <c r="G6016" s="75" t="s">
        <v>1493</v>
      </c>
      <c r="H6016" s="257">
        <v>1397760</v>
      </c>
      <c r="I6016" s="257">
        <v>208</v>
      </c>
      <c r="J6016" s="75">
        <v>0</v>
      </c>
      <c r="K6016" s="75">
        <v>0</v>
      </c>
      <c r="L6016" s="75">
        <v>0</v>
      </c>
      <c r="M6016" s="75">
        <v>0</v>
      </c>
      <c r="N6016" s="75">
        <v>0</v>
      </c>
      <c r="O6016" s="75">
        <v>0</v>
      </c>
      <c r="P6016" s="75">
        <v>0</v>
      </c>
      <c r="Q6016" s="75">
        <v>0</v>
      </c>
      <c r="R6016" s="16">
        <v>1397760</v>
      </c>
      <c r="S6016" s="75">
        <v>208</v>
      </c>
      <c r="T6016" s="75" t="s">
        <v>76</v>
      </c>
      <c r="U6016" s="75" t="s">
        <v>2567</v>
      </c>
      <c r="V6016" s="75" t="s">
        <v>199</v>
      </c>
    </row>
    <row r="6017" spans="1:22" s="4" customFormat="1" ht="56.25" x14ac:dyDescent="0.3">
      <c r="A6017" s="16">
        <v>6012</v>
      </c>
      <c r="B6017" s="16" t="s">
        <v>615</v>
      </c>
      <c r="C6017" s="16" t="s">
        <v>13506</v>
      </c>
      <c r="D6017" s="16" t="s">
        <v>13507</v>
      </c>
      <c r="E6017" s="16" t="s">
        <v>13508</v>
      </c>
      <c r="F6017" s="16"/>
      <c r="G6017" s="71" t="s">
        <v>9115</v>
      </c>
      <c r="H6017" s="106">
        <v>1397100.97</v>
      </c>
      <c r="I6017" s="104" t="s">
        <v>13509</v>
      </c>
      <c r="J6017" s="104">
        <v>0</v>
      </c>
      <c r="K6017" s="104">
        <v>0</v>
      </c>
      <c r="L6017" s="104">
        <v>0</v>
      </c>
      <c r="M6017" s="104">
        <v>0</v>
      </c>
      <c r="N6017" s="104">
        <v>0</v>
      </c>
      <c r="O6017" s="104">
        <v>0</v>
      </c>
      <c r="P6017" s="104">
        <v>0</v>
      </c>
      <c r="Q6017" s="104">
        <v>0</v>
      </c>
      <c r="R6017" s="16">
        <v>1397100.97</v>
      </c>
      <c r="S6017" s="339">
        <v>237</v>
      </c>
      <c r="T6017" s="76" t="s">
        <v>13227</v>
      </c>
      <c r="U6017" s="352" t="s">
        <v>35</v>
      </c>
      <c r="V6017" s="352" t="s">
        <v>13497</v>
      </c>
    </row>
    <row r="6018" spans="1:22" s="4" customFormat="1" ht="243.75" x14ac:dyDescent="0.3">
      <c r="A6018" s="16">
        <v>6013</v>
      </c>
      <c r="B6018" s="21" t="s">
        <v>5872</v>
      </c>
      <c r="C6018" s="16" t="s">
        <v>5878</v>
      </c>
      <c r="D6018" s="16" t="s">
        <v>5879</v>
      </c>
      <c r="E6018" s="16" t="s">
        <v>6496</v>
      </c>
      <c r="F6018" s="16"/>
      <c r="G6018" s="75" t="s">
        <v>410</v>
      </c>
      <c r="H6018" s="257">
        <v>1396500</v>
      </c>
      <c r="I6018" s="257">
        <v>14</v>
      </c>
      <c r="J6018" s="75">
        <v>0</v>
      </c>
      <c r="K6018" s="75">
        <v>0</v>
      </c>
      <c r="L6018" s="75">
        <v>0</v>
      </c>
      <c r="M6018" s="75">
        <v>0</v>
      </c>
      <c r="N6018" s="75">
        <v>0</v>
      </c>
      <c r="O6018" s="75">
        <v>0</v>
      </c>
      <c r="P6018" s="75">
        <v>0</v>
      </c>
      <c r="Q6018" s="75">
        <v>0</v>
      </c>
      <c r="R6018" s="16">
        <v>1396500</v>
      </c>
      <c r="S6018" s="75">
        <v>14</v>
      </c>
      <c r="T6018" s="75" t="s">
        <v>76</v>
      </c>
      <c r="U6018" s="75"/>
      <c r="V6018" s="75"/>
    </row>
    <row r="6019" spans="1:22" s="4" customFormat="1" ht="56.25" x14ac:dyDescent="0.3">
      <c r="A6019" s="16">
        <v>6014</v>
      </c>
      <c r="B6019" s="16" t="s">
        <v>1930</v>
      </c>
      <c r="C6019" s="16" t="s">
        <v>13267</v>
      </c>
      <c r="D6019" s="16" t="s">
        <v>13268</v>
      </c>
      <c r="E6019" s="16" t="s">
        <v>13510</v>
      </c>
      <c r="F6019" s="16"/>
      <c r="G6019" s="71" t="s">
        <v>9115</v>
      </c>
      <c r="H6019" s="106">
        <v>1396395.93</v>
      </c>
      <c r="I6019" s="104" t="s">
        <v>9120</v>
      </c>
      <c r="J6019" s="104">
        <v>0</v>
      </c>
      <c r="K6019" s="104">
        <v>0</v>
      </c>
      <c r="L6019" s="104">
        <v>0</v>
      </c>
      <c r="M6019" s="104">
        <v>0</v>
      </c>
      <c r="N6019" s="104">
        <v>0</v>
      </c>
      <c r="O6019" s="104">
        <v>0</v>
      </c>
      <c r="P6019" s="104">
        <v>0</v>
      </c>
      <c r="Q6019" s="104">
        <v>0</v>
      </c>
      <c r="R6019" s="16">
        <v>1396395.93</v>
      </c>
      <c r="S6019" s="339">
        <v>2</v>
      </c>
      <c r="T6019" s="76" t="s">
        <v>13227</v>
      </c>
      <c r="U6019" s="105" t="s">
        <v>35</v>
      </c>
      <c r="V6019" s="105" t="s">
        <v>13270</v>
      </c>
    </row>
    <row r="6020" spans="1:22" s="4" customFormat="1" x14ac:dyDescent="0.3">
      <c r="A6020" s="16">
        <v>6015</v>
      </c>
      <c r="B6020" s="118" t="s">
        <v>15563</v>
      </c>
      <c r="C6020" s="118" t="s">
        <v>15564</v>
      </c>
      <c r="D6020" s="118" t="s">
        <v>15565</v>
      </c>
      <c r="E6020" s="118" t="s">
        <v>15566</v>
      </c>
      <c r="F6020" s="118" t="s">
        <v>14449</v>
      </c>
      <c r="G6020" s="105" t="s">
        <v>9115</v>
      </c>
      <c r="H6020" s="104">
        <v>279232.62</v>
      </c>
      <c r="I6020" s="104">
        <v>317</v>
      </c>
      <c r="J6020" s="105">
        <v>279232.62</v>
      </c>
      <c r="K6020" s="105">
        <v>317</v>
      </c>
      <c r="L6020" s="105">
        <v>279232.62</v>
      </c>
      <c r="M6020" s="105">
        <v>317</v>
      </c>
      <c r="N6020" s="105">
        <v>279232.62</v>
      </c>
      <c r="O6020" s="105">
        <v>317</v>
      </c>
      <c r="P6020" s="105">
        <v>279232.62</v>
      </c>
      <c r="Q6020" s="105">
        <v>317</v>
      </c>
      <c r="R6020" s="16">
        <v>1396163.1</v>
      </c>
      <c r="S6020" s="105">
        <v>1585</v>
      </c>
      <c r="T6020" s="76" t="s">
        <v>15403</v>
      </c>
      <c r="U6020" s="105" t="s">
        <v>26</v>
      </c>
      <c r="V6020" s="105" t="s">
        <v>15567</v>
      </c>
    </row>
    <row r="6021" spans="1:22" s="4" customFormat="1" ht="37.5" x14ac:dyDescent="0.3">
      <c r="A6021" s="16">
        <v>6016</v>
      </c>
      <c r="B6021" s="16" t="s">
        <v>13709</v>
      </c>
      <c r="C6021" s="16" t="s">
        <v>13710</v>
      </c>
      <c r="D6021" s="16" t="s">
        <v>8585</v>
      </c>
      <c r="E6021" s="16" t="s">
        <v>13711</v>
      </c>
      <c r="F6021" s="16"/>
      <c r="G6021" s="71" t="s">
        <v>9115</v>
      </c>
      <c r="H6021" s="104">
        <v>1395896.3200000001</v>
      </c>
      <c r="I6021" s="104" t="s">
        <v>10633</v>
      </c>
      <c r="J6021" s="104"/>
      <c r="K6021" s="104"/>
      <c r="L6021" s="104"/>
      <c r="M6021" s="104"/>
      <c r="N6021" s="104"/>
      <c r="O6021" s="104"/>
      <c r="P6021" s="104"/>
      <c r="Q6021" s="104"/>
      <c r="R6021" s="16">
        <v>1395896.3200000001</v>
      </c>
      <c r="S6021" s="339">
        <v>26</v>
      </c>
      <c r="T6021" s="92" t="s">
        <v>13573</v>
      </c>
      <c r="U6021" s="105"/>
      <c r="V6021" s="105" t="s">
        <v>13700</v>
      </c>
    </row>
    <row r="6022" spans="1:22" s="4" customFormat="1" ht="150" x14ac:dyDescent="0.3">
      <c r="A6022" s="16">
        <v>6017</v>
      </c>
      <c r="B6022" s="21" t="s">
        <v>500</v>
      </c>
      <c r="C6022" s="16" t="s">
        <v>9146</v>
      </c>
      <c r="D6022" s="16" t="s">
        <v>9147</v>
      </c>
      <c r="E6022" s="16" t="s">
        <v>9148</v>
      </c>
      <c r="F6022" s="16"/>
      <c r="G6022" s="75" t="s">
        <v>7034</v>
      </c>
      <c r="H6022" s="257">
        <v>1079846.976</v>
      </c>
      <c r="I6022" s="257">
        <v>10</v>
      </c>
      <c r="J6022" s="75">
        <v>315076.41899999999</v>
      </c>
      <c r="K6022" s="75">
        <v>9</v>
      </c>
      <c r="L6022" s="75">
        <v>0</v>
      </c>
      <c r="M6022" s="75">
        <v>0</v>
      </c>
      <c r="N6022" s="75">
        <v>0</v>
      </c>
      <c r="O6022" s="75">
        <v>0</v>
      </c>
      <c r="P6022" s="75">
        <v>0</v>
      </c>
      <c r="Q6022" s="75">
        <v>0</v>
      </c>
      <c r="R6022" s="16">
        <v>1394923.395</v>
      </c>
      <c r="S6022" s="75">
        <v>19</v>
      </c>
      <c r="T6022" s="75" t="s">
        <v>9133</v>
      </c>
      <c r="U6022" s="75" t="s">
        <v>83</v>
      </c>
      <c r="V6022" s="75"/>
    </row>
    <row r="6023" spans="1:22" s="4" customFormat="1" ht="337.5" x14ac:dyDescent="0.3">
      <c r="A6023" s="16">
        <v>6018</v>
      </c>
      <c r="B6023" s="21" t="s">
        <v>4961</v>
      </c>
      <c r="C6023" s="16" t="s">
        <v>4670</v>
      </c>
      <c r="D6023" s="16" t="s">
        <v>4671</v>
      </c>
      <c r="E6023" s="16" t="s">
        <v>4962</v>
      </c>
      <c r="F6023" s="16"/>
      <c r="G6023" s="75" t="s">
        <v>33</v>
      </c>
      <c r="H6023" s="257">
        <v>134444</v>
      </c>
      <c r="I6023" s="257">
        <v>61</v>
      </c>
      <c r="J6023" s="75">
        <v>315026.40000000002</v>
      </c>
      <c r="K6023" s="75">
        <v>92</v>
      </c>
      <c r="L6023" s="75">
        <v>315026.40000000002</v>
      </c>
      <c r="M6023" s="75">
        <v>92</v>
      </c>
      <c r="N6023" s="75">
        <v>315026.40000000002</v>
      </c>
      <c r="O6023" s="75">
        <v>92</v>
      </c>
      <c r="P6023" s="75">
        <v>315026.40000000002</v>
      </c>
      <c r="Q6023" s="75">
        <v>92</v>
      </c>
      <c r="R6023" s="16">
        <v>1394549.6</v>
      </c>
      <c r="S6023" s="75">
        <v>429</v>
      </c>
      <c r="T6023" s="75" t="s">
        <v>25</v>
      </c>
      <c r="U6023" s="75" t="s">
        <v>2567</v>
      </c>
      <c r="V6023" s="75" t="s">
        <v>4963</v>
      </c>
    </row>
    <row r="6024" spans="1:22" s="4" customFormat="1" ht="56.25" x14ac:dyDescent="0.3">
      <c r="A6024" s="16">
        <v>6019</v>
      </c>
      <c r="B6024" s="21" t="s">
        <v>8897</v>
      </c>
      <c r="C6024" s="16" t="s">
        <v>2765</v>
      </c>
      <c r="D6024" s="16" t="s">
        <v>2766</v>
      </c>
      <c r="E6024" s="16" t="s">
        <v>493</v>
      </c>
      <c r="F6024" s="16"/>
      <c r="G6024" s="75" t="s">
        <v>33</v>
      </c>
      <c r="H6024" s="257">
        <v>348000</v>
      </c>
      <c r="I6024" s="257">
        <v>12</v>
      </c>
      <c r="J6024" s="75">
        <v>0</v>
      </c>
      <c r="K6024" s="75">
        <v>0</v>
      </c>
      <c r="L6024" s="75">
        <v>348000</v>
      </c>
      <c r="M6024" s="75">
        <v>12</v>
      </c>
      <c r="N6024" s="75">
        <v>348000</v>
      </c>
      <c r="O6024" s="75">
        <v>12</v>
      </c>
      <c r="P6024" s="75">
        <v>348000</v>
      </c>
      <c r="Q6024" s="75">
        <v>12</v>
      </c>
      <c r="R6024" s="16">
        <v>1392000</v>
      </c>
      <c r="S6024" s="75">
        <v>48</v>
      </c>
      <c r="T6024" s="75" t="s">
        <v>213</v>
      </c>
      <c r="U6024" s="75" t="s">
        <v>7048</v>
      </c>
      <c r="V6024" s="75" t="s">
        <v>7048</v>
      </c>
    </row>
    <row r="6025" spans="1:22" s="4" customFormat="1" ht="112.5" x14ac:dyDescent="0.3">
      <c r="A6025" s="16">
        <v>6020</v>
      </c>
      <c r="B6025" s="51" t="s">
        <v>2848</v>
      </c>
      <c r="C6025" s="51" t="s">
        <v>2519</v>
      </c>
      <c r="D6025" s="51" t="s">
        <v>2520</v>
      </c>
      <c r="E6025" s="51" t="s">
        <v>15195</v>
      </c>
      <c r="F6025" s="51"/>
      <c r="G6025" s="256" t="s">
        <v>7079</v>
      </c>
      <c r="H6025" s="502">
        <v>1391040</v>
      </c>
      <c r="I6025" s="257" t="s">
        <v>15196</v>
      </c>
      <c r="J6025" s="82"/>
      <c r="K6025" s="82"/>
      <c r="L6025" s="82"/>
      <c r="M6025" s="82"/>
      <c r="N6025" s="82"/>
      <c r="O6025" s="82"/>
      <c r="P6025" s="82"/>
      <c r="Q6025" s="82"/>
      <c r="R6025" s="16">
        <v>1391040</v>
      </c>
      <c r="S6025" s="75">
        <v>45505</v>
      </c>
      <c r="T6025" s="256" t="s">
        <v>14655</v>
      </c>
      <c r="U6025" s="256"/>
      <c r="V6025" s="82"/>
    </row>
    <row r="6026" spans="1:22" s="4" customFormat="1" ht="56.25" x14ac:dyDescent="0.3">
      <c r="A6026" s="16">
        <v>6021</v>
      </c>
      <c r="B6026" s="51" t="s">
        <v>263</v>
      </c>
      <c r="C6026" s="51" t="s">
        <v>7691</v>
      </c>
      <c r="D6026" s="51" t="s">
        <v>7692</v>
      </c>
      <c r="E6026" s="51" t="s">
        <v>15197</v>
      </c>
      <c r="F6026" s="40" t="s">
        <v>14449</v>
      </c>
      <c r="G6026" s="256" t="s">
        <v>9115</v>
      </c>
      <c r="H6026" s="502">
        <v>1391040</v>
      </c>
      <c r="I6026" s="257" t="s">
        <v>9329</v>
      </c>
      <c r="J6026" s="82"/>
      <c r="K6026" s="82"/>
      <c r="L6026" s="82"/>
      <c r="M6026" s="82"/>
      <c r="N6026" s="82"/>
      <c r="O6026" s="82"/>
      <c r="P6026" s="82"/>
      <c r="Q6026" s="82"/>
      <c r="R6026" s="16">
        <v>1391040</v>
      </c>
      <c r="S6026" s="75">
        <v>36</v>
      </c>
      <c r="T6026" s="256" t="s">
        <v>14655</v>
      </c>
      <c r="U6026" s="256"/>
      <c r="V6026" s="82"/>
    </row>
    <row r="6027" spans="1:22" s="4" customFormat="1" ht="75" x14ac:dyDescent="0.3">
      <c r="A6027" s="16">
        <v>6022</v>
      </c>
      <c r="B6027" s="16" t="s">
        <v>4924</v>
      </c>
      <c r="C6027" s="16" t="s">
        <v>12716</v>
      </c>
      <c r="D6027" s="16" t="s">
        <v>11841</v>
      </c>
      <c r="E6027" s="16" t="s">
        <v>12845</v>
      </c>
      <c r="F6027" s="16" t="s">
        <v>12846</v>
      </c>
      <c r="G6027" s="71" t="s">
        <v>33</v>
      </c>
      <c r="H6027" s="339">
        <v>347730</v>
      </c>
      <c r="I6027" s="339">
        <v>2</v>
      </c>
      <c r="J6027" s="339">
        <v>347730</v>
      </c>
      <c r="K6027" s="339">
        <v>2</v>
      </c>
      <c r="L6027" s="339">
        <v>347730</v>
      </c>
      <c r="M6027" s="339">
        <v>2</v>
      </c>
      <c r="N6027" s="339">
        <v>347730</v>
      </c>
      <c r="O6027" s="339">
        <v>2</v>
      </c>
      <c r="P6027" s="339">
        <v>0</v>
      </c>
      <c r="Q6027" s="339">
        <v>0</v>
      </c>
      <c r="R6027" s="16">
        <v>1390920</v>
      </c>
      <c r="S6027" s="339">
        <v>8</v>
      </c>
      <c r="T6027" s="357" t="s">
        <v>11752</v>
      </c>
      <c r="U6027" s="352"/>
      <c r="V6027" s="352"/>
    </row>
    <row r="6028" spans="1:22" s="4" customFormat="1" ht="150" x14ac:dyDescent="0.3">
      <c r="A6028" s="16">
        <v>6023</v>
      </c>
      <c r="B6028" s="21" t="s">
        <v>2626</v>
      </c>
      <c r="C6028" s="16" t="s">
        <v>6515</v>
      </c>
      <c r="D6028" s="16" t="s">
        <v>6516</v>
      </c>
      <c r="E6028" s="16" t="s">
        <v>6517</v>
      </c>
      <c r="F6028" s="16"/>
      <c r="G6028" s="75" t="s">
        <v>1493</v>
      </c>
      <c r="H6028" s="257">
        <v>1389990</v>
      </c>
      <c r="I6028" s="257">
        <v>10</v>
      </c>
      <c r="J6028" s="75">
        <v>0</v>
      </c>
      <c r="K6028" s="75">
        <v>0</v>
      </c>
      <c r="L6028" s="75">
        <v>0</v>
      </c>
      <c r="M6028" s="75">
        <v>0</v>
      </c>
      <c r="N6028" s="75">
        <v>0</v>
      </c>
      <c r="O6028" s="75">
        <v>0</v>
      </c>
      <c r="P6028" s="75">
        <v>0</v>
      </c>
      <c r="Q6028" s="75">
        <v>0</v>
      </c>
      <c r="R6028" s="16">
        <v>1389990</v>
      </c>
      <c r="S6028" s="75">
        <v>10</v>
      </c>
      <c r="T6028" s="75" t="s">
        <v>76</v>
      </c>
      <c r="U6028" s="75"/>
      <c r="V6028" s="75"/>
    </row>
    <row r="6029" spans="1:22" s="4" customFormat="1" ht="93.75" x14ac:dyDescent="0.3">
      <c r="A6029" s="16">
        <v>6024</v>
      </c>
      <c r="B6029" s="21" t="s">
        <v>8898</v>
      </c>
      <c r="C6029" s="16" t="s">
        <v>8899</v>
      </c>
      <c r="D6029" s="16" t="s">
        <v>8900</v>
      </c>
      <c r="E6029" s="16" t="s">
        <v>8901</v>
      </c>
      <c r="F6029" s="16"/>
      <c r="G6029" s="75" t="s">
        <v>8902</v>
      </c>
      <c r="H6029" s="257">
        <v>253012</v>
      </c>
      <c r="I6029" s="257">
        <v>86</v>
      </c>
      <c r="J6029" s="75">
        <v>225945.60000000001</v>
      </c>
      <c r="K6029" s="75">
        <v>64</v>
      </c>
      <c r="L6029" s="75">
        <v>303614.40000000002</v>
      </c>
      <c r="M6029" s="75">
        <v>86</v>
      </c>
      <c r="N6029" s="75">
        <v>303614.40000000002</v>
      </c>
      <c r="O6029" s="75">
        <v>86</v>
      </c>
      <c r="P6029" s="75">
        <v>303614.40000000002</v>
      </c>
      <c r="Q6029" s="75">
        <v>86</v>
      </c>
      <c r="R6029" s="16">
        <v>1389800.7999999998</v>
      </c>
      <c r="S6029" s="75">
        <v>408</v>
      </c>
      <c r="T6029" s="75" t="s">
        <v>213</v>
      </c>
      <c r="U6029" s="75" t="s">
        <v>7048</v>
      </c>
      <c r="V6029" s="75" t="s">
        <v>7048</v>
      </c>
    </row>
    <row r="6030" spans="1:22" s="4" customFormat="1" ht="409.5" x14ac:dyDescent="0.3">
      <c r="A6030" s="16">
        <v>6025</v>
      </c>
      <c r="B6030" s="21" t="s">
        <v>3576</v>
      </c>
      <c r="C6030" s="16" t="s">
        <v>3577</v>
      </c>
      <c r="D6030" s="16" t="s">
        <v>1037</v>
      </c>
      <c r="E6030" s="16" t="s">
        <v>5362</v>
      </c>
      <c r="F6030" s="16"/>
      <c r="G6030" s="75" t="s">
        <v>1493</v>
      </c>
      <c r="H6030" s="257">
        <v>1389150</v>
      </c>
      <c r="I6030" s="257">
        <v>9</v>
      </c>
      <c r="J6030" s="75">
        <v>0</v>
      </c>
      <c r="K6030" s="75">
        <v>0</v>
      </c>
      <c r="L6030" s="75">
        <v>0</v>
      </c>
      <c r="M6030" s="75">
        <v>0</v>
      </c>
      <c r="N6030" s="75">
        <v>0</v>
      </c>
      <c r="O6030" s="75">
        <v>0</v>
      </c>
      <c r="P6030" s="75">
        <v>0</v>
      </c>
      <c r="Q6030" s="75">
        <v>0</v>
      </c>
      <c r="R6030" s="16">
        <v>1389150</v>
      </c>
      <c r="S6030" s="75">
        <v>9</v>
      </c>
      <c r="T6030" s="75" t="s">
        <v>76</v>
      </c>
      <c r="U6030" s="75" t="s">
        <v>2567</v>
      </c>
      <c r="V6030" s="75" t="s">
        <v>5363</v>
      </c>
    </row>
    <row r="6031" spans="1:22" s="4" customFormat="1" ht="75" x14ac:dyDescent="0.3">
      <c r="A6031" s="16">
        <v>6026</v>
      </c>
      <c r="B6031" s="21" t="s">
        <v>8903</v>
      </c>
      <c r="C6031" s="16" t="s">
        <v>509</v>
      </c>
      <c r="D6031" s="16" t="s">
        <v>508</v>
      </c>
      <c r="E6031" s="16" t="s">
        <v>510</v>
      </c>
      <c r="F6031" s="16"/>
      <c r="G6031" s="75" t="s">
        <v>33</v>
      </c>
      <c r="H6031" s="257">
        <v>252480</v>
      </c>
      <c r="I6031" s="257">
        <v>4</v>
      </c>
      <c r="J6031" s="75">
        <v>284080</v>
      </c>
      <c r="K6031" s="75">
        <v>4</v>
      </c>
      <c r="L6031" s="75">
        <v>284080</v>
      </c>
      <c r="M6031" s="75">
        <v>4</v>
      </c>
      <c r="N6031" s="75">
        <v>284080</v>
      </c>
      <c r="O6031" s="75">
        <v>4</v>
      </c>
      <c r="P6031" s="75">
        <v>284080</v>
      </c>
      <c r="Q6031" s="75">
        <v>4</v>
      </c>
      <c r="R6031" s="16">
        <v>1388800</v>
      </c>
      <c r="S6031" s="75">
        <v>20</v>
      </c>
      <c r="T6031" s="75" t="s">
        <v>213</v>
      </c>
      <c r="U6031" s="75" t="s">
        <v>1210</v>
      </c>
      <c r="V6031" s="75" t="s">
        <v>513</v>
      </c>
    </row>
    <row r="6032" spans="1:22" s="4" customFormat="1" ht="243.75" x14ac:dyDescent="0.3">
      <c r="A6032" s="16">
        <v>6027</v>
      </c>
      <c r="B6032" s="21" t="s">
        <v>781</v>
      </c>
      <c r="C6032" s="16" t="s">
        <v>782</v>
      </c>
      <c r="D6032" s="16" t="s">
        <v>783</v>
      </c>
      <c r="E6032" s="16" t="s">
        <v>10336</v>
      </c>
      <c r="F6032" s="16"/>
      <c r="G6032" s="75" t="s">
        <v>1493</v>
      </c>
      <c r="H6032" s="257">
        <v>1388283.9300000002</v>
      </c>
      <c r="I6032" s="257">
        <v>24</v>
      </c>
      <c r="J6032" s="75">
        <v>0</v>
      </c>
      <c r="K6032" s="75">
        <v>0</v>
      </c>
      <c r="L6032" s="75">
        <v>0</v>
      </c>
      <c r="M6032" s="75">
        <v>0</v>
      </c>
      <c r="N6032" s="75">
        <v>0</v>
      </c>
      <c r="O6032" s="75">
        <v>0</v>
      </c>
      <c r="P6032" s="75">
        <v>0</v>
      </c>
      <c r="Q6032" s="75">
        <v>0</v>
      </c>
      <c r="R6032" s="16">
        <v>1388283.9300000002</v>
      </c>
      <c r="S6032" s="75">
        <v>24</v>
      </c>
      <c r="T6032" s="75" t="s">
        <v>76</v>
      </c>
      <c r="U6032" s="75" t="s">
        <v>83</v>
      </c>
      <c r="V6032" s="75" t="s">
        <v>10337</v>
      </c>
    </row>
    <row r="6033" spans="1:22" s="4" customFormat="1" ht="206.25" x14ac:dyDescent="0.3">
      <c r="A6033" s="16">
        <v>6028</v>
      </c>
      <c r="B6033" s="21" t="s">
        <v>1203</v>
      </c>
      <c r="C6033" s="16" t="s">
        <v>1204</v>
      </c>
      <c r="D6033" s="16" t="s">
        <v>1205</v>
      </c>
      <c r="E6033" s="16" t="s">
        <v>1205</v>
      </c>
      <c r="F6033" s="40" t="s">
        <v>1206</v>
      </c>
      <c r="G6033" s="75" t="s">
        <v>33</v>
      </c>
      <c r="H6033" s="257">
        <v>446409.09475446399</v>
      </c>
      <c r="I6033" s="257">
        <v>15</v>
      </c>
      <c r="J6033" s="75">
        <v>462033.41307086998</v>
      </c>
      <c r="K6033" s="75">
        <v>15</v>
      </c>
      <c r="L6033" s="75">
        <v>478204.58252835099</v>
      </c>
      <c r="M6033" s="75">
        <v>15</v>
      </c>
      <c r="N6033" s="75">
        <v>0</v>
      </c>
      <c r="O6033" s="75">
        <v>0</v>
      </c>
      <c r="P6033" s="75">
        <v>0</v>
      </c>
      <c r="Q6033" s="75">
        <v>0</v>
      </c>
      <c r="R6033" s="16">
        <v>1386647.090353685</v>
      </c>
      <c r="S6033" s="75">
        <v>45</v>
      </c>
      <c r="T6033" s="75" t="s">
        <v>966</v>
      </c>
      <c r="U6033" s="75" t="s">
        <v>1097</v>
      </c>
      <c r="V6033" s="75" t="s">
        <v>1207</v>
      </c>
    </row>
    <row r="6034" spans="1:22" s="4" customFormat="1" ht="56.25" x14ac:dyDescent="0.3">
      <c r="A6034" s="16">
        <v>6029</v>
      </c>
      <c r="B6034" s="16" t="s">
        <v>13360</v>
      </c>
      <c r="C6034" s="16" t="s">
        <v>13361</v>
      </c>
      <c r="D6034" s="16" t="s">
        <v>13362</v>
      </c>
      <c r="E6034" s="16" t="s">
        <v>13363</v>
      </c>
      <c r="F6034" s="16"/>
      <c r="G6034" s="71" t="s">
        <v>9115</v>
      </c>
      <c r="H6034" s="106">
        <v>1386000</v>
      </c>
      <c r="I6034" s="104" t="s">
        <v>13511</v>
      </c>
      <c r="J6034" s="104">
        <v>0</v>
      </c>
      <c r="K6034" s="104">
        <v>0</v>
      </c>
      <c r="L6034" s="104">
        <v>0</v>
      </c>
      <c r="M6034" s="104">
        <v>0</v>
      </c>
      <c r="N6034" s="104">
        <v>0</v>
      </c>
      <c r="O6034" s="104">
        <v>0</v>
      </c>
      <c r="P6034" s="104">
        <v>0</v>
      </c>
      <c r="Q6034" s="104">
        <v>0</v>
      </c>
      <c r="R6034" s="16">
        <v>1386000</v>
      </c>
      <c r="S6034" s="339">
        <v>99</v>
      </c>
      <c r="T6034" s="76" t="s">
        <v>13227</v>
      </c>
      <c r="U6034" s="105"/>
      <c r="V6034" s="105"/>
    </row>
    <row r="6035" spans="1:22" s="4" customFormat="1" ht="75" x14ac:dyDescent="0.3">
      <c r="A6035" s="16">
        <v>6030</v>
      </c>
      <c r="B6035" s="21" t="s">
        <v>8904</v>
      </c>
      <c r="C6035" s="16" t="s">
        <v>4769</v>
      </c>
      <c r="D6035" s="16" t="s">
        <v>4770</v>
      </c>
      <c r="E6035" s="16" t="s">
        <v>4771</v>
      </c>
      <c r="F6035" s="16"/>
      <c r="G6035" s="75" t="s">
        <v>33</v>
      </c>
      <c r="H6035" s="257">
        <v>168999.99999999997</v>
      </c>
      <c r="I6035" s="257">
        <v>10</v>
      </c>
      <c r="J6035" s="75">
        <v>304200</v>
      </c>
      <c r="K6035" s="75">
        <v>15</v>
      </c>
      <c r="L6035" s="75">
        <v>304200</v>
      </c>
      <c r="M6035" s="75">
        <v>15</v>
      </c>
      <c r="N6035" s="75">
        <v>304200</v>
      </c>
      <c r="O6035" s="75">
        <v>15</v>
      </c>
      <c r="P6035" s="75">
        <v>304200</v>
      </c>
      <c r="Q6035" s="75">
        <v>15</v>
      </c>
      <c r="R6035" s="16">
        <v>1385800</v>
      </c>
      <c r="S6035" s="75">
        <v>70</v>
      </c>
      <c r="T6035" s="75" t="s">
        <v>213</v>
      </c>
      <c r="U6035" s="75" t="s">
        <v>455</v>
      </c>
      <c r="V6035" s="75" t="s">
        <v>8905</v>
      </c>
    </row>
    <row r="6036" spans="1:22" s="4" customFormat="1" ht="409.5" x14ac:dyDescent="0.3">
      <c r="A6036" s="16">
        <v>6031</v>
      </c>
      <c r="B6036" s="21" t="s">
        <v>915</v>
      </c>
      <c r="C6036" s="16" t="s">
        <v>6430</v>
      </c>
      <c r="D6036" s="16" t="s">
        <v>6431</v>
      </c>
      <c r="E6036" s="16" t="s">
        <v>6432</v>
      </c>
      <c r="F6036" s="16"/>
      <c r="G6036" s="75" t="s">
        <v>1493</v>
      </c>
      <c r="H6036" s="257">
        <v>1385160</v>
      </c>
      <c r="I6036" s="257">
        <v>8</v>
      </c>
      <c r="J6036" s="75">
        <v>0</v>
      </c>
      <c r="K6036" s="75">
        <v>0</v>
      </c>
      <c r="L6036" s="75">
        <v>0</v>
      </c>
      <c r="M6036" s="75">
        <v>0</v>
      </c>
      <c r="N6036" s="75">
        <v>0</v>
      </c>
      <c r="O6036" s="75">
        <v>0</v>
      </c>
      <c r="P6036" s="75">
        <v>0</v>
      </c>
      <c r="Q6036" s="75">
        <v>0</v>
      </c>
      <c r="R6036" s="16">
        <v>1385160</v>
      </c>
      <c r="S6036" s="75">
        <v>8</v>
      </c>
      <c r="T6036" s="75" t="s">
        <v>76</v>
      </c>
      <c r="U6036" s="75"/>
      <c r="V6036" s="75"/>
    </row>
    <row r="6037" spans="1:22" s="4" customFormat="1" ht="37.5" x14ac:dyDescent="0.3">
      <c r="A6037" s="16">
        <v>6032</v>
      </c>
      <c r="B6037" s="21" t="s">
        <v>8906</v>
      </c>
      <c r="C6037" s="16" t="s">
        <v>4577</v>
      </c>
      <c r="D6037" s="16" t="s">
        <v>710</v>
      </c>
      <c r="E6037" s="16" t="s">
        <v>493</v>
      </c>
      <c r="F6037" s="16"/>
      <c r="G6037" s="75" t="s">
        <v>33</v>
      </c>
      <c r="H6037" s="257">
        <v>346272</v>
      </c>
      <c r="I6037" s="257">
        <v>12</v>
      </c>
      <c r="J6037" s="75">
        <v>0</v>
      </c>
      <c r="K6037" s="75">
        <v>0</v>
      </c>
      <c r="L6037" s="75">
        <v>346272</v>
      </c>
      <c r="M6037" s="75">
        <v>12</v>
      </c>
      <c r="N6037" s="75">
        <v>346272</v>
      </c>
      <c r="O6037" s="75">
        <v>12</v>
      </c>
      <c r="P6037" s="75">
        <v>346272</v>
      </c>
      <c r="Q6037" s="75">
        <v>12</v>
      </c>
      <c r="R6037" s="16">
        <v>1385088</v>
      </c>
      <c r="S6037" s="75">
        <v>48</v>
      </c>
      <c r="T6037" s="75" t="s">
        <v>213</v>
      </c>
      <c r="U6037" s="75" t="s">
        <v>7048</v>
      </c>
      <c r="V6037" s="75" t="s">
        <v>7048</v>
      </c>
    </row>
    <row r="6038" spans="1:22" s="8" customFormat="1" ht="93.75" x14ac:dyDescent="0.3">
      <c r="A6038" s="16">
        <v>6033</v>
      </c>
      <c r="B6038" s="113" t="s">
        <v>332</v>
      </c>
      <c r="C6038" s="113" t="s">
        <v>1351</v>
      </c>
      <c r="D6038" s="113" t="s">
        <v>1352</v>
      </c>
      <c r="E6038" s="113" t="s">
        <v>15579</v>
      </c>
      <c r="F6038" s="17">
        <v>6688</v>
      </c>
      <c r="G6038" s="78" t="s">
        <v>337</v>
      </c>
      <c r="H6038" s="87">
        <v>1384515</v>
      </c>
      <c r="I6038" s="87">
        <v>300</v>
      </c>
      <c r="J6038" s="167"/>
      <c r="K6038" s="167"/>
      <c r="L6038" s="167"/>
      <c r="M6038" s="167"/>
      <c r="N6038" s="167"/>
      <c r="O6038" s="167"/>
      <c r="P6038" s="167"/>
      <c r="Q6038" s="167"/>
      <c r="R6038" s="16">
        <v>1384515</v>
      </c>
      <c r="S6038" s="177">
        <v>300</v>
      </c>
      <c r="T6038" s="78" t="s">
        <v>15928</v>
      </c>
      <c r="U6038" s="79" t="s">
        <v>199</v>
      </c>
      <c r="V6038" s="79" t="s">
        <v>199</v>
      </c>
    </row>
    <row r="6039" spans="1:22" s="8" customFormat="1" ht="93.75" x14ac:dyDescent="0.3">
      <c r="A6039" s="16">
        <v>6034</v>
      </c>
      <c r="B6039" s="21" t="s">
        <v>1109</v>
      </c>
      <c r="C6039" s="16" t="s">
        <v>1110</v>
      </c>
      <c r="D6039" s="16" t="s">
        <v>1414</v>
      </c>
      <c r="E6039" s="16" t="s">
        <v>10948</v>
      </c>
      <c r="F6039" s="16"/>
      <c r="G6039" s="75" t="s">
        <v>9115</v>
      </c>
      <c r="H6039" s="257">
        <v>1384152</v>
      </c>
      <c r="I6039" s="257" t="s">
        <v>9120</v>
      </c>
      <c r="J6039" s="75"/>
      <c r="K6039" s="75"/>
      <c r="L6039" s="75"/>
      <c r="M6039" s="75"/>
      <c r="N6039" s="75"/>
      <c r="O6039" s="75"/>
      <c r="P6039" s="75"/>
      <c r="Q6039" s="75"/>
      <c r="R6039" s="16">
        <v>1384152</v>
      </c>
      <c r="S6039" s="75">
        <v>2</v>
      </c>
      <c r="T6039" s="75" t="s">
        <v>76</v>
      </c>
      <c r="U6039" s="75" t="s">
        <v>2567</v>
      </c>
      <c r="V6039" s="75" t="s">
        <v>10944</v>
      </c>
    </row>
    <row r="6040" spans="1:22" s="8" customFormat="1" ht="409.5" x14ac:dyDescent="0.3">
      <c r="A6040" s="16">
        <v>6035</v>
      </c>
      <c r="B6040" s="21" t="s">
        <v>4502</v>
      </c>
      <c r="C6040" s="16" t="s">
        <v>4486</v>
      </c>
      <c r="D6040" s="16" t="s">
        <v>4487</v>
      </c>
      <c r="E6040" s="16" t="s">
        <v>4503</v>
      </c>
      <c r="F6040" s="16"/>
      <c r="G6040" s="75" t="s">
        <v>33</v>
      </c>
      <c r="H6040" s="257">
        <v>88365.66</v>
      </c>
      <c r="I6040" s="257">
        <v>34</v>
      </c>
      <c r="J6040" s="75">
        <v>323809.2</v>
      </c>
      <c r="K6040" s="75">
        <v>51</v>
      </c>
      <c r="L6040" s="75">
        <v>323809.2</v>
      </c>
      <c r="M6040" s="75">
        <v>51</v>
      </c>
      <c r="N6040" s="75">
        <v>323809.2</v>
      </c>
      <c r="O6040" s="75">
        <v>51</v>
      </c>
      <c r="P6040" s="75">
        <v>323809.2</v>
      </c>
      <c r="Q6040" s="75">
        <v>51</v>
      </c>
      <c r="R6040" s="16">
        <v>1383602.46</v>
      </c>
      <c r="S6040" s="75">
        <v>238</v>
      </c>
      <c r="T6040" s="75" t="s">
        <v>25</v>
      </c>
      <c r="U6040" s="75" t="s">
        <v>4504</v>
      </c>
      <c r="V6040" s="75" t="s">
        <v>199</v>
      </c>
    </row>
    <row r="6041" spans="1:22" s="8" customFormat="1" ht="93.75" x14ac:dyDescent="0.3">
      <c r="A6041" s="16">
        <v>6036</v>
      </c>
      <c r="B6041" s="21" t="s">
        <v>2848</v>
      </c>
      <c r="C6041" s="16" t="s">
        <v>5219</v>
      </c>
      <c r="D6041" s="16" t="s">
        <v>5220</v>
      </c>
      <c r="E6041" s="16" t="s">
        <v>4814</v>
      </c>
      <c r="F6041" s="16"/>
      <c r="G6041" s="75" t="s">
        <v>7084</v>
      </c>
      <c r="H6041" s="257">
        <v>1383200</v>
      </c>
      <c r="I6041" s="257" t="s">
        <v>7095</v>
      </c>
      <c r="J6041" s="75"/>
      <c r="K6041" s="75"/>
      <c r="L6041" s="75"/>
      <c r="M6041" s="75"/>
      <c r="N6041" s="75"/>
      <c r="O6041" s="75"/>
      <c r="P6041" s="75"/>
      <c r="Q6041" s="75"/>
      <c r="R6041" s="16">
        <v>1383200</v>
      </c>
      <c r="S6041" s="75">
        <v>1300</v>
      </c>
      <c r="T6041" s="75" t="s">
        <v>76</v>
      </c>
      <c r="U6041" s="75" t="s">
        <v>2567</v>
      </c>
      <c r="V6041" s="75" t="s">
        <v>10584</v>
      </c>
    </row>
    <row r="6042" spans="1:22" s="8" customFormat="1" ht="37.5" x14ac:dyDescent="0.3">
      <c r="A6042" s="16">
        <v>6037</v>
      </c>
      <c r="B6042" s="114" t="s">
        <v>2962</v>
      </c>
      <c r="C6042" s="114" t="s">
        <v>2963</v>
      </c>
      <c r="D6042" s="114" t="s">
        <v>2964</v>
      </c>
      <c r="E6042" s="114" t="s">
        <v>1051</v>
      </c>
      <c r="F6042" s="114" t="s">
        <v>14449</v>
      </c>
      <c r="G6042" s="81" t="s">
        <v>9115</v>
      </c>
      <c r="H6042" s="503">
        <v>1383200</v>
      </c>
      <c r="I6042" s="87" t="s">
        <v>9120</v>
      </c>
      <c r="J6042" s="76"/>
      <c r="K6042" s="76"/>
      <c r="L6042" s="76"/>
      <c r="M6042" s="76"/>
      <c r="N6042" s="76"/>
      <c r="O6042" s="76"/>
      <c r="P6042" s="76"/>
      <c r="Q6042" s="76"/>
      <c r="R6042" s="16">
        <v>1383200</v>
      </c>
      <c r="S6042" s="77">
        <v>2</v>
      </c>
      <c r="T6042" s="76" t="s">
        <v>15828</v>
      </c>
      <c r="U6042" s="79"/>
      <c r="V6042" s="95"/>
    </row>
    <row r="6043" spans="1:22" s="8" customFormat="1" ht="281.25" x14ac:dyDescent="0.3">
      <c r="A6043" s="16">
        <v>6038</v>
      </c>
      <c r="B6043" s="21" t="s">
        <v>6105</v>
      </c>
      <c r="C6043" s="16" t="s">
        <v>6106</v>
      </c>
      <c r="D6043" s="16" t="s">
        <v>569</v>
      </c>
      <c r="E6043" s="16" t="s">
        <v>6107</v>
      </c>
      <c r="F6043" s="16"/>
      <c r="G6043" s="75" t="s">
        <v>1493</v>
      </c>
      <c r="H6043" s="257">
        <v>1381468.62</v>
      </c>
      <c r="I6043" s="257">
        <v>7</v>
      </c>
      <c r="J6043" s="75">
        <v>0</v>
      </c>
      <c r="K6043" s="75">
        <v>0</v>
      </c>
      <c r="L6043" s="75">
        <v>0</v>
      </c>
      <c r="M6043" s="75">
        <v>0</v>
      </c>
      <c r="N6043" s="75">
        <v>0</v>
      </c>
      <c r="O6043" s="75">
        <v>0</v>
      </c>
      <c r="P6043" s="75">
        <v>0</v>
      </c>
      <c r="Q6043" s="75">
        <v>0</v>
      </c>
      <c r="R6043" s="16">
        <v>1381468.62</v>
      </c>
      <c r="S6043" s="75">
        <v>7</v>
      </c>
      <c r="T6043" s="75" t="s">
        <v>76</v>
      </c>
      <c r="U6043" s="75"/>
      <c r="V6043" s="75"/>
    </row>
    <row r="6044" spans="1:22" s="8" customFormat="1" ht="93.75" x14ac:dyDescent="0.3">
      <c r="A6044" s="16">
        <v>6039</v>
      </c>
      <c r="B6044" s="16" t="s">
        <v>2632</v>
      </c>
      <c r="C6044" s="16" t="s">
        <v>2660</v>
      </c>
      <c r="D6044" s="16" t="s">
        <v>2661</v>
      </c>
      <c r="E6044" s="16" t="s">
        <v>13512</v>
      </c>
      <c r="F6044" s="16"/>
      <c r="G6044" s="71" t="s">
        <v>9115</v>
      </c>
      <c r="H6044" s="106">
        <v>1381453.42</v>
      </c>
      <c r="I6044" s="104" t="s">
        <v>9454</v>
      </c>
      <c r="J6044" s="104">
        <v>0</v>
      </c>
      <c r="K6044" s="104">
        <v>0</v>
      </c>
      <c r="L6044" s="104">
        <v>0</v>
      </c>
      <c r="M6044" s="104">
        <v>0</v>
      </c>
      <c r="N6044" s="104">
        <v>0</v>
      </c>
      <c r="O6044" s="104">
        <v>0</v>
      </c>
      <c r="P6044" s="104">
        <v>0</v>
      </c>
      <c r="Q6044" s="104">
        <v>0</v>
      </c>
      <c r="R6044" s="16">
        <v>1381453.42</v>
      </c>
      <c r="S6044" s="339">
        <v>9</v>
      </c>
      <c r="T6044" s="76" t="s">
        <v>13227</v>
      </c>
      <c r="U6044" s="105" t="s">
        <v>35</v>
      </c>
      <c r="V6044" s="105" t="s">
        <v>13270</v>
      </c>
    </row>
    <row r="6045" spans="1:22" s="8" customFormat="1" ht="150" x14ac:dyDescent="0.3">
      <c r="A6045" s="16">
        <v>6040</v>
      </c>
      <c r="B6045" s="16" t="s">
        <v>11370</v>
      </c>
      <c r="C6045" s="16" t="s">
        <v>13712</v>
      </c>
      <c r="D6045" s="16" t="s">
        <v>13713</v>
      </c>
      <c r="E6045" s="16" t="s">
        <v>13714</v>
      </c>
      <c r="F6045" s="16"/>
      <c r="G6045" s="71" t="s">
        <v>9115</v>
      </c>
      <c r="H6045" s="104">
        <v>1380692.21</v>
      </c>
      <c r="I6045" s="104" t="s">
        <v>9126</v>
      </c>
      <c r="J6045" s="104"/>
      <c r="K6045" s="104"/>
      <c r="L6045" s="104"/>
      <c r="M6045" s="104"/>
      <c r="N6045" s="104"/>
      <c r="O6045" s="104"/>
      <c r="P6045" s="104"/>
      <c r="Q6045" s="104"/>
      <c r="R6045" s="16">
        <v>1380692.21</v>
      </c>
      <c r="S6045" s="339">
        <v>10</v>
      </c>
      <c r="T6045" s="92" t="s">
        <v>13573</v>
      </c>
      <c r="U6045" s="105"/>
      <c r="V6045" s="105" t="s">
        <v>13601</v>
      </c>
    </row>
    <row r="6046" spans="1:22" s="8" customFormat="1" ht="75" x14ac:dyDescent="0.3">
      <c r="A6046" s="16">
        <v>6041</v>
      </c>
      <c r="B6046" s="16" t="s">
        <v>11351</v>
      </c>
      <c r="C6046" s="16" t="s">
        <v>11352</v>
      </c>
      <c r="D6046" s="16" t="s">
        <v>11353</v>
      </c>
      <c r="E6046" s="16" t="s">
        <v>13174</v>
      </c>
      <c r="F6046" s="16"/>
      <c r="G6046" s="71" t="s">
        <v>9128</v>
      </c>
      <c r="H6046" s="104">
        <v>1380556.8</v>
      </c>
      <c r="I6046" s="104" t="s">
        <v>9190</v>
      </c>
      <c r="J6046" s="104"/>
      <c r="K6046" s="104"/>
      <c r="L6046" s="104"/>
      <c r="M6046" s="104"/>
      <c r="N6046" s="104"/>
      <c r="O6046" s="104"/>
      <c r="P6046" s="104"/>
      <c r="Q6046" s="104"/>
      <c r="R6046" s="16">
        <v>1380556.8</v>
      </c>
      <c r="S6046" s="339">
        <v>64</v>
      </c>
      <c r="T6046" s="76" t="s">
        <v>12910</v>
      </c>
      <c r="U6046" s="105" t="s">
        <v>2567</v>
      </c>
      <c r="V6046" s="105"/>
    </row>
    <row r="6047" spans="1:22" s="8" customFormat="1" ht="37.5" x14ac:dyDescent="0.3">
      <c r="A6047" s="16">
        <v>6042</v>
      </c>
      <c r="B6047" s="21" t="s">
        <v>8907</v>
      </c>
      <c r="C6047" s="16" t="s">
        <v>418</v>
      </c>
      <c r="D6047" s="16" t="s">
        <v>417</v>
      </c>
      <c r="E6047" s="16" t="s">
        <v>419</v>
      </c>
      <c r="F6047" s="16"/>
      <c r="G6047" s="75" t="s">
        <v>33</v>
      </c>
      <c r="H6047" s="257">
        <v>344977</v>
      </c>
      <c r="I6047" s="257">
        <v>23</v>
      </c>
      <c r="J6047" s="75">
        <v>0</v>
      </c>
      <c r="K6047" s="75">
        <v>0</v>
      </c>
      <c r="L6047" s="75">
        <v>344977</v>
      </c>
      <c r="M6047" s="75">
        <v>23</v>
      </c>
      <c r="N6047" s="75">
        <v>344977</v>
      </c>
      <c r="O6047" s="75">
        <v>0</v>
      </c>
      <c r="P6047" s="75">
        <v>344977</v>
      </c>
      <c r="Q6047" s="75">
        <v>23</v>
      </c>
      <c r="R6047" s="16">
        <v>1379908</v>
      </c>
      <c r="S6047" s="75">
        <v>69</v>
      </c>
      <c r="T6047" s="75" t="s">
        <v>213</v>
      </c>
      <c r="U6047" s="75" t="s">
        <v>8908</v>
      </c>
      <c r="V6047" s="75" t="s">
        <v>8909</v>
      </c>
    </row>
    <row r="6048" spans="1:22" s="8" customFormat="1" ht="37.5" x14ac:dyDescent="0.3">
      <c r="A6048" s="16">
        <v>6043</v>
      </c>
      <c r="B6048" s="16" t="s">
        <v>897</v>
      </c>
      <c r="C6048" s="16" t="s">
        <v>898</v>
      </c>
      <c r="D6048" s="16" t="s">
        <v>1056</v>
      </c>
      <c r="E6048" s="16" t="s">
        <v>13715</v>
      </c>
      <c r="F6048" s="16"/>
      <c r="G6048" s="71" t="s">
        <v>9115</v>
      </c>
      <c r="H6048" s="104">
        <v>1377680.64</v>
      </c>
      <c r="I6048" s="104" t="s">
        <v>9450</v>
      </c>
      <c r="J6048" s="104"/>
      <c r="K6048" s="104"/>
      <c r="L6048" s="104"/>
      <c r="M6048" s="104"/>
      <c r="N6048" s="104"/>
      <c r="O6048" s="104"/>
      <c r="P6048" s="104"/>
      <c r="Q6048" s="104"/>
      <c r="R6048" s="16">
        <v>1377680.64</v>
      </c>
      <c r="S6048" s="339">
        <v>300</v>
      </c>
      <c r="T6048" s="92" t="s">
        <v>13573</v>
      </c>
      <c r="U6048" s="105"/>
      <c r="V6048" s="105" t="s">
        <v>13716</v>
      </c>
    </row>
    <row r="6049" spans="1:22" s="8" customFormat="1" ht="187.5" x14ac:dyDescent="0.3">
      <c r="A6049" s="16">
        <v>6044</v>
      </c>
      <c r="B6049" s="21" t="s">
        <v>8910</v>
      </c>
      <c r="C6049" s="16" t="s">
        <v>2042</v>
      </c>
      <c r="D6049" s="16" t="s">
        <v>514</v>
      </c>
      <c r="E6049" s="16" t="s">
        <v>2043</v>
      </c>
      <c r="F6049" s="16"/>
      <c r="G6049" s="75" t="s">
        <v>33</v>
      </c>
      <c r="H6049" s="257">
        <v>275379.75892857142</v>
      </c>
      <c r="I6049" s="257">
        <v>2</v>
      </c>
      <c r="J6049" s="75">
        <v>275379.76</v>
      </c>
      <c r="K6049" s="75">
        <v>2</v>
      </c>
      <c r="L6049" s="75">
        <v>275379.76</v>
      </c>
      <c r="M6049" s="75">
        <v>2</v>
      </c>
      <c r="N6049" s="75">
        <v>275379.76</v>
      </c>
      <c r="O6049" s="75">
        <v>2</v>
      </c>
      <c r="P6049" s="75">
        <v>275379.76</v>
      </c>
      <c r="Q6049" s="75">
        <v>2</v>
      </c>
      <c r="R6049" s="16">
        <v>1376898.7989285714</v>
      </c>
      <c r="S6049" s="75">
        <v>10</v>
      </c>
      <c r="T6049" s="75" t="s">
        <v>213</v>
      </c>
      <c r="U6049" s="75" t="s">
        <v>1210</v>
      </c>
      <c r="V6049" s="75" t="s">
        <v>7551</v>
      </c>
    </row>
    <row r="6050" spans="1:22" s="8" customFormat="1" ht="93.75" x14ac:dyDescent="0.3">
      <c r="A6050" s="16">
        <v>6045</v>
      </c>
      <c r="B6050" s="21" t="s">
        <v>8911</v>
      </c>
      <c r="C6050" s="16" t="s">
        <v>8092</v>
      </c>
      <c r="D6050" s="16" t="s">
        <v>438</v>
      </c>
      <c r="E6050" s="16" t="s">
        <v>8093</v>
      </c>
      <c r="F6050" s="16"/>
      <c r="G6050" s="75" t="s">
        <v>33</v>
      </c>
      <c r="H6050" s="257">
        <v>285470</v>
      </c>
      <c r="I6050" s="257">
        <v>10</v>
      </c>
      <c r="J6050" s="75">
        <v>272783.07</v>
      </c>
      <c r="K6050" s="75">
        <v>9</v>
      </c>
      <c r="L6050" s="75">
        <v>272783.07</v>
      </c>
      <c r="M6050" s="75">
        <v>9</v>
      </c>
      <c r="N6050" s="75">
        <v>272783.07</v>
      </c>
      <c r="O6050" s="75">
        <v>9</v>
      </c>
      <c r="P6050" s="75">
        <v>272783.07</v>
      </c>
      <c r="Q6050" s="75">
        <v>9</v>
      </c>
      <c r="R6050" s="16">
        <v>1376602.2800000003</v>
      </c>
      <c r="S6050" s="75">
        <v>46</v>
      </c>
      <c r="T6050" s="75" t="s">
        <v>213</v>
      </c>
      <c r="U6050" s="75" t="s">
        <v>7048</v>
      </c>
      <c r="V6050" s="75" t="s">
        <v>7048</v>
      </c>
    </row>
    <row r="6051" spans="1:22" s="8" customFormat="1" ht="409.5" x14ac:dyDescent="0.3">
      <c r="A6051" s="16">
        <v>6046</v>
      </c>
      <c r="B6051" s="21" t="s">
        <v>3754</v>
      </c>
      <c r="C6051" s="16" t="s">
        <v>6712</v>
      </c>
      <c r="D6051" s="16" t="s">
        <v>6713</v>
      </c>
      <c r="E6051" s="16" t="s">
        <v>6715</v>
      </c>
      <c r="F6051" s="16"/>
      <c r="G6051" s="75" t="s">
        <v>1493</v>
      </c>
      <c r="H6051" s="257">
        <v>1375920</v>
      </c>
      <c r="I6051" s="257">
        <v>1</v>
      </c>
      <c r="J6051" s="75">
        <v>0</v>
      </c>
      <c r="K6051" s="75">
        <v>0</v>
      </c>
      <c r="L6051" s="75">
        <v>0</v>
      </c>
      <c r="M6051" s="75">
        <v>0</v>
      </c>
      <c r="N6051" s="75">
        <v>0</v>
      </c>
      <c r="O6051" s="75">
        <v>0</v>
      </c>
      <c r="P6051" s="75">
        <v>0</v>
      </c>
      <c r="Q6051" s="75">
        <v>0</v>
      </c>
      <c r="R6051" s="16">
        <v>1375920</v>
      </c>
      <c r="S6051" s="75">
        <v>1</v>
      </c>
      <c r="T6051" s="75" t="s">
        <v>76</v>
      </c>
      <c r="U6051" s="75"/>
      <c r="V6051" s="75" t="s">
        <v>6716</v>
      </c>
    </row>
    <row r="6052" spans="1:22" s="8" customFormat="1" ht="56.25" x14ac:dyDescent="0.3">
      <c r="A6052" s="16">
        <v>6047</v>
      </c>
      <c r="B6052" s="16" t="s">
        <v>739</v>
      </c>
      <c r="C6052" s="16" t="s">
        <v>13298</v>
      </c>
      <c r="D6052" s="16" t="s">
        <v>12905</v>
      </c>
      <c r="E6052" s="16" t="s">
        <v>13513</v>
      </c>
      <c r="F6052" s="16"/>
      <c r="G6052" s="71" t="s">
        <v>9115</v>
      </c>
      <c r="H6052" s="106">
        <v>1375666.79</v>
      </c>
      <c r="I6052" s="104" t="s">
        <v>10694</v>
      </c>
      <c r="J6052" s="104">
        <v>0</v>
      </c>
      <c r="K6052" s="104">
        <v>0</v>
      </c>
      <c r="L6052" s="104">
        <v>0</v>
      </c>
      <c r="M6052" s="104">
        <v>0</v>
      </c>
      <c r="N6052" s="104">
        <v>0</v>
      </c>
      <c r="O6052" s="104">
        <v>0</v>
      </c>
      <c r="P6052" s="104">
        <v>0</v>
      </c>
      <c r="Q6052" s="104">
        <v>0</v>
      </c>
      <c r="R6052" s="16">
        <v>1375666.79</v>
      </c>
      <c r="S6052" s="339">
        <v>192</v>
      </c>
      <c r="T6052" s="76" t="s">
        <v>13227</v>
      </c>
      <c r="U6052" s="105" t="s">
        <v>35</v>
      </c>
      <c r="V6052" s="105" t="s">
        <v>13270</v>
      </c>
    </row>
    <row r="6053" spans="1:22" s="8" customFormat="1" ht="168.75" x14ac:dyDescent="0.3">
      <c r="A6053" s="16">
        <v>6048</v>
      </c>
      <c r="B6053" s="113" t="s">
        <v>5365</v>
      </c>
      <c r="C6053" s="113" t="s">
        <v>5366</v>
      </c>
      <c r="D6053" s="113" t="s">
        <v>5367</v>
      </c>
      <c r="E6053" s="113" t="s">
        <v>15580</v>
      </c>
      <c r="F6053" s="114" t="s">
        <v>14449</v>
      </c>
      <c r="G6053" s="78" t="s">
        <v>33</v>
      </c>
      <c r="H6053" s="87">
        <v>1374311.55</v>
      </c>
      <c r="I6053" s="87">
        <v>3</v>
      </c>
      <c r="J6053" s="81"/>
      <c r="K6053" s="81"/>
      <c r="L6053" s="81"/>
      <c r="M6053" s="81"/>
      <c r="N6053" s="81"/>
      <c r="O6053" s="81"/>
      <c r="P6053" s="81"/>
      <c r="Q6053" s="81"/>
      <c r="R6053" s="16">
        <v>1374311.55</v>
      </c>
      <c r="S6053" s="81"/>
      <c r="T6053" s="78" t="s">
        <v>15722</v>
      </c>
      <c r="U6053" s="79"/>
      <c r="V6053" s="79"/>
    </row>
    <row r="6054" spans="1:22" s="8" customFormat="1" ht="409.5" x14ac:dyDescent="0.3">
      <c r="A6054" s="16">
        <v>6049</v>
      </c>
      <c r="B6054" s="21" t="s">
        <v>532</v>
      </c>
      <c r="C6054" s="16" t="s">
        <v>533</v>
      </c>
      <c r="D6054" s="16" t="s">
        <v>517</v>
      </c>
      <c r="E6054" s="16" t="s">
        <v>5332</v>
      </c>
      <c r="F6054" s="16"/>
      <c r="G6054" s="75" t="s">
        <v>444</v>
      </c>
      <c r="H6054" s="257">
        <v>1373880</v>
      </c>
      <c r="I6054" s="257">
        <v>8</v>
      </c>
      <c r="J6054" s="75">
        <v>0</v>
      </c>
      <c r="K6054" s="75">
        <v>0</v>
      </c>
      <c r="L6054" s="75">
        <v>0</v>
      </c>
      <c r="M6054" s="75">
        <v>0</v>
      </c>
      <c r="N6054" s="75">
        <v>0</v>
      </c>
      <c r="O6054" s="75">
        <v>0</v>
      </c>
      <c r="P6054" s="75">
        <v>0</v>
      </c>
      <c r="Q6054" s="75">
        <v>0</v>
      </c>
      <c r="R6054" s="16">
        <v>1373880</v>
      </c>
      <c r="S6054" s="75">
        <v>8</v>
      </c>
      <c r="T6054" s="75" t="s">
        <v>76</v>
      </c>
      <c r="U6054" s="75" t="s">
        <v>61</v>
      </c>
      <c r="V6054" s="75" t="s">
        <v>1960</v>
      </c>
    </row>
    <row r="6055" spans="1:22" s="8" customFormat="1" ht="75" x14ac:dyDescent="0.3">
      <c r="A6055" s="16">
        <v>6050</v>
      </c>
      <c r="B6055" s="21" t="s">
        <v>361</v>
      </c>
      <c r="C6055" s="16" t="s">
        <v>362</v>
      </c>
      <c r="D6055" s="16" t="s">
        <v>363</v>
      </c>
      <c r="E6055" s="16" t="s">
        <v>10360</v>
      </c>
      <c r="F6055" s="16"/>
      <c r="G6055" s="75" t="s">
        <v>1493</v>
      </c>
      <c r="H6055" s="257">
        <v>1373500</v>
      </c>
      <c r="I6055" s="257">
        <v>131</v>
      </c>
      <c r="J6055" s="75">
        <v>0</v>
      </c>
      <c r="K6055" s="75">
        <v>0</v>
      </c>
      <c r="L6055" s="75">
        <v>0</v>
      </c>
      <c r="M6055" s="75">
        <v>0</v>
      </c>
      <c r="N6055" s="75">
        <v>0</v>
      </c>
      <c r="O6055" s="75">
        <v>0</v>
      </c>
      <c r="P6055" s="75">
        <v>0</v>
      </c>
      <c r="Q6055" s="75">
        <v>0</v>
      </c>
      <c r="R6055" s="16">
        <v>1373500</v>
      </c>
      <c r="S6055" s="75">
        <v>131</v>
      </c>
      <c r="T6055" s="75" t="s">
        <v>76</v>
      </c>
      <c r="U6055" s="75" t="s">
        <v>2567</v>
      </c>
      <c r="V6055" s="75" t="s">
        <v>10361</v>
      </c>
    </row>
    <row r="6056" spans="1:22" s="8" customFormat="1" ht="281.25" x14ac:dyDescent="0.3">
      <c r="A6056" s="16">
        <v>6051</v>
      </c>
      <c r="B6056" s="21" t="s">
        <v>5803</v>
      </c>
      <c r="C6056" s="16" t="s">
        <v>5804</v>
      </c>
      <c r="D6056" s="16" t="s">
        <v>5805</v>
      </c>
      <c r="E6056" s="16" t="s">
        <v>6098</v>
      </c>
      <c r="F6056" s="16"/>
      <c r="G6056" s="75" t="s">
        <v>24</v>
      </c>
      <c r="H6056" s="257">
        <v>1373316.12</v>
      </c>
      <c r="I6056" s="257">
        <v>126.108</v>
      </c>
      <c r="J6056" s="75">
        <v>0</v>
      </c>
      <c r="K6056" s="75">
        <v>0</v>
      </c>
      <c r="L6056" s="75">
        <v>0</v>
      </c>
      <c r="M6056" s="75">
        <v>0</v>
      </c>
      <c r="N6056" s="75">
        <v>0</v>
      </c>
      <c r="O6056" s="75">
        <v>0</v>
      </c>
      <c r="P6056" s="75">
        <v>0</v>
      </c>
      <c r="Q6056" s="75">
        <v>0</v>
      </c>
      <c r="R6056" s="16">
        <v>1373316.12</v>
      </c>
      <c r="S6056" s="75">
        <v>126.108</v>
      </c>
      <c r="T6056" s="75" t="s">
        <v>76</v>
      </c>
      <c r="U6056" s="75"/>
      <c r="V6056" s="75"/>
    </row>
    <row r="6057" spans="1:22" s="8" customFormat="1" ht="409.5" x14ac:dyDescent="0.3">
      <c r="A6057" s="16">
        <v>6052</v>
      </c>
      <c r="B6057" s="21" t="s">
        <v>9785</v>
      </c>
      <c r="C6057" s="16" t="s">
        <v>1404</v>
      </c>
      <c r="D6057" s="16" t="s">
        <v>9789</v>
      </c>
      <c r="E6057" s="16" t="s">
        <v>9790</v>
      </c>
      <c r="F6057" s="16" t="s">
        <v>9791</v>
      </c>
      <c r="G6057" s="75" t="s">
        <v>9769</v>
      </c>
      <c r="H6057" s="257">
        <v>312000</v>
      </c>
      <c r="I6057" s="257">
        <v>100</v>
      </c>
      <c r="J6057" s="75">
        <v>265200</v>
      </c>
      <c r="K6057" s="75">
        <v>100</v>
      </c>
      <c r="L6057" s="75">
        <v>265200</v>
      </c>
      <c r="M6057" s="75">
        <v>100</v>
      </c>
      <c r="N6057" s="75">
        <v>265200</v>
      </c>
      <c r="O6057" s="75">
        <v>100</v>
      </c>
      <c r="P6057" s="75">
        <v>265200</v>
      </c>
      <c r="Q6057" s="75">
        <v>100</v>
      </c>
      <c r="R6057" s="16">
        <v>1372800</v>
      </c>
      <c r="S6057" s="75">
        <v>500</v>
      </c>
      <c r="T6057" s="75" t="s">
        <v>25</v>
      </c>
      <c r="U6057" s="75" t="s">
        <v>1097</v>
      </c>
      <c r="V6057" s="75" t="s">
        <v>9792</v>
      </c>
    </row>
    <row r="6058" spans="1:22" s="8" customFormat="1" ht="168.75" x14ac:dyDescent="0.3">
      <c r="A6058" s="16">
        <v>6053</v>
      </c>
      <c r="B6058" s="20" t="s">
        <v>15798</v>
      </c>
      <c r="C6058" s="113" t="s">
        <v>277</v>
      </c>
      <c r="D6058" s="20" t="s">
        <v>15798</v>
      </c>
      <c r="E6058" s="20" t="s">
        <v>14449</v>
      </c>
      <c r="F6058" s="116" t="s">
        <v>15799</v>
      </c>
      <c r="G6058" s="76" t="s">
        <v>281</v>
      </c>
      <c r="H6058" s="85">
        <v>309100</v>
      </c>
      <c r="I6058" s="85">
        <v>10</v>
      </c>
      <c r="J6058" s="77">
        <v>330700</v>
      </c>
      <c r="K6058" s="77">
        <v>10</v>
      </c>
      <c r="L6058" s="77">
        <v>353900</v>
      </c>
      <c r="M6058" s="77">
        <v>10</v>
      </c>
      <c r="N6058" s="77">
        <v>378670</v>
      </c>
      <c r="O6058" s="77">
        <v>10</v>
      </c>
      <c r="P6058" s="81"/>
      <c r="Q6058" s="81"/>
      <c r="R6058" s="16">
        <v>1372370</v>
      </c>
      <c r="S6058" s="77">
        <v>40</v>
      </c>
      <c r="T6058" s="76" t="s">
        <v>15751</v>
      </c>
      <c r="U6058" s="75" t="s">
        <v>2567</v>
      </c>
      <c r="V6058" s="75" t="s">
        <v>15800</v>
      </c>
    </row>
    <row r="6059" spans="1:22" s="8" customFormat="1" ht="409.5" x14ac:dyDescent="0.3">
      <c r="A6059" s="16">
        <v>6054</v>
      </c>
      <c r="B6059" s="276" t="s">
        <v>332</v>
      </c>
      <c r="C6059" s="99" t="s">
        <v>1343</v>
      </c>
      <c r="D6059" s="99" t="s">
        <v>11496</v>
      </c>
      <c r="E6059" s="99" t="s">
        <v>11497</v>
      </c>
      <c r="F6059" s="16" t="s">
        <v>11497</v>
      </c>
      <c r="G6059" s="111" t="s">
        <v>337</v>
      </c>
      <c r="H6059" s="108">
        <v>1372000</v>
      </c>
      <c r="I6059" s="108">
        <v>280</v>
      </c>
      <c r="J6059" s="111">
        <v>0</v>
      </c>
      <c r="K6059" s="111">
        <v>0</v>
      </c>
      <c r="L6059" s="111">
        <v>0</v>
      </c>
      <c r="M6059" s="111">
        <v>0</v>
      </c>
      <c r="N6059" s="111">
        <v>0</v>
      </c>
      <c r="O6059" s="111">
        <v>0</v>
      </c>
      <c r="P6059" s="111">
        <v>0</v>
      </c>
      <c r="Q6059" s="111">
        <v>0</v>
      </c>
      <c r="R6059" s="16">
        <v>1372000</v>
      </c>
      <c r="S6059" s="111">
        <v>280</v>
      </c>
      <c r="T6059" s="75" t="s">
        <v>50</v>
      </c>
      <c r="U6059" s="96" t="s">
        <v>35</v>
      </c>
      <c r="V6059" s="111" t="s">
        <v>199</v>
      </c>
    </row>
    <row r="6060" spans="1:22" s="6" customFormat="1" ht="150" x14ac:dyDescent="0.2">
      <c r="A6060" s="16">
        <v>6055</v>
      </c>
      <c r="B6060" s="21" t="s">
        <v>8912</v>
      </c>
      <c r="C6060" s="16" t="s">
        <v>8913</v>
      </c>
      <c r="D6060" s="16" t="s">
        <v>514</v>
      </c>
      <c r="E6060" s="16" t="s">
        <v>8914</v>
      </c>
      <c r="F6060" s="16"/>
      <c r="G6060" s="75" t="s">
        <v>33</v>
      </c>
      <c r="H6060" s="257">
        <v>121056.68</v>
      </c>
      <c r="I6060" s="257">
        <v>2</v>
      </c>
      <c r="J6060" s="75">
        <v>312641.69999999995</v>
      </c>
      <c r="K6060" s="75">
        <v>5</v>
      </c>
      <c r="L6060" s="75">
        <v>312641.69999999995</v>
      </c>
      <c r="M6060" s="75">
        <v>5</v>
      </c>
      <c r="N6060" s="75">
        <v>312641.69999999995</v>
      </c>
      <c r="O6060" s="75">
        <v>5</v>
      </c>
      <c r="P6060" s="75">
        <v>312641.69999999995</v>
      </c>
      <c r="Q6060" s="75">
        <v>5</v>
      </c>
      <c r="R6060" s="16">
        <v>1371623.4799999997</v>
      </c>
      <c r="S6060" s="75">
        <v>22</v>
      </c>
      <c r="T6060" s="75" t="s">
        <v>213</v>
      </c>
      <c r="U6060" s="75" t="s">
        <v>83</v>
      </c>
      <c r="V6060" s="75" t="s">
        <v>7551</v>
      </c>
    </row>
    <row r="6061" spans="1:22" s="8" customFormat="1" x14ac:dyDescent="0.3">
      <c r="A6061" s="16">
        <v>6056</v>
      </c>
      <c r="B6061" s="118" t="s">
        <v>6312</v>
      </c>
      <c r="C6061" s="118" t="s">
        <v>15620</v>
      </c>
      <c r="D6061" s="118" t="s">
        <v>15621</v>
      </c>
      <c r="E6061" s="118" t="s">
        <v>15622</v>
      </c>
      <c r="F6061" s="118" t="s">
        <v>14449</v>
      </c>
      <c r="G6061" s="105" t="s">
        <v>9115</v>
      </c>
      <c r="H6061" s="104">
        <v>1370629.14</v>
      </c>
      <c r="I6061" s="104">
        <v>3</v>
      </c>
      <c r="J6061" s="105"/>
      <c r="K6061" s="105"/>
      <c r="L6061" s="105"/>
      <c r="M6061" s="105"/>
      <c r="N6061" s="105"/>
      <c r="O6061" s="105"/>
      <c r="P6061" s="105"/>
      <c r="Q6061" s="105"/>
      <c r="R6061" s="16">
        <f>H6061+J6061+L6061+N6061+P6061</f>
        <v>1370629.14</v>
      </c>
      <c r="S6061" s="105">
        <v>6</v>
      </c>
      <c r="T6061" s="76" t="s">
        <v>15403</v>
      </c>
      <c r="U6061" s="105"/>
      <c r="V6061" s="105"/>
    </row>
    <row r="6062" spans="1:22" s="8" customFormat="1" ht="56.25" x14ac:dyDescent="0.3">
      <c r="A6062" s="16">
        <v>6057</v>
      </c>
      <c r="B6062" s="21" t="s">
        <v>8915</v>
      </c>
      <c r="C6062" s="16" t="s">
        <v>7011</v>
      </c>
      <c r="D6062" s="16" t="s">
        <v>3170</v>
      </c>
      <c r="E6062" s="16" t="s">
        <v>7012</v>
      </c>
      <c r="F6062" s="16"/>
      <c r="G6062" s="75" t="s">
        <v>1053</v>
      </c>
      <c r="H6062" s="257">
        <v>192972</v>
      </c>
      <c r="I6062" s="257">
        <v>26</v>
      </c>
      <c r="J6062" s="75">
        <v>157017.84</v>
      </c>
      <c r="K6062" s="75">
        <v>12</v>
      </c>
      <c r="L6062" s="75">
        <v>340205.32</v>
      </c>
      <c r="M6062" s="75">
        <v>26</v>
      </c>
      <c r="N6062" s="75">
        <v>340205.32</v>
      </c>
      <c r="O6062" s="75">
        <v>26</v>
      </c>
      <c r="P6062" s="75">
        <v>340205.32</v>
      </c>
      <c r="Q6062" s="75">
        <v>26</v>
      </c>
      <c r="R6062" s="16">
        <v>1370605.8</v>
      </c>
      <c r="S6062" s="75">
        <v>116</v>
      </c>
      <c r="T6062" s="75" t="s">
        <v>213</v>
      </c>
      <c r="U6062" s="75" t="s">
        <v>83</v>
      </c>
      <c r="V6062" s="75" t="s">
        <v>8916</v>
      </c>
    </row>
    <row r="6063" spans="1:22" s="8" customFormat="1" ht="56.25" x14ac:dyDescent="0.3">
      <c r="A6063" s="16">
        <v>6058</v>
      </c>
      <c r="B6063" s="21" t="s">
        <v>7031</v>
      </c>
      <c r="C6063" s="16" t="s">
        <v>7032</v>
      </c>
      <c r="D6063" s="16" t="s">
        <v>7033</v>
      </c>
      <c r="E6063" s="16" t="s">
        <v>9390</v>
      </c>
      <c r="F6063" s="16"/>
      <c r="G6063" s="75" t="s">
        <v>9114</v>
      </c>
      <c r="H6063" s="257">
        <v>1369961.6</v>
      </c>
      <c r="I6063" s="257" t="s">
        <v>9266</v>
      </c>
      <c r="J6063" s="75"/>
      <c r="K6063" s="75"/>
      <c r="L6063" s="75"/>
      <c r="M6063" s="75"/>
      <c r="N6063" s="75"/>
      <c r="O6063" s="75"/>
      <c r="P6063" s="75"/>
      <c r="Q6063" s="75"/>
      <c r="R6063" s="16">
        <v>1369961.6</v>
      </c>
      <c r="S6063" s="75">
        <v>4</v>
      </c>
      <c r="T6063" s="75" t="s">
        <v>1326</v>
      </c>
      <c r="U6063" s="75"/>
      <c r="V6063" s="75"/>
    </row>
    <row r="6064" spans="1:22" s="8" customFormat="1" ht="131.25" x14ac:dyDescent="0.3">
      <c r="A6064" s="16">
        <v>6059</v>
      </c>
      <c r="B6064" s="21" t="s">
        <v>8917</v>
      </c>
      <c r="C6064" s="16" t="s">
        <v>1749</v>
      </c>
      <c r="D6064" s="16" t="s">
        <v>194</v>
      </c>
      <c r="E6064" s="16" t="s">
        <v>1750</v>
      </c>
      <c r="F6064" s="16"/>
      <c r="G6064" s="75" t="s">
        <v>1664</v>
      </c>
      <c r="H6064" s="257">
        <v>216449.99999999997</v>
      </c>
      <c r="I6064" s="257">
        <v>75</v>
      </c>
      <c r="J6064" s="75">
        <v>322077.59999999998</v>
      </c>
      <c r="K6064" s="75">
        <v>93</v>
      </c>
      <c r="L6064" s="75">
        <v>277056</v>
      </c>
      <c r="M6064" s="75">
        <v>80</v>
      </c>
      <c r="N6064" s="75">
        <v>277056</v>
      </c>
      <c r="O6064" s="75">
        <v>80</v>
      </c>
      <c r="P6064" s="75">
        <v>277056</v>
      </c>
      <c r="Q6064" s="75">
        <v>80</v>
      </c>
      <c r="R6064" s="16">
        <v>1369695.6</v>
      </c>
      <c r="S6064" s="75">
        <v>408</v>
      </c>
      <c r="T6064" s="75" t="s">
        <v>213</v>
      </c>
      <c r="U6064" s="75" t="s">
        <v>35</v>
      </c>
      <c r="V6064" s="75" t="s">
        <v>8918</v>
      </c>
    </row>
    <row r="6065" spans="1:22" s="6" customFormat="1" ht="37.5" x14ac:dyDescent="0.2">
      <c r="A6065" s="16">
        <v>6060</v>
      </c>
      <c r="B6065" s="21" t="s">
        <v>5893</v>
      </c>
      <c r="C6065" s="16" t="s">
        <v>9250</v>
      </c>
      <c r="D6065" s="16" t="s">
        <v>304</v>
      </c>
      <c r="E6065" s="16" t="s">
        <v>9251</v>
      </c>
      <c r="F6065" s="16"/>
      <c r="G6065" s="75" t="s">
        <v>9115</v>
      </c>
      <c r="H6065" s="257">
        <v>1369303.04</v>
      </c>
      <c r="I6065" s="257" t="s">
        <v>9252</v>
      </c>
      <c r="J6065" s="75"/>
      <c r="K6065" s="75"/>
      <c r="L6065" s="75"/>
      <c r="M6065" s="75"/>
      <c r="N6065" s="75"/>
      <c r="O6065" s="75"/>
      <c r="P6065" s="75"/>
      <c r="Q6065" s="75"/>
      <c r="R6065" s="16">
        <v>1369303.04</v>
      </c>
      <c r="S6065" s="75">
        <v>16</v>
      </c>
      <c r="T6065" s="75" t="s">
        <v>1326</v>
      </c>
      <c r="U6065" s="75"/>
      <c r="V6065" s="75"/>
    </row>
    <row r="6066" spans="1:22" s="6" customFormat="1" x14ac:dyDescent="0.2">
      <c r="A6066" s="16">
        <v>6061</v>
      </c>
      <c r="B6066" s="118" t="s">
        <v>264</v>
      </c>
      <c r="C6066" s="118" t="s">
        <v>15577</v>
      </c>
      <c r="D6066" s="118" t="s">
        <v>15578</v>
      </c>
      <c r="E6066" s="118" t="s">
        <v>15509</v>
      </c>
      <c r="F6066" s="118" t="s">
        <v>14449</v>
      </c>
      <c r="G6066" s="105" t="s">
        <v>33</v>
      </c>
      <c r="H6066" s="104">
        <v>1369284</v>
      </c>
      <c r="I6066" s="104">
        <v>14</v>
      </c>
      <c r="J6066" s="105"/>
      <c r="K6066" s="105"/>
      <c r="L6066" s="105"/>
      <c r="M6066" s="105"/>
      <c r="N6066" s="105"/>
      <c r="O6066" s="105"/>
      <c r="P6066" s="105"/>
      <c r="Q6066" s="105"/>
      <c r="R6066" s="16">
        <v>1369284</v>
      </c>
      <c r="S6066" s="105"/>
      <c r="T6066" s="76" t="s">
        <v>15403</v>
      </c>
      <c r="U6066" s="105" t="s">
        <v>1210</v>
      </c>
      <c r="V6066" s="76" t="s">
        <v>15539</v>
      </c>
    </row>
    <row r="6067" spans="1:22" s="6" customFormat="1" ht="112.5" x14ac:dyDescent="0.2">
      <c r="A6067" s="16">
        <v>6062</v>
      </c>
      <c r="B6067" s="243" t="s">
        <v>11357</v>
      </c>
      <c r="C6067" s="134" t="s">
        <v>11358</v>
      </c>
      <c r="D6067" s="134" t="s">
        <v>11356</v>
      </c>
      <c r="E6067" s="134" t="s">
        <v>11359</v>
      </c>
      <c r="F6067" s="16"/>
      <c r="G6067" s="341" t="s">
        <v>1009</v>
      </c>
      <c r="H6067" s="353">
        <v>273731.59999999998</v>
      </c>
      <c r="I6067" s="353">
        <v>20</v>
      </c>
      <c r="J6067" s="353">
        <v>273731.59999999998</v>
      </c>
      <c r="K6067" s="353">
        <v>20</v>
      </c>
      <c r="L6067" s="353">
        <v>273731.59999999998</v>
      </c>
      <c r="M6067" s="353">
        <v>20</v>
      </c>
      <c r="N6067" s="353">
        <v>273731.59999999998</v>
      </c>
      <c r="O6067" s="353">
        <v>20</v>
      </c>
      <c r="P6067" s="353">
        <v>273731.59999999998</v>
      </c>
      <c r="Q6067" s="353">
        <v>20</v>
      </c>
      <c r="R6067" s="16">
        <v>1368658</v>
      </c>
      <c r="S6067" s="111">
        <v>100</v>
      </c>
      <c r="T6067" s="75" t="s">
        <v>9133</v>
      </c>
      <c r="U6067" s="111" t="s">
        <v>11267</v>
      </c>
      <c r="V6067" s="340" t="s">
        <v>199</v>
      </c>
    </row>
    <row r="6068" spans="1:22" s="6" customFormat="1" ht="75" x14ac:dyDescent="0.2">
      <c r="A6068" s="16">
        <v>6063</v>
      </c>
      <c r="B6068" s="16" t="s">
        <v>816</v>
      </c>
      <c r="C6068" s="16" t="s">
        <v>12847</v>
      </c>
      <c r="D6068" s="16" t="s">
        <v>12848</v>
      </c>
      <c r="E6068" s="16" t="s">
        <v>12849</v>
      </c>
      <c r="F6068" s="16"/>
      <c r="G6068" s="71" t="s">
        <v>9115</v>
      </c>
      <c r="H6068" s="339">
        <v>1366400</v>
      </c>
      <c r="I6068" s="339" t="s">
        <v>9126</v>
      </c>
      <c r="J6068" s="339"/>
      <c r="K6068" s="339"/>
      <c r="L6068" s="339"/>
      <c r="M6068" s="339"/>
      <c r="N6068" s="339"/>
      <c r="O6068" s="339"/>
      <c r="P6068" s="339"/>
      <c r="Q6068" s="339"/>
      <c r="R6068" s="16">
        <v>1366400</v>
      </c>
      <c r="S6068" s="339">
        <v>10</v>
      </c>
      <c r="T6068" s="135" t="s">
        <v>11788</v>
      </c>
      <c r="U6068" s="352"/>
      <c r="V6068" s="352"/>
    </row>
    <row r="6069" spans="1:22" s="6" customFormat="1" ht="75" x14ac:dyDescent="0.2">
      <c r="A6069" s="16">
        <v>6064</v>
      </c>
      <c r="B6069" s="51" t="s">
        <v>194</v>
      </c>
      <c r="C6069" s="51" t="s">
        <v>1621</v>
      </c>
      <c r="D6069" s="51" t="s">
        <v>1622</v>
      </c>
      <c r="E6069" s="51" t="s">
        <v>15201</v>
      </c>
      <c r="F6069" s="51"/>
      <c r="G6069" s="256" t="s">
        <v>7079</v>
      </c>
      <c r="H6069" s="502">
        <v>1366400</v>
      </c>
      <c r="I6069" s="257" t="s">
        <v>9120</v>
      </c>
      <c r="J6069" s="82"/>
      <c r="K6069" s="82"/>
      <c r="L6069" s="82"/>
      <c r="M6069" s="82"/>
      <c r="N6069" s="82"/>
      <c r="O6069" s="82"/>
      <c r="P6069" s="82"/>
      <c r="Q6069" s="82"/>
      <c r="R6069" s="16">
        <v>1366400</v>
      </c>
      <c r="S6069" s="75">
        <v>2</v>
      </c>
      <c r="T6069" s="256" t="s">
        <v>14655</v>
      </c>
      <c r="U6069" s="256" t="s">
        <v>89</v>
      </c>
      <c r="V6069" s="82"/>
    </row>
    <row r="6070" spans="1:22" s="6" customFormat="1" ht="75" x14ac:dyDescent="0.2">
      <c r="A6070" s="16">
        <v>6065</v>
      </c>
      <c r="B6070" s="51" t="s">
        <v>194</v>
      </c>
      <c r="C6070" s="51" t="s">
        <v>1621</v>
      </c>
      <c r="D6070" s="51" t="s">
        <v>1622</v>
      </c>
      <c r="E6070" s="51" t="s">
        <v>15202</v>
      </c>
      <c r="F6070" s="40" t="s">
        <v>14449</v>
      </c>
      <c r="G6070" s="256" t="s">
        <v>7079</v>
      </c>
      <c r="H6070" s="502">
        <v>1366400</v>
      </c>
      <c r="I6070" s="257" t="s">
        <v>9120</v>
      </c>
      <c r="J6070" s="82"/>
      <c r="K6070" s="82"/>
      <c r="L6070" s="82"/>
      <c r="M6070" s="82"/>
      <c r="N6070" s="82"/>
      <c r="O6070" s="82"/>
      <c r="P6070" s="82"/>
      <c r="Q6070" s="82"/>
      <c r="R6070" s="16">
        <v>1366400</v>
      </c>
      <c r="S6070" s="75">
        <v>2</v>
      </c>
      <c r="T6070" s="256" t="s">
        <v>14655</v>
      </c>
      <c r="U6070" s="256" t="s">
        <v>89</v>
      </c>
      <c r="V6070" s="82"/>
    </row>
    <row r="6071" spans="1:22" s="6" customFormat="1" ht="75" x14ac:dyDescent="0.2">
      <c r="A6071" s="16">
        <v>6066</v>
      </c>
      <c r="B6071" s="51" t="s">
        <v>194</v>
      </c>
      <c r="C6071" s="51" t="s">
        <v>1621</v>
      </c>
      <c r="D6071" s="51" t="s">
        <v>1622</v>
      </c>
      <c r="E6071" s="51" t="s">
        <v>15203</v>
      </c>
      <c r="F6071" s="40" t="s">
        <v>14449</v>
      </c>
      <c r="G6071" s="256" t="s">
        <v>7079</v>
      </c>
      <c r="H6071" s="502">
        <v>1366400</v>
      </c>
      <c r="I6071" s="257" t="s">
        <v>9120</v>
      </c>
      <c r="J6071" s="82"/>
      <c r="K6071" s="82"/>
      <c r="L6071" s="82"/>
      <c r="M6071" s="82"/>
      <c r="N6071" s="82"/>
      <c r="O6071" s="82"/>
      <c r="P6071" s="82"/>
      <c r="Q6071" s="82"/>
      <c r="R6071" s="16">
        <v>1366400</v>
      </c>
      <c r="S6071" s="75">
        <v>2</v>
      </c>
      <c r="T6071" s="256" t="s">
        <v>14655</v>
      </c>
      <c r="U6071" s="256" t="s">
        <v>89</v>
      </c>
      <c r="V6071" s="82"/>
    </row>
    <row r="6072" spans="1:22" s="6" customFormat="1" ht="356.25" x14ac:dyDescent="0.2">
      <c r="A6072" s="16">
        <v>6067</v>
      </c>
      <c r="B6072" s="21" t="s">
        <v>5047</v>
      </c>
      <c r="C6072" s="16" t="s">
        <v>4670</v>
      </c>
      <c r="D6072" s="16" t="s">
        <v>4671</v>
      </c>
      <c r="E6072" s="16" t="s">
        <v>5048</v>
      </c>
      <c r="F6072" s="16"/>
      <c r="G6072" s="75" t="s">
        <v>33</v>
      </c>
      <c r="H6072" s="257">
        <v>130199.99999999999</v>
      </c>
      <c r="I6072" s="257">
        <v>42</v>
      </c>
      <c r="J6072" s="75">
        <v>309023</v>
      </c>
      <c r="K6072" s="75">
        <v>55</v>
      </c>
      <c r="L6072" s="75">
        <v>309023</v>
      </c>
      <c r="M6072" s="75">
        <v>55</v>
      </c>
      <c r="N6072" s="75">
        <v>309023</v>
      </c>
      <c r="O6072" s="75">
        <v>55</v>
      </c>
      <c r="P6072" s="75">
        <v>309023</v>
      </c>
      <c r="Q6072" s="75">
        <v>55</v>
      </c>
      <c r="R6072" s="16">
        <v>1366292</v>
      </c>
      <c r="S6072" s="75">
        <v>262</v>
      </c>
      <c r="T6072" s="75" t="s">
        <v>25</v>
      </c>
      <c r="U6072" s="75" t="s">
        <v>294</v>
      </c>
      <c r="V6072" s="75" t="s">
        <v>5049</v>
      </c>
    </row>
    <row r="6073" spans="1:22" s="6" customFormat="1" ht="93.75" x14ac:dyDescent="0.2">
      <c r="A6073" s="16">
        <v>6068</v>
      </c>
      <c r="B6073" s="21" t="s">
        <v>417</v>
      </c>
      <c r="C6073" s="16" t="s">
        <v>673</v>
      </c>
      <c r="D6073" s="16" t="s">
        <v>674</v>
      </c>
      <c r="E6073" s="16" t="s">
        <v>9245</v>
      </c>
      <c r="F6073" s="16"/>
      <c r="G6073" s="75" t="s">
        <v>9115</v>
      </c>
      <c r="H6073" s="257">
        <v>1365638.4</v>
      </c>
      <c r="I6073" s="257" t="s">
        <v>9126</v>
      </c>
      <c r="J6073" s="75"/>
      <c r="K6073" s="75"/>
      <c r="L6073" s="75"/>
      <c r="M6073" s="75"/>
      <c r="N6073" s="75"/>
      <c r="O6073" s="75"/>
      <c r="P6073" s="75"/>
      <c r="Q6073" s="75"/>
      <c r="R6073" s="16">
        <v>1365638.4</v>
      </c>
      <c r="S6073" s="75">
        <v>10</v>
      </c>
      <c r="T6073" s="75" t="s">
        <v>1326</v>
      </c>
      <c r="U6073" s="75"/>
      <c r="V6073" s="75"/>
    </row>
    <row r="6074" spans="1:22" s="6" customFormat="1" ht="150" customHeight="1" x14ac:dyDescent="0.3">
      <c r="A6074" s="16">
        <v>6069</v>
      </c>
      <c r="B6074" s="113" t="s">
        <v>194</v>
      </c>
      <c r="C6074" s="113" t="s">
        <v>11367</v>
      </c>
      <c r="D6074" s="113" t="s">
        <v>11368</v>
      </c>
      <c r="E6074" s="113" t="s">
        <v>15651</v>
      </c>
      <c r="F6074" s="113" t="s">
        <v>14449</v>
      </c>
      <c r="G6074" s="78" t="s">
        <v>9115</v>
      </c>
      <c r="H6074" s="503">
        <v>1365280</v>
      </c>
      <c r="I6074" s="503" t="s">
        <v>15652</v>
      </c>
      <c r="J6074" s="76"/>
      <c r="K6074" s="76"/>
      <c r="L6074" s="76"/>
      <c r="M6074" s="76"/>
      <c r="N6074" s="76"/>
      <c r="O6074" s="76"/>
      <c r="P6074" s="76"/>
      <c r="Q6074" s="76"/>
      <c r="R6074" s="16">
        <v>1365280</v>
      </c>
      <c r="S6074" s="77">
        <v>230</v>
      </c>
      <c r="T6074" s="78" t="s">
        <v>15626</v>
      </c>
      <c r="U6074" s="227"/>
      <c r="V6074" s="79"/>
    </row>
    <row r="6075" spans="1:22" s="6" customFormat="1" ht="409.5" x14ac:dyDescent="0.2">
      <c r="A6075" s="16">
        <v>6070</v>
      </c>
      <c r="B6075" s="21" t="s">
        <v>1550</v>
      </c>
      <c r="C6075" s="16" t="s">
        <v>1551</v>
      </c>
      <c r="D6075" s="16" t="s">
        <v>1552</v>
      </c>
      <c r="E6075" s="16" t="s">
        <v>6197</v>
      </c>
      <c r="F6075" s="16"/>
      <c r="G6075" s="75" t="s">
        <v>1493</v>
      </c>
      <c r="H6075" s="257">
        <v>1365000</v>
      </c>
      <c r="I6075" s="257">
        <v>2</v>
      </c>
      <c r="J6075" s="75">
        <v>0</v>
      </c>
      <c r="K6075" s="75">
        <v>0</v>
      </c>
      <c r="L6075" s="75">
        <v>0</v>
      </c>
      <c r="M6075" s="75">
        <v>0</v>
      </c>
      <c r="N6075" s="75">
        <v>0</v>
      </c>
      <c r="O6075" s="75">
        <v>0</v>
      </c>
      <c r="P6075" s="75">
        <v>0</v>
      </c>
      <c r="Q6075" s="75">
        <v>0</v>
      </c>
      <c r="R6075" s="16">
        <v>1365000</v>
      </c>
      <c r="S6075" s="75">
        <v>2</v>
      </c>
      <c r="T6075" s="75" t="s">
        <v>76</v>
      </c>
      <c r="U6075" s="75"/>
      <c r="V6075" s="75"/>
    </row>
    <row r="6076" spans="1:22" s="6" customFormat="1" ht="409.5" x14ac:dyDescent="0.2">
      <c r="A6076" s="16">
        <v>6071</v>
      </c>
      <c r="B6076" s="21" t="s">
        <v>6583</v>
      </c>
      <c r="C6076" s="16" t="s">
        <v>6584</v>
      </c>
      <c r="D6076" s="16" t="s">
        <v>6585</v>
      </c>
      <c r="E6076" s="16" t="s">
        <v>6586</v>
      </c>
      <c r="F6076" s="16"/>
      <c r="G6076" s="75" t="s">
        <v>49</v>
      </c>
      <c r="H6076" s="257">
        <v>1365000</v>
      </c>
      <c r="I6076" s="257">
        <v>1</v>
      </c>
      <c r="J6076" s="75">
        <v>0</v>
      </c>
      <c r="K6076" s="75">
        <v>0</v>
      </c>
      <c r="L6076" s="75">
        <v>0</v>
      </c>
      <c r="M6076" s="75">
        <v>0</v>
      </c>
      <c r="N6076" s="75">
        <v>0</v>
      </c>
      <c r="O6076" s="75">
        <v>0</v>
      </c>
      <c r="P6076" s="75">
        <v>0</v>
      </c>
      <c r="Q6076" s="75">
        <v>0</v>
      </c>
      <c r="R6076" s="16">
        <v>1365000</v>
      </c>
      <c r="S6076" s="75">
        <v>1</v>
      </c>
      <c r="T6076" s="75" t="s">
        <v>76</v>
      </c>
      <c r="U6076" s="75"/>
      <c r="V6076" s="75"/>
    </row>
    <row r="6077" spans="1:22" s="6" customFormat="1" ht="356.25" x14ac:dyDescent="0.2">
      <c r="A6077" s="16">
        <v>6072</v>
      </c>
      <c r="B6077" s="21" t="s">
        <v>6643</v>
      </c>
      <c r="C6077" s="16" t="s">
        <v>6644</v>
      </c>
      <c r="D6077" s="16" t="s">
        <v>6645</v>
      </c>
      <c r="E6077" s="16" t="s">
        <v>6646</v>
      </c>
      <c r="F6077" s="16"/>
      <c r="G6077" s="75" t="s">
        <v>1493</v>
      </c>
      <c r="H6077" s="257">
        <v>1365000</v>
      </c>
      <c r="I6077" s="257">
        <v>1</v>
      </c>
      <c r="J6077" s="75">
        <v>0</v>
      </c>
      <c r="K6077" s="75">
        <v>0</v>
      </c>
      <c r="L6077" s="75">
        <v>0</v>
      </c>
      <c r="M6077" s="75">
        <v>0</v>
      </c>
      <c r="N6077" s="75">
        <v>0</v>
      </c>
      <c r="O6077" s="75">
        <v>0</v>
      </c>
      <c r="P6077" s="75">
        <v>0</v>
      </c>
      <c r="Q6077" s="75">
        <v>0</v>
      </c>
      <c r="R6077" s="16">
        <v>1365000</v>
      </c>
      <c r="S6077" s="75">
        <v>1</v>
      </c>
      <c r="T6077" s="75" t="s">
        <v>76</v>
      </c>
      <c r="U6077" s="75"/>
      <c r="V6077" s="75"/>
    </row>
    <row r="6078" spans="1:22" s="8" customFormat="1" ht="300" x14ac:dyDescent="0.3">
      <c r="A6078" s="16">
        <v>6073</v>
      </c>
      <c r="B6078" s="21" t="s">
        <v>2671</v>
      </c>
      <c r="C6078" s="16" t="s">
        <v>2672</v>
      </c>
      <c r="D6078" s="16" t="s">
        <v>2673</v>
      </c>
      <c r="E6078" s="16" t="s">
        <v>5758</v>
      </c>
      <c r="F6078" s="16"/>
      <c r="G6078" s="75" t="s">
        <v>1493</v>
      </c>
      <c r="H6078" s="257">
        <v>1364720</v>
      </c>
      <c r="I6078" s="257">
        <v>4</v>
      </c>
      <c r="J6078" s="75">
        <v>0</v>
      </c>
      <c r="K6078" s="75">
        <v>0</v>
      </c>
      <c r="L6078" s="75">
        <v>0</v>
      </c>
      <c r="M6078" s="75">
        <v>0</v>
      </c>
      <c r="N6078" s="75">
        <v>0</v>
      </c>
      <c r="O6078" s="75">
        <v>0</v>
      </c>
      <c r="P6078" s="75">
        <v>0</v>
      </c>
      <c r="Q6078" s="75">
        <v>0</v>
      </c>
      <c r="R6078" s="16">
        <v>1364720</v>
      </c>
      <c r="S6078" s="75">
        <v>4</v>
      </c>
      <c r="T6078" s="75" t="s">
        <v>76</v>
      </c>
      <c r="U6078" s="75" t="s">
        <v>2567</v>
      </c>
      <c r="V6078" s="75" t="s">
        <v>199</v>
      </c>
    </row>
    <row r="6079" spans="1:22" s="8" customFormat="1" ht="56.25" x14ac:dyDescent="0.3">
      <c r="A6079" s="16">
        <v>6074</v>
      </c>
      <c r="B6079" s="16" t="s">
        <v>12850</v>
      </c>
      <c r="C6079" s="16" t="s">
        <v>12851</v>
      </c>
      <c r="D6079" s="16" t="s">
        <v>12852</v>
      </c>
      <c r="E6079" s="16" t="s">
        <v>12853</v>
      </c>
      <c r="F6079" s="16"/>
      <c r="G6079" s="71" t="s">
        <v>9128</v>
      </c>
      <c r="H6079" s="339">
        <v>1364160</v>
      </c>
      <c r="I6079" s="339" t="s">
        <v>9351</v>
      </c>
      <c r="J6079" s="339"/>
      <c r="K6079" s="339"/>
      <c r="L6079" s="339"/>
      <c r="M6079" s="339"/>
      <c r="N6079" s="339"/>
      <c r="O6079" s="339"/>
      <c r="P6079" s="339"/>
      <c r="Q6079" s="339"/>
      <c r="R6079" s="16">
        <v>1364160</v>
      </c>
      <c r="S6079" s="339">
        <v>2000</v>
      </c>
      <c r="T6079" s="135" t="s">
        <v>12359</v>
      </c>
      <c r="U6079" s="352"/>
      <c r="V6079" s="352"/>
    </row>
    <row r="6080" spans="1:22" s="8" customFormat="1" ht="409.5" x14ac:dyDescent="0.3">
      <c r="A6080" s="16">
        <v>6075</v>
      </c>
      <c r="B6080" s="276" t="s">
        <v>11322</v>
      </c>
      <c r="C6080" s="99" t="s">
        <v>11323</v>
      </c>
      <c r="D6080" s="99" t="s">
        <v>11324</v>
      </c>
      <c r="E6080" s="99" t="s">
        <v>11325</v>
      </c>
      <c r="F6080" s="16"/>
      <c r="G6080" s="111" t="s">
        <v>1493</v>
      </c>
      <c r="H6080" s="108">
        <v>1363847.331</v>
      </c>
      <c r="I6080" s="108">
        <v>1</v>
      </c>
      <c r="J6080" s="111">
        <v>0</v>
      </c>
      <c r="K6080" s="111">
        <v>0</v>
      </c>
      <c r="L6080" s="111">
        <v>0</v>
      </c>
      <c r="M6080" s="111">
        <v>0</v>
      </c>
      <c r="N6080" s="111">
        <v>0</v>
      </c>
      <c r="O6080" s="111">
        <v>0</v>
      </c>
      <c r="P6080" s="111">
        <v>0</v>
      </c>
      <c r="Q6080" s="111">
        <v>0</v>
      </c>
      <c r="R6080" s="16">
        <v>1363847.331</v>
      </c>
      <c r="S6080" s="111">
        <v>1</v>
      </c>
      <c r="T6080" s="75" t="s">
        <v>9133</v>
      </c>
      <c r="U6080" s="111" t="s">
        <v>83</v>
      </c>
      <c r="V6080" s="340" t="s">
        <v>199</v>
      </c>
    </row>
    <row r="6081" spans="1:22" s="8" customFormat="1" ht="131.25" x14ac:dyDescent="0.3">
      <c r="A6081" s="16">
        <v>6076</v>
      </c>
      <c r="B6081" s="16" t="s">
        <v>13073</v>
      </c>
      <c r="C6081" s="16" t="s">
        <v>13514</v>
      </c>
      <c r="D6081" s="16" t="s">
        <v>13515</v>
      </c>
      <c r="E6081" s="16" t="s">
        <v>13516</v>
      </c>
      <c r="F6081" s="16"/>
      <c r="G6081" s="71" t="s">
        <v>9115</v>
      </c>
      <c r="H6081" s="106">
        <v>1361864</v>
      </c>
      <c r="I6081" s="104" t="s">
        <v>9113</v>
      </c>
      <c r="J6081" s="104">
        <v>0</v>
      </c>
      <c r="K6081" s="104">
        <v>0</v>
      </c>
      <c r="L6081" s="104">
        <v>0</v>
      </c>
      <c r="M6081" s="104">
        <v>0</v>
      </c>
      <c r="N6081" s="104">
        <v>0</v>
      </c>
      <c r="O6081" s="104">
        <v>0</v>
      </c>
      <c r="P6081" s="104">
        <v>0</v>
      </c>
      <c r="Q6081" s="104">
        <v>0</v>
      </c>
      <c r="R6081" s="16">
        <v>1361864</v>
      </c>
      <c r="S6081" s="339">
        <v>1</v>
      </c>
      <c r="T6081" s="76" t="s">
        <v>13227</v>
      </c>
      <c r="U6081" s="105"/>
      <c r="V6081" s="105"/>
    </row>
    <row r="6082" spans="1:22" s="8" customFormat="1" ht="37.5" x14ac:dyDescent="0.3">
      <c r="A6082" s="16">
        <v>6077</v>
      </c>
      <c r="B6082" s="21" t="s">
        <v>11088</v>
      </c>
      <c r="C6082" s="16" t="s">
        <v>11089</v>
      </c>
      <c r="D6082" s="16" t="s">
        <v>11090</v>
      </c>
      <c r="E6082" s="16" t="s">
        <v>11091</v>
      </c>
      <c r="F6082" s="16"/>
      <c r="G6082" s="75" t="s">
        <v>1493</v>
      </c>
      <c r="H6082" s="257">
        <v>272260.8</v>
      </c>
      <c r="I6082" s="257">
        <v>185</v>
      </c>
      <c r="J6082" s="75">
        <v>272260.8</v>
      </c>
      <c r="K6082" s="75">
        <v>185</v>
      </c>
      <c r="L6082" s="75">
        <v>272260.8</v>
      </c>
      <c r="M6082" s="75">
        <v>185</v>
      </c>
      <c r="N6082" s="75">
        <v>272260.8</v>
      </c>
      <c r="O6082" s="75">
        <v>185</v>
      </c>
      <c r="P6082" s="75">
        <v>272260.8</v>
      </c>
      <c r="Q6082" s="75">
        <v>185</v>
      </c>
      <c r="R6082" s="16">
        <v>1361304</v>
      </c>
      <c r="S6082" s="75">
        <v>925</v>
      </c>
      <c r="T6082" s="75" t="s">
        <v>1113</v>
      </c>
      <c r="U6082" s="75" t="s">
        <v>1210</v>
      </c>
      <c r="V6082" s="340" t="s">
        <v>199</v>
      </c>
    </row>
    <row r="6083" spans="1:22" s="8" customFormat="1" ht="93.75" x14ac:dyDescent="0.3">
      <c r="A6083" s="16">
        <v>6078</v>
      </c>
      <c r="B6083" s="21" t="s">
        <v>384</v>
      </c>
      <c r="C6083" s="16" t="s">
        <v>1392</v>
      </c>
      <c r="D6083" s="16" t="s">
        <v>1393</v>
      </c>
      <c r="E6083" s="16" t="s">
        <v>1396</v>
      </c>
      <c r="F6083" s="16"/>
      <c r="G6083" s="75" t="s">
        <v>49</v>
      </c>
      <c r="H6083" s="499">
        <v>1360000</v>
      </c>
      <c r="I6083" s="257">
        <v>2</v>
      </c>
      <c r="J6083" s="75">
        <v>0</v>
      </c>
      <c r="K6083" s="75">
        <v>0</v>
      </c>
      <c r="L6083" s="75">
        <v>0</v>
      </c>
      <c r="M6083" s="75">
        <v>0</v>
      </c>
      <c r="N6083" s="75">
        <v>0</v>
      </c>
      <c r="O6083" s="75">
        <v>0</v>
      </c>
      <c r="P6083" s="75">
        <v>0</v>
      </c>
      <c r="Q6083" s="75">
        <v>0</v>
      </c>
      <c r="R6083" s="16">
        <v>1360000</v>
      </c>
      <c r="S6083" s="75">
        <v>2</v>
      </c>
      <c r="T6083" s="75" t="s">
        <v>50</v>
      </c>
      <c r="U6083" s="75" t="s">
        <v>61</v>
      </c>
      <c r="V6083" s="75" t="s">
        <v>3405</v>
      </c>
    </row>
    <row r="6084" spans="1:22" s="8" customFormat="1" ht="93.75" x14ac:dyDescent="0.3">
      <c r="A6084" s="16">
        <v>6079</v>
      </c>
      <c r="B6084" s="25" t="s">
        <v>384</v>
      </c>
      <c r="C6084" s="18" t="s">
        <v>1392</v>
      </c>
      <c r="D6084" s="18" t="s">
        <v>1393</v>
      </c>
      <c r="E6084" s="18" t="s">
        <v>1396</v>
      </c>
      <c r="F6084" s="16"/>
      <c r="G6084" s="75" t="s">
        <v>49</v>
      </c>
      <c r="H6084" s="500">
        <v>1360000</v>
      </c>
      <c r="I6084" s="501">
        <v>2</v>
      </c>
      <c r="J6084" s="146">
        <v>0</v>
      </c>
      <c r="K6084" s="146">
        <v>0</v>
      </c>
      <c r="L6084" s="146">
        <v>0</v>
      </c>
      <c r="M6084" s="146">
        <v>0</v>
      </c>
      <c r="N6084" s="146">
        <v>0</v>
      </c>
      <c r="O6084" s="146">
        <v>0</v>
      </c>
      <c r="P6084" s="75">
        <v>0</v>
      </c>
      <c r="Q6084" s="75">
        <v>0</v>
      </c>
      <c r="R6084" s="16">
        <v>1360000</v>
      </c>
      <c r="S6084" s="75">
        <v>2</v>
      </c>
      <c r="T6084" s="75" t="s">
        <v>50</v>
      </c>
      <c r="U6084" s="75"/>
      <c r="V6084" s="75"/>
    </row>
    <row r="6085" spans="1:22" s="8" customFormat="1" ht="409.5" x14ac:dyDescent="0.3">
      <c r="A6085" s="16">
        <v>6080</v>
      </c>
      <c r="B6085" s="20" t="s">
        <v>842</v>
      </c>
      <c r="C6085" s="17" t="s">
        <v>2247</v>
      </c>
      <c r="D6085" s="17" t="s">
        <v>1760</v>
      </c>
      <c r="E6085" s="45" t="s">
        <v>3376</v>
      </c>
      <c r="F6085" s="16"/>
      <c r="G6085" s="75" t="s">
        <v>33</v>
      </c>
      <c r="H6085" s="257">
        <v>1360000</v>
      </c>
      <c r="I6085" s="257">
        <v>16</v>
      </c>
      <c r="J6085" s="75">
        <v>0</v>
      </c>
      <c r="K6085" s="75">
        <v>0</v>
      </c>
      <c r="L6085" s="75">
        <v>0</v>
      </c>
      <c r="M6085" s="75">
        <v>0</v>
      </c>
      <c r="N6085" s="75">
        <v>0</v>
      </c>
      <c r="O6085" s="75">
        <v>0</v>
      </c>
      <c r="P6085" s="75">
        <v>0</v>
      </c>
      <c r="Q6085" s="75">
        <v>0</v>
      </c>
      <c r="R6085" s="16">
        <v>1360000</v>
      </c>
      <c r="S6085" s="75">
        <v>16</v>
      </c>
      <c r="T6085" s="75" t="s">
        <v>1516</v>
      </c>
      <c r="U6085" s="75" t="s">
        <v>2567</v>
      </c>
      <c r="V6085" s="75" t="s">
        <v>199</v>
      </c>
    </row>
    <row r="6086" spans="1:22" s="8" customFormat="1" ht="168.75" x14ac:dyDescent="0.3">
      <c r="A6086" s="16">
        <v>6081</v>
      </c>
      <c r="B6086" s="21" t="s">
        <v>6607</v>
      </c>
      <c r="C6086" s="16" t="s">
        <v>6608</v>
      </c>
      <c r="D6086" s="16" t="s">
        <v>6609</v>
      </c>
      <c r="E6086" s="16" t="s">
        <v>6610</v>
      </c>
      <c r="F6086" s="16"/>
      <c r="G6086" s="75" t="s">
        <v>49</v>
      </c>
      <c r="H6086" s="257">
        <v>1360000</v>
      </c>
      <c r="I6086" s="257">
        <v>8</v>
      </c>
      <c r="J6086" s="75">
        <v>0</v>
      </c>
      <c r="K6086" s="75">
        <v>0</v>
      </c>
      <c r="L6086" s="75">
        <v>0</v>
      </c>
      <c r="M6086" s="75">
        <v>0</v>
      </c>
      <c r="N6086" s="75">
        <v>0</v>
      </c>
      <c r="O6086" s="75">
        <v>0</v>
      </c>
      <c r="P6086" s="75">
        <v>0</v>
      </c>
      <c r="Q6086" s="75">
        <v>0</v>
      </c>
      <c r="R6086" s="16">
        <v>1360000</v>
      </c>
      <c r="S6086" s="75">
        <v>8</v>
      </c>
      <c r="T6086" s="75" t="s">
        <v>76</v>
      </c>
      <c r="U6086" s="75"/>
      <c r="V6086" s="75"/>
    </row>
    <row r="6087" spans="1:22" s="8" customFormat="1" ht="37.5" x14ac:dyDescent="0.3">
      <c r="A6087" s="16">
        <v>6082</v>
      </c>
      <c r="B6087" s="21" t="s">
        <v>5688</v>
      </c>
      <c r="C6087" s="16" t="s">
        <v>5689</v>
      </c>
      <c r="D6087" s="16" t="s">
        <v>641</v>
      </c>
      <c r="E6087" s="16" t="s">
        <v>10720</v>
      </c>
      <c r="F6087" s="16"/>
      <c r="G6087" s="75" t="s">
        <v>9115</v>
      </c>
      <c r="H6087" s="257">
        <v>1358985.6</v>
      </c>
      <c r="I6087" s="257" t="s">
        <v>9454</v>
      </c>
      <c r="J6087" s="75"/>
      <c r="K6087" s="75"/>
      <c r="L6087" s="75"/>
      <c r="M6087" s="75"/>
      <c r="N6087" s="75"/>
      <c r="O6087" s="75"/>
      <c r="P6087" s="75"/>
      <c r="Q6087" s="75"/>
      <c r="R6087" s="16">
        <v>1358985.6</v>
      </c>
      <c r="S6087" s="75">
        <v>9</v>
      </c>
      <c r="T6087" s="75" t="s">
        <v>76</v>
      </c>
      <c r="U6087" s="75" t="s">
        <v>353</v>
      </c>
      <c r="V6087" s="75" t="s">
        <v>10666</v>
      </c>
    </row>
    <row r="6088" spans="1:22" s="8" customFormat="1" ht="131.25" x14ac:dyDescent="0.3">
      <c r="A6088" s="16">
        <v>6083</v>
      </c>
      <c r="B6088" s="21" t="s">
        <v>544</v>
      </c>
      <c r="C6088" s="16" t="s">
        <v>545</v>
      </c>
      <c r="D6088" s="16" t="s">
        <v>546</v>
      </c>
      <c r="E6088" s="16" t="s">
        <v>547</v>
      </c>
      <c r="F6088" s="40" t="s">
        <v>548</v>
      </c>
      <c r="G6088" s="75" t="s">
        <v>33</v>
      </c>
      <c r="H6088" s="257">
        <v>452938</v>
      </c>
      <c r="I6088" s="257">
        <v>2</v>
      </c>
      <c r="J6088" s="195">
        <v>452938</v>
      </c>
      <c r="K6088" s="75">
        <v>2</v>
      </c>
      <c r="L6088" s="195">
        <v>452938</v>
      </c>
      <c r="M6088" s="75">
        <v>2</v>
      </c>
      <c r="N6088" s="75">
        <v>0</v>
      </c>
      <c r="O6088" s="75">
        <v>0</v>
      </c>
      <c r="P6088" s="75">
        <v>0</v>
      </c>
      <c r="Q6088" s="75">
        <v>0</v>
      </c>
      <c r="R6088" s="16">
        <v>1358814</v>
      </c>
      <c r="S6088" s="75">
        <v>6</v>
      </c>
      <c r="T6088" s="75" t="s">
        <v>213</v>
      </c>
      <c r="U6088" s="75" t="s">
        <v>294</v>
      </c>
      <c r="V6088" s="75" t="s">
        <v>549</v>
      </c>
    </row>
    <row r="6089" spans="1:22" s="8" customFormat="1" ht="56.25" x14ac:dyDescent="0.3">
      <c r="A6089" s="16">
        <v>6084</v>
      </c>
      <c r="B6089" s="21" t="s">
        <v>8919</v>
      </c>
      <c r="C6089" s="16" t="s">
        <v>8920</v>
      </c>
      <c r="D6089" s="16" t="s">
        <v>8921</v>
      </c>
      <c r="E6089" s="16" t="s">
        <v>4727</v>
      </c>
      <c r="F6089" s="16"/>
      <c r="G6089" s="75" t="s">
        <v>33</v>
      </c>
      <c r="H6089" s="257">
        <v>425500</v>
      </c>
      <c r="I6089" s="257">
        <v>37</v>
      </c>
      <c r="J6089" s="75">
        <v>233253</v>
      </c>
      <c r="K6089" s="75">
        <v>20</v>
      </c>
      <c r="L6089" s="75">
        <v>233253</v>
      </c>
      <c r="M6089" s="75">
        <v>20</v>
      </c>
      <c r="N6089" s="75">
        <v>233253</v>
      </c>
      <c r="O6089" s="75">
        <v>20</v>
      </c>
      <c r="P6089" s="75">
        <v>233253</v>
      </c>
      <c r="Q6089" s="75">
        <v>20</v>
      </c>
      <c r="R6089" s="16">
        <v>1358512</v>
      </c>
      <c r="S6089" s="75">
        <v>117</v>
      </c>
      <c r="T6089" s="75" t="s">
        <v>213</v>
      </c>
      <c r="U6089" s="75" t="s">
        <v>7048</v>
      </c>
      <c r="V6089" s="75" t="s">
        <v>7048</v>
      </c>
    </row>
    <row r="6090" spans="1:22" s="8" customFormat="1" ht="56.25" x14ac:dyDescent="0.3">
      <c r="A6090" s="16">
        <v>6085</v>
      </c>
      <c r="B6090" s="21" t="s">
        <v>6221</v>
      </c>
      <c r="C6090" s="16" t="s">
        <v>6222</v>
      </c>
      <c r="D6090" s="16" t="s">
        <v>6223</v>
      </c>
      <c r="E6090" s="16" t="s">
        <v>10617</v>
      </c>
      <c r="F6090" s="16"/>
      <c r="G6090" s="75" t="s">
        <v>9115</v>
      </c>
      <c r="H6090" s="257">
        <v>1358280</v>
      </c>
      <c r="I6090" s="257" t="s">
        <v>10267</v>
      </c>
      <c r="J6090" s="75"/>
      <c r="K6090" s="75"/>
      <c r="L6090" s="75"/>
      <c r="M6090" s="75"/>
      <c r="N6090" s="75"/>
      <c r="O6090" s="75"/>
      <c r="P6090" s="75"/>
      <c r="Q6090" s="75"/>
      <c r="R6090" s="16">
        <v>1358280</v>
      </c>
      <c r="S6090" s="75">
        <v>33</v>
      </c>
      <c r="T6090" s="75" t="s">
        <v>76</v>
      </c>
      <c r="U6090" s="75" t="s">
        <v>2567</v>
      </c>
      <c r="V6090" s="75" t="s">
        <v>10618</v>
      </c>
    </row>
    <row r="6091" spans="1:22" s="8" customFormat="1" ht="409.5" x14ac:dyDescent="0.3">
      <c r="A6091" s="16">
        <v>6086</v>
      </c>
      <c r="B6091" s="21" t="s">
        <v>5053</v>
      </c>
      <c r="C6091" s="16" t="s">
        <v>5054</v>
      </c>
      <c r="D6091" s="16" t="s">
        <v>5055</v>
      </c>
      <c r="E6091" s="16" t="s">
        <v>5056</v>
      </c>
      <c r="F6091" s="16"/>
      <c r="G6091" s="75" t="s">
        <v>33</v>
      </c>
      <c r="H6091" s="257">
        <v>108480</v>
      </c>
      <c r="I6091" s="257">
        <v>40</v>
      </c>
      <c r="J6091" s="75">
        <v>312312</v>
      </c>
      <c r="K6091" s="75">
        <v>65</v>
      </c>
      <c r="L6091" s="75">
        <v>312312</v>
      </c>
      <c r="M6091" s="75">
        <v>65</v>
      </c>
      <c r="N6091" s="75">
        <v>312312</v>
      </c>
      <c r="O6091" s="75">
        <v>65</v>
      </c>
      <c r="P6091" s="75">
        <v>312312</v>
      </c>
      <c r="Q6091" s="75">
        <v>65</v>
      </c>
      <c r="R6091" s="16">
        <v>1357728</v>
      </c>
      <c r="S6091" s="75">
        <v>300</v>
      </c>
      <c r="T6091" s="75" t="s">
        <v>25</v>
      </c>
      <c r="U6091" s="75" t="s">
        <v>2567</v>
      </c>
      <c r="V6091" s="75" t="s">
        <v>492</v>
      </c>
    </row>
    <row r="6092" spans="1:22" s="8" customFormat="1" ht="56.25" x14ac:dyDescent="0.3">
      <c r="A6092" s="16">
        <v>6087</v>
      </c>
      <c r="B6092" s="21" t="s">
        <v>417</v>
      </c>
      <c r="C6092" s="16" t="s">
        <v>726</v>
      </c>
      <c r="D6092" s="16" t="s">
        <v>727</v>
      </c>
      <c r="E6092" s="16" t="s">
        <v>10443</v>
      </c>
      <c r="F6092" s="16"/>
      <c r="G6092" s="75" t="s">
        <v>9115</v>
      </c>
      <c r="H6092" s="257">
        <v>1357160.45</v>
      </c>
      <c r="I6092" s="257" t="s">
        <v>9266</v>
      </c>
      <c r="J6092" s="75"/>
      <c r="K6092" s="75"/>
      <c r="L6092" s="75"/>
      <c r="M6092" s="75"/>
      <c r="N6092" s="75"/>
      <c r="O6092" s="75"/>
      <c r="P6092" s="75"/>
      <c r="Q6092" s="75"/>
      <c r="R6092" s="16">
        <v>1357160.45</v>
      </c>
      <c r="S6092" s="75">
        <v>4</v>
      </c>
      <c r="T6092" s="75" t="s">
        <v>76</v>
      </c>
      <c r="U6092" s="75" t="s">
        <v>83</v>
      </c>
      <c r="V6092" s="75" t="s">
        <v>10440</v>
      </c>
    </row>
    <row r="6093" spans="1:22" s="8" customFormat="1" ht="409.5" x14ac:dyDescent="0.3">
      <c r="A6093" s="16">
        <v>6088</v>
      </c>
      <c r="B6093" s="21" t="s">
        <v>1620</v>
      </c>
      <c r="C6093" s="16" t="s">
        <v>9824</v>
      </c>
      <c r="D6093" s="16" t="s">
        <v>9825</v>
      </c>
      <c r="E6093" s="16" t="s">
        <v>9828</v>
      </c>
      <c r="F6093" s="16" t="s">
        <v>9829</v>
      </c>
      <c r="G6093" s="75" t="s">
        <v>9769</v>
      </c>
      <c r="H6093" s="257">
        <v>271404</v>
      </c>
      <c r="I6093" s="257">
        <v>2</v>
      </c>
      <c r="J6093" s="75">
        <v>271404</v>
      </c>
      <c r="K6093" s="75">
        <v>2</v>
      </c>
      <c r="L6093" s="75">
        <v>271404</v>
      </c>
      <c r="M6093" s="75">
        <v>2</v>
      </c>
      <c r="N6093" s="75">
        <v>271404</v>
      </c>
      <c r="O6093" s="75">
        <v>2</v>
      </c>
      <c r="P6093" s="75">
        <v>271404</v>
      </c>
      <c r="Q6093" s="75">
        <v>2</v>
      </c>
      <c r="R6093" s="16">
        <v>1357020</v>
      </c>
      <c r="S6093" s="75">
        <v>10</v>
      </c>
      <c r="T6093" s="75" t="s">
        <v>25</v>
      </c>
      <c r="U6093" s="75" t="s">
        <v>1097</v>
      </c>
      <c r="V6093" s="75" t="s">
        <v>9821</v>
      </c>
    </row>
    <row r="6094" spans="1:22" s="8" customFormat="1" ht="337.5" x14ac:dyDescent="0.3">
      <c r="A6094" s="16">
        <v>6089</v>
      </c>
      <c r="B6094" s="21" t="s">
        <v>8922</v>
      </c>
      <c r="C6094" s="16" t="s">
        <v>8546</v>
      </c>
      <c r="D6094" s="16" t="s">
        <v>8547</v>
      </c>
      <c r="E6094" s="16" t="s">
        <v>8548</v>
      </c>
      <c r="F6094" s="16"/>
      <c r="G6094" s="75" t="s">
        <v>33</v>
      </c>
      <c r="H6094" s="257">
        <v>162966.40178571426</v>
      </c>
      <c r="I6094" s="257">
        <v>802</v>
      </c>
      <c r="J6094" s="75">
        <v>298468.8</v>
      </c>
      <c r="K6094" s="75">
        <v>1316</v>
      </c>
      <c r="L6094" s="75">
        <v>298468.8</v>
      </c>
      <c r="M6094" s="75">
        <v>1316</v>
      </c>
      <c r="N6094" s="75">
        <v>298468.8</v>
      </c>
      <c r="O6094" s="75">
        <v>1316</v>
      </c>
      <c r="P6094" s="75">
        <v>298468.8</v>
      </c>
      <c r="Q6094" s="75">
        <v>1316</v>
      </c>
      <c r="R6094" s="16">
        <v>1356841.6017857143</v>
      </c>
      <c r="S6094" s="75">
        <v>6066</v>
      </c>
      <c r="T6094" s="75" t="s">
        <v>213</v>
      </c>
      <c r="U6094" s="75" t="s">
        <v>83</v>
      </c>
      <c r="V6094" s="75" t="s">
        <v>8923</v>
      </c>
    </row>
    <row r="6095" spans="1:22" s="8" customFormat="1" ht="56.25" x14ac:dyDescent="0.3">
      <c r="A6095" s="16">
        <v>6090</v>
      </c>
      <c r="B6095" s="21" t="s">
        <v>2010</v>
      </c>
      <c r="C6095" s="16" t="s">
        <v>2011</v>
      </c>
      <c r="D6095" s="16" t="s">
        <v>2012</v>
      </c>
      <c r="E6095" s="16" t="s">
        <v>9269</v>
      </c>
      <c r="F6095" s="16"/>
      <c r="G6095" s="75" t="s">
        <v>9115</v>
      </c>
      <c r="H6095" s="257">
        <v>1356479.49</v>
      </c>
      <c r="I6095" s="257" t="s">
        <v>9272</v>
      </c>
      <c r="J6095" s="75"/>
      <c r="K6095" s="75"/>
      <c r="L6095" s="75"/>
      <c r="M6095" s="75"/>
      <c r="N6095" s="75"/>
      <c r="O6095" s="75"/>
      <c r="P6095" s="75"/>
      <c r="Q6095" s="75"/>
      <c r="R6095" s="16">
        <v>1356479.49</v>
      </c>
      <c r="S6095" s="75">
        <v>640</v>
      </c>
      <c r="T6095" s="75" t="s">
        <v>1326</v>
      </c>
      <c r="U6095" s="75"/>
      <c r="V6095" s="75"/>
    </row>
    <row r="6096" spans="1:22" s="8" customFormat="1" ht="409.5" x14ac:dyDescent="0.3">
      <c r="A6096" s="16">
        <v>6091</v>
      </c>
      <c r="B6096" s="22" t="s">
        <v>1873</v>
      </c>
      <c r="C6096" s="41" t="s">
        <v>1874</v>
      </c>
      <c r="D6096" s="41" t="s">
        <v>1875</v>
      </c>
      <c r="E6096" s="46" t="s">
        <v>1876</v>
      </c>
      <c r="F6096" s="16"/>
      <c r="G6096" s="75" t="s">
        <v>33</v>
      </c>
      <c r="H6096" s="257">
        <v>1356000</v>
      </c>
      <c r="I6096" s="504">
        <v>2</v>
      </c>
      <c r="J6096" s="75">
        <v>0</v>
      </c>
      <c r="K6096" s="75">
        <v>0</v>
      </c>
      <c r="L6096" s="75">
        <v>0</v>
      </c>
      <c r="M6096" s="75">
        <v>0</v>
      </c>
      <c r="N6096" s="75">
        <v>0</v>
      </c>
      <c r="O6096" s="75">
        <v>0</v>
      </c>
      <c r="P6096" s="75">
        <v>0</v>
      </c>
      <c r="Q6096" s="75">
        <v>0</v>
      </c>
      <c r="R6096" s="16">
        <v>1356000</v>
      </c>
      <c r="S6096" s="75">
        <v>2</v>
      </c>
      <c r="T6096" s="75" t="s">
        <v>1516</v>
      </c>
      <c r="U6096" s="75" t="s">
        <v>35</v>
      </c>
      <c r="V6096" s="75" t="s">
        <v>199</v>
      </c>
    </row>
    <row r="6097" spans="1:22" s="8" customFormat="1" ht="409.5" x14ac:dyDescent="0.3">
      <c r="A6097" s="16">
        <v>6092</v>
      </c>
      <c r="B6097" s="21" t="s">
        <v>5565</v>
      </c>
      <c r="C6097" s="16" t="s">
        <v>5568</v>
      </c>
      <c r="D6097" s="16" t="s">
        <v>5569</v>
      </c>
      <c r="E6097" s="16" t="s">
        <v>5570</v>
      </c>
      <c r="F6097" s="16"/>
      <c r="G6097" s="75" t="s">
        <v>3128</v>
      </c>
      <c r="H6097" s="257">
        <v>1355400</v>
      </c>
      <c r="I6097" s="257">
        <v>54</v>
      </c>
      <c r="J6097" s="75">
        <v>0</v>
      </c>
      <c r="K6097" s="75">
        <v>0</v>
      </c>
      <c r="L6097" s="75">
        <v>0</v>
      </c>
      <c r="M6097" s="75">
        <v>0</v>
      </c>
      <c r="N6097" s="75">
        <v>0</v>
      </c>
      <c r="O6097" s="75">
        <v>0</v>
      </c>
      <c r="P6097" s="75">
        <v>0</v>
      </c>
      <c r="Q6097" s="75">
        <v>0</v>
      </c>
      <c r="R6097" s="16">
        <v>1355400</v>
      </c>
      <c r="S6097" s="75">
        <v>54</v>
      </c>
      <c r="T6097" s="75" t="s">
        <v>76</v>
      </c>
      <c r="U6097" s="75"/>
      <c r="V6097" s="75"/>
    </row>
    <row r="6098" spans="1:22" s="8" customFormat="1" ht="409.5" x14ac:dyDescent="0.3">
      <c r="A6098" s="16">
        <v>6093</v>
      </c>
      <c r="B6098" s="21" t="s">
        <v>4746</v>
      </c>
      <c r="C6098" s="16" t="s">
        <v>4747</v>
      </c>
      <c r="D6098" s="16" t="s">
        <v>4748</v>
      </c>
      <c r="E6098" s="16" t="s">
        <v>4749</v>
      </c>
      <c r="F6098" s="16"/>
      <c r="G6098" s="75" t="s">
        <v>33</v>
      </c>
      <c r="H6098" s="257">
        <v>408200</v>
      </c>
      <c r="I6098" s="257">
        <v>100</v>
      </c>
      <c r="J6098" s="75">
        <v>236706.8</v>
      </c>
      <c r="K6098" s="75">
        <v>110</v>
      </c>
      <c r="L6098" s="75">
        <v>236706.8</v>
      </c>
      <c r="M6098" s="75">
        <v>110</v>
      </c>
      <c r="N6098" s="75">
        <v>236706.8</v>
      </c>
      <c r="O6098" s="75">
        <v>110</v>
      </c>
      <c r="P6098" s="75">
        <v>236706.8</v>
      </c>
      <c r="Q6098" s="75">
        <v>110</v>
      </c>
      <c r="R6098" s="16">
        <v>1355027.2000000002</v>
      </c>
      <c r="S6098" s="75">
        <v>540</v>
      </c>
      <c r="T6098" s="75" t="s">
        <v>25</v>
      </c>
      <c r="U6098" s="75" t="s">
        <v>2567</v>
      </c>
      <c r="V6098" s="75" t="s">
        <v>3164</v>
      </c>
    </row>
    <row r="6099" spans="1:22" s="8" customFormat="1" ht="56.25" x14ac:dyDescent="0.3">
      <c r="A6099" s="16">
        <v>6094</v>
      </c>
      <c r="B6099" s="51" t="s">
        <v>11748</v>
      </c>
      <c r="C6099" s="51" t="s">
        <v>11749</v>
      </c>
      <c r="D6099" s="51" t="s">
        <v>1501</v>
      </c>
      <c r="E6099" s="51" t="s">
        <v>14920</v>
      </c>
      <c r="F6099" s="40" t="s">
        <v>14449</v>
      </c>
      <c r="G6099" s="256" t="s">
        <v>9115</v>
      </c>
      <c r="H6099" s="502">
        <v>1354707.2</v>
      </c>
      <c r="I6099" s="257" t="s">
        <v>9113</v>
      </c>
      <c r="J6099" s="82"/>
      <c r="K6099" s="82"/>
      <c r="L6099" s="82"/>
      <c r="M6099" s="82"/>
      <c r="N6099" s="82"/>
      <c r="O6099" s="82"/>
      <c r="P6099" s="82"/>
      <c r="Q6099" s="82"/>
      <c r="R6099" s="16">
        <v>1354707.2</v>
      </c>
      <c r="S6099" s="75">
        <v>1</v>
      </c>
      <c r="T6099" s="256" t="s">
        <v>14655</v>
      </c>
      <c r="U6099" s="256"/>
      <c r="V6099" s="82"/>
    </row>
    <row r="6100" spans="1:22" s="8" customFormat="1" ht="56.25" x14ac:dyDescent="0.3">
      <c r="A6100" s="16">
        <v>6095</v>
      </c>
      <c r="B6100" s="21" t="s">
        <v>1076</v>
      </c>
      <c r="C6100" s="16" t="s">
        <v>1077</v>
      </c>
      <c r="D6100" s="16" t="s">
        <v>5942</v>
      </c>
      <c r="E6100" s="16" t="s">
        <v>9473</v>
      </c>
      <c r="F6100" s="16"/>
      <c r="G6100" s="75" t="s">
        <v>7079</v>
      </c>
      <c r="H6100" s="257">
        <v>1353584.37</v>
      </c>
      <c r="I6100" s="257" t="s">
        <v>9474</v>
      </c>
      <c r="J6100" s="75"/>
      <c r="K6100" s="75"/>
      <c r="L6100" s="75"/>
      <c r="M6100" s="75"/>
      <c r="N6100" s="75"/>
      <c r="O6100" s="75"/>
      <c r="P6100" s="75"/>
      <c r="Q6100" s="75"/>
      <c r="R6100" s="16">
        <v>1353584.37</v>
      </c>
      <c r="S6100" s="75"/>
      <c r="T6100" s="75" t="s">
        <v>1326</v>
      </c>
      <c r="U6100" s="75"/>
      <c r="V6100" s="75"/>
    </row>
    <row r="6101" spans="1:22" s="8" customFormat="1" ht="409.5" x14ac:dyDescent="0.3">
      <c r="A6101" s="16">
        <v>6096</v>
      </c>
      <c r="B6101" s="21" t="s">
        <v>4757</v>
      </c>
      <c r="C6101" s="16" t="s">
        <v>3352</v>
      </c>
      <c r="D6101" s="16" t="s">
        <v>3353</v>
      </c>
      <c r="E6101" s="16" t="s">
        <v>4758</v>
      </c>
      <c r="F6101" s="16"/>
      <c r="G6101" s="75" t="s">
        <v>281</v>
      </c>
      <c r="H6101" s="257">
        <v>350540</v>
      </c>
      <c r="I6101" s="257">
        <v>85</v>
      </c>
      <c r="J6101" s="75">
        <v>250690</v>
      </c>
      <c r="K6101" s="75">
        <v>40</v>
      </c>
      <c r="L6101" s="75">
        <v>250690</v>
      </c>
      <c r="M6101" s="75">
        <v>40</v>
      </c>
      <c r="N6101" s="75">
        <v>250690</v>
      </c>
      <c r="O6101" s="75">
        <v>40</v>
      </c>
      <c r="P6101" s="75">
        <v>250690</v>
      </c>
      <c r="Q6101" s="75">
        <v>40</v>
      </c>
      <c r="R6101" s="16">
        <v>1353300</v>
      </c>
      <c r="S6101" s="75">
        <v>245</v>
      </c>
      <c r="T6101" s="75" t="s">
        <v>25</v>
      </c>
      <c r="U6101" s="75" t="s">
        <v>2567</v>
      </c>
      <c r="V6101" s="75" t="s">
        <v>4759</v>
      </c>
    </row>
    <row r="6102" spans="1:22" s="8" customFormat="1" ht="75" x14ac:dyDescent="0.3">
      <c r="A6102" s="16">
        <v>6097</v>
      </c>
      <c r="B6102" s="21" t="s">
        <v>10227</v>
      </c>
      <c r="C6102" s="16" t="s">
        <v>10228</v>
      </c>
      <c r="D6102" s="16" t="s">
        <v>493</v>
      </c>
      <c r="E6102" s="16" t="s">
        <v>10229</v>
      </c>
      <c r="F6102" s="16" t="s">
        <v>10229</v>
      </c>
      <c r="G6102" s="75" t="s">
        <v>9115</v>
      </c>
      <c r="H6102" s="257">
        <v>1352736</v>
      </c>
      <c r="I6102" s="257" t="s">
        <v>10114</v>
      </c>
      <c r="J6102" s="75">
        <v>0</v>
      </c>
      <c r="K6102" s="75">
        <v>0</v>
      </c>
      <c r="L6102" s="75">
        <v>0</v>
      </c>
      <c r="M6102" s="75">
        <v>0</v>
      </c>
      <c r="N6102" s="75">
        <v>0</v>
      </c>
      <c r="O6102" s="75">
        <v>0</v>
      </c>
      <c r="P6102" s="75">
        <v>0</v>
      </c>
      <c r="Q6102" s="75">
        <v>0</v>
      </c>
      <c r="R6102" s="16">
        <v>1352736</v>
      </c>
      <c r="S6102" s="75">
        <v>90</v>
      </c>
      <c r="T6102" s="75" t="s">
        <v>34</v>
      </c>
      <c r="U6102" s="75"/>
      <c r="V6102" s="75"/>
    </row>
    <row r="6103" spans="1:22" s="8" customFormat="1" ht="75" x14ac:dyDescent="0.3">
      <c r="A6103" s="16">
        <v>6098</v>
      </c>
      <c r="B6103" s="21" t="s">
        <v>439</v>
      </c>
      <c r="C6103" s="16" t="s">
        <v>440</v>
      </c>
      <c r="D6103" s="16" t="s">
        <v>441</v>
      </c>
      <c r="E6103" s="16" t="s">
        <v>442</v>
      </c>
      <c r="F6103" s="40" t="s">
        <v>443</v>
      </c>
      <c r="G6103" s="75" t="s">
        <v>444</v>
      </c>
      <c r="H6103" s="257">
        <v>676206.63000000012</v>
      </c>
      <c r="I6103" s="257">
        <v>9</v>
      </c>
      <c r="J6103" s="195">
        <v>676206.63000000012</v>
      </c>
      <c r="K6103" s="75">
        <v>9</v>
      </c>
      <c r="L6103" s="75">
        <v>0</v>
      </c>
      <c r="M6103" s="75">
        <v>0</v>
      </c>
      <c r="N6103" s="75">
        <v>0</v>
      </c>
      <c r="O6103" s="75">
        <v>0</v>
      </c>
      <c r="P6103" s="75">
        <v>0</v>
      </c>
      <c r="Q6103" s="75">
        <v>0</v>
      </c>
      <c r="R6103" s="16">
        <v>1352413.2600000002</v>
      </c>
      <c r="S6103" s="75">
        <v>18</v>
      </c>
      <c r="T6103" s="75" t="s">
        <v>213</v>
      </c>
      <c r="U6103" s="75" t="s">
        <v>26</v>
      </c>
      <c r="V6103" s="75" t="s">
        <v>445</v>
      </c>
    </row>
    <row r="6104" spans="1:22" s="8" customFormat="1" ht="56.25" x14ac:dyDescent="0.3">
      <c r="A6104" s="16">
        <v>6099</v>
      </c>
      <c r="B6104" s="16" t="s">
        <v>4233</v>
      </c>
      <c r="C6104" s="16" t="s">
        <v>13397</v>
      </c>
      <c r="D6104" s="16" t="s">
        <v>13398</v>
      </c>
      <c r="E6104" s="16" t="s">
        <v>13399</v>
      </c>
      <c r="F6104" s="16"/>
      <c r="G6104" s="71" t="s">
        <v>7079</v>
      </c>
      <c r="H6104" s="106">
        <v>1352332.8</v>
      </c>
      <c r="I6104" s="104">
        <v>30.96</v>
      </c>
      <c r="J6104" s="104">
        <v>0</v>
      </c>
      <c r="K6104" s="104">
        <v>0</v>
      </c>
      <c r="L6104" s="104">
        <v>0</v>
      </c>
      <c r="M6104" s="104">
        <v>0</v>
      </c>
      <c r="N6104" s="104">
        <v>0</v>
      </c>
      <c r="O6104" s="104">
        <v>0</v>
      </c>
      <c r="P6104" s="104">
        <v>0</v>
      </c>
      <c r="Q6104" s="104">
        <v>0</v>
      </c>
      <c r="R6104" s="16">
        <v>1352332.8</v>
      </c>
      <c r="S6104" s="339">
        <v>30.96</v>
      </c>
      <c r="T6104" s="76" t="s">
        <v>13227</v>
      </c>
      <c r="U6104" s="105"/>
      <c r="V6104" s="105"/>
    </row>
    <row r="6105" spans="1:22" s="8" customFormat="1" ht="56.25" x14ac:dyDescent="0.3">
      <c r="A6105" s="16">
        <v>6100</v>
      </c>
      <c r="B6105" s="113" t="s">
        <v>836</v>
      </c>
      <c r="C6105" s="113" t="s">
        <v>15392</v>
      </c>
      <c r="D6105" s="113" t="s">
        <v>15393</v>
      </c>
      <c r="E6105" s="114" t="s">
        <v>15396</v>
      </c>
      <c r="F6105" s="113" t="s">
        <v>14449</v>
      </c>
      <c r="G6105" s="78" t="s">
        <v>9115</v>
      </c>
      <c r="H6105" s="87">
        <v>1351871.5</v>
      </c>
      <c r="I6105" s="87">
        <v>7</v>
      </c>
      <c r="J6105" s="81"/>
      <c r="K6105" s="81"/>
      <c r="L6105" s="81"/>
      <c r="M6105" s="81"/>
      <c r="N6105" s="81"/>
      <c r="O6105" s="81"/>
      <c r="P6105" s="81"/>
      <c r="Q6105" s="81"/>
      <c r="R6105" s="16">
        <v>1351871.5</v>
      </c>
      <c r="S6105" s="77">
        <v>7</v>
      </c>
      <c r="T6105" s="349" t="s">
        <v>15391</v>
      </c>
      <c r="U6105" s="79" t="s">
        <v>83</v>
      </c>
      <c r="V6105" s="79" t="s">
        <v>15395</v>
      </c>
    </row>
    <row r="6106" spans="1:22" s="8" customFormat="1" ht="168.75" x14ac:dyDescent="0.3">
      <c r="A6106" s="16">
        <v>6101</v>
      </c>
      <c r="B6106" s="21" t="s">
        <v>225</v>
      </c>
      <c r="C6106" s="16" t="s">
        <v>226</v>
      </c>
      <c r="D6106" s="16" t="s">
        <v>227</v>
      </c>
      <c r="E6106" s="16" t="s">
        <v>22</v>
      </c>
      <c r="F6106" s="40" t="s">
        <v>228</v>
      </c>
      <c r="G6106" s="75" t="s">
        <v>33</v>
      </c>
      <c r="H6106" s="257">
        <v>337700</v>
      </c>
      <c r="I6106" s="257">
        <v>1</v>
      </c>
      <c r="J6106" s="75">
        <v>337700</v>
      </c>
      <c r="K6106" s="75">
        <v>1</v>
      </c>
      <c r="L6106" s="75">
        <v>337700</v>
      </c>
      <c r="M6106" s="75">
        <v>1</v>
      </c>
      <c r="N6106" s="75">
        <v>337700</v>
      </c>
      <c r="O6106" s="75">
        <v>1</v>
      </c>
      <c r="P6106" s="75">
        <v>0</v>
      </c>
      <c r="Q6106" s="75">
        <v>0</v>
      </c>
      <c r="R6106" s="16">
        <v>1350800</v>
      </c>
      <c r="S6106" s="75">
        <v>4</v>
      </c>
      <c r="T6106" s="75" t="s">
        <v>25</v>
      </c>
      <c r="U6106" s="75" t="s">
        <v>35</v>
      </c>
      <c r="V6106" s="75" t="s">
        <v>229</v>
      </c>
    </row>
    <row r="6107" spans="1:22" s="8" customFormat="1" ht="262.5" x14ac:dyDescent="0.3">
      <c r="A6107" s="16">
        <v>6102</v>
      </c>
      <c r="B6107" s="21" t="s">
        <v>2117</v>
      </c>
      <c r="C6107" s="16" t="s">
        <v>3580</v>
      </c>
      <c r="D6107" s="16" t="s">
        <v>3581</v>
      </c>
      <c r="E6107" s="16" t="s">
        <v>6130</v>
      </c>
      <c r="F6107" s="16"/>
      <c r="G6107" s="75" t="s">
        <v>49</v>
      </c>
      <c r="H6107" s="257">
        <v>1350000</v>
      </c>
      <c r="I6107" s="257">
        <v>1</v>
      </c>
      <c r="J6107" s="75">
        <v>0</v>
      </c>
      <c r="K6107" s="75">
        <v>0</v>
      </c>
      <c r="L6107" s="75">
        <v>0</v>
      </c>
      <c r="M6107" s="75">
        <v>0</v>
      </c>
      <c r="N6107" s="75">
        <v>0</v>
      </c>
      <c r="O6107" s="75">
        <v>0</v>
      </c>
      <c r="P6107" s="75">
        <v>0</v>
      </c>
      <c r="Q6107" s="75">
        <v>0</v>
      </c>
      <c r="R6107" s="16">
        <v>1350000</v>
      </c>
      <c r="S6107" s="75">
        <v>1</v>
      </c>
      <c r="T6107" s="75" t="s">
        <v>76</v>
      </c>
      <c r="U6107" s="75"/>
      <c r="V6107" s="75"/>
    </row>
    <row r="6108" spans="1:22" s="8" customFormat="1" ht="409.5" x14ac:dyDescent="0.3">
      <c r="A6108" s="16">
        <v>6103</v>
      </c>
      <c r="B6108" s="21" t="s">
        <v>6530</v>
      </c>
      <c r="C6108" s="16" t="s">
        <v>6531</v>
      </c>
      <c r="D6108" s="16" t="s">
        <v>6532</v>
      </c>
      <c r="E6108" s="16" t="s">
        <v>6533</v>
      </c>
      <c r="F6108" s="16"/>
      <c r="G6108" s="75" t="s">
        <v>49</v>
      </c>
      <c r="H6108" s="257">
        <v>1350000</v>
      </c>
      <c r="I6108" s="257">
        <v>1</v>
      </c>
      <c r="J6108" s="75">
        <v>0</v>
      </c>
      <c r="K6108" s="75">
        <v>0</v>
      </c>
      <c r="L6108" s="75">
        <v>0</v>
      </c>
      <c r="M6108" s="75">
        <v>0</v>
      </c>
      <c r="N6108" s="75">
        <v>0</v>
      </c>
      <c r="O6108" s="75">
        <v>0</v>
      </c>
      <c r="P6108" s="75">
        <v>0</v>
      </c>
      <c r="Q6108" s="75">
        <v>0</v>
      </c>
      <c r="R6108" s="16">
        <v>1350000</v>
      </c>
      <c r="S6108" s="75">
        <v>1</v>
      </c>
      <c r="T6108" s="75" t="s">
        <v>76</v>
      </c>
      <c r="U6108" s="75"/>
      <c r="V6108" s="75"/>
    </row>
    <row r="6109" spans="1:22" s="8" customFormat="1" ht="150" x14ac:dyDescent="0.3">
      <c r="A6109" s="16">
        <v>6104</v>
      </c>
      <c r="B6109" s="113" t="s">
        <v>2541</v>
      </c>
      <c r="C6109" s="113" t="s">
        <v>14638</v>
      </c>
      <c r="D6109" s="113" t="s">
        <v>14639</v>
      </c>
      <c r="E6109" s="113" t="s">
        <v>14640</v>
      </c>
      <c r="F6109" s="113" t="s">
        <v>14449</v>
      </c>
      <c r="G6109" s="78" t="s">
        <v>9115</v>
      </c>
      <c r="H6109" s="503">
        <v>1349999.9999999998</v>
      </c>
      <c r="I6109" s="87" t="s">
        <v>9120</v>
      </c>
      <c r="J6109" s="76"/>
      <c r="K6109" s="76"/>
      <c r="L6109" s="76"/>
      <c r="M6109" s="76"/>
      <c r="N6109" s="76"/>
      <c r="O6109" s="76"/>
      <c r="P6109" s="76"/>
      <c r="Q6109" s="76"/>
      <c r="R6109" s="16">
        <v>1349999.9999999998</v>
      </c>
      <c r="S6109" s="77">
        <v>2</v>
      </c>
      <c r="T6109" s="258" t="s">
        <v>14635</v>
      </c>
      <c r="U6109" s="78" t="s">
        <v>83</v>
      </c>
      <c r="V6109" s="78" t="s">
        <v>14641</v>
      </c>
    </row>
    <row r="6110" spans="1:22" s="8" customFormat="1" ht="112.5" x14ac:dyDescent="0.3">
      <c r="A6110" s="16">
        <v>6105</v>
      </c>
      <c r="B6110" s="21" t="s">
        <v>5787</v>
      </c>
      <c r="C6110" s="16" t="s">
        <v>6542</v>
      </c>
      <c r="D6110" s="16" t="s">
        <v>6543</v>
      </c>
      <c r="E6110" s="16" t="s">
        <v>10623</v>
      </c>
      <c r="F6110" s="16"/>
      <c r="G6110" s="75" t="s">
        <v>9115</v>
      </c>
      <c r="H6110" s="257">
        <v>1349695.2</v>
      </c>
      <c r="I6110" s="257" t="s">
        <v>9113</v>
      </c>
      <c r="J6110" s="75"/>
      <c r="K6110" s="75"/>
      <c r="L6110" s="75"/>
      <c r="M6110" s="75"/>
      <c r="N6110" s="75"/>
      <c r="O6110" s="75"/>
      <c r="P6110" s="75"/>
      <c r="Q6110" s="75"/>
      <c r="R6110" s="16">
        <v>1349695.2</v>
      </c>
      <c r="S6110" s="75">
        <v>1</v>
      </c>
      <c r="T6110" s="75" t="s">
        <v>76</v>
      </c>
      <c r="U6110" s="75" t="s">
        <v>2567</v>
      </c>
      <c r="V6110" s="75" t="s">
        <v>10379</v>
      </c>
    </row>
    <row r="6111" spans="1:22" s="8" customFormat="1" ht="409.5" x14ac:dyDescent="0.3">
      <c r="A6111" s="16">
        <v>6106</v>
      </c>
      <c r="B6111" s="21" t="s">
        <v>417</v>
      </c>
      <c r="C6111" s="16" t="s">
        <v>1577</v>
      </c>
      <c r="D6111" s="16" t="s">
        <v>1578</v>
      </c>
      <c r="E6111" s="16" t="s">
        <v>5433</v>
      </c>
      <c r="F6111" s="16"/>
      <c r="G6111" s="75" t="s">
        <v>1493</v>
      </c>
      <c r="H6111" s="257">
        <v>1349019</v>
      </c>
      <c r="I6111" s="257">
        <v>14</v>
      </c>
      <c r="J6111" s="75">
        <v>0</v>
      </c>
      <c r="K6111" s="75">
        <v>0</v>
      </c>
      <c r="L6111" s="75">
        <v>0</v>
      </c>
      <c r="M6111" s="75">
        <v>0</v>
      </c>
      <c r="N6111" s="75">
        <v>0</v>
      </c>
      <c r="O6111" s="75">
        <v>0</v>
      </c>
      <c r="P6111" s="75">
        <v>0</v>
      </c>
      <c r="Q6111" s="75">
        <v>0</v>
      </c>
      <c r="R6111" s="16">
        <v>1349019</v>
      </c>
      <c r="S6111" s="75">
        <v>14</v>
      </c>
      <c r="T6111" s="75" t="s">
        <v>76</v>
      </c>
      <c r="U6111" s="75"/>
      <c r="V6111" s="75"/>
    </row>
    <row r="6112" spans="1:22" s="8" customFormat="1" ht="300" x14ac:dyDescent="0.3">
      <c r="A6112" s="16">
        <v>6107</v>
      </c>
      <c r="B6112" s="21" t="s">
        <v>4028</v>
      </c>
      <c r="C6112" s="16" t="s">
        <v>1371</v>
      </c>
      <c r="D6112" s="16" t="s">
        <v>1372</v>
      </c>
      <c r="E6112" s="16" t="s">
        <v>4029</v>
      </c>
      <c r="F6112" s="16"/>
      <c r="G6112" s="75" t="s">
        <v>33</v>
      </c>
      <c r="H6112" s="257">
        <v>328765</v>
      </c>
      <c r="I6112" s="257">
        <v>5</v>
      </c>
      <c r="J6112" s="75">
        <v>255000</v>
      </c>
      <c r="K6112" s="75">
        <v>5</v>
      </c>
      <c r="L6112" s="75">
        <v>255000</v>
      </c>
      <c r="M6112" s="75">
        <v>5</v>
      </c>
      <c r="N6112" s="75">
        <v>255000</v>
      </c>
      <c r="O6112" s="75">
        <v>5</v>
      </c>
      <c r="P6112" s="75">
        <v>255000</v>
      </c>
      <c r="Q6112" s="75">
        <v>5</v>
      </c>
      <c r="R6112" s="16">
        <v>1348765</v>
      </c>
      <c r="S6112" s="75">
        <v>25</v>
      </c>
      <c r="T6112" s="75" t="s">
        <v>25</v>
      </c>
      <c r="U6112" s="75" t="s">
        <v>3198</v>
      </c>
      <c r="V6112" s="75" t="s">
        <v>3199</v>
      </c>
    </row>
    <row r="6113" spans="1:22" s="8" customFormat="1" ht="168.75" x14ac:dyDescent="0.3">
      <c r="A6113" s="16">
        <v>6108</v>
      </c>
      <c r="B6113" s="21" t="s">
        <v>5693</v>
      </c>
      <c r="C6113" s="16" t="s">
        <v>5694</v>
      </c>
      <c r="D6113" s="16" t="s">
        <v>5695</v>
      </c>
      <c r="E6113" s="16" t="s">
        <v>5696</v>
      </c>
      <c r="F6113" s="16"/>
      <c r="G6113" s="75" t="s">
        <v>1493</v>
      </c>
      <c r="H6113" s="257">
        <v>1347840</v>
      </c>
      <c r="I6113" s="257">
        <v>4</v>
      </c>
      <c r="J6113" s="75">
        <v>0</v>
      </c>
      <c r="K6113" s="75">
        <v>0</v>
      </c>
      <c r="L6113" s="75">
        <v>0</v>
      </c>
      <c r="M6113" s="75">
        <v>0</v>
      </c>
      <c r="N6113" s="75">
        <v>0</v>
      </c>
      <c r="O6113" s="75">
        <v>0</v>
      </c>
      <c r="P6113" s="75">
        <v>0</v>
      </c>
      <c r="Q6113" s="75">
        <v>0</v>
      </c>
      <c r="R6113" s="16">
        <v>1347840</v>
      </c>
      <c r="S6113" s="75">
        <v>4</v>
      </c>
      <c r="T6113" s="75" t="s">
        <v>76</v>
      </c>
      <c r="U6113" s="75"/>
      <c r="V6113" s="75" t="s">
        <v>5697</v>
      </c>
    </row>
    <row r="6114" spans="1:22" s="8" customFormat="1" x14ac:dyDescent="0.3">
      <c r="A6114" s="16">
        <v>6109</v>
      </c>
      <c r="B6114" s="21" t="s">
        <v>2062</v>
      </c>
      <c r="C6114" s="16" t="s">
        <v>4434</v>
      </c>
      <c r="D6114" s="16" t="s">
        <v>1954</v>
      </c>
      <c r="E6114" s="16" t="s">
        <v>10573</v>
      </c>
      <c r="F6114" s="16"/>
      <c r="G6114" s="75" t="s">
        <v>7084</v>
      </c>
      <c r="H6114" s="257">
        <v>1346800</v>
      </c>
      <c r="I6114" s="257" t="s">
        <v>10769</v>
      </c>
      <c r="J6114" s="75"/>
      <c r="K6114" s="75"/>
      <c r="L6114" s="75"/>
      <c r="M6114" s="75"/>
      <c r="N6114" s="75"/>
      <c r="O6114" s="75"/>
      <c r="P6114" s="75"/>
      <c r="Q6114" s="75"/>
      <c r="R6114" s="16">
        <v>1346800</v>
      </c>
      <c r="S6114" s="75">
        <v>185</v>
      </c>
      <c r="T6114" s="75" t="s">
        <v>76</v>
      </c>
      <c r="U6114" s="75" t="s">
        <v>2567</v>
      </c>
      <c r="V6114" s="75" t="s">
        <v>10761</v>
      </c>
    </row>
    <row r="6115" spans="1:22" s="8" customFormat="1" x14ac:dyDescent="0.3">
      <c r="A6115" s="16">
        <v>6110</v>
      </c>
      <c r="B6115" s="21" t="s">
        <v>2062</v>
      </c>
      <c r="C6115" s="16" t="s">
        <v>4434</v>
      </c>
      <c r="D6115" s="16" t="s">
        <v>1954</v>
      </c>
      <c r="E6115" s="16" t="s">
        <v>10573</v>
      </c>
      <c r="F6115" s="16"/>
      <c r="G6115" s="75" t="s">
        <v>7084</v>
      </c>
      <c r="H6115" s="257">
        <v>1346800</v>
      </c>
      <c r="I6115" s="257" t="s">
        <v>10769</v>
      </c>
      <c r="J6115" s="75"/>
      <c r="K6115" s="75"/>
      <c r="L6115" s="75"/>
      <c r="M6115" s="75"/>
      <c r="N6115" s="75"/>
      <c r="O6115" s="75"/>
      <c r="P6115" s="75"/>
      <c r="Q6115" s="75"/>
      <c r="R6115" s="16">
        <v>1346800</v>
      </c>
      <c r="S6115" s="75">
        <v>185</v>
      </c>
      <c r="T6115" s="75" t="s">
        <v>76</v>
      </c>
      <c r="U6115" s="75" t="s">
        <v>2567</v>
      </c>
      <c r="V6115" s="75" t="s">
        <v>10761</v>
      </c>
    </row>
    <row r="6116" spans="1:22" s="8" customFormat="1" ht="409.5" x14ac:dyDescent="0.3">
      <c r="A6116" s="16">
        <v>6111</v>
      </c>
      <c r="B6116" s="21" t="s">
        <v>5454</v>
      </c>
      <c r="C6116" s="16" t="s">
        <v>5455</v>
      </c>
      <c r="D6116" s="16" t="s">
        <v>5456</v>
      </c>
      <c r="E6116" s="16" t="s">
        <v>5457</v>
      </c>
      <c r="F6116" s="16"/>
      <c r="G6116" s="75" t="s">
        <v>49</v>
      </c>
      <c r="H6116" s="257">
        <v>1345890</v>
      </c>
      <c r="I6116" s="257">
        <v>40</v>
      </c>
      <c r="J6116" s="75">
        <v>0</v>
      </c>
      <c r="K6116" s="75">
        <v>0</v>
      </c>
      <c r="L6116" s="75">
        <v>0</v>
      </c>
      <c r="M6116" s="75">
        <v>0</v>
      </c>
      <c r="N6116" s="75">
        <v>0</v>
      </c>
      <c r="O6116" s="75">
        <v>0</v>
      </c>
      <c r="P6116" s="75">
        <v>0</v>
      </c>
      <c r="Q6116" s="75">
        <v>0</v>
      </c>
      <c r="R6116" s="16">
        <v>1345890</v>
      </c>
      <c r="S6116" s="75">
        <v>40</v>
      </c>
      <c r="T6116" s="75" t="s">
        <v>76</v>
      </c>
      <c r="U6116" s="75" t="s">
        <v>2567</v>
      </c>
      <c r="V6116" s="75" t="s">
        <v>199</v>
      </c>
    </row>
    <row r="6117" spans="1:22" s="8" customFormat="1" ht="56.25" x14ac:dyDescent="0.3">
      <c r="A6117" s="16">
        <v>6112</v>
      </c>
      <c r="B6117" s="21" t="s">
        <v>8924</v>
      </c>
      <c r="C6117" s="16" t="s">
        <v>8925</v>
      </c>
      <c r="D6117" s="16" t="s">
        <v>1590</v>
      </c>
      <c r="E6117" s="16" t="s">
        <v>8926</v>
      </c>
      <c r="F6117" s="16"/>
      <c r="G6117" s="75" t="s">
        <v>33</v>
      </c>
      <c r="H6117" s="257">
        <v>1156601.1607142857</v>
      </c>
      <c r="I6117" s="257">
        <v>12</v>
      </c>
      <c r="J6117" s="75">
        <v>94445.24</v>
      </c>
      <c r="K6117" s="75">
        <v>1</v>
      </c>
      <c r="L6117" s="75">
        <v>94445.24</v>
      </c>
      <c r="M6117" s="75">
        <v>0</v>
      </c>
      <c r="N6117" s="75">
        <v>0</v>
      </c>
      <c r="O6117" s="75">
        <v>0</v>
      </c>
      <c r="P6117" s="75">
        <v>0</v>
      </c>
      <c r="Q6117" s="75">
        <v>0</v>
      </c>
      <c r="R6117" s="16">
        <v>1345491.6407142857</v>
      </c>
      <c r="S6117" s="75">
        <v>13</v>
      </c>
      <c r="T6117" s="75" t="s">
        <v>213</v>
      </c>
      <c r="U6117" s="75" t="s">
        <v>7048</v>
      </c>
      <c r="V6117" s="75" t="s">
        <v>7048</v>
      </c>
    </row>
    <row r="6118" spans="1:22" s="8" customFormat="1" ht="112.5" x14ac:dyDescent="0.3">
      <c r="A6118" s="16">
        <v>6113</v>
      </c>
      <c r="B6118" s="114" t="s">
        <v>2671</v>
      </c>
      <c r="C6118" s="114" t="s">
        <v>2672</v>
      </c>
      <c r="D6118" s="114" t="s">
        <v>2673</v>
      </c>
      <c r="E6118" s="114" t="s">
        <v>1051</v>
      </c>
      <c r="F6118" s="114" t="s">
        <v>14449</v>
      </c>
      <c r="G6118" s="81" t="s">
        <v>9115</v>
      </c>
      <c r="H6118" s="503">
        <v>1345008</v>
      </c>
      <c r="I6118" s="87" t="s">
        <v>9113</v>
      </c>
      <c r="J6118" s="76"/>
      <c r="K6118" s="76"/>
      <c r="L6118" s="76"/>
      <c r="M6118" s="76"/>
      <c r="N6118" s="76"/>
      <c r="O6118" s="76"/>
      <c r="P6118" s="76"/>
      <c r="Q6118" s="76"/>
      <c r="R6118" s="16">
        <v>1345008</v>
      </c>
      <c r="S6118" s="77">
        <v>1</v>
      </c>
      <c r="T6118" s="76" t="s">
        <v>15828</v>
      </c>
      <c r="U6118" s="79"/>
      <c r="V6118" s="95"/>
    </row>
    <row r="6119" spans="1:22" s="8" customFormat="1" ht="56.25" x14ac:dyDescent="0.3">
      <c r="A6119" s="16">
        <v>6114</v>
      </c>
      <c r="B6119" s="16" t="s">
        <v>3489</v>
      </c>
      <c r="C6119" s="16" t="s">
        <v>3490</v>
      </c>
      <c r="D6119" s="16" t="s">
        <v>3491</v>
      </c>
      <c r="E6119" s="16" t="s">
        <v>13517</v>
      </c>
      <c r="F6119" s="16"/>
      <c r="G6119" s="71" t="s">
        <v>9115</v>
      </c>
      <c r="H6119" s="106">
        <v>1344896</v>
      </c>
      <c r="I6119" s="104" t="s">
        <v>13518</v>
      </c>
      <c r="J6119" s="104">
        <v>0</v>
      </c>
      <c r="K6119" s="104">
        <v>163</v>
      </c>
      <c r="L6119" s="104">
        <v>0</v>
      </c>
      <c r="M6119" s="104">
        <v>163</v>
      </c>
      <c r="N6119" s="104">
        <v>0</v>
      </c>
      <c r="O6119" s="104">
        <v>163</v>
      </c>
      <c r="P6119" s="104">
        <v>0</v>
      </c>
      <c r="Q6119" s="104">
        <v>163</v>
      </c>
      <c r="R6119" s="16">
        <v>1344896</v>
      </c>
      <c r="S6119" s="339">
        <v>804</v>
      </c>
      <c r="T6119" s="76" t="s">
        <v>13227</v>
      </c>
      <c r="U6119" s="352"/>
      <c r="V6119" s="352"/>
    </row>
    <row r="6120" spans="1:22" s="8" customFormat="1" ht="112.5" x14ac:dyDescent="0.3">
      <c r="A6120" s="16">
        <v>6115</v>
      </c>
      <c r="B6120" s="21" t="s">
        <v>1019</v>
      </c>
      <c r="C6120" s="16" t="s">
        <v>1020</v>
      </c>
      <c r="D6120" s="16" t="s">
        <v>1021</v>
      </c>
      <c r="E6120" s="16" t="s">
        <v>1022</v>
      </c>
      <c r="F6120" s="40" t="s">
        <v>1023</v>
      </c>
      <c r="G6120" s="75" t="s">
        <v>33</v>
      </c>
      <c r="H6120" s="257">
        <v>672000</v>
      </c>
      <c r="I6120" s="257">
        <v>100</v>
      </c>
      <c r="J6120" s="75">
        <v>672000</v>
      </c>
      <c r="K6120" s="75">
        <v>100</v>
      </c>
      <c r="L6120" s="75">
        <v>0</v>
      </c>
      <c r="M6120" s="75">
        <v>0</v>
      </c>
      <c r="N6120" s="75">
        <v>0</v>
      </c>
      <c r="O6120" s="75">
        <v>0</v>
      </c>
      <c r="P6120" s="75">
        <v>0</v>
      </c>
      <c r="Q6120" s="75">
        <v>0</v>
      </c>
      <c r="R6120" s="16">
        <v>1344000</v>
      </c>
      <c r="S6120" s="75">
        <v>200</v>
      </c>
      <c r="T6120" s="75" t="s">
        <v>1000</v>
      </c>
      <c r="U6120" s="75" t="s">
        <v>35</v>
      </c>
      <c r="V6120" s="75" t="s">
        <v>1024</v>
      </c>
    </row>
    <row r="6121" spans="1:22" s="8" customFormat="1" ht="56.25" x14ac:dyDescent="0.3">
      <c r="A6121" s="16">
        <v>6116</v>
      </c>
      <c r="B6121" s="21" t="s">
        <v>1316</v>
      </c>
      <c r="C6121" s="16" t="s">
        <v>6063</v>
      </c>
      <c r="D6121" s="16" t="s">
        <v>6064</v>
      </c>
      <c r="E6121" s="16" t="s">
        <v>10554</v>
      </c>
      <c r="F6121" s="16"/>
      <c r="G6121" s="75" t="s">
        <v>9115</v>
      </c>
      <c r="H6121" s="257">
        <v>1344000</v>
      </c>
      <c r="I6121" s="257" t="s">
        <v>9113</v>
      </c>
      <c r="J6121" s="75"/>
      <c r="K6121" s="75"/>
      <c r="L6121" s="75"/>
      <c r="M6121" s="75"/>
      <c r="N6121" s="75"/>
      <c r="O6121" s="75"/>
      <c r="P6121" s="75"/>
      <c r="Q6121" s="75"/>
      <c r="R6121" s="16">
        <v>1344000</v>
      </c>
      <c r="S6121" s="75">
        <v>1</v>
      </c>
      <c r="T6121" s="75" t="s">
        <v>76</v>
      </c>
      <c r="U6121" s="75" t="s">
        <v>455</v>
      </c>
      <c r="V6121" s="75" t="s">
        <v>10555</v>
      </c>
    </row>
    <row r="6122" spans="1:22" s="8" customFormat="1" ht="75" x14ac:dyDescent="0.3">
      <c r="A6122" s="16">
        <v>6117</v>
      </c>
      <c r="B6122" s="21" t="s">
        <v>6647</v>
      </c>
      <c r="C6122" s="16" t="s">
        <v>6648</v>
      </c>
      <c r="D6122" s="16" t="s">
        <v>6649</v>
      </c>
      <c r="E6122" s="16" t="s">
        <v>10574</v>
      </c>
      <c r="F6122" s="16"/>
      <c r="G6122" s="75" t="s">
        <v>9115</v>
      </c>
      <c r="H6122" s="257">
        <v>1344000</v>
      </c>
      <c r="I6122" s="257" t="s">
        <v>9113</v>
      </c>
      <c r="J6122" s="75"/>
      <c r="K6122" s="75"/>
      <c r="L6122" s="75"/>
      <c r="M6122" s="75"/>
      <c r="N6122" s="75"/>
      <c r="O6122" s="75"/>
      <c r="P6122" s="75"/>
      <c r="Q6122" s="75"/>
      <c r="R6122" s="16">
        <v>1344000</v>
      </c>
      <c r="S6122" s="75">
        <v>1</v>
      </c>
      <c r="T6122" s="75" t="s">
        <v>76</v>
      </c>
      <c r="U6122" s="75" t="s">
        <v>2567</v>
      </c>
      <c r="V6122" s="75" t="s">
        <v>10575</v>
      </c>
    </row>
    <row r="6123" spans="1:22" s="8" customFormat="1" ht="150" x14ac:dyDescent="0.3">
      <c r="A6123" s="16">
        <v>6118</v>
      </c>
      <c r="B6123" s="21" t="s">
        <v>384</v>
      </c>
      <c r="C6123" s="16" t="s">
        <v>4799</v>
      </c>
      <c r="D6123" s="16" t="s">
        <v>4800</v>
      </c>
      <c r="E6123" s="16" t="s">
        <v>10681</v>
      </c>
      <c r="F6123" s="16"/>
      <c r="G6123" s="75" t="s">
        <v>9115</v>
      </c>
      <c r="H6123" s="257">
        <v>1344000</v>
      </c>
      <c r="I6123" s="257" t="s">
        <v>9266</v>
      </c>
      <c r="J6123" s="75"/>
      <c r="K6123" s="75"/>
      <c r="L6123" s="75"/>
      <c r="M6123" s="75"/>
      <c r="N6123" s="75"/>
      <c r="O6123" s="75"/>
      <c r="P6123" s="75"/>
      <c r="Q6123" s="75"/>
      <c r="R6123" s="16">
        <v>1344000</v>
      </c>
      <c r="S6123" s="75">
        <v>4</v>
      </c>
      <c r="T6123" s="75" t="s">
        <v>76</v>
      </c>
      <c r="U6123" s="75" t="s">
        <v>4594</v>
      </c>
      <c r="V6123" s="75" t="s">
        <v>7001</v>
      </c>
    </row>
    <row r="6124" spans="1:22" s="8" customFormat="1" ht="37.5" x14ac:dyDescent="0.3">
      <c r="A6124" s="16">
        <v>6119</v>
      </c>
      <c r="B6124" s="113" t="s">
        <v>14455</v>
      </c>
      <c r="C6124" s="113" t="s">
        <v>14456</v>
      </c>
      <c r="D6124" s="113" t="s">
        <v>5775</v>
      </c>
      <c r="E6124" s="113" t="s">
        <v>14600</v>
      </c>
      <c r="F6124" s="20" t="s">
        <v>14449</v>
      </c>
      <c r="G6124" s="78" t="s">
        <v>9115</v>
      </c>
      <c r="H6124" s="503">
        <v>1344000</v>
      </c>
      <c r="I6124" s="87" t="s">
        <v>9120</v>
      </c>
      <c r="J6124" s="76"/>
      <c r="K6124" s="76"/>
      <c r="L6124" s="76"/>
      <c r="M6124" s="76"/>
      <c r="N6124" s="76"/>
      <c r="O6124" s="76"/>
      <c r="P6124" s="76"/>
      <c r="Q6124" s="76"/>
      <c r="R6124" s="16">
        <v>1344000</v>
      </c>
      <c r="S6124" s="77">
        <v>2</v>
      </c>
      <c r="T6124" s="77" t="s">
        <v>14570</v>
      </c>
      <c r="U6124" s="75"/>
      <c r="V6124" s="79"/>
    </row>
    <row r="6125" spans="1:22" s="8" customFormat="1" ht="56.25" x14ac:dyDescent="0.3">
      <c r="A6125" s="16">
        <v>6120</v>
      </c>
      <c r="B6125" s="51" t="s">
        <v>6020</v>
      </c>
      <c r="C6125" s="51" t="s">
        <v>6021</v>
      </c>
      <c r="D6125" s="51" t="s">
        <v>6022</v>
      </c>
      <c r="E6125" s="51" t="s">
        <v>15204</v>
      </c>
      <c r="F6125" s="51"/>
      <c r="G6125" s="256" t="s">
        <v>9115</v>
      </c>
      <c r="H6125" s="502">
        <v>1344000</v>
      </c>
      <c r="I6125" s="257" t="s">
        <v>9113</v>
      </c>
      <c r="J6125" s="82"/>
      <c r="K6125" s="82"/>
      <c r="L6125" s="82"/>
      <c r="M6125" s="82"/>
      <c r="N6125" s="82"/>
      <c r="O6125" s="82"/>
      <c r="P6125" s="82"/>
      <c r="Q6125" s="82"/>
      <c r="R6125" s="16">
        <v>1344000</v>
      </c>
      <c r="S6125" s="75">
        <v>1</v>
      </c>
      <c r="T6125" s="256" t="s">
        <v>14655</v>
      </c>
      <c r="U6125" s="256"/>
      <c r="V6125" s="82"/>
    </row>
    <row r="6126" spans="1:22" s="8" customFormat="1" ht="56.25" x14ac:dyDescent="0.3">
      <c r="A6126" s="16">
        <v>6121</v>
      </c>
      <c r="B6126" s="51" t="s">
        <v>11314</v>
      </c>
      <c r="C6126" s="51" t="s">
        <v>11315</v>
      </c>
      <c r="D6126" s="51" t="s">
        <v>1501</v>
      </c>
      <c r="E6126" s="51" t="s">
        <v>15205</v>
      </c>
      <c r="F6126" s="51"/>
      <c r="G6126" s="256" t="s">
        <v>9115</v>
      </c>
      <c r="H6126" s="502">
        <v>1344000</v>
      </c>
      <c r="I6126" s="257" t="s">
        <v>9266</v>
      </c>
      <c r="J6126" s="82"/>
      <c r="K6126" s="82"/>
      <c r="L6126" s="82"/>
      <c r="M6126" s="82"/>
      <c r="N6126" s="82"/>
      <c r="O6126" s="82"/>
      <c r="P6126" s="82"/>
      <c r="Q6126" s="82"/>
      <c r="R6126" s="16">
        <v>1344000</v>
      </c>
      <c r="S6126" s="75">
        <v>4</v>
      </c>
      <c r="T6126" s="256" t="s">
        <v>14655</v>
      </c>
      <c r="U6126" s="256"/>
      <c r="V6126" s="82"/>
    </row>
    <row r="6127" spans="1:22" s="8" customFormat="1" ht="56.25" x14ac:dyDescent="0.3">
      <c r="A6127" s="16">
        <v>6122</v>
      </c>
      <c r="B6127" s="51" t="s">
        <v>239</v>
      </c>
      <c r="C6127" s="51" t="s">
        <v>240</v>
      </c>
      <c r="D6127" s="51" t="s">
        <v>241</v>
      </c>
      <c r="E6127" s="51" t="s">
        <v>15206</v>
      </c>
      <c r="F6127" s="51"/>
      <c r="G6127" s="256" t="s">
        <v>9115</v>
      </c>
      <c r="H6127" s="502">
        <v>1344000</v>
      </c>
      <c r="I6127" s="257" t="s">
        <v>9130</v>
      </c>
      <c r="J6127" s="82"/>
      <c r="K6127" s="82"/>
      <c r="L6127" s="82"/>
      <c r="M6127" s="82"/>
      <c r="N6127" s="82"/>
      <c r="O6127" s="82"/>
      <c r="P6127" s="82"/>
      <c r="Q6127" s="82"/>
      <c r="R6127" s="16">
        <v>1344000</v>
      </c>
      <c r="S6127" s="75">
        <v>3</v>
      </c>
      <c r="T6127" s="256" t="s">
        <v>14655</v>
      </c>
      <c r="U6127" s="256"/>
      <c r="V6127" s="82"/>
    </row>
    <row r="6128" spans="1:22" s="8" customFormat="1" ht="93.75" x14ac:dyDescent="0.3">
      <c r="A6128" s="16">
        <v>6123</v>
      </c>
      <c r="B6128" s="51" t="s">
        <v>471</v>
      </c>
      <c r="C6128" s="51" t="s">
        <v>15207</v>
      </c>
      <c r="D6128" s="51" t="s">
        <v>15208</v>
      </c>
      <c r="E6128" s="51" t="s">
        <v>15209</v>
      </c>
      <c r="F6128" s="40" t="s">
        <v>14449</v>
      </c>
      <c r="G6128" s="256" t="s">
        <v>7084</v>
      </c>
      <c r="H6128" s="502">
        <v>1344000</v>
      </c>
      <c r="I6128" s="257" t="s">
        <v>10811</v>
      </c>
      <c r="J6128" s="82"/>
      <c r="K6128" s="82"/>
      <c r="L6128" s="82"/>
      <c r="M6128" s="82"/>
      <c r="N6128" s="82"/>
      <c r="O6128" s="82"/>
      <c r="P6128" s="82"/>
      <c r="Q6128" s="82"/>
      <c r="R6128" s="16">
        <v>1344000</v>
      </c>
      <c r="S6128" s="75">
        <v>1200</v>
      </c>
      <c r="T6128" s="256" t="s">
        <v>14655</v>
      </c>
      <c r="U6128" s="256"/>
      <c r="V6128" s="82"/>
    </row>
    <row r="6129" spans="1:22" s="8" customFormat="1" ht="56.25" x14ac:dyDescent="0.3">
      <c r="A6129" s="16">
        <v>6124</v>
      </c>
      <c r="B6129" s="51" t="s">
        <v>573</v>
      </c>
      <c r="C6129" s="51" t="s">
        <v>7988</v>
      </c>
      <c r="D6129" s="51" t="s">
        <v>7989</v>
      </c>
      <c r="E6129" s="51" t="s">
        <v>15210</v>
      </c>
      <c r="F6129" s="40" t="s">
        <v>14449</v>
      </c>
      <c r="G6129" s="256" t="s">
        <v>9115</v>
      </c>
      <c r="H6129" s="502">
        <v>1344000</v>
      </c>
      <c r="I6129" s="257" t="s">
        <v>9268</v>
      </c>
      <c r="J6129" s="82"/>
      <c r="K6129" s="82"/>
      <c r="L6129" s="82"/>
      <c r="M6129" s="82"/>
      <c r="N6129" s="82"/>
      <c r="O6129" s="82"/>
      <c r="P6129" s="82"/>
      <c r="Q6129" s="82"/>
      <c r="R6129" s="16">
        <v>1344000</v>
      </c>
      <c r="S6129" s="75">
        <v>100</v>
      </c>
      <c r="T6129" s="256" t="s">
        <v>14655</v>
      </c>
      <c r="U6129" s="256"/>
      <c r="V6129" s="82"/>
    </row>
    <row r="6130" spans="1:22" s="8" customFormat="1" ht="56.25" x14ac:dyDescent="0.3">
      <c r="A6130" s="16">
        <v>6125</v>
      </c>
      <c r="B6130" s="51" t="s">
        <v>15211</v>
      </c>
      <c r="C6130" s="51" t="s">
        <v>15212</v>
      </c>
      <c r="D6130" s="51" t="s">
        <v>15213</v>
      </c>
      <c r="E6130" s="51" t="s">
        <v>15214</v>
      </c>
      <c r="F6130" s="40" t="s">
        <v>14449</v>
      </c>
      <c r="G6130" s="256" t="s">
        <v>9115</v>
      </c>
      <c r="H6130" s="502">
        <v>1344000</v>
      </c>
      <c r="I6130" s="257" t="s">
        <v>9266</v>
      </c>
      <c r="J6130" s="82"/>
      <c r="K6130" s="82"/>
      <c r="L6130" s="82"/>
      <c r="M6130" s="82"/>
      <c r="N6130" s="82"/>
      <c r="O6130" s="82"/>
      <c r="P6130" s="82"/>
      <c r="Q6130" s="82"/>
      <c r="R6130" s="16">
        <v>1344000</v>
      </c>
      <c r="S6130" s="75">
        <v>4</v>
      </c>
      <c r="T6130" s="256" t="s">
        <v>14655</v>
      </c>
      <c r="U6130" s="256"/>
      <c r="V6130" s="82"/>
    </row>
    <row r="6131" spans="1:22" s="8" customFormat="1" ht="75" x14ac:dyDescent="0.3">
      <c r="A6131" s="16">
        <v>6126</v>
      </c>
      <c r="B6131" s="51" t="s">
        <v>3231</v>
      </c>
      <c r="C6131" s="51" t="s">
        <v>15215</v>
      </c>
      <c r="D6131" s="51" t="s">
        <v>15216</v>
      </c>
      <c r="E6131" s="51" t="s">
        <v>15217</v>
      </c>
      <c r="F6131" s="40" t="s">
        <v>14449</v>
      </c>
      <c r="G6131" s="256" t="s">
        <v>7079</v>
      </c>
      <c r="H6131" s="502">
        <v>1344000</v>
      </c>
      <c r="I6131" s="257" t="s">
        <v>9120</v>
      </c>
      <c r="J6131" s="82"/>
      <c r="K6131" s="82"/>
      <c r="L6131" s="82"/>
      <c r="M6131" s="82"/>
      <c r="N6131" s="82"/>
      <c r="O6131" s="82"/>
      <c r="P6131" s="82"/>
      <c r="Q6131" s="82"/>
      <c r="R6131" s="16">
        <v>1344000</v>
      </c>
      <c r="S6131" s="75">
        <v>2</v>
      </c>
      <c r="T6131" s="256" t="s">
        <v>14655</v>
      </c>
      <c r="U6131" s="256"/>
      <c r="V6131" s="82"/>
    </row>
    <row r="6132" spans="1:22" s="8" customFormat="1" ht="56.25" x14ac:dyDescent="0.3">
      <c r="A6132" s="16">
        <v>6127</v>
      </c>
      <c r="B6132" s="51" t="s">
        <v>842</v>
      </c>
      <c r="C6132" s="51" t="s">
        <v>2247</v>
      </c>
      <c r="D6132" s="51" t="s">
        <v>1760</v>
      </c>
      <c r="E6132" s="51" t="s">
        <v>15218</v>
      </c>
      <c r="F6132" s="40" t="s">
        <v>14449</v>
      </c>
      <c r="G6132" s="256" t="s">
        <v>9115</v>
      </c>
      <c r="H6132" s="502">
        <v>1344000</v>
      </c>
      <c r="I6132" s="257" t="s">
        <v>9338</v>
      </c>
      <c r="J6132" s="82"/>
      <c r="K6132" s="82"/>
      <c r="L6132" s="82"/>
      <c r="M6132" s="82"/>
      <c r="N6132" s="82"/>
      <c r="O6132" s="82"/>
      <c r="P6132" s="82"/>
      <c r="Q6132" s="82"/>
      <c r="R6132" s="16">
        <v>1344000</v>
      </c>
      <c r="S6132" s="75">
        <v>40</v>
      </c>
      <c r="T6132" s="256" t="s">
        <v>14655</v>
      </c>
      <c r="U6132" s="256"/>
      <c r="V6132" s="82"/>
    </row>
    <row r="6133" spans="1:22" s="8" customFormat="1" ht="56.25" x14ac:dyDescent="0.3">
      <c r="A6133" s="16">
        <v>6128</v>
      </c>
      <c r="B6133" s="51" t="s">
        <v>11314</v>
      </c>
      <c r="C6133" s="51" t="s">
        <v>11315</v>
      </c>
      <c r="D6133" s="51" t="s">
        <v>1501</v>
      </c>
      <c r="E6133" s="51" t="s">
        <v>15205</v>
      </c>
      <c r="F6133" s="40" t="s">
        <v>14449</v>
      </c>
      <c r="G6133" s="256" t="s">
        <v>9115</v>
      </c>
      <c r="H6133" s="502">
        <v>1344000</v>
      </c>
      <c r="I6133" s="257" t="s">
        <v>9266</v>
      </c>
      <c r="J6133" s="82"/>
      <c r="K6133" s="82"/>
      <c r="L6133" s="82"/>
      <c r="M6133" s="82"/>
      <c r="N6133" s="82"/>
      <c r="O6133" s="82"/>
      <c r="P6133" s="82"/>
      <c r="Q6133" s="82"/>
      <c r="R6133" s="16">
        <v>1344000</v>
      </c>
      <c r="S6133" s="75">
        <v>4</v>
      </c>
      <c r="T6133" s="256" t="s">
        <v>14655</v>
      </c>
      <c r="U6133" s="256"/>
      <c r="V6133" s="82"/>
    </row>
    <row r="6134" spans="1:22" s="8" customFormat="1" ht="56.25" x14ac:dyDescent="0.3">
      <c r="A6134" s="16">
        <v>6129</v>
      </c>
      <c r="B6134" s="51" t="s">
        <v>15219</v>
      </c>
      <c r="C6134" s="51" t="s">
        <v>15220</v>
      </c>
      <c r="D6134" s="51" t="s">
        <v>15221</v>
      </c>
      <c r="E6134" s="51" t="s">
        <v>15222</v>
      </c>
      <c r="F6134" s="40" t="s">
        <v>14449</v>
      </c>
      <c r="G6134" s="256" t="s">
        <v>9115</v>
      </c>
      <c r="H6134" s="502">
        <v>1344000</v>
      </c>
      <c r="I6134" s="257" t="s">
        <v>15223</v>
      </c>
      <c r="J6134" s="82"/>
      <c r="K6134" s="82"/>
      <c r="L6134" s="82"/>
      <c r="M6134" s="82"/>
      <c r="N6134" s="82"/>
      <c r="O6134" s="82"/>
      <c r="P6134" s="82"/>
      <c r="Q6134" s="82"/>
      <c r="R6134" s="16">
        <v>1344000</v>
      </c>
      <c r="S6134" s="75">
        <v>30000</v>
      </c>
      <c r="T6134" s="256" t="s">
        <v>14655</v>
      </c>
      <c r="U6134" s="256"/>
      <c r="V6134" s="82"/>
    </row>
    <row r="6135" spans="1:22" s="8" customFormat="1" ht="93.75" x14ac:dyDescent="0.3">
      <c r="A6135" s="16">
        <v>6130</v>
      </c>
      <c r="B6135" s="51" t="s">
        <v>12823</v>
      </c>
      <c r="C6135" s="51" t="s">
        <v>15224</v>
      </c>
      <c r="D6135" s="51" t="s">
        <v>15225</v>
      </c>
      <c r="E6135" s="51" t="s">
        <v>15226</v>
      </c>
      <c r="F6135" s="40" t="s">
        <v>14449</v>
      </c>
      <c r="G6135" s="256" t="s">
        <v>9115</v>
      </c>
      <c r="H6135" s="502">
        <v>1344000</v>
      </c>
      <c r="I6135" s="257" t="s">
        <v>10232</v>
      </c>
      <c r="J6135" s="82"/>
      <c r="K6135" s="82"/>
      <c r="L6135" s="82"/>
      <c r="M6135" s="82"/>
      <c r="N6135" s="82"/>
      <c r="O6135" s="82"/>
      <c r="P6135" s="82"/>
      <c r="Q6135" s="82"/>
      <c r="R6135" s="16">
        <v>1344000</v>
      </c>
      <c r="S6135" s="75">
        <v>150</v>
      </c>
      <c r="T6135" s="256" t="s">
        <v>14655</v>
      </c>
      <c r="U6135" s="256"/>
      <c r="V6135" s="82"/>
    </row>
    <row r="6136" spans="1:22" s="8" customFormat="1" ht="56.25" x14ac:dyDescent="0.3">
      <c r="A6136" s="16">
        <v>6131</v>
      </c>
      <c r="B6136" s="51" t="s">
        <v>14946</v>
      </c>
      <c r="C6136" s="51" t="s">
        <v>15227</v>
      </c>
      <c r="D6136" s="51" t="s">
        <v>15228</v>
      </c>
      <c r="E6136" s="51" t="s">
        <v>15229</v>
      </c>
      <c r="F6136" s="40" t="s">
        <v>14449</v>
      </c>
      <c r="G6136" s="256" t="s">
        <v>9122</v>
      </c>
      <c r="H6136" s="502">
        <v>1344000</v>
      </c>
      <c r="I6136" s="257" t="s">
        <v>9450</v>
      </c>
      <c r="J6136" s="82"/>
      <c r="K6136" s="82"/>
      <c r="L6136" s="82"/>
      <c r="M6136" s="82"/>
      <c r="N6136" s="82"/>
      <c r="O6136" s="82"/>
      <c r="P6136" s="82"/>
      <c r="Q6136" s="82"/>
      <c r="R6136" s="16">
        <v>1344000</v>
      </c>
      <c r="S6136" s="75">
        <v>300</v>
      </c>
      <c r="T6136" s="256" t="s">
        <v>14655</v>
      </c>
      <c r="U6136" s="256"/>
      <c r="V6136" s="82"/>
    </row>
    <row r="6137" spans="1:22" s="8" customFormat="1" ht="56.25" x14ac:dyDescent="0.3">
      <c r="A6137" s="16">
        <v>6132</v>
      </c>
      <c r="B6137" s="51" t="s">
        <v>3636</v>
      </c>
      <c r="C6137" s="51" t="s">
        <v>15231</v>
      </c>
      <c r="D6137" s="51" t="s">
        <v>15232</v>
      </c>
      <c r="E6137" s="51" t="s">
        <v>15233</v>
      </c>
      <c r="F6137" s="40" t="s">
        <v>14449</v>
      </c>
      <c r="G6137" s="256" t="s">
        <v>9115</v>
      </c>
      <c r="H6137" s="502">
        <v>1344000</v>
      </c>
      <c r="I6137" s="257" t="s">
        <v>9120</v>
      </c>
      <c r="J6137" s="82"/>
      <c r="K6137" s="82"/>
      <c r="L6137" s="82"/>
      <c r="M6137" s="82"/>
      <c r="N6137" s="82"/>
      <c r="O6137" s="82"/>
      <c r="P6137" s="82"/>
      <c r="Q6137" s="82"/>
      <c r="R6137" s="16">
        <v>1344000</v>
      </c>
      <c r="S6137" s="75">
        <v>2</v>
      </c>
      <c r="T6137" s="256" t="s">
        <v>14655</v>
      </c>
      <c r="U6137" s="256"/>
      <c r="V6137" s="82"/>
    </row>
    <row r="6138" spans="1:22" s="8" customFormat="1" ht="37.5" x14ac:dyDescent="0.3">
      <c r="A6138" s="16">
        <v>6133</v>
      </c>
      <c r="B6138" s="237" t="s">
        <v>3231</v>
      </c>
      <c r="C6138" s="237" t="s">
        <v>15215</v>
      </c>
      <c r="D6138" s="237" t="s">
        <v>15216</v>
      </c>
      <c r="E6138" s="237" t="s">
        <v>15344</v>
      </c>
      <c r="F6138" s="211"/>
      <c r="G6138" s="259" t="s">
        <v>7079</v>
      </c>
      <c r="H6138" s="344">
        <v>1344000</v>
      </c>
      <c r="I6138" s="344">
        <v>2</v>
      </c>
      <c r="J6138" s="94"/>
      <c r="K6138" s="94"/>
      <c r="L6138" s="94"/>
      <c r="M6138" s="94"/>
      <c r="N6138" s="94"/>
      <c r="O6138" s="94"/>
      <c r="P6138" s="94"/>
      <c r="Q6138" s="94"/>
      <c r="R6138" s="16">
        <v>1344000</v>
      </c>
      <c r="S6138" s="94"/>
      <c r="T6138" s="98" t="s">
        <v>14724</v>
      </c>
      <c r="U6138" s="260">
        <v>398</v>
      </c>
      <c r="V6138" s="261" t="s">
        <v>15345</v>
      </c>
    </row>
    <row r="6139" spans="1:22" s="8" customFormat="1" ht="75" x14ac:dyDescent="0.3">
      <c r="A6139" s="16">
        <v>6134</v>
      </c>
      <c r="B6139" s="113" t="s">
        <v>15717</v>
      </c>
      <c r="C6139" s="113" t="s">
        <v>15718</v>
      </c>
      <c r="D6139" s="113" t="s">
        <v>1539</v>
      </c>
      <c r="E6139" s="113" t="s">
        <v>15719</v>
      </c>
      <c r="F6139" s="123" t="s">
        <v>14449</v>
      </c>
      <c r="G6139" s="78" t="s">
        <v>9115</v>
      </c>
      <c r="H6139" s="503">
        <v>1344000</v>
      </c>
      <c r="I6139" s="87" t="s">
        <v>9338</v>
      </c>
      <c r="J6139" s="76"/>
      <c r="K6139" s="76"/>
      <c r="L6139" s="76"/>
      <c r="M6139" s="76"/>
      <c r="N6139" s="76"/>
      <c r="O6139" s="76"/>
      <c r="P6139" s="76"/>
      <c r="Q6139" s="76"/>
      <c r="R6139" s="16">
        <v>1344000</v>
      </c>
      <c r="S6139" s="77">
        <v>40</v>
      </c>
      <c r="T6139" s="78" t="s">
        <v>15681</v>
      </c>
      <c r="U6139" s="75" t="s">
        <v>15684</v>
      </c>
      <c r="V6139" s="75" t="s">
        <v>15685</v>
      </c>
    </row>
    <row r="6140" spans="1:22" s="8" customFormat="1" ht="37.5" x14ac:dyDescent="0.3">
      <c r="A6140" s="16">
        <v>6135</v>
      </c>
      <c r="B6140" s="114" t="s">
        <v>4828</v>
      </c>
      <c r="C6140" s="114" t="s">
        <v>4827</v>
      </c>
      <c r="D6140" s="114" t="s">
        <v>1037</v>
      </c>
      <c r="E6140" s="114" t="s">
        <v>1051</v>
      </c>
      <c r="F6140" s="114" t="s">
        <v>14449</v>
      </c>
      <c r="G6140" s="81" t="s">
        <v>9115</v>
      </c>
      <c r="H6140" s="503">
        <v>1344000</v>
      </c>
      <c r="I6140" s="87" t="s">
        <v>9113</v>
      </c>
      <c r="J6140" s="76"/>
      <c r="K6140" s="76"/>
      <c r="L6140" s="76"/>
      <c r="M6140" s="76"/>
      <c r="N6140" s="76"/>
      <c r="O6140" s="76"/>
      <c r="P6140" s="76"/>
      <c r="Q6140" s="76"/>
      <c r="R6140" s="16">
        <v>1344000</v>
      </c>
      <c r="S6140" s="77">
        <v>1</v>
      </c>
      <c r="T6140" s="76" t="s">
        <v>15828</v>
      </c>
      <c r="U6140" s="79"/>
      <c r="V6140" s="95"/>
    </row>
    <row r="6141" spans="1:22" s="8" customFormat="1" ht="375" x14ac:dyDescent="0.3">
      <c r="A6141" s="16">
        <v>6136</v>
      </c>
      <c r="B6141" s="21" t="s">
        <v>8927</v>
      </c>
      <c r="C6141" s="16" t="s">
        <v>7865</v>
      </c>
      <c r="D6141" s="16" t="s">
        <v>1166</v>
      </c>
      <c r="E6141" s="16" t="s">
        <v>7866</v>
      </c>
      <c r="F6141" s="16"/>
      <c r="G6141" s="75" t="s">
        <v>33</v>
      </c>
      <c r="H6141" s="257">
        <v>135000</v>
      </c>
      <c r="I6141" s="257">
        <v>3</v>
      </c>
      <c r="J6141" s="75">
        <v>482625</v>
      </c>
      <c r="K6141" s="75">
        <v>10</v>
      </c>
      <c r="L6141" s="75">
        <v>241312.5</v>
      </c>
      <c r="M6141" s="75">
        <v>5</v>
      </c>
      <c r="N6141" s="75">
        <v>241312.5</v>
      </c>
      <c r="O6141" s="75">
        <v>5</v>
      </c>
      <c r="P6141" s="75">
        <v>241312.5</v>
      </c>
      <c r="Q6141" s="75">
        <v>5</v>
      </c>
      <c r="R6141" s="16">
        <v>1341562.5</v>
      </c>
      <c r="S6141" s="75">
        <v>28</v>
      </c>
      <c r="T6141" s="75" t="s">
        <v>213</v>
      </c>
      <c r="U6141" s="75" t="s">
        <v>7048</v>
      </c>
      <c r="V6141" s="75" t="s">
        <v>7048</v>
      </c>
    </row>
    <row r="6142" spans="1:22" s="8" customFormat="1" ht="56.25" x14ac:dyDescent="0.3">
      <c r="A6142" s="16">
        <v>6137</v>
      </c>
      <c r="B6142" s="16" t="s">
        <v>1930</v>
      </c>
      <c r="C6142" s="16" t="s">
        <v>13267</v>
      </c>
      <c r="D6142" s="16" t="s">
        <v>13268</v>
      </c>
      <c r="E6142" s="16" t="s">
        <v>13309</v>
      </c>
      <c r="F6142" s="16"/>
      <c r="G6142" s="71" t="s">
        <v>9115</v>
      </c>
      <c r="H6142" s="106">
        <v>638169.51</v>
      </c>
      <c r="I6142" s="344">
        <v>9</v>
      </c>
      <c r="J6142" s="344">
        <v>701986</v>
      </c>
      <c r="K6142" s="344">
        <v>9</v>
      </c>
      <c r="L6142" s="104">
        <v>0</v>
      </c>
      <c r="M6142" s="104">
        <v>0</v>
      </c>
      <c r="N6142" s="104">
        <v>0</v>
      </c>
      <c r="O6142" s="104">
        <v>0</v>
      </c>
      <c r="P6142" s="104">
        <v>0</v>
      </c>
      <c r="Q6142" s="104">
        <v>0</v>
      </c>
      <c r="R6142" s="16">
        <v>1340155.51</v>
      </c>
      <c r="S6142" s="339">
        <v>18</v>
      </c>
      <c r="T6142" s="76" t="s">
        <v>13227</v>
      </c>
      <c r="U6142" s="105"/>
      <c r="V6142" s="105"/>
    </row>
    <row r="6143" spans="1:22" s="8" customFormat="1" ht="75" x14ac:dyDescent="0.3">
      <c r="A6143" s="16">
        <v>6138</v>
      </c>
      <c r="B6143" s="16" t="s">
        <v>264</v>
      </c>
      <c r="C6143" s="16" t="s">
        <v>4863</v>
      </c>
      <c r="D6143" s="16" t="s">
        <v>4864</v>
      </c>
      <c r="E6143" s="16" t="s">
        <v>13175</v>
      </c>
      <c r="F6143" s="16"/>
      <c r="G6143" s="71" t="s">
        <v>9115</v>
      </c>
      <c r="H6143" s="104">
        <v>1340094.02</v>
      </c>
      <c r="I6143" s="104" t="s">
        <v>9113</v>
      </c>
      <c r="J6143" s="104"/>
      <c r="K6143" s="104"/>
      <c r="L6143" s="104"/>
      <c r="M6143" s="104"/>
      <c r="N6143" s="104"/>
      <c r="O6143" s="104"/>
      <c r="P6143" s="104"/>
      <c r="Q6143" s="104"/>
      <c r="R6143" s="16">
        <v>1340094.02</v>
      </c>
      <c r="S6143" s="339">
        <v>1</v>
      </c>
      <c r="T6143" s="76" t="s">
        <v>12910</v>
      </c>
      <c r="U6143" s="105" t="s">
        <v>2567</v>
      </c>
      <c r="V6143" s="105"/>
    </row>
    <row r="6144" spans="1:22" s="8" customFormat="1" x14ac:dyDescent="0.3">
      <c r="A6144" s="16">
        <v>6139</v>
      </c>
      <c r="B6144" s="118" t="s">
        <v>14423</v>
      </c>
      <c r="C6144" s="118" t="s">
        <v>14424</v>
      </c>
      <c r="D6144" s="118" t="s">
        <v>14425</v>
      </c>
      <c r="E6144" s="118" t="s">
        <v>14426</v>
      </c>
      <c r="F6144" s="118"/>
      <c r="G6144" s="105" t="s">
        <v>14418</v>
      </c>
      <c r="H6144" s="359">
        <v>267812.5</v>
      </c>
      <c r="I6144" s="509">
        <v>5</v>
      </c>
      <c r="J6144" s="359">
        <v>267812.5</v>
      </c>
      <c r="K6144" s="360">
        <v>5</v>
      </c>
      <c r="L6144" s="359">
        <v>267812.5</v>
      </c>
      <c r="M6144" s="360">
        <v>5</v>
      </c>
      <c r="N6144" s="359">
        <v>267812.5</v>
      </c>
      <c r="O6144" s="360">
        <v>5</v>
      </c>
      <c r="P6144" s="359">
        <v>267812.5</v>
      </c>
      <c r="Q6144" s="360">
        <v>5</v>
      </c>
      <c r="R6144" s="16">
        <v>1339062.5</v>
      </c>
      <c r="S6144" s="361">
        <v>25</v>
      </c>
      <c r="T6144" s="107" t="s">
        <v>14417</v>
      </c>
      <c r="U6144" s="110"/>
      <c r="V6144" s="110"/>
    </row>
    <row r="6145" spans="1:22" s="8" customFormat="1" ht="225" x14ac:dyDescent="0.3">
      <c r="A6145" s="16">
        <v>6140</v>
      </c>
      <c r="B6145" s="21" t="s">
        <v>1844</v>
      </c>
      <c r="C6145" s="16" t="s">
        <v>1845</v>
      </c>
      <c r="D6145" s="16" t="s">
        <v>1846</v>
      </c>
      <c r="E6145" s="16" t="s">
        <v>6687</v>
      </c>
      <c r="F6145" s="16"/>
      <c r="G6145" s="75" t="s">
        <v>1493</v>
      </c>
      <c r="H6145" s="257">
        <v>1338750</v>
      </c>
      <c r="I6145" s="257">
        <v>51</v>
      </c>
      <c r="J6145" s="75">
        <v>0</v>
      </c>
      <c r="K6145" s="75">
        <v>0</v>
      </c>
      <c r="L6145" s="75">
        <v>0</v>
      </c>
      <c r="M6145" s="75">
        <v>0</v>
      </c>
      <c r="N6145" s="75">
        <v>0</v>
      </c>
      <c r="O6145" s="75">
        <v>0</v>
      </c>
      <c r="P6145" s="75">
        <v>0</v>
      </c>
      <c r="Q6145" s="75">
        <v>0</v>
      </c>
      <c r="R6145" s="16">
        <v>1338750</v>
      </c>
      <c r="S6145" s="75">
        <v>51</v>
      </c>
      <c r="T6145" s="75" t="s">
        <v>76</v>
      </c>
      <c r="U6145" s="75"/>
      <c r="V6145" s="75"/>
    </row>
    <row r="6146" spans="1:22" s="8" customFormat="1" ht="409.5" x14ac:dyDescent="0.3">
      <c r="A6146" s="16">
        <v>6141</v>
      </c>
      <c r="B6146" s="21" t="s">
        <v>5173</v>
      </c>
      <c r="C6146" s="16" t="s">
        <v>3577</v>
      </c>
      <c r="D6146" s="16" t="s">
        <v>1037</v>
      </c>
      <c r="E6146" s="16" t="s">
        <v>5174</v>
      </c>
      <c r="F6146" s="16"/>
      <c r="G6146" s="75" t="s">
        <v>33</v>
      </c>
      <c r="H6146" s="257">
        <v>202000</v>
      </c>
      <c r="I6146" s="257">
        <v>2</v>
      </c>
      <c r="J6146" s="75">
        <v>284063.84999999998</v>
      </c>
      <c r="K6146" s="75">
        <v>3</v>
      </c>
      <c r="L6146" s="75">
        <v>284063.84999999998</v>
      </c>
      <c r="M6146" s="75">
        <v>3</v>
      </c>
      <c r="N6146" s="75">
        <v>284063.84999999998</v>
      </c>
      <c r="O6146" s="75">
        <v>3</v>
      </c>
      <c r="P6146" s="75">
        <v>284063.84999999998</v>
      </c>
      <c r="Q6146" s="75">
        <v>3</v>
      </c>
      <c r="R6146" s="16">
        <v>1338255.3999999999</v>
      </c>
      <c r="S6146" s="75">
        <v>14</v>
      </c>
      <c r="T6146" s="75" t="s">
        <v>25</v>
      </c>
      <c r="U6146" s="75" t="s">
        <v>2567</v>
      </c>
      <c r="V6146" s="75" t="s">
        <v>199</v>
      </c>
    </row>
    <row r="6147" spans="1:22" s="8" customFormat="1" ht="300" x14ac:dyDescent="0.3">
      <c r="A6147" s="16">
        <v>6142</v>
      </c>
      <c r="B6147" s="21" t="s">
        <v>8928</v>
      </c>
      <c r="C6147" s="16" t="s">
        <v>8391</v>
      </c>
      <c r="D6147" s="16" t="s">
        <v>8392</v>
      </c>
      <c r="E6147" s="16" t="s">
        <v>8393</v>
      </c>
      <c r="F6147" s="16"/>
      <c r="G6147" s="75" t="s">
        <v>1664</v>
      </c>
      <c r="H6147" s="257">
        <v>129030</v>
      </c>
      <c r="I6147" s="257">
        <v>187</v>
      </c>
      <c r="J6147" s="75">
        <v>305258.8</v>
      </c>
      <c r="K6147" s="75">
        <v>385</v>
      </c>
      <c r="L6147" s="75">
        <v>301294.40000000002</v>
      </c>
      <c r="M6147" s="75">
        <v>380</v>
      </c>
      <c r="N6147" s="75">
        <v>301294.40000000002</v>
      </c>
      <c r="O6147" s="75">
        <v>380</v>
      </c>
      <c r="P6147" s="75">
        <v>301294.40000000002</v>
      </c>
      <c r="Q6147" s="75">
        <v>380</v>
      </c>
      <c r="R6147" s="16">
        <v>1338172</v>
      </c>
      <c r="S6147" s="75">
        <v>1712</v>
      </c>
      <c r="T6147" s="75" t="s">
        <v>213</v>
      </c>
      <c r="U6147" s="75" t="s">
        <v>35</v>
      </c>
      <c r="V6147" s="75" t="s">
        <v>8779</v>
      </c>
    </row>
    <row r="6148" spans="1:22" s="8" customFormat="1" ht="93.75" x14ac:dyDescent="0.3">
      <c r="A6148" s="16">
        <v>6143</v>
      </c>
      <c r="B6148" s="21" t="s">
        <v>384</v>
      </c>
      <c r="C6148" s="16" t="s">
        <v>3964</v>
      </c>
      <c r="D6148" s="16" t="s">
        <v>3965</v>
      </c>
      <c r="E6148" s="16" t="s">
        <v>9443</v>
      </c>
      <c r="F6148" s="16"/>
      <c r="G6148" s="75" t="s">
        <v>9115</v>
      </c>
      <c r="H6148" s="257">
        <v>1337714.1000000001</v>
      </c>
      <c r="I6148" s="257" t="s">
        <v>9113</v>
      </c>
      <c r="J6148" s="75"/>
      <c r="K6148" s="75"/>
      <c r="L6148" s="75"/>
      <c r="M6148" s="75"/>
      <c r="N6148" s="75"/>
      <c r="O6148" s="75"/>
      <c r="P6148" s="75"/>
      <c r="Q6148" s="75"/>
      <c r="R6148" s="16">
        <v>1337714.1000000001</v>
      </c>
      <c r="S6148" s="75">
        <v>1</v>
      </c>
      <c r="T6148" s="75" t="s">
        <v>1326</v>
      </c>
      <c r="U6148" s="75"/>
      <c r="V6148" s="75"/>
    </row>
    <row r="6149" spans="1:22" s="8" customFormat="1" ht="409.5" x14ac:dyDescent="0.3">
      <c r="A6149" s="16">
        <v>6144</v>
      </c>
      <c r="B6149" s="21" t="s">
        <v>480</v>
      </c>
      <c r="C6149" s="16" t="s">
        <v>6336</v>
      </c>
      <c r="D6149" s="16" t="s">
        <v>6337</v>
      </c>
      <c r="E6149" s="16" t="s">
        <v>6338</v>
      </c>
      <c r="F6149" s="16"/>
      <c r="G6149" s="75" t="s">
        <v>1493</v>
      </c>
      <c r="H6149" s="257">
        <v>1337500</v>
      </c>
      <c r="I6149" s="257">
        <v>1</v>
      </c>
      <c r="J6149" s="75">
        <v>0</v>
      </c>
      <c r="K6149" s="75">
        <v>0</v>
      </c>
      <c r="L6149" s="75">
        <v>0</v>
      </c>
      <c r="M6149" s="75">
        <v>0</v>
      </c>
      <c r="N6149" s="75">
        <v>0</v>
      </c>
      <c r="O6149" s="75">
        <v>0</v>
      </c>
      <c r="P6149" s="75">
        <v>0</v>
      </c>
      <c r="Q6149" s="75">
        <v>0</v>
      </c>
      <c r="R6149" s="16">
        <v>1337500</v>
      </c>
      <c r="S6149" s="75">
        <v>1</v>
      </c>
      <c r="T6149" s="75" t="s">
        <v>76</v>
      </c>
      <c r="U6149" s="75"/>
      <c r="V6149" s="75"/>
    </row>
    <row r="6150" spans="1:22" s="8" customFormat="1" ht="56.25" x14ac:dyDescent="0.3">
      <c r="A6150" s="16">
        <v>6145</v>
      </c>
      <c r="B6150" s="119" t="s">
        <v>11716</v>
      </c>
      <c r="C6150" s="119" t="s">
        <v>11717</v>
      </c>
      <c r="D6150" s="119" t="s">
        <v>11718</v>
      </c>
      <c r="E6150" s="119" t="s">
        <v>11719</v>
      </c>
      <c r="F6150" s="156"/>
      <c r="G6150" s="71" t="s">
        <v>33</v>
      </c>
      <c r="H6150" s="505">
        <v>307635.24000000005</v>
      </c>
      <c r="I6150" s="505">
        <v>8</v>
      </c>
      <c r="J6150" s="68">
        <v>338398.76400000008</v>
      </c>
      <c r="K6150" s="68">
        <v>8</v>
      </c>
      <c r="L6150" s="68">
        <v>345166.98</v>
      </c>
      <c r="M6150" s="68">
        <v>1</v>
      </c>
      <c r="N6150" s="69">
        <v>345167.98</v>
      </c>
      <c r="O6150" s="68">
        <v>1</v>
      </c>
      <c r="P6150" s="70"/>
      <c r="Q6150" s="70"/>
      <c r="R6150" s="16">
        <v>1336368.9640000002</v>
      </c>
      <c r="S6150" s="71">
        <v>26</v>
      </c>
      <c r="T6150" s="71" t="s">
        <v>11563</v>
      </c>
      <c r="U6150" s="72" t="s">
        <v>26</v>
      </c>
      <c r="V6150" s="72" t="s">
        <v>11696</v>
      </c>
    </row>
    <row r="6151" spans="1:22" s="8" customFormat="1" ht="150" x14ac:dyDescent="0.3">
      <c r="A6151" s="16">
        <v>6146</v>
      </c>
      <c r="B6151" s="21" t="s">
        <v>8929</v>
      </c>
      <c r="C6151" s="16" t="s">
        <v>5689</v>
      </c>
      <c r="D6151" s="16" t="s">
        <v>5688</v>
      </c>
      <c r="E6151" s="16" t="s">
        <v>641</v>
      </c>
      <c r="F6151" s="16"/>
      <c r="G6151" s="75" t="s">
        <v>33</v>
      </c>
      <c r="H6151" s="257">
        <v>156666</v>
      </c>
      <c r="I6151" s="257">
        <v>2</v>
      </c>
      <c r="J6151" s="75">
        <v>421311.2</v>
      </c>
      <c r="K6151" s="75">
        <v>5</v>
      </c>
      <c r="L6151" s="75">
        <v>252786.72000000003</v>
      </c>
      <c r="M6151" s="75">
        <v>3</v>
      </c>
      <c r="N6151" s="75">
        <v>252786.72000000003</v>
      </c>
      <c r="O6151" s="75">
        <v>3</v>
      </c>
      <c r="P6151" s="75">
        <v>252786.72000000003</v>
      </c>
      <c r="Q6151" s="75">
        <v>3</v>
      </c>
      <c r="R6151" s="16">
        <v>1336337.3599999999</v>
      </c>
      <c r="S6151" s="75">
        <v>16</v>
      </c>
      <c r="T6151" s="75" t="s">
        <v>213</v>
      </c>
      <c r="U6151" s="75" t="s">
        <v>83</v>
      </c>
      <c r="V6151" s="75" t="s">
        <v>8930</v>
      </c>
    </row>
    <row r="6152" spans="1:22" s="8" customFormat="1" ht="75" x14ac:dyDescent="0.3">
      <c r="A6152" s="16">
        <v>6147</v>
      </c>
      <c r="B6152" s="16" t="s">
        <v>474</v>
      </c>
      <c r="C6152" s="16" t="s">
        <v>3318</v>
      </c>
      <c r="D6152" s="16" t="s">
        <v>3319</v>
      </c>
      <c r="E6152" s="16" t="s">
        <v>13176</v>
      </c>
      <c r="F6152" s="16"/>
      <c r="G6152" s="71" t="s">
        <v>33</v>
      </c>
      <c r="H6152" s="104">
        <v>1336323</v>
      </c>
      <c r="I6152" s="104">
        <v>23</v>
      </c>
      <c r="J6152" s="104">
        <v>0</v>
      </c>
      <c r="K6152" s="104">
        <v>12</v>
      </c>
      <c r="L6152" s="104">
        <v>0</v>
      </c>
      <c r="M6152" s="104">
        <v>0</v>
      </c>
      <c r="N6152" s="104">
        <v>0</v>
      </c>
      <c r="O6152" s="104">
        <v>11</v>
      </c>
      <c r="P6152" s="104">
        <v>0</v>
      </c>
      <c r="Q6152" s="104">
        <v>11</v>
      </c>
      <c r="R6152" s="16">
        <v>1336323</v>
      </c>
      <c r="S6152" s="339">
        <v>57</v>
      </c>
      <c r="T6152" s="92" t="s">
        <v>12910</v>
      </c>
      <c r="U6152" s="104" t="s">
        <v>2567</v>
      </c>
      <c r="V6152" s="104"/>
    </row>
    <row r="6153" spans="1:22" s="8" customFormat="1" x14ac:dyDescent="0.3">
      <c r="A6153" s="16">
        <v>6148</v>
      </c>
      <c r="B6153" s="21" t="s">
        <v>532</v>
      </c>
      <c r="C6153" s="16" t="s">
        <v>5933</v>
      </c>
      <c r="D6153" s="16" t="s">
        <v>5934</v>
      </c>
      <c r="E6153" s="16" t="s">
        <v>10883</v>
      </c>
      <c r="F6153" s="16"/>
      <c r="G6153" s="75" t="s">
        <v>9115</v>
      </c>
      <c r="H6153" s="257">
        <v>1336171.2</v>
      </c>
      <c r="I6153" s="257" t="s">
        <v>9201</v>
      </c>
      <c r="J6153" s="75"/>
      <c r="K6153" s="75"/>
      <c r="L6153" s="75"/>
      <c r="M6153" s="75"/>
      <c r="N6153" s="75"/>
      <c r="O6153" s="75"/>
      <c r="P6153" s="75"/>
      <c r="Q6153" s="75"/>
      <c r="R6153" s="16">
        <v>1336171.2</v>
      </c>
      <c r="S6153" s="75">
        <v>5</v>
      </c>
      <c r="T6153" s="75" t="s">
        <v>76</v>
      </c>
      <c r="U6153" s="75" t="s">
        <v>83</v>
      </c>
      <c r="V6153" s="75" t="s">
        <v>10888</v>
      </c>
    </row>
    <row r="6154" spans="1:22" s="8" customFormat="1" ht="409.5" x14ac:dyDescent="0.3">
      <c r="A6154" s="16">
        <v>6149</v>
      </c>
      <c r="B6154" s="21" t="s">
        <v>6253</v>
      </c>
      <c r="C6154" s="16" t="s">
        <v>9687</v>
      </c>
      <c r="D6154" s="16" t="s">
        <v>9688</v>
      </c>
      <c r="E6154" s="16" t="s">
        <v>9689</v>
      </c>
      <c r="F6154" s="16" t="s">
        <v>9690</v>
      </c>
      <c r="G6154" s="75" t="s">
        <v>9680</v>
      </c>
      <c r="H6154" s="257">
        <v>242775</v>
      </c>
      <c r="I6154" s="257">
        <v>14</v>
      </c>
      <c r="J6154" s="75">
        <v>257341.5</v>
      </c>
      <c r="K6154" s="75">
        <v>14</v>
      </c>
      <c r="L6154" s="75">
        <v>267635.15999999997</v>
      </c>
      <c r="M6154" s="75">
        <v>14</v>
      </c>
      <c r="N6154" s="75">
        <v>278340.56640000001</v>
      </c>
      <c r="O6154" s="75">
        <v>14</v>
      </c>
      <c r="P6154" s="75">
        <v>289474.18905599997</v>
      </c>
      <c r="Q6154" s="75">
        <v>14</v>
      </c>
      <c r="R6154" s="16">
        <v>1335566.4154559998</v>
      </c>
      <c r="S6154" s="75">
        <v>70</v>
      </c>
      <c r="T6154" s="75" t="s">
        <v>966</v>
      </c>
      <c r="U6154" s="75" t="s">
        <v>1097</v>
      </c>
      <c r="V6154" s="75" t="s">
        <v>9691</v>
      </c>
    </row>
    <row r="6155" spans="1:22" s="8" customFormat="1" ht="131.25" x14ac:dyDescent="0.3">
      <c r="A6155" s="16">
        <v>6150</v>
      </c>
      <c r="B6155" s="21" t="s">
        <v>5675</v>
      </c>
      <c r="C6155" s="16" t="s">
        <v>6772</v>
      </c>
      <c r="D6155" s="16" t="s">
        <v>6773</v>
      </c>
      <c r="E6155" s="16" t="s">
        <v>6773</v>
      </c>
      <c r="F6155" s="16"/>
      <c r="G6155" s="75" t="s">
        <v>1493</v>
      </c>
      <c r="H6155" s="257">
        <v>1335000</v>
      </c>
      <c r="I6155" s="257">
        <v>5</v>
      </c>
      <c r="J6155" s="75">
        <v>0</v>
      </c>
      <c r="K6155" s="75">
        <v>0</v>
      </c>
      <c r="L6155" s="75">
        <v>0</v>
      </c>
      <c r="M6155" s="75">
        <v>0</v>
      </c>
      <c r="N6155" s="75">
        <v>0</v>
      </c>
      <c r="O6155" s="75">
        <v>0</v>
      </c>
      <c r="P6155" s="75">
        <v>0</v>
      </c>
      <c r="Q6155" s="75">
        <v>0</v>
      </c>
      <c r="R6155" s="16">
        <v>1335000</v>
      </c>
      <c r="S6155" s="75">
        <v>5</v>
      </c>
      <c r="T6155" s="75" t="s">
        <v>76</v>
      </c>
      <c r="U6155" s="75"/>
      <c r="V6155" s="75"/>
    </row>
    <row r="6156" spans="1:22" s="8" customFormat="1" ht="56.25" x14ac:dyDescent="0.3">
      <c r="A6156" s="16">
        <v>6151</v>
      </c>
      <c r="B6156" s="16" t="s">
        <v>13520</v>
      </c>
      <c r="C6156" s="16" t="s">
        <v>13521</v>
      </c>
      <c r="D6156" s="16" t="s">
        <v>5479</v>
      </c>
      <c r="E6156" s="16" t="s">
        <v>13522</v>
      </c>
      <c r="F6156" s="16"/>
      <c r="G6156" s="71" t="s">
        <v>9115</v>
      </c>
      <c r="H6156" s="106">
        <v>1334412.8</v>
      </c>
      <c r="I6156" s="104" t="s">
        <v>9120</v>
      </c>
      <c r="J6156" s="104">
        <v>0</v>
      </c>
      <c r="K6156" s="104">
        <v>0</v>
      </c>
      <c r="L6156" s="104">
        <v>0</v>
      </c>
      <c r="M6156" s="104">
        <v>0</v>
      </c>
      <c r="N6156" s="104">
        <v>0</v>
      </c>
      <c r="O6156" s="104">
        <v>0</v>
      </c>
      <c r="P6156" s="104">
        <v>0</v>
      </c>
      <c r="Q6156" s="104">
        <v>0</v>
      </c>
      <c r="R6156" s="16">
        <v>1334412.8</v>
      </c>
      <c r="S6156" s="339">
        <v>2</v>
      </c>
      <c r="T6156" s="76" t="s">
        <v>13227</v>
      </c>
      <c r="U6156" s="105"/>
      <c r="V6156" s="105"/>
    </row>
    <row r="6157" spans="1:22" s="8" customFormat="1" ht="75" x14ac:dyDescent="0.3">
      <c r="A6157" s="16">
        <v>6152</v>
      </c>
      <c r="B6157" s="21" t="s">
        <v>8931</v>
      </c>
      <c r="C6157" s="16" t="s">
        <v>4585</v>
      </c>
      <c r="D6157" s="16" t="s">
        <v>2831</v>
      </c>
      <c r="E6157" s="16" t="s">
        <v>266</v>
      </c>
      <c r="F6157" s="16"/>
      <c r="G6157" s="75" t="s">
        <v>33</v>
      </c>
      <c r="H6157" s="257">
        <v>242000</v>
      </c>
      <c r="I6157" s="257">
        <v>50</v>
      </c>
      <c r="J6157" s="75">
        <v>272976</v>
      </c>
      <c r="K6157" s="75">
        <v>47</v>
      </c>
      <c r="L6157" s="75">
        <v>272976</v>
      </c>
      <c r="M6157" s="75">
        <v>47</v>
      </c>
      <c r="N6157" s="75">
        <v>272976</v>
      </c>
      <c r="O6157" s="75">
        <v>47</v>
      </c>
      <c r="P6157" s="75">
        <v>272976</v>
      </c>
      <c r="Q6157" s="75">
        <v>47</v>
      </c>
      <c r="R6157" s="16">
        <v>1333904</v>
      </c>
      <c r="S6157" s="75">
        <v>238</v>
      </c>
      <c r="T6157" s="75" t="s">
        <v>213</v>
      </c>
      <c r="U6157" s="75" t="s">
        <v>83</v>
      </c>
      <c r="V6157" s="75" t="s">
        <v>3310</v>
      </c>
    </row>
    <row r="6158" spans="1:22" s="8" customFormat="1" ht="131.25" x14ac:dyDescent="0.3">
      <c r="A6158" s="16">
        <v>6153</v>
      </c>
      <c r="B6158" s="16" t="s">
        <v>13177</v>
      </c>
      <c r="C6158" s="16" t="s">
        <v>13178</v>
      </c>
      <c r="D6158" s="16" t="s">
        <v>2309</v>
      </c>
      <c r="E6158" s="16" t="s">
        <v>13179</v>
      </c>
      <c r="F6158" s="16"/>
      <c r="G6158" s="71" t="s">
        <v>33</v>
      </c>
      <c r="H6158" s="104">
        <v>0</v>
      </c>
      <c r="I6158" s="104">
        <v>0</v>
      </c>
      <c r="J6158" s="104">
        <v>444417.75</v>
      </c>
      <c r="K6158" s="104">
        <v>1</v>
      </c>
      <c r="L6158" s="104">
        <v>444417.75</v>
      </c>
      <c r="M6158" s="104">
        <v>0</v>
      </c>
      <c r="N6158" s="104">
        <v>444417.75</v>
      </c>
      <c r="O6158" s="104">
        <v>1</v>
      </c>
      <c r="P6158" s="104">
        <v>0</v>
      </c>
      <c r="Q6158" s="104">
        <v>0</v>
      </c>
      <c r="R6158" s="16">
        <v>1333253.25</v>
      </c>
      <c r="S6158" s="339">
        <v>2</v>
      </c>
      <c r="T6158" s="76" t="s">
        <v>12910</v>
      </c>
      <c r="U6158" s="104" t="s">
        <v>350</v>
      </c>
      <c r="V6158" s="362" t="s">
        <v>13180</v>
      </c>
    </row>
    <row r="6159" spans="1:22" s="8" customFormat="1" ht="93.75" x14ac:dyDescent="0.3">
      <c r="A6159" s="16">
        <v>6154</v>
      </c>
      <c r="B6159" s="16" t="s">
        <v>194</v>
      </c>
      <c r="C6159" s="16" t="s">
        <v>12854</v>
      </c>
      <c r="D6159" s="16" t="s">
        <v>12855</v>
      </c>
      <c r="E6159" s="16" t="s">
        <v>12856</v>
      </c>
      <c r="F6159" s="16"/>
      <c r="G6159" s="71" t="s">
        <v>9115</v>
      </c>
      <c r="H6159" s="339">
        <v>1332800</v>
      </c>
      <c r="I6159" s="339" t="s">
        <v>9117</v>
      </c>
      <c r="J6159" s="339"/>
      <c r="K6159" s="339"/>
      <c r="L6159" s="339"/>
      <c r="M6159" s="339"/>
      <c r="N6159" s="339"/>
      <c r="O6159" s="339"/>
      <c r="P6159" s="339"/>
      <c r="Q6159" s="339"/>
      <c r="R6159" s="16">
        <v>1332800</v>
      </c>
      <c r="S6159" s="339">
        <v>200</v>
      </c>
      <c r="T6159" s="135" t="s">
        <v>12359</v>
      </c>
      <c r="U6159" s="352"/>
      <c r="V6159" s="352"/>
    </row>
    <row r="6160" spans="1:22" s="8" customFormat="1" ht="93.75" x14ac:dyDescent="0.3">
      <c r="A6160" s="16">
        <v>6155</v>
      </c>
      <c r="B6160" s="16" t="s">
        <v>194</v>
      </c>
      <c r="C6160" s="16" t="s">
        <v>12854</v>
      </c>
      <c r="D6160" s="16" t="s">
        <v>12855</v>
      </c>
      <c r="E6160" s="16" t="s">
        <v>12857</v>
      </c>
      <c r="F6160" s="16"/>
      <c r="G6160" s="71" t="s">
        <v>9115</v>
      </c>
      <c r="H6160" s="339">
        <v>1332800</v>
      </c>
      <c r="I6160" s="339" t="s">
        <v>9117</v>
      </c>
      <c r="J6160" s="339"/>
      <c r="K6160" s="339"/>
      <c r="L6160" s="339"/>
      <c r="M6160" s="339"/>
      <c r="N6160" s="339"/>
      <c r="O6160" s="339"/>
      <c r="P6160" s="339"/>
      <c r="Q6160" s="339"/>
      <c r="R6160" s="16">
        <v>1332800</v>
      </c>
      <c r="S6160" s="339">
        <v>200</v>
      </c>
      <c r="T6160" s="135" t="s">
        <v>12359</v>
      </c>
      <c r="U6160" s="352"/>
      <c r="V6160" s="352"/>
    </row>
    <row r="6161" spans="1:22" s="8" customFormat="1" ht="56.25" x14ac:dyDescent="0.3">
      <c r="A6161" s="16">
        <v>6156</v>
      </c>
      <c r="B6161" s="113" t="s">
        <v>3489</v>
      </c>
      <c r="C6161" s="113" t="s">
        <v>16280</v>
      </c>
      <c r="D6161" s="113" t="s">
        <v>16281</v>
      </c>
      <c r="E6161" s="114" t="s">
        <v>16282</v>
      </c>
      <c r="F6161" s="17">
        <v>6114</v>
      </c>
      <c r="G6161" s="78" t="s">
        <v>33</v>
      </c>
      <c r="H6161" s="87">
        <v>1332000</v>
      </c>
      <c r="I6161" s="87">
        <v>74</v>
      </c>
      <c r="J6161" s="167"/>
      <c r="K6161" s="167"/>
      <c r="L6161" s="167"/>
      <c r="M6161" s="167"/>
      <c r="N6161" s="167"/>
      <c r="O6161" s="167"/>
      <c r="P6161" s="167"/>
      <c r="Q6161" s="167"/>
      <c r="R6161" s="16">
        <v>1332000</v>
      </c>
      <c r="S6161" s="177">
        <v>74</v>
      </c>
      <c r="T6161" s="77" t="s">
        <v>15928</v>
      </c>
      <c r="U6161" s="79" t="s">
        <v>199</v>
      </c>
      <c r="V6161" s="79" t="s">
        <v>199</v>
      </c>
    </row>
    <row r="6162" spans="1:22" s="8" customFormat="1" ht="75" x14ac:dyDescent="0.3">
      <c r="A6162" s="16">
        <v>6157</v>
      </c>
      <c r="B6162" s="21" t="s">
        <v>4508</v>
      </c>
      <c r="C6162" s="16" t="s">
        <v>4509</v>
      </c>
      <c r="D6162" s="16" t="s">
        <v>4510</v>
      </c>
      <c r="E6162" s="16" t="s">
        <v>10699</v>
      </c>
      <c r="F6162" s="16"/>
      <c r="G6162" s="75" t="s">
        <v>9115</v>
      </c>
      <c r="H6162" s="257">
        <v>1331052.8</v>
      </c>
      <c r="I6162" s="257" t="s">
        <v>10703</v>
      </c>
      <c r="J6162" s="75"/>
      <c r="K6162" s="75"/>
      <c r="L6162" s="75"/>
      <c r="M6162" s="75"/>
      <c r="N6162" s="75"/>
      <c r="O6162" s="75"/>
      <c r="P6162" s="75"/>
      <c r="Q6162" s="75"/>
      <c r="R6162" s="16">
        <v>1331052.8</v>
      </c>
      <c r="S6162" s="75">
        <v>1628</v>
      </c>
      <c r="T6162" s="75" t="s">
        <v>76</v>
      </c>
      <c r="U6162" s="75" t="s">
        <v>2567</v>
      </c>
      <c r="V6162" s="75" t="s">
        <v>10701</v>
      </c>
    </row>
    <row r="6163" spans="1:22" s="8" customFormat="1" ht="56.25" x14ac:dyDescent="0.3">
      <c r="A6163" s="16">
        <v>6158</v>
      </c>
      <c r="B6163" s="16" t="s">
        <v>739</v>
      </c>
      <c r="C6163" s="16" t="s">
        <v>13298</v>
      </c>
      <c r="D6163" s="16" t="s">
        <v>12905</v>
      </c>
      <c r="E6163" s="16" t="s">
        <v>13523</v>
      </c>
      <c r="F6163" s="16"/>
      <c r="G6163" s="71" t="s">
        <v>9115</v>
      </c>
      <c r="H6163" s="106">
        <v>1330362.1599999999</v>
      </c>
      <c r="I6163" s="106">
        <v>6186.58</v>
      </c>
      <c r="J6163" s="344">
        <v>192</v>
      </c>
      <c r="K6163" s="344">
        <v>7591</v>
      </c>
      <c r="L6163" s="344">
        <v>192</v>
      </c>
      <c r="M6163" s="104">
        <v>0</v>
      </c>
      <c r="N6163" s="104">
        <v>0</v>
      </c>
      <c r="O6163" s="104">
        <v>0</v>
      </c>
      <c r="P6163" s="104">
        <v>0</v>
      </c>
      <c r="Q6163" s="104">
        <v>0</v>
      </c>
      <c r="R6163" s="16">
        <v>1330746.1599999999</v>
      </c>
      <c r="S6163" s="339">
        <v>13777.58</v>
      </c>
      <c r="T6163" s="76" t="s">
        <v>13227</v>
      </c>
      <c r="U6163" s="105"/>
      <c r="V6163" s="105"/>
    </row>
    <row r="6164" spans="1:22" s="8" customFormat="1" ht="75" x14ac:dyDescent="0.3">
      <c r="A6164" s="16">
        <v>6159</v>
      </c>
      <c r="B6164" s="51" t="s">
        <v>263</v>
      </c>
      <c r="C6164" s="51" t="s">
        <v>14866</v>
      </c>
      <c r="D6164" s="51" t="s">
        <v>14867</v>
      </c>
      <c r="E6164" s="51" t="s">
        <v>15236</v>
      </c>
      <c r="F6164" s="51"/>
      <c r="G6164" s="256" t="s">
        <v>9115</v>
      </c>
      <c r="H6164" s="502">
        <v>1330560</v>
      </c>
      <c r="I6164" s="257" t="s">
        <v>9329</v>
      </c>
      <c r="J6164" s="82"/>
      <c r="K6164" s="82"/>
      <c r="L6164" s="82"/>
      <c r="M6164" s="82"/>
      <c r="N6164" s="82"/>
      <c r="O6164" s="82"/>
      <c r="P6164" s="82"/>
      <c r="Q6164" s="82"/>
      <c r="R6164" s="16">
        <v>1330560</v>
      </c>
      <c r="S6164" s="75">
        <v>36</v>
      </c>
      <c r="T6164" s="256" t="s">
        <v>14655</v>
      </c>
      <c r="U6164" s="256"/>
      <c r="V6164" s="82"/>
    </row>
    <row r="6165" spans="1:22" s="8" customFormat="1" ht="112.5" x14ac:dyDescent="0.3">
      <c r="A6165" s="16">
        <v>6160</v>
      </c>
      <c r="B6165" s="51" t="s">
        <v>15237</v>
      </c>
      <c r="C6165" s="51" t="s">
        <v>15238</v>
      </c>
      <c r="D6165" s="51" t="s">
        <v>10212</v>
      </c>
      <c r="E6165" s="51" t="s">
        <v>15239</v>
      </c>
      <c r="F6165" s="40" t="s">
        <v>14449</v>
      </c>
      <c r="G6165" s="256" t="s">
        <v>9115</v>
      </c>
      <c r="H6165" s="502">
        <v>1330560</v>
      </c>
      <c r="I6165" s="257" t="s">
        <v>9123</v>
      </c>
      <c r="J6165" s="82"/>
      <c r="K6165" s="82"/>
      <c r="L6165" s="82"/>
      <c r="M6165" s="82"/>
      <c r="N6165" s="82"/>
      <c r="O6165" s="82"/>
      <c r="P6165" s="82"/>
      <c r="Q6165" s="82"/>
      <c r="R6165" s="16">
        <v>1330560</v>
      </c>
      <c r="S6165" s="75">
        <v>6</v>
      </c>
      <c r="T6165" s="256" t="s">
        <v>14655</v>
      </c>
      <c r="U6165" s="256"/>
      <c r="V6165" s="82"/>
    </row>
    <row r="6166" spans="1:22" s="8" customFormat="1" ht="56.25" x14ac:dyDescent="0.3">
      <c r="A6166" s="16">
        <v>6161</v>
      </c>
      <c r="B6166" s="16" t="s">
        <v>13524</v>
      </c>
      <c r="C6166" s="16" t="s">
        <v>13525</v>
      </c>
      <c r="D6166" s="16" t="s">
        <v>1760</v>
      </c>
      <c r="E6166" s="16" t="s">
        <v>13526</v>
      </c>
      <c r="F6166" s="16"/>
      <c r="G6166" s="71" t="s">
        <v>9115</v>
      </c>
      <c r="H6166" s="106">
        <v>1330224</v>
      </c>
      <c r="I6166" s="104" t="s">
        <v>9123</v>
      </c>
      <c r="J6166" s="104">
        <v>0</v>
      </c>
      <c r="K6166" s="104">
        <v>0</v>
      </c>
      <c r="L6166" s="104">
        <v>0</v>
      </c>
      <c r="M6166" s="104">
        <v>0</v>
      </c>
      <c r="N6166" s="104">
        <v>0</v>
      </c>
      <c r="O6166" s="104">
        <v>0</v>
      </c>
      <c r="P6166" s="104">
        <v>0</v>
      </c>
      <c r="Q6166" s="104">
        <v>0</v>
      </c>
      <c r="R6166" s="16">
        <v>1330224</v>
      </c>
      <c r="S6166" s="339">
        <v>6</v>
      </c>
      <c r="T6166" s="76" t="s">
        <v>13227</v>
      </c>
      <c r="U6166" s="105"/>
      <c r="V6166" s="105"/>
    </row>
    <row r="6167" spans="1:22" s="8" customFormat="1" ht="112.5" x14ac:dyDescent="0.3">
      <c r="A6167" s="16">
        <v>6162</v>
      </c>
      <c r="B6167" s="21" t="s">
        <v>2848</v>
      </c>
      <c r="C6167" s="16" t="s">
        <v>2519</v>
      </c>
      <c r="D6167" s="16" t="s">
        <v>2520</v>
      </c>
      <c r="E6167" s="16" t="s">
        <v>10585</v>
      </c>
      <c r="F6167" s="16"/>
      <c r="G6167" s="75" t="s">
        <v>7084</v>
      </c>
      <c r="H6167" s="257">
        <v>1330000</v>
      </c>
      <c r="I6167" s="257" t="s">
        <v>10586</v>
      </c>
      <c r="J6167" s="75"/>
      <c r="K6167" s="75"/>
      <c r="L6167" s="75"/>
      <c r="M6167" s="75"/>
      <c r="N6167" s="75"/>
      <c r="O6167" s="75"/>
      <c r="P6167" s="75"/>
      <c r="Q6167" s="75"/>
      <c r="R6167" s="16">
        <v>1330000</v>
      </c>
      <c r="S6167" s="75">
        <v>1250</v>
      </c>
      <c r="T6167" s="75" t="s">
        <v>76</v>
      </c>
      <c r="U6167" s="75" t="s">
        <v>2567</v>
      </c>
      <c r="V6167" s="75" t="s">
        <v>10584</v>
      </c>
    </row>
    <row r="6168" spans="1:22" s="8" customFormat="1" ht="131.25" x14ac:dyDescent="0.3">
      <c r="A6168" s="16">
        <v>6163</v>
      </c>
      <c r="B6168" s="21" t="s">
        <v>8932</v>
      </c>
      <c r="C6168" s="16" t="s">
        <v>1608</v>
      </c>
      <c r="D6168" s="16" t="s">
        <v>1607</v>
      </c>
      <c r="E6168" s="16" t="s">
        <v>1609</v>
      </c>
      <c r="F6168" s="16"/>
      <c r="G6168" s="75" t="s">
        <v>7013</v>
      </c>
      <c r="H6168" s="257">
        <v>234333</v>
      </c>
      <c r="I6168" s="257">
        <v>2893</v>
      </c>
      <c r="J6168" s="75">
        <v>269325</v>
      </c>
      <c r="K6168" s="75">
        <v>3325</v>
      </c>
      <c r="L6168" s="75">
        <v>275400</v>
      </c>
      <c r="M6168" s="75">
        <v>3400</v>
      </c>
      <c r="N6168" s="75">
        <v>275400</v>
      </c>
      <c r="O6168" s="75">
        <v>3400</v>
      </c>
      <c r="P6168" s="75">
        <v>275400</v>
      </c>
      <c r="Q6168" s="75">
        <v>3400</v>
      </c>
      <c r="R6168" s="16">
        <v>1329858</v>
      </c>
      <c r="S6168" s="75">
        <v>16418</v>
      </c>
      <c r="T6168" s="75" t="s">
        <v>213</v>
      </c>
      <c r="U6168" s="75" t="s">
        <v>7048</v>
      </c>
      <c r="V6168" s="75" t="s">
        <v>7048</v>
      </c>
    </row>
    <row r="6169" spans="1:22" s="8" customFormat="1" ht="75" x14ac:dyDescent="0.3">
      <c r="A6169" s="16">
        <v>6164</v>
      </c>
      <c r="B6169" s="16" t="s">
        <v>4019</v>
      </c>
      <c r="C6169" s="16" t="s">
        <v>4020</v>
      </c>
      <c r="D6169" s="16" t="s">
        <v>4021</v>
      </c>
      <c r="E6169" s="16" t="s">
        <v>13717</v>
      </c>
      <c r="F6169" s="16"/>
      <c r="G6169" s="71" t="s">
        <v>9115</v>
      </c>
      <c r="H6169" s="104">
        <v>1329480.21</v>
      </c>
      <c r="I6169" s="104" t="s">
        <v>9126</v>
      </c>
      <c r="J6169" s="104"/>
      <c r="K6169" s="104"/>
      <c r="L6169" s="104"/>
      <c r="M6169" s="104"/>
      <c r="N6169" s="104"/>
      <c r="O6169" s="104"/>
      <c r="P6169" s="104"/>
      <c r="Q6169" s="104"/>
      <c r="R6169" s="16">
        <v>1329480.21</v>
      </c>
      <c r="S6169" s="339">
        <v>10</v>
      </c>
      <c r="T6169" s="92" t="s">
        <v>13573</v>
      </c>
      <c r="U6169" s="105"/>
      <c r="V6169" s="105" t="s">
        <v>9877</v>
      </c>
    </row>
    <row r="6170" spans="1:22" s="8" customFormat="1" ht="56.25" x14ac:dyDescent="0.3">
      <c r="A6170" s="16">
        <v>6165</v>
      </c>
      <c r="B6170" s="51" t="s">
        <v>263</v>
      </c>
      <c r="C6170" s="51" t="s">
        <v>14866</v>
      </c>
      <c r="D6170" s="51" t="s">
        <v>14867</v>
      </c>
      <c r="E6170" s="51" t="s">
        <v>14868</v>
      </c>
      <c r="F6170" s="40" t="s">
        <v>14449</v>
      </c>
      <c r="G6170" s="256" t="s">
        <v>9115</v>
      </c>
      <c r="H6170" s="502">
        <v>1326976</v>
      </c>
      <c r="I6170" s="257" t="s">
        <v>9482</v>
      </c>
      <c r="J6170" s="82"/>
      <c r="K6170" s="82"/>
      <c r="L6170" s="82"/>
      <c r="M6170" s="82"/>
      <c r="N6170" s="82"/>
      <c r="O6170" s="82"/>
      <c r="P6170" s="82"/>
      <c r="Q6170" s="82"/>
      <c r="R6170" s="16">
        <v>1326976</v>
      </c>
      <c r="S6170" s="75">
        <v>800</v>
      </c>
      <c r="T6170" s="256" t="s">
        <v>14655</v>
      </c>
      <c r="U6170" s="256"/>
      <c r="V6170" s="82"/>
    </row>
    <row r="6171" spans="1:22" s="8" customFormat="1" ht="168.75" x14ac:dyDescent="0.3">
      <c r="A6171" s="16">
        <v>6166</v>
      </c>
      <c r="B6171" s="21" t="s">
        <v>417</v>
      </c>
      <c r="C6171" s="16" t="s">
        <v>685</v>
      </c>
      <c r="D6171" s="16" t="s">
        <v>686</v>
      </c>
      <c r="E6171" s="16" t="s">
        <v>9922</v>
      </c>
      <c r="F6171" s="16" t="s">
        <v>9922</v>
      </c>
      <c r="G6171" s="75" t="s">
        <v>9115</v>
      </c>
      <c r="H6171" s="257">
        <v>1324800.96</v>
      </c>
      <c r="I6171" s="257" t="s">
        <v>9130</v>
      </c>
      <c r="J6171" s="75"/>
      <c r="K6171" s="75"/>
      <c r="L6171" s="75"/>
      <c r="M6171" s="75"/>
      <c r="N6171" s="75"/>
      <c r="O6171" s="75"/>
      <c r="P6171" s="75"/>
      <c r="Q6171" s="75"/>
      <c r="R6171" s="16">
        <v>1324800.96</v>
      </c>
      <c r="S6171" s="75">
        <v>3</v>
      </c>
      <c r="T6171" s="75" t="s">
        <v>34</v>
      </c>
      <c r="U6171" s="75"/>
      <c r="V6171" s="75"/>
    </row>
    <row r="6172" spans="1:22" s="8" customFormat="1" ht="409.5" x14ac:dyDescent="0.3">
      <c r="A6172" s="16">
        <v>6167</v>
      </c>
      <c r="B6172" s="38" t="s">
        <v>6525</v>
      </c>
      <c r="C6172" s="39" t="s">
        <v>9173</v>
      </c>
      <c r="D6172" s="39" t="s">
        <v>9174</v>
      </c>
      <c r="E6172" s="39" t="s">
        <v>9175</v>
      </c>
      <c r="F6172" s="36"/>
      <c r="G6172" s="107" t="s">
        <v>9680</v>
      </c>
      <c r="H6172" s="108">
        <v>0</v>
      </c>
      <c r="I6172" s="108">
        <v>0</v>
      </c>
      <c r="J6172" s="111">
        <v>330959.2</v>
      </c>
      <c r="K6172" s="111">
        <v>44</v>
      </c>
      <c r="L6172" s="111">
        <v>330959.2</v>
      </c>
      <c r="M6172" s="111">
        <v>44</v>
      </c>
      <c r="N6172" s="111">
        <v>330959.2</v>
      </c>
      <c r="O6172" s="111">
        <v>44</v>
      </c>
      <c r="P6172" s="111">
        <v>330959.2</v>
      </c>
      <c r="Q6172" s="111">
        <v>44</v>
      </c>
      <c r="R6172" s="16">
        <v>1323836.8</v>
      </c>
      <c r="S6172" s="109">
        <v>176</v>
      </c>
      <c r="T6172" s="75" t="s">
        <v>9160</v>
      </c>
      <c r="U6172" s="111" t="s">
        <v>83</v>
      </c>
      <c r="V6172" s="95"/>
    </row>
    <row r="6173" spans="1:22" s="8" customFormat="1" ht="93.75" x14ac:dyDescent="0.3">
      <c r="A6173" s="16">
        <v>6168</v>
      </c>
      <c r="B6173" s="113" t="s">
        <v>7027</v>
      </c>
      <c r="C6173" s="113" t="s">
        <v>11342</v>
      </c>
      <c r="D6173" s="113" t="s">
        <v>11343</v>
      </c>
      <c r="E6173" s="113" t="s">
        <v>14540</v>
      </c>
      <c r="F6173" s="20" t="s">
        <v>14449</v>
      </c>
      <c r="G6173" s="78" t="s">
        <v>7084</v>
      </c>
      <c r="H6173" s="503">
        <v>1323000</v>
      </c>
      <c r="I6173" s="87" t="s">
        <v>14541</v>
      </c>
      <c r="J6173" s="76"/>
      <c r="K6173" s="76"/>
      <c r="L6173" s="76"/>
      <c r="M6173" s="76"/>
      <c r="N6173" s="76"/>
      <c r="O6173" s="76"/>
      <c r="P6173" s="76"/>
      <c r="Q6173" s="76"/>
      <c r="R6173" s="16">
        <v>1323000</v>
      </c>
      <c r="S6173" s="77">
        <v>630</v>
      </c>
      <c r="T6173" s="78" t="s">
        <v>14450</v>
      </c>
      <c r="U6173" s="75"/>
      <c r="V6173" s="79"/>
    </row>
    <row r="6174" spans="1:22" s="8" customFormat="1" ht="168.75" x14ac:dyDescent="0.3">
      <c r="A6174" s="16">
        <v>6169</v>
      </c>
      <c r="B6174" s="21" t="s">
        <v>471</v>
      </c>
      <c r="C6174" s="16" t="s">
        <v>472</v>
      </c>
      <c r="D6174" s="16" t="s">
        <v>473</v>
      </c>
      <c r="E6174" s="16" t="s">
        <v>10327</v>
      </c>
      <c r="F6174" s="16"/>
      <c r="G6174" s="75" t="s">
        <v>24</v>
      </c>
      <c r="H6174" s="257">
        <v>1322364</v>
      </c>
      <c r="I6174" s="257">
        <v>1190.47</v>
      </c>
      <c r="J6174" s="75">
        <v>0</v>
      </c>
      <c r="K6174" s="75">
        <v>0</v>
      </c>
      <c r="L6174" s="75">
        <v>0</v>
      </c>
      <c r="M6174" s="75">
        <v>0</v>
      </c>
      <c r="N6174" s="75">
        <v>0</v>
      </c>
      <c r="O6174" s="75">
        <v>0</v>
      </c>
      <c r="P6174" s="75">
        <v>0</v>
      </c>
      <c r="Q6174" s="75">
        <v>0</v>
      </c>
      <c r="R6174" s="16">
        <v>1322364</v>
      </c>
      <c r="S6174" s="75">
        <v>1190.47</v>
      </c>
      <c r="T6174" s="75" t="s">
        <v>76</v>
      </c>
      <c r="U6174" s="75" t="s">
        <v>2567</v>
      </c>
      <c r="V6174" s="75" t="s">
        <v>10328</v>
      </c>
    </row>
    <row r="6175" spans="1:22" s="8" customFormat="1" ht="75" x14ac:dyDescent="0.3">
      <c r="A6175" s="16">
        <v>6170</v>
      </c>
      <c r="B6175" s="16" t="s">
        <v>4053</v>
      </c>
      <c r="C6175" s="16" t="s">
        <v>4052</v>
      </c>
      <c r="D6175" s="16" t="s">
        <v>798</v>
      </c>
      <c r="E6175" s="16" t="s">
        <v>13527</v>
      </c>
      <c r="F6175" s="16"/>
      <c r="G6175" s="71" t="s">
        <v>9115</v>
      </c>
      <c r="H6175" s="106">
        <v>1321824</v>
      </c>
      <c r="I6175" s="104" t="s">
        <v>9334</v>
      </c>
      <c r="J6175" s="104">
        <v>0</v>
      </c>
      <c r="K6175" s="104">
        <v>0</v>
      </c>
      <c r="L6175" s="104">
        <v>0</v>
      </c>
      <c r="M6175" s="104">
        <v>0</v>
      </c>
      <c r="N6175" s="104">
        <v>0</v>
      </c>
      <c r="O6175" s="104">
        <v>0</v>
      </c>
      <c r="P6175" s="104">
        <v>0</v>
      </c>
      <c r="Q6175" s="104">
        <v>0</v>
      </c>
      <c r="R6175" s="16">
        <v>1321824</v>
      </c>
      <c r="S6175" s="339">
        <v>14</v>
      </c>
      <c r="T6175" s="76" t="s">
        <v>13227</v>
      </c>
      <c r="U6175" s="105"/>
      <c r="V6175" s="105"/>
    </row>
    <row r="6176" spans="1:22" s="8" customFormat="1" ht="281.25" x14ac:dyDescent="0.3">
      <c r="A6176" s="16">
        <v>6171</v>
      </c>
      <c r="B6176" s="21" t="s">
        <v>651</v>
      </c>
      <c r="C6176" s="16" t="s">
        <v>5075</v>
      </c>
      <c r="D6176" s="16" t="s">
        <v>5076</v>
      </c>
      <c r="E6176" s="16" t="s">
        <v>5077</v>
      </c>
      <c r="F6176" s="16"/>
      <c r="G6176" s="75" t="s">
        <v>1493</v>
      </c>
      <c r="H6176" s="257">
        <v>1321441</v>
      </c>
      <c r="I6176" s="257">
        <v>67</v>
      </c>
      <c r="J6176" s="75">
        <v>0</v>
      </c>
      <c r="K6176" s="75">
        <v>0</v>
      </c>
      <c r="L6176" s="75">
        <v>0</v>
      </c>
      <c r="M6176" s="75">
        <v>0</v>
      </c>
      <c r="N6176" s="75">
        <v>0</v>
      </c>
      <c r="O6176" s="75">
        <v>0</v>
      </c>
      <c r="P6176" s="75">
        <v>0</v>
      </c>
      <c r="Q6176" s="75">
        <v>0</v>
      </c>
      <c r="R6176" s="16">
        <v>1321441</v>
      </c>
      <c r="S6176" s="75">
        <v>67</v>
      </c>
      <c r="T6176" s="75" t="s">
        <v>76</v>
      </c>
      <c r="U6176" s="75" t="s">
        <v>294</v>
      </c>
      <c r="V6176" s="75" t="s">
        <v>5078</v>
      </c>
    </row>
    <row r="6177" spans="1:22" s="8" customFormat="1" ht="75" x14ac:dyDescent="0.3">
      <c r="A6177" s="16">
        <v>6172</v>
      </c>
      <c r="B6177" s="16" t="s">
        <v>3366</v>
      </c>
      <c r="C6177" s="16" t="s">
        <v>7002</v>
      </c>
      <c r="D6177" s="16" t="s">
        <v>7004</v>
      </c>
      <c r="E6177" s="16" t="s">
        <v>13181</v>
      </c>
      <c r="F6177" s="16"/>
      <c r="G6177" s="71" t="s">
        <v>33</v>
      </c>
      <c r="H6177" s="104">
        <v>330245.59999999998</v>
      </c>
      <c r="I6177" s="104">
        <v>1</v>
      </c>
      <c r="J6177" s="104">
        <v>330245.59999999998</v>
      </c>
      <c r="K6177" s="104">
        <v>1</v>
      </c>
      <c r="L6177" s="104">
        <v>330245.59999999998</v>
      </c>
      <c r="M6177" s="104">
        <v>0</v>
      </c>
      <c r="N6177" s="104">
        <v>330245.59999999998</v>
      </c>
      <c r="O6177" s="104">
        <v>1</v>
      </c>
      <c r="P6177" s="104">
        <v>0</v>
      </c>
      <c r="Q6177" s="104">
        <v>0</v>
      </c>
      <c r="R6177" s="16">
        <v>1320982.3999999999</v>
      </c>
      <c r="S6177" s="339">
        <v>3</v>
      </c>
      <c r="T6177" s="92" t="s">
        <v>12910</v>
      </c>
      <c r="U6177" s="104" t="s">
        <v>2567</v>
      </c>
      <c r="V6177" s="104"/>
    </row>
    <row r="6178" spans="1:22" s="8" customFormat="1" ht="56.25" x14ac:dyDescent="0.3">
      <c r="A6178" s="16">
        <v>6173</v>
      </c>
      <c r="B6178" s="21" t="s">
        <v>1243</v>
      </c>
      <c r="C6178" s="16" t="s">
        <v>1244</v>
      </c>
      <c r="D6178" s="16" t="s">
        <v>1245</v>
      </c>
      <c r="E6178" s="16" t="s">
        <v>1246</v>
      </c>
      <c r="F6178" s="16" t="s">
        <v>1247</v>
      </c>
      <c r="G6178" s="75" t="s">
        <v>33</v>
      </c>
      <c r="H6178" s="257">
        <v>1320827</v>
      </c>
      <c r="I6178" s="257">
        <v>4</v>
      </c>
      <c r="J6178" s="75">
        <v>0</v>
      </c>
      <c r="K6178" s="75">
        <v>0</v>
      </c>
      <c r="L6178" s="75">
        <v>0</v>
      </c>
      <c r="M6178" s="75">
        <v>0</v>
      </c>
      <c r="N6178" s="75">
        <v>0</v>
      </c>
      <c r="O6178" s="75">
        <v>0</v>
      </c>
      <c r="P6178" s="75">
        <v>0</v>
      </c>
      <c r="Q6178" s="75">
        <v>0</v>
      </c>
      <c r="R6178" s="16">
        <v>1320827</v>
      </c>
      <c r="S6178" s="75">
        <v>4</v>
      </c>
      <c r="T6178" s="75" t="s">
        <v>913</v>
      </c>
      <c r="U6178" s="75" t="s">
        <v>35</v>
      </c>
      <c r="V6178" s="75" t="s">
        <v>1242</v>
      </c>
    </row>
    <row r="6179" spans="1:22" s="8" customFormat="1" ht="56.25" x14ac:dyDescent="0.3">
      <c r="A6179" s="16">
        <v>6174</v>
      </c>
      <c r="B6179" s="21" t="s">
        <v>1243</v>
      </c>
      <c r="C6179" s="16" t="s">
        <v>1244</v>
      </c>
      <c r="D6179" s="16" t="s">
        <v>1245</v>
      </c>
      <c r="E6179" s="16" t="s">
        <v>1246</v>
      </c>
      <c r="F6179" s="16" t="s">
        <v>1247</v>
      </c>
      <c r="G6179" s="75">
        <v>796</v>
      </c>
      <c r="H6179" s="257">
        <v>1320827</v>
      </c>
      <c r="I6179" s="257">
        <v>4</v>
      </c>
      <c r="J6179" s="75">
        <v>0</v>
      </c>
      <c r="K6179" s="75">
        <v>0</v>
      </c>
      <c r="L6179" s="75">
        <v>0</v>
      </c>
      <c r="M6179" s="75">
        <v>0</v>
      </c>
      <c r="N6179" s="75">
        <v>0</v>
      </c>
      <c r="O6179" s="75">
        <v>0</v>
      </c>
      <c r="P6179" s="75">
        <v>0</v>
      </c>
      <c r="Q6179" s="75">
        <v>0</v>
      </c>
      <c r="R6179" s="16">
        <v>1320827</v>
      </c>
      <c r="S6179" s="75">
        <v>4</v>
      </c>
      <c r="T6179" s="75" t="s">
        <v>913</v>
      </c>
      <c r="U6179" s="75" t="s">
        <v>35</v>
      </c>
      <c r="V6179" s="75" t="s">
        <v>1242</v>
      </c>
    </row>
    <row r="6180" spans="1:22" s="8" customFormat="1" ht="37.5" x14ac:dyDescent="0.3">
      <c r="A6180" s="16">
        <v>6175</v>
      </c>
      <c r="B6180" s="21" t="s">
        <v>5867</v>
      </c>
      <c r="C6180" s="16" t="s">
        <v>5868</v>
      </c>
      <c r="D6180" s="16" t="s">
        <v>5869</v>
      </c>
      <c r="E6180" s="16" t="s">
        <v>10655</v>
      </c>
      <c r="F6180" s="16"/>
      <c r="G6180" s="75" t="s">
        <v>7084</v>
      </c>
      <c r="H6180" s="257">
        <v>1320480</v>
      </c>
      <c r="I6180" s="257" t="s">
        <v>10403</v>
      </c>
      <c r="J6180" s="75"/>
      <c r="K6180" s="75"/>
      <c r="L6180" s="75"/>
      <c r="M6180" s="75"/>
      <c r="N6180" s="75"/>
      <c r="O6180" s="75"/>
      <c r="P6180" s="75"/>
      <c r="Q6180" s="75"/>
      <c r="R6180" s="16">
        <v>1320480</v>
      </c>
      <c r="S6180" s="75">
        <v>3000</v>
      </c>
      <c r="T6180" s="75" t="s">
        <v>76</v>
      </c>
      <c r="U6180" s="75" t="s">
        <v>2567</v>
      </c>
      <c r="V6180" s="75" t="s">
        <v>10656</v>
      </c>
    </row>
    <row r="6181" spans="1:22" s="8" customFormat="1" ht="37.5" x14ac:dyDescent="0.3">
      <c r="A6181" s="16">
        <v>6176</v>
      </c>
      <c r="B6181" s="21" t="s">
        <v>5867</v>
      </c>
      <c r="C6181" s="16" t="s">
        <v>5868</v>
      </c>
      <c r="D6181" s="16" t="s">
        <v>5869</v>
      </c>
      <c r="E6181" s="16" t="s">
        <v>10655</v>
      </c>
      <c r="F6181" s="16"/>
      <c r="G6181" s="75" t="s">
        <v>7084</v>
      </c>
      <c r="H6181" s="257">
        <v>1320480</v>
      </c>
      <c r="I6181" s="257" t="s">
        <v>10403</v>
      </c>
      <c r="J6181" s="75"/>
      <c r="K6181" s="75"/>
      <c r="L6181" s="75"/>
      <c r="M6181" s="75"/>
      <c r="N6181" s="75"/>
      <c r="O6181" s="75"/>
      <c r="P6181" s="75"/>
      <c r="Q6181" s="75"/>
      <c r="R6181" s="16">
        <v>1320480</v>
      </c>
      <c r="S6181" s="75">
        <v>3000</v>
      </c>
      <c r="T6181" s="75" t="s">
        <v>76</v>
      </c>
      <c r="U6181" s="75" t="s">
        <v>2567</v>
      </c>
      <c r="V6181" s="75" t="s">
        <v>10656</v>
      </c>
    </row>
    <row r="6182" spans="1:22" s="8" customFormat="1" ht="393.75" x14ac:dyDescent="0.3">
      <c r="A6182" s="16">
        <v>6177</v>
      </c>
      <c r="B6182" s="21" t="s">
        <v>9724</v>
      </c>
      <c r="C6182" s="16" t="s">
        <v>1540</v>
      </c>
      <c r="D6182" s="16" t="s">
        <v>993</v>
      </c>
      <c r="E6182" s="16" t="s">
        <v>1541</v>
      </c>
      <c r="F6182" s="16" t="s">
        <v>9725</v>
      </c>
      <c r="G6182" s="75" t="s">
        <v>9680</v>
      </c>
      <c r="H6182" s="257">
        <v>240000</v>
      </c>
      <c r="I6182" s="257">
        <v>40</v>
      </c>
      <c r="J6182" s="75">
        <v>254400</v>
      </c>
      <c r="K6182" s="75">
        <v>40</v>
      </c>
      <c r="L6182" s="75">
        <v>264576</v>
      </c>
      <c r="M6182" s="75">
        <v>40</v>
      </c>
      <c r="N6182" s="75">
        <v>275159.03999999998</v>
      </c>
      <c r="O6182" s="75">
        <v>40</v>
      </c>
      <c r="P6182" s="75">
        <v>286165.40159999998</v>
      </c>
      <c r="Q6182" s="75">
        <v>40</v>
      </c>
      <c r="R6182" s="16">
        <v>1320300.4416</v>
      </c>
      <c r="S6182" s="75">
        <v>200</v>
      </c>
      <c r="T6182" s="75" t="s">
        <v>966</v>
      </c>
      <c r="U6182" s="75" t="s">
        <v>1210</v>
      </c>
      <c r="V6182" s="75" t="s">
        <v>9726</v>
      </c>
    </row>
    <row r="6183" spans="1:22" s="8" customFormat="1" ht="409.5" x14ac:dyDescent="0.3">
      <c r="A6183" s="16">
        <v>6178</v>
      </c>
      <c r="B6183" s="24" t="s">
        <v>1402</v>
      </c>
      <c r="C6183" s="44" t="s">
        <v>1405</v>
      </c>
      <c r="D6183" s="44" t="s">
        <v>3360</v>
      </c>
      <c r="E6183" s="45" t="s">
        <v>3426</v>
      </c>
      <c r="F6183" s="16"/>
      <c r="G6183" s="75" t="s">
        <v>33</v>
      </c>
      <c r="H6183" s="257">
        <v>1320000</v>
      </c>
      <c r="I6183" s="257">
        <v>12</v>
      </c>
      <c r="J6183" s="75">
        <v>0</v>
      </c>
      <c r="K6183" s="75">
        <v>0</v>
      </c>
      <c r="L6183" s="75">
        <v>0</v>
      </c>
      <c r="M6183" s="75">
        <v>0</v>
      </c>
      <c r="N6183" s="75">
        <v>0</v>
      </c>
      <c r="O6183" s="75">
        <v>0</v>
      </c>
      <c r="P6183" s="75">
        <v>0</v>
      </c>
      <c r="Q6183" s="75">
        <v>0</v>
      </c>
      <c r="R6183" s="16">
        <v>1320000</v>
      </c>
      <c r="S6183" s="75">
        <v>12</v>
      </c>
      <c r="T6183" s="75" t="s">
        <v>1516</v>
      </c>
      <c r="U6183" s="75" t="s">
        <v>876</v>
      </c>
      <c r="V6183" s="75" t="s">
        <v>3118</v>
      </c>
    </row>
    <row r="6184" spans="1:22" s="8" customFormat="1" ht="37.5" x14ac:dyDescent="0.3">
      <c r="A6184" s="16">
        <v>6179</v>
      </c>
      <c r="B6184" s="16" t="s">
        <v>12403</v>
      </c>
      <c r="C6184" s="16" t="s">
        <v>12404</v>
      </c>
      <c r="D6184" s="16" t="s">
        <v>12405</v>
      </c>
      <c r="E6184" s="16" t="s">
        <v>13718</v>
      </c>
      <c r="F6184" s="16"/>
      <c r="G6184" s="71" t="s">
        <v>10918</v>
      </c>
      <c r="H6184" s="104">
        <v>1319500</v>
      </c>
      <c r="I6184" s="104" t="s">
        <v>9385</v>
      </c>
      <c r="J6184" s="104"/>
      <c r="K6184" s="104"/>
      <c r="L6184" s="104"/>
      <c r="M6184" s="104"/>
      <c r="N6184" s="104"/>
      <c r="O6184" s="104"/>
      <c r="P6184" s="104"/>
      <c r="Q6184" s="104"/>
      <c r="R6184" s="16">
        <v>1319500</v>
      </c>
      <c r="S6184" s="339">
        <v>50</v>
      </c>
      <c r="T6184" s="92" t="s">
        <v>13573</v>
      </c>
      <c r="U6184" s="105"/>
      <c r="V6184" s="105" t="s">
        <v>13656</v>
      </c>
    </row>
    <row r="6185" spans="1:22" s="8" customFormat="1" ht="75" x14ac:dyDescent="0.3">
      <c r="A6185" s="16">
        <v>6180</v>
      </c>
      <c r="B6185" s="51" t="s">
        <v>200</v>
      </c>
      <c r="C6185" s="51" t="s">
        <v>201</v>
      </c>
      <c r="D6185" s="51" t="s">
        <v>202</v>
      </c>
      <c r="E6185" s="51" t="s">
        <v>15240</v>
      </c>
      <c r="F6185" s="40" t="s">
        <v>14449</v>
      </c>
      <c r="G6185" s="256" t="s">
        <v>9115</v>
      </c>
      <c r="H6185" s="502">
        <v>1318344.6599999999</v>
      </c>
      <c r="I6185" s="257" t="s">
        <v>7080</v>
      </c>
      <c r="J6185" s="82"/>
      <c r="K6185" s="82"/>
      <c r="L6185" s="82"/>
      <c r="M6185" s="82"/>
      <c r="N6185" s="82"/>
      <c r="O6185" s="82"/>
      <c r="P6185" s="82"/>
      <c r="Q6185" s="82"/>
      <c r="R6185" s="16">
        <v>1318344.6599999999</v>
      </c>
      <c r="S6185" s="75">
        <v>13</v>
      </c>
      <c r="T6185" s="256" t="s">
        <v>14655</v>
      </c>
      <c r="U6185" s="256"/>
      <c r="V6185" s="82"/>
    </row>
    <row r="6186" spans="1:22" s="8" customFormat="1" ht="75" x14ac:dyDescent="0.3">
      <c r="A6186" s="16">
        <v>6181</v>
      </c>
      <c r="B6186" s="21" t="s">
        <v>576</v>
      </c>
      <c r="C6186" s="16" t="s">
        <v>577</v>
      </c>
      <c r="D6186" s="16" t="s">
        <v>578</v>
      </c>
      <c r="E6186" s="16" t="s">
        <v>579</v>
      </c>
      <c r="F6186" s="40" t="s">
        <v>580</v>
      </c>
      <c r="G6186" s="75" t="s">
        <v>33</v>
      </c>
      <c r="H6186" s="257">
        <v>439040</v>
      </c>
      <c r="I6186" s="257">
        <v>28</v>
      </c>
      <c r="J6186" s="195">
        <v>439040</v>
      </c>
      <c r="K6186" s="75">
        <v>28</v>
      </c>
      <c r="L6186" s="195">
        <v>439040</v>
      </c>
      <c r="M6186" s="75">
        <v>28</v>
      </c>
      <c r="N6186" s="75">
        <v>0</v>
      </c>
      <c r="O6186" s="75">
        <v>0</v>
      </c>
      <c r="P6186" s="75">
        <v>0</v>
      </c>
      <c r="Q6186" s="75">
        <v>0</v>
      </c>
      <c r="R6186" s="16">
        <v>1317120</v>
      </c>
      <c r="S6186" s="75">
        <v>84</v>
      </c>
      <c r="T6186" s="75" t="s">
        <v>213</v>
      </c>
      <c r="U6186" s="75" t="s">
        <v>244</v>
      </c>
      <c r="V6186" s="75" t="s">
        <v>581</v>
      </c>
    </row>
    <row r="6187" spans="1:22" s="8" customFormat="1" ht="131.25" x14ac:dyDescent="0.3">
      <c r="A6187" s="16">
        <v>6182</v>
      </c>
      <c r="B6187" s="113" t="s">
        <v>2848</v>
      </c>
      <c r="C6187" s="113" t="s">
        <v>2901</v>
      </c>
      <c r="D6187" s="113" t="s">
        <v>2902</v>
      </c>
      <c r="E6187" s="113" t="s">
        <v>16299</v>
      </c>
      <c r="F6187" s="17">
        <v>6978</v>
      </c>
      <c r="G6187" s="163" t="s">
        <v>24</v>
      </c>
      <c r="H6187" s="85">
        <v>1316550</v>
      </c>
      <c r="I6187" s="85">
        <v>2500</v>
      </c>
      <c r="J6187" s="177"/>
      <c r="K6187" s="177"/>
      <c r="L6187" s="177"/>
      <c r="M6187" s="177"/>
      <c r="N6187" s="177"/>
      <c r="O6187" s="177"/>
      <c r="P6187" s="167"/>
      <c r="Q6187" s="167"/>
      <c r="R6187" s="16">
        <v>1316550</v>
      </c>
      <c r="S6187" s="177">
        <v>2500</v>
      </c>
      <c r="T6187" s="81" t="s">
        <v>15928</v>
      </c>
      <c r="U6187" s="79" t="s">
        <v>199</v>
      </c>
      <c r="V6187" s="79" t="s">
        <v>199</v>
      </c>
    </row>
    <row r="6188" spans="1:22" s="8" customFormat="1" ht="37.5" x14ac:dyDescent="0.3">
      <c r="A6188" s="16">
        <v>6183</v>
      </c>
      <c r="B6188" s="16" t="s">
        <v>836</v>
      </c>
      <c r="C6188" s="16" t="s">
        <v>837</v>
      </c>
      <c r="D6188" s="16" t="s">
        <v>838</v>
      </c>
      <c r="E6188" s="16" t="s">
        <v>13719</v>
      </c>
      <c r="F6188" s="16"/>
      <c r="G6188" s="71" t="s">
        <v>9115</v>
      </c>
      <c r="H6188" s="104">
        <v>1316101.3500000001</v>
      </c>
      <c r="I6188" s="104" t="s">
        <v>13720</v>
      </c>
      <c r="J6188" s="104"/>
      <c r="K6188" s="104"/>
      <c r="L6188" s="104"/>
      <c r="M6188" s="104"/>
      <c r="N6188" s="104"/>
      <c r="O6188" s="104"/>
      <c r="P6188" s="104"/>
      <c r="Q6188" s="104"/>
      <c r="R6188" s="16">
        <v>1316101.3500000001</v>
      </c>
      <c r="S6188" s="339">
        <v>51</v>
      </c>
      <c r="T6188" s="92" t="s">
        <v>13573</v>
      </c>
      <c r="U6188" s="105"/>
      <c r="V6188" s="105" t="s">
        <v>13721</v>
      </c>
    </row>
    <row r="6189" spans="1:22" s="8" customFormat="1" ht="356.25" x14ac:dyDescent="0.3">
      <c r="A6189" s="16">
        <v>6184</v>
      </c>
      <c r="B6189" s="21" t="s">
        <v>2062</v>
      </c>
      <c r="C6189" s="16" t="s">
        <v>2063</v>
      </c>
      <c r="D6189" s="16" t="s">
        <v>2064</v>
      </c>
      <c r="E6189" s="16" t="s">
        <v>6605</v>
      </c>
      <c r="F6189" s="16"/>
      <c r="G6189" s="75" t="s">
        <v>7035</v>
      </c>
      <c r="H6189" s="257">
        <v>1316000</v>
      </c>
      <c r="I6189" s="257">
        <v>235</v>
      </c>
      <c r="J6189" s="75">
        <v>0</v>
      </c>
      <c r="K6189" s="75">
        <v>0</v>
      </c>
      <c r="L6189" s="75">
        <v>0</v>
      </c>
      <c r="M6189" s="75">
        <v>0</v>
      </c>
      <c r="N6189" s="75">
        <v>0</v>
      </c>
      <c r="O6189" s="75">
        <v>0</v>
      </c>
      <c r="P6189" s="75">
        <v>0</v>
      </c>
      <c r="Q6189" s="75">
        <v>0</v>
      </c>
      <c r="R6189" s="16">
        <v>1316000</v>
      </c>
      <c r="S6189" s="75">
        <v>235</v>
      </c>
      <c r="T6189" s="75" t="s">
        <v>76</v>
      </c>
      <c r="U6189" s="75"/>
      <c r="V6189" s="75"/>
    </row>
    <row r="6190" spans="1:22" s="8" customFormat="1" ht="56.25" x14ac:dyDescent="0.3">
      <c r="A6190" s="16">
        <v>6185</v>
      </c>
      <c r="B6190" s="16" t="s">
        <v>13528</v>
      </c>
      <c r="C6190" s="16" t="s">
        <v>13529</v>
      </c>
      <c r="D6190" s="16" t="s">
        <v>11356</v>
      </c>
      <c r="E6190" s="16" t="s">
        <v>13530</v>
      </c>
      <c r="F6190" s="16"/>
      <c r="G6190" s="71" t="s">
        <v>7084</v>
      </c>
      <c r="H6190" s="106">
        <v>1314944.3999999999</v>
      </c>
      <c r="I6190" s="104" t="s">
        <v>9385</v>
      </c>
      <c r="J6190" s="104">
        <v>0</v>
      </c>
      <c r="K6190" s="104">
        <v>0</v>
      </c>
      <c r="L6190" s="104">
        <v>0</v>
      </c>
      <c r="M6190" s="104">
        <v>0</v>
      </c>
      <c r="N6190" s="104">
        <v>0</v>
      </c>
      <c r="O6190" s="104">
        <v>0</v>
      </c>
      <c r="P6190" s="104">
        <v>0</v>
      </c>
      <c r="Q6190" s="104">
        <v>0</v>
      </c>
      <c r="R6190" s="16">
        <v>1314944.3999999999</v>
      </c>
      <c r="S6190" s="339">
        <v>50</v>
      </c>
      <c r="T6190" s="76" t="s">
        <v>13227</v>
      </c>
      <c r="U6190" s="352" t="s">
        <v>35</v>
      </c>
      <c r="V6190" s="352" t="s">
        <v>13531</v>
      </c>
    </row>
    <row r="6191" spans="1:22" s="8" customFormat="1" ht="56.25" x14ac:dyDescent="0.3">
      <c r="A6191" s="16">
        <v>6186</v>
      </c>
      <c r="B6191" s="21" t="s">
        <v>8591</v>
      </c>
      <c r="C6191" s="16" t="s">
        <v>8933</v>
      </c>
      <c r="D6191" s="16" t="s">
        <v>8934</v>
      </c>
      <c r="E6191" s="16" t="s">
        <v>8935</v>
      </c>
      <c r="F6191" s="16"/>
      <c r="G6191" s="75" t="s">
        <v>33</v>
      </c>
      <c r="H6191" s="257">
        <v>0</v>
      </c>
      <c r="I6191" s="257">
        <v>0</v>
      </c>
      <c r="J6191" s="75">
        <v>0</v>
      </c>
      <c r="K6191" s="75">
        <v>0</v>
      </c>
      <c r="L6191" s="75">
        <v>657142.86</v>
      </c>
      <c r="M6191" s="75">
        <v>1</v>
      </c>
      <c r="N6191" s="75">
        <v>0</v>
      </c>
      <c r="O6191" s="75">
        <v>0</v>
      </c>
      <c r="P6191" s="75">
        <v>657142.86</v>
      </c>
      <c r="Q6191" s="75">
        <v>1</v>
      </c>
      <c r="R6191" s="16">
        <v>1314285.72</v>
      </c>
      <c r="S6191" s="75">
        <v>2</v>
      </c>
      <c r="T6191" s="75" t="s">
        <v>213</v>
      </c>
      <c r="U6191" s="75" t="s">
        <v>294</v>
      </c>
      <c r="V6191" s="75" t="s">
        <v>8075</v>
      </c>
    </row>
    <row r="6192" spans="1:22" s="8" customFormat="1" ht="112.5" x14ac:dyDescent="0.3">
      <c r="A6192" s="16">
        <v>6187</v>
      </c>
      <c r="B6192" s="16" t="s">
        <v>2848</v>
      </c>
      <c r="C6192" s="16" t="s">
        <v>6246</v>
      </c>
      <c r="D6192" s="16" t="s">
        <v>6247</v>
      </c>
      <c r="E6192" s="16" t="s">
        <v>12858</v>
      </c>
      <c r="F6192" s="16"/>
      <c r="G6192" s="71" t="s">
        <v>7079</v>
      </c>
      <c r="H6192" s="339">
        <v>1314230.3999999999</v>
      </c>
      <c r="I6192" s="339" t="s">
        <v>9120</v>
      </c>
      <c r="J6192" s="339"/>
      <c r="K6192" s="339"/>
      <c r="L6192" s="339"/>
      <c r="M6192" s="339"/>
      <c r="N6192" s="339"/>
      <c r="O6192" s="339"/>
      <c r="P6192" s="339"/>
      <c r="Q6192" s="339"/>
      <c r="R6192" s="16">
        <v>1314230.3999999999</v>
      </c>
      <c r="S6192" s="339">
        <v>2</v>
      </c>
      <c r="T6192" s="135" t="s">
        <v>12359</v>
      </c>
      <c r="U6192" s="352"/>
      <c r="V6192" s="352"/>
    </row>
    <row r="6193" spans="1:22" s="8" customFormat="1" ht="393.75" x14ac:dyDescent="0.3">
      <c r="A6193" s="16">
        <v>6188</v>
      </c>
      <c r="B6193" s="21" t="s">
        <v>8936</v>
      </c>
      <c r="C6193" s="16" t="s">
        <v>468</v>
      </c>
      <c r="D6193" s="16" t="s">
        <v>8937</v>
      </c>
      <c r="E6193" s="16" t="s">
        <v>469</v>
      </c>
      <c r="F6193" s="16"/>
      <c r="G6193" s="75" t="s">
        <v>33</v>
      </c>
      <c r="H6193" s="257">
        <v>333000</v>
      </c>
      <c r="I6193" s="257">
        <v>90</v>
      </c>
      <c r="J6193" s="75">
        <v>314500</v>
      </c>
      <c r="K6193" s="75">
        <v>85</v>
      </c>
      <c r="L6193" s="75">
        <v>222000</v>
      </c>
      <c r="M6193" s="75">
        <v>60</v>
      </c>
      <c r="N6193" s="75">
        <v>222000</v>
      </c>
      <c r="O6193" s="75">
        <v>60</v>
      </c>
      <c r="P6193" s="75">
        <v>222000</v>
      </c>
      <c r="Q6193" s="75">
        <v>60</v>
      </c>
      <c r="R6193" s="16">
        <v>1313500</v>
      </c>
      <c r="S6193" s="75">
        <v>355</v>
      </c>
      <c r="T6193" s="75" t="s">
        <v>213</v>
      </c>
      <c r="U6193" s="75" t="s">
        <v>35</v>
      </c>
      <c r="V6193" s="75" t="s">
        <v>8938</v>
      </c>
    </row>
    <row r="6194" spans="1:22" s="8" customFormat="1" ht="409.5" x14ac:dyDescent="0.3">
      <c r="A6194" s="16">
        <v>6189</v>
      </c>
      <c r="B6194" s="21" t="s">
        <v>8939</v>
      </c>
      <c r="C6194" s="16" t="s">
        <v>2330</v>
      </c>
      <c r="D6194" s="16" t="s">
        <v>792</v>
      </c>
      <c r="E6194" s="16" t="s">
        <v>2331</v>
      </c>
      <c r="F6194" s="16"/>
      <c r="G6194" s="75" t="s">
        <v>33</v>
      </c>
      <c r="H6194" s="257">
        <v>84600</v>
      </c>
      <c r="I6194" s="257">
        <v>45</v>
      </c>
      <c r="J6194" s="75">
        <v>375177</v>
      </c>
      <c r="K6194" s="75">
        <v>66</v>
      </c>
      <c r="L6194" s="75">
        <v>284225</v>
      </c>
      <c r="M6194" s="75">
        <v>50</v>
      </c>
      <c r="N6194" s="75">
        <v>284225</v>
      </c>
      <c r="O6194" s="75">
        <v>50</v>
      </c>
      <c r="P6194" s="75">
        <v>284225</v>
      </c>
      <c r="Q6194" s="75">
        <v>50</v>
      </c>
      <c r="R6194" s="16">
        <v>1312452</v>
      </c>
      <c r="S6194" s="75">
        <v>261</v>
      </c>
      <c r="T6194" s="75" t="s">
        <v>213</v>
      </c>
      <c r="U6194" s="75" t="s">
        <v>83</v>
      </c>
      <c r="V6194" s="75" t="s">
        <v>8940</v>
      </c>
    </row>
    <row r="6195" spans="1:22" s="8" customFormat="1" x14ac:dyDescent="0.3">
      <c r="A6195" s="16">
        <v>6190</v>
      </c>
      <c r="B6195" s="21" t="s">
        <v>4795</v>
      </c>
      <c r="C6195" s="16" t="s">
        <v>5739</v>
      </c>
      <c r="D6195" s="16" t="s">
        <v>5740</v>
      </c>
      <c r="E6195" s="16" t="s">
        <v>10883</v>
      </c>
      <c r="F6195" s="16"/>
      <c r="G6195" s="75" t="s">
        <v>9128</v>
      </c>
      <c r="H6195" s="257">
        <v>1312416</v>
      </c>
      <c r="I6195" s="257" t="s">
        <v>9196</v>
      </c>
      <c r="J6195" s="75"/>
      <c r="K6195" s="75"/>
      <c r="L6195" s="75"/>
      <c r="M6195" s="75"/>
      <c r="N6195" s="75"/>
      <c r="O6195" s="75"/>
      <c r="P6195" s="75"/>
      <c r="Q6195" s="75"/>
      <c r="R6195" s="16">
        <v>1312416</v>
      </c>
      <c r="S6195" s="75">
        <v>12</v>
      </c>
      <c r="T6195" s="75" t="s">
        <v>76</v>
      </c>
      <c r="U6195" s="75" t="s">
        <v>2567</v>
      </c>
      <c r="V6195" s="75" t="s">
        <v>5743</v>
      </c>
    </row>
    <row r="6196" spans="1:22" s="8" customFormat="1" ht="409.5" x14ac:dyDescent="0.3">
      <c r="A6196" s="16">
        <v>6191</v>
      </c>
      <c r="B6196" s="21" t="s">
        <v>5177</v>
      </c>
      <c r="C6196" s="16" t="s">
        <v>922</v>
      </c>
      <c r="D6196" s="16" t="s">
        <v>923</v>
      </c>
      <c r="E6196" s="16" t="s">
        <v>5178</v>
      </c>
      <c r="F6196" s="16"/>
      <c r="G6196" s="75" t="s">
        <v>33</v>
      </c>
      <c r="H6196" s="257">
        <v>70170</v>
      </c>
      <c r="I6196" s="257">
        <v>15</v>
      </c>
      <c r="J6196" s="75">
        <v>310500</v>
      </c>
      <c r="K6196" s="75">
        <v>45</v>
      </c>
      <c r="L6196" s="75">
        <v>310500</v>
      </c>
      <c r="M6196" s="75">
        <v>45</v>
      </c>
      <c r="N6196" s="75">
        <v>310500</v>
      </c>
      <c r="O6196" s="75">
        <v>45</v>
      </c>
      <c r="P6196" s="75">
        <v>310500</v>
      </c>
      <c r="Q6196" s="75">
        <v>45</v>
      </c>
      <c r="R6196" s="16">
        <v>1312170</v>
      </c>
      <c r="S6196" s="75">
        <v>195</v>
      </c>
      <c r="T6196" s="75" t="s">
        <v>25</v>
      </c>
      <c r="U6196" s="75" t="s">
        <v>2567</v>
      </c>
      <c r="V6196" s="75" t="s">
        <v>5179</v>
      </c>
    </row>
    <row r="6197" spans="1:22" s="8" customFormat="1" ht="56.25" x14ac:dyDescent="0.3">
      <c r="A6197" s="16">
        <v>6192</v>
      </c>
      <c r="B6197" s="21" t="s">
        <v>8941</v>
      </c>
      <c r="C6197" s="16" t="s">
        <v>481</v>
      </c>
      <c r="D6197" s="16" t="s">
        <v>480</v>
      </c>
      <c r="E6197" s="16" t="s">
        <v>482</v>
      </c>
      <c r="F6197" s="16"/>
      <c r="G6197" s="75" t="s">
        <v>33</v>
      </c>
      <c r="H6197" s="257">
        <v>61288</v>
      </c>
      <c r="I6197" s="257">
        <v>2</v>
      </c>
      <c r="J6197" s="75">
        <v>367728</v>
      </c>
      <c r="K6197" s="75">
        <v>10</v>
      </c>
      <c r="L6197" s="75">
        <v>294182.40000000002</v>
      </c>
      <c r="M6197" s="75">
        <v>8</v>
      </c>
      <c r="N6197" s="75">
        <v>294182.40000000002</v>
      </c>
      <c r="O6197" s="75">
        <v>8</v>
      </c>
      <c r="P6197" s="75">
        <v>294182.40000000002</v>
      </c>
      <c r="Q6197" s="75">
        <v>8</v>
      </c>
      <c r="R6197" s="16">
        <v>1311563.2000000002</v>
      </c>
      <c r="S6197" s="75">
        <v>36</v>
      </c>
      <c r="T6197" s="75" t="s">
        <v>213</v>
      </c>
      <c r="U6197" s="75" t="s">
        <v>7048</v>
      </c>
      <c r="V6197" s="75" t="s">
        <v>7048</v>
      </c>
    </row>
    <row r="6198" spans="1:22" s="8" customFormat="1" x14ac:dyDescent="0.3">
      <c r="A6198" s="16">
        <v>6193</v>
      </c>
      <c r="B6198" s="118" t="s">
        <v>5310</v>
      </c>
      <c r="C6198" s="118" t="s">
        <v>14420</v>
      </c>
      <c r="D6198" s="118" t="s">
        <v>14421</v>
      </c>
      <c r="E6198" s="118" t="s">
        <v>14422</v>
      </c>
      <c r="F6198" s="118"/>
      <c r="G6198" s="105" t="s">
        <v>14418</v>
      </c>
      <c r="H6198" s="359">
        <v>262190.2</v>
      </c>
      <c r="I6198" s="359">
        <v>20</v>
      </c>
      <c r="J6198" s="359">
        <v>262190.2</v>
      </c>
      <c r="K6198" s="363">
        <v>20</v>
      </c>
      <c r="L6198" s="359">
        <v>262190.2</v>
      </c>
      <c r="M6198" s="363">
        <v>20</v>
      </c>
      <c r="N6198" s="359">
        <v>262190.2</v>
      </c>
      <c r="O6198" s="363">
        <v>20</v>
      </c>
      <c r="P6198" s="359">
        <v>262190.2</v>
      </c>
      <c r="Q6198" s="363">
        <v>20</v>
      </c>
      <c r="R6198" s="16">
        <v>1310951</v>
      </c>
      <c r="S6198" s="361">
        <v>100</v>
      </c>
      <c r="T6198" s="107" t="s">
        <v>14417</v>
      </c>
      <c r="U6198" s="110"/>
      <c r="V6198" s="110"/>
    </row>
    <row r="6199" spans="1:22" s="8" customFormat="1" ht="409.5" x14ac:dyDescent="0.3">
      <c r="A6199" s="16">
        <v>6194</v>
      </c>
      <c r="B6199" s="21" t="s">
        <v>6183</v>
      </c>
      <c r="C6199" s="16" t="s">
        <v>6184</v>
      </c>
      <c r="D6199" s="16" t="s">
        <v>6185</v>
      </c>
      <c r="E6199" s="16" t="s">
        <v>6186</v>
      </c>
      <c r="F6199" s="16"/>
      <c r="G6199" s="75" t="s">
        <v>49</v>
      </c>
      <c r="H6199" s="257">
        <v>1310400</v>
      </c>
      <c r="I6199" s="257">
        <v>1</v>
      </c>
      <c r="J6199" s="75">
        <v>0</v>
      </c>
      <c r="K6199" s="75">
        <v>0</v>
      </c>
      <c r="L6199" s="75">
        <v>0</v>
      </c>
      <c r="M6199" s="75">
        <v>0</v>
      </c>
      <c r="N6199" s="75">
        <v>0</v>
      </c>
      <c r="O6199" s="75">
        <v>0</v>
      </c>
      <c r="P6199" s="75">
        <v>0</v>
      </c>
      <c r="Q6199" s="75">
        <v>0</v>
      </c>
      <c r="R6199" s="16">
        <v>1310400</v>
      </c>
      <c r="S6199" s="75">
        <v>1</v>
      </c>
      <c r="T6199" s="75" t="s">
        <v>76</v>
      </c>
      <c r="U6199" s="75"/>
      <c r="V6199" s="75"/>
    </row>
    <row r="6200" spans="1:22" s="8" customFormat="1" x14ac:dyDescent="0.3">
      <c r="A6200" s="16">
        <v>6195</v>
      </c>
      <c r="B6200" s="21" t="s">
        <v>3102</v>
      </c>
      <c r="C6200" s="16" t="s">
        <v>10899</v>
      </c>
      <c r="D6200" s="16" t="s">
        <v>8746</v>
      </c>
      <c r="E6200" s="16" t="s">
        <v>10883</v>
      </c>
      <c r="F6200" s="16"/>
      <c r="G6200" s="75" t="s">
        <v>9115</v>
      </c>
      <c r="H6200" s="257">
        <v>1310400</v>
      </c>
      <c r="I6200" s="257" t="s">
        <v>9130</v>
      </c>
      <c r="J6200" s="75"/>
      <c r="K6200" s="75"/>
      <c r="L6200" s="75"/>
      <c r="M6200" s="75"/>
      <c r="N6200" s="75"/>
      <c r="O6200" s="75"/>
      <c r="P6200" s="75"/>
      <c r="Q6200" s="75"/>
      <c r="R6200" s="16">
        <v>1310400</v>
      </c>
      <c r="S6200" s="75">
        <v>3</v>
      </c>
      <c r="T6200" s="75" t="s">
        <v>76</v>
      </c>
      <c r="U6200" s="75" t="s">
        <v>2567</v>
      </c>
      <c r="V6200" s="75" t="s">
        <v>10900</v>
      </c>
    </row>
    <row r="6201" spans="1:22" s="8" customFormat="1" ht="75" x14ac:dyDescent="0.3">
      <c r="A6201" s="16">
        <v>6196</v>
      </c>
      <c r="B6201" s="51" t="s">
        <v>15241</v>
      </c>
      <c r="C6201" s="51" t="s">
        <v>15242</v>
      </c>
      <c r="D6201" s="51" t="s">
        <v>15243</v>
      </c>
      <c r="E6201" s="51" t="s">
        <v>15244</v>
      </c>
      <c r="F6201" s="51"/>
      <c r="G6201" s="256" t="s">
        <v>9115</v>
      </c>
      <c r="H6201" s="502">
        <v>1310400</v>
      </c>
      <c r="I6201" s="257" t="s">
        <v>9454</v>
      </c>
      <c r="J6201" s="82"/>
      <c r="K6201" s="82"/>
      <c r="L6201" s="82"/>
      <c r="M6201" s="82"/>
      <c r="N6201" s="82"/>
      <c r="O6201" s="82"/>
      <c r="P6201" s="82"/>
      <c r="Q6201" s="82"/>
      <c r="R6201" s="16">
        <v>1310400</v>
      </c>
      <c r="S6201" s="75">
        <v>9</v>
      </c>
      <c r="T6201" s="256" t="s">
        <v>14655</v>
      </c>
      <c r="U6201" s="256"/>
      <c r="V6201" s="82"/>
    </row>
    <row r="6202" spans="1:22" s="8" customFormat="1" ht="75" x14ac:dyDescent="0.3">
      <c r="A6202" s="16">
        <v>6197</v>
      </c>
      <c r="B6202" s="51" t="s">
        <v>194</v>
      </c>
      <c r="C6202" s="51" t="s">
        <v>1981</v>
      </c>
      <c r="D6202" s="51" t="s">
        <v>1982</v>
      </c>
      <c r="E6202" s="51" t="s">
        <v>15245</v>
      </c>
      <c r="F6202" s="51"/>
      <c r="G6202" s="256" t="s">
        <v>7079</v>
      </c>
      <c r="H6202" s="502">
        <v>1310400</v>
      </c>
      <c r="I6202" s="257" t="s">
        <v>15246</v>
      </c>
      <c r="J6202" s="82"/>
      <c r="K6202" s="82"/>
      <c r="L6202" s="82"/>
      <c r="M6202" s="82"/>
      <c r="N6202" s="82"/>
      <c r="O6202" s="82"/>
      <c r="P6202" s="82"/>
      <c r="Q6202" s="82"/>
      <c r="R6202" s="16">
        <v>1310400</v>
      </c>
      <c r="S6202" s="75">
        <v>45413</v>
      </c>
      <c r="T6202" s="256" t="s">
        <v>14655</v>
      </c>
      <c r="U6202" s="256"/>
      <c r="V6202" s="82"/>
    </row>
    <row r="6203" spans="1:22" s="8" customFormat="1" ht="56.25" x14ac:dyDescent="0.3">
      <c r="A6203" s="16">
        <v>6198</v>
      </c>
      <c r="B6203" s="114" t="s">
        <v>452</v>
      </c>
      <c r="C6203" s="114" t="s">
        <v>453</v>
      </c>
      <c r="D6203" s="114" t="s">
        <v>454</v>
      </c>
      <c r="E6203" s="114" t="s">
        <v>1051</v>
      </c>
      <c r="F6203" s="114" t="s">
        <v>14449</v>
      </c>
      <c r="G6203" s="81" t="s">
        <v>9115</v>
      </c>
      <c r="H6203" s="503">
        <v>1310400</v>
      </c>
      <c r="I6203" s="87" t="s">
        <v>9201</v>
      </c>
      <c r="J6203" s="76"/>
      <c r="K6203" s="76"/>
      <c r="L6203" s="76"/>
      <c r="M6203" s="76"/>
      <c r="N6203" s="76"/>
      <c r="O6203" s="76"/>
      <c r="P6203" s="76"/>
      <c r="Q6203" s="76"/>
      <c r="R6203" s="16">
        <v>1310400</v>
      </c>
      <c r="S6203" s="77">
        <v>5</v>
      </c>
      <c r="T6203" s="76" t="s">
        <v>15828</v>
      </c>
      <c r="U6203" s="79"/>
      <c r="V6203" s="95"/>
    </row>
    <row r="6204" spans="1:22" s="8" customFormat="1" ht="409.5" x14ac:dyDescent="0.3">
      <c r="A6204" s="16">
        <v>6199</v>
      </c>
      <c r="B6204" s="21" t="s">
        <v>2579</v>
      </c>
      <c r="C6204" s="16" t="s">
        <v>2580</v>
      </c>
      <c r="D6204" s="16" t="s">
        <v>2581</v>
      </c>
      <c r="E6204" s="16" t="s">
        <v>4860</v>
      </c>
      <c r="F6204" s="16"/>
      <c r="G6204" s="75" t="s">
        <v>1493</v>
      </c>
      <c r="H6204" s="257">
        <v>1310256</v>
      </c>
      <c r="I6204" s="257">
        <v>432</v>
      </c>
      <c r="J6204" s="75">
        <v>0</v>
      </c>
      <c r="K6204" s="75">
        <v>0</v>
      </c>
      <c r="L6204" s="75">
        <v>0</v>
      </c>
      <c r="M6204" s="75">
        <v>0</v>
      </c>
      <c r="N6204" s="75">
        <v>0</v>
      </c>
      <c r="O6204" s="75">
        <v>0</v>
      </c>
      <c r="P6204" s="75">
        <v>0</v>
      </c>
      <c r="Q6204" s="75">
        <v>0</v>
      </c>
      <c r="R6204" s="16">
        <v>1310256</v>
      </c>
      <c r="S6204" s="75">
        <v>432</v>
      </c>
      <c r="T6204" s="75" t="s">
        <v>76</v>
      </c>
      <c r="U6204" s="75" t="s">
        <v>204</v>
      </c>
      <c r="V6204" s="75" t="s">
        <v>4861</v>
      </c>
    </row>
    <row r="6205" spans="1:22" s="8" customFormat="1" ht="168.75" x14ac:dyDescent="0.3">
      <c r="A6205" s="16">
        <v>6200</v>
      </c>
      <c r="B6205" s="21" t="s">
        <v>8942</v>
      </c>
      <c r="C6205" s="16" t="s">
        <v>8943</v>
      </c>
      <c r="D6205" s="16" t="s">
        <v>8944</v>
      </c>
      <c r="E6205" s="16" t="s">
        <v>2625</v>
      </c>
      <c r="F6205" s="16"/>
      <c r="G6205" s="75" t="s">
        <v>33</v>
      </c>
      <c r="H6205" s="257">
        <v>305100</v>
      </c>
      <c r="I6205" s="257">
        <v>90</v>
      </c>
      <c r="J6205" s="75">
        <v>88140</v>
      </c>
      <c r="K6205" s="75">
        <v>26</v>
      </c>
      <c r="L6205" s="75">
        <v>305100</v>
      </c>
      <c r="M6205" s="75">
        <v>90</v>
      </c>
      <c r="N6205" s="75">
        <v>305100</v>
      </c>
      <c r="O6205" s="75">
        <v>90</v>
      </c>
      <c r="P6205" s="75">
        <v>305100</v>
      </c>
      <c r="Q6205" s="75">
        <v>90</v>
      </c>
      <c r="R6205" s="16">
        <v>1308540</v>
      </c>
      <c r="S6205" s="75">
        <v>386</v>
      </c>
      <c r="T6205" s="75" t="s">
        <v>213</v>
      </c>
      <c r="U6205" s="75" t="s">
        <v>83</v>
      </c>
      <c r="V6205" s="75" t="s">
        <v>8945</v>
      </c>
    </row>
    <row r="6206" spans="1:22" s="8" customFormat="1" ht="75" x14ac:dyDescent="0.3">
      <c r="A6206" s="16">
        <v>6201</v>
      </c>
      <c r="B6206" s="21" t="s">
        <v>8946</v>
      </c>
      <c r="C6206" s="16" t="s">
        <v>2700</v>
      </c>
      <c r="D6206" s="16" t="s">
        <v>2699</v>
      </c>
      <c r="E6206" s="16" t="s">
        <v>2701</v>
      </c>
      <c r="F6206" s="16"/>
      <c r="G6206" s="75" t="s">
        <v>33</v>
      </c>
      <c r="H6206" s="257">
        <v>602000</v>
      </c>
      <c r="I6206" s="257">
        <v>140</v>
      </c>
      <c r="J6206" s="75">
        <v>176586</v>
      </c>
      <c r="K6206" s="75">
        <v>38</v>
      </c>
      <c r="L6206" s="75">
        <v>176586</v>
      </c>
      <c r="M6206" s="75">
        <v>38</v>
      </c>
      <c r="N6206" s="75">
        <v>176586</v>
      </c>
      <c r="O6206" s="75">
        <v>38</v>
      </c>
      <c r="P6206" s="75">
        <v>176586</v>
      </c>
      <c r="Q6206" s="75">
        <v>38</v>
      </c>
      <c r="R6206" s="16">
        <v>1308344</v>
      </c>
      <c r="S6206" s="75">
        <v>292</v>
      </c>
      <c r="T6206" s="75" t="s">
        <v>213</v>
      </c>
      <c r="U6206" s="75" t="s">
        <v>557</v>
      </c>
      <c r="V6206" s="75" t="s">
        <v>7869</v>
      </c>
    </row>
    <row r="6207" spans="1:22" s="8" customFormat="1" ht="37.5" x14ac:dyDescent="0.3">
      <c r="A6207" s="16">
        <v>6202</v>
      </c>
      <c r="B6207" s="21" t="s">
        <v>8947</v>
      </c>
      <c r="C6207" s="16" t="s">
        <v>5712</v>
      </c>
      <c r="D6207" s="16" t="e">
        <v>#N/A</v>
      </c>
      <c r="E6207" s="16" t="e">
        <v>#N/A</v>
      </c>
      <c r="F6207" s="16"/>
      <c r="G6207" s="75" t="s">
        <v>24</v>
      </c>
      <c r="H6207" s="257">
        <v>326997</v>
      </c>
      <c r="I6207" s="257">
        <v>9</v>
      </c>
      <c r="J6207" s="75">
        <v>0</v>
      </c>
      <c r="K6207" s="75">
        <v>0</v>
      </c>
      <c r="L6207" s="75">
        <v>326997</v>
      </c>
      <c r="M6207" s="75">
        <v>9</v>
      </c>
      <c r="N6207" s="75">
        <v>326997</v>
      </c>
      <c r="O6207" s="75">
        <v>0</v>
      </c>
      <c r="P6207" s="75">
        <v>326997</v>
      </c>
      <c r="Q6207" s="75">
        <v>9</v>
      </c>
      <c r="R6207" s="16">
        <v>1307988</v>
      </c>
      <c r="S6207" s="75">
        <v>27</v>
      </c>
      <c r="T6207" s="75" t="s">
        <v>213</v>
      </c>
      <c r="U6207" s="75" t="s">
        <v>7048</v>
      </c>
      <c r="V6207" s="75" t="s">
        <v>7048</v>
      </c>
    </row>
    <row r="6208" spans="1:22" s="8" customFormat="1" x14ac:dyDescent="0.3">
      <c r="A6208" s="16">
        <v>6203</v>
      </c>
      <c r="B6208" s="21" t="s">
        <v>3545</v>
      </c>
      <c r="C6208" s="16" t="s">
        <v>4714</v>
      </c>
      <c r="D6208" s="16" t="s">
        <v>4715</v>
      </c>
      <c r="E6208" s="16" t="s">
        <v>10873</v>
      </c>
      <c r="F6208" s="16"/>
      <c r="G6208" s="75" t="s">
        <v>9115</v>
      </c>
      <c r="H6208" s="257">
        <v>1305360</v>
      </c>
      <c r="I6208" s="257" t="s">
        <v>10874</v>
      </c>
      <c r="J6208" s="75"/>
      <c r="K6208" s="75"/>
      <c r="L6208" s="75"/>
      <c r="M6208" s="75"/>
      <c r="N6208" s="75"/>
      <c r="O6208" s="75"/>
      <c r="P6208" s="75"/>
      <c r="Q6208" s="75"/>
      <c r="R6208" s="16">
        <v>1305360</v>
      </c>
      <c r="S6208" s="75">
        <v>15540</v>
      </c>
      <c r="T6208" s="75" t="s">
        <v>76</v>
      </c>
      <c r="U6208" s="75" t="s">
        <v>2567</v>
      </c>
      <c r="V6208" s="75" t="s">
        <v>2879</v>
      </c>
    </row>
    <row r="6209" spans="1:22" s="8" customFormat="1" ht="318.75" x14ac:dyDescent="0.3">
      <c r="A6209" s="16">
        <v>6204</v>
      </c>
      <c r="B6209" s="21" t="s">
        <v>8948</v>
      </c>
      <c r="C6209" s="16" t="s">
        <v>8379</v>
      </c>
      <c r="D6209" s="16" t="e">
        <v>#N/A</v>
      </c>
      <c r="E6209" s="16" t="e">
        <v>#N/A</v>
      </c>
      <c r="F6209" s="16"/>
      <c r="G6209" s="75" t="s">
        <v>49</v>
      </c>
      <c r="H6209" s="257">
        <v>366660</v>
      </c>
      <c r="I6209" s="257">
        <v>11</v>
      </c>
      <c r="J6209" s="75">
        <v>234662.39999999999</v>
      </c>
      <c r="K6209" s="75">
        <v>8</v>
      </c>
      <c r="L6209" s="75">
        <v>234662.39999999999</v>
      </c>
      <c r="M6209" s="75">
        <v>8</v>
      </c>
      <c r="N6209" s="75">
        <v>234662.39999999999</v>
      </c>
      <c r="O6209" s="75">
        <v>8</v>
      </c>
      <c r="P6209" s="75">
        <v>234662.39999999999</v>
      </c>
      <c r="Q6209" s="75">
        <v>8</v>
      </c>
      <c r="R6209" s="16">
        <v>1305309.5999999999</v>
      </c>
      <c r="S6209" s="75">
        <v>43</v>
      </c>
      <c r="T6209" s="75" t="s">
        <v>213</v>
      </c>
      <c r="U6209" s="75" t="s">
        <v>7048</v>
      </c>
      <c r="V6209" s="75" t="s">
        <v>7048</v>
      </c>
    </row>
    <row r="6210" spans="1:22" s="8" customFormat="1" ht="93.75" x14ac:dyDescent="0.3">
      <c r="A6210" s="16">
        <v>6205</v>
      </c>
      <c r="B6210" s="24" t="s">
        <v>2335</v>
      </c>
      <c r="C6210" s="16" t="s">
        <v>2336</v>
      </c>
      <c r="D6210" s="16" t="s">
        <v>2337</v>
      </c>
      <c r="E6210" s="46" t="s">
        <v>2338</v>
      </c>
      <c r="F6210" s="16"/>
      <c r="G6210" s="75" t="s">
        <v>33</v>
      </c>
      <c r="H6210" s="257">
        <v>1304635.1359999981</v>
      </c>
      <c r="I6210" s="510">
        <v>6</v>
      </c>
      <c r="J6210" s="75">
        <v>0</v>
      </c>
      <c r="K6210" s="75">
        <v>0</v>
      </c>
      <c r="L6210" s="75">
        <v>0</v>
      </c>
      <c r="M6210" s="75">
        <v>0</v>
      </c>
      <c r="N6210" s="75">
        <v>0</v>
      </c>
      <c r="O6210" s="75">
        <v>0</v>
      </c>
      <c r="P6210" s="75">
        <v>0</v>
      </c>
      <c r="Q6210" s="75">
        <v>0</v>
      </c>
      <c r="R6210" s="16">
        <v>1304635.1359999981</v>
      </c>
      <c r="S6210" s="75">
        <v>6</v>
      </c>
      <c r="T6210" s="75" t="s">
        <v>1516</v>
      </c>
      <c r="U6210" s="75" t="s">
        <v>35</v>
      </c>
      <c r="V6210" s="75" t="s">
        <v>199</v>
      </c>
    </row>
    <row r="6211" spans="1:22" s="8" customFormat="1" ht="56.25" x14ac:dyDescent="0.3">
      <c r="A6211" s="16">
        <v>6206</v>
      </c>
      <c r="B6211" s="119" t="s">
        <v>11570</v>
      </c>
      <c r="C6211" s="119" t="s">
        <v>11566</v>
      </c>
      <c r="D6211" s="119" t="s">
        <v>11567</v>
      </c>
      <c r="E6211" s="119" t="s">
        <v>11720</v>
      </c>
      <c r="F6211" s="156"/>
      <c r="G6211" s="71" t="s">
        <v>33</v>
      </c>
      <c r="H6211" s="505">
        <v>300328.92120000004</v>
      </c>
      <c r="I6211" s="505">
        <v>3</v>
      </c>
      <c r="J6211" s="68">
        <v>330361.81332000007</v>
      </c>
      <c r="K6211" s="68">
        <v>3</v>
      </c>
      <c r="L6211" s="68">
        <v>336969.24</v>
      </c>
      <c r="M6211" s="68">
        <v>1</v>
      </c>
      <c r="N6211" s="69">
        <v>336970.23999999999</v>
      </c>
      <c r="O6211" s="68">
        <v>1</v>
      </c>
      <c r="P6211" s="70"/>
      <c r="Q6211" s="70"/>
      <c r="R6211" s="16">
        <v>1304630.2145200002</v>
      </c>
      <c r="S6211" s="71">
        <v>11</v>
      </c>
      <c r="T6211" s="71" t="s">
        <v>11563</v>
      </c>
      <c r="U6211" s="72" t="s">
        <v>26</v>
      </c>
      <c r="V6211" s="72" t="s">
        <v>11586</v>
      </c>
    </row>
    <row r="6212" spans="1:22" s="8" customFormat="1" ht="37.5" x14ac:dyDescent="0.3">
      <c r="A6212" s="16">
        <v>6207</v>
      </c>
      <c r="B6212" s="21" t="s">
        <v>8949</v>
      </c>
      <c r="C6212" s="16" t="s">
        <v>7991</v>
      </c>
      <c r="D6212" s="16" t="s">
        <v>320</v>
      </c>
      <c r="E6212" s="16" t="s">
        <v>7992</v>
      </c>
      <c r="F6212" s="16"/>
      <c r="G6212" s="75" t="s">
        <v>33</v>
      </c>
      <c r="H6212" s="257">
        <v>410333</v>
      </c>
      <c r="I6212" s="257">
        <v>43</v>
      </c>
      <c r="J6212" s="75">
        <v>223378.83</v>
      </c>
      <c r="K6212" s="75">
        <v>9</v>
      </c>
      <c r="L6212" s="75">
        <v>223378.83</v>
      </c>
      <c r="M6212" s="75">
        <v>9</v>
      </c>
      <c r="N6212" s="75">
        <v>223378.83</v>
      </c>
      <c r="O6212" s="75">
        <v>9</v>
      </c>
      <c r="P6212" s="75">
        <v>223378.83</v>
      </c>
      <c r="Q6212" s="75">
        <v>9</v>
      </c>
      <c r="R6212" s="16">
        <v>1303848.32</v>
      </c>
      <c r="S6212" s="75">
        <v>79</v>
      </c>
      <c r="T6212" s="75" t="s">
        <v>213</v>
      </c>
      <c r="U6212" s="75" t="s">
        <v>7048</v>
      </c>
      <c r="V6212" s="75" t="s">
        <v>7048</v>
      </c>
    </row>
    <row r="6213" spans="1:22" s="8" customFormat="1" ht="75" x14ac:dyDescent="0.3">
      <c r="A6213" s="16">
        <v>6208</v>
      </c>
      <c r="B6213" s="16" t="s">
        <v>194</v>
      </c>
      <c r="C6213" s="16" t="s">
        <v>3097</v>
      </c>
      <c r="D6213" s="16" t="s">
        <v>3098</v>
      </c>
      <c r="E6213" s="16" t="s">
        <v>13532</v>
      </c>
      <c r="F6213" s="16"/>
      <c r="G6213" s="71" t="s">
        <v>7079</v>
      </c>
      <c r="H6213" s="106">
        <v>1303692.32</v>
      </c>
      <c r="I6213" s="104">
        <v>1.0900000000000001</v>
      </c>
      <c r="J6213" s="104">
        <v>0</v>
      </c>
      <c r="K6213" s="104">
        <v>0</v>
      </c>
      <c r="L6213" s="104">
        <v>0</v>
      </c>
      <c r="M6213" s="104">
        <v>0</v>
      </c>
      <c r="N6213" s="104">
        <v>0</v>
      </c>
      <c r="O6213" s="104">
        <v>0</v>
      </c>
      <c r="P6213" s="104">
        <v>0</v>
      </c>
      <c r="Q6213" s="104">
        <v>0</v>
      </c>
      <c r="R6213" s="16">
        <v>1303692.32</v>
      </c>
      <c r="S6213" s="339">
        <v>1.0900000000000001</v>
      </c>
      <c r="T6213" s="76" t="s">
        <v>13227</v>
      </c>
      <c r="U6213" s="105"/>
      <c r="V6213" s="105"/>
    </row>
    <row r="6214" spans="1:22" s="8" customFormat="1" ht="225" x14ac:dyDescent="0.3">
      <c r="A6214" s="16">
        <v>6209</v>
      </c>
      <c r="B6214" s="21" t="s">
        <v>2728</v>
      </c>
      <c r="C6214" s="16" t="s">
        <v>2729</v>
      </c>
      <c r="D6214" s="16" t="s">
        <v>2730</v>
      </c>
      <c r="E6214" s="16" t="s">
        <v>4505</v>
      </c>
      <c r="F6214" s="16"/>
      <c r="G6214" s="75" t="s">
        <v>1493</v>
      </c>
      <c r="H6214" s="257">
        <v>1302000</v>
      </c>
      <c r="I6214" s="257">
        <v>620</v>
      </c>
      <c r="J6214" s="75">
        <v>0</v>
      </c>
      <c r="K6214" s="75">
        <v>0</v>
      </c>
      <c r="L6214" s="75">
        <v>0</v>
      </c>
      <c r="M6214" s="75">
        <v>0</v>
      </c>
      <c r="N6214" s="75">
        <v>0</v>
      </c>
      <c r="O6214" s="75">
        <v>0</v>
      </c>
      <c r="P6214" s="75">
        <v>0</v>
      </c>
      <c r="Q6214" s="75">
        <v>0</v>
      </c>
      <c r="R6214" s="16">
        <v>1302000</v>
      </c>
      <c r="S6214" s="75">
        <v>620</v>
      </c>
      <c r="T6214" s="75" t="s">
        <v>76</v>
      </c>
      <c r="U6214" s="75" t="s">
        <v>2567</v>
      </c>
      <c r="V6214" s="75" t="s">
        <v>3872</v>
      </c>
    </row>
    <row r="6215" spans="1:22" s="8" customFormat="1" ht="37.5" x14ac:dyDescent="0.3">
      <c r="A6215" s="16">
        <v>6210</v>
      </c>
      <c r="B6215" s="21" t="s">
        <v>8950</v>
      </c>
      <c r="C6215" s="16" t="s">
        <v>7994</v>
      </c>
      <c r="D6215" s="16" t="s">
        <v>7016</v>
      </c>
      <c r="E6215" s="16" t="s">
        <v>7995</v>
      </c>
      <c r="F6215" s="16"/>
      <c r="G6215" s="75" t="s">
        <v>33</v>
      </c>
      <c r="H6215" s="257">
        <v>325499.99999999994</v>
      </c>
      <c r="I6215" s="257">
        <v>3</v>
      </c>
      <c r="J6215" s="75">
        <v>0</v>
      </c>
      <c r="K6215" s="75">
        <v>0</v>
      </c>
      <c r="L6215" s="75">
        <v>325499.99999999994</v>
      </c>
      <c r="M6215" s="75">
        <v>3</v>
      </c>
      <c r="N6215" s="75">
        <v>325499.99999999994</v>
      </c>
      <c r="O6215" s="75">
        <v>3</v>
      </c>
      <c r="P6215" s="75">
        <v>325499.99999999994</v>
      </c>
      <c r="Q6215" s="75">
        <v>3</v>
      </c>
      <c r="R6215" s="16">
        <v>1301999.9999999998</v>
      </c>
      <c r="S6215" s="75">
        <v>12</v>
      </c>
      <c r="T6215" s="75" t="s">
        <v>213</v>
      </c>
      <c r="U6215" s="75" t="s">
        <v>35</v>
      </c>
      <c r="V6215" s="75" t="s">
        <v>35</v>
      </c>
    </row>
    <row r="6216" spans="1:22" s="8" customFormat="1" ht="281.25" x14ac:dyDescent="0.3">
      <c r="A6216" s="16">
        <v>6211</v>
      </c>
      <c r="B6216" s="21" t="s">
        <v>2611</v>
      </c>
      <c r="C6216" s="16" t="s">
        <v>2612</v>
      </c>
      <c r="D6216" s="16" t="s">
        <v>2613</v>
      </c>
      <c r="E6216" s="16" t="s">
        <v>2614</v>
      </c>
      <c r="F6216" s="16"/>
      <c r="G6216" s="75" t="s">
        <v>1493</v>
      </c>
      <c r="H6216" s="257">
        <v>512123.5</v>
      </c>
      <c r="I6216" s="257">
        <v>350</v>
      </c>
      <c r="J6216" s="75">
        <v>185801.695875</v>
      </c>
      <c r="K6216" s="75">
        <v>350</v>
      </c>
      <c r="L6216" s="75">
        <v>193233.76371</v>
      </c>
      <c r="M6216" s="75">
        <v>350</v>
      </c>
      <c r="N6216" s="75">
        <v>200963.11425840002</v>
      </c>
      <c r="O6216" s="75">
        <v>350</v>
      </c>
      <c r="P6216" s="75">
        <v>209001.63882873603</v>
      </c>
      <c r="Q6216" s="75">
        <v>350</v>
      </c>
      <c r="R6216" s="16">
        <v>1301123.712672136</v>
      </c>
      <c r="S6216" s="75">
        <v>1750</v>
      </c>
      <c r="T6216" s="75" t="s">
        <v>966</v>
      </c>
      <c r="U6216" s="75" t="s">
        <v>2567</v>
      </c>
      <c r="V6216" s="75" t="s">
        <v>199</v>
      </c>
    </row>
    <row r="6217" spans="1:22" s="8" customFormat="1" ht="75" x14ac:dyDescent="0.3">
      <c r="A6217" s="16">
        <v>6212</v>
      </c>
      <c r="B6217" s="21" t="s">
        <v>704</v>
      </c>
      <c r="C6217" s="16" t="s">
        <v>705</v>
      </c>
      <c r="D6217" s="16" t="s">
        <v>706</v>
      </c>
      <c r="E6217" s="16" t="s">
        <v>707</v>
      </c>
      <c r="F6217" s="40" t="s">
        <v>708</v>
      </c>
      <c r="G6217" s="75" t="s">
        <v>49</v>
      </c>
      <c r="H6217" s="257">
        <v>325000</v>
      </c>
      <c r="I6217" s="257">
        <v>5</v>
      </c>
      <c r="J6217" s="75">
        <v>325000</v>
      </c>
      <c r="K6217" s="75">
        <v>5</v>
      </c>
      <c r="L6217" s="75">
        <v>325000</v>
      </c>
      <c r="M6217" s="75">
        <v>5</v>
      </c>
      <c r="N6217" s="75">
        <v>325000</v>
      </c>
      <c r="O6217" s="75">
        <v>5</v>
      </c>
      <c r="P6217" s="75">
        <v>0</v>
      </c>
      <c r="Q6217" s="75">
        <v>0</v>
      </c>
      <c r="R6217" s="16">
        <v>1300000</v>
      </c>
      <c r="S6217" s="75">
        <v>20</v>
      </c>
      <c r="T6217" s="75" t="s">
        <v>25</v>
      </c>
      <c r="U6217" s="75" t="s">
        <v>35</v>
      </c>
      <c r="V6217" s="75" t="s">
        <v>709</v>
      </c>
    </row>
    <row r="6218" spans="1:22" s="8" customFormat="1" ht="150" x14ac:dyDescent="0.3">
      <c r="A6218" s="16">
        <v>6213</v>
      </c>
      <c r="B6218" s="20" t="s">
        <v>3132</v>
      </c>
      <c r="C6218" s="17" t="s">
        <v>3133</v>
      </c>
      <c r="D6218" s="17" t="s">
        <v>3134</v>
      </c>
      <c r="E6218" s="45" t="s">
        <v>3135</v>
      </c>
      <c r="F6218" s="16"/>
      <c r="G6218" s="75" t="s">
        <v>33</v>
      </c>
      <c r="H6218" s="257">
        <v>1300000</v>
      </c>
      <c r="I6218" s="257">
        <v>2</v>
      </c>
      <c r="J6218" s="75">
        <v>0</v>
      </c>
      <c r="K6218" s="75">
        <v>0</v>
      </c>
      <c r="L6218" s="75">
        <v>0</v>
      </c>
      <c r="M6218" s="75">
        <v>0</v>
      </c>
      <c r="N6218" s="75">
        <v>0</v>
      </c>
      <c r="O6218" s="75">
        <v>0</v>
      </c>
      <c r="P6218" s="75">
        <v>0</v>
      </c>
      <c r="Q6218" s="75">
        <v>0</v>
      </c>
      <c r="R6218" s="16">
        <v>1300000</v>
      </c>
      <c r="S6218" s="75">
        <v>2</v>
      </c>
      <c r="T6218" s="75" t="s">
        <v>1516</v>
      </c>
      <c r="U6218" s="75" t="s">
        <v>2567</v>
      </c>
      <c r="V6218" s="75" t="s">
        <v>3131</v>
      </c>
    </row>
    <row r="6219" spans="1:22" s="8" customFormat="1" ht="37.5" x14ac:dyDescent="0.3">
      <c r="A6219" s="16">
        <v>6214</v>
      </c>
      <c r="B6219" s="123" t="s">
        <v>15713</v>
      </c>
      <c r="C6219" s="123" t="s">
        <v>15714</v>
      </c>
      <c r="D6219" s="123" t="s">
        <v>15715</v>
      </c>
      <c r="E6219" s="123" t="s">
        <v>15716</v>
      </c>
      <c r="F6219" s="123" t="s">
        <v>14449</v>
      </c>
      <c r="G6219" s="77" t="s">
        <v>33</v>
      </c>
      <c r="H6219" s="503">
        <v>1300000</v>
      </c>
      <c r="I6219" s="85">
        <v>100</v>
      </c>
      <c r="J6219" s="81"/>
      <c r="K6219" s="81"/>
      <c r="L6219" s="81"/>
      <c r="M6219" s="81"/>
      <c r="N6219" s="81"/>
      <c r="O6219" s="81"/>
      <c r="P6219" s="81"/>
      <c r="Q6219" s="81"/>
      <c r="R6219" s="16">
        <v>1300000</v>
      </c>
      <c r="S6219" s="81"/>
      <c r="T6219" s="77" t="s">
        <v>15693</v>
      </c>
      <c r="U6219" s="94"/>
      <c r="V6219" s="94"/>
    </row>
    <row r="6220" spans="1:22" s="8" customFormat="1" ht="93.75" x14ac:dyDescent="0.3">
      <c r="A6220" s="16">
        <v>6215</v>
      </c>
      <c r="B6220" s="51" t="s">
        <v>514</v>
      </c>
      <c r="C6220" s="51" t="s">
        <v>515</v>
      </c>
      <c r="D6220" s="51" t="s">
        <v>516</v>
      </c>
      <c r="E6220" s="51" t="s">
        <v>15248</v>
      </c>
      <c r="F6220" s="40" t="s">
        <v>14449</v>
      </c>
      <c r="G6220" s="256" t="s">
        <v>9115</v>
      </c>
      <c r="H6220" s="502">
        <v>1299200</v>
      </c>
      <c r="I6220" s="257" t="s">
        <v>9421</v>
      </c>
      <c r="J6220" s="82"/>
      <c r="K6220" s="82"/>
      <c r="L6220" s="82"/>
      <c r="M6220" s="82"/>
      <c r="N6220" s="82"/>
      <c r="O6220" s="82"/>
      <c r="P6220" s="82"/>
      <c r="Q6220" s="82"/>
      <c r="R6220" s="16">
        <v>1299200</v>
      </c>
      <c r="S6220" s="75">
        <v>8</v>
      </c>
      <c r="T6220" s="256" t="s">
        <v>14655</v>
      </c>
      <c r="U6220" s="256"/>
      <c r="V6220" s="82"/>
    </row>
    <row r="6221" spans="1:22" s="8" customFormat="1" ht="56.25" x14ac:dyDescent="0.3">
      <c r="A6221" s="16">
        <v>6216</v>
      </c>
      <c r="B6221" s="21" t="s">
        <v>787</v>
      </c>
      <c r="C6221" s="16" t="s">
        <v>788</v>
      </c>
      <c r="D6221" s="16" t="s">
        <v>789</v>
      </c>
      <c r="E6221" s="16" t="s">
        <v>787</v>
      </c>
      <c r="F6221" s="16"/>
      <c r="G6221" s="75" t="s">
        <v>9114</v>
      </c>
      <c r="H6221" s="257">
        <v>1299155.2</v>
      </c>
      <c r="I6221" s="257" t="s">
        <v>9266</v>
      </c>
      <c r="J6221" s="75"/>
      <c r="K6221" s="75"/>
      <c r="L6221" s="75"/>
      <c r="M6221" s="75"/>
      <c r="N6221" s="75"/>
      <c r="O6221" s="75"/>
      <c r="P6221" s="75"/>
      <c r="Q6221" s="75"/>
      <c r="R6221" s="16">
        <v>1299155.2</v>
      </c>
      <c r="S6221" s="75">
        <v>4</v>
      </c>
      <c r="T6221" s="75" t="s">
        <v>76</v>
      </c>
      <c r="U6221" s="75" t="s">
        <v>5737</v>
      </c>
      <c r="V6221" s="75" t="s">
        <v>10580</v>
      </c>
    </row>
    <row r="6222" spans="1:22" s="8" customFormat="1" ht="409.5" x14ac:dyDescent="0.3">
      <c r="A6222" s="16">
        <v>6217</v>
      </c>
      <c r="B6222" s="21" t="s">
        <v>264</v>
      </c>
      <c r="C6222" s="51" t="s">
        <v>1508</v>
      </c>
      <c r="D6222" s="17" t="s">
        <v>1509</v>
      </c>
      <c r="E6222" s="17" t="s">
        <v>1510</v>
      </c>
      <c r="F6222" s="16"/>
      <c r="G6222" s="82" t="s">
        <v>1493</v>
      </c>
      <c r="H6222" s="257">
        <v>1298766</v>
      </c>
      <c r="I6222" s="257">
        <v>22</v>
      </c>
      <c r="J6222" s="75">
        <v>0</v>
      </c>
      <c r="K6222" s="75">
        <v>0</v>
      </c>
      <c r="L6222" s="75">
        <v>0</v>
      </c>
      <c r="M6222" s="75">
        <v>0</v>
      </c>
      <c r="N6222" s="75">
        <v>0</v>
      </c>
      <c r="O6222" s="75">
        <v>0</v>
      </c>
      <c r="P6222" s="75">
        <v>0</v>
      </c>
      <c r="Q6222" s="75">
        <v>0</v>
      </c>
      <c r="R6222" s="16">
        <v>1298766</v>
      </c>
      <c r="S6222" s="75">
        <v>22</v>
      </c>
      <c r="T6222" s="75" t="s">
        <v>76</v>
      </c>
      <c r="U6222" s="75" t="s">
        <v>35</v>
      </c>
      <c r="V6222" s="82" t="s">
        <v>1511</v>
      </c>
    </row>
    <row r="6223" spans="1:22" s="8" customFormat="1" x14ac:dyDescent="0.3">
      <c r="A6223" s="16">
        <v>6218</v>
      </c>
      <c r="B6223" s="21" t="s">
        <v>486</v>
      </c>
      <c r="C6223" s="16" t="s">
        <v>211</v>
      </c>
      <c r="D6223" s="16" t="s">
        <v>212</v>
      </c>
      <c r="E6223" s="16" t="s">
        <v>10718</v>
      </c>
      <c r="F6223" s="16"/>
      <c r="G6223" s="75" t="s">
        <v>9115</v>
      </c>
      <c r="H6223" s="257">
        <v>1298304</v>
      </c>
      <c r="I6223" s="257" t="s">
        <v>9120</v>
      </c>
      <c r="J6223" s="75"/>
      <c r="K6223" s="75"/>
      <c r="L6223" s="75"/>
      <c r="M6223" s="75"/>
      <c r="N6223" s="75"/>
      <c r="O6223" s="75"/>
      <c r="P6223" s="75"/>
      <c r="Q6223" s="75"/>
      <c r="R6223" s="16">
        <v>1298304</v>
      </c>
      <c r="S6223" s="75">
        <v>2</v>
      </c>
      <c r="T6223" s="75" t="s">
        <v>76</v>
      </c>
      <c r="U6223" s="75" t="s">
        <v>2567</v>
      </c>
      <c r="V6223" s="75" t="s">
        <v>10715</v>
      </c>
    </row>
    <row r="6224" spans="1:22" s="8" customFormat="1" ht="206.25" x14ac:dyDescent="0.3">
      <c r="A6224" s="16">
        <v>6219</v>
      </c>
      <c r="B6224" s="21" t="s">
        <v>8951</v>
      </c>
      <c r="C6224" s="16" t="s">
        <v>8952</v>
      </c>
      <c r="D6224" s="16" t="s">
        <v>390</v>
      </c>
      <c r="E6224" s="16" t="s">
        <v>8953</v>
      </c>
      <c r="F6224" s="16"/>
      <c r="G6224" s="75" t="s">
        <v>33</v>
      </c>
      <c r="H6224" s="257">
        <v>242775</v>
      </c>
      <c r="I6224" s="257">
        <v>45</v>
      </c>
      <c r="J6224" s="75">
        <v>278382</v>
      </c>
      <c r="K6224" s="75">
        <v>43</v>
      </c>
      <c r="L6224" s="75">
        <v>258960</v>
      </c>
      <c r="M6224" s="75">
        <v>40</v>
      </c>
      <c r="N6224" s="75">
        <v>258960</v>
      </c>
      <c r="O6224" s="75">
        <v>40</v>
      </c>
      <c r="P6224" s="75">
        <v>258960</v>
      </c>
      <c r="Q6224" s="75">
        <v>40</v>
      </c>
      <c r="R6224" s="16">
        <v>1298037</v>
      </c>
      <c r="S6224" s="75">
        <v>208</v>
      </c>
      <c r="T6224" s="75" t="s">
        <v>213</v>
      </c>
      <c r="U6224" s="75" t="s">
        <v>7048</v>
      </c>
      <c r="V6224" s="75" t="s">
        <v>7048</v>
      </c>
    </row>
    <row r="6225" spans="1:22" s="8" customFormat="1" ht="56.25" x14ac:dyDescent="0.3">
      <c r="A6225" s="16">
        <v>6220</v>
      </c>
      <c r="B6225" s="21" t="s">
        <v>417</v>
      </c>
      <c r="C6225" s="16" t="s">
        <v>726</v>
      </c>
      <c r="D6225" s="16" t="s">
        <v>727</v>
      </c>
      <c r="E6225" s="16" t="s">
        <v>9536</v>
      </c>
      <c r="F6225" s="16"/>
      <c r="G6225" s="75" t="s">
        <v>1493</v>
      </c>
      <c r="H6225" s="257">
        <v>1297740</v>
      </c>
      <c r="I6225" s="257">
        <v>93</v>
      </c>
      <c r="J6225" s="75"/>
      <c r="K6225" s="75"/>
      <c r="L6225" s="75"/>
      <c r="M6225" s="75"/>
      <c r="N6225" s="75"/>
      <c r="O6225" s="75"/>
      <c r="P6225" s="75"/>
      <c r="Q6225" s="75"/>
      <c r="R6225" s="16">
        <v>1297740</v>
      </c>
      <c r="S6225" s="75">
        <v>93</v>
      </c>
      <c r="T6225" s="75" t="s">
        <v>1326</v>
      </c>
      <c r="U6225" s="75" t="s">
        <v>1097</v>
      </c>
      <c r="V6225" s="75"/>
    </row>
    <row r="6226" spans="1:22" s="8" customFormat="1" x14ac:dyDescent="0.3">
      <c r="A6226" s="16">
        <v>6221</v>
      </c>
      <c r="B6226" s="21" t="s">
        <v>2062</v>
      </c>
      <c r="C6226" s="16" t="s">
        <v>4434</v>
      </c>
      <c r="D6226" s="16" t="s">
        <v>1954</v>
      </c>
      <c r="E6226" s="16" t="s">
        <v>10756</v>
      </c>
      <c r="F6226" s="16"/>
      <c r="G6226" s="75" t="s">
        <v>7084</v>
      </c>
      <c r="H6226" s="257">
        <v>1295840</v>
      </c>
      <c r="I6226" s="257" t="s">
        <v>10766</v>
      </c>
      <c r="J6226" s="75"/>
      <c r="K6226" s="75"/>
      <c r="L6226" s="75"/>
      <c r="M6226" s="75"/>
      <c r="N6226" s="75"/>
      <c r="O6226" s="75"/>
      <c r="P6226" s="75"/>
      <c r="Q6226" s="75"/>
      <c r="R6226" s="16">
        <v>1295840</v>
      </c>
      <c r="S6226" s="75">
        <v>178</v>
      </c>
      <c r="T6226" s="75" t="s">
        <v>76</v>
      </c>
      <c r="U6226" s="75" t="s">
        <v>2567</v>
      </c>
      <c r="V6226" s="75" t="s">
        <v>10761</v>
      </c>
    </row>
    <row r="6227" spans="1:22" s="8" customFormat="1" ht="37.5" x14ac:dyDescent="0.3">
      <c r="A6227" s="16">
        <v>6222</v>
      </c>
      <c r="B6227" s="16" t="s">
        <v>1322</v>
      </c>
      <c r="C6227" s="16" t="s">
        <v>13679</v>
      </c>
      <c r="D6227" s="16" t="s">
        <v>1501</v>
      </c>
      <c r="E6227" s="16" t="s">
        <v>13722</v>
      </c>
      <c r="F6227" s="16"/>
      <c r="G6227" s="71" t="s">
        <v>9115</v>
      </c>
      <c r="H6227" s="104">
        <v>1295566.27</v>
      </c>
      <c r="I6227" s="104" t="s">
        <v>9201</v>
      </c>
      <c r="J6227" s="104"/>
      <c r="K6227" s="104"/>
      <c r="L6227" s="104"/>
      <c r="M6227" s="104"/>
      <c r="N6227" s="104"/>
      <c r="O6227" s="104"/>
      <c r="P6227" s="104"/>
      <c r="Q6227" s="104"/>
      <c r="R6227" s="16">
        <v>1295566.27</v>
      </c>
      <c r="S6227" s="339">
        <v>5</v>
      </c>
      <c r="T6227" s="92" t="s">
        <v>13573</v>
      </c>
      <c r="U6227" s="105"/>
      <c r="V6227" s="105" t="s">
        <v>13723</v>
      </c>
    </row>
    <row r="6228" spans="1:22" s="8" customFormat="1" ht="37.5" x14ac:dyDescent="0.3">
      <c r="A6228" s="16">
        <v>6223</v>
      </c>
      <c r="B6228" s="21" t="s">
        <v>6617</v>
      </c>
      <c r="C6228" s="16" t="s">
        <v>6618</v>
      </c>
      <c r="D6228" s="16" t="s">
        <v>2025</v>
      </c>
      <c r="E6228" s="16" t="s">
        <v>10847</v>
      </c>
      <c r="F6228" s="16"/>
      <c r="G6228" s="75" t="s">
        <v>9115</v>
      </c>
      <c r="H6228" s="257">
        <v>1295084</v>
      </c>
      <c r="I6228" s="257" t="s">
        <v>10636</v>
      </c>
      <c r="J6228" s="75"/>
      <c r="K6228" s="75"/>
      <c r="L6228" s="75"/>
      <c r="M6228" s="75"/>
      <c r="N6228" s="75"/>
      <c r="O6228" s="75"/>
      <c r="P6228" s="75"/>
      <c r="Q6228" s="75"/>
      <c r="R6228" s="16">
        <v>1295084</v>
      </c>
      <c r="S6228" s="75">
        <v>25</v>
      </c>
      <c r="T6228" s="75" t="s">
        <v>76</v>
      </c>
      <c r="U6228" s="75" t="s">
        <v>455</v>
      </c>
      <c r="V6228" s="75" t="s">
        <v>10848</v>
      </c>
    </row>
    <row r="6229" spans="1:22" s="8" customFormat="1" ht="409.5" x14ac:dyDescent="0.3">
      <c r="A6229" s="16">
        <v>6224</v>
      </c>
      <c r="B6229" s="21" t="s">
        <v>5185</v>
      </c>
      <c r="C6229" s="16" t="s">
        <v>5186</v>
      </c>
      <c r="D6229" s="16" t="s">
        <v>5187</v>
      </c>
      <c r="E6229" s="16" t="s">
        <v>5188</v>
      </c>
      <c r="F6229" s="16"/>
      <c r="G6229" s="75" t="s">
        <v>49</v>
      </c>
      <c r="H6229" s="257">
        <v>154999.99999999997</v>
      </c>
      <c r="I6229" s="257">
        <v>31</v>
      </c>
      <c r="J6229" s="75">
        <v>285000</v>
      </c>
      <c r="K6229" s="75">
        <v>19</v>
      </c>
      <c r="L6229" s="75">
        <v>285000</v>
      </c>
      <c r="M6229" s="75">
        <v>19</v>
      </c>
      <c r="N6229" s="75">
        <v>285000</v>
      </c>
      <c r="O6229" s="75">
        <v>19</v>
      </c>
      <c r="P6229" s="75">
        <v>285000</v>
      </c>
      <c r="Q6229" s="75">
        <v>19</v>
      </c>
      <c r="R6229" s="16">
        <v>1295000</v>
      </c>
      <c r="S6229" s="75">
        <v>107</v>
      </c>
      <c r="T6229" s="75" t="s">
        <v>25</v>
      </c>
      <c r="U6229" s="75" t="s">
        <v>2567</v>
      </c>
      <c r="V6229" s="75" t="s">
        <v>199</v>
      </c>
    </row>
    <row r="6230" spans="1:22" s="8" customFormat="1" ht="56.25" x14ac:dyDescent="0.3">
      <c r="A6230" s="16">
        <v>6225</v>
      </c>
      <c r="B6230" s="21" t="s">
        <v>5894</v>
      </c>
      <c r="C6230" s="16" t="s">
        <v>5895</v>
      </c>
      <c r="D6230" s="16" t="s">
        <v>5896</v>
      </c>
      <c r="E6230" s="16" t="s">
        <v>10956</v>
      </c>
      <c r="F6230" s="16"/>
      <c r="G6230" s="75" t="s">
        <v>7084</v>
      </c>
      <c r="H6230" s="257">
        <v>1293600</v>
      </c>
      <c r="I6230" s="257" t="s">
        <v>10798</v>
      </c>
      <c r="J6230" s="75"/>
      <c r="K6230" s="75"/>
      <c r="L6230" s="75"/>
      <c r="M6230" s="75"/>
      <c r="N6230" s="75"/>
      <c r="O6230" s="75"/>
      <c r="P6230" s="75"/>
      <c r="Q6230" s="75"/>
      <c r="R6230" s="16">
        <v>1293600</v>
      </c>
      <c r="S6230" s="75">
        <v>1050</v>
      </c>
      <c r="T6230" s="75" t="s">
        <v>76</v>
      </c>
      <c r="U6230" s="75" t="s">
        <v>2567</v>
      </c>
      <c r="V6230" s="75" t="s">
        <v>10396</v>
      </c>
    </row>
    <row r="6231" spans="1:22" s="8" customFormat="1" ht="75" x14ac:dyDescent="0.3">
      <c r="A6231" s="16">
        <v>6226</v>
      </c>
      <c r="B6231" s="113" t="s">
        <v>16294</v>
      </c>
      <c r="C6231" s="113" t="s">
        <v>16295</v>
      </c>
      <c r="D6231" s="113" t="s">
        <v>16296</v>
      </c>
      <c r="E6231" s="113" t="s">
        <v>16297</v>
      </c>
      <c r="F6231" s="17">
        <v>6923</v>
      </c>
      <c r="G6231" s="163" t="s">
        <v>24</v>
      </c>
      <c r="H6231" s="85">
        <v>1293129.6000000001</v>
      </c>
      <c r="I6231" s="85">
        <v>480</v>
      </c>
      <c r="J6231" s="177"/>
      <c r="K6231" s="177"/>
      <c r="L6231" s="177"/>
      <c r="M6231" s="177"/>
      <c r="N6231" s="177"/>
      <c r="O6231" s="177"/>
      <c r="P6231" s="167"/>
      <c r="Q6231" s="167"/>
      <c r="R6231" s="16">
        <v>1293129.6000000001</v>
      </c>
      <c r="S6231" s="177">
        <v>480</v>
      </c>
      <c r="T6231" s="81" t="s">
        <v>15928</v>
      </c>
      <c r="U6231" s="79" t="s">
        <v>199</v>
      </c>
      <c r="V6231" s="79" t="s">
        <v>199</v>
      </c>
    </row>
    <row r="6232" spans="1:22" s="8" customFormat="1" ht="75" x14ac:dyDescent="0.3">
      <c r="A6232" s="16">
        <v>6227</v>
      </c>
      <c r="B6232" s="16" t="s">
        <v>326</v>
      </c>
      <c r="C6232" s="16" t="s">
        <v>13774</v>
      </c>
      <c r="D6232" s="16" t="s">
        <v>13775</v>
      </c>
      <c r="E6232" s="16" t="s">
        <v>13776</v>
      </c>
      <c r="F6232" s="16"/>
      <c r="G6232" s="71" t="s">
        <v>9115</v>
      </c>
      <c r="H6232" s="364">
        <v>161535</v>
      </c>
      <c r="I6232" s="364">
        <v>5</v>
      </c>
      <c r="J6232" s="364">
        <v>161535</v>
      </c>
      <c r="K6232" s="364">
        <v>5</v>
      </c>
      <c r="L6232" s="364">
        <v>323070</v>
      </c>
      <c r="M6232" s="364">
        <v>10</v>
      </c>
      <c r="N6232" s="364">
        <v>323070</v>
      </c>
      <c r="O6232" s="364">
        <v>10</v>
      </c>
      <c r="P6232" s="364">
        <v>323070</v>
      </c>
      <c r="Q6232" s="364">
        <v>10</v>
      </c>
      <c r="R6232" s="16">
        <v>1292280</v>
      </c>
      <c r="S6232" s="339">
        <v>40</v>
      </c>
      <c r="T6232" s="365" t="s">
        <v>13765</v>
      </c>
      <c r="U6232" s="366"/>
      <c r="V6232" s="367"/>
    </row>
    <row r="6233" spans="1:22" s="8" customFormat="1" ht="409.5" x14ac:dyDescent="0.3">
      <c r="A6233" s="16">
        <v>6228</v>
      </c>
      <c r="B6233" s="21" t="s">
        <v>5365</v>
      </c>
      <c r="C6233" s="16" t="s">
        <v>5366</v>
      </c>
      <c r="D6233" s="16" t="s">
        <v>5367</v>
      </c>
      <c r="E6233" s="16" t="s">
        <v>6419</v>
      </c>
      <c r="F6233" s="16"/>
      <c r="G6233" s="75" t="s">
        <v>1493</v>
      </c>
      <c r="H6233" s="257">
        <v>1291500</v>
      </c>
      <c r="I6233" s="257">
        <v>5</v>
      </c>
      <c r="J6233" s="75">
        <v>0</v>
      </c>
      <c r="K6233" s="75">
        <v>0</v>
      </c>
      <c r="L6233" s="75">
        <v>0</v>
      </c>
      <c r="M6233" s="75">
        <v>0</v>
      </c>
      <c r="N6233" s="75">
        <v>0</v>
      </c>
      <c r="O6233" s="75">
        <v>0</v>
      </c>
      <c r="P6233" s="75">
        <v>0</v>
      </c>
      <c r="Q6233" s="75">
        <v>0</v>
      </c>
      <c r="R6233" s="16">
        <v>1291500</v>
      </c>
      <c r="S6233" s="75">
        <v>5</v>
      </c>
      <c r="T6233" s="75" t="s">
        <v>76</v>
      </c>
      <c r="U6233" s="75"/>
      <c r="V6233" s="75"/>
    </row>
    <row r="6234" spans="1:22" s="8" customFormat="1" ht="37.5" x14ac:dyDescent="0.3">
      <c r="A6234" s="16">
        <v>6229</v>
      </c>
      <c r="B6234" s="21" t="s">
        <v>4104</v>
      </c>
      <c r="C6234" s="16" t="s">
        <v>5169</v>
      </c>
      <c r="D6234" s="16" t="s">
        <v>5170</v>
      </c>
      <c r="E6234" s="16" t="s">
        <v>10815</v>
      </c>
      <c r="F6234" s="16"/>
      <c r="G6234" s="75" t="s">
        <v>9115</v>
      </c>
      <c r="H6234" s="257">
        <v>1291472</v>
      </c>
      <c r="I6234" s="257" t="s">
        <v>7080</v>
      </c>
      <c r="J6234" s="75"/>
      <c r="K6234" s="75"/>
      <c r="L6234" s="75"/>
      <c r="M6234" s="75"/>
      <c r="N6234" s="75"/>
      <c r="O6234" s="75"/>
      <c r="P6234" s="75"/>
      <c r="Q6234" s="75"/>
      <c r="R6234" s="16">
        <v>1291472</v>
      </c>
      <c r="S6234" s="75">
        <v>13</v>
      </c>
      <c r="T6234" s="75" t="s">
        <v>76</v>
      </c>
      <c r="U6234" s="75" t="s">
        <v>61</v>
      </c>
      <c r="V6234" s="75" t="s">
        <v>3159</v>
      </c>
    </row>
    <row r="6235" spans="1:22" s="8" customFormat="1" ht="56.25" x14ac:dyDescent="0.3">
      <c r="A6235" s="16">
        <v>6230</v>
      </c>
      <c r="B6235" s="21" t="s">
        <v>8954</v>
      </c>
      <c r="C6235" s="16" t="s">
        <v>8955</v>
      </c>
      <c r="D6235" s="16" t="s">
        <v>574</v>
      </c>
      <c r="E6235" s="16" t="s">
        <v>8956</v>
      </c>
      <c r="F6235" s="16"/>
      <c r="G6235" s="75" t="s">
        <v>33</v>
      </c>
      <c r="H6235" s="257">
        <v>142289.99999999997</v>
      </c>
      <c r="I6235" s="257">
        <v>30</v>
      </c>
      <c r="J6235" s="75">
        <v>396150</v>
      </c>
      <c r="K6235" s="75">
        <v>95</v>
      </c>
      <c r="L6235" s="75">
        <v>250200</v>
      </c>
      <c r="M6235" s="75">
        <v>60</v>
      </c>
      <c r="N6235" s="75">
        <v>250200</v>
      </c>
      <c r="O6235" s="75">
        <v>60</v>
      </c>
      <c r="P6235" s="75">
        <v>250200</v>
      </c>
      <c r="Q6235" s="75">
        <v>60</v>
      </c>
      <c r="R6235" s="16">
        <v>1289040</v>
      </c>
      <c r="S6235" s="75">
        <v>305</v>
      </c>
      <c r="T6235" s="75" t="s">
        <v>213</v>
      </c>
      <c r="U6235" s="75" t="s">
        <v>7048</v>
      </c>
      <c r="V6235" s="75" t="s">
        <v>7048</v>
      </c>
    </row>
    <row r="6236" spans="1:22" s="8" customFormat="1" ht="93.75" x14ac:dyDescent="0.3">
      <c r="A6236" s="16">
        <v>6231</v>
      </c>
      <c r="B6236" s="114" t="s">
        <v>3296</v>
      </c>
      <c r="C6236" s="114" t="s">
        <v>3297</v>
      </c>
      <c r="D6236" s="114" t="s">
        <v>3298</v>
      </c>
      <c r="E6236" s="114" t="s">
        <v>14312</v>
      </c>
      <c r="F6236" s="114"/>
      <c r="G6236" s="76" t="s">
        <v>33</v>
      </c>
      <c r="H6236" s="85">
        <v>309000</v>
      </c>
      <c r="I6236" s="87">
        <v>280</v>
      </c>
      <c r="J6236" s="81">
        <v>220714.28571428574</v>
      </c>
      <c r="K6236" s="81">
        <v>200</v>
      </c>
      <c r="L6236" s="81">
        <v>236164.28571428577</v>
      </c>
      <c r="M6236" s="81">
        <v>200</v>
      </c>
      <c r="N6236" s="81">
        <v>252695.7857142858</v>
      </c>
      <c r="O6236" s="81">
        <v>200</v>
      </c>
      <c r="P6236" s="81">
        <v>270384.49071428581</v>
      </c>
      <c r="Q6236" s="81">
        <v>200</v>
      </c>
      <c r="R6236" s="16">
        <v>1288958.847857143</v>
      </c>
      <c r="S6236" s="81">
        <v>1080</v>
      </c>
      <c r="T6236" s="81" t="s">
        <v>13999</v>
      </c>
      <c r="U6236" s="80" t="s">
        <v>83</v>
      </c>
      <c r="V6236" s="80"/>
    </row>
    <row r="6237" spans="1:22" s="8" customFormat="1" x14ac:dyDescent="0.3">
      <c r="A6237" s="16">
        <v>6232</v>
      </c>
      <c r="B6237" s="21" t="s">
        <v>2062</v>
      </c>
      <c r="C6237" s="16" t="s">
        <v>4434</v>
      </c>
      <c r="D6237" s="16" t="s">
        <v>1954</v>
      </c>
      <c r="E6237" s="16" t="s">
        <v>10569</v>
      </c>
      <c r="F6237" s="16"/>
      <c r="G6237" s="75" t="s">
        <v>7084</v>
      </c>
      <c r="H6237" s="257">
        <v>1288560</v>
      </c>
      <c r="I6237" s="257" t="s">
        <v>10772</v>
      </c>
      <c r="J6237" s="75"/>
      <c r="K6237" s="75"/>
      <c r="L6237" s="75"/>
      <c r="M6237" s="75"/>
      <c r="N6237" s="75"/>
      <c r="O6237" s="75"/>
      <c r="P6237" s="75"/>
      <c r="Q6237" s="75"/>
      <c r="R6237" s="16">
        <v>1288560</v>
      </c>
      <c r="S6237" s="75">
        <v>177</v>
      </c>
      <c r="T6237" s="75" t="s">
        <v>76</v>
      </c>
      <c r="U6237" s="75" t="s">
        <v>2567</v>
      </c>
      <c r="V6237" s="75" t="s">
        <v>10761</v>
      </c>
    </row>
    <row r="6238" spans="1:22" s="8" customFormat="1" ht="93.75" x14ac:dyDescent="0.3">
      <c r="A6238" s="16">
        <v>6233</v>
      </c>
      <c r="B6238" s="21" t="s">
        <v>384</v>
      </c>
      <c r="C6238" s="16" t="s">
        <v>3964</v>
      </c>
      <c r="D6238" s="16" t="s">
        <v>3965</v>
      </c>
      <c r="E6238" s="16" t="s">
        <v>10679</v>
      </c>
      <c r="F6238" s="16"/>
      <c r="G6238" s="75" t="s">
        <v>9115</v>
      </c>
      <c r="H6238" s="257">
        <v>1288000</v>
      </c>
      <c r="I6238" s="257" t="s">
        <v>9113</v>
      </c>
      <c r="J6238" s="75"/>
      <c r="K6238" s="75"/>
      <c r="L6238" s="75"/>
      <c r="M6238" s="75"/>
      <c r="N6238" s="75"/>
      <c r="O6238" s="75"/>
      <c r="P6238" s="75"/>
      <c r="Q6238" s="75"/>
      <c r="R6238" s="16">
        <v>1288000</v>
      </c>
      <c r="S6238" s="75">
        <v>1</v>
      </c>
      <c r="T6238" s="75" t="s">
        <v>76</v>
      </c>
      <c r="U6238" s="75" t="s">
        <v>2567</v>
      </c>
      <c r="V6238" s="75" t="s">
        <v>10680</v>
      </c>
    </row>
    <row r="6239" spans="1:22" s="8" customFormat="1" ht="93.75" x14ac:dyDescent="0.3">
      <c r="A6239" s="16">
        <v>6234</v>
      </c>
      <c r="B6239" s="21" t="s">
        <v>384</v>
      </c>
      <c r="C6239" s="16" t="s">
        <v>3964</v>
      </c>
      <c r="D6239" s="16" t="s">
        <v>3965</v>
      </c>
      <c r="E6239" s="16" t="s">
        <v>10679</v>
      </c>
      <c r="F6239" s="16"/>
      <c r="G6239" s="75" t="s">
        <v>9115</v>
      </c>
      <c r="H6239" s="257">
        <v>1288000</v>
      </c>
      <c r="I6239" s="257" t="s">
        <v>9113</v>
      </c>
      <c r="J6239" s="75"/>
      <c r="K6239" s="75"/>
      <c r="L6239" s="75"/>
      <c r="M6239" s="75"/>
      <c r="N6239" s="75"/>
      <c r="O6239" s="75"/>
      <c r="P6239" s="75"/>
      <c r="Q6239" s="75"/>
      <c r="R6239" s="16">
        <v>1288000</v>
      </c>
      <c r="S6239" s="75">
        <v>1</v>
      </c>
      <c r="T6239" s="75" t="s">
        <v>76</v>
      </c>
      <c r="U6239" s="75" t="s">
        <v>2567</v>
      </c>
      <c r="V6239" s="75" t="s">
        <v>10680</v>
      </c>
    </row>
    <row r="6240" spans="1:22" s="8" customFormat="1" ht="93.75" x14ac:dyDescent="0.3">
      <c r="A6240" s="16">
        <v>6235</v>
      </c>
      <c r="B6240" s="21" t="s">
        <v>1109</v>
      </c>
      <c r="C6240" s="16" t="s">
        <v>1110</v>
      </c>
      <c r="D6240" s="16" t="s">
        <v>1414</v>
      </c>
      <c r="E6240" s="16" t="s">
        <v>10949</v>
      </c>
      <c r="F6240" s="16"/>
      <c r="G6240" s="75" t="s">
        <v>9115</v>
      </c>
      <c r="H6240" s="257">
        <v>1288000</v>
      </c>
      <c r="I6240" s="257" t="s">
        <v>9113</v>
      </c>
      <c r="J6240" s="75"/>
      <c r="K6240" s="75"/>
      <c r="L6240" s="75"/>
      <c r="M6240" s="75"/>
      <c r="N6240" s="75"/>
      <c r="O6240" s="75"/>
      <c r="P6240" s="75"/>
      <c r="Q6240" s="75"/>
      <c r="R6240" s="16">
        <v>1288000</v>
      </c>
      <c r="S6240" s="75">
        <v>1</v>
      </c>
      <c r="T6240" s="75" t="s">
        <v>76</v>
      </c>
      <c r="U6240" s="75" t="s">
        <v>2567</v>
      </c>
      <c r="V6240" s="75" t="s">
        <v>10944</v>
      </c>
    </row>
    <row r="6241" spans="1:22" s="8" customFormat="1" ht="112.5" x14ac:dyDescent="0.3">
      <c r="A6241" s="16">
        <v>6236</v>
      </c>
      <c r="B6241" s="21" t="s">
        <v>2579</v>
      </c>
      <c r="C6241" s="16" t="s">
        <v>2580</v>
      </c>
      <c r="D6241" s="16" t="s">
        <v>2581</v>
      </c>
      <c r="E6241" s="16" t="s">
        <v>11000</v>
      </c>
      <c r="F6241" s="16"/>
      <c r="G6241" s="75" t="s">
        <v>11001</v>
      </c>
      <c r="H6241" s="257">
        <v>257600</v>
      </c>
      <c r="I6241" s="257">
        <v>50</v>
      </c>
      <c r="J6241" s="75">
        <v>257600</v>
      </c>
      <c r="K6241" s="75">
        <v>50</v>
      </c>
      <c r="L6241" s="75">
        <v>257600</v>
      </c>
      <c r="M6241" s="75">
        <v>50</v>
      </c>
      <c r="N6241" s="75">
        <v>257600</v>
      </c>
      <c r="O6241" s="75">
        <v>50</v>
      </c>
      <c r="P6241" s="75">
        <v>257600</v>
      </c>
      <c r="Q6241" s="75">
        <v>50</v>
      </c>
      <c r="R6241" s="16">
        <v>1288000</v>
      </c>
      <c r="S6241" s="75">
        <v>250</v>
      </c>
      <c r="T6241" s="75" t="s">
        <v>1113</v>
      </c>
      <c r="U6241" s="75" t="s">
        <v>1097</v>
      </c>
      <c r="V6241" s="340" t="s">
        <v>199</v>
      </c>
    </row>
    <row r="6242" spans="1:22" s="8" customFormat="1" ht="112.5" x14ac:dyDescent="0.3">
      <c r="A6242" s="16">
        <v>6237</v>
      </c>
      <c r="B6242" s="21" t="s">
        <v>3273</v>
      </c>
      <c r="C6242" s="16" t="s">
        <v>3274</v>
      </c>
      <c r="D6242" s="16" t="s">
        <v>3275</v>
      </c>
      <c r="E6242" s="16" t="s">
        <v>6602</v>
      </c>
      <c r="F6242" s="16"/>
      <c r="G6242" s="75" t="s">
        <v>1493</v>
      </c>
      <c r="H6242" s="257">
        <v>1287638.6399999999</v>
      </c>
      <c r="I6242" s="257">
        <v>18</v>
      </c>
      <c r="J6242" s="75">
        <v>0</v>
      </c>
      <c r="K6242" s="75">
        <v>0</v>
      </c>
      <c r="L6242" s="75">
        <v>0</v>
      </c>
      <c r="M6242" s="75">
        <v>0</v>
      </c>
      <c r="N6242" s="75">
        <v>0</v>
      </c>
      <c r="O6242" s="75">
        <v>0</v>
      </c>
      <c r="P6242" s="75">
        <v>0</v>
      </c>
      <c r="Q6242" s="75">
        <v>0</v>
      </c>
      <c r="R6242" s="16">
        <v>1287638.6399999999</v>
      </c>
      <c r="S6242" s="75">
        <v>18</v>
      </c>
      <c r="T6242" s="75" t="s">
        <v>76</v>
      </c>
      <c r="U6242" s="75"/>
      <c r="V6242" s="75"/>
    </row>
    <row r="6243" spans="1:22" s="8" customFormat="1" ht="37.5" x14ac:dyDescent="0.3">
      <c r="A6243" s="16">
        <v>6238</v>
      </c>
      <c r="B6243" s="21" t="s">
        <v>1870</v>
      </c>
      <c r="C6243" s="16" t="s">
        <v>1871</v>
      </c>
      <c r="D6243" s="16" t="s">
        <v>266</v>
      </c>
      <c r="E6243" s="16" t="s">
        <v>9489</v>
      </c>
      <c r="F6243" s="16"/>
      <c r="G6243" s="75" t="s">
        <v>9115</v>
      </c>
      <c r="H6243" s="257">
        <v>1286469.07</v>
      </c>
      <c r="I6243" s="257" t="s">
        <v>9404</v>
      </c>
      <c r="J6243" s="75"/>
      <c r="K6243" s="75"/>
      <c r="L6243" s="75"/>
      <c r="M6243" s="75"/>
      <c r="N6243" s="75"/>
      <c r="O6243" s="75"/>
      <c r="P6243" s="75"/>
      <c r="Q6243" s="75"/>
      <c r="R6243" s="16">
        <v>1286469.07</v>
      </c>
      <c r="S6243" s="75">
        <v>30</v>
      </c>
      <c r="T6243" s="75" t="s">
        <v>1326</v>
      </c>
      <c r="U6243" s="75"/>
      <c r="V6243" s="75"/>
    </row>
    <row r="6244" spans="1:22" s="8" customFormat="1" ht="93.75" x14ac:dyDescent="0.3">
      <c r="A6244" s="16">
        <v>6239</v>
      </c>
      <c r="B6244" s="21" t="s">
        <v>8957</v>
      </c>
      <c r="C6244" s="16" t="s">
        <v>8958</v>
      </c>
      <c r="D6244" s="16" t="s">
        <v>4085</v>
      </c>
      <c r="E6244" s="16" t="s">
        <v>8959</v>
      </c>
      <c r="F6244" s="16"/>
      <c r="G6244" s="75" t="s">
        <v>33</v>
      </c>
      <c r="H6244" s="257">
        <v>35000</v>
      </c>
      <c r="I6244" s="257">
        <v>20</v>
      </c>
      <c r="J6244" s="75">
        <v>378300</v>
      </c>
      <c r="K6244" s="75">
        <v>26</v>
      </c>
      <c r="L6244" s="75">
        <v>291000</v>
      </c>
      <c r="M6244" s="75">
        <v>20</v>
      </c>
      <c r="N6244" s="75">
        <v>291000</v>
      </c>
      <c r="O6244" s="75">
        <v>20</v>
      </c>
      <c r="P6244" s="75">
        <v>291000</v>
      </c>
      <c r="Q6244" s="75">
        <v>20</v>
      </c>
      <c r="R6244" s="16">
        <v>1286300</v>
      </c>
      <c r="S6244" s="75">
        <v>106</v>
      </c>
      <c r="T6244" s="75" t="s">
        <v>213</v>
      </c>
      <c r="U6244" s="75" t="s">
        <v>7048</v>
      </c>
      <c r="V6244" s="75" t="s">
        <v>7048</v>
      </c>
    </row>
    <row r="6245" spans="1:22" s="8" customFormat="1" ht="37.5" x14ac:dyDescent="0.3">
      <c r="A6245" s="16">
        <v>6240</v>
      </c>
      <c r="B6245" s="21" t="s">
        <v>792</v>
      </c>
      <c r="C6245" s="16" t="s">
        <v>793</v>
      </c>
      <c r="D6245" s="16" t="s">
        <v>794</v>
      </c>
      <c r="E6245" s="16" t="s">
        <v>792</v>
      </c>
      <c r="F6245" s="16"/>
      <c r="G6245" s="75" t="s">
        <v>9115</v>
      </c>
      <c r="H6245" s="257">
        <v>1286297.6000000001</v>
      </c>
      <c r="I6245" s="257" t="s">
        <v>7128</v>
      </c>
      <c r="J6245" s="75"/>
      <c r="K6245" s="75"/>
      <c r="L6245" s="75"/>
      <c r="M6245" s="75"/>
      <c r="N6245" s="75"/>
      <c r="O6245" s="75"/>
      <c r="P6245" s="75"/>
      <c r="Q6245" s="75"/>
      <c r="R6245" s="16">
        <v>1286297.6000000001</v>
      </c>
      <c r="S6245" s="75">
        <v>20</v>
      </c>
      <c r="T6245" s="75" t="s">
        <v>76</v>
      </c>
      <c r="U6245" s="75" t="s">
        <v>2567</v>
      </c>
      <c r="V6245" s="75" t="s">
        <v>10612</v>
      </c>
    </row>
    <row r="6246" spans="1:22" s="8" customFormat="1" ht="37.5" x14ac:dyDescent="0.3">
      <c r="A6246" s="16">
        <v>6241</v>
      </c>
      <c r="B6246" s="21" t="s">
        <v>792</v>
      </c>
      <c r="C6246" s="16" t="s">
        <v>793</v>
      </c>
      <c r="D6246" s="16" t="s">
        <v>794</v>
      </c>
      <c r="E6246" s="16" t="s">
        <v>792</v>
      </c>
      <c r="F6246" s="16"/>
      <c r="G6246" s="75" t="s">
        <v>9115</v>
      </c>
      <c r="H6246" s="257">
        <v>1286297.6000000001</v>
      </c>
      <c r="I6246" s="257" t="s">
        <v>7128</v>
      </c>
      <c r="J6246" s="75"/>
      <c r="K6246" s="75"/>
      <c r="L6246" s="75"/>
      <c r="M6246" s="75"/>
      <c r="N6246" s="75"/>
      <c r="O6246" s="75"/>
      <c r="P6246" s="75"/>
      <c r="Q6246" s="75"/>
      <c r="R6246" s="16">
        <v>1286297.6000000001</v>
      </c>
      <c r="S6246" s="75">
        <v>20</v>
      </c>
      <c r="T6246" s="75" t="s">
        <v>76</v>
      </c>
      <c r="U6246" s="75" t="s">
        <v>2567</v>
      </c>
      <c r="V6246" s="75" t="s">
        <v>10612</v>
      </c>
    </row>
    <row r="6247" spans="1:22" s="8" customFormat="1" ht="37.5" x14ac:dyDescent="0.3">
      <c r="A6247" s="16">
        <v>6242</v>
      </c>
      <c r="B6247" s="21" t="s">
        <v>4626</v>
      </c>
      <c r="C6247" s="16" t="s">
        <v>6057</v>
      </c>
      <c r="D6247" s="16" t="s">
        <v>6058</v>
      </c>
      <c r="E6247" s="16" t="s">
        <v>9387</v>
      </c>
      <c r="F6247" s="16"/>
      <c r="G6247" s="75" t="s">
        <v>9115</v>
      </c>
      <c r="H6247" s="257">
        <v>1285291.93</v>
      </c>
      <c r="I6247" s="257" t="s">
        <v>9130</v>
      </c>
      <c r="J6247" s="75"/>
      <c r="K6247" s="75"/>
      <c r="L6247" s="75"/>
      <c r="M6247" s="75"/>
      <c r="N6247" s="75"/>
      <c r="O6247" s="75"/>
      <c r="P6247" s="75"/>
      <c r="Q6247" s="75"/>
      <c r="R6247" s="16">
        <v>1285291.93</v>
      </c>
      <c r="S6247" s="75">
        <v>3</v>
      </c>
      <c r="T6247" s="75" t="s">
        <v>1326</v>
      </c>
      <c r="U6247" s="75"/>
      <c r="V6247" s="75"/>
    </row>
    <row r="6248" spans="1:22" s="8" customFormat="1" ht="75" x14ac:dyDescent="0.3">
      <c r="A6248" s="16">
        <v>6243</v>
      </c>
      <c r="B6248" s="21" t="s">
        <v>417</v>
      </c>
      <c r="C6248" s="16" t="s">
        <v>1577</v>
      </c>
      <c r="D6248" s="16" t="s">
        <v>1578</v>
      </c>
      <c r="E6248" s="16" t="s">
        <v>6477</v>
      </c>
      <c r="F6248" s="16"/>
      <c r="G6248" s="75" t="s">
        <v>1493</v>
      </c>
      <c r="H6248" s="257">
        <v>1283940</v>
      </c>
      <c r="I6248" s="257">
        <v>10</v>
      </c>
      <c r="J6248" s="75">
        <v>0</v>
      </c>
      <c r="K6248" s="75">
        <v>0</v>
      </c>
      <c r="L6248" s="75">
        <v>0</v>
      </c>
      <c r="M6248" s="75">
        <v>0</v>
      </c>
      <c r="N6248" s="75">
        <v>0</v>
      </c>
      <c r="O6248" s="75">
        <v>0</v>
      </c>
      <c r="P6248" s="75">
        <v>0</v>
      </c>
      <c r="Q6248" s="75">
        <v>0</v>
      </c>
      <c r="R6248" s="16">
        <v>1283940</v>
      </c>
      <c r="S6248" s="75">
        <v>10</v>
      </c>
      <c r="T6248" s="75" t="s">
        <v>76</v>
      </c>
      <c r="U6248" s="75"/>
      <c r="V6248" s="75"/>
    </row>
    <row r="6249" spans="1:22" s="8" customFormat="1" ht="409.5" x14ac:dyDescent="0.3">
      <c r="A6249" s="16">
        <v>6244</v>
      </c>
      <c r="B6249" s="21" t="s">
        <v>4611</v>
      </c>
      <c r="C6249" s="16" t="s">
        <v>4612</v>
      </c>
      <c r="D6249" s="16" t="s">
        <v>4613</v>
      </c>
      <c r="E6249" s="16" t="s">
        <v>4614</v>
      </c>
      <c r="F6249" s="16"/>
      <c r="G6249" s="75" t="s">
        <v>33</v>
      </c>
      <c r="H6249" s="257">
        <v>251474.31999999998</v>
      </c>
      <c r="I6249" s="257">
        <v>86</v>
      </c>
      <c r="J6249" s="75">
        <v>257911.5</v>
      </c>
      <c r="K6249" s="75">
        <v>98</v>
      </c>
      <c r="L6249" s="75">
        <v>257911.5</v>
      </c>
      <c r="M6249" s="75">
        <v>98</v>
      </c>
      <c r="N6249" s="75">
        <v>257911.5</v>
      </c>
      <c r="O6249" s="75">
        <v>98</v>
      </c>
      <c r="P6249" s="75">
        <v>257911.5</v>
      </c>
      <c r="Q6249" s="75">
        <v>98</v>
      </c>
      <c r="R6249" s="16">
        <v>1283120.3199999998</v>
      </c>
      <c r="S6249" s="75">
        <v>478</v>
      </c>
      <c r="T6249" s="75" t="s">
        <v>25</v>
      </c>
      <c r="U6249" s="75" t="s">
        <v>61</v>
      </c>
      <c r="V6249" s="75" t="s">
        <v>4557</v>
      </c>
    </row>
    <row r="6250" spans="1:22" s="8" customFormat="1" ht="37.5" x14ac:dyDescent="0.3">
      <c r="A6250" s="16">
        <v>6245</v>
      </c>
      <c r="B6250" s="21" t="s">
        <v>4356</v>
      </c>
      <c r="C6250" s="16" t="s">
        <v>4357</v>
      </c>
      <c r="D6250" s="16" t="s">
        <v>4358</v>
      </c>
      <c r="E6250" s="16" t="s">
        <v>4359</v>
      </c>
      <c r="F6250" s="16"/>
      <c r="G6250" s="75" t="s">
        <v>1493</v>
      </c>
      <c r="H6250" s="257">
        <v>1282680</v>
      </c>
      <c r="I6250" s="257">
        <v>509</v>
      </c>
      <c r="J6250" s="75">
        <v>0</v>
      </c>
      <c r="K6250" s="75">
        <v>0</v>
      </c>
      <c r="L6250" s="75">
        <v>0</v>
      </c>
      <c r="M6250" s="75">
        <v>0</v>
      </c>
      <c r="N6250" s="75">
        <v>0</v>
      </c>
      <c r="O6250" s="75">
        <v>0</v>
      </c>
      <c r="P6250" s="75">
        <v>0</v>
      </c>
      <c r="Q6250" s="75">
        <v>0</v>
      </c>
      <c r="R6250" s="16">
        <v>1282680</v>
      </c>
      <c r="S6250" s="75">
        <v>509</v>
      </c>
      <c r="T6250" s="75" t="s">
        <v>76</v>
      </c>
      <c r="U6250" s="75" t="s">
        <v>1085</v>
      </c>
      <c r="V6250" s="75" t="s">
        <v>954</v>
      </c>
    </row>
    <row r="6251" spans="1:22" s="8" customFormat="1" ht="75" x14ac:dyDescent="0.3">
      <c r="A6251" s="16">
        <v>6246</v>
      </c>
      <c r="B6251" s="21" t="s">
        <v>8960</v>
      </c>
      <c r="C6251" s="16" t="s">
        <v>8961</v>
      </c>
      <c r="D6251" s="16" t="s">
        <v>1668</v>
      </c>
      <c r="E6251" s="16" t="s">
        <v>8962</v>
      </c>
      <c r="F6251" s="16"/>
      <c r="G6251" s="75" t="s">
        <v>863</v>
      </c>
      <c r="H6251" s="257">
        <v>237293</v>
      </c>
      <c r="I6251" s="257">
        <v>109</v>
      </c>
      <c r="J6251" s="75">
        <v>261240</v>
      </c>
      <c r="K6251" s="75">
        <v>100</v>
      </c>
      <c r="L6251" s="75">
        <v>261240</v>
      </c>
      <c r="M6251" s="75">
        <v>100</v>
      </c>
      <c r="N6251" s="75">
        <v>261240</v>
      </c>
      <c r="O6251" s="75">
        <v>100</v>
      </c>
      <c r="P6251" s="75">
        <v>261240</v>
      </c>
      <c r="Q6251" s="75">
        <v>100</v>
      </c>
      <c r="R6251" s="16">
        <v>1282253</v>
      </c>
      <c r="S6251" s="75">
        <v>509</v>
      </c>
      <c r="T6251" s="75" t="s">
        <v>213</v>
      </c>
      <c r="U6251" s="75" t="s">
        <v>35</v>
      </c>
      <c r="V6251" s="75" t="s">
        <v>8963</v>
      </c>
    </row>
    <row r="6252" spans="1:22" s="8" customFormat="1" ht="37.5" x14ac:dyDescent="0.3">
      <c r="A6252" s="16">
        <v>6247</v>
      </c>
      <c r="B6252" s="21" t="s">
        <v>8964</v>
      </c>
      <c r="C6252" s="16" t="s">
        <v>8965</v>
      </c>
      <c r="D6252" s="16" t="s">
        <v>1953</v>
      </c>
      <c r="E6252" s="16" t="s">
        <v>8966</v>
      </c>
      <c r="F6252" s="16"/>
      <c r="G6252" s="75" t="s">
        <v>24</v>
      </c>
      <c r="H6252" s="257">
        <v>231999.99999999997</v>
      </c>
      <c r="I6252" s="257">
        <v>100</v>
      </c>
      <c r="J6252" s="75">
        <v>262400</v>
      </c>
      <c r="K6252" s="75">
        <v>100</v>
      </c>
      <c r="L6252" s="75">
        <v>262400</v>
      </c>
      <c r="M6252" s="75">
        <v>100</v>
      </c>
      <c r="N6252" s="75">
        <v>262400</v>
      </c>
      <c r="O6252" s="75">
        <v>100</v>
      </c>
      <c r="P6252" s="75">
        <v>262400</v>
      </c>
      <c r="Q6252" s="75">
        <v>100</v>
      </c>
      <c r="R6252" s="16">
        <v>1281600</v>
      </c>
      <c r="S6252" s="75">
        <v>500</v>
      </c>
      <c r="T6252" s="75" t="s">
        <v>213</v>
      </c>
      <c r="U6252" s="75" t="s">
        <v>7048</v>
      </c>
      <c r="V6252" s="75" t="s">
        <v>7048</v>
      </c>
    </row>
    <row r="6253" spans="1:22" s="8" customFormat="1" ht="37.5" x14ac:dyDescent="0.3">
      <c r="A6253" s="16">
        <v>6248</v>
      </c>
      <c r="B6253" s="21" t="s">
        <v>792</v>
      </c>
      <c r="C6253" s="16" t="s">
        <v>793</v>
      </c>
      <c r="D6253" s="16" t="s">
        <v>794</v>
      </c>
      <c r="E6253" s="16" t="s">
        <v>792</v>
      </c>
      <c r="F6253" s="16"/>
      <c r="G6253" s="75" t="s">
        <v>9115</v>
      </c>
      <c r="H6253" s="257">
        <v>1280664</v>
      </c>
      <c r="I6253" s="257" t="s">
        <v>9454</v>
      </c>
      <c r="J6253" s="75"/>
      <c r="K6253" s="75"/>
      <c r="L6253" s="75"/>
      <c r="M6253" s="75"/>
      <c r="N6253" s="75"/>
      <c r="O6253" s="75"/>
      <c r="P6253" s="75"/>
      <c r="Q6253" s="75"/>
      <c r="R6253" s="16">
        <v>1280664</v>
      </c>
      <c r="S6253" s="75">
        <v>9</v>
      </c>
      <c r="T6253" s="75" t="s">
        <v>76</v>
      </c>
      <c r="U6253" s="75" t="s">
        <v>2567</v>
      </c>
      <c r="V6253" s="75" t="s">
        <v>10612</v>
      </c>
    </row>
    <row r="6254" spans="1:22" s="8" customFormat="1" ht="75" x14ac:dyDescent="0.3">
      <c r="A6254" s="16">
        <v>6249</v>
      </c>
      <c r="B6254" s="21" t="s">
        <v>1209</v>
      </c>
      <c r="C6254" s="16" t="s">
        <v>2262</v>
      </c>
      <c r="D6254" s="16" t="s">
        <v>2263</v>
      </c>
      <c r="E6254" s="16" t="s">
        <v>2264</v>
      </c>
      <c r="F6254" s="16"/>
      <c r="G6254" s="75" t="s">
        <v>33</v>
      </c>
      <c r="H6254" s="257">
        <v>0</v>
      </c>
      <c r="I6254" s="257">
        <v>0</v>
      </c>
      <c r="J6254" s="75">
        <v>280000</v>
      </c>
      <c r="K6254" s="75">
        <v>40</v>
      </c>
      <c r="L6254" s="75">
        <v>320544</v>
      </c>
      <c r="M6254" s="75">
        <v>40</v>
      </c>
      <c r="N6254" s="75">
        <v>333366</v>
      </c>
      <c r="O6254" s="75">
        <v>40</v>
      </c>
      <c r="P6254" s="75">
        <v>346701</v>
      </c>
      <c r="Q6254" s="75">
        <v>40</v>
      </c>
      <c r="R6254" s="16">
        <v>1280611</v>
      </c>
      <c r="S6254" s="75">
        <v>160</v>
      </c>
      <c r="T6254" s="75" t="s">
        <v>786</v>
      </c>
      <c r="U6254" s="75" t="s">
        <v>204</v>
      </c>
      <c r="V6254" s="75" t="s">
        <v>2265</v>
      </c>
    </row>
    <row r="6255" spans="1:22" s="8" customFormat="1" ht="262.5" x14ac:dyDescent="0.3">
      <c r="A6255" s="16">
        <v>6250</v>
      </c>
      <c r="B6255" s="21" t="s">
        <v>8967</v>
      </c>
      <c r="C6255" s="16" t="s">
        <v>916</v>
      </c>
      <c r="D6255" s="16" t="s">
        <v>915</v>
      </c>
      <c r="E6255" s="16" t="s">
        <v>917</v>
      </c>
      <c r="F6255" s="16"/>
      <c r="G6255" s="75" t="s">
        <v>33</v>
      </c>
      <c r="H6255" s="257">
        <v>250362</v>
      </c>
      <c r="I6255" s="257">
        <v>63</v>
      </c>
      <c r="J6255" s="75">
        <v>314740.80000000005</v>
      </c>
      <c r="K6255" s="75">
        <v>66</v>
      </c>
      <c r="L6255" s="75">
        <v>238440.00000000006</v>
      </c>
      <c r="M6255" s="75">
        <v>50</v>
      </c>
      <c r="N6255" s="75">
        <v>238440.00000000006</v>
      </c>
      <c r="O6255" s="75">
        <v>50</v>
      </c>
      <c r="P6255" s="75">
        <v>238440.00000000006</v>
      </c>
      <c r="Q6255" s="75">
        <v>50</v>
      </c>
      <c r="R6255" s="16">
        <v>1280422.8</v>
      </c>
      <c r="S6255" s="75">
        <v>279</v>
      </c>
      <c r="T6255" s="75" t="s">
        <v>213</v>
      </c>
      <c r="U6255" s="75" t="s">
        <v>83</v>
      </c>
      <c r="V6255" s="75" t="s">
        <v>8940</v>
      </c>
    </row>
    <row r="6256" spans="1:22" s="8" customFormat="1" ht="337.5" x14ac:dyDescent="0.3">
      <c r="A6256" s="16">
        <v>6251</v>
      </c>
      <c r="B6256" s="21" t="s">
        <v>842</v>
      </c>
      <c r="C6256" s="16" t="s">
        <v>2247</v>
      </c>
      <c r="D6256" s="16" t="s">
        <v>1760</v>
      </c>
      <c r="E6256" s="16" t="s">
        <v>6220</v>
      </c>
      <c r="F6256" s="16"/>
      <c r="G6256" s="75" t="s">
        <v>1493</v>
      </c>
      <c r="H6256" s="257">
        <v>1280160</v>
      </c>
      <c r="I6256" s="257">
        <v>32</v>
      </c>
      <c r="J6256" s="75">
        <v>0</v>
      </c>
      <c r="K6256" s="75">
        <v>0</v>
      </c>
      <c r="L6256" s="75">
        <v>0</v>
      </c>
      <c r="M6256" s="75">
        <v>0</v>
      </c>
      <c r="N6256" s="75">
        <v>0</v>
      </c>
      <c r="O6256" s="75">
        <v>0</v>
      </c>
      <c r="P6256" s="75">
        <v>0</v>
      </c>
      <c r="Q6256" s="75">
        <v>0</v>
      </c>
      <c r="R6256" s="16">
        <v>1280160</v>
      </c>
      <c r="S6256" s="75">
        <v>32</v>
      </c>
      <c r="T6256" s="75" t="s">
        <v>76</v>
      </c>
      <c r="U6256" s="75"/>
      <c r="V6256" s="75"/>
    </row>
    <row r="6257" spans="1:22" s="8" customFormat="1" ht="75" x14ac:dyDescent="0.3">
      <c r="A6257" s="16">
        <v>6252</v>
      </c>
      <c r="B6257" s="51" t="s">
        <v>514</v>
      </c>
      <c r="C6257" s="51" t="s">
        <v>2042</v>
      </c>
      <c r="D6257" s="51" t="s">
        <v>2043</v>
      </c>
      <c r="E6257" s="51" t="s">
        <v>15256</v>
      </c>
      <c r="F6257" s="17"/>
      <c r="G6257" s="256" t="s">
        <v>33</v>
      </c>
      <c r="H6257" s="257">
        <v>280000</v>
      </c>
      <c r="I6257" s="257">
        <v>10</v>
      </c>
      <c r="J6257" s="257">
        <v>250000</v>
      </c>
      <c r="K6257" s="256">
        <v>10</v>
      </c>
      <c r="L6257" s="257">
        <v>250000</v>
      </c>
      <c r="M6257" s="256">
        <v>10</v>
      </c>
      <c r="N6257" s="257">
        <v>250000</v>
      </c>
      <c r="O6257" s="256">
        <v>10</v>
      </c>
      <c r="P6257" s="257">
        <v>250000</v>
      </c>
      <c r="Q6257" s="256">
        <v>10</v>
      </c>
      <c r="R6257" s="16">
        <v>1280000</v>
      </c>
      <c r="S6257" s="75">
        <v>50</v>
      </c>
      <c r="T6257" s="256" t="s">
        <v>14724</v>
      </c>
      <c r="U6257" s="94"/>
      <c r="V6257" s="94"/>
    </row>
    <row r="6258" spans="1:22" s="8" customFormat="1" ht="37.5" x14ac:dyDescent="0.3">
      <c r="A6258" s="16">
        <v>6253</v>
      </c>
      <c r="B6258" s="21" t="s">
        <v>8968</v>
      </c>
      <c r="C6258" s="16" t="s">
        <v>8969</v>
      </c>
      <c r="D6258" s="16" t="s">
        <v>8970</v>
      </c>
      <c r="E6258" s="16" t="s">
        <v>8971</v>
      </c>
      <c r="F6258" s="16"/>
      <c r="G6258" s="75" t="s">
        <v>33</v>
      </c>
      <c r="H6258" s="257">
        <v>319770</v>
      </c>
      <c r="I6258" s="257">
        <v>51</v>
      </c>
      <c r="J6258" s="75">
        <v>0</v>
      </c>
      <c r="K6258" s="75">
        <v>0</v>
      </c>
      <c r="L6258" s="75">
        <v>319770</v>
      </c>
      <c r="M6258" s="75">
        <v>51</v>
      </c>
      <c r="N6258" s="75">
        <v>319770</v>
      </c>
      <c r="O6258" s="75">
        <v>51</v>
      </c>
      <c r="P6258" s="75">
        <v>319770</v>
      </c>
      <c r="Q6258" s="75">
        <v>51</v>
      </c>
      <c r="R6258" s="16">
        <v>1279080</v>
      </c>
      <c r="S6258" s="75">
        <v>204</v>
      </c>
      <c r="T6258" s="75" t="s">
        <v>213</v>
      </c>
      <c r="U6258" s="75" t="s">
        <v>35</v>
      </c>
      <c r="V6258" s="75" t="s">
        <v>35</v>
      </c>
    </row>
    <row r="6259" spans="1:22" s="8" customFormat="1" ht="131.25" x14ac:dyDescent="0.3">
      <c r="A6259" s="16">
        <v>6254</v>
      </c>
      <c r="B6259" s="21" t="s">
        <v>5458</v>
      </c>
      <c r="C6259" s="16" t="s">
        <v>5459</v>
      </c>
      <c r="D6259" s="16" t="s">
        <v>5460</v>
      </c>
      <c r="E6259" s="16" t="s">
        <v>6045</v>
      </c>
      <c r="F6259" s="16"/>
      <c r="G6259" s="75" t="s">
        <v>1493</v>
      </c>
      <c r="H6259" s="257">
        <v>1278900</v>
      </c>
      <c r="I6259" s="257">
        <v>116</v>
      </c>
      <c r="J6259" s="75">
        <v>0</v>
      </c>
      <c r="K6259" s="75">
        <v>0</v>
      </c>
      <c r="L6259" s="75">
        <v>0</v>
      </c>
      <c r="M6259" s="75">
        <v>0</v>
      </c>
      <c r="N6259" s="75">
        <v>0</v>
      </c>
      <c r="O6259" s="75">
        <v>0</v>
      </c>
      <c r="P6259" s="75">
        <v>0</v>
      </c>
      <c r="Q6259" s="75">
        <v>0</v>
      </c>
      <c r="R6259" s="16">
        <v>1278900</v>
      </c>
      <c r="S6259" s="75">
        <v>116</v>
      </c>
      <c r="T6259" s="75" t="s">
        <v>76</v>
      </c>
      <c r="U6259" s="75"/>
      <c r="V6259" s="75"/>
    </row>
    <row r="6260" spans="1:22" s="8" customFormat="1" ht="131.25" x14ac:dyDescent="0.3">
      <c r="A6260" s="16">
        <v>6255</v>
      </c>
      <c r="B6260" s="16" t="s">
        <v>2848</v>
      </c>
      <c r="C6260" s="16" t="s">
        <v>2946</v>
      </c>
      <c r="D6260" s="16" t="s">
        <v>2947</v>
      </c>
      <c r="E6260" s="16" t="s">
        <v>13724</v>
      </c>
      <c r="F6260" s="16"/>
      <c r="G6260" s="71" t="s">
        <v>7079</v>
      </c>
      <c r="H6260" s="104">
        <v>1278567.57</v>
      </c>
      <c r="I6260" s="104" t="s">
        <v>13725</v>
      </c>
      <c r="J6260" s="104"/>
      <c r="K6260" s="104"/>
      <c r="L6260" s="104"/>
      <c r="M6260" s="104"/>
      <c r="N6260" s="104"/>
      <c r="O6260" s="104"/>
      <c r="P6260" s="104"/>
      <c r="Q6260" s="104"/>
      <c r="R6260" s="16">
        <v>1278567.57</v>
      </c>
      <c r="S6260" s="339">
        <v>36161</v>
      </c>
      <c r="T6260" s="92" t="s">
        <v>13573</v>
      </c>
      <c r="U6260" s="105"/>
      <c r="V6260" s="105" t="s">
        <v>13726</v>
      </c>
    </row>
    <row r="6261" spans="1:22" s="8" customFormat="1" ht="206.25" x14ac:dyDescent="0.3">
      <c r="A6261" s="16">
        <v>6256</v>
      </c>
      <c r="B6261" s="21" t="s">
        <v>5886</v>
      </c>
      <c r="C6261" s="16" t="s">
        <v>5887</v>
      </c>
      <c r="D6261" s="16" t="s">
        <v>5888</v>
      </c>
      <c r="E6261" s="16" t="s">
        <v>5889</v>
      </c>
      <c r="F6261" s="16"/>
      <c r="G6261" s="75" t="s">
        <v>1493</v>
      </c>
      <c r="H6261" s="257">
        <v>1277640</v>
      </c>
      <c r="I6261" s="257">
        <v>26</v>
      </c>
      <c r="J6261" s="75">
        <v>0</v>
      </c>
      <c r="K6261" s="75">
        <v>0</v>
      </c>
      <c r="L6261" s="75">
        <v>0</v>
      </c>
      <c r="M6261" s="75">
        <v>0</v>
      </c>
      <c r="N6261" s="75">
        <v>0</v>
      </c>
      <c r="O6261" s="75">
        <v>0</v>
      </c>
      <c r="P6261" s="75">
        <v>0</v>
      </c>
      <c r="Q6261" s="75">
        <v>0</v>
      </c>
      <c r="R6261" s="16">
        <v>1277640</v>
      </c>
      <c r="S6261" s="75">
        <v>26</v>
      </c>
      <c r="T6261" s="75" t="s">
        <v>76</v>
      </c>
      <c r="U6261" s="75"/>
      <c r="V6261" s="75"/>
    </row>
    <row r="6262" spans="1:22" s="8" customFormat="1" ht="131.25" x14ac:dyDescent="0.3">
      <c r="A6262" s="16">
        <v>6257</v>
      </c>
      <c r="B6262" s="21" t="s">
        <v>8972</v>
      </c>
      <c r="C6262" s="16" t="s">
        <v>8973</v>
      </c>
      <c r="D6262" s="16" t="s">
        <v>1905</v>
      </c>
      <c r="E6262" s="16" t="s">
        <v>8974</v>
      </c>
      <c r="F6262" s="16"/>
      <c r="G6262" s="75" t="s">
        <v>33</v>
      </c>
      <c r="H6262" s="257">
        <v>187143.99999999997</v>
      </c>
      <c r="I6262" s="257">
        <v>87</v>
      </c>
      <c r="J6262" s="75">
        <v>318729.60000000003</v>
      </c>
      <c r="K6262" s="75">
        <v>124</v>
      </c>
      <c r="L6262" s="75">
        <v>257040</v>
      </c>
      <c r="M6262" s="75">
        <v>100</v>
      </c>
      <c r="N6262" s="75">
        <v>257040</v>
      </c>
      <c r="O6262" s="75">
        <v>100</v>
      </c>
      <c r="P6262" s="75">
        <v>257040</v>
      </c>
      <c r="Q6262" s="75">
        <v>100</v>
      </c>
      <c r="R6262" s="16">
        <v>1276993.6000000001</v>
      </c>
      <c r="S6262" s="75">
        <v>511</v>
      </c>
      <c r="T6262" s="75" t="s">
        <v>213</v>
      </c>
      <c r="U6262" s="75" t="s">
        <v>83</v>
      </c>
      <c r="V6262" s="75" t="s">
        <v>8975</v>
      </c>
    </row>
    <row r="6263" spans="1:22" s="8" customFormat="1" ht="37.5" x14ac:dyDescent="0.3">
      <c r="A6263" s="16">
        <v>6258</v>
      </c>
      <c r="B6263" s="21" t="s">
        <v>2062</v>
      </c>
      <c r="C6263" s="16" t="s">
        <v>2063</v>
      </c>
      <c r="D6263" s="16" t="s">
        <v>2064</v>
      </c>
      <c r="E6263" s="16" t="s">
        <v>7169</v>
      </c>
      <c r="F6263" s="16"/>
      <c r="G6263" s="75" t="s">
        <v>9322</v>
      </c>
      <c r="H6263" s="257">
        <v>1276800</v>
      </c>
      <c r="I6263" s="257" t="s">
        <v>9117</v>
      </c>
      <c r="J6263" s="75"/>
      <c r="K6263" s="75"/>
      <c r="L6263" s="75"/>
      <c r="M6263" s="75"/>
      <c r="N6263" s="75"/>
      <c r="O6263" s="75"/>
      <c r="P6263" s="75"/>
      <c r="Q6263" s="75"/>
      <c r="R6263" s="16">
        <v>1276800</v>
      </c>
      <c r="S6263" s="75">
        <v>200</v>
      </c>
      <c r="T6263" s="75" t="s">
        <v>76</v>
      </c>
      <c r="U6263" s="75" t="s">
        <v>455</v>
      </c>
      <c r="V6263" s="75" t="s">
        <v>10968</v>
      </c>
    </row>
    <row r="6264" spans="1:22" s="8" customFormat="1" ht="56.25" x14ac:dyDescent="0.3">
      <c r="A6264" s="16">
        <v>6259</v>
      </c>
      <c r="B6264" s="21" t="s">
        <v>417</v>
      </c>
      <c r="C6264" s="16" t="s">
        <v>1577</v>
      </c>
      <c r="D6264" s="16" t="s">
        <v>1578</v>
      </c>
      <c r="E6264" s="16" t="s">
        <v>10466</v>
      </c>
      <c r="F6264" s="16"/>
      <c r="G6264" s="75" t="s">
        <v>9115</v>
      </c>
      <c r="H6264" s="257">
        <v>1275832.99</v>
      </c>
      <c r="I6264" s="257" t="s">
        <v>9266</v>
      </c>
      <c r="J6264" s="75"/>
      <c r="K6264" s="75"/>
      <c r="L6264" s="75"/>
      <c r="M6264" s="75"/>
      <c r="N6264" s="75"/>
      <c r="O6264" s="75"/>
      <c r="P6264" s="75"/>
      <c r="Q6264" s="75"/>
      <c r="R6264" s="16">
        <v>1275832.99</v>
      </c>
      <c r="S6264" s="75">
        <v>4</v>
      </c>
      <c r="T6264" s="75" t="s">
        <v>76</v>
      </c>
      <c r="U6264" s="75" t="s">
        <v>2567</v>
      </c>
      <c r="V6264" s="75" t="s">
        <v>5437</v>
      </c>
    </row>
    <row r="6265" spans="1:22" s="8" customFormat="1" ht="75" x14ac:dyDescent="0.3">
      <c r="A6265" s="16">
        <v>6260</v>
      </c>
      <c r="B6265" s="21" t="s">
        <v>326</v>
      </c>
      <c r="C6265" s="16" t="s">
        <v>327</v>
      </c>
      <c r="D6265" s="16" t="s">
        <v>328</v>
      </c>
      <c r="E6265" s="16" t="s">
        <v>1949</v>
      </c>
      <c r="F6265" s="16" t="s">
        <v>1950</v>
      </c>
      <c r="G6265" s="75" t="s">
        <v>24</v>
      </c>
      <c r="H6265" s="257">
        <v>1275000</v>
      </c>
      <c r="I6265" s="257">
        <v>3000</v>
      </c>
      <c r="J6265" s="75">
        <v>0</v>
      </c>
      <c r="K6265" s="75">
        <v>0</v>
      </c>
      <c r="L6265" s="75">
        <v>0</v>
      </c>
      <c r="M6265" s="75">
        <v>0</v>
      </c>
      <c r="N6265" s="75">
        <v>0</v>
      </c>
      <c r="O6265" s="75">
        <v>0</v>
      </c>
      <c r="P6265" s="75">
        <v>0</v>
      </c>
      <c r="Q6265" s="75">
        <v>0</v>
      </c>
      <c r="R6265" s="16">
        <v>1275000</v>
      </c>
      <c r="S6265" s="75">
        <v>3000</v>
      </c>
      <c r="T6265" s="75" t="s">
        <v>913</v>
      </c>
      <c r="U6265" s="75" t="s">
        <v>35</v>
      </c>
      <c r="V6265" s="75" t="s">
        <v>1951</v>
      </c>
    </row>
    <row r="6266" spans="1:22" s="8" customFormat="1" ht="393.75" x14ac:dyDescent="0.3">
      <c r="A6266" s="16">
        <v>6261</v>
      </c>
      <c r="B6266" s="21" t="s">
        <v>6046</v>
      </c>
      <c r="C6266" s="16" t="s">
        <v>6047</v>
      </c>
      <c r="D6266" s="16" t="s">
        <v>6048</v>
      </c>
      <c r="E6266" s="16" t="s">
        <v>6049</v>
      </c>
      <c r="F6266" s="16"/>
      <c r="G6266" s="75" t="s">
        <v>2654</v>
      </c>
      <c r="H6266" s="257">
        <v>1275000</v>
      </c>
      <c r="I6266" s="257">
        <v>750</v>
      </c>
      <c r="J6266" s="75">
        <v>0</v>
      </c>
      <c r="K6266" s="75">
        <v>0</v>
      </c>
      <c r="L6266" s="75">
        <v>0</v>
      </c>
      <c r="M6266" s="75">
        <v>0</v>
      </c>
      <c r="N6266" s="75">
        <v>0</v>
      </c>
      <c r="O6266" s="75">
        <v>0</v>
      </c>
      <c r="P6266" s="75">
        <v>0</v>
      </c>
      <c r="Q6266" s="75">
        <v>0</v>
      </c>
      <c r="R6266" s="16">
        <v>1275000</v>
      </c>
      <c r="S6266" s="75">
        <v>750</v>
      </c>
      <c r="T6266" s="75" t="s">
        <v>76</v>
      </c>
      <c r="U6266" s="75"/>
      <c r="V6266" s="75"/>
    </row>
    <row r="6267" spans="1:22" s="8" customFormat="1" ht="75" x14ac:dyDescent="0.3">
      <c r="A6267" s="16">
        <v>6262</v>
      </c>
      <c r="B6267" s="51" t="s">
        <v>4958</v>
      </c>
      <c r="C6267" s="51" t="s">
        <v>15249</v>
      </c>
      <c r="D6267" s="51" t="s">
        <v>15250</v>
      </c>
      <c r="E6267" s="51" t="s">
        <v>15251</v>
      </c>
      <c r="F6267" s="40" t="s">
        <v>14449</v>
      </c>
      <c r="G6267" s="256" t="s">
        <v>9122</v>
      </c>
      <c r="H6267" s="502">
        <v>1274000</v>
      </c>
      <c r="I6267" s="257" t="s">
        <v>15252</v>
      </c>
      <c r="J6267" s="82"/>
      <c r="K6267" s="82"/>
      <c r="L6267" s="82"/>
      <c r="M6267" s="82"/>
      <c r="N6267" s="82"/>
      <c r="O6267" s="82"/>
      <c r="P6267" s="82"/>
      <c r="Q6267" s="82"/>
      <c r="R6267" s="16">
        <v>1274000</v>
      </c>
      <c r="S6267" s="75">
        <v>325</v>
      </c>
      <c r="T6267" s="256" t="s">
        <v>14655</v>
      </c>
      <c r="U6267" s="256"/>
      <c r="V6267" s="82"/>
    </row>
    <row r="6268" spans="1:22" s="8" customFormat="1" x14ac:dyDescent="0.3">
      <c r="A6268" s="16">
        <v>6263</v>
      </c>
      <c r="B6268" s="118" t="s">
        <v>679</v>
      </c>
      <c r="C6268" s="118" t="s">
        <v>680</v>
      </c>
      <c r="D6268" s="118" t="s">
        <v>681</v>
      </c>
      <c r="E6268" s="118"/>
      <c r="F6268" s="118" t="s">
        <v>14449</v>
      </c>
      <c r="G6268" s="105" t="s">
        <v>33</v>
      </c>
      <c r="H6268" s="104">
        <v>242185</v>
      </c>
      <c r="I6268" s="104">
        <v>10</v>
      </c>
      <c r="J6268" s="105">
        <v>257927</v>
      </c>
      <c r="K6268" s="105">
        <v>10</v>
      </c>
      <c r="L6268" s="105">
        <v>257927</v>
      </c>
      <c r="M6268" s="105">
        <v>10</v>
      </c>
      <c r="N6268" s="105">
        <v>257927</v>
      </c>
      <c r="O6268" s="105">
        <v>10</v>
      </c>
      <c r="P6268" s="105">
        <v>257927</v>
      </c>
      <c r="Q6268" s="105">
        <v>10</v>
      </c>
      <c r="R6268" s="16">
        <v>1273893</v>
      </c>
      <c r="S6268" s="105">
        <v>100</v>
      </c>
      <c r="T6268" s="76" t="s">
        <v>15403</v>
      </c>
      <c r="U6268" s="105"/>
      <c r="V6268" s="105"/>
    </row>
    <row r="6269" spans="1:22" s="8" customFormat="1" ht="375" x14ac:dyDescent="0.3">
      <c r="A6269" s="16">
        <v>6264</v>
      </c>
      <c r="B6269" s="21" t="s">
        <v>8976</v>
      </c>
      <c r="C6269" s="16" t="s">
        <v>8178</v>
      </c>
      <c r="D6269" s="16" t="s">
        <v>320</v>
      </c>
      <c r="E6269" s="16" t="s">
        <v>8179</v>
      </c>
      <c r="F6269" s="16"/>
      <c r="G6269" s="75" t="s">
        <v>33</v>
      </c>
      <c r="H6269" s="257">
        <v>219599.99999999997</v>
      </c>
      <c r="I6269" s="257">
        <v>8</v>
      </c>
      <c r="J6269" s="75">
        <v>263519.99999999994</v>
      </c>
      <c r="K6269" s="75">
        <v>8</v>
      </c>
      <c r="L6269" s="75">
        <v>263519.99999999994</v>
      </c>
      <c r="M6269" s="75">
        <v>8</v>
      </c>
      <c r="N6269" s="75">
        <v>263519.99999999994</v>
      </c>
      <c r="O6269" s="75">
        <v>8</v>
      </c>
      <c r="P6269" s="75">
        <v>263519.99999999994</v>
      </c>
      <c r="Q6269" s="75">
        <v>8</v>
      </c>
      <c r="R6269" s="16">
        <v>1273679.9999999998</v>
      </c>
      <c r="S6269" s="75">
        <v>40</v>
      </c>
      <c r="T6269" s="75" t="s">
        <v>213</v>
      </c>
      <c r="U6269" s="75" t="s">
        <v>294</v>
      </c>
      <c r="V6269" s="75" t="s">
        <v>549</v>
      </c>
    </row>
    <row r="6270" spans="1:22" s="8" customFormat="1" ht="409.5" x14ac:dyDescent="0.3">
      <c r="A6270" s="16">
        <v>6265</v>
      </c>
      <c r="B6270" s="21" t="s">
        <v>532</v>
      </c>
      <c r="C6270" s="16" t="s">
        <v>2974</v>
      </c>
      <c r="D6270" s="16" t="s">
        <v>2975</v>
      </c>
      <c r="E6270" s="16" t="s">
        <v>5924</v>
      </c>
      <c r="F6270" s="16"/>
      <c r="G6270" s="75" t="s">
        <v>1493</v>
      </c>
      <c r="H6270" s="257">
        <v>1273552</v>
      </c>
      <c r="I6270" s="257">
        <v>7</v>
      </c>
      <c r="J6270" s="75">
        <v>0</v>
      </c>
      <c r="K6270" s="75">
        <v>0</v>
      </c>
      <c r="L6270" s="75">
        <v>0</v>
      </c>
      <c r="M6270" s="75">
        <v>0</v>
      </c>
      <c r="N6270" s="75">
        <v>0</v>
      </c>
      <c r="O6270" s="75">
        <v>0</v>
      </c>
      <c r="P6270" s="75">
        <v>0</v>
      </c>
      <c r="Q6270" s="75">
        <v>0</v>
      </c>
      <c r="R6270" s="16">
        <v>1273552</v>
      </c>
      <c r="S6270" s="75">
        <v>7</v>
      </c>
      <c r="T6270" s="75" t="s">
        <v>76</v>
      </c>
      <c r="U6270" s="75"/>
      <c r="V6270" s="75"/>
    </row>
    <row r="6271" spans="1:22" s="8" customFormat="1" ht="409.5" x14ac:dyDescent="0.3">
      <c r="A6271" s="16">
        <v>6266</v>
      </c>
      <c r="B6271" s="21" t="s">
        <v>2189</v>
      </c>
      <c r="C6271" s="16" t="s">
        <v>2190</v>
      </c>
      <c r="D6271" s="16" t="s">
        <v>1799</v>
      </c>
      <c r="E6271" s="16" t="s">
        <v>2191</v>
      </c>
      <c r="F6271" s="16"/>
      <c r="G6271" s="75" t="s">
        <v>1493</v>
      </c>
      <c r="H6271" s="257">
        <v>312723</v>
      </c>
      <c r="I6271" s="257">
        <v>100</v>
      </c>
      <c r="J6271" s="75">
        <v>226156.35777</v>
      </c>
      <c r="K6271" s="75">
        <v>100</v>
      </c>
      <c r="L6271" s="75">
        <v>235202.6120808</v>
      </c>
      <c r="M6271" s="75">
        <v>100</v>
      </c>
      <c r="N6271" s="75">
        <v>244610.71656403202</v>
      </c>
      <c r="O6271" s="75">
        <v>100</v>
      </c>
      <c r="P6271" s="75">
        <v>254395.1452265933</v>
      </c>
      <c r="Q6271" s="75">
        <v>100</v>
      </c>
      <c r="R6271" s="16">
        <v>1273087.8316414254</v>
      </c>
      <c r="S6271" s="75">
        <v>500</v>
      </c>
      <c r="T6271" s="75" t="s">
        <v>966</v>
      </c>
      <c r="U6271" s="75" t="s">
        <v>83</v>
      </c>
      <c r="V6271" s="75" t="s">
        <v>199</v>
      </c>
    </row>
    <row r="6272" spans="1:22" s="8" customFormat="1" ht="75" x14ac:dyDescent="0.3">
      <c r="A6272" s="16">
        <v>6267</v>
      </c>
      <c r="B6272" s="21" t="s">
        <v>921</v>
      </c>
      <c r="C6272" s="16" t="s">
        <v>922</v>
      </c>
      <c r="D6272" s="16" t="s">
        <v>923</v>
      </c>
      <c r="E6272" s="16" t="s">
        <v>925</v>
      </c>
      <c r="F6272" s="40" t="s">
        <v>926</v>
      </c>
      <c r="G6272" s="75" t="s">
        <v>33</v>
      </c>
      <c r="H6272" s="257">
        <v>409801.60000000003</v>
      </c>
      <c r="I6272" s="257">
        <v>20</v>
      </c>
      <c r="J6272" s="75">
        <v>424144.65600000002</v>
      </c>
      <c r="K6272" s="75">
        <v>20</v>
      </c>
      <c r="L6272" s="75">
        <v>438989.71896000003</v>
      </c>
      <c r="M6272" s="75">
        <v>20</v>
      </c>
      <c r="N6272" s="75">
        <v>0</v>
      </c>
      <c r="O6272" s="75">
        <v>0</v>
      </c>
      <c r="P6272" s="75">
        <v>0</v>
      </c>
      <c r="Q6272" s="75">
        <v>0</v>
      </c>
      <c r="R6272" s="16">
        <v>1272935.97496</v>
      </c>
      <c r="S6272" s="75">
        <v>60</v>
      </c>
      <c r="T6272" s="75" t="s">
        <v>913</v>
      </c>
      <c r="U6272" s="75" t="s">
        <v>35</v>
      </c>
      <c r="V6272" s="75" t="s">
        <v>924</v>
      </c>
    </row>
    <row r="6273" spans="1:22" s="8" customFormat="1" ht="75" x14ac:dyDescent="0.3">
      <c r="A6273" s="16">
        <v>6268</v>
      </c>
      <c r="B6273" s="21" t="s">
        <v>921</v>
      </c>
      <c r="C6273" s="16" t="s">
        <v>922</v>
      </c>
      <c r="D6273" s="16" t="s">
        <v>923</v>
      </c>
      <c r="E6273" s="16" t="s">
        <v>925</v>
      </c>
      <c r="F6273" s="16" t="s">
        <v>926</v>
      </c>
      <c r="G6273" s="75">
        <v>796</v>
      </c>
      <c r="H6273" s="257">
        <v>409801.60000000003</v>
      </c>
      <c r="I6273" s="257">
        <v>20</v>
      </c>
      <c r="J6273" s="75">
        <v>424144.65600000002</v>
      </c>
      <c r="K6273" s="75">
        <v>20</v>
      </c>
      <c r="L6273" s="75">
        <v>438989.71896000003</v>
      </c>
      <c r="M6273" s="75">
        <v>20</v>
      </c>
      <c r="N6273" s="75">
        <v>0</v>
      </c>
      <c r="O6273" s="75">
        <v>0</v>
      </c>
      <c r="P6273" s="75">
        <v>0</v>
      </c>
      <c r="Q6273" s="75">
        <v>0</v>
      </c>
      <c r="R6273" s="16">
        <v>1272935.97496</v>
      </c>
      <c r="S6273" s="75">
        <v>60</v>
      </c>
      <c r="T6273" s="75" t="s">
        <v>913</v>
      </c>
      <c r="U6273" s="75" t="s">
        <v>35</v>
      </c>
      <c r="V6273" s="75" t="s">
        <v>924</v>
      </c>
    </row>
    <row r="6274" spans="1:22" s="8" customFormat="1" ht="75" x14ac:dyDescent="0.3">
      <c r="A6274" s="16">
        <v>6269</v>
      </c>
      <c r="B6274" s="16" t="s">
        <v>13182</v>
      </c>
      <c r="C6274" s="16" t="s">
        <v>13183</v>
      </c>
      <c r="D6274" s="16" t="s">
        <v>13184</v>
      </c>
      <c r="E6274" s="16" t="s">
        <v>13185</v>
      </c>
      <c r="F6274" s="16"/>
      <c r="G6274" s="71" t="s">
        <v>9114</v>
      </c>
      <c r="H6274" s="104">
        <v>1272230.3600000001</v>
      </c>
      <c r="I6274" s="104" t="s">
        <v>9266</v>
      </c>
      <c r="J6274" s="104"/>
      <c r="K6274" s="104"/>
      <c r="L6274" s="104"/>
      <c r="M6274" s="104"/>
      <c r="N6274" s="104"/>
      <c r="O6274" s="104"/>
      <c r="P6274" s="104"/>
      <c r="Q6274" s="104"/>
      <c r="R6274" s="16">
        <v>1272230.3600000001</v>
      </c>
      <c r="S6274" s="339">
        <v>4</v>
      </c>
      <c r="T6274" s="76" t="s">
        <v>12910</v>
      </c>
      <c r="U6274" s="105" t="s">
        <v>2567</v>
      </c>
      <c r="V6274" s="105"/>
    </row>
    <row r="6275" spans="1:22" s="8" customFormat="1" ht="37.5" x14ac:dyDescent="0.3">
      <c r="A6275" s="16">
        <v>6270</v>
      </c>
      <c r="B6275" s="21" t="s">
        <v>2062</v>
      </c>
      <c r="C6275" s="16" t="s">
        <v>2063</v>
      </c>
      <c r="D6275" s="16" t="s">
        <v>2064</v>
      </c>
      <c r="E6275" s="16" t="s">
        <v>10759</v>
      </c>
      <c r="F6275" s="16"/>
      <c r="G6275" s="75" t="s">
        <v>9322</v>
      </c>
      <c r="H6275" s="257">
        <v>1271961.6000000001</v>
      </c>
      <c r="I6275" s="257" t="s">
        <v>9117</v>
      </c>
      <c r="J6275" s="75"/>
      <c r="K6275" s="75"/>
      <c r="L6275" s="75"/>
      <c r="M6275" s="75"/>
      <c r="N6275" s="75"/>
      <c r="O6275" s="75"/>
      <c r="P6275" s="75"/>
      <c r="Q6275" s="75"/>
      <c r="R6275" s="16">
        <v>1271961.6000000001</v>
      </c>
      <c r="S6275" s="75">
        <v>200</v>
      </c>
      <c r="T6275" s="75" t="s">
        <v>76</v>
      </c>
      <c r="U6275" s="75" t="s">
        <v>455</v>
      </c>
      <c r="V6275" s="75" t="s">
        <v>10968</v>
      </c>
    </row>
    <row r="6276" spans="1:22" s="8" customFormat="1" ht="75" x14ac:dyDescent="0.3">
      <c r="A6276" s="16">
        <v>6271</v>
      </c>
      <c r="B6276" s="21" t="s">
        <v>2371</v>
      </c>
      <c r="C6276" s="16" t="s">
        <v>5328</v>
      </c>
      <c r="D6276" s="16" t="s">
        <v>5329</v>
      </c>
      <c r="E6276" s="16" t="s">
        <v>10710</v>
      </c>
      <c r="F6276" s="16"/>
      <c r="G6276" s="75" t="s">
        <v>9115</v>
      </c>
      <c r="H6276" s="257">
        <v>1270746.3999999999</v>
      </c>
      <c r="I6276" s="257" t="s">
        <v>9201</v>
      </c>
      <c r="J6276" s="75"/>
      <c r="K6276" s="75"/>
      <c r="L6276" s="75"/>
      <c r="M6276" s="75"/>
      <c r="N6276" s="75"/>
      <c r="O6276" s="75"/>
      <c r="P6276" s="75"/>
      <c r="Q6276" s="75"/>
      <c r="R6276" s="16">
        <v>1270746.3999999999</v>
      </c>
      <c r="S6276" s="75">
        <v>5</v>
      </c>
      <c r="T6276" s="75" t="s">
        <v>76</v>
      </c>
      <c r="U6276" s="75" t="s">
        <v>83</v>
      </c>
      <c r="V6276" s="75" t="s">
        <v>2900</v>
      </c>
    </row>
    <row r="6277" spans="1:22" s="8" customFormat="1" ht="206.25" x14ac:dyDescent="0.3">
      <c r="A6277" s="16">
        <v>6272</v>
      </c>
      <c r="B6277" s="21" t="s">
        <v>6079</v>
      </c>
      <c r="C6277" s="16" t="s">
        <v>6080</v>
      </c>
      <c r="D6277" s="16" t="s">
        <v>6081</v>
      </c>
      <c r="E6277" s="16" t="s">
        <v>6082</v>
      </c>
      <c r="F6277" s="16"/>
      <c r="G6277" s="75" t="s">
        <v>1493</v>
      </c>
      <c r="H6277" s="257">
        <v>1270500</v>
      </c>
      <c r="I6277" s="257">
        <v>1</v>
      </c>
      <c r="J6277" s="75">
        <v>0</v>
      </c>
      <c r="K6277" s="75">
        <v>0</v>
      </c>
      <c r="L6277" s="75">
        <v>0</v>
      </c>
      <c r="M6277" s="75">
        <v>0</v>
      </c>
      <c r="N6277" s="75">
        <v>0</v>
      </c>
      <c r="O6277" s="75">
        <v>0</v>
      </c>
      <c r="P6277" s="75">
        <v>0</v>
      </c>
      <c r="Q6277" s="75">
        <v>0</v>
      </c>
      <c r="R6277" s="16">
        <v>1270500</v>
      </c>
      <c r="S6277" s="75">
        <v>1</v>
      </c>
      <c r="T6277" s="75" t="s">
        <v>76</v>
      </c>
      <c r="U6277" s="75"/>
      <c r="V6277" s="75"/>
    </row>
    <row r="6278" spans="1:22" s="8" customFormat="1" ht="56.25" x14ac:dyDescent="0.3">
      <c r="A6278" s="16">
        <v>6273</v>
      </c>
      <c r="B6278" s="21" t="s">
        <v>2391</v>
      </c>
      <c r="C6278" s="16" t="s">
        <v>2392</v>
      </c>
      <c r="D6278" s="16" t="s">
        <v>2393</v>
      </c>
      <c r="E6278" s="16" t="s">
        <v>10790</v>
      </c>
      <c r="F6278" s="16"/>
      <c r="G6278" s="75" t="s">
        <v>7084</v>
      </c>
      <c r="H6278" s="257">
        <v>1270080</v>
      </c>
      <c r="I6278" s="257" t="s">
        <v>10791</v>
      </c>
      <c r="J6278" s="75"/>
      <c r="K6278" s="75"/>
      <c r="L6278" s="75"/>
      <c r="M6278" s="75"/>
      <c r="N6278" s="75"/>
      <c r="O6278" s="75"/>
      <c r="P6278" s="75"/>
      <c r="Q6278" s="75"/>
      <c r="R6278" s="16">
        <v>1270080</v>
      </c>
      <c r="S6278" s="75">
        <v>450</v>
      </c>
      <c r="T6278" s="75" t="s">
        <v>76</v>
      </c>
      <c r="U6278" s="75" t="s">
        <v>2567</v>
      </c>
      <c r="V6278" s="75" t="s">
        <v>10788</v>
      </c>
    </row>
    <row r="6279" spans="1:22" s="8" customFormat="1" ht="75" x14ac:dyDescent="0.3">
      <c r="A6279" s="16">
        <v>6274</v>
      </c>
      <c r="B6279" s="21" t="s">
        <v>1841</v>
      </c>
      <c r="C6279" s="16" t="s">
        <v>1842</v>
      </c>
      <c r="D6279" s="16" t="s">
        <v>1843</v>
      </c>
      <c r="E6279" s="16" t="s">
        <v>2615</v>
      </c>
      <c r="F6279" s="16"/>
      <c r="G6279" s="75" t="s">
        <v>1493</v>
      </c>
      <c r="H6279" s="257">
        <v>243000</v>
      </c>
      <c r="I6279" s="257">
        <v>27</v>
      </c>
      <c r="J6279" s="75">
        <v>85050</v>
      </c>
      <c r="K6279" s="75">
        <v>9</v>
      </c>
      <c r="L6279" s="75">
        <v>297675</v>
      </c>
      <c r="M6279" s="75">
        <v>30</v>
      </c>
      <c r="N6279" s="75">
        <v>248062</v>
      </c>
      <c r="O6279" s="75">
        <v>25</v>
      </c>
      <c r="P6279" s="75">
        <v>395907</v>
      </c>
      <c r="Q6279" s="75">
        <v>38</v>
      </c>
      <c r="R6279" s="16">
        <v>1269694</v>
      </c>
      <c r="S6279" s="75">
        <v>129</v>
      </c>
      <c r="T6279" s="75" t="s">
        <v>50</v>
      </c>
      <c r="U6279" s="75" t="s">
        <v>2567</v>
      </c>
      <c r="V6279" s="75" t="s">
        <v>199</v>
      </c>
    </row>
    <row r="6280" spans="1:22" s="8" customFormat="1" x14ac:dyDescent="0.3">
      <c r="A6280" s="16">
        <v>6275</v>
      </c>
      <c r="B6280" s="21" t="s">
        <v>2755</v>
      </c>
      <c r="C6280" s="16" t="s">
        <v>2756</v>
      </c>
      <c r="D6280" s="16" t="s">
        <v>1760</v>
      </c>
      <c r="E6280" s="16" t="s">
        <v>10448</v>
      </c>
      <c r="F6280" s="16"/>
      <c r="G6280" s="75" t="s">
        <v>7084</v>
      </c>
      <c r="H6280" s="257">
        <v>1269374.3999999999</v>
      </c>
      <c r="I6280" s="257" t="s">
        <v>10457</v>
      </c>
      <c r="J6280" s="75"/>
      <c r="K6280" s="75"/>
      <c r="L6280" s="75"/>
      <c r="M6280" s="75"/>
      <c r="N6280" s="75"/>
      <c r="O6280" s="75"/>
      <c r="P6280" s="75"/>
      <c r="Q6280" s="75"/>
      <c r="R6280" s="16">
        <v>1269374.3999999999</v>
      </c>
      <c r="S6280" s="75">
        <v>1799</v>
      </c>
      <c r="T6280" s="75" t="s">
        <v>76</v>
      </c>
      <c r="U6280" s="75" t="s">
        <v>2567</v>
      </c>
      <c r="V6280" s="75" t="s">
        <v>10450</v>
      </c>
    </row>
    <row r="6281" spans="1:22" s="8" customFormat="1" ht="56.25" x14ac:dyDescent="0.3">
      <c r="A6281" s="16">
        <v>6276</v>
      </c>
      <c r="B6281" s="113" t="s">
        <v>16300</v>
      </c>
      <c r="C6281" s="113" t="s">
        <v>16301</v>
      </c>
      <c r="D6281" s="113" t="s">
        <v>16302</v>
      </c>
      <c r="E6281" s="113" t="s">
        <v>16303</v>
      </c>
      <c r="F6281" s="17">
        <v>6980</v>
      </c>
      <c r="G6281" s="78" t="s">
        <v>33</v>
      </c>
      <c r="H6281" s="87">
        <v>1268376.08</v>
      </c>
      <c r="I6281" s="87">
        <v>4</v>
      </c>
      <c r="J6281" s="167"/>
      <c r="K6281" s="167"/>
      <c r="L6281" s="167"/>
      <c r="M6281" s="167"/>
      <c r="N6281" s="167"/>
      <c r="O6281" s="167"/>
      <c r="P6281" s="167"/>
      <c r="Q6281" s="167"/>
      <c r="R6281" s="16">
        <v>1268376.08</v>
      </c>
      <c r="S6281" s="177">
        <v>4</v>
      </c>
      <c r="T6281" s="78" t="s">
        <v>15928</v>
      </c>
      <c r="U6281" s="79" t="s">
        <v>199</v>
      </c>
      <c r="V6281" s="79" t="s">
        <v>199</v>
      </c>
    </row>
    <row r="6282" spans="1:22" s="8" customFormat="1" ht="409.5" x14ac:dyDescent="0.3">
      <c r="A6282" s="16">
        <v>6277</v>
      </c>
      <c r="B6282" s="20" t="s">
        <v>993</v>
      </c>
      <c r="C6282" s="17" t="s">
        <v>1540</v>
      </c>
      <c r="D6282" s="41" t="s">
        <v>1541</v>
      </c>
      <c r="E6282" s="41" t="s">
        <v>1542</v>
      </c>
      <c r="F6282" s="17"/>
      <c r="G6282" s="75" t="s">
        <v>1493</v>
      </c>
      <c r="H6282" s="257">
        <v>300718.59999999998</v>
      </c>
      <c r="I6282" s="257">
        <v>70</v>
      </c>
      <c r="J6282" s="75">
        <v>227686.94</v>
      </c>
      <c r="K6282" s="75">
        <v>50</v>
      </c>
      <c r="L6282" s="75">
        <v>236794.41760000002</v>
      </c>
      <c r="M6282" s="75">
        <v>50</v>
      </c>
      <c r="N6282" s="75">
        <v>246266.19430400003</v>
      </c>
      <c r="O6282" s="75">
        <v>50</v>
      </c>
      <c r="P6282" s="75">
        <v>256116.84207616004</v>
      </c>
      <c r="Q6282" s="75">
        <v>50</v>
      </c>
      <c r="R6282" s="16">
        <v>1267582.9939801602</v>
      </c>
      <c r="S6282" s="75">
        <v>270</v>
      </c>
      <c r="T6282" s="75" t="s">
        <v>966</v>
      </c>
      <c r="U6282" s="75" t="s">
        <v>1097</v>
      </c>
      <c r="V6282" s="75" t="s">
        <v>1543</v>
      </c>
    </row>
    <row r="6283" spans="1:22" s="8" customFormat="1" ht="75" x14ac:dyDescent="0.3">
      <c r="A6283" s="16">
        <v>6278</v>
      </c>
      <c r="B6283" s="21" t="s">
        <v>927</v>
      </c>
      <c r="C6283" s="16" t="s">
        <v>928</v>
      </c>
      <c r="D6283" s="16" t="s">
        <v>929</v>
      </c>
      <c r="E6283" s="16" t="s">
        <v>930</v>
      </c>
      <c r="F6283" s="40" t="s">
        <v>931</v>
      </c>
      <c r="G6283" s="75" t="s">
        <v>33</v>
      </c>
      <c r="H6283" s="257">
        <v>408051.27999999997</v>
      </c>
      <c r="I6283" s="257">
        <v>20</v>
      </c>
      <c r="J6283" s="75">
        <v>422333.07479999994</v>
      </c>
      <c r="K6283" s="75">
        <v>20</v>
      </c>
      <c r="L6283" s="75">
        <v>437114.73241799988</v>
      </c>
      <c r="M6283" s="75">
        <v>20</v>
      </c>
      <c r="N6283" s="75">
        <v>0</v>
      </c>
      <c r="O6283" s="75">
        <v>0</v>
      </c>
      <c r="P6283" s="75">
        <v>0</v>
      </c>
      <c r="Q6283" s="75">
        <v>0</v>
      </c>
      <c r="R6283" s="16">
        <v>1267499.0872179996</v>
      </c>
      <c r="S6283" s="75">
        <v>60</v>
      </c>
      <c r="T6283" s="75" t="s">
        <v>913</v>
      </c>
      <c r="U6283" s="75" t="s">
        <v>35</v>
      </c>
      <c r="V6283" s="75" t="s">
        <v>932</v>
      </c>
    </row>
    <row r="6284" spans="1:22" s="8" customFormat="1" ht="75" x14ac:dyDescent="0.3">
      <c r="A6284" s="16">
        <v>6279</v>
      </c>
      <c r="B6284" s="21" t="s">
        <v>927</v>
      </c>
      <c r="C6284" s="16" t="s">
        <v>928</v>
      </c>
      <c r="D6284" s="16" t="s">
        <v>929</v>
      </c>
      <c r="E6284" s="16" t="s">
        <v>930</v>
      </c>
      <c r="F6284" s="16" t="s">
        <v>931</v>
      </c>
      <c r="G6284" s="75">
        <v>796</v>
      </c>
      <c r="H6284" s="257">
        <v>408051.27999999997</v>
      </c>
      <c r="I6284" s="257">
        <v>20</v>
      </c>
      <c r="J6284" s="75">
        <v>422333.07479999994</v>
      </c>
      <c r="K6284" s="75">
        <v>20</v>
      </c>
      <c r="L6284" s="75">
        <v>437114.73241799988</v>
      </c>
      <c r="M6284" s="75">
        <v>20</v>
      </c>
      <c r="N6284" s="75">
        <v>0</v>
      </c>
      <c r="O6284" s="75">
        <v>0</v>
      </c>
      <c r="P6284" s="75">
        <v>0</v>
      </c>
      <c r="Q6284" s="75">
        <v>0</v>
      </c>
      <c r="R6284" s="16">
        <v>1267499.0872179996</v>
      </c>
      <c r="S6284" s="75">
        <v>60</v>
      </c>
      <c r="T6284" s="75" t="s">
        <v>913</v>
      </c>
      <c r="U6284" s="75" t="s">
        <v>35</v>
      </c>
      <c r="V6284" s="75" t="s">
        <v>932</v>
      </c>
    </row>
    <row r="6285" spans="1:22" s="8" customFormat="1" ht="93.75" x14ac:dyDescent="0.3">
      <c r="A6285" s="16">
        <v>6280</v>
      </c>
      <c r="B6285" s="114" t="s">
        <v>1784</v>
      </c>
      <c r="C6285" s="114" t="s">
        <v>1785</v>
      </c>
      <c r="D6285" s="114" t="s">
        <v>3311</v>
      </c>
      <c r="E6285" s="114" t="s">
        <v>14313</v>
      </c>
      <c r="F6285" s="114"/>
      <c r="G6285" s="76" t="s">
        <v>33</v>
      </c>
      <c r="H6285" s="85">
        <v>203000</v>
      </c>
      <c r="I6285" s="87">
        <v>423.62</v>
      </c>
      <c r="J6285" s="81">
        <v>239601.52967281998</v>
      </c>
      <c r="K6285" s="81">
        <v>500</v>
      </c>
      <c r="L6285" s="81">
        <v>256373.63674991738</v>
      </c>
      <c r="M6285" s="81">
        <v>500</v>
      </c>
      <c r="N6285" s="81">
        <v>274319.79132241162</v>
      </c>
      <c r="O6285" s="81">
        <v>500</v>
      </c>
      <c r="P6285" s="81">
        <v>293522.17671498045</v>
      </c>
      <c r="Q6285" s="81">
        <v>500</v>
      </c>
      <c r="R6285" s="16">
        <v>1266817.1344601295</v>
      </c>
      <c r="S6285" s="81">
        <v>2423.62</v>
      </c>
      <c r="T6285" s="81" t="s">
        <v>13999</v>
      </c>
      <c r="U6285" s="80" t="s">
        <v>83</v>
      </c>
      <c r="V6285" s="80"/>
    </row>
    <row r="6286" spans="1:22" s="8" customFormat="1" ht="112.5" x14ac:dyDescent="0.3">
      <c r="A6286" s="16">
        <v>6281</v>
      </c>
      <c r="B6286" s="20" t="s">
        <v>993</v>
      </c>
      <c r="C6286" s="20" t="s">
        <v>1540</v>
      </c>
      <c r="D6286" s="20" t="s">
        <v>14314</v>
      </c>
      <c r="E6286" s="20" t="s">
        <v>14315</v>
      </c>
      <c r="F6286" s="20"/>
      <c r="G6286" s="77" t="s">
        <v>33</v>
      </c>
      <c r="H6286" s="85">
        <v>1266804</v>
      </c>
      <c r="I6286" s="85">
        <v>100</v>
      </c>
      <c r="J6286" s="85"/>
      <c r="K6286" s="85"/>
      <c r="L6286" s="85"/>
      <c r="M6286" s="85"/>
      <c r="N6286" s="85"/>
      <c r="O6286" s="85"/>
      <c r="P6286" s="85"/>
      <c r="Q6286" s="85"/>
      <c r="R6286" s="16">
        <v>1266804</v>
      </c>
      <c r="S6286" s="77">
        <v>100</v>
      </c>
      <c r="T6286" s="76" t="s">
        <v>14072</v>
      </c>
      <c r="U6286" s="82" t="s">
        <v>83</v>
      </c>
      <c r="V6286" s="82" t="s">
        <v>14316</v>
      </c>
    </row>
    <row r="6287" spans="1:22" s="8" customFormat="1" ht="300" x14ac:dyDescent="0.3">
      <c r="A6287" s="16">
        <v>6282</v>
      </c>
      <c r="B6287" s="21" t="s">
        <v>5197</v>
      </c>
      <c r="C6287" s="16" t="s">
        <v>5354</v>
      </c>
      <c r="D6287" s="16" t="s">
        <v>5355</v>
      </c>
      <c r="E6287" s="16" t="s">
        <v>5356</v>
      </c>
      <c r="F6287" s="16"/>
      <c r="G6287" s="75" t="s">
        <v>1493</v>
      </c>
      <c r="H6287" s="257">
        <v>1265250</v>
      </c>
      <c r="I6287" s="257">
        <v>10</v>
      </c>
      <c r="J6287" s="75">
        <v>0</v>
      </c>
      <c r="K6287" s="75">
        <v>0</v>
      </c>
      <c r="L6287" s="75">
        <v>0</v>
      </c>
      <c r="M6287" s="75">
        <v>0</v>
      </c>
      <c r="N6287" s="75">
        <v>0</v>
      </c>
      <c r="O6287" s="75">
        <v>0</v>
      </c>
      <c r="P6287" s="75">
        <v>0</v>
      </c>
      <c r="Q6287" s="75">
        <v>0</v>
      </c>
      <c r="R6287" s="16">
        <v>1265250</v>
      </c>
      <c r="S6287" s="75">
        <v>10</v>
      </c>
      <c r="T6287" s="75" t="s">
        <v>76</v>
      </c>
      <c r="U6287" s="75" t="s">
        <v>5357</v>
      </c>
      <c r="V6287" s="75" t="s">
        <v>5358</v>
      </c>
    </row>
    <row r="6288" spans="1:22" s="8" customFormat="1" ht="56.25" x14ac:dyDescent="0.3">
      <c r="A6288" s="16">
        <v>6283</v>
      </c>
      <c r="B6288" s="113" t="s">
        <v>816</v>
      </c>
      <c r="C6288" s="113" t="s">
        <v>12327</v>
      </c>
      <c r="D6288" s="113" t="s">
        <v>12328</v>
      </c>
      <c r="E6288" s="113" t="s">
        <v>16304</v>
      </c>
      <c r="F6288" s="17">
        <v>6989</v>
      </c>
      <c r="G6288" s="78" t="s">
        <v>33</v>
      </c>
      <c r="H6288" s="87">
        <v>1263687.48</v>
      </c>
      <c r="I6288" s="87">
        <v>972</v>
      </c>
      <c r="J6288" s="167"/>
      <c r="K6288" s="167"/>
      <c r="L6288" s="167"/>
      <c r="M6288" s="167"/>
      <c r="N6288" s="167"/>
      <c r="O6288" s="167"/>
      <c r="P6288" s="167"/>
      <c r="Q6288" s="167"/>
      <c r="R6288" s="16">
        <v>1263687.48</v>
      </c>
      <c r="S6288" s="177">
        <v>972</v>
      </c>
      <c r="T6288" s="78" t="s">
        <v>15928</v>
      </c>
      <c r="U6288" s="79" t="s">
        <v>199</v>
      </c>
      <c r="V6288" s="79" t="s">
        <v>199</v>
      </c>
    </row>
    <row r="6289" spans="1:22" s="8" customFormat="1" ht="168.75" x14ac:dyDescent="0.3">
      <c r="A6289" s="16">
        <v>6284</v>
      </c>
      <c r="B6289" s="21" t="s">
        <v>8977</v>
      </c>
      <c r="C6289" s="16" t="s">
        <v>5118</v>
      </c>
      <c r="D6289" s="16" t="s">
        <v>842</v>
      </c>
      <c r="E6289" s="16" t="s">
        <v>653</v>
      </c>
      <c r="F6289" s="16"/>
      <c r="G6289" s="75" t="s">
        <v>33</v>
      </c>
      <c r="H6289" s="257">
        <v>102680</v>
      </c>
      <c r="I6289" s="257">
        <v>68</v>
      </c>
      <c r="J6289" s="75">
        <v>296691.5</v>
      </c>
      <c r="K6289" s="75">
        <v>103</v>
      </c>
      <c r="L6289" s="75">
        <v>288050</v>
      </c>
      <c r="M6289" s="75">
        <v>100</v>
      </c>
      <c r="N6289" s="75">
        <v>288050</v>
      </c>
      <c r="O6289" s="75">
        <v>100</v>
      </c>
      <c r="P6289" s="75">
        <v>288050</v>
      </c>
      <c r="Q6289" s="75">
        <v>100</v>
      </c>
      <c r="R6289" s="16">
        <v>1263521.5</v>
      </c>
      <c r="S6289" s="75">
        <v>471</v>
      </c>
      <c r="T6289" s="75" t="s">
        <v>213</v>
      </c>
      <c r="U6289" s="75" t="s">
        <v>7048</v>
      </c>
      <c r="V6289" s="75" t="s">
        <v>7048</v>
      </c>
    </row>
    <row r="6290" spans="1:22" s="8" customFormat="1" ht="56.25" x14ac:dyDescent="0.3">
      <c r="A6290" s="16">
        <v>6285</v>
      </c>
      <c r="B6290" s="21" t="s">
        <v>8978</v>
      </c>
      <c r="C6290" s="16" t="s">
        <v>491</v>
      </c>
      <c r="D6290" s="16" t="e">
        <v>#N/A</v>
      </c>
      <c r="E6290" s="16" t="e">
        <v>#N/A</v>
      </c>
      <c r="F6290" s="16"/>
      <c r="G6290" s="75" t="s">
        <v>33</v>
      </c>
      <c r="H6290" s="257">
        <v>227357</v>
      </c>
      <c r="I6290" s="257">
        <v>464</v>
      </c>
      <c r="J6290" s="75">
        <v>259952.4</v>
      </c>
      <c r="K6290" s="75">
        <v>443</v>
      </c>
      <c r="L6290" s="75">
        <v>258191.99999999997</v>
      </c>
      <c r="M6290" s="75">
        <v>440</v>
      </c>
      <c r="N6290" s="75">
        <v>258191.99999999997</v>
      </c>
      <c r="O6290" s="75">
        <v>440</v>
      </c>
      <c r="P6290" s="75">
        <v>258191.99999999997</v>
      </c>
      <c r="Q6290" s="75">
        <v>440</v>
      </c>
      <c r="R6290" s="16">
        <v>1261885.3999999999</v>
      </c>
      <c r="S6290" s="75">
        <v>2227</v>
      </c>
      <c r="T6290" s="75" t="s">
        <v>213</v>
      </c>
      <c r="U6290" s="75" t="s">
        <v>83</v>
      </c>
      <c r="V6290" s="75" t="s">
        <v>8979</v>
      </c>
    </row>
    <row r="6291" spans="1:22" s="8" customFormat="1" ht="75" x14ac:dyDescent="0.3">
      <c r="A6291" s="16">
        <v>6286</v>
      </c>
      <c r="B6291" s="21" t="s">
        <v>490</v>
      </c>
      <c r="C6291" s="16" t="s">
        <v>2492</v>
      </c>
      <c r="D6291" s="16" t="s">
        <v>2493</v>
      </c>
      <c r="E6291" s="16" t="s">
        <v>2676</v>
      </c>
      <c r="F6291" s="16" t="s">
        <v>2677</v>
      </c>
      <c r="G6291" s="75" t="s">
        <v>1493</v>
      </c>
      <c r="H6291" s="257">
        <v>209876</v>
      </c>
      <c r="I6291" s="257">
        <v>4</v>
      </c>
      <c r="J6291" s="75">
        <v>244146.18666666668</v>
      </c>
      <c r="K6291" s="75">
        <v>4</v>
      </c>
      <c r="L6291" s="75">
        <v>258794.95786666672</v>
      </c>
      <c r="M6291" s="75">
        <v>4</v>
      </c>
      <c r="N6291" s="75">
        <v>269146.75618133339</v>
      </c>
      <c r="O6291" s="75">
        <v>4</v>
      </c>
      <c r="P6291" s="75">
        <v>279912.62642858672</v>
      </c>
      <c r="Q6291" s="75">
        <v>4</v>
      </c>
      <c r="R6291" s="16">
        <v>1261876.5271432535</v>
      </c>
      <c r="S6291" s="75">
        <v>20</v>
      </c>
      <c r="T6291" s="75" t="s">
        <v>9759</v>
      </c>
      <c r="U6291" s="75" t="s">
        <v>2567</v>
      </c>
      <c r="V6291" s="75" t="s">
        <v>2678</v>
      </c>
    </row>
    <row r="6292" spans="1:22" s="8" customFormat="1" ht="93.75" x14ac:dyDescent="0.3">
      <c r="A6292" s="16">
        <v>6287</v>
      </c>
      <c r="B6292" s="21" t="s">
        <v>8980</v>
      </c>
      <c r="C6292" s="16" t="s">
        <v>8981</v>
      </c>
      <c r="D6292" s="16" t="s">
        <v>3080</v>
      </c>
      <c r="E6292" s="16" t="s">
        <v>8982</v>
      </c>
      <c r="F6292" s="16"/>
      <c r="G6292" s="75" t="s">
        <v>33</v>
      </c>
      <c r="H6292" s="257">
        <v>243849.99999999997</v>
      </c>
      <c r="I6292" s="257">
        <v>50</v>
      </c>
      <c r="J6292" s="75">
        <v>286381.34000000003</v>
      </c>
      <c r="K6292" s="75">
        <v>47</v>
      </c>
      <c r="L6292" s="75">
        <v>243728.80000000002</v>
      </c>
      <c r="M6292" s="75">
        <v>40</v>
      </c>
      <c r="N6292" s="75">
        <v>243728.80000000002</v>
      </c>
      <c r="O6292" s="75">
        <v>40</v>
      </c>
      <c r="P6292" s="75">
        <v>243728.80000000002</v>
      </c>
      <c r="Q6292" s="75">
        <v>40</v>
      </c>
      <c r="R6292" s="16">
        <v>1261417.74</v>
      </c>
      <c r="S6292" s="75">
        <v>217</v>
      </c>
      <c r="T6292" s="75" t="s">
        <v>213</v>
      </c>
      <c r="U6292" s="75" t="s">
        <v>7048</v>
      </c>
      <c r="V6292" s="75" t="s">
        <v>7048</v>
      </c>
    </row>
    <row r="6293" spans="1:22" s="8" customFormat="1" ht="93.75" x14ac:dyDescent="0.3">
      <c r="A6293" s="16">
        <v>6288</v>
      </c>
      <c r="B6293" s="21" t="s">
        <v>332</v>
      </c>
      <c r="C6293" s="16" t="s">
        <v>1661</v>
      </c>
      <c r="D6293" s="16" t="s">
        <v>1662</v>
      </c>
      <c r="E6293" s="16" t="s">
        <v>10476</v>
      </c>
      <c r="F6293" s="16"/>
      <c r="G6293" s="75" t="s">
        <v>9229</v>
      </c>
      <c r="H6293" s="257">
        <v>1261344</v>
      </c>
      <c r="I6293" s="257" t="s">
        <v>10232</v>
      </c>
      <c r="J6293" s="75"/>
      <c r="K6293" s="75"/>
      <c r="L6293" s="75"/>
      <c r="M6293" s="75"/>
      <c r="N6293" s="75"/>
      <c r="O6293" s="75"/>
      <c r="P6293" s="75"/>
      <c r="Q6293" s="75"/>
      <c r="R6293" s="16">
        <v>1261344</v>
      </c>
      <c r="S6293" s="75">
        <v>150</v>
      </c>
      <c r="T6293" s="75" t="s">
        <v>76</v>
      </c>
      <c r="U6293" s="75" t="s">
        <v>2567</v>
      </c>
      <c r="V6293" s="75" t="s">
        <v>2852</v>
      </c>
    </row>
    <row r="6294" spans="1:22" s="8" customFormat="1" ht="318.75" x14ac:dyDescent="0.3">
      <c r="A6294" s="16">
        <v>6289</v>
      </c>
      <c r="B6294" s="21" t="s">
        <v>8983</v>
      </c>
      <c r="C6294" s="16" t="s">
        <v>8984</v>
      </c>
      <c r="D6294" s="16" t="s">
        <v>8985</v>
      </c>
      <c r="E6294" s="16" t="s">
        <v>8986</v>
      </c>
      <c r="F6294" s="16"/>
      <c r="G6294" s="75" t="s">
        <v>33</v>
      </c>
      <c r="H6294" s="257">
        <v>308388</v>
      </c>
      <c r="I6294" s="257">
        <v>12</v>
      </c>
      <c r="J6294" s="75">
        <v>272208</v>
      </c>
      <c r="K6294" s="75">
        <v>6</v>
      </c>
      <c r="L6294" s="75">
        <v>226840</v>
      </c>
      <c r="M6294" s="75">
        <v>5</v>
      </c>
      <c r="N6294" s="75">
        <v>226840</v>
      </c>
      <c r="O6294" s="75">
        <v>5</v>
      </c>
      <c r="P6294" s="75">
        <v>226840</v>
      </c>
      <c r="Q6294" s="75">
        <v>5</v>
      </c>
      <c r="R6294" s="16">
        <v>1261116</v>
      </c>
      <c r="S6294" s="75">
        <v>33</v>
      </c>
      <c r="T6294" s="75" t="s">
        <v>213</v>
      </c>
      <c r="U6294" s="75" t="s">
        <v>4731</v>
      </c>
      <c r="V6294" s="75" t="s">
        <v>485</v>
      </c>
    </row>
    <row r="6295" spans="1:22" s="8" customFormat="1" ht="393.75" x14ac:dyDescent="0.3">
      <c r="A6295" s="16">
        <v>6290</v>
      </c>
      <c r="B6295" s="21" t="s">
        <v>2780</v>
      </c>
      <c r="C6295" s="16" t="s">
        <v>2781</v>
      </c>
      <c r="D6295" s="16" t="s">
        <v>2782</v>
      </c>
      <c r="E6295" s="16" t="s">
        <v>2783</v>
      </c>
      <c r="F6295" s="16"/>
      <c r="G6295" s="75" t="s">
        <v>1493</v>
      </c>
      <c r="H6295" s="257">
        <v>232833.33333333299</v>
      </c>
      <c r="I6295" s="257">
        <v>1100</v>
      </c>
      <c r="J6295" s="75">
        <v>242146.66666666701</v>
      </c>
      <c r="K6295" s="75">
        <v>1100</v>
      </c>
      <c r="L6295" s="75">
        <v>251832.53333333301</v>
      </c>
      <c r="M6295" s="75">
        <v>1100</v>
      </c>
      <c r="N6295" s="75">
        <v>261905.83466666701</v>
      </c>
      <c r="O6295" s="75">
        <v>1100</v>
      </c>
      <c r="P6295" s="75">
        <v>272382.06805333297</v>
      </c>
      <c r="Q6295" s="75">
        <v>1100</v>
      </c>
      <c r="R6295" s="16">
        <v>1261100.4360533329</v>
      </c>
      <c r="S6295" s="75">
        <v>5500</v>
      </c>
      <c r="T6295" s="75" t="s">
        <v>966</v>
      </c>
      <c r="U6295" s="75" t="s">
        <v>2567</v>
      </c>
      <c r="V6295" s="75" t="s">
        <v>2784</v>
      </c>
    </row>
    <row r="6296" spans="1:22" s="8" customFormat="1" ht="37.5" x14ac:dyDescent="0.3">
      <c r="A6296" s="16">
        <v>6291</v>
      </c>
      <c r="B6296" s="21" t="s">
        <v>4687</v>
      </c>
      <c r="C6296" s="16" t="s">
        <v>11174</v>
      </c>
      <c r="D6296" s="16" t="s">
        <v>11175</v>
      </c>
      <c r="E6296" s="16" t="s">
        <v>11176</v>
      </c>
      <c r="F6296" s="16"/>
      <c r="G6296" s="75" t="s">
        <v>1664</v>
      </c>
      <c r="H6296" s="257">
        <v>252200.48</v>
      </c>
      <c r="I6296" s="257">
        <v>830</v>
      </c>
      <c r="J6296" s="75">
        <v>252200.48</v>
      </c>
      <c r="K6296" s="75">
        <v>830</v>
      </c>
      <c r="L6296" s="75">
        <v>252200.48</v>
      </c>
      <c r="M6296" s="75">
        <v>830</v>
      </c>
      <c r="N6296" s="75">
        <v>252200.48</v>
      </c>
      <c r="O6296" s="75">
        <v>830</v>
      </c>
      <c r="P6296" s="75">
        <v>252200.48</v>
      </c>
      <c r="Q6296" s="75">
        <v>830</v>
      </c>
      <c r="R6296" s="16">
        <v>1261002.4000000001</v>
      </c>
      <c r="S6296" s="75">
        <v>4150</v>
      </c>
      <c r="T6296" s="75" t="s">
        <v>1113</v>
      </c>
      <c r="U6296" s="75" t="s">
        <v>1097</v>
      </c>
      <c r="V6296" s="340" t="s">
        <v>199</v>
      </c>
    </row>
    <row r="6297" spans="1:22" s="8" customFormat="1" ht="409.5" x14ac:dyDescent="0.3">
      <c r="A6297" s="16">
        <v>6292</v>
      </c>
      <c r="B6297" s="21" t="s">
        <v>6154</v>
      </c>
      <c r="C6297" s="16" t="s">
        <v>6155</v>
      </c>
      <c r="D6297" s="16" t="s">
        <v>6156</v>
      </c>
      <c r="E6297" s="16" t="s">
        <v>6157</v>
      </c>
      <c r="F6297" s="16"/>
      <c r="G6297" s="75" t="s">
        <v>49</v>
      </c>
      <c r="H6297" s="257">
        <v>1260000</v>
      </c>
      <c r="I6297" s="257">
        <v>14</v>
      </c>
      <c r="J6297" s="75">
        <v>0</v>
      </c>
      <c r="K6297" s="75">
        <v>0</v>
      </c>
      <c r="L6297" s="75">
        <v>0</v>
      </c>
      <c r="M6297" s="75">
        <v>0</v>
      </c>
      <c r="N6297" s="75">
        <v>0</v>
      </c>
      <c r="O6297" s="75">
        <v>0</v>
      </c>
      <c r="P6297" s="75">
        <v>0</v>
      </c>
      <c r="Q6297" s="75">
        <v>0</v>
      </c>
      <c r="R6297" s="16">
        <v>1260000</v>
      </c>
      <c r="S6297" s="75">
        <v>14</v>
      </c>
      <c r="T6297" s="75" t="s">
        <v>76</v>
      </c>
      <c r="U6297" s="75"/>
      <c r="V6297" s="75"/>
    </row>
    <row r="6298" spans="1:22" s="8" customFormat="1" ht="168.75" x14ac:dyDescent="0.3">
      <c r="A6298" s="16">
        <v>6293</v>
      </c>
      <c r="B6298" s="113" t="s">
        <v>5365</v>
      </c>
      <c r="C6298" s="113" t="s">
        <v>5366</v>
      </c>
      <c r="D6298" s="113" t="s">
        <v>5367</v>
      </c>
      <c r="E6298" s="113" t="s">
        <v>15583</v>
      </c>
      <c r="F6298" s="114" t="s">
        <v>14449</v>
      </c>
      <c r="G6298" s="78" t="s">
        <v>33</v>
      </c>
      <c r="H6298" s="87">
        <v>1260000</v>
      </c>
      <c r="I6298" s="87">
        <v>8</v>
      </c>
      <c r="J6298" s="81"/>
      <c r="K6298" s="81"/>
      <c r="L6298" s="81"/>
      <c r="M6298" s="81"/>
      <c r="N6298" s="81"/>
      <c r="O6298" s="81"/>
      <c r="P6298" s="81"/>
      <c r="Q6298" s="81"/>
      <c r="R6298" s="16">
        <v>1260000</v>
      </c>
      <c r="S6298" s="81"/>
      <c r="T6298" s="78" t="s">
        <v>15722</v>
      </c>
      <c r="U6298" s="79"/>
      <c r="V6298" s="79"/>
    </row>
    <row r="6299" spans="1:22" s="8" customFormat="1" ht="56.25" x14ac:dyDescent="0.3">
      <c r="A6299" s="16">
        <v>6294</v>
      </c>
      <c r="B6299" s="125" t="s">
        <v>4104</v>
      </c>
      <c r="C6299" s="125" t="s">
        <v>11365</v>
      </c>
      <c r="D6299" s="125" t="s">
        <v>11366</v>
      </c>
      <c r="E6299" s="125" t="s">
        <v>15914</v>
      </c>
      <c r="F6299" s="125" t="s">
        <v>14449</v>
      </c>
      <c r="G6299" s="124" t="s">
        <v>9115</v>
      </c>
      <c r="H6299" s="179">
        <v>1260000</v>
      </c>
      <c r="I6299" s="179" t="s">
        <v>9117</v>
      </c>
      <c r="J6299" s="197"/>
      <c r="K6299" s="197"/>
      <c r="L6299" s="197"/>
      <c r="M6299" s="197"/>
      <c r="N6299" s="197"/>
      <c r="O6299" s="197"/>
      <c r="P6299" s="197"/>
      <c r="Q6299" s="197"/>
      <c r="R6299" s="16">
        <v>1260000</v>
      </c>
      <c r="S6299" s="209">
        <v>200</v>
      </c>
      <c r="T6299" s="213" t="s">
        <v>15902</v>
      </c>
      <c r="U6299" s="225"/>
      <c r="V6299" s="225"/>
    </row>
    <row r="6300" spans="1:22" s="8" customFormat="1" ht="75" x14ac:dyDescent="0.3">
      <c r="A6300" s="16">
        <v>6295</v>
      </c>
      <c r="B6300" s="113" t="s">
        <v>326</v>
      </c>
      <c r="C6300" s="113" t="s">
        <v>327</v>
      </c>
      <c r="D6300" s="113" t="s">
        <v>328</v>
      </c>
      <c r="E6300" s="113" t="s">
        <v>15584</v>
      </c>
      <c r="F6300" s="114" t="s">
        <v>14449</v>
      </c>
      <c r="G6300" s="78" t="s">
        <v>33</v>
      </c>
      <c r="H6300" s="87">
        <v>1259775.1000000001</v>
      </c>
      <c r="I6300" s="87">
        <v>2</v>
      </c>
      <c r="J6300" s="81"/>
      <c r="K6300" s="81"/>
      <c r="L6300" s="81"/>
      <c r="M6300" s="81"/>
      <c r="N6300" s="81"/>
      <c r="O6300" s="81"/>
      <c r="P6300" s="81"/>
      <c r="Q6300" s="81"/>
      <c r="R6300" s="16">
        <v>1259775.1000000001</v>
      </c>
      <c r="S6300" s="81"/>
      <c r="T6300" s="78" t="s">
        <v>15722</v>
      </c>
      <c r="U6300" s="79"/>
      <c r="V6300" s="79"/>
    </row>
    <row r="6301" spans="1:22" s="8" customFormat="1" ht="56.25" x14ac:dyDescent="0.3">
      <c r="A6301" s="16">
        <v>6296</v>
      </c>
      <c r="B6301" s="16" t="s">
        <v>12859</v>
      </c>
      <c r="C6301" s="16" t="s">
        <v>12860</v>
      </c>
      <c r="D6301" s="16" t="s">
        <v>12861</v>
      </c>
      <c r="E6301" s="16" t="s">
        <v>12862</v>
      </c>
      <c r="F6301" s="16"/>
      <c r="G6301" s="71" t="s">
        <v>9322</v>
      </c>
      <c r="H6301" s="339">
        <v>1259440</v>
      </c>
      <c r="I6301" s="339" t="s">
        <v>7095</v>
      </c>
      <c r="J6301" s="339"/>
      <c r="K6301" s="339"/>
      <c r="L6301" s="339"/>
      <c r="M6301" s="339"/>
      <c r="N6301" s="339"/>
      <c r="O6301" s="339"/>
      <c r="P6301" s="339"/>
      <c r="Q6301" s="339"/>
      <c r="R6301" s="16">
        <v>1259440</v>
      </c>
      <c r="S6301" s="339">
        <v>1300</v>
      </c>
      <c r="T6301" s="135" t="s">
        <v>12359</v>
      </c>
      <c r="U6301" s="352"/>
      <c r="V6301" s="352"/>
    </row>
    <row r="6302" spans="1:22" s="8" customFormat="1" ht="75" x14ac:dyDescent="0.3">
      <c r="A6302" s="16">
        <v>6297</v>
      </c>
      <c r="B6302" s="16" t="s">
        <v>816</v>
      </c>
      <c r="C6302" s="16" t="s">
        <v>12847</v>
      </c>
      <c r="D6302" s="16" t="s">
        <v>12848</v>
      </c>
      <c r="E6302" s="16" t="s">
        <v>12863</v>
      </c>
      <c r="F6302" s="16"/>
      <c r="G6302" s="71" t="s">
        <v>9115</v>
      </c>
      <c r="H6302" s="339">
        <v>1258936</v>
      </c>
      <c r="I6302" s="339" t="s">
        <v>9385</v>
      </c>
      <c r="J6302" s="339"/>
      <c r="K6302" s="339"/>
      <c r="L6302" s="339"/>
      <c r="M6302" s="339"/>
      <c r="N6302" s="339"/>
      <c r="O6302" s="339"/>
      <c r="P6302" s="339"/>
      <c r="Q6302" s="339"/>
      <c r="R6302" s="16">
        <v>1258936</v>
      </c>
      <c r="S6302" s="339">
        <v>50</v>
      </c>
      <c r="T6302" s="135" t="s">
        <v>11788</v>
      </c>
      <c r="U6302" s="352"/>
      <c r="V6302" s="352"/>
    </row>
    <row r="6303" spans="1:22" s="8" customFormat="1" ht="75" x14ac:dyDescent="0.3">
      <c r="A6303" s="16">
        <v>6298</v>
      </c>
      <c r="B6303" s="21" t="s">
        <v>1930</v>
      </c>
      <c r="C6303" s="16" t="s">
        <v>2666</v>
      </c>
      <c r="D6303" s="16" t="s">
        <v>2667</v>
      </c>
      <c r="E6303" s="16" t="s">
        <v>3197</v>
      </c>
      <c r="F6303" s="16" t="s">
        <v>3197</v>
      </c>
      <c r="G6303" s="75" t="s">
        <v>1493</v>
      </c>
      <c r="H6303" s="257">
        <v>629137.7142857142</v>
      </c>
      <c r="I6303" s="257">
        <v>180</v>
      </c>
      <c r="J6303" s="75">
        <v>0</v>
      </c>
      <c r="K6303" s="75">
        <v>0</v>
      </c>
      <c r="L6303" s="75">
        <v>629137.7142857142</v>
      </c>
      <c r="M6303" s="75">
        <v>180</v>
      </c>
      <c r="N6303" s="75">
        <v>0</v>
      </c>
      <c r="O6303" s="75">
        <v>0</v>
      </c>
      <c r="P6303" s="75">
        <v>0</v>
      </c>
      <c r="Q6303" s="75">
        <v>0</v>
      </c>
      <c r="R6303" s="16">
        <v>1258275.4285714284</v>
      </c>
      <c r="S6303" s="75">
        <v>360</v>
      </c>
      <c r="T6303" s="75" t="s">
        <v>1326</v>
      </c>
      <c r="U6303" s="75" t="s">
        <v>3198</v>
      </c>
      <c r="V6303" s="75" t="s">
        <v>3199</v>
      </c>
    </row>
    <row r="6304" spans="1:22" s="8" customFormat="1" ht="150" x14ac:dyDescent="0.3">
      <c r="A6304" s="16">
        <v>6299</v>
      </c>
      <c r="B6304" s="21" t="s">
        <v>8987</v>
      </c>
      <c r="C6304" s="16" t="s">
        <v>533</v>
      </c>
      <c r="D6304" s="16" t="s">
        <v>532</v>
      </c>
      <c r="E6304" s="16" t="s">
        <v>517</v>
      </c>
      <c r="F6304" s="16"/>
      <c r="G6304" s="75" t="s">
        <v>444</v>
      </c>
      <c r="H6304" s="257">
        <v>249999.99999999997</v>
      </c>
      <c r="I6304" s="257">
        <v>10</v>
      </c>
      <c r="J6304" s="75">
        <v>252000</v>
      </c>
      <c r="K6304" s="75">
        <v>9</v>
      </c>
      <c r="L6304" s="75">
        <v>252000</v>
      </c>
      <c r="M6304" s="75">
        <v>9</v>
      </c>
      <c r="N6304" s="75">
        <v>252000</v>
      </c>
      <c r="O6304" s="75">
        <v>9</v>
      </c>
      <c r="P6304" s="75">
        <v>252000</v>
      </c>
      <c r="Q6304" s="75">
        <v>9</v>
      </c>
      <c r="R6304" s="16">
        <v>1258000</v>
      </c>
      <c r="S6304" s="75">
        <v>46</v>
      </c>
      <c r="T6304" s="75" t="s">
        <v>213</v>
      </c>
      <c r="U6304" s="75" t="s">
        <v>83</v>
      </c>
      <c r="V6304" s="75" t="s">
        <v>8533</v>
      </c>
    </row>
    <row r="6305" spans="1:22" s="8" customFormat="1" ht="131.25" x14ac:dyDescent="0.3">
      <c r="A6305" s="16">
        <v>6300</v>
      </c>
      <c r="B6305" s="114" t="s">
        <v>2560</v>
      </c>
      <c r="C6305" s="114" t="s">
        <v>2885</v>
      </c>
      <c r="D6305" s="114" t="s">
        <v>2886</v>
      </c>
      <c r="E6305" s="114" t="s">
        <v>14317</v>
      </c>
      <c r="F6305" s="114"/>
      <c r="G6305" s="76" t="s">
        <v>14318</v>
      </c>
      <c r="H6305" s="85">
        <v>9000</v>
      </c>
      <c r="I6305" s="87">
        <v>16</v>
      </c>
      <c r="J6305" s="81">
        <v>281250</v>
      </c>
      <c r="K6305" s="81">
        <v>500</v>
      </c>
      <c r="L6305" s="81">
        <v>300937.5</v>
      </c>
      <c r="M6305" s="81">
        <v>500</v>
      </c>
      <c r="N6305" s="81">
        <v>322003.125</v>
      </c>
      <c r="O6305" s="81">
        <v>500</v>
      </c>
      <c r="P6305" s="81">
        <v>344543.34375</v>
      </c>
      <c r="Q6305" s="81">
        <v>500</v>
      </c>
      <c r="R6305" s="16">
        <v>1257733.96875</v>
      </c>
      <c r="S6305" s="81">
        <v>2016</v>
      </c>
      <c r="T6305" s="81" t="s">
        <v>13999</v>
      </c>
      <c r="U6305" s="80" t="s">
        <v>83</v>
      </c>
      <c r="V6305" s="80"/>
    </row>
    <row r="6306" spans="1:22" s="8" customFormat="1" ht="112.5" x14ac:dyDescent="0.3">
      <c r="A6306" s="16">
        <v>6301</v>
      </c>
      <c r="B6306" s="21" t="s">
        <v>2887</v>
      </c>
      <c r="C6306" s="16" t="s">
        <v>2888</v>
      </c>
      <c r="D6306" s="16" t="s">
        <v>2889</v>
      </c>
      <c r="E6306" s="16" t="s">
        <v>2890</v>
      </c>
      <c r="F6306" s="16"/>
      <c r="G6306" s="75" t="s">
        <v>33</v>
      </c>
      <c r="H6306" s="257">
        <v>228580</v>
      </c>
      <c r="I6306" s="257">
        <v>11</v>
      </c>
      <c r="J6306" s="75">
        <v>242294.80000000002</v>
      </c>
      <c r="K6306" s="75">
        <v>11</v>
      </c>
      <c r="L6306" s="75">
        <v>251986.59200000003</v>
      </c>
      <c r="M6306" s="75">
        <v>11</v>
      </c>
      <c r="N6306" s="75">
        <v>262066.05568000005</v>
      </c>
      <c r="O6306" s="75">
        <v>11</v>
      </c>
      <c r="P6306" s="75">
        <v>272548.69790720008</v>
      </c>
      <c r="Q6306" s="75">
        <v>11</v>
      </c>
      <c r="R6306" s="16">
        <v>1257476.1455872003</v>
      </c>
      <c r="S6306" s="75">
        <v>55</v>
      </c>
      <c r="T6306" s="75" t="s">
        <v>198</v>
      </c>
      <c r="U6306" s="75" t="s">
        <v>204</v>
      </c>
      <c r="V6306" s="75" t="s">
        <v>2891</v>
      </c>
    </row>
    <row r="6307" spans="1:22" s="8" customFormat="1" ht="56.25" x14ac:dyDescent="0.3">
      <c r="A6307" s="16">
        <v>6302</v>
      </c>
      <c r="B6307" s="21" t="s">
        <v>8988</v>
      </c>
      <c r="C6307" s="16" t="s">
        <v>7845</v>
      </c>
      <c r="D6307" s="16" t="s">
        <v>7846</v>
      </c>
      <c r="E6307" s="16" t="s">
        <v>798</v>
      </c>
      <c r="F6307" s="16"/>
      <c r="G6307" s="75" t="s">
        <v>33</v>
      </c>
      <c r="H6307" s="257">
        <v>170670</v>
      </c>
      <c r="I6307" s="257">
        <v>10</v>
      </c>
      <c r="J6307" s="75">
        <v>271500</v>
      </c>
      <c r="K6307" s="75">
        <v>10</v>
      </c>
      <c r="L6307" s="75">
        <v>271500</v>
      </c>
      <c r="M6307" s="75">
        <v>10</v>
      </c>
      <c r="N6307" s="75">
        <v>271500</v>
      </c>
      <c r="O6307" s="75">
        <v>10</v>
      </c>
      <c r="P6307" s="75">
        <v>271500</v>
      </c>
      <c r="Q6307" s="75">
        <v>10</v>
      </c>
      <c r="R6307" s="16">
        <v>1256670</v>
      </c>
      <c r="S6307" s="75">
        <v>50</v>
      </c>
      <c r="T6307" s="75" t="s">
        <v>213</v>
      </c>
      <c r="U6307" s="75" t="s">
        <v>35</v>
      </c>
      <c r="V6307" s="75" t="s">
        <v>35</v>
      </c>
    </row>
    <row r="6308" spans="1:22" s="8" customFormat="1" ht="56.25" x14ac:dyDescent="0.3">
      <c r="A6308" s="16">
        <v>6303</v>
      </c>
      <c r="B6308" s="113" t="s">
        <v>14455</v>
      </c>
      <c r="C6308" s="113" t="s">
        <v>14456</v>
      </c>
      <c r="D6308" s="113" t="s">
        <v>5775</v>
      </c>
      <c r="E6308" s="113" t="s">
        <v>14642</v>
      </c>
      <c r="F6308" s="113" t="s">
        <v>14449</v>
      </c>
      <c r="G6308" s="78" t="s">
        <v>9115</v>
      </c>
      <c r="H6308" s="503">
        <v>1256640</v>
      </c>
      <c r="I6308" s="87" t="s">
        <v>9120</v>
      </c>
      <c r="J6308" s="76"/>
      <c r="K6308" s="76"/>
      <c r="L6308" s="76"/>
      <c r="M6308" s="76"/>
      <c r="N6308" s="76"/>
      <c r="O6308" s="76"/>
      <c r="P6308" s="76"/>
      <c r="Q6308" s="76"/>
      <c r="R6308" s="16">
        <v>1256640</v>
      </c>
      <c r="S6308" s="77">
        <v>2</v>
      </c>
      <c r="T6308" s="258" t="s">
        <v>14635</v>
      </c>
      <c r="U6308" s="78" t="s">
        <v>4594</v>
      </c>
      <c r="V6308" s="78" t="s">
        <v>7001</v>
      </c>
    </row>
    <row r="6309" spans="1:22" s="8" customFormat="1" ht="56.25" x14ac:dyDescent="0.3">
      <c r="A6309" s="16">
        <v>6304</v>
      </c>
      <c r="B6309" s="21" t="s">
        <v>55</v>
      </c>
      <c r="C6309" s="16" t="s">
        <v>63</v>
      </c>
      <c r="D6309" s="16" t="s">
        <v>7033</v>
      </c>
      <c r="E6309" s="16" t="s">
        <v>9470</v>
      </c>
      <c r="F6309" s="16"/>
      <c r="G6309" s="75" t="s">
        <v>9114</v>
      </c>
      <c r="H6309" s="257">
        <v>1256586.24</v>
      </c>
      <c r="I6309" s="257" t="s">
        <v>9120</v>
      </c>
      <c r="J6309" s="75"/>
      <c r="K6309" s="75"/>
      <c r="L6309" s="75"/>
      <c r="M6309" s="75"/>
      <c r="N6309" s="75"/>
      <c r="O6309" s="75"/>
      <c r="P6309" s="75"/>
      <c r="Q6309" s="75"/>
      <c r="R6309" s="16">
        <v>1256586.24</v>
      </c>
      <c r="S6309" s="75">
        <v>2</v>
      </c>
      <c r="T6309" s="75" t="s">
        <v>1326</v>
      </c>
      <c r="U6309" s="75"/>
      <c r="V6309" s="75"/>
    </row>
    <row r="6310" spans="1:22" s="8" customFormat="1" ht="37.5" x14ac:dyDescent="0.3">
      <c r="A6310" s="16">
        <v>6305</v>
      </c>
      <c r="B6310" s="21" t="s">
        <v>2062</v>
      </c>
      <c r="C6310" s="16" t="s">
        <v>2063</v>
      </c>
      <c r="D6310" s="16" t="s">
        <v>2064</v>
      </c>
      <c r="E6310" s="16" t="s">
        <v>10571</v>
      </c>
      <c r="F6310" s="16"/>
      <c r="G6310" s="75" t="s">
        <v>9322</v>
      </c>
      <c r="H6310" s="257">
        <v>1254400</v>
      </c>
      <c r="I6310" s="257" t="s">
        <v>9117</v>
      </c>
      <c r="J6310" s="75"/>
      <c r="K6310" s="75"/>
      <c r="L6310" s="75"/>
      <c r="M6310" s="75"/>
      <c r="N6310" s="75"/>
      <c r="O6310" s="75"/>
      <c r="P6310" s="75"/>
      <c r="Q6310" s="75"/>
      <c r="R6310" s="16">
        <v>1254400</v>
      </c>
      <c r="S6310" s="75">
        <v>200</v>
      </c>
      <c r="T6310" s="75" t="s">
        <v>76</v>
      </c>
      <c r="U6310" s="75" t="s">
        <v>455</v>
      </c>
      <c r="V6310" s="75" t="s">
        <v>10968</v>
      </c>
    </row>
    <row r="6311" spans="1:22" s="8" customFormat="1" ht="37.5" x14ac:dyDescent="0.3">
      <c r="A6311" s="16">
        <v>6306</v>
      </c>
      <c r="B6311" s="113" t="s">
        <v>14601</v>
      </c>
      <c r="C6311" s="113" t="s">
        <v>14602</v>
      </c>
      <c r="D6311" s="113" t="s">
        <v>6985</v>
      </c>
      <c r="E6311" s="113" t="s">
        <v>14603</v>
      </c>
      <c r="F6311" s="20" t="s">
        <v>14449</v>
      </c>
      <c r="G6311" s="78" t="s">
        <v>9115</v>
      </c>
      <c r="H6311" s="503">
        <v>1254400</v>
      </c>
      <c r="I6311" s="87" t="s">
        <v>9266</v>
      </c>
      <c r="J6311" s="76"/>
      <c r="K6311" s="76"/>
      <c r="L6311" s="76"/>
      <c r="M6311" s="76"/>
      <c r="N6311" s="76"/>
      <c r="O6311" s="76"/>
      <c r="P6311" s="76"/>
      <c r="Q6311" s="76"/>
      <c r="R6311" s="16">
        <v>1254400</v>
      </c>
      <c r="S6311" s="77">
        <v>4</v>
      </c>
      <c r="T6311" s="77" t="s">
        <v>14570</v>
      </c>
      <c r="U6311" s="75"/>
      <c r="V6311" s="79"/>
    </row>
    <row r="6312" spans="1:22" s="8" customFormat="1" ht="56.25" x14ac:dyDescent="0.3">
      <c r="A6312" s="16">
        <v>6307</v>
      </c>
      <c r="B6312" s="51" t="s">
        <v>6579</v>
      </c>
      <c r="C6312" s="51" t="s">
        <v>12619</v>
      </c>
      <c r="D6312" s="51" t="s">
        <v>12620</v>
      </c>
      <c r="E6312" s="51" t="s">
        <v>15254</v>
      </c>
      <c r="F6312" s="40" t="s">
        <v>14449</v>
      </c>
      <c r="G6312" s="256" t="s">
        <v>9115</v>
      </c>
      <c r="H6312" s="502">
        <v>1254400</v>
      </c>
      <c r="I6312" s="257" t="s">
        <v>9421</v>
      </c>
      <c r="J6312" s="82"/>
      <c r="K6312" s="82"/>
      <c r="L6312" s="82"/>
      <c r="M6312" s="82"/>
      <c r="N6312" s="82"/>
      <c r="O6312" s="82"/>
      <c r="P6312" s="82"/>
      <c r="Q6312" s="82"/>
      <c r="R6312" s="16">
        <v>1254400</v>
      </c>
      <c r="S6312" s="75">
        <v>8</v>
      </c>
      <c r="T6312" s="256" t="s">
        <v>14655</v>
      </c>
      <c r="U6312" s="256"/>
      <c r="V6312" s="82"/>
    </row>
    <row r="6313" spans="1:22" s="8" customFormat="1" ht="75" x14ac:dyDescent="0.3">
      <c r="A6313" s="16">
        <v>6308</v>
      </c>
      <c r="B6313" s="51" t="s">
        <v>11316</v>
      </c>
      <c r="C6313" s="51" t="s">
        <v>4976</v>
      </c>
      <c r="D6313" s="51" t="s">
        <v>4977</v>
      </c>
      <c r="E6313" s="51" t="s">
        <v>15255</v>
      </c>
      <c r="F6313" s="40" t="s">
        <v>14449</v>
      </c>
      <c r="G6313" s="256" t="s">
        <v>9115</v>
      </c>
      <c r="H6313" s="502">
        <v>1254400</v>
      </c>
      <c r="I6313" s="257" t="s">
        <v>9124</v>
      </c>
      <c r="J6313" s="82"/>
      <c r="K6313" s="82"/>
      <c r="L6313" s="82"/>
      <c r="M6313" s="82"/>
      <c r="N6313" s="82"/>
      <c r="O6313" s="82"/>
      <c r="P6313" s="82"/>
      <c r="Q6313" s="82"/>
      <c r="R6313" s="16">
        <v>1254400</v>
      </c>
      <c r="S6313" s="75">
        <v>35</v>
      </c>
      <c r="T6313" s="256" t="s">
        <v>14655</v>
      </c>
      <c r="U6313" s="256"/>
      <c r="V6313" s="82"/>
    </row>
    <row r="6314" spans="1:22" s="8" customFormat="1" ht="150" x14ac:dyDescent="0.3">
      <c r="A6314" s="16">
        <v>6309</v>
      </c>
      <c r="B6314" s="16" t="s">
        <v>12864</v>
      </c>
      <c r="C6314" s="16" t="s">
        <v>12865</v>
      </c>
      <c r="D6314" s="16" t="s">
        <v>1501</v>
      </c>
      <c r="E6314" s="16" t="s">
        <v>12866</v>
      </c>
      <c r="F6314" s="16" t="s">
        <v>12867</v>
      </c>
      <c r="G6314" s="71" t="s">
        <v>33</v>
      </c>
      <c r="H6314" s="339">
        <v>313590</v>
      </c>
      <c r="I6314" s="339">
        <v>5</v>
      </c>
      <c r="J6314" s="339">
        <v>313590</v>
      </c>
      <c r="K6314" s="339">
        <v>5</v>
      </c>
      <c r="L6314" s="339">
        <v>313590</v>
      </c>
      <c r="M6314" s="339">
        <v>5</v>
      </c>
      <c r="N6314" s="339">
        <v>313590</v>
      </c>
      <c r="O6314" s="339">
        <v>5</v>
      </c>
      <c r="P6314" s="339">
        <v>0</v>
      </c>
      <c r="Q6314" s="339">
        <v>0</v>
      </c>
      <c r="R6314" s="16">
        <v>1254360</v>
      </c>
      <c r="S6314" s="339">
        <v>20</v>
      </c>
      <c r="T6314" s="357" t="s">
        <v>11752</v>
      </c>
      <c r="U6314" s="352" t="s">
        <v>35</v>
      </c>
      <c r="V6314" s="352" t="s">
        <v>12868</v>
      </c>
    </row>
    <row r="6315" spans="1:22" s="8" customFormat="1" ht="206.25" x14ac:dyDescent="0.3">
      <c r="A6315" s="16">
        <v>6310</v>
      </c>
      <c r="B6315" s="21" t="s">
        <v>3952</v>
      </c>
      <c r="C6315" s="16" t="s">
        <v>5849</v>
      </c>
      <c r="D6315" s="16" t="s">
        <v>5850</v>
      </c>
      <c r="E6315" s="16" t="s">
        <v>5851</v>
      </c>
      <c r="F6315" s="16"/>
      <c r="G6315" s="75" t="s">
        <v>1493</v>
      </c>
      <c r="H6315" s="257">
        <v>1254000</v>
      </c>
      <c r="I6315" s="257">
        <v>19</v>
      </c>
      <c r="J6315" s="75">
        <v>0</v>
      </c>
      <c r="K6315" s="75">
        <v>0</v>
      </c>
      <c r="L6315" s="75">
        <v>0</v>
      </c>
      <c r="M6315" s="75">
        <v>0</v>
      </c>
      <c r="N6315" s="75">
        <v>0</v>
      </c>
      <c r="O6315" s="75">
        <v>0</v>
      </c>
      <c r="P6315" s="75">
        <v>0</v>
      </c>
      <c r="Q6315" s="75">
        <v>0</v>
      </c>
      <c r="R6315" s="16">
        <v>1254000</v>
      </c>
      <c r="S6315" s="75">
        <v>19</v>
      </c>
      <c r="T6315" s="75" t="s">
        <v>76</v>
      </c>
      <c r="U6315" s="75" t="s">
        <v>2567</v>
      </c>
      <c r="V6315" s="75" t="s">
        <v>5852</v>
      </c>
    </row>
    <row r="6316" spans="1:22" s="8" customFormat="1" ht="93.75" x14ac:dyDescent="0.3">
      <c r="A6316" s="16">
        <v>6311</v>
      </c>
      <c r="B6316" s="283" t="s">
        <v>11291</v>
      </c>
      <c r="C6316" s="316" t="s">
        <v>11292</v>
      </c>
      <c r="D6316" s="316" t="s">
        <v>848</v>
      </c>
      <c r="E6316" s="316" t="s">
        <v>11293</v>
      </c>
      <c r="F6316" s="16"/>
      <c r="G6316" s="111" t="s">
        <v>1493</v>
      </c>
      <c r="H6316" s="109">
        <v>1253601.3</v>
      </c>
      <c r="I6316" s="109">
        <v>1</v>
      </c>
      <c r="J6316" s="111">
        <v>0</v>
      </c>
      <c r="K6316" s="111">
        <v>0</v>
      </c>
      <c r="L6316" s="111">
        <v>0</v>
      </c>
      <c r="M6316" s="111">
        <v>0</v>
      </c>
      <c r="N6316" s="111">
        <v>0</v>
      </c>
      <c r="O6316" s="111">
        <v>0</v>
      </c>
      <c r="P6316" s="111">
        <v>0</v>
      </c>
      <c r="Q6316" s="111">
        <v>0</v>
      </c>
      <c r="R6316" s="16">
        <v>1253601.3</v>
      </c>
      <c r="S6316" s="111">
        <v>1</v>
      </c>
      <c r="T6316" s="75" t="s">
        <v>9133</v>
      </c>
      <c r="U6316" s="111" t="s">
        <v>11267</v>
      </c>
      <c r="V6316" s="340" t="s">
        <v>199</v>
      </c>
    </row>
    <row r="6317" spans="1:22" s="8" customFormat="1" ht="409.5" x14ac:dyDescent="0.3">
      <c r="A6317" s="16">
        <v>6312</v>
      </c>
      <c r="B6317" s="21" t="s">
        <v>1036</v>
      </c>
      <c r="C6317" s="16" t="s">
        <v>5702</v>
      </c>
      <c r="D6317" s="16" t="s">
        <v>5703</v>
      </c>
      <c r="E6317" s="16" t="s">
        <v>5704</v>
      </c>
      <c r="F6317" s="16"/>
      <c r="G6317" s="75" t="s">
        <v>1493</v>
      </c>
      <c r="H6317" s="257">
        <v>1252650</v>
      </c>
      <c r="I6317" s="257">
        <v>1</v>
      </c>
      <c r="J6317" s="75">
        <v>0</v>
      </c>
      <c r="K6317" s="75">
        <v>0</v>
      </c>
      <c r="L6317" s="75">
        <v>0</v>
      </c>
      <c r="M6317" s="75">
        <v>0</v>
      </c>
      <c r="N6317" s="75">
        <v>0</v>
      </c>
      <c r="O6317" s="75">
        <v>0</v>
      </c>
      <c r="P6317" s="75">
        <v>0</v>
      </c>
      <c r="Q6317" s="75">
        <v>0</v>
      </c>
      <c r="R6317" s="16">
        <v>1252650</v>
      </c>
      <c r="S6317" s="75">
        <v>1</v>
      </c>
      <c r="T6317" s="75" t="s">
        <v>76</v>
      </c>
      <c r="U6317" s="75" t="s">
        <v>1107</v>
      </c>
      <c r="V6317" s="75" t="s">
        <v>5705</v>
      </c>
    </row>
    <row r="6318" spans="1:22" s="8" customFormat="1" ht="37.5" x14ac:dyDescent="0.3">
      <c r="A6318" s="16">
        <v>6313</v>
      </c>
      <c r="B6318" s="21" t="s">
        <v>3819</v>
      </c>
      <c r="C6318" s="16" t="s">
        <v>3820</v>
      </c>
      <c r="D6318" s="16" t="s">
        <v>3821</v>
      </c>
      <c r="E6318" s="16" t="s">
        <v>3830</v>
      </c>
      <c r="F6318" s="16"/>
      <c r="G6318" s="75" t="s">
        <v>1493</v>
      </c>
      <c r="H6318" s="257">
        <v>1251600</v>
      </c>
      <c r="I6318" s="257">
        <v>3</v>
      </c>
      <c r="J6318" s="75">
        <v>0</v>
      </c>
      <c r="K6318" s="75">
        <v>0</v>
      </c>
      <c r="L6318" s="75">
        <v>0</v>
      </c>
      <c r="M6318" s="75">
        <v>0</v>
      </c>
      <c r="N6318" s="75">
        <v>0</v>
      </c>
      <c r="O6318" s="75">
        <v>0</v>
      </c>
      <c r="P6318" s="75">
        <v>0</v>
      </c>
      <c r="Q6318" s="75">
        <v>0</v>
      </c>
      <c r="R6318" s="16">
        <v>1251600</v>
      </c>
      <c r="S6318" s="75">
        <v>3</v>
      </c>
      <c r="T6318" s="75" t="s">
        <v>50</v>
      </c>
      <c r="U6318" s="75" t="s">
        <v>61</v>
      </c>
      <c r="V6318" s="75" t="s">
        <v>11532</v>
      </c>
    </row>
    <row r="6319" spans="1:22" s="8" customFormat="1" ht="93.75" x14ac:dyDescent="0.3">
      <c r="A6319" s="16">
        <v>6314</v>
      </c>
      <c r="B6319" s="21" t="s">
        <v>8989</v>
      </c>
      <c r="C6319" s="16" t="s">
        <v>2621</v>
      </c>
      <c r="D6319" s="16" t="s">
        <v>2620</v>
      </c>
      <c r="E6319" s="16" t="s">
        <v>2622</v>
      </c>
      <c r="F6319" s="16"/>
      <c r="G6319" s="75" t="s">
        <v>33</v>
      </c>
      <c r="H6319" s="257">
        <v>450000</v>
      </c>
      <c r="I6319" s="257">
        <v>9</v>
      </c>
      <c r="J6319" s="75">
        <v>200000</v>
      </c>
      <c r="K6319" s="75">
        <v>4</v>
      </c>
      <c r="L6319" s="75">
        <v>200000</v>
      </c>
      <c r="M6319" s="75">
        <v>4</v>
      </c>
      <c r="N6319" s="75">
        <v>200000</v>
      </c>
      <c r="O6319" s="75">
        <v>4</v>
      </c>
      <c r="P6319" s="75">
        <v>200000</v>
      </c>
      <c r="Q6319" s="75">
        <v>4</v>
      </c>
      <c r="R6319" s="16">
        <v>1250000</v>
      </c>
      <c r="S6319" s="75">
        <v>25</v>
      </c>
      <c r="T6319" s="75" t="s">
        <v>213</v>
      </c>
      <c r="U6319" s="75" t="s">
        <v>1210</v>
      </c>
      <c r="V6319" s="75" t="s">
        <v>1210</v>
      </c>
    </row>
    <row r="6320" spans="1:22" s="8" customFormat="1" ht="75" x14ac:dyDescent="0.3">
      <c r="A6320" s="16">
        <v>6315</v>
      </c>
      <c r="B6320" s="21" t="s">
        <v>5483</v>
      </c>
      <c r="C6320" s="16" t="s">
        <v>5484</v>
      </c>
      <c r="D6320" s="16" t="s">
        <v>5485</v>
      </c>
      <c r="E6320" s="16" t="s">
        <v>6594</v>
      </c>
      <c r="F6320" s="16"/>
      <c r="G6320" s="75" t="s">
        <v>49</v>
      </c>
      <c r="H6320" s="257">
        <v>1249500</v>
      </c>
      <c r="I6320" s="257">
        <v>14</v>
      </c>
      <c r="J6320" s="75">
        <v>0</v>
      </c>
      <c r="K6320" s="75">
        <v>0</v>
      </c>
      <c r="L6320" s="75">
        <v>0</v>
      </c>
      <c r="M6320" s="75">
        <v>0</v>
      </c>
      <c r="N6320" s="75">
        <v>0</v>
      </c>
      <c r="O6320" s="75">
        <v>0</v>
      </c>
      <c r="P6320" s="75">
        <v>0</v>
      </c>
      <c r="Q6320" s="75">
        <v>0</v>
      </c>
      <c r="R6320" s="16">
        <v>1249500</v>
      </c>
      <c r="S6320" s="75">
        <v>14</v>
      </c>
      <c r="T6320" s="75" t="s">
        <v>76</v>
      </c>
      <c r="U6320" s="75"/>
      <c r="V6320" s="75"/>
    </row>
    <row r="6321" spans="1:22" s="8" customFormat="1" ht="56.25" x14ac:dyDescent="0.3">
      <c r="A6321" s="16">
        <v>6316</v>
      </c>
      <c r="B6321" s="16" t="s">
        <v>4950</v>
      </c>
      <c r="C6321" s="16" t="s">
        <v>1986</v>
      </c>
      <c r="D6321" s="16" t="s">
        <v>13727</v>
      </c>
      <c r="E6321" s="16" t="s">
        <v>13728</v>
      </c>
      <c r="F6321" s="16"/>
      <c r="G6321" s="71" t="s">
        <v>9322</v>
      </c>
      <c r="H6321" s="104">
        <v>1248853.76</v>
      </c>
      <c r="I6321" s="104" t="s">
        <v>9323</v>
      </c>
      <c r="J6321" s="104"/>
      <c r="K6321" s="104"/>
      <c r="L6321" s="104"/>
      <c r="M6321" s="104"/>
      <c r="N6321" s="104"/>
      <c r="O6321" s="104"/>
      <c r="P6321" s="104"/>
      <c r="Q6321" s="104"/>
      <c r="R6321" s="16">
        <v>1248853.76</v>
      </c>
      <c r="S6321" s="339">
        <v>400</v>
      </c>
      <c r="T6321" s="92" t="s">
        <v>13573</v>
      </c>
      <c r="U6321" s="105"/>
      <c r="V6321" s="105" t="s">
        <v>13729</v>
      </c>
    </row>
    <row r="6322" spans="1:22" s="8" customFormat="1" ht="75" x14ac:dyDescent="0.3">
      <c r="A6322" s="16">
        <v>6317</v>
      </c>
      <c r="B6322" s="21" t="s">
        <v>3355</v>
      </c>
      <c r="C6322" s="16" t="s">
        <v>3356</v>
      </c>
      <c r="D6322" s="16" t="s">
        <v>3357</v>
      </c>
      <c r="E6322" s="16" t="s">
        <v>3358</v>
      </c>
      <c r="F6322" s="16"/>
      <c r="G6322" s="75" t="s">
        <v>33</v>
      </c>
      <c r="H6322" s="257">
        <v>232380</v>
      </c>
      <c r="I6322" s="257">
        <v>20</v>
      </c>
      <c r="J6322" s="75">
        <v>246322.80000000002</v>
      </c>
      <c r="K6322" s="75">
        <v>20</v>
      </c>
      <c r="L6322" s="75">
        <v>246322.80000000002</v>
      </c>
      <c r="M6322" s="75">
        <v>20</v>
      </c>
      <c r="N6322" s="75">
        <v>256175.71200000003</v>
      </c>
      <c r="O6322" s="75">
        <v>20</v>
      </c>
      <c r="P6322" s="75">
        <v>266422.74048000004</v>
      </c>
      <c r="Q6322" s="75">
        <v>20</v>
      </c>
      <c r="R6322" s="16">
        <v>1247624.0524800001</v>
      </c>
      <c r="S6322" s="75">
        <v>100</v>
      </c>
      <c r="T6322" s="75" t="s">
        <v>198</v>
      </c>
      <c r="U6322" s="75" t="s">
        <v>1320</v>
      </c>
      <c r="V6322" s="75" t="s">
        <v>3310</v>
      </c>
    </row>
    <row r="6323" spans="1:22" s="8" customFormat="1" ht="75" x14ac:dyDescent="0.3">
      <c r="A6323" s="16">
        <v>6318</v>
      </c>
      <c r="B6323" s="21" t="s">
        <v>8990</v>
      </c>
      <c r="C6323" s="16" t="s">
        <v>7991</v>
      </c>
      <c r="D6323" s="16" t="s">
        <v>320</v>
      </c>
      <c r="E6323" s="16" t="s">
        <v>7992</v>
      </c>
      <c r="F6323" s="16"/>
      <c r="G6323" s="75" t="s">
        <v>33</v>
      </c>
      <c r="H6323" s="257">
        <v>527460</v>
      </c>
      <c r="I6323" s="257">
        <v>85</v>
      </c>
      <c r="J6323" s="75">
        <v>179981.19999999998</v>
      </c>
      <c r="K6323" s="75">
        <v>14</v>
      </c>
      <c r="L6323" s="75">
        <v>179981.19999999998</v>
      </c>
      <c r="M6323" s="75">
        <v>14</v>
      </c>
      <c r="N6323" s="75">
        <v>179981.19999999998</v>
      </c>
      <c r="O6323" s="75">
        <v>14</v>
      </c>
      <c r="P6323" s="75">
        <v>179981.19999999998</v>
      </c>
      <c r="Q6323" s="75">
        <v>14</v>
      </c>
      <c r="R6323" s="16">
        <v>1247384.7999999998</v>
      </c>
      <c r="S6323" s="75">
        <v>141</v>
      </c>
      <c r="T6323" s="75" t="s">
        <v>213</v>
      </c>
      <c r="U6323" s="75" t="s">
        <v>1097</v>
      </c>
      <c r="V6323" s="75" t="s">
        <v>8488</v>
      </c>
    </row>
    <row r="6324" spans="1:22" s="8" customFormat="1" ht="300" x14ac:dyDescent="0.3">
      <c r="A6324" s="16">
        <v>6319</v>
      </c>
      <c r="B6324" s="21" t="s">
        <v>5244</v>
      </c>
      <c r="C6324" s="16" t="s">
        <v>5245</v>
      </c>
      <c r="D6324" s="16" t="s">
        <v>5246</v>
      </c>
      <c r="E6324" s="16" t="s">
        <v>5294</v>
      </c>
      <c r="F6324" s="16"/>
      <c r="G6324" s="75" t="s">
        <v>128</v>
      </c>
      <c r="H6324" s="257">
        <v>1244880</v>
      </c>
      <c r="I6324" s="257">
        <v>12</v>
      </c>
      <c r="J6324" s="75">
        <v>0</v>
      </c>
      <c r="K6324" s="75">
        <v>0</v>
      </c>
      <c r="L6324" s="75">
        <v>0</v>
      </c>
      <c r="M6324" s="75">
        <v>0</v>
      </c>
      <c r="N6324" s="75">
        <v>0</v>
      </c>
      <c r="O6324" s="75">
        <v>0</v>
      </c>
      <c r="P6324" s="75">
        <v>0</v>
      </c>
      <c r="Q6324" s="75">
        <v>0</v>
      </c>
      <c r="R6324" s="16">
        <v>1244880</v>
      </c>
      <c r="S6324" s="75">
        <v>12</v>
      </c>
      <c r="T6324" s="75" t="s">
        <v>76</v>
      </c>
      <c r="U6324" s="75" t="s">
        <v>61</v>
      </c>
      <c r="V6324" s="75" t="s">
        <v>1960</v>
      </c>
    </row>
    <row r="6325" spans="1:22" s="8" customFormat="1" ht="75" x14ac:dyDescent="0.3">
      <c r="A6325" s="16">
        <v>6320</v>
      </c>
      <c r="B6325" s="21" t="s">
        <v>296</v>
      </c>
      <c r="C6325" s="16" t="s">
        <v>297</v>
      </c>
      <c r="D6325" s="16" t="s">
        <v>298</v>
      </c>
      <c r="E6325" s="16" t="s">
        <v>299</v>
      </c>
      <c r="F6325" s="40" t="s">
        <v>730</v>
      </c>
      <c r="G6325" s="75" t="s">
        <v>33</v>
      </c>
      <c r="H6325" s="257">
        <v>294835.00800000003</v>
      </c>
      <c r="I6325" s="257">
        <v>486</v>
      </c>
      <c r="J6325" s="75">
        <v>305154.23327999999</v>
      </c>
      <c r="K6325" s="75">
        <v>486</v>
      </c>
      <c r="L6325" s="75">
        <v>315834.63144479995</v>
      </c>
      <c r="M6325" s="75">
        <v>486</v>
      </c>
      <c r="N6325" s="75">
        <v>326888.84354536788</v>
      </c>
      <c r="O6325" s="75">
        <v>486</v>
      </c>
      <c r="P6325" s="75">
        <v>0</v>
      </c>
      <c r="Q6325" s="75">
        <v>0</v>
      </c>
      <c r="R6325" s="16">
        <v>1242712.7162701678</v>
      </c>
      <c r="S6325" s="75">
        <v>1944</v>
      </c>
      <c r="T6325" s="75" t="s">
        <v>25</v>
      </c>
      <c r="U6325" s="75" t="s">
        <v>35</v>
      </c>
      <c r="V6325" s="75" t="s">
        <v>731</v>
      </c>
    </row>
    <row r="6326" spans="1:22" s="8" customFormat="1" ht="56.25" x14ac:dyDescent="0.3">
      <c r="A6326" s="16">
        <v>6321</v>
      </c>
      <c r="B6326" s="21" t="s">
        <v>1278</v>
      </c>
      <c r="C6326" s="16" t="s">
        <v>1990</v>
      </c>
      <c r="D6326" s="16" t="s">
        <v>1991</v>
      </c>
      <c r="E6326" s="16" t="s">
        <v>10883</v>
      </c>
      <c r="F6326" s="16"/>
      <c r="G6326" s="75" t="s">
        <v>7084</v>
      </c>
      <c r="H6326" s="257">
        <v>1241856</v>
      </c>
      <c r="I6326" s="257" t="s">
        <v>10650</v>
      </c>
      <c r="J6326" s="75"/>
      <c r="K6326" s="75"/>
      <c r="L6326" s="75"/>
      <c r="M6326" s="75"/>
      <c r="N6326" s="75"/>
      <c r="O6326" s="75"/>
      <c r="P6326" s="75"/>
      <c r="Q6326" s="75"/>
      <c r="R6326" s="16">
        <v>1241856</v>
      </c>
      <c r="S6326" s="75">
        <v>320</v>
      </c>
      <c r="T6326" s="75" t="s">
        <v>76</v>
      </c>
      <c r="U6326" s="75" t="s">
        <v>2567</v>
      </c>
      <c r="V6326" s="75" t="s">
        <v>10898</v>
      </c>
    </row>
    <row r="6327" spans="1:22" s="8" customFormat="1" ht="56.25" x14ac:dyDescent="0.3">
      <c r="A6327" s="16">
        <v>6322</v>
      </c>
      <c r="B6327" s="21" t="s">
        <v>1278</v>
      </c>
      <c r="C6327" s="16" t="s">
        <v>1990</v>
      </c>
      <c r="D6327" s="16" t="s">
        <v>1991</v>
      </c>
      <c r="E6327" s="16" t="s">
        <v>10883</v>
      </c>
      <c r="F6327" s="16"/>
      <c r="G6327" s="75" t="s">
        <v>7084</v>
      </c>
      <c r="H6327" s="257">
        <v>1241856</v>
      </c>
      <c r="I6327" s="257" t="s">
        <v>10650</v>
      </c>
      <c r="J6327" s="75"/>
      <c r="K6327" s="75"/>
      <c r="L6327" s="75"/>
      <c r="M6327" s="75"/>
      <c r="N6327" s="75"/>
      <c r="O6327" s="75"/>
      <c r="P6327" s="75"/>
      <c r="Q6327" s="75"/>
      <c r="R6327" s="16">
        <v>1241856</v>
      </c>
      <c r="S6327" s="75">
        <v>320</v>
      </c>
      <c r="T6327" s="75" t="s">
        <v>76</v>
      </c>
      <c r="U6327" s="75" t="s">
        <v>2567</v>
      </c>
      <c r="V6327" s="75" t="s">
        <v>10898</v>
      </c>
    </row>
    <row r="6328" spans="1:22" s="8" customFormat="1" ht="300" x14ac:dyDescent="0.3">
      <c r="A6328" s="16">
        <v>6323</v>
      </c>
      <c r="B6328" s="21" t="s">
        <v>8991</v>
      </c>
      <c r="C6328" s="16" t="s">
        <v>8391</v>
      </c>
      <c r="D6328" s="16" t="s">
        <v>8392</v>
      </c>
      <c r="E6328" s="16" t="s">
        <v>8393</v>
      </c>
      <c r="F6328" s="16"/>
      <c r="G6328" s="75" t="s">
        <v>1664</v>
      </c>
      <c r="H6328" s="257">
        <v>135456</v>
      </c>
      <c r="I6328" s="257">
        <v>204</v>
      </c>
      <c r="J6328" s="75">
        <v>279125</v>
      </c>
      <c r="K6328" s="75">
        <v>385</v>
      </c>
      <c r="L6328" s="75">
        <v>275500</v>
      </c>
      <c r="M6328" s="75">
        <v>380</v>
      </c>
      <c r="N6328" s="75">
        <v>275500</v>
      </c>
      <c r="O6328" s="75">
        <v>380</v>
      </c>
      <c r="P6328" s="75">
        <v>275500</v>
      </c>
      <c r="Q6328" s="75">
        <v>380</v>
      </c>
      <c r="R6328" s="16">
        <v>1241081</v>
      </c>
      <c r="S6328" s="75">
        <v>1729</v>
      </c>
      <c r="T6328" s="75" t="s">
        <v>213</v>
      </c>
      <c r="U6328" s="75" t="s">
        <v>83</v>
      </c>
      <c r="V6328" s="75" t="s">
        <v>8992</v>
      </c>
    </row>
    <row r="6329" spans="1:22" s="8" customFormat="1" ht="112.5" x14ac:dyDescent="0.3">
      <c r="A6329" s="16">
        <v>6324</v>
      </c>
      <c r="B6329" s="21" t="s">
        <v>2184</v>
      </c>
      <c r="C6329" s="16" t="s">
        <v>2185</v>
      </c>
      <c r="D6329" s="16" t="s">
        <v>2186</v>
      </c>
      <c r="E6329" s="16" t="s">
        <v>5214</v>
      </c>
      <c r="F6329" s="16"/>
      <c r="G6329" s="75" t="s">
        <v>410</v>
      </c>
      <c r="H6329" s="257">
        <v>1240512</v>
      </c>
      <c r="I6329" s="257">
        <v>71</v>
      </c>
      <c r="J6329" s="75">
        <v>0</v>
      </c>
      <c r="K6329" s="75">
        <v>0</v>
      </c>
      <c r="L6329" s="75">
        <v>0</v>
      </c>
      <c r="M6329" s="75">
        <v>0</v>
      </c>
      <c r="N6329" s="75">
        <v>0</v>
      </c>
      <c r="O6329" s="75">
        <v>0</v>
      </c>
      <c r="P6329" s="75">
        <v>0</v>
      </c>
      <c r="Q6329" s="75">
        <v>0</v>
      </c>
      <c r="R6329" s="16">
        <v>1240512</v>
      </c>
      <c r="S6329" s="75">
        <v>71</v>
      </c>
      <c r="T6329" s="75" t="s">
        <v>76</v>
      </c>
      <c r="U6329" s="75" t="s">
        <v>1157</v>
      </c>
      <c r="V6329" s="75" t="s">
        <v>5215</v>
      </c>
    </row>
    <row r="6330" spans="1:22" s="8" customFormat="1" ht="56.25" x14ac:dyDescent="0.3">
      <c r="A6330" s="16">
        <v>6325</v>
      </c>
      <c r="B6330" s="21" t="s">
        <v>417</v>
      </c>
      <c r="C6330" s="16" t="s">
        <v>726</v>
      </c>
      <c r="D6330" s="16" t="s">
        <v>727</v>
      </c>
      <c r="E6330" s="16" t="s">
        <v>11020</v>
      </c>
      <c r="F6330" s="16"/>
      <c r="G6330" s="75" t="s">
        <v>1493</v>
      </c>
      <c r="H6330" s="257">
        <v>247979.2</v>
      </c>
      <c r="I6330" s="257">
        <v>70</v>
      </c>
      <c r="J6330" s="75">
        <v>247979.2</v>
      </c>
      <c r="K6330" s="75">
        <v>70</v>
      </c>
      <c r="L6330" s="75">
        <v>247979.2</v>
      </c>
      <c r="M6330" s="75">
        <v>70</v>
      </c>
      <c r="N6330" s="75">
        <v>247979.2</v>
      </c>
      <c r="O6330" s="75">
        <v>70</v>
      </c>
      <c r="P6330" s="75">
        <v>247979.2</v>
      </c>
      <c r="Q6330" s="75">
        <v>70</v>
      </c>
      <c r="R6330" s="16">
        <v>1239896</v>
      </c>
      <c r="S6330" s="75">
        <v>350</v>
      </c>
      <c r="T6330" s="75" t="s">
        <v>1113</v>
      </c>
      <c r="U6330" s="75" t="s">
        <v>8908</v>
      </c>
      <c r="V6330" s="340" t="s">
        <v>199</v>
      </c>
    </row>
    <row r="6331" spans="1:22" s="8" customFormat="1" ht="56.25" x14ac:dyDescent="0.3">
      <c r="A6331" s="16">
        <v>6326</v>
      </c>
      <c r="B6331" s="21" t="s">
        <v>3489</v>
      </c>
      <c r="C6331" s="16" t="s">
        <v>3766</v>
      </c>
      <c r="D6331" s="16" t="s">
        <v>3767</v>
      </c>
      <c r="E6331" s="16" t="s">
        <v>10469</v>
      </c>
      <c r="F6331" s="16"/>
      <c r="G6331" s="75" t="s">
        <v>9115</v>
      </c>
      <c r="H6331" s="257">
        <v>1239504</v>
      </c>
      <c r="I6331" s="257" t="s">
        <v>10205</v>
      </c>
      <c r="J6331" s="75"/>
      <c r="K6331" s="75"/>
      <c r="L6331" s="75"/>
      <c r="M6331" s="75"/>
      <c r="N6331" s="75"/>
      <c r="O6331" s="75"/>
      <c r="P6331" s="75"/>
      <c r="Q6331" s="75"/>
      <c r="R6331" s="16">
        <v>1239504</v>
      </c>
      <c r="S6331" s="75">
        <v>17</v>
      </c>
      <c r="T6331" s="75" t="s">
        <v>76</v>
      </c>
      <c r="U6331" s="75" t="s">
        <v>2567</v>
      </c>
      <c r="V6331" s="75" t="s">
        <v>10471</v>
      </c>
    </row>
    <row r="6332" spans="1:22" s="8" customFormat="1" ht="75" x14ac:dyDescent="0.3">
      <c r="A6332" s="16">
        <v>6327</v>
      </c>
      <c r="B6332" s="21" t="s">
        <v>8993</v>
      </c>
      <c r="C6332" s="16" t="s">
        <v>8994</v>
      </c>
      <c r="D6332" s="16" t="s">
        <v>352</v>
      </c>
      <c r="E6332" s="16" t="s">
        <v>8995</v>
      </c>
      <c r="F6332" s="16"/>
      <c r="G6332" s="75" t="s">
        <v>33</v>
      </c>
      <c r="H6332" s="257">
        <v>216000</v>
      </c>
      <c r="I6332" s="257">
        <v>90</v>
      </c>
      <c r="J6332" s="75">
        <v>244800</v>
      </c>
      <c r="K6332" s="75">
        <v>85</v>
      </c>
      <c r="L6332" s="75">
        <v>259200</v>
      </c>
      <c r="M6332" s="75">
        <v>90</v>
      </c>
      <c r="N6332" s="75">
        <v>259200</v>
      </c>
      <c r="O6332" s="75">
        <v>90</v>
      </c>
      <c r="P6332" s="75">
        <v>259200</v>
      </c>
      <c r="Q6332" s="75">
        <v>90</v>
      </c>
      <c r="R6332" s="16">
        <v>1238400</v>
      </c>
      <c r="S6332" s="75">
        <v>445</v>
      </c>
      <c r="T6332" s="75" t="s">
        <v>213</v>
      </c>
      <c r="U6332" s="75" t="s">
        <v>7048</v>
      </c>
      <c r="V6332" s="75" t="s">
        <v>7048</v>
      </c>
    </row>
    <row r="6333" spans="1:22" s="8" customFormat="1" ht="75" x14ac:dyDescent="0.3">
      <c r="A6333" s="16">
        <v>6328</v>
      </c>
      <c r="B6333" s="119" t="s">
        <v>842</v>
      </c>
      <c r="C6333" s="119" t="s">
        <v>11721</v>
      </c>
      <c r="D6333" s="119" t="s">
        <v>11722</v>
      </c>
      <c r="E6333" s="119" t="s">
        <v>11723</v>
      </c>
      <c r="F6333" s="156"/>
      <c r="G6333" s="71" t="s">
        <v>33</v>
      </c>
      <c r="H6333" s="505">
        <v>284818.51200000005</v>
      </c>
      <c r="I6333" s="505">
        <v>1</v>
      </c>
      <c r="J6333" s="68">
        <v>313300.36320000008</v>
      </c>
      <c r="K6333" s="68">
        <v>1</v>
      </c>
      <c r="L6333" s="68">
        <v>319566</v>
      </c>
      <c r="M6333" s="68">
        <v>1</v>
      </c>
      <c r="N6333" s="69">
        <v>319567</v>
      </c>
      <c r="O6333" s="68">
        <v>1</v>
      </c>
      <c r="P6333" s="70"/>
      <c r="Q6333" s="70"/>
      <c r="R6333" s="16">
        <v>1237251.8752000001</v>
      </c>
      <c r="S6333" s="71">
        <v>5</v>
      </c>
      <c r="T6333" s="71" t="s">
        <v>11563</v>
      </c>
      <c r="U6333" s="72" t="s">
        <v>26</v>
      </c>
      <c r="V6333" s="72" t="s">
        <v>11708</v>
      </c>
    </row>
    <row r="6334" spans="1:22" s="8" customFormat="1" ht="93.75" x14ac:dyDescent="0.3">
      <c r="A6334" s="16">
        <v>6329</v>
      </c>
      <c r="B6334" s="21" t="s">
        <v>8996</v>
      </c>
      <c r="C6334" s="16" t="s">
        <v>1785</v>
      </c>
      <c r="D6334" s="16" t="s">
        <v>1784</v>
      </c>
      <c r="E6334" s="16" t="s">
        <v>8262</v>
      </c>
      <c r="F6334" s="16"/>
      <c r="G6334" s="75" t="s">
        <v>33</v>
      </c>
      <c r="H6334" s="257">
        <v>267400</v>
      </c>
      <c r="I6334" s="257">
        <v>764</v>
      </c>
      <c r="J6334" s="75">
        <v>118684.79999999999</v>
      </c>
      <c r="K6334" s="75">
        <v>320</v>
      </c>
      <c r="L6334" s="75">
        <v>283359.95999999996</v>
      </c>
      <c r="M6334" s="75">
        <v>764</v>
      </c>
      <c r="N6334" s="75">
        <v>283359.95999999996</v>
      </c>
      <c r="O6334" s="75">
        <v>764</v>
      </c>
      <c r="P6334" s="75">
        <v>283359.95999999996</v>
      </c>
      <c r="Q6334" s="75">
        <v>764</v>
      </c>
      <c r="R6334" s="16">
        <v>1236164.68</v>
      </c>
      <c r="S6334" s="75">
        <v>3376</v>
      </c>
      <c r="T6334" s="75" t="s">
        <v>213</v>
      </c>
      <c r="U6334" s="75" t="s">
        <v>7048</v>
      </c>
      <c r="V6334" s="75" t="s">
        <v>7048</v>
      </c>
    </row>
    <row r="6335" spans="1:22" s="8" customFormat="1" ht="409.5" x14ac:dyDescent="0.3">
      <c r="A6335" s="16">
        <v>6330</v>
      </c>
      <c r="B6335" s="21" t="s">
        <v>2524</v>
      </c>
      <c r="C6335" s="16" t="s">
        <v>2525</v>
      </c>
      <c r="D6335" s="16" t="s">
        <v>528</v>
      </c>
      <c r="E6335" s="16" t="s">
        <v>2526</v>
      </c>
      <c r="F6335" s="16"/>
      <c r="G6335" s="75" t="s">
        <v>24</v>
      </c>
      <c r="H6335" s="257">
        <v>635040</v>
      </c>
      <c r="I6335" s="257">
        <v>0.3</v>
      </c>
      <c r="J6335" s="75">
        <v>600000</v>
      </c>
      <c r="K6335" s="75">
        <v>4</v>
      </c>
      <c r="L6335" s="75">
        <v>0</v>
      </c>
      <c r="M6335" s="75">
        <v>0</v>
      </c>
      <c r="N6335" s="75">
        <v>0</v>
      </c>
      <c r="O6335" s="75">
        <v>0</v>
      </c>
      <c r="P6335" s="75">
        <v>0</v>
      </c>
      <c r="Q6335" s="75">
        <v>0</v>
      </c>
      <c r="R6335" s="16">
        <v>1235040</v>
      </c>
      <c r="S6335" s="75">
        <v>4.3</v>
      </c>
      <c r="T6335" s="75" t="s">
        <v>1518</v>
      </c>
      <c r="U6335" s="75" t="s">
        <v>35</v>
      </c>
      <c r="V6335" s="75" t="s">
        <v>199</v>
      </c>
    </row>
    <row r="6336" spans="1:22" s="8" customFormat="1" ht="56.25" x14ac:dyDescent="0.3">
      <c r="A6336" s="16">
        <v>6331</v>
      </c>
      <c r="B6336" s="113" t="s">
        <v>3080</v>
      </c>
      <c r="C6336" s="113" t="s">
        <v>15805</v>
      </c>
      <c r="D6336" s="113" t="s">
        <v>3918</v>
      </c>
      <c r="E6336" s="113" t="s">
        <v>15806</v>
      </c>
      <c r="F6336" s="114" t="s">
        <v>14449</v>
      </c>
      <c r="G6336" s="78" t="s">
        <v>33</v>
      </c>
      <c r="H6336" s="87">
        <v>236565</v>
      </c>
      <c r="I6336" s="87">
        <v>2</v>
      </c>
      <c r="J6336" s="181">
        <v>255491.28</v>
      </c>
      <c r="K6336" s="181">
        <v>2</v>
      </c>
      <c r="L6336" s="181">
        <v>250759.96</v>
      </c>
      <c r="M6336" s="181">
        <v>2</v>
      </c>
      <c r="N6336" s="181">
        <v>246028.64</v>
      </c>
      <c r="O6336" s="181">
        <v>2</v>
      </c>
      <c r="P6336" s="181">
        <v>246028.64</v>
      </c>
      <c r="Q6336" s="181">
        <v>2</v>
      </c>
      <c r="R6336" s="16">
        <v>1234873.52</v>
      </c>
      <c r="S6336" s="181">
        <v>10</v>
      </c>
      <c r="T6336" s="76" t="s">
        <v>15751</v>
      </c>
      <c r="U6336" s="350" t="s">
        <v>1051</v>
      </c>
      <c r="V6336" s="351" t="s">
        <v>1051</v>
      </c>
    </row>
    <row r="6337" spans="1:22" s="8" customFormat="1" ht="206.25" x14ac:dyDescent="0.3">
      <c r="A6337" s="16">
        <v>6332</v>
      </c>
      <c r="B6337" s="21" t="s">
        <v>1676</v>
      </c>
      <c r="C6337" s="16" t="s">
        <v>6217</v>
      </c>
      <c r="D6337" s="16" t="s">
        <v>6218</v>
      </c>
      <c r="E6337" s="16" t="s">
        <v>6219</v>
      </c>
      <c r="F6337" s="16"/>
      <c r="G6337" s="75" t="s">
        <v>1493</v>
      </c>
      <c r="H6337" s="257">
        <v>1234800</v>
      </c>
      <c r="I6337" s="257">
        <v>42</v>
      </c>
      <c r="J6337" s="75">
        <v>0</v>
      </c>
      <c r="K6337" s="75">
        <v>0</v>
      </c>
      <c r="L6337" s="75">
        <v>0</v>
      </c>
      <c r="M6337" s="75">
        <v>0</v>
      </c>
      <c r="N6337" s="75">
        <v>0</v>
      </c>
      <c r="O6337" s="75">
        <v>0</v>
      </c>
      <c r="P6337" s="75">
        <v>0</v>
      </c>
      <c r="Q6337" s="75">
        <v>0</v>
      </c>
      <c r="R6337" s="16">
        <v>1234800</v>
      </c>
      <c r="S6337" s="75">
        <v>42</v>
      </c>
      <c r="T6337" s="75" t="s">
        <v>76</v>
      </c>
      <c r="U6337" s="75"/>
      <c r="V6337" s="75"/>
    </row>
    <row r="6338" spans="1:22" s="8" customFormat="1" ht="56.25" x14ac:dyDescent="0.3">
      <c r="A6338" s="16">
        <v>6333</v>
      </c>
      <c r="B6338" s="113" t="s">
        <v>4109</v>
      </c>
      <c r="C6338" s="113" t="s">
        <v>16305</v>
      </c>
      <c r="D6338" s="113" t="s">
        <v>16306</v>
      </c>
      <c r="E6338" s="113" t="s">
        <v>16307</v>
      </c>
      <c r="F6338" s="17">
        <v>7043</v>
      </c>
      <c r="G6338" s="78" t="s">
        <v>33</v>
      </c>
      <c r="H6338" s="87">
        <v>1234382.3799999999</v>
      </c>
      <c r="I6338" s="87">
        <v>838</v>
      </c>
      <c r="J6338" s="167"/>
      <c r="K6338" s="167"/>
      <c r="L6338" s="167"/>
      <c r="M6338" s="167"/>
      <c r="N6338" s="167"/>
      <c r="O6338" s="167"/>
      <c r="P6338" s="167"/>
      <c r="Q6338" s="167"/>
      <c r="R6338" s="16">
        <v>1234382.3799999999</v>
      </c>
      <c r="S6338" s="177">
        <v>838</v>
      </c>
      <c r="T6338" s="78" t="s">
        <v>15928</v>
      </c>
      <c r="U6338" s="79" t="s">
        <v>199</v>
      </c>
      <c r="V6338" s="79" t="s">
        <v>199</v>
      </c>
    </row>
    <row r="6339" spans="1:22" s="8" customFormat="1" ht="281.25" x14ac:dyDescent="0.3">
      <c r="A6339" s="16">
        <v>6334</v>
      </c>
      <c r="B6339" s="21" t="s">
        <v>948</v>
      </c>
      <c r="C6339" s="16" t="s">
        <v>6132</v>
      </c>
      <c r="D6339" s="16" t="s">
        <v>6133</v>
      </c>
      <c r="E6339" s="16" t="s">
        <v>6134</v>
      </c>
      <c r="F6339" s="16"/>
      <c r="G6339" s="75" t="s">
        <v>24</v>
      </c>
      <c r="H6339" s="257">
        <v>1234134</v>
      </c>
      <c r="I6339" s="257">
        <v>253</v>
      </c>
      <c r="J6339" s="75">
        <v>0</v>
      </c>
      <c r="K6339" s="75">
        <v>0</v>
      </c>
      <c r="L6339" s="75">
        <v>0</v>
      </c>
      <c r="M6339" s="75">
        <v>0</v>
      </c>
      <c r="N6339" s="75">
        <v>0</v>
      </c>
      <c r="O6339" s="75">
        <v>0</v>
      </c>
      <c r="P6339" s="75">
        <v>0</v>
      </c>
      <c r="Q6339" s="75">
        <v>0</v>
      </c>
      <c r="R6339" s="16">
        <v>1234134</v>
      </c>
      <c r="S6339" s="75">
        <v>253</v>
      </c>
      <c r="T6339" s="75" t="s">
        <v>76</v>
      </c>
      <c r="U6339" s="75"/>
      <c r="V6339" s="75"/>
    </row>
    <row r="6340" spans="1:22" s="8" customFormat="1" ht="131.25" x14ac:dyDescent="0.3">
      <c r="A6340" s="16">
        <v>6335</v>
      </c>
      <c r="B6340" s="16" t="s">
        <v>11318</v>
      </c>
      <c r="C6340" s="16" t="s">
        <v>12869</v>
      </c>
      <c r="D6340" s="16" t="s">
        <v>12870</v>
      </c>
      <c r="E6340" s="16" t="s">
        <v>12871</v>
      </c>
      <c r="F6340" s="16"/>
      <c r="G6340" s="71" t="s">
        <v>9122</v>
      </c>
      <c r="H6340" s="339">
        <v>1232000</v>
      </c>
      <c r="I6340" s="339" t="s">
        <v>10182</v>
      </c>
      <c r="J6340" s="339"/>
      <c r="K6340" s="339"/>
      <c r="L6340" s="339"/>
      <c r="M6340" s="339"/>
      <c r="N6340" s="339"/>
      <c r="O6340" s="339"/>
      <c r="P6340" s="339"/>
      <c r="Q6340" s="339"/>
      <c r="R6340" s="16">
        <v>1232000</v>
      </c>
      <c r="S6340" s="339">
        <v>1000</v>
      </c>
      <c r="T6340" s="135" t="s">
        <v>12359</v>
      </c>
      <c r="U6340" s="352"/>
      <c r="V6340" s="352"/>
    </row>
    <row r="6341" spans="1:22" s="8" customFormat="1" ht="56.25" x14ac:dyDescent="0.3">
      <c r="A6341" s="16">
        <v>6336</v>
      </c>
      <c r="B6341" s="51" t="s">
        <v>2315</v>
      </c>
      <c r="C6341" s="51" t="s">
        <v>14928</v>
      </c>
      <c r="D6341" s="51" t="s">
        <v>14929</v>
      </c>
      <c r="E6341" s="51" t="s">
        <v>1051</v>
      </c>
      <c r="F6341" s="40" t="s">
        <v>14449</v>
      </c>
      <c r="G6341" s="256" t="s">
        <v>9115</v>
      </c>
      <c r="H6341" s="502">
        <v>1232000</v>
      </c>
      <c r="I6341" s="257">
        <v>2</v>
      </c>
      <c r="J6341" s="82"/>
      <c r="K6341" s="82"/>
      <c r="L6341" s="82"/>
      <c r="M6341" s="82"/>
      <c r="N6341" s="82"/>
      <c r="O6341" s="82"/>
      <c r="P6341" s="82"/>
      <c r="Q6341" s="82"/>
      <c r="R6341" s="16">
        <v>1232000</v>
      </c>
      <c r="S6341" s="75">
        <v>2</v>
      </c>
      <c r="T6341" s="256" t="s">
        <v>14655</v>
      </c>
      <c r="U6341" s="256"/>
      <c r="V6341" s="82"/>
    </row>
    <row r="6342" spans="1:22" s="8" customFormat="1" ht="56.25" x14ac:dyDescent="0.3">
      <c r="A6342" s="16">
        <v>6337</v>
      </c>
      <c r="B6342" s="51" t="s">
        <v>2315</v>
      </c>
      <c r="C6342" s="51" t="s">
        <v>14928</v>
      </c>
      <c r="D6342" s="51" t="s">
        <v>14929</v>
      </c>
      <c r="E6342" s="51" t="s">
        <v>15259</v>
      </c>
      <c r="F6342" s="51"/>
      <c r="G6342" s="256" t="s">
        <v>9115</v>
      </c>
      <c r="H6342" s="502">
        <v>1232000</v>
      </c>
      <c r="I6342" s="257" t="s">
        <v>9120</v>
      </c>
      <c r="J6342" s="82"/>
      <c r="K6342" s="82"/>
      <c r="L6342" s="82"/>
      <c r="M6342" s="82"/>
      <c r="N6342" s="82"/>
      <c r="O6342" s="82"/>
      <c r="P6342" s="82"/>
      <c r="Q6342" s="82"/>
      <c r="R6342" s="16">
        <v>1232000</v>
      </c>
      <c r="S6342" s="75">
        <v>2</v>
      </c>
      <c r="T6342" s="256" t="s">
        <v>14655</v>
      </c>
      <c r="U6342" s="256"/>
      <c r="V6342" s="82"/>
    </row>
    <row r="6343" spans="1:22" s="8" customFormat="1" ht="93.75" x14ac:dyDescent="0.3">
      <c r="A6343" s="16">
        <v>6338</v>
      </c>
      <c r="B6343" s="51" t="s">
        <v>514</v>
      </c>
      <c r="C6343" s="51" t="s">
        <v>2281</v>
      </c>
      <c r="D6343" s="51" t="s">
        <v>2282</v>
      </c>
      <c r="E6343" s="51" t="s">
        <v>15260</v>
      </c>
      <c r="F6343" s="40" t="s">
        <v>14449</v>
      </c>
      <c r="G6343" s="256" t="s">
        <v>9115</v>
      </c>
      <c r="H6343" s="502">
        <v>1232000</v>
      </c>
      <c r="I6343" s="257" t="s">
        <v>9201</v>
      </c>
      <c r="J6343" s="82"/>
      <c r="K6343" s="82"/>
      <c r="L6343" s="82"/>
      <c r="M6343" s="82"/>
      <c r="N6343" s="82"/>
      <c r="O6343" s="82"/>
      <c r="P6343" s="82"/>
      <c r="Q6343" s="82"/>
      <c r="R6343" s="16">
        <v>1232000</v>
      </c>
      <c r="S6343" s="75">
        <v>5</v>
      </c>
      <c r="T6343" s="256" t="s">
        <v>14655</v>
      </c>
      <c r="U6343" s="256"/>
      <c r="V6343" s="82"/>
    </row>
    <row r="6344" spans="1:22" s="8" customFormat="1" ht="75" x14ac:dyDescent="0.3">
      <c r="A6344" s="16">
        <v>6339</v>
      </c>
      <c r="B6344" s="51" t="s">
        <v>12611</v>
      </c>
      <c r="C6344" s="51" t="s">
        <v>12612</v>
      </c>
      <c r="D6344" s="51" t="s">
        <v>798</v>
      </c>
      <c r="E6344" s="51" t="s">
        <v>15261</v>
      </c>
      <c r="F6344" s="40" t="s">
        <v>14449</v>
      </c>
      <c r="G6344" s="256" t="s">
        <v>9115</v>
      </c>
      <c r="H6344" s="502">
        <v>1232000</v>
      </c>
      <c r="I6344" s="257" t="s">
        <v>9120</v>
      </c>
      <c r="J6344" s="82"/>
      <c r="K6344" s="82"/>
      <c r="L6344" s="82"/>
      <c r="M6344" s="82"/>
      <c r="N6344" s="82"/>
      <c r="O6344" s="82"/>
      <c r="P6344" s="82"/>
      <c r="Q6344" s="82"/>
      <c r="R6344" s="16">
        <v>1232000</v>
      </c>
      <c r="S6344" s="75">
        <v>2</v>
      </c>
      <c r="T6344" s="256" t="s">
        <v>14655</v>
      </c>
      <c r="U6344" s="256"/>
      <c r="V6344" s="82"/>
    </row>
    <row r="6345" spans="1:22" s="8" customFormat="1" ht="75" x14ac:dyDescent="0.3">
      <c r="A6345" s="16">
        <v>6340</v>
      </c>
      <c r="B6345" s="51" t="s">
        <v>12611</v>
      </c>
      <c r="C6345" s="51" t="s">
        <v>12612</v>
      </c>
      <c r="D6345" s="51" t="s">
        <v>798</v>
      </c>
      <c r="E6345" s="51" t="s">
        <v>15262</v>
      </c>
      <c r="F6345" s="40" t="s">
        <v>14449</v>
      </c>
      <c r="G6345" s="256" t="s">
        <v>9115</v>
      </c>
      <c r="H6345" s="502">
        <v>1232000</v>
      </c>
      <c r="I6345" s="257" t="s">
        <v>9120</v>
      </c>
      <c r="J6345" s="82"/>
      <c r="K6345" s="82"/>
      <c r="L6345" s="82"/>
      <c r="M6345" s="82"/>
      <c r="N6345" s="82"/>
      <c r="O6345" s="82"/>
      <c r="P6345" s="82"/>
      <c r="Q6345" s="82"/>
      <c r="R6345" s="16">
        <v>1232000</v>
      </c>
      <c r="S6345" s="75">
        <v>2</v>
      </c>
      <c r="T6345" s="256" t="s">
        <v>14655</v>
      </c>
      <c r="U6345" s="256"/>
      <c r="V6345" s="82"/>
    </row>
    <row r="6346" spans="1:22" s="8" customFormat="1" ht="409.5" x14ac:dyDescent="0.3">
      <c r="A6346" s="16">
        <v>6341</v>
      </c>
      <c r="B6346" s="21" t="s">
        <v>6837</v>
      </c>
      <c r="C6346" s="16" t="s">
        <v>726</v>
      </c>
      <c r="D6346" s="16" t="s">
        <v>727</v>
      </c>
      <c r="E6346" s="16" t="s">
        <v>6838</v>
      </c>
      <c r="F6346" s="16"/>
      <c r="G6346" s="75" t="s">
        <v>33</v>
      </c>
      <c r="H6346" s="257">
        <v>537200</v>
      </c>
      <c r="I6346" s="257">
        <v>79</v>
      </c>
      <c r="J6346" s="75">
        <v>173555.5</v>
      </c>
      <c r="K6346" s="75">
        <v>19</v>
      </c>
      <c r="L6346" s="75">
        <v>173555.5</v>
      </c>
      <c r="M6346" s="75">
        <v>19</v>
      </c>
      <c r="N6346" s="75">
        <v>173555.5</v>
      </c>
      <c r="O6346" s="75">
        <v>19</v>
      </c>
      <c r="P6346" s="75">
        <v>173555.5</v>
      </c>
      <c r="Q6346" s="75">
        <v>19</v>
      </c>
      <c r="R6346" s="16">
        <v>1231422</v>
      </c>
      <c r="S6346" s="75">
        <v>155</v>
      </c>
      <c r="T6346" s="75" t="s">
        <v>25</v>
      </c>
      <c r="U6346" s="75" t="s">
        <v>83</v>
      </c>
      <c r="V6346" s="75" t="s">
        <v>6839</v>
      </c>
    </row>
    <row r="6347" spans="1:22" s="8" customFormat="1" ht="409.5" x14ac:dyDescent="0.3">
      <c r="A6347" s="16">
        <v>6342</v>
      </c>
      <c r="B6347" s="21" t="s">
        <v>5997</v>
      </c>
      <c r="C6347" s="16" t="s">
        <v>5998</v>
      </c>
      <c r="D6347" s="16" t="s">
        <v>5999</v>
      </c>
      <c r="E6347" s="16" t="s">
        <v>6000</v>
      </c>
      <c r="F6347" s="16"/>
      <c r="G6347" s="75" t="s">
        <v>1493</v>
      </c>
      <c r="H6347" s="257">
        <v>1231161.75</v>
      </c>
      <c r="I6347" s="257">
        <v>1</v>
      </c>
      <c r="J6347" s="75">
        <v>0</v>
      </c>
      <c r="K6347" s="75">
        <v>0</v>
      </c>
      <c r="L6347" s="75">
        <v>0</v>
      </c>
      <c r="M6347" s="75">
        <v>0</v>
      </c>
      <c r="N6347" s="75">
        <v>0</v>
      </c>
      <c r="O6347" s="75">
        <v>0</v>
      </c>
      <c r="P6347" s="75">
        <v>0</v>
      </c>
      <c r="Q6347" s="75">
        <v>0</v>
      </c>
      <c r="R6347" s="16">
        <v>1231161.75</v>
      </c>
      <c r="S6347" s="75">
        <v>1</v>
      </c>
      <c r="T6347" s="75" t="s">
        <v>76</v>
      </c>
      <c r="U6347" s="75"/>
      <c r="V6347" s="75" t="s">
        <v>4582</v>
      </c>
    </row>
    <row r="6348" spans="1:22" s="8" customFormat="1" ht="409.5" x14ac:dyDescent="0.3">
      <c r="A6348" s="16">
        <v>6343</v>
      </c>
      <c r="B6348" s="21" t="s">
        <v>8997</v>
      </c>
      <c r="C6348" s="16" t="s">
        <v>8998</v>
      </c>
      <c r="D6348" s="16" t="s">
        <v>352</v>
      </c>
      <c r="E6348" s="16" t="s">
        <v>8999</v>
      </c>
      <c r="F6348" s="16"/>
      <c r="G6348" s="75" t="s">
        <v>33</v>
      </c>
      <c r="H6348" s="257">
        <v>504000</v>
      </c>
      <c r="I6348" s="257">
        <v>9</v>
      </c>
      <c r="J6348" s="75">
        <v>181215</v>
      </c>
      <c r="K6348" s="75">
        <v>3</v>
      </c>
      <c r="L6348" s="75">
        <v>181215</v>
      </c>
      <c r="M6348" s="75">
        <v>3</v>
      </c>
      <c r="N6348" s="75">
        <v>181215</v>
      </c>
      <c r="O6348" s="75">
        <v>3</v>
      </c>
      <c r="P6348" s="75">
        <v>181215</v>
      </c>
      <c r="Q6348" s="75">
        <v>3</v>
      </c>
      <c r="R6348" s="16">
        <v>1228860</v>
      </c>
      <c r="S6348" s="75">
        <v>21</v>
      </c>
      <c r="T6348" s="75" t="s">
        <v>213</v>
      </c>
      <c r="U6348" s="75" t="s">
        <v>7048</v>
      </c>
      <c r="V6348" s="75" t="s">
        <v>7048</v>
      </c>
    </row>
    <row r="6349" spans="1:22" s="8" customFormat="1" ht="93.75" x14ac:dyDescent="0.3">
      <c r="A6349" s="16">
        <v>6344</v>
      </c>
      <c r="B6349" s="16" t="s">
        <v>2117</v>
      </c>
      <c r="C6349" s="16" t="s">
        <v>12872</v>
      </c>
      <c r="D6349" s="16" t="s">
        <v>12873</v>
      </c>
      <c r="E6349" s="16" t="s">
        <v>12874</v>
      </c>
      <c r="F6349" s="16"/>
      <c r="G6349" s="71" t="s">
        <v>9115</v>
      </c>
      <c r="H6349" s="339">
        <v>1228365.6000000001</v>
      </c>
      <c r="I6349" s="339" t="s">
        <v>9113</v>
      </c>
      <c r="J6349" s="339">
        <v>0</v>
      </c>
      <c r="K6349" s="339">
        <v>0</v>
      </c>
      <c r="L6349" s="339">
        <v>0</v>
      </c>
      <c r="M6349" s="339">
        <v>0</v>
      </c>
      <c r="N6349" s="339">
        <v>0</v>
      </c>
      <c r="O6349" s="339">
        <v>0</v>
      </c>
      <c r="P6349" s="339">
        <v>0</v>
      </c>
      <c r="Q6349" s="339">
        <v>0</v>
      </c>
      <c r="R6349" s="16">
        <v>1228365.6000000001</v>
      </c>
      <c r="S6349" s="339">
        <v>1</v>
      </c>
      <c r="T6349" s="135" t="s">
        <v>11752</v>
      </c>
      <c r="U6349" s="352"/>
      <c r="V6349" s="352"/>
    </row>
    <row r="6350" spans="1:22" s="8" customFormat="1" ht="75" x14ac:dyDescent="0.3">
      <c r="A6350" s="16">
        <v>6345</v>
      </c>
      <c r="B6350" s="119" t="s">
        <v>11573</v>
      </c>
      <c r="C6350" s="119" t="s">
        <v>11574</v>
      </c>
      <c r="D6350" s="119" t="s">
        <v>11575</v>
      </c>
      <c r="E6350" s="119" t="s">
        <v>11724</v>
      </c>
      <c r="F6350" s="156" t="s">
        <v>11725</v>
      </c>
      <c r="G6350" s="71" t="s">
        <v>33</v>
      </c>
      <c r="H6350" s="505">
        <v>282764.29500000004</v>
      </c>
      <c r="I6350" s="505">
        <v>1</v>
      </c>
      <c r="J6350" s="68">
        <v>311040.72450000007</v>
      </c>
      <c r="K6350" s="68">
        <v>1</v>
      </c>
      <c r="L6350" s="68">
        <v>317261.82</v>
      </c>
      <c r="M6350" s="68">
        <v>1</v>
      </c>
      <c r="N6350" s="69">
        <v>317262.82</v>
      </c>
      <c r="O6350" s="68">
        <v>1</v>
      </c>
      <c r="P6350" s="70"/>
      <c r="Q6350" s="70"/>
      <c r="R6350" s="16">
        <v>1228329.6595000003</v>
      </c>
      <c r="S6350" s="71">
        <v>5</v>
      </c>
      <c r="T6350" s="71" t="s">
        <v>11563</v>
      </c>
      <c r="U6350" s="72" t="s">
        <v>26</v>
      </c>
      <c r="V6350" s="72" t="s">
        <v>11586</v>
      </c>
    </row>
    <row r="6351" spans="1:22" s="8" customFormat="1" ht="75" x14ac:dyDescent="0.3">
      <c r="A6351" s="16">
        <v>6346</v>
      </c>
      <c r="B6351" s="16" t="s">
        <v>781</v>
      </c>
      <c r="C6351" s="16" t="s">
        <v>13186</v>
      </c>
      <c r="D6351" s="16" t="s">
        <v>13187</v>
      </c>
      <c r="E6351" s="16" t="s">
        <v>13188</v>
      </c>
      <c r="F6351" s="16"/>
      <c r="G6351" s="71" t="s">
        <v>33</v>
      </c>
      <c r="H6351" s="104">
        <v>614160</v>
      </c>
      <c r="I6351" s="104">
        <v>180</v>
      </c>
      <c r="J6351" s="104">
        <v>614160</v>
      </c>
      <c r="K6351" s="104">
        <v>180</v>
      </c>
      <c r="L6351" s="104">
        <v>0</v>
      </c>
      <c r="M6351" s="104">
        <v>0</v>
      </c>
      <c r="N6351" s="104">
        <v>0</v>
      </c>
      <c r="O6351" s="104">
        <v>0</v>
      </c>
      <c r="P6351" s="104">
        <v>0</v>
      </c>
      <c r="Q6351" s="104">
        <v>0</v>
      </c>
      <c r="R6351" s="16">
        <v>1228320</v>
      </c>
      <c r="S6351" s="339">
        <v>360</v>
      </c>
      <c r="T6351" s="92" t="s">
        <v>12910</v>
      </c>
      <c r="U6351" s="104" t="s">
        <v>2567</v>
      </c>
      <c r="V6351" s="104" t="s">
        <v>2567</v>
      </c>
    </row>
    <row r="6352" spans="1:22" s="8" customFormat="1" ht="93.75" x14ac:dyDescent="0.3">
      <c r="A6352" s="16">
        <v>6347</v>
      </c>
      <c r="B6352" s="21" t="s">
        <v>1161</v>
      </c>
      <c r="C6352" s="16" t="s">
        <v>2571</v>
      </c>
      <c r="D6352" s="16" t="s">
        <v>2572</v>
      </c>
      <c r="E6352" s="16" t="s">
        <v>2573</v>
      </c>
      <c r="F6352" s="16" t="s">
        <v>2573</v>
      </c>
      <c r="G6352" s="75" t="s">
        <v>1493</v>
      </c>
      <c r="H6352" s="257">
        <v>614022.85714285716</v>
      </c>
      <c r="I6352" s="257">
        <v>4</v>
      </c>
      <c r="J6352" s="75">
        <v>0</v>
      </c>
      <c r="K6352" s="75">
        <v>0</v>
      </c>
      <c r="L6352" s="75">
        <v>614022.85714285716</v>
      </c>
      <c r="M6352" s="75">
        <v>4</v>
      </c>
      <c r="N6352" s="75">
        <v>0</v>
      </c>
      <c r="O6352" s="75">
        <v>0</v>
      </c>
      <c r="P6352" s="75">
        <v>0</v>
      </c>
      <c r="Q6352" s="75">
        <v>0</v>
      </c>
      <c r="R6352" s="16">
        <v>1228045.7142857143</v>
      </c>
      <c r="S6352" s="75">
        <v>8</v>
      </c>
      <c r="T6352" s="75" t="s">
        <v>1326</v>
      </c>
      <c r="U6352" s="75" t="s">
        <v>204</v>
      </c>
      <c r="V6352" s="75" t="s">
        <v>199</v>
      </c>
    </row>
    <row r="6353" spans="1:22" s="8" customFormat="1" ht="37.5" x14ac:dyDescent="0.3">
      <c r="A6353" s="16">
        <v>6348</v>
      </c>
      <c r="B6353" s="21" t="s">
        <v>9000</v>
      </c>
      <c r="C6353" s="16" t="s">
        <v>418</v>
      </c>
      <c r="D6353" s="16" t="s">
        <v>417</v>
      </c>
      <c r="E6353" s="16" t="s">
        <v>419</v>
      </c>
      <c r="F6353" s="16"/>
      <c r="G6353" s="75" t="s">
        <v>33</v>
      </c>
      <c r="H6353" s="257">
        <v>306900</v>
      </c>
      <c r="I6353" s="257">
        <v>22</v>
      </c>
      <c r="J6353" s="75">
        <v>0</v>
      </c>
      <c r="K6353" s="75">
        <v>0</v>
      </c>
      <c r="L6353" s="75">
        <v>306900</v>
      </c>
      <c r="M6353" s="75">
        <v>22</v>
      </c>
      <c r="N6353" s="75">
        <v>306900</v>
      </c>
      <c r="O6353" s="75">
        <v>0</v>
      </c>
      <c r="P6353" s="75">
        <v>306900</v>
      </c>
      <c r="Q6353" s="75">
        <v>22</v>
      </c>
      <c r="R6353" s="16">
        <v>1227600</v>
      </c>
      <c r="S6353" s="75">
        <v>66</v>
      </c>
      <c r="T6353" s="75" t="s">
        <v>213</v>
      </c>
      <c r="U6353" s="75" t="s">
        <v>8908</v>
      </c>
      <c r="V6353" s="75" t="s">
        <v>8909</v>
      </c>
    </row>
    <row r="6354" spans="1:22" s="8" customFormat="1" ht="281.25" x14ac:dyDescent="0.3">
      <c r="A6354" s="16">
        <v>6349</v>
      </c>
      <c r="B6354" s="21" t="s">
        <v>9001</v>
      </c>
      <c r="C6354" s="16" t="s">
        <v>4660</v>
      </c>
      <c r="D6354" s="16" t="s">
        <v>1841</v>
      </c>
      <c r="E6354" s="16" t="s">
        <v>4661</v>
      </c>
      <c r="F6354" s="16"/>
      <c r="G6354" s="75" t="s">
        <v>33</v>
      </c>
      <c r="H6354" s="257">
        <v>306612</v>
      </c>
      <c r="I6354" s="257">
        <v>612</v>
      </c>
      <c r="J6354" s="75">
        <v>0</v>
      </c>
      <c r="K6354" s="75">
        <v>0</v>
      </c>
      <c r="L6354" s="75">
        <v>306612</v>
      </c>
      <c r="M6354" s="75">
        <v>612</v>
      </c>
      <c r="N6354" s="75">
        <v>306612</v>
      </c>
      <c r="O6354" s="75">
        <v>612</v>
      </c>
      <c r="P6354" s="75">
        <v>306612</v>
      </c>
      <c r="Q6354" s="75">
        <v>612</v>
      </c>
      <c r="R6354" s="16">
        <v>1226448</v>
      </c>
      <c r="S6354" s="75">
        <v>2448</v>
      </c>
      <c r="T6354" s="75" t="s">
        <v>213</v>
      </c>
      <c r="U6354" s="75" t="s">
        <v>7048</v>
      </c>
      <c r="V6354" s="75" t="s">
        <v>7048</v>
      </c>
    </row>
    <row r="6355" spans="1:22" s="8" customFormat="1" ht="37.5" x14ac:dyDescent="0.3">
      <c r="A6355" s="16">
        <v>6350</v>
      </c>
      <c r="B6355" s="21" t="s">
        <v>486</v>
      </c>
      <c r="C6355" s="16" t="s">
        <v>211</v>
      </c>
      <c r="D6355" s="16" t="s">
        <v>212</v>
      </c>
      <c r="E6355" s="16" t="s">
        <v>10716</v>
      </c>
      <c r="F6355" s="16"/>
      <c r="G6355" s="75" t="s">
        <v>9114</v>
      </c>
      <c r="H6355" s="257">
        <v>1226121.1200000001</v>
      </c>
      <c r="I6355" s="257" t="s">
        <v>9969</v>
      </c>
      <c r="J6355" s="75"/>
      <c r="K6355" s="75"/>
      <c r="L6355" s="75"/>
      <c r="M6355" s="75"/>
      <c r="N6355" s="75"/>
      <c r="O6355" s="75"/>
      <c r="P6355" s="75"/>
      <c r="Q6355" s="75"/>
      <c r="R6355" s="16">
        <v>1226121.1200000001</v>
      </c>
      <c r="S6355" s="75">
        <v>7</v>
      </c>
      <c r="T6355" s="75" t="s">
        <v>76</v>
      </c>
      <c r="U6355" s="75" t="s">
        <v>2567</v>
      </c>
      <c r="V6355" s="75" t="s">
        <v>10923</v>
      </c>
    </row>
    <row r="6356" spans="1:22" s="8" customFormat="1" ht="93.75" x14ac:dyDescent="0.3">
      <c r="A6356" s="16">
        <v>6351</v>
      </c>
      <c r="B6356" s="16" t="s">
        <v>194</v>
      </c>
      <c r="C6356" s="16" t="s">
        <v>9242</v>
      </c>
      <c r="D6356" s="16" t="s">
        <v>9243</v>
      </c>
      <c r="E6356" s="16" t="s">
        <v>13533</v>
      </c>
      <c r="F6356" s="16"/>
      <c r="G6356" s="71" t="s">
        <v>9115</v>
      </c>
      <c r="H6356" s="106">
        <v>1225429.4099999999</v>
      </c>
      <c r="I6356" s="104" t="s">
        <v>7128</v>
      </c>
      <c r="J6356" s="104">
        <v>0</v>
      </c>
      <c r="K6356" s="104">
        <v>0</v>
      </c>
      <c r="L6356" s="104">
        <v>0</v>
      </c>
      <c r="M6356" s="104">
        <v>0</v>
      </c>
      <c r="N6356" s="104">
        <v>0</v>
      </c>
      <c r="O6356" s="104">
        <v>0</v>
      </c>
      <c r="P6356" s="104">
        <v>0</v>
      </c>
      <c r="Q6356" s="104">
        <v>0</v>
      </c>
      <c r="R6356" s="16">
        <v>1225429.4099999999</v>
      </c>
      <c r="S6356" s="339">
        <v>20</v>
      </c>
      <c r="T6356" s="76" t="s">
        <v>13227</v>
      </c>
      <c r="U6356" s="105"/>
      <c r="V6356" s="105"/>
    </row>
    <row r="6357" spans="1:22" s="8" customFormat="1" ht="75" x14ac:dyDescent="0.3">
      <c r="A6357" s="16">
        <v>6352</v>
      </c>
      <c r="B6357" s="16" t="s">
        <v>13189</v>
      </c>
      <c r="C6357" s="16" t="s">
        <v>13190</v>
      </c>
      <c r="D6357" s="16" t="s">
        <v>304</v>
      </c>
      <c r="E6357" s="16" t="s">
        <v>13191</v>
      </c>
      <c r="F6357" s="16"/>
      <c r="G6357" s="71" t="s">
        <v>9115</v>
      </c>
      <c r="H6357" s="104">
        <v>1224089.83</v>
      </c>
      <c r="I6357" s="104" t="s">
        <v>9113</v>
      </c>
      <c r="J6357" s="104"/>
      <c r="K6357" s="104"/>
      <c r="L6357" s="104"/>
      <c r="M6357" s="104"/>
      <c r="N6357" s="104"/>
      <c r="O6357" s="104"/>
      <c r="P6357" s="104"/>
      <c r="Q6357" s="104"/>
      <c r="R6357" s="16">
        <v>1224089.83</v>
      </c>
      <c r="S6357" s="339">
        <v>1</v>
      </c>
      <c r="T6357" s="76" t="s">
        <v>12910</v>
      </c>
      <c r="U6357" s="105" t="s">
        <v>2567</v>
      </c>
      <c r="V6357" s="105"/>
    </row>
    <row r="6358" spans="1:22" s="8" customFormat="1" ht="131.25" x14ac:dyDescent="0.3">
      <c r="A6358" s="16">
        <v>6353</v>
      </c>
      <c r="B6358" s="21" t="s">
        <v>5207</v>
      </c>
      <c r="C6358" s="16" t="s">
        <v>5208</v>
      </c>
      <c r="D6358" s="16" t="s">
        <v>5209</v>
      </c>
      <c r="E6358" s="16" t="s">
        <v>5841</v>
      </c>
      <c r="F6358" s="16"/>
      <c r="G6358" s="75" t="s">
        <v>1493</v>
      </c>
      <c r="H6358" s="257">
        <v>1224000</v>
      </c>
      <c r="I6358" s="257">
        <v>51</v>
      </c>
      <c r="J6358" s="75">
        <v>0</v>
      </c>
      <c r="K6358" s="75">
        <v>0</v>
      </c>
      <c r="L6358" s="75">
        <v>0</v>
      </c>
      <c r="M6358" s="75">
        <v>0</v>
      </c>
      <c r="N6358" s="75">
        <v>0</v>
      </c>
      <c r="O6358" s="75">
        <v>0</v>
      </c>
      <c r="P6358" s="75">
        <v>0</v>
      </c>
      <c r="Q6358" s="75">
        <v>0</v>
      </c>
      <c r="R6358" s="16">
        <v>1224000</v>
      </c>
      <c r="S6358" s="75">
        <v>51</v>
      </c>
      <c r="T6358" s="75" t="s">
        <v>76</v>
      </c>
      <c r="U6358" s="75"/>
      <c r="V6358" s="75"/>
    </row>
    <row r="6359" spans="1:22" s="8" customFormat="1" ht="93.75" x14ac:dyDescent="0.3">
      <c r="A6359" s="16">
        <v>6354</v>
      </c>
      <c r="B6359" s="21" t="s">
        <v>897</v>
      </c>
      <c r="C6359" s="16" t="s">
        <v>1062</v>
      </c>
      <c r="D6359" s="16" t="s">
        <v>1063</v>
      </c>
      <c r="E6359" s="17" t="s">
        <v>645</v>
      </c>
      <c r="F6359" s="16"/>
      <c r="G6359" s="75" t="s">
        <v>33</v>
      </c>
      <c r="H6359" s="257">
        <v>386700</v>
      </c>
      <c r="I6359" s="257">
        <v>6</v>
      </c>
      <c r="J6359" s="75">
        <v>0</v>
      </c>
      <c r="K6359" s="75">
        <v>0</v>
      </c>
      <c r="L6359" s="75">
        <v>418250</v>
      </c>
      <c r="M6359" s="75">
        <v>6</v>
      </c>
      <c r="N6359" s="75">
        <v>0</v>
      </c>
      <c r="O6359" s="75">
        <v>0</v>
      </c>
      <c r="P6359" s="75">
        <v>418250</v>
      </c>
      <c r="Q6359" s="75">
        <v>6</v>
      </c>
      <c r="R6359" s="16">
        <v>1223200</v>
      </c>
      <c r="S6359" s="75">
        <v>18</v>
      </c>
      <c r="T6359" s="75" t="s">
        <v>1064</v>
      </c>
      <c r="U6359" s="75" t="s">
        <v>35</v>
      </c>
      <c r="V6359" s="75" t="s">
        <v>1065</v>
      </c>
    </row>
    <row r="6360" spans="1:22" s="8" customFormat="1" ht="93.75" x14ac:dyDescent="0.3">
      <c r="A6360" s="16">
        <v>6355</v>
      </c>
      <c r="B6360" s="21" t="s">
        <v>1590</v>
      </c>
      <c r="C6360" s="16" t="s">
        <v>2778</v>
      </c>
      <c r="D6360" s="16" t="s">
        <v>2779</v>
      </c>
      <c r="E6360" s="16" t="s">
        <v>10827</v>
      </c>
      <c r="F6360" s="16"/>
      <c r="G6360" s="75" t="s">
        <v>9115</v>
      </c>
      <c r="H6360" s="257">
        <v>1223040</v>
      </c>
      <c r="I6360" s="257" t="s">
        <v>9338</v>
      </c>
      <c r="J6360" s="75"/>
      <c r="K6360" s="75"/>
      <c r="L6360" s="75"/>
      <c r="M6360" s="75"/>
      <c r="N6360" s="75"/>
      <c r="O6360" s="75"/>
      <c r="P6360" s="75"/>
      <c r="Q6360" s="75"/>
      <c r="R6360" s="16">
        <v>1223040</v>
      </c>
      <c r="S6360" s="75">
        <v>40</v>
      </c>
      <c r="T6360" s="75" t="s">
        <v>76</v>
      </c>
      <c r="U6360" s="75" t="s">
        <v>83</v>
      </c>
      <c r="V6360" s="75" t="s">
        <v>10826</v>
      </c>
    </row>
    <row r="6361" spans="1:22" s="8" customFormat="1" ht="75" x14ac:dyDescent="0.3">
      <c r="A6361" s="16">
        <v>6356</v>
      </c>
      <c r="B6361" s="21" t="s">
        <v>915</v>
      </c>
      <c r="C6361" s="16" t="s">
        <v>4145</v>
      </c>
      <c r="D6361" s="16" t="s">
        <v>4146</v>
      </c>
      <c r="E6361" s="16" t="s">
        <v>11216</v>
      </c>
      <c r="F6361" s="16"/>
      <c r="G6361" s="75" t="s">
        <v>1493</v>
      </c>
      <c r="H6361" s="257">
        <v>244572</v>
      </c>
      <c r="I6361" s="257">
        <v>267</v>
      </c>
      <c r="J6361" s="75">
        <v>244572</v>
      </c>
      <c r="K6361" s="75">
        <v>267</v>
      </c>
      <c r="L6361" s="75">
        <v>244572</v>
      </c>
      <c r="M6361" s="75">
        <v>267</v>
      </c>
      <c r="N6361" s="75">
        <v>244572</v>
      </c>
      <c r="O6361" s="75">
        <v>267</v>
      </c>
      <c r="P6361" s="75">
        <v>244572</v>
      </c>
      <c r="Q6361" s="75">
        <v>267</v>
      </c>
      <c r="R6361" s="16">
        <v>1222860</v>
      </c>
      <c r="S6361" s="75">
        <v>1335</v>
      </c>
      <c r="T6361" s="75" t="s">
        <v>1113</v>
      </c>
      <c r="U6361" s="75" t="s">
        <v>1210</v>
      </c>
      <c r="V6361" s="340" t="s">
        <v>199</v>
      </c>
    </row>
    <row r="6362" spans="1:22" s="8" customFormat="1" ht="337.5" x14ac:dyDescent="0.3">
      <c r="A6362" s="16">
        <v>6357</v>
      </c>
      <c r="B6362" s="21" t="s">
        <v>4012</v>
      </c>
      <c r="C6362" s="16" t="s">
        <v>3371</v>
      </c>
      <c r="D6362" s="16" t="s">
        <v>3372</v>
      </c>
      <c r="E6362" s="16" t="s">
        <v>5667</v>
      </c>
      <c r="F6362" s="16"/>
      <c r="G6362" s="75" t="s">
        <v>1493</v>
      </c>
      <c r="H6362" s="257">
        <v>1222312</v>
      </c>
      <c r="I6362" s="257">
        <v>26</v>
      </c>
      <c r="J6362" s="75">
        <v>0</v>
      </c>
      <c r="K6362" s="75">
        <v>0</v>
      </c>
      <c r="L6362" s="75">
        <v>0</v>
      </c>
      <c r="M6362" s="75">
        <v>0</v>
      </c>
      <c r="N6362" s="75">
        <v>0</v>
      </c>
      <c r="O6362" s="75">
        <v>0</v>
      </c>
      <c r="P6362" s="75">
        <v>0</v>
      </c>
      <c r="Q6362" s="75">
        <v>0</v>
      </c>
      <c r="R6362" s="16">
        <v>1222312</v>
      </c>
      <c r="S6362" s="75">
        <v>26</v>
      </c>
      <c r="T6362" s="75" t="s">
        <v>76</v>
      </c>
      <c r="U6362" s="75"/>
      <c r="V6362" s="75"/>
    </row>
    <row r="6363" spans="1:22" s="8" customFormat="1" ht="187.5" x14ac:dyDescent="0.3">
      <c r="A6363" s="16">
        <v>6358</v>
      </c>
      <c r="B6363" s="21" t="s">
        <v>9002</v>
      </c>
      <c r="C6363" s="16" t="s">
        <v>2281</v>
      </c>
      <c r="D6363" s="16" t="s">
        <v>514</v>
      </c>
      <c r="E6363" s="16" t="s">
        <v>2282</v>
      </c>
      <c r="F6363" s="16"/>
      <c r="G6363" s="75" t="s">
        <v>33</v>
      </c>
      <c r="H6363" s="257">
        <v>240999.99999999997</v>
      </c>
      <c r="I6363" s="257">
        <v>1</v>
      </c>
      <c r="J6363" s="75">
        <v>245210</v>
      </c>
      <c r="K6363" s="75">
        <v>1</v>
      </c>
      <c r="L6363" s="75">
        <v>245210</v>
      </c>
      <c r="M6363" s="75">
        <v>1</v>
      </c>
      <c r="N6363" s="75">
        <v>245210</v>
      </c>
      <c r="O6363" s="75">
        <v>1</v>
      </c>
      <c r="P6363" s="75">
        <v>245210</v>
      </c>
      <c r="Q6363" s="75">
        <v>1</v>
      </c>
      <c r="R6363" s="16">
        <v>1221840</v>
      </c>
      <c r="S6363" s="75">
        <v>5</v>
      </c>
      <c r="T6363" s="75" t="s">
        <v>213</v>
      </c>
      <c r="U6363" s="75" t="s">
        <v>7048</v>
      </c>
      <c r="V6363" s="75" t="s">
        <v>7048</v>
      </c>
    </row>
    <row r="6364" spans="1:22" s="8" customFormat="1" ht="262.5" x14ac:dyDescent="0.3">
      <c r="A6364" s="16">
        <v>6359</v>
      </c>
      <c r="B6364" s="21" t="s">
        <v>6352</v>
      </c>
      <c r="C6364" s="16" t="s">
        <v>6353</v>
      </c>
      <c r="D6364" s="16" t="s">
        <v>6354</v>
      </c>
      <c r="E6364" s="16" t="s">
        <v>6478</v>
      </c>
      <c r="F6364" s="16"/>
      <c r="G6364" s="75" t="s">
        <v>1493</v>
      </c>
      <c r="H6364" s="257">
        <v>1221805.96</v>
      </c>
      <c r="I6364" s="257">
        <v>116</v>
      </c>
      <c r="J6364" s="75">
        <v>0</v>
      </c>
      <c r="K6364" s="75">
        <v>0</v>
      </c>
      <c r="L6364" s="75">
        <v>0</v>
      </c>
      <c r="M6364" s="75">
        <v>0</v>
      </c>
      <c r="N6364" s="75">
        <v>0</v>
      </c>
      <c r="O6364" s="75">
        <v>0</v>
      </c>
      <c r="P6364" s="75">
        <v>0</v>
      </c>
      <c r="Q6364" s="75">
        <v>0</v>
      </c>
      <c r="R6364" s="16">
        <v>1221805.96</v>
      </c>
      <c r="S6364" s="75">
        <v>116</v>
      </c>
      <c r="T6364" s="75" t="s">
        <v>76</v>
      </c>
      <c r="U6364" s="75"/>
      <c r="V6364" s="75"/>
    </row>
    <row r="6365" spans="1:22" s="8" customFormat="1" ht="37.5" x14ac:dyDescent="0.3">
      <c r="A6365" s="16">
        <v>6360</v>
      </c>
      <c r="B6365" s="21" t="s">
        <v>361</v>
      </c>
      <c r="C6365" s="16" t="s">
        <v>362</v>
      </c>
      <c r="D6365" s="16" t="s">
        <v>363</v>
      </c>
      <c r="E6365" s="16" t="s">
        <v>9418</v>
      </c>
      <c r="F6365" s="16"/>
      <c r="G6365" s="75" t="s">
        <v>9115</v>
      </c>
      <c r="H6365" s="257">
        <v>1221199.77</v>
      </c>
      <c r="I6365" s="257" t="s">
        <v>9419</v>
      </c>
      <c r="J6365" s="75"/>
      <c r="K6365" s="75"/>
      <c r="L6365" s="75"/>
      <c r="M6365" s="75"/>
      <c r="N6365" s="75"/>
      <c r="O6365" s="75"/>
      <c r="P6365" s="75"/>
      <c r="Q6365" s="75"/>
      <c r="R6365" s="16">
        <v>1221199.77</v>
      </c>
      <c r="S6365" s="75">
        <v>142</v>
      </c>
      <c r="T6365" s="75" t="s">
        <v>1326</v>
      </c>
      <c r="U6365" s="75"/>
      <c r="V6365" s="75"/>
    </row>
    <row r="6366" spans="1:22" s="8" customFormat="1" ht="409.5" x14ac:dyDescent="0.3">
      <c r="A6366" s="16">
        <v>6361</v>
      </c>
      <c r="B6366" s="21" t="s">
        <v>5218</v>
      </c>
      <c r="C6366" s="16" t="s">
        <v>9872</v>
      </c>
      <c r="D6366" s="16" t="s">
        <v>9873</v>
      </c>
      <c r="E6366" s="16" t="s">
        <v>9874</v>
      </c>
      <c r="F6366" s="16" t="s">
        <v>9875</v>
      </c>
      <c r="G6366" s="75" t="s">
        <v>9769</v>
      </c>
      <c r="H6366" s="257">
        <v>244081.6</v>
      </c>
      <c r="I6366" s="257">
        <v>8</v>
      </c>
      <c r="J6366" s="75">
        <v>244081.6</v>
      </c>
      <c r="K6366" s="75">
        <v>8</v>
      </c>
      <c r="L6366" s="75">
        <v>244081.6</v>
      </c>
      <c r="M6366" s="75">
        <v>8</v>
      </c>
      <c r="N6366" s="75">
        <v>244081.6</v>
      </c>
      <c r="O6366" s="75">
        <v>8</v>
      </c>
      <c r="P6366" s="75">
        <v>244081.6</v>
      </c>
      <c r="Q6366" s="75">
        <v>8</v>
      </c>
      <c r="R6366" s="16">
        <v>1220408</v>
      </c>
      <c r="S6366" s="75">
        <v>40</v>
      </c>
      <c r="T6366" s="75" t="s">
        <v>25</v>
      </c>
      <c r="U6366" s="75" t="s">
        <v>9876</v>
      </c>
      <c r="V6366" s="75" t="s">
        <v>9877</v>
      </c>
    </row>
    <row r="6367" spans="1:22" s="8" customFormat="1" ht="56.25" x14ac:dyDescent="0.3">
      <c r="A6367" s="16">
        <v>6362</v>
      </c>
      <c r="B6367" s="21" t="s">
        <v>417</v>
      </c>
      <c r="C6367" s="16" t="s">
        <v>1577</v>
      </c>
      <c r="D6367" s="16" t="s">
        <v>1578</v>
      </c>
      <c r="E6367" s="16" t="s">
        <v>10498</v>
      </c>
      <c r="F6367" s="16"/>
      <c r="G6367" s="75" t="s">
        <v>9115</v>
      </c>
      <c r="H6367" s="257">
        <v>1219848</v>
      </c>
      <c r="I6367" s="257" t="s">
        <v>9127</v>
      </c>
      <c r="J6367" s="75"/>
      <c r="K6367" s="75"/>
      <c r="L6367" s="75"/>
      <c r="M6367" s="75"/>
      <c r="N6367" s="75"/>
      <c r="O6367" s="75"/>
      <c r="P6367" s="75"/>
      <c r="Q6367" s="75"/>
      <c r="R6367" s="16">
        <v>1219848</v>
      </c>
      <c r="S6367" s="75">
        <v>15</v>
      </c>
      <c r="T6367" s="75" t="s">
        <v>76</v>
      </c>
      <c r="U6367" s="75" t="s">
        <v>2567</v>
      </c>
      <c r="V6367" s="75" t="s">
        <v>5437</v>
      </c>
    </row>
    <row r="6368" spans="1:22" s="8" customFormat="1" ht="409.5" x14ac:dyDescent="0.3">
      <c r="A6368" s="16">
        <v>6363</v>
      </c>
      <c r="B6368" s="21" t="s">
        <v>3936</v>
      </c>
      <c r="C6368" s="16" t="s">
        <v>726</v>
      </c>
      <c r="D6368" s="16" t="s">
        <v>727</v>
      </c>
      <c r="E6368" s="16" t="s">
        <v>3937</v>
      </c>
      <c r="F6368" s="16"/>
      <c r="G6368" s="75" t="s">
        <v>33</v>
      </c>
      <c r="H6368" s="257">
        <v>243768.88392857142</v>
      </c>
      <c r="I6368" s="257">
        <v>8</v>
      </c>
      <c r="J6368" s="75">
        <v>243768.88392857142</v>
      </c>
      <c r="K6368" s="75">
        <v>8</v>
      </c>
      <c r="L6368" s="75">
        <v>243768.88392857142</v>
      </c>
      <c r="M6368" s="75">
        <v>8</v>
      </c>
      <c r="N6368" s="75">
        <v>243768.88392857142</v>
      </c>
      <c r="O6368" s="75">
        <v>8</v>
      </c>
      <c r="P6368" s="75">
        <v>243768.88392857142</v>
      </c>
      <c r="Q6368" s="75">
        <v>8</v>
      </c>
      <c r="R6368" s="16">
        <v>1218844.419642857</v>
      </c>
      <c r="S6368" s="75">
        <v>40</v>
      </c>
      <c r="T6368" s="75" t="s">
        <v>25</v>
      </c>
      <c r="U6368" s="75" t="s">
        <v>61</v>
      </c>
      <c r="V6368" s="75" t="s">
        <v>3914</v>
      </c>
    </row>
    <row r="6369" spans="1:22" s="8" customFormat="1" ht="409.5" x14ac:dyDescent="0.3">
      <c r="A6369" s="16">
        <v>6364</v>
      </c>
      <c r="B6369" s="21" t="s">
        <v>3936</v>
      </c>
      <c r="C6369" s="16" t="s">
        <v>726</v>
      </c>
      <c r="D6369" s="16" t="s">
        <v>727</v>
      </c>
      <c r="E6369" s="16" t="s">
        <v>3937</v>
      </c>
      <c r="F6369" s="16"/>
      <c r="G6369" s="75" t="s">
        <v>33</v>
      </c>
      <c r="H6369" s="257">
        <v>243768.88392857142</v>
      </c>
      <c r="I6369" s="257">
        <v>8</v>
      </c>
      <c r="J6369" s="75">
        <v>243768.88392857142</v>
      </c>
      <c r="K6369" s="75">
        <v>8</v>
      </c>
      <c r="L6369" s="75">
        <v>243768.88392857142</v>
      </c>
      <c r="M6369" s="75">
        <v>8</v>
      </c>
      <c r="N6369" s="75">
        <v>243768.88392857142</v>
      </c>
      <c r="O6369" s="75">
        <v>8</v>
      </c>
      <c r="P6369" s="75">
        <v>243768.88392857142</v>
      </c>
      <c r="Q6369" s="75">
        <v>8</v>
      </c>
      <c r="R6369" s="16">
        <v>1218844.419642857</v>
      </c>
      <c r="S6369" s="75">
        <v>40</v>
      </c>
      <c r="T6369" s="75" t="s">
        <v>25</v>
      </c>
      <c r="U6369" s="75" t="s">
        <v>2567</v>
      </c>
      <c r="V6369" s="75" t="s">
        <v>3938</v>
      </c>
    </row>
    <row r="6370" spans="1:22" s="8" customFormat="1" ht="187.5" x14ac:dyDescent="0.3">
      <c r="A6370" s="16">
        <v>6365</v>
      </c>
      <c r="B6370" s="21" t="s">
        <v>9003</v>
      </c>
      <c r="C6370" s="16" t="s">
        <v>5235</v>
      </c>
      <c r="D6370" s="16" t="s">
        <v>5234</v>
      </c>
      <c r="E6370" s="16" t="s">
        <v>5236</v>
      </c>
      <c r="F6370" s="16"/>
      <c r="G6370" s="75" t="s">
        <v>33</v>
      </c>
      <c r="H6370" s="257">
        <v>196797</v>
      </c>
      <c r="I6370" s="257">
        <v>281</v>
      </c>
      <c r="J6370" s="75">
        <v>255420</v>
      </c>
      <c r="K6370" s="75">
        <v>396</v>
      </c>
      <c r="L6370" s="75">
        <v>255420</v>
      </c>
      <c r="M6370" s="75">
        <v>396</v>
      </c>
      <c r="N6370" s="75">
        <v>255420</v>
      </c>
      <c r="O6370" s="75">
        <v>396</v>
      </c>
      <c r="P6370" s="75">
        <v>255420</v>
      </c>
      <c r="Q6370" s="75">
        <v>396</v>
      </c>
      <c r="R6370" s="16">
        <v>1218477</v>
      </c>
      <c r="S6370" s="75">
        <v>1865</v>
      </c>
      <c r="T6370" s="75" t="s">
        <v>213</v>
      </c>
      <c r="U6370" s="75" t="s">
        <v>35</v>
      </c>
      <c r="V6370" s="75" t="s">
        <v>9004</v>
      </c>
    </row>
    <row r="6371" spans="1:22" s="8" customFormat="1" ht="337.5" x14ac:dyDescent="0.3">
      <c r="A6371" s="16">
        <v>6366</v>
      </c>
      <c r="B6371" s="21" t="s">
        <v>9005</v>
      </c>
      <c r="C6371" s="16" t="s">
        <v>211</v>
      </c>
      <c r="D6371" s="16" t="s">
        <v>486</v>
      </c>
      <c r="E6371" s="16" t="s">
        <v>212</v>
      </c>
      <c r="F6371" s="16"/>
      <c r="G6371" s="75" t="s">
        <v>444</v>
      </c>
      <c r="H6371" s="257">
        <v>134442</v>
      </c>
      <c r="I6371" s="257">
        <v>11</v>
      </c>
      <c r="J6371" s="75">
        <v>321473.35000000003</v>
      </c>
      <c r="K6371" s="75">
        <v>19</v>
      </c>
      <c r="L6371" s="75">
        <v>253794.75000000003</v>
      </c>
      <c r="M6371" s="75">
        <v>15</v>
      </c>
      <c r="N6371" s="75">
        <v>253794.75000000003</v>
      </c>
      <c r="O6371" s="75">
        <v>15</v>
      </c>
      <c r="P6371" s="75">
        <v>253794.75000000003</v>
      </c>
      <c r="Q6371" s="75">
        <v>15</v>
      </c>
      <c r="R6371" s="16">
        <v>1217299.6000000001</v>
      </c>
      <c r="S6371" s="75">
        <v>75</v>
      </c>
      <c r="T6371" s="75" t="s">
        <v>213</v>
      </c>
      <c r="U6371" s="75" t="s">
        <v>83</v>
      </c>
      <c r="V6371" s="75" t="s">
        <v>575</v>
      </c>
    </row>
    <row r="6372" spans="1:22" s="8" customFormat="1" ht="409.5" x14ac:dyDescent="0.3">
      <c r="A6372" s="16">
        <v>6367</v>
      </c>
      <c r="B6372" s="21" t="s">
        <v>2158</v>
      </c>
      <c r="C6372" s="16" t="s">
        <v>2159</v>
      </c>
      <c r="D6372" s="16" t="s">
        <v>2160</v>
      </c>
      <c r="E6372" s="16" t="s">
        <v>2161</v>
      </c>
      <c r="F6372" s="16"/>
      <c r="G6372" s="75" t="s">
        <v>1493</v>
      </c>
      <c r="H6372" s="257">
        <v>569782.41249999998</v>
      </c>
      <c r="I6372" s="257">
        <v>5</v>
      </c>
      <c r="J6372" s="75">
        <v>152262.6209412</v>
      </c>
      <c r="K6372" s="75">
        <v>5</v>
      </c>
      <c r="L6372" s="75">
        <v>158353.12577884801</v>
      </c>
      <c r="M6372" s="75">
        <v>5</v>
      </c>
      <c r="N6372" s="75">
        <v>164687.25081000195</v>
      </c>
      <c r="O6372" s="75">
        <v>5</v>
      </c>
      <c r="P6372" s="75">
        <v>171274.74084240204</v>
      </c>
      <c r="Q6372" s="75">
        <v>5</v>
      </c>
      <c r="R6372" s="16">
        <v>1216360.150872452</v>
      </c>
      <c r="S6372" s="75">
        <v>25</v>
      </c>
      <c r="T6372" s="75" t="s">
        <v>966</v>
      </c>
      <c r="U6372" s="75" t="s">
        <v>35</v>
      </c>
      <c r="V6372" s="75" t="s">
        <v>199</v>
      </c>
    </row>
    <row r="6373" spans="1:22" s="8" customFormat="1" ht="75" x14ac:dyDescent="0.3">
      <c r="A6373" s="16">
        <v>6368</v>
      </c>
      <c r="B6373" s="21" t="s">
        <v>2096</v>
      </c>
      <c r="C6373" s="16" t="s">
        <v>2097</v>
      </c>
      <c r="D6373" s="16" t="s">
        <v>2098</v>
      </c>
      <c r="E6373" s="16" t="s">
        <v>2099</v>
      </c>
      <c r="F6373" s="16"/>
      <c r="G6373" s="75" t="s">
        <v>24</v>
      </c>
      <c r="H6373" s="257">
        <v>220000</v>
      </c>
      <c r="I6373" s="257">
        <v>200</v>
      </c>
      <c r="J6373" s="75">
        <v>231000</v>
      </c>
      <c r="K6373" s="75">
        <v>200</v>
      </c>
      <c r="L6373" s="75">
        <v>242550</v>
      </c>
      <c r="M6373" s="75">
        <v>200</v>
      </c>
      <c r="N6373" s="75">
        <v>254677</v>
      </c>
      <c r="O6373" s="75">
        <v>200</v>
      </c>
      <c r="P6373" s="75">
        <v>267411</v>
      </c>
      <c r="Q6373" s="75">
        <v>200</v>
      </c>
      <c r="R6373" s="16">
        <v>1215638</v>
      </c>
      <c r="S6373" s="75">
        <v>1000</v>
      </c>
      <c r="T6373" s="75" t="s">
        <v>50</v>
      </c>
      <c r="U6373" s="75" t="s">
        <v>35</v>
      </c>
      <c r="V6373" s="75" t="s">
        <v>199</v>
      </c>
    </row>
    <row r="6374" spans="1:22" s="8" customFormat="1" x14ac:dyDescent="0.3">
      <c r="A6374" s="16">
        <v>6369</v>
      </c>
      <c r="B6374" s="21" t="s">
        <v>4795</v>
      </c>
      <c r="C6374" s="16" t="s">
        <v>5739</v>
      </c>
      <c r="D6374" s="16" t="s">
        <v>5740</v>
      </c>
      <c r="E6374" s="16" t="s">
        <v>10883</v>
      </c>
      <c r="F6374" s="16"/>
      <c r="G6374" s="75" t="s">
        <v>9128</v>
      </c>
      <c r="H6374" s="257">
        <v>1213632</v>
      </c>
      <c r="I6374" s="257" t="s">
        <v>9196</v>
      </c>
      <c r="J6374" s="75"/>
      <c r="K6374" s="75"/>
      <c r="L6374" s="75"/>
      <c r="M6374" s="75"/>
      <c r="N6374" s="75"/>
      <c r="O6374" s="75"/>
      <c r="P6374" s="75"/>
      <c r="Q6374" s="75"/>
      <c r="R6374" s="16">
        <v>1213632</v>
      </c>
      <c r="S6374" s="75">
        <v>12</v>
      </c>
      <c r="T6374" s="75" t="s">
        <v>76</v>
      </c>
      <c r="U6374" s="75" t="s">
        <v>2567</v>
      </c>
      <c r="V6374" s="75" t="s">
        <v>5743</v>
      </c>
    </row>
    <row r="6375" spans="1:22" s="8" customFormat="1" ht="206.25" x14ac:dyDescent="0.3">
      <c r="A6375" s="16">
        <v>6370</v>
      </c>
      <c r="B6375" s="113" t="s">
        <v>55</v>
      </c>
      <c r="C6375" s="113" t="s">
        <v>16308</v>
      </c>
      <c r="D6375" s="113" t="s">
        <v>16309</v>
      </c>
      <c r="E6375" s="113" t="s">
        <v>16310</v>
      </c>
      <c r="F6375" s="17">
        <v>7087</v>
      </c>
      <c r="G6375" s="77" t="s">
        <v>33</v>
      </c>
      <c r="H6375" s="85">
        <v>1211991.8999999999</v>
      </c>
      <c r="I6375" s="85">
        <v>138</v>
      </c>
      <c r="J6375" s="177"/>
      <c r="K6375" s="177"/>
      <c r="L6375" s="177"/>
      <c r="M6375" s="177"/>
      <c r="N6375" s="177"/>
      <c r="O6375" s="177"/>
      <c r="P6375" s="167"/>
      <c r="Q6375" s="167"/>
      <c r="R6375" s="16">
        <v>1211991.8999999999</v>
      </c>
      <c r="S6375" s="177">
        <v>138</v>
      </c>
      <c r="T6375" s="81" t="s">
        <v>15928</v>
      </c>
      <c r="U6375" s="79" t="s">
        <v>199</v>
      </c>
      <c r="V6375" s="79" t="s">
        <v>199</v>
      </c>
    </row>
    <row r="6376" spans="1:22" s="8" customFormat="1" ht="187.5" x14ac:dyDescent="0.3">
      <c r="A6376" s="16">
        <v>6371</v>
      </c>
      <c r="B6376" s="21" t="s">
        <v>339</v>
      </c>
      <c r="C6376" s="16" t="s">
        <v>3255</v>
      </c>
      <c r="D6376" s="16" t="s">
        <v>3256</v>
      </c>
      <c r="E6376" s="16" t="s">
        <v>5874</v>
      </c>
      <c r="F6376" s="16"/>
      <c r="G6376" s="75" t="s">
        <v>1493</v>
      </c>
      <c r="H6376" s="257">
        <v>1211962.5</v>
      </c>
      <c r="I6376" s="257">
        <v>18</v>
      </c>
      <c r="J6376" s="75">
        <v>0</v>
      </c>
      <c r="K6376" s="75">
        <v>0</v>
      </c>
      <c r="L6376" s="75">
        <v>0</v>
      </c>
      <c r="M6376" s="75">
        <v>0</v>
      </c>
      <c r="N6376" s="75">
        <v>0</v>
      </c>
      <c r="O6376" s="75">
        <v>0</v>
      </c>
      <c r="P6376" s="75">
        <v>0</v>
      </c>
      <c r="Q6376" s="75">
        <v>0</v>
      </c>
      <c r="R6376" s="16">
        <v>1211962.5</v>
      </c>
      <c r="S6376" s="75">
        <v>18</v>
      </c>
      <c r="T6376" s="75" t="s">
        <v>76</v>
      </c>
      <c r="U6376" s="75" t="s">
        <v>294</v>
      </c>
      <c r="V6376" s="75" t="s">
        <v>5875</v>
      </c>
    </row>
    <row r="6377" spans="1:22" s="8" customFormat="1" x14ac:dyDescent="0.3">
      <c r="A6377" s="16">
        <v>6372</v>
      </c>
      <c r="B6377" s="118" t="s">
        <v>114</v>
      </c>
      <c r="C6377" s="118" t="s">
        <v>115</v>
      </c>
      <c r="D6377" s="118" t="s">
        <v>116</v>
      </c>
      <c r="E6377" s="118" t="s">
        <v>15525</v>
      </c>
      <c r="F6377" s="118" t="s">
        <v>14449</v>
      </c>
      <c r="G6377" s="105" t="s">
        <v>7084</v>
      </c>
      <c r="H6377" s="104">
        <v>242000</v>
      </c>
      <c r="I6377" s="104">
        <v>22</v>
      </c>
      <c r="J6377" s="105">
        <v>242000</v>
      </c>
      <c r="K6377" s="105">
        <v>22</v>
      </c>
      <c r="L6377" s="105">
        <v>242000</v>
      </c>
      <c r="M6377" s="105">
        <v>22</v>
      </c>
      <c r="N6377" s="105">
        <v>242000</v>
      </c>
      <c r="O6377" s="105">
        <v>22</v>
      </c>
      <c r="P6377" s="105">
        <v>242000</v>
      </c>
      <c r="Q6377" s="105">
        <v>22</v>
      </c>
      <c r="R6377" s="16">
        <v>1210000</v>
      </c>
      <c r="S6377" s="94">
        <v>110</v>
      </c>
      <c r="T6377" s="76" t="s">
        <v>15403</v>
      </c>
      <c r="U6377" s="105"/>
      <c r="V6377" s="105"/>
    </row>
    <row r="6378" spans="1:22" s="8" customFormat="1" ht="37.5" x14ac:dyDescent="0.3">
      <c r="A6378" s="16">
        <v>6373</v>
      </c>
      <c r="B6378" s="119" t="s">
        <v>816</v>
      </c>
      <c r="C6378" s="119" t="s">
        <v>11662</v>
      </c>
      <c r="D6378" s="119" t="s">
        <v>11663</v>
      </c>
      <c r="E6378" s="119" t="s">
        <v>11726</v>
      </c>
      <c r="F6378" s="156"/>
      <c r="G6378" s="71" t="s">
        <v>33</v>
      </c>
      <c r="H6378" s="505">
        <v>278542.00000000006</v>
      </c>
      <c r="I6378" s="505">
        <v>2</v>
      </c>
      <c r="J6378" s="68">
        <v>306396.20000000007</v>
      </c>
      <c r="K6378" s="68">
        <v>2</v>
      </c>
      <c r="L6378" s="68">
        <v>312523</v>
      </c>
      <c r="M6378" s="68">
        <v>1</v>
      </c>
      <c r="N6378" s="69">
        <v>312524</v>
      </c>
      <c r="O6378" s="68">
        <v>1</v>
      </c>
      <c r="P6378" s="70"/>
      <c r="Q6378" s="70"/>
      <c r="R6378" s="16">
        <v>1209985.2000000002</v>
      </c>
      <c r="S6378" s="71">
        <v>8</v>
      </c>
      <c r="T6378" s="71" t="s">
        <v>11563</v>
      </c>
      <c r="U6378" s="72" t="s">
        <v>151</v>
      </c>
      <c r="V6378" s="72" t="s">
        <v>11665</v>
      </c>
    </row>
    <row r="6379" spans="1:22" s="8" customFormat="1" ht="75" x14ac:dyDescent="0.3">
      <c r="A6379" s="16">
        <v>6374</v>
      </c>
      <c r="B6379" s="21" t="s">
        <v>781</v>
      </c>
      <c r="C6379" s="16" t="s">
        <v>782</v>
      </c>
      <c r="D6379" s="16" t="s">
        <v>783</v>
      </c>
      <c r="E6379" s="16" t="s">
        <v>873</v>
      </c>
      <c r="F6379" s="40" t="s">
        <v>874</v>
      </c>
      <c r="G6379" s="75" t="s">
        <v>33</v>
      </c>
      <c r="H6379" s="257">
        <v>284928</v>
      </c>
      <c r="I6379" s="257">
        <v>150</v>
      </c>
      <c r="J6379" s="75">
        <v>296325.12</v>
      </c>
      <c r="K6379" s="75">
        <v>150</v>
      </c>
      <c r="L6379" s="75">
        <v>308178.12479999999</v>
      </c>
      <c r="M6379" s="75">
        <v>150</v>
      </c>
      <c r="N6379" s="75">
        <v>320505.24979199999</v>
      </c>
      <c r="O6379" s="75">
        <v>150</v>
      </c>
      <c r="P6379" s="75">
        <v>0</v>
      </c>
      <c r="Q6379" s="75">
        <v>0</v>
      </c>
      <c r="R6379" s="16">
        <v>1209936.494592</v>
      </c>
      <c r="S6379" s="75">
        <v>600</v>
      </c>
      <c r="T6379" s="75" t="s">
        <v>875</v>
      </c>
      <c r="U6379" s="75" t="s">
        <v>876</v>
      </c>
      <c r="V6379" s="75" t="s">
        <v>877</v>
      </c>
    </row>
    <row r="6380" spans="1:22" s="8" customFormat="1" ht="56.25" x14ac:dyDescent="0.3">
      <c r="A6380" s="16">
        <v>6375</v>
      </c>
      <c r="B6380" s="21" t="s">
        <v>6683</v>
      </c>
      <c r="C6380" s="16" t="s">
        <v>6684</v>
      </c>
      <c r="D6380" s="16" t="s">
        <v>6685</v>
      </c>
      <c r="E6380" s="16" t="s">
        <v>10602</v>
      </c>
      <c r="F6380" s="16"/>
      <c r="G6380" s="75" t="s">
        <v>9115</v>
      </c>
      <c r="H6380" s="257">
        <v>1209600</v>
      </c>
      <c r="I6380" s="257" t="s">
        <v>9120</v>
      </c>
      <c r="J6380" s="75"/>
      <c r="K6380" s="75"/>
      <c r="L6380" s="75"/>
      <c r="M6380" s="75"/>
      <c r="N6380" s="75"/>
      <c r="O6380" s="75"/>
      <c r="P6380" s="75"/>
      <c r="Q6380" s="75"/>
      <c r="R6380" s="16">
        <v>1209600</v>
      </c>
      <c r="S6380" s="75">
        <v>2</v>
      </c>
      <c r="T6380" s="75" t="s">
        <v>76</v>
      </c>
      <c r="U6380" s="75" t="s">
        <v>83</v>
      </c>
      <c r="V6380" s="75" t="s">
        <v>10603</v>
      </c>
    </row>
    <row r="6381" spans="1:22" s="8" customFormat="1" ht="187.5" x14ac:dyDescent="0.3">
      <c r="A6381" s="16">
        <v>6376</v>
      </c>
      <c r="B6381" s="16" t="s">
        <v>5622</v>
      </c>
      <c r="C6381" s="16" t="s">
        <v>12875</v>
      </c>
      <c r="D6381" s="16" t="s">
        <v>12876</v>
      </c>
      <c r="E6381" s="16" t="s">
        <v>12877</v>
      </c>
      <c r="F6381" s="16"/>
      <c r="G6381" s="71" t="s">
        <v>9122</v>
      </c>
      <c r="H6381" s="339">
        <v>1209600</v>
      </c>
      <c r="I6381" s="339" t="s">
        <v>9450</v>
      </c>
      <c r="J6381" s="339"/>
      <c r="K6381" s="339"/>
      <c r="L6381" s="339"/>
      <c r="M6381" s="339"/>
      <c r="N6381" s="339"/>
      <c r="O6381" s="339"/>
      <c r="P6381" s="339"/>
      <c r="Q6381" s="339"/>
      <c r="R6381" s="16">
        <v>1209600</v>
      </c>
      <c r="S6381" s="339">
        <v>300</v>
      </c>
      <c r="T6381" s="135" t="s">
        <v>12359</v>
      </c>
      <c r="U6381" s="352"/>
      <c r="V6381" s="352"/>
    </row>
    <row r="6382" spans="1:22" s="8" customFormat="1" ht="56.25" x14ac:dyDescent="0.3">
      <c r="A6382" s="16">
        <v>6377</v>
      </c>
      <c r="B6382" s="51" t="s">
        <v>417</v>
      </c>
      <c r="C6382" s="51" t="s">
        <v>726</v>
      </c>
      <c r="D6382" s="51" t="s">
        <v>727</v>
      </c>
      <c r="E6382" s="51" t="s">
        <v>15253</v>
      </c>
      <c r="F6382" s="40" t="s">
        <v>14449</v>
      </c>
      <c r="G6382" s="256" t="s">
        <v>9115</v>
      </c>
      <c r="H6382" s="502">
        <v>1209600</v>
      </c>
      <c r="I6382" s="257">
        <v>60</v>
      </c>
      <c r="J6382" s="82"/>
      <c r="K6382" s="82"/>
      <c r="L6382" s="82"/>
      <c r="M6382" s="82"/>
      <c r="N6382" s="82"/>
      <c r="O6382" s="82"/>
      <c r="P6382" s="82"/>
      <c r="Q6382" s="82"/>
      <c r="R6382" s="16">
        <v>1209600</v>
      </c>
      <c r="S6382" s="75">
        <v>60</v>
      </c>
      <c r="T6382" s="256" t="s">
        <v>14655</v>
      </c>
      <c r="U6382" s="256"/>
      <c r="V6382" s="82"/>
    </row>
    <row r="6383" spans="1:22" s="8" customFormat="1" ht="56.25" x14ac:dyDescent="0.3">
      <c r="A6383" s="16">
        <v>6378</v>
      </c>
      <c r="B6383" s="51" t="s">
        <v>14702</v>
      </c>
      <c r="C6383" s="51" t="s">
        <v>14703</v>
      </c>
      <c r="D6383" s="51" t="s">
        <v>14704</v>
      </c>
      <c r="E6383" s="51" t="s">
        <v>15263</v>
      </c>
      <c r="F6383" s="51"/>
      <c r="G6383" s="256" t="s">
        <v>9115</v>
      </c>
      <c r="H6383" s="502">
        <v>1209600</v>
      </c>
      <c r="I6383" s="257" t="s">
        <v>9123</v>
      </c>
      <c r="J6383" s="82"/>
      <c r="K6383" s="82"/>
      <c r="L6383" s="82"/>
      <c r="M6383" s="82"/>
      <c r="N6383" s="82"/>
      <c r="O6383" s="82"/>
      <c r="P6383" s="82"/>
      <c r="Q6383" s="82"/>
      <c r="R6383" s="16">
        <v>1209600</v>
      </c>
      <c r="S6383" s="75">
        <v>6</v>
      </c>
      <c r="T6383" s="256" t="s">
        <v>14655</v>
      </c>
      <c r="U6383" s="256" t="s">
        <v>89</v>
      </c>
      <c r="V6383" s="82"/>
    </row>
    <row r="6384" spans="1:22" s="8" customFormat="1" ht="56.25" x14ac:dyDescent="0.3">
      <c r="A6384" s="16">
        <v>6379</v>
      </c>
      <c r="B6384" s="51" t="s">
        <v>3340</v>
      </c>
      <c r="C6384" s="51" t="s">
        <v>3339</v>
      </c>
      <c r="D6384" s="51" t="s">
        <v>1764</v>
      </c>
      <c r="E6384" s="51" t="s">
        <v>15264</v>
      </c>
      <c r="F6384" s="51"/>
      <c r="G6384" s="256" t="s">
        <v>9115</v>
      </c>
      <c r="H6384" s="502">
        <v>1209600</v>
      </c>
      <c r="I6384" s="257" t="s">
        <v>9196</v>
      </c>
      <c r="J6384" s="82"/>
      <c r="K6384" s="82"/>
      <c r="L6384" s="82"/>
      <c r="M6384" s="82"/>
      <c r="N6384" s="82"/>
      <c r="O6384" s="82"/>
      <c r="P6384" s="82"/>
      <c r="Q6384" s="82"/>
      <c r="R6384" s="16">
        <v>1209600</v>
      </c>
      <c r="S6384" s="75">
        <v>12</v>
      </c>
      <c r="T6384" s="256" t="s">
        <v>14655</v>
      </c>
      <c r="U6384" s="256"/>
      <c r="V6384" s="82"/>
    </row>
    <row r="6385" spans="1:22" s="8" customFormat="1" ht="93.75" x14ac:dyDescent="0.3">
      <c r="A6385" s="16">
        <v>6380</v>
      </c>
      <c r="B6385" s="51" t="s">
        <v>2966</v>
      </c>
      <c r="C6385" s="51" t="s">
        <v>15265</v>
      </c>
      <c r="D6385" s="51" t="s">
        <v>15266</v>
      </c>
      <c r="E6385" s="51" t="s">
        <v>15267</v>
      </c>
      <c r="F6385" s="51"/>
      <c r="G6385" s="256" t="s">
        <v>9115</v>
      </c>
      <c r="H6385" s="502">
        <v>1209600</v>
      </c>
      <c r="I6385" s="257" t="s">
        <v>9333</v>
      </c>
      <c r="J6385" s="82"/>
      <c r="K6385" s="82"/>
      <c r="L6385" s="82"/>
      <c r="M6385" s="82"/>
      <c r="N6385" s="82"/>
      <c r="O6385" s="82"/>
      <c r="P6385" s="82"/>
      <c r="Q6385" s="82"/>
      <c r="R6385" s="16">
        <v>1209600</v>
      </c>
      <c r="S6385" s="75">
        <v>24</v>
      </c>
      <c r="T6385" s="256" t="s">
        <v>14655</v>
      </c>
      <c r="U6385" s="256"/>
      <c r="V6385" s="82"/>
    </row>
    <row r="6386" spans="1:22" s="8" customFormat="1" ht="93.75" x14ac:dyDescent="0.3">
      <c r="A6386" s="16">
        <v>6381</v>
      </c>
      <c r="B6386" s="51" t="s">
        <v>514</v>
      </c>
      <c r="C6386" s="51" t="s">
        <v>515</v>
      </c>
      <c r="D6386" s="51" t="s">
        <v>516</v>
      </c>
      <c r="E6386" s="51" t="s">
        <v>15268</v>
      </c>
      <c r="F6386" s="40" t="s">
        <v>14449</v>
      </c>
      <c r="G6386" s="256" t="s">
        <v>9115</v>
      </c>
      <c r="H6386" s="502">
        <v>1209600</v>
      </c>
      <c r="I6386" s="257" t="s">
        <v>9421</v>
      </c>
      <c r="J6386" s="82"/>
      <c r="K6386" s="82"/>
      <c r="L6386" s="82"/>
      <c r="M6386" s="82"/>
      <c r="N6386" s="82"/>
      <c r="O6386" s="82"/>
      <c r="P6386" s="82"/>
      <c r="Q6386" s="82"/>
      <c r="R6386" s="16">
        <v>1209600</v>
      </c>
      <c r="S6386" s="75">
        <v>8</v>
      </c>
      <c r="T6386" s="256" t="s">
        <v>14655</v>
      </c>
      <c r="U6386" s="256"/>
      <c r="V6386" s="82"/>
    </row>
    <row r="6387" spans="1:22" s="8" customFormat="1" ht="56.25" x14ac:dyDescent="0.3">
      <c r="A6387" s="16">
        <v>6382</v>
      </c>
      <c r="B6387" s="51" t="s">
        <v>417</v>
      </c>
      <c r="C6387" s="51" t="s">
        <v>726</v>
      </c>
      <c r="D6387" s="51" t="s">
        <v>727</v>
      </c>
      <c r="E6387" s="51" t="s">
        <v>15269</v>
      </c>
      <c r="F6387" s="40" t="s">
        <v>14449</v>
      </c>
      <c r="G6387" s="256" t="s">
        <v>9115</v>
      </c>
      <c r="H6387" s="502">
        <v>1209600</v>
      </c>
      <c r="I6387" s="257" t="s">
        <v>9207</v>
      </c>
      <c r="J6387" s="82"/>
      <c r="K6387" s="82"/>
      <c r="L6387" s="82"/>
      <c r="M6387" s="82"/>
      <c r="N6387" s="82"/>
      <c r="O6387" s="82"/>
      <c r="P6387" s="82"/>
      <c r="Q6387" s="82"/>
      <c r="R6387" s="16">
        <v>1209600</v>
      </c>
      <c r="S6387" s="75">
        <v>60</v>
      </c>
      <c r="T6387" s="256" t="s">
        <v>14655</v>
      </c>
      <c r="U6387" s="256"/>
      <c r="V6387" s="82"/>
    </row>
    <row r="6388" spans="1:22" s="8" customFormat="1" ht="37.5" x14ac:dyDescent="0.3">
      <c r="A6388" s="16">
        <v>6383</v>
      </c>
      <c r="B6388" s="237" t="s">
        <v>15379</v>
      </c>
      <c r="C6388" s="237" t="s">
        <v>15380</v>
      </c>
      <c r="D6388" s="237" t="s">
        <v>15381</v>
      </c>
      <c r="E6388" s="237" t="s">
        <v>1051</v>
      </c>
      <c r="F6388" s="211"/>
      <c r="G6388" s="259" t="s">
        <v>10418</v>
      </c>
      <c r="H6388" s="344">
        <v>1209600</v>
      </c>
      <c r="I6388" s="344">
        <v>60</v>
      </c>
      <c r="J6388" s="94"/>
      <c r="K6388" s="94"/>
      <c r="L6388" s="94"/>
      <c r="M6388" s="94"/>
      <c r="N6388" s="94"/>
      <c r="O6388" s="94"/>
      <c r="P6388" s="94"/>
      <c r="Q6388" s="94"/>
      <c r="R6388" s="16">
        <v>1209600</v>
      </c>
      <c r="S6388" s="94"/>
      <c r="T6388" s="98" t="s">
        <v>14724</v>
      </c>
      <c r="U6388" s="260">
        <v>398</v>
      </c>
      <c r="V6388" s="261" t="s">
        <v>15368</v>
      </c>
    </row>
    <row r="6389" spans="1:22" s="8" customFormat="1" ht="37.5" x14ac:dyDescent="0.3">
      <c r="A6389" s="16">
        <v>6384</v>
      </c>
      <c r="B6389" s="114" t="s">
        <v>3312</v>
      </c>
      <c r="C6389" s="114" t="s">
        <v>3313</v>
      </c>
      <c r="D6389" s="114" t="s">
        <v>3314</v>
      </c>
      <c r="E6389" s="114" t="s">
        <v>1051</v>
      </c>
      <c r="F6389" s="114" t="s">
        <v>14449</v>
      </c>
      <c r="G6389" s="81" t="s">
        <v>9115</v>
      </c>
      <c r="H6389" s="503">
        <v>1209600</v>
      </c>
      <c r="I6389" s="87" t="s">
        <v>9207</v>
      </c>
      <c r="J6389" s="76"/>
      <c r="K6389" s="76"/>
      <c r="L6389" s="76"/>
      <c r="M6389" s="76"/>
      <c r="N6389" s="76"/>
      <c r="O6389" s="76"/>
      <c r="P6389" s="76"/>
      <c r="Q6389" s="76"/>
      <c r="R6389" s="16">
        <v>1209600</v>
      </c>
      <c r="S6389" s="77">
        <v>60</v>
      </c>
      <c r="T6389" s="76" t="s">
        <v>15828</v>
      </c>
      <c r="U6389" s="79"/>
      <c r="V6389" s="95"/>
    </row>
    <row r="6390" spans="1:22" s="8" customFormat="1" ht="93.75" x14ac:dyDescent="0.3">
      <c r="A6390" s="16">
        <v>6385</v>
      </c>
      <c r="B6390" s="21" t="s">
        <v>1993</v>
      </c>
      <c r="C6390" s="16" t="s">
        <v>9347</v>
      </c>
      <c r="D6390" s="16" t="s">
        <v>9348</v>
      </c>
      <c r="E6390" s="16" t="s">
        <v>9349</v>
      </c>
      <c r="F6390" s="16"/>
      <c r="G6390" s="75" t="s">
        <v>9114</v>
      </c>
      <c r="H6390" s="257">
        <v>1209448.82</v>
      </c>
      <c r="I6390" s="257" t="s">
        <v>9113</v>
      </c>
      <c r="J6390" s="75"/>
      <c r="K6390" s="75"/>
      <c r="L6390" s="75"/>
      <c r="M6390" s="75"/>
      <c r="N6390" s="75"/>
      <c r="O6390" s="75"/>
      <c r="P6390" s="75"/>
      <c r="Q6390" s="75"/>
      <c r="R6390" s="16">
        <v>1209448.82</v>
      </c>
      <c r="S6390" s="75">
        <v>1</v>
      </c>
      <c r="T6390" s="75" t="s">
        <v>1326</v>
      </c>
      <c r="U6390" s="75"/>
      <c r="V6390" s="75"/>
    </row>
    <row r="6391" spans="1:22" s="8" customFormat="1" ht="409.5" x14ac:dyDescent="0.3">
      <c r="A6391" s="16">
        <v>6386</v>
      </c>
      <c r="B6391" s="21" t="s">
        <v>532</v>
      </c>
      <c r="C6391" s="16" t="s">
        <v>5925</v>
      </c>
      <c r="D6391" s="16" t="s">
        <v>5926</v>
      </c>
      <c r="E6391" s="16" t="s">
        <v>5927</v>
      </c>
      <c r="F6391" s="16"/>
      <c r="G6391" s="75" t="s">
        <v>1493</v>
      </c>
      <c r="H6391" s="257">
        <v>1209355</v>
      </c>
      <c r="I6391" s="257">
        <v>7</v>
      </c>
      <c r="J6391" s="75">
        <v>0</v>
      </c>
      <c r="K6391" s="75">
        <v>0</v>
      </c>
      <c r="L6391" s="75">
        <v>0</v>
      </c>
      <c r="M6391" s="75">
        <v>0</v>
      </c>
      <c r="N6391" s="75">
        <v>0</v>
      </c>
      <c r="O6391" s="75">
        <v>0</v>
      </c>
      <c r="P6391" s="75">
        <v>0</v>
      </c>
      <c r="Q6391" s="75">
        <v>0</v>
      </c>
      <c r="R6391" s="16">
        <v>1209355</v>
      </c>
      <c r="S6391" s="75">
        <v>7</v>
      </c>
      <c r="T6391" s="75" t="s">
        <v>76</v>
      </c>
      <c r="U6391" s="75"/>
      <c r="V6391" s="75" t="s">
        <v>5928</v>
      </c>
    </row>
    <row r="6392" spans="1:22" s="8" customFormat="1" ht="131.25" x14ac:dyDescent="0.3">
      <c r="A6392" s="16">
        <v>6387</v>
      </c>
      <c r="B6392" s="21" t="s">
        <v>5800</v>
      </c>
      <c r="C6392" s="16" t="s">
        <v>3602</v>
      </c>
      <c r="D6392" s="16" t="s">
        <v>3603</v>
      </c>
      <c r="E6392" s="16" t="s">
        <v>5801</v>
      </c>
      <c r="F6392" s="16"/>
      <c r="G6392" s="75" t="s">
        <v>24</v>
      </c>
      <c r="H6392" s="257">
        <v>1205668.8</v>
      </c>
      <c r="I6392" s="257">
        <v>1507.086</v>
      </c>
      <c r="J6392" s="75">
        <v>0</v>
      </c>
      <c r="K6392" s="75">
        <v>0</v>
      </c>
      <c r="L6392" s="75">
        <v>0</v>
      </c>
      <c r="M6392" s="75">
        <v>0</v>
      </c>
      <c r="N6392" s="75">
        <v>0</v>
      </c>
      <c r="O6392" s="75">
        <v>0</v>
      </c>
      <c r="P6392" s="75">
        <v>0</v>
      </c>
      <c r="Q6392" s="75">
        <v>0</v>
      </c>
      <c r="R6392" s="16">
        <v>1205668.8</v>
      </c>
      <c r="S6392" s="75">
        <v>1507.086</v>
      </c>
      <c r="T6392" s="75" t="s">
        <v>76</v>
      </c>
      <c r="U6392" s="75" t="s">
        <v>2567</v>
      </c>
      <c r="V6392" s="75" t="s">
        <v>5802</v>
      </c>
    </row>
    <row r="6393" spans="1:22" s="8" customFormat="1" ht="37.5" x14ac:dyDescent="0.3">
      <c r="A6393" s="16">
        <v>6388</v>
      </c>
      <c r="B6393" s="113" t="s">
        <v>6733</v>
      </c>
      <c r="C6393" s="113" t="s">
        <v>6738</v>
      </c>
      <c r="D6393" s="113" t="s">
        <v>6739</v>
      </c>
      <c r="E6393" s="113" t="s">
        <v>15815</v>
      </c>
      <c r="F6393" s="114" t="s">
        <v>14449</v>
      </c>
      <c r="G6393" s="78" t="s">
        <v>33</v>
      </c>
      <c r="H6393" s="87">
        <v>255000</v>
      </c>
      <c r="I6393" s="87">
        <v>17</v>
      </c>
      <c r="J6393" s="181">
        <v>243000</v>
      </c>
      <c r="K6393" s="181">
        <v>15</v>
      </c>
      <c r="L6393" s="181">
        <v>238500</v>
      </c>
      <c r="M6393" s="181">
        <v>15</v>
      </c>
      <c r="N6393" s="181">
        <v>234000</v>
      </c>
      <c r="O6393" s="181">
        <v>15</v>
      </c>
      <c r="P6393" s="181">
        <v>234000</v>
      </c>
      <c r="Q6393" s="181">
        <v>15</v>
      </c>
      <c r="R6393" s="16">
        <v>1204500</v>
      </c>
      <c r="S6393" s="181">
        <v>77</v>
      </c>
      <c r="T6393" s="76" t="s">
        <v>15751</v>
      </c>
      <c r="U6393" s="350">
        <v>398</v>
      </c>
      <c r="V6393" s="351" t="s">
        <v>15816</v>
      </c>
    </row>
    <row r="6394" spans="1:22" s="8" customFormat="1" ht="409.5" x14ac:dyDescent="0.3">
      <c r="A6394" s="16">
        <v>6389</v>
      </c>
      <c r="B6394" s="21" t="s">
        <v>899</v>
      </c>
      <c r="C6394" s="16" t="s">
        <v>900</v>
      </c>
      <c r="D6394" s="16" t="s">
        <v>5229</v>
      </c>
      <c r="E6394" s="16" t="s">
        <v>5230</v>
      </c>
      <c r="F6394" s="16"/>
      <c r="G6394" s="75" t="s">
        <v>33</v>
      </c>
      <c r="H6394" s="257">
        <v>1203300</v>
      </c>
      <c r="I6394" s="257">
        <v>300</v>
      </c>
      <c r="J6394" s="75">
        <v>0</v>
      </c>
      <c r="K6394" s="75">
        <v>0</v>
      </c>
      <c r="L6394" s="75">
        <v>0</v>
      </c>
      <c r="M6394" s="75">
        <v>0</v>
      </c>
      <c r="N6394" s="75">
        <v>0</v>
      </c>
      <c r="O6394" s="75">
        <v>0</v>
      </c>
      <c r="P6394" s="75">
        <v>0</v>
      </c>
      <c r="Q6394" s="75">
        <v>0</v>
      </c>
      <c r="R6394" s="16">
        <v>1203300</v>
      </c>
      <c r="S6394" s="75">
        <v>300</v>
      </c>
      <c r="T6394" s="75" t="s">
        <v>9133</v>
      </c>
      <c r="U6394" s="75" t="s">
        <v>2567</v>
      </c>
      <c r="V6394" s="75" t="s">
        <v>5017</v>
      </c>
    </row>
    <row r="6395" spans="1:22" s="8" customFormat="1" ht="75" x14ac:dyDescent="0.3">
      <c r="A6395" s="16">
        <v>6390</v>
      </c>
      <c r="B6395" s="119" t="s">
        <v>11727</v>
      </c>
      <c r="C6395" s="119" t="s">
        <v>11728</v>
      </c>
      <c r="D6395" s="119" t="s">
        <v>11729</v>
      </c>
      <c r="E6395" s="119" t="s">
        <v>11730</v>
      </c>
      <c r="F6395" s="156"/>
      <c r="G6395" s="71" t="s">
        <v>33</v>
      </c>
      <c r="H6395" s="505">
        <v>276786.93130000005</v>
      </c>
      <c r="I6395" s="505">
        <v>3</v>
      </c>
      <c r="J6395" s="68">
        <v>304465.62443000008</v>
      </c>
      <c r="K6395" s="68">
        <v>3</v>
      </c>
      <c r="L6395" s="68">
        <v>310555</v>
      </c>
      <c r="M6395" s="68">
        <v>1</v>
      </c>
      <c r="N6395" s="69">
        <v>310556</v>
      </c>
      <c r="O6395" s="68">
        <v>1</v>
      </c>
      <c r="P6395" s="70"/>
      <c r="Q6395" s="70"/>
      <c r="R6395" s="16">
        <v>1202363.5557300001</v>
      </c>
      <c r="S6395" s="71">
        <v>11</v>
      </c>
      <c r="T6395" s="71" t="s">
        <v>11563</v>
      </c>
      <c r="U6395" s="72" t="s">
        <v>26</v>
      </c>
      <c r="V6395" s="72" t="s">
        <v>11572</v>
      </c>
    </row>
    <row r="6396" spans="1:22" s="8" customFormat="1" ht="56.25" x14ac:dyDescent="0.3">
      <c r="A6396" s="16">
        <v>6391</v>
      </c>
      <c r="B6396" s="21" t="s">
        <v>10282</v>
      </c>
      <c r="C6396" s="16" t="s">
        <v>10283</v>
      </c>
      <c r="D6396" s="16" t="s">
        <v>10284</v>
      </c>
      <c r="E6396" s="16" t="s">
        <v>10285</v>
      </c>
      <c r="F6396" s="16"/>
      <c r="G6396" s="75" t="s">
        <v>9114</v>
      </c>
      <c r="H6396" s="257">
        <v>1202344.6399999999</v>
      </c>
      <c r="I6396" s="257" t="s">
        <v>7084</v>
      </c>
      <c r="J6396" s="75"/>
      <c r="K6396" s="75"/>
      <c r="L6396" s="75"/>
      <c r="M6396" s="75"/>
      <c r="N6396" s="75"/>
      <c r="O6396" s="75"/>
      <c r="P6396" s="75"/>
      <c r="Q6396" s="75"/>
      <c r="R6396" s="16">
        <v>1202344.6399999999</v>
      </c>
      <c r="S6396" s="75">
        <v>166</v>
      </c>
      <c r="T6396" s="75" t="s">
        <v>867</v>
      </c>
      <c r="U6396" s="75"/>
      <c r="V6396" s="75"/>
    </row>
    <row r="6397" spans="1:22" s="8" customFormat="1" ht="37.5" x14ac:dyDescent="0.3">
      <c r="A6397" s="16">
        <v>6392</v>
      </c>
      <c r="B6397" s="113" t="s">
        <v>842</v>
      </c>
      <c r="C6397" s="113" t="s">
        <v>14604</v>
      </c>
      <c r="D6397" s="113" t="s">
        <v>14605</v>
      </c>
      <c r="E6397" s="113" t="s">
        <v>14606</v>
      </c>
      <c r="F6397" s="20" t="s">
        <v>14449</v>
      </c>
      <c r="G6397" s="78" t="s">
        <v>9115</v>
      </c>
      <c r="H6397" s="503">
        <v>1200628.8</v>
      </c>
      <c r="I6397" s="87" t="s">
        <v>9404</v>
      </c>
      <c r="J6397" s="76"/>
      <c r="K6397" s="76"/>
      <c r="L6397" s="76"/>
      <c r="M6397" s="76"/>
      <c r="N6397" s="76"/>
      <c r="O6397" s="76"/>
      <c r="P6397" s="76"/>
      <c r="Q6397" s="76"/>
      <c r="R6397" s="16">
        <v>1200628.8</v>
      </c>
      <c r="S6397" s="77">
        <v>30</v>
      </c>
      <c r="T6397" s="77" t="s">
        <v>14570</v>
      </c>
      <c r="U6397" s="75"/>
      <c r="V6397" s="79"/>
    </row>
    <row r="6398" spans="1:22" s="8" customFormat="1" ht="75" x14ac:dyDescent="0.3">
      <c r="A6398" s="16">
        <v>6393</v>
      </c>
      <c r="B6398" s="51" t="s">
        <v>14951</v>
      </c>
      <c r="C6398" s="51" t="s">
        <v>14952</v>
      </c>
      <c r="D6398" s="51" t="s">
        <v>848</v>
      </c>
      <c r="E6398" s="51" t="s">
        <v>15270</v>
      </c>
      <c r="F6398" s="40" t="s">
        <v>14449</v>
      </c>
      <c r="G6398" s="256" t="s">
        <v>9115</v>
      </c>
      <c r="H6398" s="502">
        <v>1200000.03</v>
      </c>
      <c r="I6398" s="257" t="s">
        <v>9126</v>
      </c>
      <c r="J6398" s="82"/>
      <c r="K6398" s="82"/>
      <c r="L6398" s="82"/>
      <c r="M6398" s="82"/>
      <c r="N6398" s="82"/>
      <c r="O6398" s="82"/>
      <c r="P6398" s="82"/>
      <c r="Q6398" s="82"/>
      <c r="R6398" s="16">
        <v>1200000.03</v>
      </c>
      <c r="S6398" s="75">
        <v>10</v>
      </c>
      <c r="T6398" s="256" t="s">
        <v>14655</v>
      </c>
      <c r="U6398" s="256"/>
      <c r="V6398" s="82"/>
    </row>
    <row r="6399" spans="1:22" s="8" customFormat="1" ht="56.25" x14ac:dyDescent="0.3">
      <c r="A6399" s="16">
        <v>6394</v>
      </c>
      <c r="B6399" s="21" t="s">
        <v>2934</v>
      </c>
      <c r="C6399" s="16" t="s">
        <v>2935</v>
      </c>
      <c r="D6399" s="16" t="s">
        <v>2936</v>
      </c>
      <c r="E6399" s="16" t="s">
        <v>2937</v>
      </c>
      <c r="F6399" s="16"/>
      <c r="G6399" s="75" t="s">
        <v>33</v>
      </c>
      <c r="H6399" s="257">
        <v>240000</v>
      </c>
      <c r="I6399" s="257">
        <v>400</v>
      </c>
      <c r="J6399" s="75">
        <v>240000</v>
      </c>
      <c r="K6399" s="75">
        <v>400</v>
      </c>
      <c r="L6399" s="75">
        <v>240000</v>
      </c>
      <c r="M6399" s="75">
        <v>400</v>
      </c>
      <c r="N6399" s="75">
        <v>240000</v>
      </c>
      <c r="O6399" s="75">
        <v>400</v>
      </c>
      <c r="P6399" s="75">
        <v>240000</v>
      </c>
      <c r="Q6399" s="75">
        <v>400</v>
      </c>
      <c r="R6399" s="16">
        <v>1200000</v>
      </c>
      <c r="S6399" s="75">
        <v>2000</v>
      </c>
      <c r="T6399" s="75" t="s">
        <v>198</v>
      </c>
      <c r="U6399" s="75" t="s">
        <v>2567</v>
      </c>
      <c r="V6399" s="75" t="s">
        <v>2922</v>
      </c>
    </row>
    <row r="6400" spans="1:22" s="8" customFormat="1" ht="300" x14ac:dyDescent="0.3">
      <c r="A6400" s="16">
        <v>6395</v>
      </c>
      <c r="B6400" s="21" t="s">
        <v>1316</v>
      </c>
      <c r="C6400" s="16" t="s">
        <v>6063</v>
      </c>
      <c r="D6400" s="16" t="s">
        <v>6064</v>
      </c>
      <c r="E6400" s="16" t="s">
        <v>6065</v>
      </c>
      <c r="F6400" s="16"/>
      <c r="G6400" s="75" t="s">
        <v>1493</v>
      </c>
      <c r="H6400" s="257">
        <v>1200000</v>
      </c>
      <c r="I6400" s="257">
        <v>1</v>
      </c>
      <c r="J6400" s="75">
        <v>0</v>
      </c>
      <c r="K6400" s="75">
        <v>0</v>
      </c>
      <c r="L6400" s="75">
        <v>0</v>
      </c>
      <c r="M6400" s="75">
        <v>0</v>
      </c>
      <c r="N6400" s="75">
        <v>0</v>
      </c>
      <c r="O6400" s="75">
        <v>0</v>
      </c>
      <c r="P6400" s="75">
        <v>0</v>
      </c>
      <c r="Q6400" s="75">
        <v>0</v>
      </c>
      <c r="R6400" s="16">
        <v>1200000</v>
      </c>
      <c r="S6400" s="75">
        <v>1</v>
      </c>
      <c r="T6400" s="75" t="s">
        <v>76</v>
      </c>
      <c r="U6400" s="75"/>
      <c r="V6400" s="75"/>
    </row>
    <row r="6401" spans="1:22" s="8" customFormat="1" ht="409.5" x14ac:dyDescent="0.3">
      <c r="A6401" s="16">
        <v>6396</v>
      </c>
      <c r="B6401" s="21" t="s">
        <v>6139</v>
      </c>
      <c r="C6401" s="16" t="s">
        <v>6140</v>
      </c>
      <c r="D6401" s="16" t="s">
        <v>6141</v>
      </c>
      <c r="E6401" s="16" t="s">
        <v>6142</v>
      </c>
      <c r="F6401" s="16"/>
      <c r="G6401" s="75" t="s">
        <v>49</v>
      </c>
      <c r="H6401" s="257">
        <v>1200000</v>
      </c>
      <c r="I6401" s="257">
        <v>3</v>
      </c>
      <c r="J6401" s="75">
        <v>0</v>
      </c>
      <c r="K6401" s="75">
        <v>0</v>
      </c>
      <c r="L6401" s="75">
        <v>0</v>
      </c>
      <c r="M6401" s="75">
        <v>0</v>
      </c>
      <c r="N6401" s="75">
        <v>0</v>
      </c>
      <c r="O6401" s="75">
        <v>0</v>
      </c>
      <c r="P6401" s="75">
        <v>0</v>
      </c>
      <c r="Q6401" s="75">
        <v>0</v>
      </c>
      <c r="R6401" s="16">
        <v>1200000</v>
      </c>
      <c r="S6401" s="75">
        <v>3</v>
      </c>
      <c r="T6401" s="75" t="s">
        <v>76</v>
      </c>
      <c r="U6401" s="75"/>
      <c r="V6401" s="75"/>
    </row>
    <row r="6402" spans="1:22" s="8" customFormat="1" ht="409.5" x14ac:dyDescent="0.3">
      <c r="A6402" s="16">
        <v>6397</v>
      </c>
      <c r="B6402" s="21" t="s">
        <v>6647</v>
      </c>
      <c r="C6402" s="16" t="s">
        <v>6648</v>
      </c>
      <c r="D6402" s="16" t="s">
        <v>6649</v>
      </c>
      <c r="E6402" s="16" t="s">
        <v>6650</v>
      </c>
      <c r="F6402" s="16"/>
      <c r="G6402" s="75" t="s">
        <v>1493</v>
      </c>
      <c r="H6402" s="257">
        <v>1200000</v>
      </c>
      <c r="I6402" s="257">
        <v>1</v>
      </c>
      <c r="J6402" s="75">
        <v>0</v>
      </c>
      <c r="K6402" s="75">
        <v>0</v>
      </c>
      <c r="L6402" s="75">
        <v>0</v>
      </c>
      <c r="M6402" s="75">
        <v>0</v>
      </c>
      <c r="N6402" s="75">
        <v>0</v>
      </c>
      <c r="O6402" s="75">
        <v>0</v>
      </c>
      <c r="P6402" s="75">
        <v>0</v>
      </c>
      <c r="Q6402" s="75">
        <v>0</v>
      </c>
      <c r="R6402" s="16">
        <v>1200000</v>
      </c>
      <c r="S6402" s="75">
        <v>1</v>
      </c>
      <c r="T6402" s="75" t="s">
        <v>76</v>
      </c>
      <c r="U6402" s="75"/>
      <c r="V6402" s="75"/>
    </row>
    <row r="6403" spans="1:22" s="8" customFormat="1" ht="37.5" x14ac:dyDescent="0.3">
      <c r="A6403" s="16">
        <v>6398</v>
      </c>
      <c r="B6403" s="20" t="s">
        <v>1084</v>
      </c>
      <c r="C6403" s="20" t="s">
        <v>13861</v>
      </c>
      <c r="D6403" s="20" t="s">
        <v>1084</v>
      </c>
      <c r="E6403" s="20" t="s">
        <v>13862</v>
      </c>
      <c r="F6403" s="20"/>
      <c r="G6403" s="76" t="s">
        <v>33</v>
      </c>
      <c r="H6403" s="85">
        <v>240000</v>
      </c>
      <c r="I6403" s="85">
        <v>2</v>
      </c>
      <c r="J6403" s="77">
        <v>240000</v>
      </c>
      <c r="K6403" s="78">
        <v>2</v>
      </c>
      <c r="L6403" s="87">
        <v>240000</v>
      </c>
      <c r="M6403" s="78">
        <v>2</v>
      </c>
      <c r="N6403" s="87">
        <v>240000</v>
      </c>
      <c r="O6403" s="78">
        <v>2</v>
      </c>
      <c r="P6403" s="87">
        <v>240000</v>
      </c>
      <c r="Q6403" s="78">
        <v>2</v>
      </c>
      <c r="R6403" s="16">
        <v>1200000</v>
      </c>
      <c r="S6403" s="77">
        <v>10</v>
      </c>
      <c r="T6403" s="78" t="s">
        <v>13791</v>
      </c>
      <c r="U6403" s="79" t="s">
        <v>35</v>
      </c>
      <c r="V6403" s="80"/>
    </row>
    <row r="6404" spans="1:22" s="8" customFormat="1" ht="37.5" x14ac:dyDescent="0.3">
      <c r="A6404" s="16">
        <v>6399</v>
      </c>
      <c r="B6404" s="20" t="s">
        <v>1084</v>
      </c>
      <c r="C6404" s="20" t="s">
        <v>13861</v>
      </c>
      <c r="D6404" s="20" t="s">
        <v>1084</v>
      </c>
      <c r="E6404" s="20" t="s">
        <v>13863</v>
      </c>
      <c r="F6404" s="20"/>
      <c r="G6404" s="76" t="s">
        <v>33</v>
      </c>
      <c r="H6404" s="85">
        <v>400000</v>
      </c>
      <c r="I6404" s="85">
        <v>5</v>
      </c>
      <c r="J6404" s="77"/>
      <c r="K6404" s="81"/>
      <c r="L6404" s="87">
        <v>400000</v>
      </c>
      <c r="M6404" s="78">
        <v>5</v>
      </c>
      <c r="N6404" s="81"/>
      <c r="O6404" s="81"/>
      <c r="P6404" s="87">
        <v>400000</v>
      </c>
      <c r="Q6404" s="78">
        <v>5</v>
      </c>
      <c r="R6404" s="16">
        <v>1200000</v>
      </c>
      <c r="S6404" s="77">
        <v>15</v>
      </c>
      <c r="T6404" s="78" t="s">
        <v>13791</v>
      </c>
      <c r="U6404" s="79" t="s">
        <v>83</v>
      </c>
      <c r="V6404" s="79"/>
    </row>
    <row r="6405" spans="1:22" s="8" customFormat="1" ht="37.5" x14ac:dyDescent="0.3">
      <c r="A6405" s="16">
        <v>6400</v>
      </c>
      <c r="B6405" s="20" t="s">
        <v>1084</v>
      </c>
      <c r="C6405" s="113" t="s">
        <v>13861</v>
      </c>
      <c r="D6405" s="20" t="s">
        <v>1084</v>
      </c>
      <c r="E6405" s="20" t="s">
        <v>13862</v>
      </c>
      <c r="F6405" s="116" t="s">
        <v>13781</v>
      </c>
      <c r="G6405" s="77" t="s">
        <v>33</v>
      </c>
      <c r="H6405" s="85">
        <v>240000</v>
      </c>
      <c r="I6405" s="85">
        <v>2</v>
      </c>
      <c r="J6405" s="77">
        <v>240000</v>
      </c>
      <c r="K6405" s="77">
        <v>2</v>
      </c>
      <c r="L6405" s="77">
        <v>240000</v>
      </c>
      <c r="M6405" s="77">
        <v>2</v>
      </c>
      <c r="N6405" s="76">
        <v>240000</v>
      </c>
      <c r="O6405" s="76">
        <v>2</v>
      </c>
      <c r="P6405" s="81">
        <v>240000</v>
      </c>
      <c r="Q6405" s="81">
        <v>2</v>
      </c>
      <c r="R6405" s="16">
        <v>1200000</v>
      </c>
      <c r="S6405" s="77">
        <v>10</v>
      </c>
      <c r="T6405" s="77" t="s">
        <v>13791</v>
      </c>
      <c r="U6405" s="75" t="s">
        <v>35</v>
      </c>
      <c r="V6405" s="75"/>
    </row>
    <row r="6406" spans="1:22" s="8" customFormat="1" ht="37.5" x14ac:dyDescent="0.3">
      <c r="A6406" s="16">
        <v>6401</v>
      </c>
      <c r="B6406" s="132" t="s">
        <v>1084</v>
      </c>
      <c r="C6406" s="114" t="s">
        <v>13861</v>
      </c>
      <c r="D6406" s="132" t="s">
        <v>1084</v>
      </c>
      <c r="E6406" s="132" t="s">
        <v>13863</v>
      </c>
      <c r="F6406" s="132" t="s">
        <v>13781</v>
      </c>
      <c r="G6406" s="77" t="s">
        <v>33</v>
      </c>
      <c r="H6406" s="85">
        <v>400000</v>
      </c>
      <c r="I6406" s="89">
        <v>5</v>
      </c>
      <c r="J6406" s="89"/>
      <c r="K6406" s="88"/>
      <c r="L6406" s="89">
        <v>400000</v>
      </c>
      <c r="M6406" s="88">
        <v>5</v>
      </c>
      <c r="N6406" s="89"/>
      <c r="O6406" s="88"/>
      <c r="P6406" s="81">
        <v>400000</v>
      </c>
      <c r="Q6406" s="81">
        <v>5</v>
      </c>
      <c r="R6406" s="16">
        <v>1200000</v>
      </c>
      <c r="S6406" s="77">
        <v>15</v>
      </c>
      <c r="T6406" s="88" t="s">
        <v>13791</v>
      </c>
      <c r="U6406" s="79" t="s">
        <v>83</v>
      </c>
      <c r="V6406" s="79"/>
    </row>
    <row r="6407" spans="1:22" s="8" customFormat="1" ht="131.25" x14ac:dyDescent="0.3">
      <c r="A6407" s="16">
        <v>6402</v>
      </c>
      <c r="B6407" s="113" t="s">
        <v>435</v>
      </c>
      <c r="C6407" s="113" t="s">
        <v>436</v>
      </c>
      <c r="D6407" s="113" t="s">
        <v>437</v>
      </c>
      <c r="E6407" s="113" t="s">
        <v>14545</v>
      </c>
      <c r="F6407" s="20" t="s">
        <v>14449</v>
      </c>
      <c r="G6407" s="78" t="s">
        <v>9115</v>
      </c>
      <c r="H6407" s="503">
        <v>1200000</v>
      </c>
      <c r="I6407" s="87" t="s">
        <v>9268</v>
      </c>
      <c r="J6407" s="76"/>
      <c r="K6407" s="76"/>
      <c r="L6407" s="76"/>
      <c r="M6407" s="76"/>
      <c r="N6407" s="76"/>
      <c r="O6407" s="76"/>
      <c r="P6407" s="76"/>
      <c r="Q6407" s="76"/>
      <c r="R6407" s="16">
        <v>1200000</v>
      </c>
      <c r="S6407" s="77">
        <v>100</v>
      </c>
      <c r="T6407" s="78" t="s">
        <v>14450</v>
      </c>
      <c r="U6407" s="75"/>
      <c r="V6407" s="79"/>
    </row>
    <row r="6408" spans="1:22" s="8" customFormat="1" ht="112.5" x14ac:dyDescent="0.3">
      <c r="A6408" s="16">
        <v>6403</v>
      </c>
      <c r="B6408" s="113" t="s">
        <v>2632</v>
      </c>
      <c r="C6408" s="113" t="s">
        <v>14483</v>
      </c>
      <c r="D6408" s="113" t="s">
        <v>11308</v>
      </c>
      <c r="E6408" s="113" t="s">
        <v>14643</v>
      </c>
      <c r="F6408" s="113" t="s">
        <v>14449</v>
      </c>
      <c r="G6408" s="78" t="s">
        <v>9115</v>
      </c>
      <c r="H6408" s="503">
        <v>1200000</v>
      </c>
      <c r="I6408" s="87" t="s">
        <v>9252</v>
      </c>
      <c r="J6408" s="76"/>
      <c r="K6408" s="76"/>
      <c r="L6408" s="76"/>
      <c r="M6408" s="76"/>
      <c r="N6408" s="76"/>
      <c r="O6408" s="76"/>
      <c r="P6408" s="76"/>
      <c r="Q6408" s="76"/>
      <c r="R6408" s="16">
        <v>1200000</v>
      </c>
      <c r="S6408" s="77">
        <v>16</v>
      </c>
      <c r="T6408" s="258" t="s">
        <v>14635</v>
      </c>
      <c r="U6408" s="78" t="s">
        <v>1274</v>
      </c>
      <c r="V6408" s="78" t="s">
        <v>14644</v>
      </c>
    </row>
    <row r="6409" spans="1:22" s="8" customFormat="1" ht="37.5" x14ac:dyDescent="0.3">
      <c r="A6409" s="16">
        <v>6404</v>
      </c>
      <c r="B6409" s="21" t="s">
        <v>9006</v>
      </c>
      <c r="C6409" s="16" t="s">
        <v>8070</v>
      </c>
      <c r="D6409" s="16" t="s">
        <v>1193</v>
      </c>
      <c r="E6409" s="16" t="s">
        <v>8071</v>
      </c>
      <c r="F6409" s="16"/>
      <c r="G6409" s="75" t="s">
        <v>33</v>
      </c>
      <c r="H6409" s="257">
        <v>399997.99999999994</v>
      </c>
      <c r="I6409" s="257">
        <v>2</v>
      </c>
      <c r="J6409" s="75">
        <v>399998</v>
      </c>
      <c r="K6409" s="75">
        <v>2</v>
      </c>
      <c r="L6409" s="75">
        <v>0</v>
      </c>
      <c r="M6409" s="75">
        <v>0</v>
      </c>
      <c r="N6409" s="75">
        <v>0</v>
      </c>
      <c r="O6409" s="75">
        <v>2</v>
      </c>
      <c r="P6409" s="75">
        <v>399998</v>
      </c>
      <c r="Q6409" s="75">
        <v>2</v>
      </c>
      <c r="R6409" s="16">
        <v>1199994</v>
      </c>
      <c r="S6409" s="75">
        <v>8</v>
      </c>
      <c r="T6409" s="75" t="s">
        <v>213</v>
      </c>
      <c r="U6409" s="75" t="s">
        <v>7048</v>
      </c>
      <c r="V6409" s="75" t="s">
        <v>7048</v>
      </c>
    </row>
    <row r="6410" spans="1:22" s="8" customFormat="1" ht="56.25" x14ac:dyDescent="0.3">
      <c r="A6410" s="16">
        <v>6405</v>
      </c>
      <c r="B6410" s="21" t="s">
        <v>5365</v>
      </c>
      <c r="C6410" s="16" t="s">
        <v>5366</v>
      </c>
      <c r="D6410" s="16" t="s">
        <v>5367</v>
      </c>
      <c r="E6410" s="16" t="s">
        <v>10382</v>
      </c>
      <c r="F6410" s="16"/>
      <c r="G6410" s="75" t="s">
        <v>9115</v>
      </c>
      <c r="H6410" s="257">
        <v>1199520</v>
      </c>
      <c r="I6410" s="257" t="s">
        <v>9120</v>
      </c>
      <c r="J6410" s="75"/>
      <c r="K6410" s="75"/>
      <c r="L6410" s="75"/>
      <c r="M6410" s="75"/>
      <c r="N6410" s="75"/>
      <c r="O6410" s="75"/>
      <c r="P6410" s="75"/>
      <c r="Q6410" s="75"/>
      <c r="R6410" s="16">
        <v>1199520</v>
      </c>
      <c r="S6410" s="75">
        <v>2</v>
      </c>
      <c r="T6410" s="75" t="s">
        <v>76</v>
      </c>
      <c r="U6410" s="75" t="s">
        <v>294</v>
      </c>
      <c r="V6410" s="75" t="s">
        <v>10381</v>
      </c>
    </row>
    <row r="6411" spans="1:22" s="8" customFormat="1" ht="281.25" x14ac:dyDescent="0.3">
      <c r="A6411" s="16">
        <v>6406</v>
      </c>
      <c r="B6411" s="243" t="s">
        <v>11382</v>
      </c>
      <c r="C6411" s="134" t="s">
        <v>11383</v>
      </c>
      <c r="D6411" s="134" t="s">
        <v>864</v>
      </c>
      <c r="E6411" s="134" t="s">
        <v>11384</v>
      </c>
      <c r="F6411" s="16"/>
      <c r="G6411" s="341" t="s">
        <v>49</v>
      </c>
      <c r="H6411" s="353">
        <v>1199488.8600000001</v>
      </c>
      <c r="I6411" s="353">
        <v>6</v>
      </c>
      <c r="J6411" s="111">
        <v>0</v>
      </c>
      <c r="K6411" s="111">
        <v>0</v>
      </c>
      <c r="L6411" s="111">
        <v>0</v>
      </c>
      <c r="M6411" s="111">
        <v>0</v>
      </c>
      <c r="N6411" s="111">
        <v>0</v>
      </c>
      <c r="O6411" s="111">
        <v>0</v>
      </c>
      <c r="P6411" s="111">
        <v>0</v>
      </c>
      <c r="Q6411" s="111">
        <v>0</v>
      </c>
      <c r="R6411" s="16">
        <v>1199488.8600000001</v>
      </c>
      <c r="S6411" s="111">
        <v>6</v>
      </c>
      <c r="T6411" s="75" t="s">
        <v>9133</v>
      </c>
      <c r="U6411" s="111" t="s">
        <v>11267</v>
      </c>
      <c r="V6411" s="340" t="s">
        <v>199</v>
      </c>
    </row>
    <row r="6412" spans="1:22" s="8" customFormat="1" ht="112.5" x14ac:dyDescent="0.3">
      <c r="A6412" s="16">
        <v>6407</v>
      </c>
      <c r="B6412" s="21" t="s">
        <v>9007</v>
      </c>
      <c r="C6412" s="16" t="s">
        <v>1577</v>
      </c>
      <c r="D6412" s="16" t="s">
        <v>417</v>
      </c>
      <c r="E6412" s="16" t="s">
        <v>1578</v>
      </c>
      <c r="F6412" s="16"/>
      <c r="G6412" s="75" t="s">
        <v>33</v>
      </c>
      <c r="H6412" s="257">
        <v>59218</v>
      </c>
      <c r="I6412" s="257">
        <v>29</v>
      </c>
      <c r="J6412" s="75">
        <v>284961.59999999998</v>
      </c>
      <c r="K6412" s="75">
        <v>60</v>
      </c>
      <c r="L6412" s="75">
        <v>284961.59999999998</v>
      </c>
      <c r="M6412" s="75">
        <v>60</v>
      </c>
      <c r="N6412" s="75">
        <v>284961.59999999998</v>
      </c>
      <c r="O6412" s="75">
        <v>60</v>
      </c>
      <c r="P6412" s="75">
        <v>284961.59999999998</v>
      </c>
      <c r="Q6412" s="75">
        <v>60</v>
      </c>
      <c r="R6412" s="16">
        <v>1199064.3999999999</v>
      </c>
      <c r="S6412" s="75">
        <v>269</v>
      </c>
      <c r="T6412" s="75" t="s">
        <v>213</v>
      </c>
      <c r="U6412" s="75" t="s">
        <v>7048</v>
      </c>
      <c r="V6412" s="75" t="s">
        <v>7048</v>
      </c>
    </row>
    <row r="6413" spans="1:22" s="8" customFormat="1" ht="37.5" x14ac:dyDescent="0.3">
      <c r="A6413" s="16">
        <v>6408</v>
      </c>
      <c r="B6413" s="16" t="s">
        <v>836</v>
      </c>
      <c r="C6413" s="16" t="s">
        <v>837</v>
      </c>
      <c r="D6413" s="16" t="s">
        <v>838</v>
      </c>
      <c r="E6413" s="16" t="s">
        <v>13730</v>
      </c>
      <c r="F6413" s="16"/>
      <c r="G6413" s="71" t="s">
        <v>9115</v>
      </c>
      <c r="H6413" s="104">
        <v>1198002.1499999999</v>
      </c>
      <c r="I6413" s="104" t="s">
        <v>10504</v>
      </c>
      <c r="J6413" s="104"/>
      <c r="K6413" s="104"/>
      <c r="L6413" s="104"/>
      <c r="M6413" s="104"/>
      <c r="N6413" s="104"/>
      <c r="O6413" s="104"/>
      <c r="P6413" s="104"/>
      <c r="Q6413" s="104"/>
      <c r="R6413" s="16">
        <v>1198002.1499999999</v>
      </c>
      <c r="S6413" s="339">
        <v>43</v>
      </c>
      <c r="T6413" s="92" t="s">
        <v>13573</v>
      </c>
      <c r="U6413" s="105"/>
      <c r="V6413" s="105" t="s">
        <v>13721</v>
      </c>
    </row>
    <row r="6414" spans="1:22" s="8" customFormat="1" ht="112.5" x14ac:dyDescent="0.3">
      <c r="A6414" s="16">
        <v>6409</v>
      </c>
      <c r="B6414" s="22" t="s">
        <v>1912</v>
      </c>
      <c r="C6414" s="41" t="s">
        <v>1913</v>
      </c>
      <c r="D6414" s="41" t="s">
        <v>1914</v>
      </c>
      <c r="E6414" s="46" t="s">
        <v>1915</v>
      </c>
      <c r="F6414" s="16"/>
      <c r="G6414" s="75" t="s">
        <v>33</v>
      </c>
      <c r="H6414" s="257">
        <v>1198000</v>
      </c>
      <c r="I6414" s="504">
        <v>2</v>
      </c>
      <c r="J6414" s="75">
        <v>0</v>
      </c>
      <c r="K6414" s="75">
        <v>0</v>
      </c>
      <c r="L6414" s="75">
        <v>0</v>
      </c>
      <c r="M6414" s="75">
        <v>0</v>
      </c>
      <c r="N6414" s="75">
        <v>0</v>
      </c>
      <c r="O6414" s="75">
        <v>0</v>
      </c>
      <c r="P6414" s="75">
        <v>0</v>
      </c>
      <c r="Q6414" s="75">
        <v>0</v>
      </c>
      <c r="R6414" s="16">
        <v>1198000</v>
      </c>
      <c r="S6414" s="75">
        <v>2</v>
      </c>
      <c r="T6414" s="75" t="s">
        <v>1516</v>
      </c>
      <c r="U6414" s="75" t="s">
        <v>1517</v>
      </c>
      <c r="V6414" s="75" t="s">
        <v>1916</v>
      </c>
    </row>
    <row r="6415" spans="1:22" s="8" customFormat="1" ht="37.5" x14ac:dyDescent="0.3">
      <c r="A6415" s="16">
        <v>6410</v>
      </c>
      <c r="B6415" s="21" t="s">
        <v>9008</v>
      </c>
      <c r="C6415" s="16" t="s">
        <v>7994</v>
      </c>
      <c r="D6415" s="16" t="s">
        <v>7016</v>
      </c>
      <c r="E6415" s="16" t="s">
        <v>7995</v>
      </c>
      <c r="F6415" s="16"/>
      <c r="G6415" s="75" t="s">
        <v>33</v>
      </c>
      <c r="H6415" s="257">
        <v>299310</v>
      </c>
      <c r="I6415" s="257">
        <v>3</v>
      </c>
      <c r="J6415" s="75">
        <v>0</v>
      </c>
      <c r="K6415" s="75">
        <v>0</v>
      </c>
      <c r="L6415" s="75">
        <v>299310</v>
      </c>
      <c r="M6415" s="75">
        <v>3</v>
      </c>
      <c r="N6415" s="75">
        <v>299310</v>
      </c>
      <c r="O6415" s="75">
        <v>3</v>
      </c>
      <c r="P6415" s="75">
        <v>299310</v>
      </c>
      <c r="Q6415" s="75">
        <v>3</v>
      </c>
      <c r="R6415" s="16">
        <v>1197240</v>
      </c>
      <c r="S6415" s="75">
        <v>12</v>
      </c>
      <c r="T6415" s="75" t="s">
        <v>213</v>
      </c>
      <c r="U6415" s="75" t="s">
        <v>2567</v>
      </c>
      <c r="V6415" s="75" t="s">
        <v>2567</v>
      </c>
    </row>
    <row r="6416" spans="1:22" s="8" customFormat="1" ht="281.25" x14ac:dyDescent="0.3">
      <c r="A6416" s="16">
        <v>6411</v>
      </c>
      <c r="B6416" s="21" t="s">
        <v>645</v>
      </c>
      <c r="C6416" s="16" t="s">
        <v>86</v>
      </c>
      <c r="D6416" s="16" t="s">
        <v>87</v>
      </c>
      <c r="E6416" s="16" t="s">
        <v>4707</v>
      </c>
      <c r="F6416" s="16"/>
      <c r="G6416" s="75" t="s">
        <v>33</v>
      </c>
      <c r="H6416" s="257">
        <v>1197153.216</v>
      </c>
      <c r="I6416" s="257">
        <v>6</v>
      </c>
      <c r="J6416" s="75">
        <v>0</v>
      </c>
      <c r="K6416" s="75">
        <v>0</v>
      </c>
      <c r="L6416" s="75">
        <v>0</v>
      </c>
      <c r="M6416" s="75">
        <v>0</v>
      </c>
      <c r="N6416" s="75">
        <v>0</v>
      </c>
      <c r="O6416" s="75">
        <v>0</v>
      </c>
      <c r="P6416" s="75">
        <v>0</v>
      </c>
      <c r="Q6416" s="75">
        <v>0</v>
      </c>
      <c r="R6416" s="16">
        <v>1197153.216</v>
      </c>
      <c r="S6416" s="75">
        <v>6</v>
      </c>
      <c r="T6416" s="75" t="s">
        <v>9133</v>
      </c>
      <c r="U6416" s="75" t="s">
        <v>1320</v>
      </c>
      <c r="V6416" s="75" t="s">
        <v>3310</v>
      </c>
    </row>
    <row r="6417" spans="1:22" s="8" customFormat="1" ht="75" x14ac:dyDescent="0.3">
      <c r="A6417" s="16">
        <v>6412</v>
      </c>
      <c r="B6417" s="16" t="s">
        <v>792</v>
      </c>
      <c r="C6417" s="16" t="s">
        <v>2330</v>
      </c>
      <c r="D6417" s="16" t="s">
        <v>2331</v>
      </c>
      <c r="E6417" s="16" t="s">
        <v>13192</v>
      </c>
      <c r="F6417" s="16"/>
      <c r="G6417" s="71" t="s">
        <v>33</v>
      </c>
      <c r="H6417" s="104">
        <v>399000</v>
      </c>
      <c r="I6417" s="104">
        <v>21</v>
      </c>
      <c r="J6417" s="104">
        <v>0</v>
      </c>
      <c r="K6417" s="104">
        <v>0</v>
      </c>
      <c r="L6417" s="104">
        <v>399000</v>
      </c>
      <c r="M6417" s="104">
        <v>0</v>
      </c>
      <c r="N6417" s="104">
        <v>0</v>
      </c>
      <c r="O6417" s="104">
        <v>0</v>
      </c>
      <c r="P6417" s="104">
        <v>399000</v>
      </c>
      <c r="Q6417" s="104">
        <v>21</v>
      </c>
      <c r="R6417" s="16">
        <v>1197000</v>
      </c>
      <c r="S6417" s="339">
        <v>42</v>
      </c>
      <c r="T6417" s="92" t="s">
        <v>12910</v>
      </c>
      <c r="U6417" s="104" t="s">
        <v>2567</v>
      </c>
      <c r="V6417" s="104"/>
    </row>
    <row r="6418" spans="1:22" s="8" customFormat="1" ht="112.5" x14ac:dyDescent="0.3">
      <c r="A6418" s="16">
        <v>6413</v>
      </c>
      <c r="B6418" s="113" t="s">
        <v>417</v>
      </c>
      <c r="C6418" s="113" t="s">
        <v>726</v>
      </c>
      <c r="D6418" s="113" t="s">
        <v>727</v>
      </c>
      <c r="E6418" s="113" t="s">
        <v>14546</v>
      </c>
      <c r="F6418" s="20" t="s">
        <v>14449</v>
      </c>
      <c r="G6418" s="78" t="s">
        <v>9115</v>
      </c>
      <c r="H6418" s="503">
        <v>1196955.9999999998</v>
      </c>
      <c r="I6418" s="87" t="s">
        <v>9120</v>
      </c>
      <c r="J6418" s="76"/>
      <c r="K6418" s="76"/>
      <c r="L6418" s="76"/>
      <c r="M6418" s="76"/>
      <c r="N6418" s="76"/>
      <c r="O6418" s="76"/>
      <c r="P6418" s="76"/>
      <c r="Q6418" s="76"/>
      <c r="R6418" s="16">
        <v>1196955.9999999998</v>
      </c>
      <c r="S6418" s="77">
        <v>2</v>
      </c>
      <c r="T6418" s="78" t="s">
        <v>14450</v>
      </c>
      <c r="U6418" s="75"/>
      <c r="V6418" s="79"/>
    </row>
    <row r="6419" spans="1:22" s="8" customFormat="1" ht="93.75" x14ac:dyDescent="0.3">
      <c r="A6419" s="16">
        <v>6414</v>
      </c>
      <c r="B6419" s="21" t="s">
        <v>384</v>
      </c>
      <c r="C6419" s="16" t="s">
        <v>6390</v>
      </c>
      <c r="D6419" s="16" t="s">
        <v>6391</v>
      </c>
      <c r="E6419" s="16" t="s">
        <v>10682</v>
      </c>
      <c r="F6419" s="16"/>
      <c r="G6419" s="75" t="s">
        <v>9115</v>
      </c>
      <c r="H6419" s="257">
        <v>1195404</v>
      </c>
      <c r="I6419" s="257" t="s">
        <v>9113</v>
      </c>
      <c r="J6419" s="75"/>
      <c r="K6419" s="75"/>
      <c r="L6419" s="75"/>
      <c r="M6419" s="75"/>
      <c r="N6419" s="75"/>
      <c r="O6419" s="75"/>
      <c r="P6419" s="75"/>
      <c r="Q6419" s="75"/>
      <c r="R6419" s="16">
        <v>1195404</v>
      </c>
      <c r="S6419" s="75">
        <v>1</v>
      </c>
      <c r="T6419" s="75" t="s">
        <v>76</v>
      </c>
      <c r="U6419" s="75" t="s">
        <v>2567</v>
      </c>
      <c r="V6419" s="75" t="s">
        <v>10683</v>
      </c>
    </row>
    <row r="6420" spans="1:22" s="8" customFormat="1" ht="187.5" x14ac:dyDescent="0.3">
      <c r="A6420" s="16">
        <v>6415</v>
      </c>
      <c r="B6420" s="21" t="s">
        <v>5630</v>
      </c>
      <c r="C6420" s="16" t="s">
        <v>5631</v>
      </c>
      <c r="D6420" s="16" t="s">
        <v>5632</v>
      </c>
      <c r="E6420" s="16" t="s">
        <v>5633</v>
      </c>
      <c r="F6420" s="16"/>
      <c r="G6420" s="75" t="s">
        <v>24</v>
      </c>
      <c r="H6420" s="257">
        <v>1194050</v>
      </c>
      <c r="I6420" s="257">
        <v>650</v>
      </c>
      <c r="J6420" s="75">
        <v>0</v>
      </c>
      <c r="K6420" s="75">
        <v>0</v>
      </c>
      <c r="L6420" s="75">
        <v>0</v>
      </c>
      <c r="M6420" s="75">
        <v>0</v>
      </c>
      <c r="N6420" s="75">
        <v>0</v>
      </c>
      <c r="O6420" s="75">
        <v>0</v>
      </c>
      <c r="P6420" s="75">
        <v>0</v>
      </c>
      <c r="Q6420" s="75">
        <v>0</v>
      </c>
      <c r="R6420" s="16">
        <v>1194050</v>
      </c>
      <c r="S6420" s="75">
        <v>650</v>
      </c>
      <c r="T6420" s="75" t="s">
        <v>76</v>
      </c>
      <c r="U6420" s="75" t="s">
        <v>2567</v>
      </c>
      <c r="V6420" s="75" t="s">
        <v>5634</v>
      </c>
    </row>
    <row r="6421" spans="1:22" s="8" customFormat="1" ht="93.75" x14ac:dyDescent="0.3">
      <c r="A6421" s="16">
        <v>6416</v>
      </c>
      <c r="B6421" s="21" t="s">
        <v>435</v>
      </c>
      <c r="C6421" s="16" t="s">
        <v>2483</v>
      </c>
      <c r="D6421" s="16" t="s">
        <v>2484</v>
      </c>
      <c r="E6421" s="16" t="s">
        <v>10590</v>
      </c>
      <c r="F6421" s="16"/>
      <c r="G6421" s="75" t="s">
        <v>9115</v>
      </c>
      <c r="H6421" s="257">
        <v>1193920</v>
      </c>
      <c r="I6421" s="257" t="s">
        <v>10593</v>
      </c>
      <c r="J6421" s="75"/>
      <c r="K6421" s="75"/>
      <c r="L6421" s="75"/>
      <c r="M6421" s="75"/>
      <c r="N6421" s="75"/>
      <c r="O6421" s="75"/>
      <c r="P6421" s="75"/>
      <c r="Q6421" s="75"/>
      <c r="R6421" s="16">
        <v>1193920</v>
      </c>
      <c r="S6421" s="75">
        <v>41</v>
      </c>
      <c r="T6421" s="75" t="s">
        <v>76</v>
      </c>
      <c r="U6421" s="75" t="s">
        <v>83</v>
      </c>
      <c r="V6421" s="75" t="s">
        <v>10591</v>
      </c>
    </row>
    <row r="6422" spans="1:22" s="8" customFormat="1" ht="37.5" x14ac:dyDescent="0.3">
      <c r="A6422" s="16">
        <v>6417</v>
      </c>
      <c r="B6422" s="21" t="s">
        <v>2399</v>
      </c>
      <c r="C6422" s="16" t="s">
        <v>2400</v>
      </c>
      <c r="D6422" s="16" t="s">
        <v>2441</v>
      </c>
      <c r="E6422" s="16" t="s">
        <v>2442</v>
      </c>
      <c r="F6422" s="16" t="s">
        <v>2443</v>
      </c>
      <c r="G6422" s="75" t="s">
        <v>24</v>
      </c>
      <c r="H6422" s="257">
        <v>217005</v>
      </c>
      <c r="I6422" s="257">
        <v>10</v>
      </c>
      <c r="J6422" s="75">
        <v>226690</v>
      </c>
      <c r="K6422" s="75">
        <v>10</v>
      </c>
      <c r="L6422" s="75">
        <v>240290</v>
      </c>
      <c r="M6422" s="75">
        <v>10</v>
      </c>
      <c r="N6422" s="75">
        <v>249900</v>
      </c>
      <c r="O6422" s="75">
        <v>10</v>
      </c>
      <c r="P6422" s="75">
        <v>259900</v>
      </c>
      <c r="Q6422" s="75">
        <v>10</v>
      </c>
      <c r="R6422" s="16">
        <v>1193785</v>
      </c>
      <c r="S6422" s="75">
        <v>50</v>
      </c>
      <c r="T6422" s="75" t="s">
        <v>9759</v>
      </c>
      <c r="U6422" s="75" t="s">
        <v>35</v>
      </c>
      <c r="V6422" s="75" t="s">
        <v>199</v>
      </c>
    </row>
    <row r="6423" spans="1:22" s="8" customFormat="1" ht="37.5" x14ac:dyDescent="0.3">
      <c r="A6423" s="16">
        <v>6418</v>
      </c>
      <c r="B6423" s="21" t="s">
        <v>2399</v>
      </c>
      <c r="C6423" s="16" t="s">
        <v>2400</v>
      </c>
      <c r="D6423" s="16" t="s">
        <v>2441</v>
      </c>
      <c r="E6423" s="16" t="s">
        <v>2442</v>
      </c>
      <c r="F6423" s="16" t="s">
        <v>2443</v>
      </c>
      <c r="G6423" s="75" t="s">
        <v>24</v>
      </c>
      <c r="H6423" s="257">
        <v>217005</v>
      </c>
      <c r="I6423" s="257">
        <v>10</v>
      </c>
      <c r="J6423" s="75">
        <v>226690</v>
      </c>
      <c r="K6423" s="75">
        <v>10</v>
      </c>
      <c r="L6423" s="75">
        <v>240290</v>
      </c>
      <c r="M6423" s="75">
        <v>10</v>
      </c>
      <c r="N6423" s="75">
        <v>249900</v>
      </c>
      <c r="O6423" s="75">
        <v>10</v>
      </c>
      <c r="P6423" s="75">
        <v>259900</v>
      </c>
      <c r="Q6423" s="75">
        <v>10</v>
      </c>
      <c r="R6423" s="16">
        <v>1193785</v>
      </c>
      <c r="S6423" s="75">
        <v>50</v>
      </c>
      <c r="T6423" s="75" t="s">
        <v>9759</v>
      </c>
      <c r="U6423" s="75" t="s">
        <v>35</v>
      </c>
      <c r="V6423" s="75" t="s">
        <v>199</v>
      </c>
    </row>
    <row r="6424" spans="1:22" s="8" customFormat="1" ht="56.25" x14ac:dyDescent="0.3">
      <c r="A6424" s="16">
        <v>6419</v>
      </c>
      <c r="B6424" s="16" t="s">
        <v>7624</v>
      </c>
      <c r="C6424" s="16" t="s">
        <v>11760</v>
      </c>
      <c r="D6424" s="16" t="s">
        <v>11761</v>
      </c>
      <c r="E6424" s="16" t="s">
        <v>13534</v>
      </c>
      <c r="F6424" s="16"/>
      <c r="G6424" s="71" t="s">
        <v>7079</v>
      </c>
      <c r="H6424" s="106">
        <v>1193318.79</v>
      </c>
      <c r="I6424" s="104">
        <v>0.3</v>
      </c>
      <c r="J6424" s="104">
        <v>0</v>
      </c>
      <c r="K6424" s="104">
        <v>0</v>
      </c>
      <c r="L6424" s="104">
        <v>0</v>
      </c>
      <c r="M6424" s="104">
        <v>0</v>
      </c>
      <c r="N6424" s="104">
        <v>0</v>
      </c>
      <c r="O6424" s="104">
        <v>0</v>
      </c>
      <c r="P6424" s="104">
        <v>0</v>
      </c>
      <c r="Q6424" s="104">
        <v>0</v>
      </c>
      <c r="R6424" s="16">
        <v>1193318.79</v>
      </c>
      <c r="S6424" s="339">
        <v>0.3</v>
      </c>
      <c r="T6424" s="76" t="s">
        <v>13227</v>
      </c>
      <c r="U6424" s="105"/>
      <c r="V6424" s="105"/>
    </row>
    <row r="6425" spans="1:22" s="8" customFormat="1" ht="56.25" x14ac:dyDescent="0.3">
      <c r="A6425" s="16">
        <v>6420</v>
      </c>
      <c r="B6425" s="21" t="s">
        <v>523</v>
      </c>
      <c r="C6425" s="16" t="s">
        <v>524</v>
      </c>
      <c r="D6425" s="16" t="s">
        <v>525</v>
      </c>
      <c r="E6425" s="53" t="s">
        <v>1358</v>
      </c>
      <c r="F6425" s="16"/>
      <c r="G6425" s="75" t="s">
        <v>33</v>
      </c>
      <c r="H6425" s="257">
        <v>276872</v>
      </c>
      <c r="I6425" s="257">
        <v>12</v>
      </c>
      <c r="J6425" s="75">
        <v>293484.32</v>
      </c>
      <c r="K6425" s="75">
        <v>12</v>
      </c>
      <c r="L6425" s="75">
        <v>305223.69280000002</v>
      </c>
      <c r="M6425" s="75">
        <v>12</v>
      </c>
      <c r="N6425" s="75">
        <v>317432.64051200001</v>
      </c>
      <c r="O6425" s="75">
        <v>12</v>
      </c>
      <c r="P6425" s="75">
        <v>0</v>
      </c>
      <c r="Q6425" s="75">
        <v>0</v>
      </c>
      <c r="R6425" s="16">
        <v>1193012.6533120002</v>
      </c>
      <c r="S6425" s="75">
        <v>48</v>
      </c>
      <c r="T6425" s="75" t="s">
        <v>9759</v>
      </c>
      <c r="U6425" s="75" t="s">
        <v>83</v>
      </c>
      <c r="V6425" s="75" t="s">
        <v>199</v>
      </c>
    </row>
    <row r="6426" spans="1:22" s="8" customFormat="1" ht="56.25" x14ac:dyDescent="0.3">
      <c r="A6426" s="16">
        <v>6421</v>
      </c>
      <c r="B6426" s="21" t="s">
        <v>4470</v>
      </c>
      <c r="C6426" s="16" t="s">
        <v>7022</v>
      </c>
      <c r="D6426" s="16" t="s">
        <v>1601</v>
      </c>
      <c r="E6426" s="16" t="s">
        <v>10292</v>
      </c>
      <c r="F6426" s="16"/>
      <c r="G6426" s="75" t="s">
        <v>9115</v>
      </c>
      <c r="H6426" s="257">
        <v>1192558.0800000001</v>
      </c>
      <c r="I6426" s="257" t="s">
        <v>9209</v>
      </c>
      <c r="J6426" s="75"/>
      <c r="K6426" s="75"/>
      <c r="L6426" s="75"/>
      <c r="M6426" s="75"/>
      <c r="N6426" s="75"/>
      <c r="O6426" s="75"/>
      <c r="P6426" s="75"/>
      <c r="Q6426" s="75"/>
      <c r="R6426" s="16">
        <v>1192558.0800000001</v>
      </c>
      <c r="S6426" s="75">
        <v>56</v>
      </c>
      <c r="T6426" s="75" t="s">
        <v>867</v>
      </c>
      <c r="U6426" s="75"/>
      <c r="V6426" s="75"/>
    </row>
    <row r="6427" spans="1:22" s="8" customFormat="1" ht="37.5" x14ac:dyDescent="0.3">
      <c r="A6427" s="16">
        <v>6422</v>
      </c>
      <c r="B6427" s="21" t="s">
        <v>4104</v>
      </c>
      <c r="C6427" s="16" t="s">
        <v>5169</v>
      </c>
      <c r="D6427" s="16" t="s">
        <v>5170</v>
      </c>
      <c r="E6427" s="16" t="s">
        <v>10815</v>
      </c>
      <c r="F6427" s="16"/>
      <c r="G6427" s="75" t="s">
        <v>9115</v>
      </c>
      <c r="H6427" s="257">
        <v>1192128</v>
      </c>
      <c r="I6427" s="257" t="s">
        <v>9196</v>
      </c>
      <c r="J6427" s="75"/>
      <c r="K6427" s="75"/>
      <c r="L6427" s="75"/>
      <c r="M6427" s="75"/>
      <c r="N6427" s="75"/>
      <c r="O6427" s="75"/>
      <c r="P6427" s="75"/>
      <c r="Q6427" s="75"/>
      <c r="R6427" s="16">
        <v>1192128</v>
      </c>
      <c r="S6427" s="75">
        <v>12</v>
      </c>
      <c r="T6427" s="75" t="s">
        <v>76</v>
      </c>
      <c r="U6427" s="75" t="s">
        <v>61</v>
      </c>
      <c r="V6427" s="75" t="s">
        <v>10816</v>
      </c>
    </row>
    <row r="6428" spans="1:22" s="8" customFormat="1" ht="75" x14ac:dyDescent="0.3">
      <c r="A6428" s="16">
        <v>6423</v>
      </c>
      <c r="B6428" s="21" t="s">
        <v>456</v>
      </c>
      <c r="C6428" s="16" t="s">
        <v>457</v>
      </c>
      <c r="D6428" s="16" t="s">
        <v>458</v>
      </c>
      <c r="E6428" s="16" t="s">
        <v>459</v>
      </c>
      <c r="F6428" s="40" t="s">
        <v>460</v>
      </c>
      <c r="G6428" s="75" t="s">
        <v>33</v>
      </c>
      <c r="H6428" s="257">
        <v>596013</v>
      </c>
      <c r="I6428" s="257">
        <v>50</v>
      </c>
      <c r="J6428" s="195">
        <v>596013</v>
      </c>
      <c r="K6428" s="75">
        <v>50</v>
      </c>
      <c r="L6428" s="75">
        <v>0</v>
      </c>
      <c r="M6428" s="75">
        <v>0</v>
      </c>
      <c r="N6428" s="75">
        <v>0</v>
      </c>
      <c r="O6428" s="75">
        <v>0</v>
      </c>
      <c r="P6428" s="75">
        <v>0</v>
      </c>
      <c r="Q6428" s="75">
        <v>0</v>
      </c>
      <c r="R6428" s="16">
        <v>1192026</v>
      </c>
      <c r="S6428" s="75">
        <v>100</v>
      </c>
      <c r="T6428" s="75" t="s">
        <v>213</v>
      </c>
      <c r="U6428" s="75" t="s">
        <v>35</v>
      </c>
      <c r="V6428" s="75" t="s">
        <v>461</v>
      </c>
    </row>
    <row r="6429" spans="1:22" s="8" customFormat="1" ht="56.25" x14ac:dyDescent="0.3">
      <c r="A6429" s="16">
        <v>6424</v>
      </c>
      <c r="B6429" s="21" t="s">
        <v>417</v>
      </c>
      <c r="C6429" s="16" t="s">
        <v>726</v>
      </c>
      <c r="D6429" s="16" t="s">
        <v>727</v>
      </c>
      <c r="E6429" s="16" t="s">
        <v>11101</v>
      </c>
      <c r="F6429" s="16"/>
      <c r="G6429" s="75" t="s">
        <v>1493</v>
      </c>
      <c r="H6429" s="257">
        <v>238230.72</v>
      </c>
      <c r="I6429" s="257">
        <v>260</v>
      </c>
      <c r="J6429" s="75">
        <v>238230.72</v>
      </c>
      <c r="K6429" s="75">
        <v>260</v>
      </c>
      <c r="L6429" s="75">
        <v>238230.72</v>
      </c>
      <c r="M6429" s="75">
        <v>260</v>
      </c>
      <c r="N6429" s="75">
        <v>238230.72</v>
      </c>
      <c r="O6429" s="75">
        <v>260</v>
      </c>
      <c r="P6429" s="75">
        <v>238230.72</v>
      </c>
      <c r="Q6429" s="75">
        <v>260</v>
      </c>
      <c r="R6429" s="16">
        <v>1191153.6000000001</v>
      </c>
      <c r="S6429" s="75">
        <v>1300</v>
      </c>
      <c r="T6429" s="75" t="s">
        <v>1113</v>
      </c>
      <c r="U6429" s="75" t="s">
        <v>1097</v>
      </c>
      <c r="V6429" s="340" t="s">
        <v>199</v>
      </c>
    </row>
    <row r="6430" spans="1:22" s="8" customFormat="1" ht="75" x14ac:dyDescent="0.3">
      <c r="A6430" s="16">
        <v>6425</v>
      </c>
      <c r="B6430" s="16" t="s">
        <v>1643</v>
      </c>
      <c r="C6430" s="16" t="s">
        <v>2077</v>
      </c>
      <c r="D6430" s="16" t="s">
        <v>2078</v>
      </c>
      <c r="E6430" s="16" t="s">
        <v>13193</v>
      </c>
      <c r="F6430" s="16"/>
      <c r="G6430" s="71" t="s">
        <v>9115</v>
      </c>
      <c r="H6430" s="104">
        <v>1190888.19</v>
      </c>
      <c r="I6430" s="104" t="s">
        <v>9113</v>
      </c>
      <c r="J6430" s="104"/>
      <c r="K6430" s="104"/>
      <c r="L6430" s="104"/>
      <c r="M6430" s="104"/>
      <c r="N6430" s="104"/>
      <c r="O6430" s="104"/>
      <c r="P6430" s="104"/>
      <c r="Q6430" s="104"/>
      <c r="R6430" s="16">
        <v>1190888.19</v>
      </c>
      <c r="S6430" s="339">
        <v>1</v>
      </c>
      <c r="T6430" s="76" t="s">
        <v>12910</v>
      </c>
      <c r="U6430" s="105" t="s">
        <v>2567</v>
      </c>
      <c r="V6430" s="105"/>
    </row>
    <row r="6431" spans="1:22" s="8" customFormat="1" ht="131.25" x14ac:dyDescent="0.3">
      <c r="A6431" s="16">
        <v>6426</v>
      </c>
      <c r="B6431" s="20" t="s">
        <v>5310</v>
      </c>
      <c r="C6431" s="113" t="s">
        <v>5311</v>
      </c>
      <c r="D6431" s="20" t="s">
        <v>5312</v>
      </c>
      <c r="E6431" s="20" t="s">
        <v>14549</v>
      </c>
      <c r="F6431" s="20" t="s">
        <v>14449</v>
      </c>
      <c r="G6431" s="77" t="s">
        <v>1493</v>
      </c>
      <c r="H6431" s="85">
        <v>1190000</v>
      </c>
      <c r="I6431" s="85">
        <v>17</v>
      </c>
      <c r="J6431" s="77"/>
      <c r="K6431" s="77"/>
      <c r="L6431" s="77"/>
      <c r="M6431" s="77"/>
      <c r="N6431" s="77"/>
      <c r="O6431" s="76"/>
      <c r="P6431" s="77"/>
      <c r="Q6431" s="76"/>
      <c r="R6431" s="16">
        <v>1190000</v>
      </c>
      <c r="S6431" s="77"/>
      <c r="T6431" s="78" t="s">
        <v>14450</v>
      </c>
      <c r="U6431" s="75"/>
      <c r="V6431" s="75"/>
    </row>
    <row r="6432" spans="1:22" s="8" customFormat="1" ht="56.25" x14ac:dyDescent="0.3">
      <c r="A6432" s="16">
        <v>6427</v>
      </c>
      <c r="B6432" s="21" t="s">
        <v>417</v>
      </c>
      <c r="C6432" s="16" t="s">
        <v>685</v>
      </c>
      <c r="D6432" s="16" t="s">
        <v>686</v>
      </c>
      <c r="E6432" s="16" t="s">
        <v>10512</v>
      </c>
      <c r="F6432" s="16"/>
      <c r="G6432" s="75" t="s">
        <v>9115</v>
      </c>
      <c r="H6432" s="257">
        <v>1189879.77</v>
      </c>
      <c r="I6432" s="257" t="s">
        <v>9201</v>
      </c>
      <c r="J6432" s="75"/>
      <c r="K6432" s="75"/>
      <c r="L6432" s="75"/>
      <c r="M6432" s="75"/>
      <c r="N6432" s="75"/>
      <c r="O6432" s="75"/>
      <c r="P6432" s="75"/>
      <c r="Q6432" s="75"/>
      <c r="R6432" s="16">
        <v>1189879.77</v>
      </c>
      <c r="S6432" s="75">
        <v>5</v>
      </c>
      <c r="T6432" s="75" t="s">
        <v>76</v>
      </c>
      <c r="U6432" s="75" t="s">
        <v>350</v>
      </c>
      <c r="V6432" s="75" t="s">
        <v>10437</v>
      </c>
    </row>
    <row r="6433" spans="1:22" s="8" customFormat="1" ht="356.25" x14ac:dyDescent="0.3">
      <c r="A6433" s="16">
        <v>6428</v>
      </c>
      <c r="B6433" s="21" t="s">
        <v>6437</v>
      </c>
      <c r="C6433" s="16" t="s">
        <v>6438</v>
      </c>
      <c r="D6433" s="16" t="s">
        <v>6439</v>
      </c>
      <c r="E6433" s="16" t="s">
        <v>6440</v>
      </c>
      <c r="F6433" s="16"/>
      <c r="G6433" s="75" t="s">
        <v>49</v>
      </c>
      <c r="H6433" s="257">
        <v>1188110</v>
      </c>
      <c r="I6433" s="257">
        <v>10</v>
      </c>
      <c r="J6433" s="75">
        <v>0</v>
      </c>
      <c r="K6433" s="75">
        <v>0</v>
      </c>
      <c r="L6433" s="75">
        <v>0</v>
      </c>
      <c r="M6433" s="75">
        <v>0</v>
      </c>
      <c r="N6433" s="75">
        <v>0</v>
      </c>
      <c r="O6433" s="75">
        <v>0</v>
      </c>
      <c r="P6433" s="75">
        <v>0</v>
      </c>
      <c r="Q6433" s="75">
        <v>0</v>
      </c>
      <c r="R6433" s="16">
        <v>1188110</v>
      </c>
      <c r="S6433" s="75">
        <v>10</v>
      </c>
      <c r="T6433" s="75" t="s">
        <v>76</v>
      </c>
      <c r="U6433" s="75"/>
      <c r="V6433" s="75"/>
    </row>
    <row r="6434" spans="1:22" s="8" customFormat="1" ht="187.5" x14ac:dyDescent="0.3">
      <c r="A6434" s="16">
        <v>6429</v>
      </c>
      <c r="B6434" s="21" t="s">
        <v>5709</v>
      </c>
      <c r="C6434" s="16" t="s">
        <v>5710</v>
      </c>
      <c r="D6434" s="16" t="s">
        <v>5711</v>
      </c>
      <c r="E6434" s="16" t="s">
        <v>5906</v>
      </c>
      <c r="F6434" s="16"/>
      <c r="G6434" s="75" t="s">
        <v>1493</v>
      </c>
      <c r="H6434" s="257">
        <v>1187760</v>
      </c>
      <c r="I6434" s="257">
        <v>2</v>
      </c>
      <c r="J6434" s="75">
        <v>0</v>
      </c>
      <c r="K6434" s="75">
        <v>0</v>
      </c>
      <c r="L6434" s="75">
        <v>0</v>
      </c>
      <c r="M6434" s="75">
        <v>0</v>
      </c>
      <c r="N6434" s="75">
        <v>0</v>
      </c>
      <c r="O6434" s="75">
        <v>0</v>
      </c>
      <c r="P6434" s="75">
        <v>0</v>
      </c>
      <c r="Q6434" s="75">
        <v>0</v>
      </c>
      <c r="R6434" s="16">
        <v>1187760</v>
      </c>
      <c r="S6434" s="75">
        <v>2</v>
      </c>
      <c r="T6434" s="75" t="s">
        <v>76</v>
      </c>
      <c r="U6434" s="75"/>
      <c r="V6434" s="75" t="s">
        <v>4497</v>
      </c>
    </row>
    <row r="6435" spans="1:22" s="8" customFormat="1" ht="56.25" x14ac:dyDescent="0.3">
      <c r="A6435" s="16">
        <v>6430</v>
      </c>
      <c r="B6435" s="113" t="s">
        <v>1870</v>
      </c>
      <c r="C6435" s="113" t="s">
        <v>16392</v>
      </c>
      <c r="D6435" s="113" t="s">
        <v>16393</v>
      </c>
      <c r="E6435" s="113" t="s">
        <v>16394</v>
      </c>
      <c r="F6435" s="113" t="s">
        <v>16395</v>
      </c>
      <c r="G6435" s="78" t="s">
        <v>9115</v>
      </c>
      <c r="H6435" s="87">
        <v>1187268</v>
      </c>
      <c r="I6435" s="87">
        <v>600</v>
      </c>
      <c r="J6435" s="167"/>
      <c r="K6435" s="167"/>
      <c r="L6435" s="167"/>
      <c r="M6435" s="167"/>
      <c r="N6435" s="167"/>
      <c r="O6435" s="167"/>
      <c r="P6435" s="167"/>
      <c r="Q6435" s="167"/>
      <c r="R6435" s="16">
        <v>1187268</v>
      </c>
      <c r="S6435" s="177">
        <v>600</v>
      </c>
      <c r="T6435" s="78" t="s">
        <v>15928</v>
      </c>
      <c r="U6435" s="93">
        <v>398</v>
      </c>
      <c r="V6435" s="79" t="s">
        <v>199</v>
      </c>
    </row>
    <row r="6436" spans="1:22" s="8" customFormat="1" ht="56.25" x14ac:dyDescent="0.3">
      <c r="A6436" s="16">
        <v>6431</v>
      </c>
      <c r="B6436" s="113" t="s">
        <v>16205</v>
      </c>
      <c r="C6436" s="113" t="s">
        <v>16311</v>
      </c>
      <c r="D6436" s="113" t="s">
        <v>16312</v>
      </c>
      <c r="E6436" s="113" t="s">
        <v>16313</v>
      </c>
      <c r="F6436" s="17">
        <v>7145</v>
      </c>
      <c r="G6436" s="78" t="s">
        <v>33</v>
      </c>
      <c r="H6436" s="87">
        <v>1187200</v>
      </c>
      <c r="I6436" s="87">
        <v>4</v>
      </c>
      <c r="J6436" s="167"/>
      <c r="K6436" s="167"/>
      <c r="L6436" s="167"/>
      <c r="M6436" s="167"/>
      <c r="N6436" s="167"/>
      <c r="O6436" s="167"/>
      <c r="P6436" s="167"/>
      <c r="Q6436" s="167"/>
      <c r="R6436" s="16">
        <v>1187200</v>
      </c>
      <c r="S6436" s="177">
        <v>4</v>
      </c>
      <c r="T6436" s="78" t="s">
        <v>15928</v>
      </c>
      <c r="U6436" s="79" t="s">
        <v>199</v>
      </c>
      <c r="V6436" s="79" t="s">
        <v>199</v>
      </c>
    </row>
    <row r="6437" spans="1:22" s="8" customFormat="1" ht="131.25" x14ac:dyDescent="0.3">
      <c r="A6437" s="16">
        <v>6432</v>
      </c>
      <c r="B6437" s="16" t="s">
        <v>508</v>
      </c>
      <c r="C6437" s="16" t="s">
        <v>12832</v>
      </c>
      <c r="D6437" s="16" t="s">
        <v>12833</v>
      </c>
      <c r="E6437" s="16" t="s">
        <v>12878</v>
      </c>
      <c r="F6437" s="16"/>
      <c r="G6437" s="71" t="s">
        <v>9115</v>
      </c>
      <c r="H6437" s="339">
        <v>1185703</v>
      </c>
      <c r="I6437" s="339" t="s">
        <v>9113</v>
      </c>
      <c r="J6437" s="339"/>
      <c r="K6437" s="339"/>
      <c r="L6437" s="339"/>
      <c r="M6437" s="339"/>
      <c r="N6437" s="339"/>
      <c r="O6437" s="339"/>
      <c r="P6437" s="339"/>
      <c r="Q6437" s="339"/>
      <c r="R6437" s="16">
        <v>1185703</v>
      </c>
      <c r="S6437" s="339">
        <v>1</v>
      </c>
      <c r="T6437" s="135" t="s">
        <v>12359</v>
      </c>
      <c r="U6437" s="352"/>
      <c r="V6437" s="352"/>
    </row>
    <row r="6438" spans="1:22" s="8" customFormat="1" ht="75" x14ac:dyDescent="0.3">
      <c r="A6438" s="16">
        <v>6433</v>
      </c>
      <c r="B6438" s="113" t="s">
        <v>417</v>
      </c>
      <c r="C6438" s="113" t="s">
        <v>726</v>
      </c>
      <c r="D6438" s="113" t="s">
        <v>727</v>
      </c>
      <c r="E6438" s="113" t="s">
        <v>14547</v>
      </c>
      <c r="F6438" s="20" t="s">
        <v>14449</v>
      </c>
      <c r="G6438" s="78" t="s">
        <v>9115</v>
      </c>
      <c r="H6438" s="503">
        <v>1185186</v>
      </c>
      <c r="I6438" s="87" t="s">
        <v>9120</v>
      </c>
      <c r="J6438" s="76"/>
      <c r="K6438" s="76"/>
      <c r="L6438" s="76"/>
      <c r="M6438" s="76"/>
      <c r="N6438" s="76"/>
      <c r="O6438" s="76"/>
      <c r="P6438" s="76"/>
      <c r="Q6438" s="76"/>
      <c r="R6438" s="16">
        <v>1185186</v>
      </c>
      <c r="S6438" s="77">
        <v>2</v>
      </c>
      <c r="T6438" s="78" t="s">
        <v>14450</v>
      </c>
      <c r="U6438" s="75"/>
      <c r="V6438" s="79"/>
    </row>
    <row r="6439" spans="1:22" s="8" customFormat="1" ht="75" x14ac:dyDescent="0.3">
      <c r="A6439" s="16">
        <v>6434</v>
      </c>
      <c r="B6439" s="21" t="s">
        <v>332</v>
      </c>
      <c r="C6439" s="16" t="s">
        <v>333</v>
      </c>
      <c r="D6439" s="16" t="s">
        <v>334</v>
      </c>
      <c r="E6439" s="16" t="s">
        <v>335</v>
      </c>
      <c r="F6439" s="40" t="s">
        <v>367</v>
      </c>
      <c r="G6439" s="75" t="s">
        <v>337</v>
      </c>
      <c r="H6439" s="257">
        <v>592200</v>
      </c>
      <c r="I6439" s="257">
        <v>300</v>
      </c>
      <c r="J6439" s="195">
        <v>592200</v>
      </c>
      <c r="K6439" s="75">
        <v>300</v>
      </c>
      <c r="L6439" s="75">
        <v>0</v>
      </c>
      <c r="M6439" s="75">
        <v>0</v>
      </c>
      <c r="N6439" s="75">
        <v>0</v>
      </c>
      <c r="O6439" s="75">
        <v>0</v>
      </c>
      <c r="P6439" s="75">
        <v>0</v>
      </c>
      <c r="Q6439" s="75">
        <v>0</v>
      </c>
      <c r="R6439" s="16">
        <v>1184400</v>
      </c>
      <c r="S6439" s="75">
        <v>600</v>
      </c>
      <c r="T6439" s="75" t="s">
        <v>213</v>
      </c>
      <c r="U6439" s="75" t="s">
        <v>83</v>
      </c>
      <c r="V6439" s="75" t="s">
        <v>338</v>
      </c>
    </row>
    <row r="6440" spans="1:22" s="8" customFormat="1" ht="409.5" x14ac:dyDescent="0.3">
      <c r="A6440" s="16">
        <v>6435</v>
      </c>
      <c r="B6440" s="21" t="s">
        <v>5997</v>
      </c>
      <c r="C6440" s="16" t="s">
        <v>9613</v>
      </c>
      <c r="D6440" s="16" t="s">
        <v>9614</v>
      </c>
      <c r="E6440" s="16" t="s">
        <v>9615</v>
      </c>
      <c r="F6440" s="16" t="s">
        <v>9616</v>
      </c>
      <c r="G6440" s="75" t="s">
        <v>33</v>
      </c>
      <c r="H6440" s="257">
        <v>1184000</v>
      </c>
      <c r="I6440" s="257">
        <v>2</v>
      </c>
      <c r="J6440" s="75"/>
      <c r="K6440" s="75"/>
      <c r="L6440" s="75"/>
      <c r="M6440" s="75"/>
      <c r="N6440" s="75"/>
      <c r="O6440" s="75"/>
      <c r="P6440" s="75"/>
      <c r="Q6440" s="75"/>
      <c r="R6440" s="16">
        <v>1184000</v>
      </c>
      <c r="S6440" s="75">
        <v>2</v>
      </c>
      <c r="T6440" s="82" t="s">
        <v>6868</v>
      </c>
      <c r="U6440" s="75" t="s">
        <v>1097</v>
      </c>
      <c r="V6440" s="75" t="s">
        <v>9617</v>
      </c>
    </row>
    <row r="6441" spans="1:22" s="8" customFormat="1" ht="243.75" x14ac:dyDescent="0.3">
      <c r="A6441" s="16">
        <v>6436</v>
      </c>
      <c r="B6441" s="21" t="s">
        <v>4106</v>
      </c>
      <c r="C6441" s="16" t="s">
        <v>5263</v>
      </c>
      <c r="D6441" s="16" t="s">
        <v>5264</v>
      </c>
      <c r="E6441" s="16" t="s">
        <v>5265</v>
      </c>
      <c r="F6441" s="16"/>
      <c r="G6441" s="75" t="s">
        <v>1493</v>
      </c>
      <c r="H6441" s="257">
        <v>1183425</v>
      </c>
      <c r="I6441" s="257">
        <v>12725</v>
      </c>
      <c r="J6441" s="75">
        <v>0</v>
      </c>
      <c r="K6441" s="75">
        <v>0</v>
      </c>
      <c r="L6441" s="75">
        <v>0</v>
      </c>
      <c r="M6441" s="75">
        <v>0</v>
      </c>
      <c r="N6441" s="75">
        <v>0</v>
      </c>
      <c r="O6441" s="75">
        <v>0</v>
      </c>
      <c r="P6441" s="75">
        <v>0</v>
      </c>
      <c r="Q6441" s="75">
        <v>0</v>
      </c>
      <c r="R6441" s="16">
        <v>1183425</v>
      </c>
      <c r="S6441" s="75">
        <v>12725</v>
      </c>
      <c r="T6441" s="75" t="s">
        <v>76</v>
      </c>
      <c r="U6441" s="75" t="s">
        <v>2567</v>
      </c>
      <c r="V6441" s="75" t="s">
        <v>199</v>
      </c>
    </row>
    <row r="6442" spans="1:22" s="8" customFormat="1" ht="56.25" x14ac:dyDescent="0.3">
      <c r="A6442" s="16">
        <v>6437</v>
      </c>
      <c r="B6442" s="113" t="s">
        <v>16314</v>
      </c>
      <c r="C6442" s="113" t="s">
        <v>16315</v>
      </c>
      <c r="D6442" s="113" t="s">
        <v>13838</v>
      </c>
      <c r="E6442" s="113" t="s">
        <v>16316</v>
      </c>
      <c r="F6442" s="17">
        <v>7151</v>
      </c>
      <c r="G6442" s="78" t="s">
        <v>33</v>
      </c>
      <c r="H6442" s="87">
        <v>1182881.24</v>
      </c>
      <c r="I6442" s="87">
        <v>2</v>
      </c>
      <c r="J6442" s="167"/>
      <c r="K6442" s="167"/>
      <c r="L6442" s="167"/>
      <c r="M6442" s="167"/>
      <c r="N6442" s="167"/>
      <c r="O6442" s="167"/>
      <c r="P6442" s="167"/>
      <c r="Q6442" s="167"/>
      <c r="R6442" s="16">
        <v>1182881.24</v>
      </c>
      <c r="S6442" s="177">
        <v>2</v>
      </c>
      <c r="T6442" s="78" t="s">
        <v>15928</v>
      </c>
      <c r="U6442" s="93">
        <v>398</v>
      </c>
      <c r="V6442" s="79" t="s">
        <v>199</v>
      </c>
    </row>
    <row r="6443" spans="1:22" s="8" customFormat="1" ht="56.25" x14ac:dyDescent="0.3">
      <c r="A6443" s="16">
        <v>6438</v>
      </c>
      <c r="B6443" s="51" t="s">
        <v>1676</v>
      </c>
      <c r="C6443" s="51" t="s">
        <v>6217</v>
      </c>
      <c r="D6443" s="51" t="s">
        <v>6218</v>
      </c>
      <c r="E6443" s="51" t="s">
        <v>448</v>
      </c>
      <c r="F6443" s="40" t="s">
        <v>14449</v>
      </c>
      <c r="G6443" s="256" t="s">
        <v>9115</v>
      </c>
      <c r="H6443" s="502">
        <v>1182720</v>
      </c>
      <c r="I6443" s="257" t="s">
        <v>10082</v>
      </c>
      <c r="J6443" s="82"/>
      <c r="K6443" s="82"/>
      <c r="L6443" s="82"/>
      <c r="M6443" s="82"/>
      <c r="N6443" s="82"/>
      <c r="O6443" s="82"/>
      <c r="P6443" s="82"/>
      <c r="Q6443" s="82"/>
      <c r="R6443" s="16">
        <v>1182720</v>
      </c>
      <c r="S6443" s="75">
        <v>66</v>
      </c>
      <c r="T6443" s="256" t="s">
        <v>14655</v>
      </c>
      <c r="U6443" s="256"/>
      <c r="V6443" s="82"/>
    </row>
    <row r="6444" spans="1:22" s="8" customFormat="1" ht="37.5" x14ac:dyDescent="0.3">
      <c r="A6444" s="16">
        <v>6439</v>
      </c>
      <c r="B6444" s="21" t="s">
        <v>9009</v>
      </c>
      <c r="C6444" s="16" t="s">
        <v>1132</v>
      </c>
      <c r="D6444" s="16" t="s">
        <v>264</v>
      </c>
      <c r="E6444" s="16" t="s">
        <v>373</v>
      </c>
      <c r="F6444" s="16"/>
      <c r="G6444" s="75" t="s">
        <v>33</v>
      </c>
      <c r="H6444" s="257">
        <v>234998.99999999997</v>
      </c>
      <c r="I6444" s="257">
        <v>1</v>
      </c>
      <c r="J6444" s="75">
        <v>236735</v>
      </c>
      <c r="K6444" s="75">
        <v>1</v>
      </c>
      <c r="L6444" s="75">
        <v>236735</v>
      </c>
      <c r="M6444" s="75">
        <v>1</v>
      </c>
      <c r="N6444" s="75">
        <v>236735</v>
      </c>
      <c r="O6444" s="75">
        <v>1</v>
      </c>
      <c r="P6444" s="75">
        <v>236735</v>
      </c>
      <c r="Q6444" s="75">
        <v>1</v>
      </c>
      <c r="R6444" s="16">
        <v>1181939</v>
      </c>
      <c r="S6444" s="75">
        <v>5</v>
      </c>
      <c r="T6444" s="75" t="s">
        <v>213</v>
      </c>
      <c r="U6444" s="75" t="s">
        <v>7048</v>
      </c>
      <c r="V6444" s="75" t="s">
        <v>7048</v>
      </c>
    </row>
    <row r="6445" spans="1:22" s="8" customFormat="1" ht="409.5" x14ac:dyDescent="0.3">
      <c r="A6445" s="16">
        <v>6440</v>
      </c>
      <c r="B6445" s="21" t="s">
        <v>8398</v>
      </c>
      <c r="C6445" s="16" t="s">
        <v>558</v>
      </c>
      <c r="D6445" s="16" t="s">
        <v>559</v>
      </c>
      <c r="E6445" s="16" t="s">
        <v>10347</v>
      </c>
      <c r="F6445" s="16"/>
      <c r="G6445" s="75" t="s">
        <v>1493</v>
      </c>
      <c r="H6445" s="257">
        <v>1181678</v>
      </c>
      <c r="I6445" s="257">
        <v>3480</v>
      </c>
      <c r="J6445" s="75">
        <v>0</v>
      </c>
      <c r="K6445" s="75">
        <v>0</v>
      </c>
      <c r="L6445" s="75">
        <v>0</v>
      </c>
      <c r="M6445" s="75">
        <v>0</v>
      </c>
      <c r="N6445" s="75">
        <v>0</v>
      </c>
      <c r="O6445" s="75">
        <v>0</v>
      </c>
      <c r="P6445" s="75">
        <v>0</v>
      </c>
      <c r="Q6445" s="75">
        <v>0</v>
      </c>
      <c r="R6445" s="16">
        <v>1181678</v>
      </c>
      <c r="S6445" s="75">
        <v>3480</v>
      </c>
      <c r="T6445" s="75" t="s">
        <v>76</v>
      </c>
      <c r="U6445" s="75" t="s">
        <v>2567</v>
      </c>
      <c r="V6445" s="75" t="s">
        <v>10348</v>
      </c>
    </row>
    <row r="6446" spans="1:22" s="8" customFormat="1" ht="93.75" x14ac:dyDescent="0.3">
      <c r="A6446" s="16">
        <v>6441</v>
      </c>
      <c r="B6446" s="114" t="s">
        <v>14319</v>
      </c>
      <c r="C6446" s="114" t="s">
        <v>14320</v>
      </c>
      <c r="D6446" s="114" t="s">
        <v>14321</v>
      </c>
      <c r="E6446" s="114" t="s">
        <v>14322</v>
      </c>
      <c r="F6446" s="114"/>
      <c r="G6446" s="76" t="s">
        <v>33</v>
      </c>
      <c r="H6446" s="85">
        <v>534000</v>
      </c>
      <c r="I6446" s="87">
        <v>1834</v>
      </c>
      <c r="J6446" s="81">
        <v>145583.42420937843</v>
      </c>
      <c r="K6446" s="81">
        <v>500</v>
      </c>
      <c r="L6446" s="81">
        <v>155774.26390403492</v>
      </c>
      <c r="M6446" s="81">
        <v>500</v>
      </c>
      <c r="N6446" s="81">
        <v>166678.46237731737</v>
      </c>
      <c r="O6446" s="81">
        <v>500</v>
      </c>
      <c r="P6446" s="81">
        <v>178345.95474372958</v>
      </c>
      <c r="Q6446" s="81">
        <v>500</v>
      </c>
      <c r="R6446" s="16">
        <v>1180382.1052344602</v>
      </c>
      <c r="S6446" s="81">
        <v>3834</v>
      </c>
      <c r="T6446" s="81" t="s">
        <v>13999</v>
      </c>
      <c r="U6446" s="80" t="s">
        <v>83</v>
      </c>
      <c r="V6446" s="80"/>
    </row>
    <row r="6447" spans="1:22" s="8" customFormat="1" ht="131.25" x14ac:dyDescent="0.3">
      <c r="A6447" s="16">
        <v>6442</v>
      </c>
      <c r="B6447" s="21" t="s">
        <v>5458</v>
      </c>
      <c r="C6447" s="16" t="s">
        <v>5459</v>
      </c>
      <c r="D6447" s="16" t="s">
        <v>5460</v>
      </c>
      <c r="E6447" s="16" t="s">
        <v>5461</v>
      </c>
      <c r="F6447" s="16"/>
      <c r="G6447" s="75" t="s">
        <v>1493</v>
      </c>
      <c r="H6447" s="257">
        <v>1179675</v>
      </c>
      <c r="I6447" s="257">
        <v>107</v>
      </c>
      <c r="J6447" s="75">
        <v>0</v>
      </c>
      <c r="K6447" s="75">
        <v>0</v>
      </c>
      <c r="L6447" s="75">
        <v>0</v>
      </c>
      <c r="M6447" s="75">
        <v>0</v>
      </c>
      <c r="N6447" s="75">
        <v>0</v>
      </c>
      <c r="O6447" s="75">
        <v>0</v>
      </c>
      <c r="P6447" s="75">
        <v>0</v>
      </c>
      <c r="Q6447" s="75">
        <v>0</v>
      </c>
      <c r="R6447" s="16">
        <v>1179675</v>
      </c>
      <c r="S6447" s="75">
        <v>107</v>
      </c>
      <c r="T6447" s="75" t="s">
        <v>76</v>
      </c>
      <c r="U6447" s="75"/>
      <c r="V6447" s="75" t="s">
        <v>5462</v>
      </c>
    </row>
    <row r="6448" spans="1:22" s="8" customFormat="1" ht="37.5" x14ac:dyDescent="0.3">
      <c r="A6448" s="16">
        <v>6443</v>
      </c>
      <c r="B6448" s="16" t="s">
        <v>13731</v>
      </c>
      <c r="C6448" s="16" t="s">
        <v>13732</v>
      </c>
      <c r="D6448" s="16" t="s">
        <v>13733</v>
      </c>
      <c r="E6448" s="16" t="s">
        <v>13734</v>
      </c>
      <c r="F6448" s="16"/>
      <c r="G6448" s="71" t="s">
        <v>9115</v>
      </c>
      <c r="H6448" s="104">
        <v>1179549.17</v>
      </c>
      <c r="I6448" s="104" t="s">
        <v>9126</v>
      </c>
      <c r="J6448" s="104"/>
      <c r="K6448" s="104"/>
      <c r="L6448" s="104"/>
      <c r="M6448" s="104"/>
      <c r="N6448" s="104"/>
      <c r="O6448" s="104"/>
      <c r="P6448" s="104"/>
      <c r="Q6448" s="104"/>
      <c r="R6448" s="16">
        <v>1179549.17</v>
      </c>
      <c r="S6448" s="339">
        <v>10</v>
      </c>
      <c r="T6448" s="92" t="s">
        <v>13573</v>
      </c>
      <c r="U6448" s="105"/>
      <c r="V6448" s="105" t="s">
        <v>13735</v>
      </c>
    </row>
    <row r="6449" spans="1:22" s="8" customFormat="1" ht="56.25" x14ac:dyDescent="0.3">
      <c r="A6449" s="16">
        <v>6444</v>
      </c>
      <c r="B6449" s="21" t="s">
        <v>9010</v>
      </c>
      <c r="C6449" s="16" t="s">
        <v>3679</v>
      </c>
      <c r="D6449" s="16" t="s">
        <v>3650</v>
      </c>
      <c r="E6449" s="16" t="s">
        <v>3680</v>
      </c>
      <c r="F6449" s="16"/>
      <c r="G6449" s="75" t="s">
        <v>33</v>
      </c>
      <c r="H6449" s="257">
        <v>1177800</v>
      </c>
      <c r="I6449" s="257">
        <v>10</v>
      </c>
      <c r="J6449" s="75">
        <v>0</v>
      </c>
      <c r="K6449" s="75">
        <v>0</v>
      </c>
      <c r="L6449" s="75">
        <v>0</v>
      </c>
      <c r="M6449" s="75">
        <v>0</v>
      </c>
      <c r="N6449" s="75">
        <v>0</v>
      </c>
      <c r="O6449" s="75">
        <v>0</v>
      </c>
      <c r="P6449" s="75">
        <v>0</v>
      </c>
      <c r="Q6449" s="75">
        <v>0</v>
      </c>
      <c r="R6449" s="16">
        <v>1177800</v>
      </c>
      <c r="S6449" s="75">
        <v>10</v>
      </c>
      <c r="T6449" s="75" t="s">
        <v>213</v>
      </c>
      <c r="U6449" s="75" t="s">
        <v>7048</v>
      </c>
      <c r="V6449" s="75" t="s">
        <v>7048</v>
      </c>
    </row>
    <row r="6450" spans="1:22" s="8" customFormat="1" ht="409.5" x14ac:dyDescent="0.3">
      <c r="A6450" s="16">
        <v>6445</v>
      </c>
      <c r="B6450" s="21" t="s">
        <v>5133</v>
      </c>
      <c r="C6450" s="16" t="s">
        <v>558</v>
      </c>
      <c r="D6450" s="16" t="s">
        <v>559</v>
      </c>
      <c r="E6450" s="16" t="s">
        <v>5134</v>
      </c>
      <c r="F6450" s="16"/>
      <c r="G6450" s="75" t="s">
        <v>33</v>
      </c>
      <c r="H6450" s="257">
        <v>23920</v>
      </c>
      <c r="I6450" s="257">
        <v>230</v>
      </c>
      <c r="J6450" s="75">
        <v>288464</v>
      </c>
      <c r="K6450" s="75">
        <v>1210</v>
      </c>
      <c r="L6450" s="75">
        <v>288464</v>
      </c>
      <c r="M6450" s="75">
        <v>1210</v>
      </c>
      <c r="N6450" s="75">
        <v>288464</v>
      </c>
      <c r="O6450" s="75">
        <v>1210</v>
      </c>
      <c r="P6450" s="75">
        <v>288464</v>
      </c>
      <c r="Q6450" s="75">
        <v>1210</v>
      </c>
      <c r="R6450" s="16">
        <v>1177776</v>
      </c>
      <c r="S6450" s="75">
        <v>5070</v>
      </c>
      <c r="T6450" s="75" t="s">
        <v>25</v>
      </c>
      <c r="U6450" s="75" t="s">
        <v>2567</v>
      </c>
      <c r="V6450" s="75" t="s">
        <v>199</v>
      </c>
    </row>
    <row r="6451" spans="1:22" s="8" customFormat="1" ht="93.75" x14ac:dyDescent="0.3">
      <c r="A6451" s="16">
        <v>6446</v>
      </c>
      <c r="B6451" s="21" t="s">
        <v>4356</v>
      </c>
      <c r="C6451" s="16" t="s">
        <v>4488</v>
      </c>
      <c r="D6451" s="16" t="s">
        <v>4489</v>
      </c>
      <c r="E6451" s="16" t="s">
        <v>5876</v>
      </c>
      <c r="F6451" s="16"/>
      <c r="G6451" s="75" t="s">
        <v>1493</v>
      </c>
      <c r="H6451" s="257">
        <v>1177600</v>
      </c>
      <c r="I6451" s="257">
        <v>368</v>
      </c>
      <c r="J6451" s="75">
        <v>0</v>
      </c>
      <c r="K6451" s="75">
        <v>0</v>
      </c>
      <c r="L6451" s="75">
        <v>0</v>
      </c>
      <c r="M6451" s="75">
        <v>0</v>
      </c>
      <c r="N6451" s="75">
        <v>0</v>
      </c>
      <c r="O6451" s="75">
        <v>0</v>
      </c>
      <c r="P6451" s="75">
        <v>0</v>
      </c>
      <c r="Q6451" s="75">
        <v>0</v>
      </c>
      <c r="R6451" s="16">
        <v>1177600</v>
      </c>
      <c r="S6451" s="75">
        <v>368</v>
      </c>
      <c r="T6451" s="75" t="s">
        <v>76</v>
      </c>
      <c r="U6451" s="75" t="s">
        <v>2567</v>
      </c>
      <c r="V6451" s="75" t="s">
        <v>5877</v>
      </c>
    </row>
    <row r="6452" spans="1:22" s="8" customFormat="1" ht="409.5" x14ac:dyDescent="0.3">
      <c r="A6452" s="16">
        <v>6447</v>
      </c>
      <c r="B6452" s="21" t="s">
        <v>2019</v>
      </c>
      <c r="C6452" s="16" t="s">
        <v>6033</v>
      </c>
      <c r="D6452" s="16" t="s">
        <v>6034</v>
      </c>
      <c r="E6452" s="16" t="s">
        <v>6441</v>
      </c>
      <c r="F6452" s="16"/>
      <c r="G6452" s="75" t="s">
        <v>1493</v>
      </c>
      <c r="H6452" s="257">
        <v>1176000</v>
      </c>
      <c r="I6452" s="257">
        <v>32</v>
      </c>
      <c r="J6452" s="75">
        <v>0</v>
      </c>
      <c r="K6452" s="75">
        <v>0</v>
      </c>
      <c r="L6452" s="75">
        <v>0</v>
      </c>
      <c r="M6452" s="75">
        <v>0</v>
      </c>
      <c r="N6452" s="75">
        <v>0</v>
      </c>
      <c r="O6452" s="75">
        <v>0</v>
      </c>
      <c r="P6452" s="75">
        <v>0</v>
      </c>
      <c r="Q6452" s="75">
        <v>0</v>
      </c>
      <c r="R6452" s="16">
        <v>1176000</v>
      </c>
      <c r="S6452" s="75">
        <v>32</v>
      </c>
      <c r="T6452" s="75" t="s">
        <v>76</v>
      </c>
      <c r="U6452" s="75"/>
      <c r="V6452" s="75"/>
    </row>
    <row r="6453" spans="1:22" s="8" customFormat="1" ht="37.5" x14ac:dyDescent="0.3">
      <c r="A6453" s="16">
        <v>6448</v>
      </c>
      <c r="B6453" s="21" t="s">
        <v>5724</v>
      </c>
      <c r="C6453" s="16" t="s">
        <v>5725</v>
      </c>
      <c r="D6453" s="16" t="s">
        <v>160</v>
      </c>
      <c r="E6453" s="16" t="s">
        <v>10582</v>
      </c>
      <c r="F6453" s="16"/>
      <c r="G6453" s="75" t="s">
        <v>9115</v>
      </c>
      <c r="H6453" s="257">
        <v>1176000</v>
      </c>
      <c r="I6453" s="257" t="s">
        <v>9113</v>
      </c>
      <c r="J6453" s="75"/>
      <c r="K6453" s="75"/>
      <c r="L6453" s="75"/>
      <c r="M6453" s="75"/>
      <c r="N6453" s="75"/>
      <c r="O6453" s="75"/>
      <c r="P6453" s="75"/>
      <c r="Q6453" s="75"/>
      <c r="R6453" s="16">
        <v>1176000</v>
      </c>
      <c r="S6453" s="75">
        <v>1</v>
      </c>
      <c r="T6453" s="75" t="s">
        <v>76</v>
      </c>
      <c r="U6453" s="75" t="s">
        <v>2567</v>
      </c>
      <c r="V6453" s="75" t="s">
        <v>10583</v>
      </c>
    </row>
    <row r="6454" spans="1:22" s="8" customFormat="1" ht="75" x14ac:dyDescent="0.3">
      <c r="A6454" s="16">
        <v>6449</v>
      </c>
      <c r="B6454" s="21" t="s">
        <v>538</v>
      </c>
      <c r="C6454" s="16" t="s">
        <v>5302</v>
      </c>
      <c r="D6454" s="16" t="s">
        <v>5303</v>
      </c>
      <c r="E6454" s="16" t="s">
        <v>10675</v>
      </c>
      <c r="F6454" s="16"/>
      <c r="G6454" s="75" t="s">
        <v>9115</v>
      </c>
      <c r="H6454" s="257">
        <v>1176000</v>
      </c>
      <c r="I6454" s="257" t="s">
        <v>9130</v>
      </c>
      <c r="J6454" s="75"/>
      <c r="K6454" s="75"/>
      <c r="L6454" s="75"/>
      <c r="M6454" s="75"/>
      <c r="N6454" s="75"/>
      <c r="O6454" s="75"/>
      <c r="P6454" s="75"/>
      <c r="Q6454" s="75"/>
      <c r="R6454" s="16">
        <v>1176000</v>
      </c>
      <c r="S6454" s="75">
        <v>3</v>
      </c>
      <c r="T6454" s="75" t="s">
        <v>76</v>
      </c>
      <c r="U6454" s="75" t="s">
        <v>2567</v>
      </c>
      <c r="V6454" s="75" t="s">
        <v>10563</v>
      </c>
    </row>
    <row r="6455" spans="1:22" s="8" customFormat="1" ht="56.25" x14ac:dyDescent="0.3">
      <c r="A6455" s="16">
        <v>6450</v>
      </c>
      <c r="B6455" s="51" t="s">
        <v>14982</v>
      </c>
      <c r="C6455" s="51" t="s">
        <v>14983</v>
      </c>
      <c r="D6455" s="51" t="s">
        <v>14984</v>
      </c>
      <c r="E6455" s="51" t="s">
        <v>14985</v>
      </c>
      <c r="F6455" s="51"/>
      <c r="G6455" s="256" t="s">
        <v>9115</v>
      </c>
      <c r="H6455" s="502">
        <v>1176000</v>
      </c>
      <c r="I6455" s="257" t="s">
        <v>9130</v>
      </c>
      <c r="J6455" s="82"/>
      <c r="K6455" s="82"/>
      <c r="L6455" s="82"/>
      <c r="M6455" s="82"/>
      <c r="N6455" s="82"/>
      <c r="O6455" s="82"/>
      <c r="P6455" s="82"/>
      <c r="Q6455" s="82"/>
      <c r="R6455" s="16">
        <v>1176000</v>
      </c>
      <c r="S6455" s="75">
        <v>3</v>
      </c>
      <c r="T6455" s="256" t="s">
        <v>14655</v>
      </c>
      <c r="U6455" s="256"/>
      <c r="V6455" s="82"/>
    </row>
    <row r="6456" spans="1:22" s="8" customFormat="1" ht="56.25" x14ac:dyDescent="0.3">
      <c r="A6456" s="16">
        <v>6451</v>
      </c>
      <c r="B6456" s="51" t="s">
        <v>14982</v>
      </c>
      <c r="C6456" s="51" t="s">
        <v>14983</v>
      </c>
      <c r="D6456" s="51" t="s">
        <v>14984</v>
      </c>
      <c r="E6456" s="51" t="s">
        <v>14985</v>
      </c>
      <c r="F6456" s="51"/>
      <c r="G6456" s="256" t="s">
        <v>9115</v>
      </c>
      <c r="H6456" s="502">
        <v>1176000</v>
      </c>
      <c r="I6456" s="257" t="s">
        <v>9130</v>
      </c>
      <c r="J6456" s="82"/>
      <c r="K6456" s="82"/>
      <c r="L6456" s="82"/>
      <c r="M6456" s="82"/>
      <c r="N6456" s="82"/>
      <c r="O6456" s="82"/>
      <c r="P6456" s="82"/>
      <c r="Q6456" s="82"/>
      <c r="R6456" s="16">
        <v>1176000</v>
      </c>
      <c r="S6456" s="75">
        <v>3</v>
      </c>
      <c r="T6456" s="256" t="s">
        <v>14655</v>
      </c>
      <c r="U6456" s="256"/>
      <c r="V6456" s="82"/>
    </row>
    <row r="6457" spans="1:22" s="8" customFormat="1" ht="56.25" x14ac:dyDescent="0.3">
      <c r="A6457" s="16">
        <v>6452</v>
      </c>
      <c r="B6457" s="51" t="s">
        <v>14982</v>
      </c>
      <c r="C6457" s="51" t="s">
        <v>14983</v>
      </c>
      <c r="D6457" s="51" t="s">
        <v>14984</v>
      </c>
      <c r="E6457" s="51" t="s">
        <v>14985</v>
      </c>
      <c r="F6457" s="51"/>
      <c r="G6457" s="256" t="s">
        <v>9115</v>
      </c>
      <c r="H6457" s="502">
        <v>1176000</v>
      </c>
      <c r="I6457" s="257" t="s">
        <v>9130</v>
      </c>
      <c r="J6457" s="82"/>
      <c r="K6457" s="82"/>
      <c r="L6457" s="82"/>
      <c r="M6457" s="82"/>
      <c r="N6457" s="82"/>
      <c r="O6457" s="82"/>
      <c r="P6457" s="82"/>
      <c r="Q6457" s="82"/>
      <c r="R6457" s="16">
        <v>1176000</v>
      </c>
      <c r="S6457" s="75">
        <v>3</v>
      </c>
      <c r="T6457" s="256" t="s">
        <v>14655</v>
      </c>
      <c r="U6457" s="256"/>
      <c r="V6457" s="82"/>
    </row>
    <row r="6458" spans="1:22" s="8" customFormat="1" ht="93.75" x14ac:dyDescent="0.3">
      <c r="A6458" s="16">
        <v>6453</v>
      </c>
      <c r="B6458" s="51" t="s">
        <v>813</v>
      </c>
      <c r="C6458" s="51" t="s">
        <v>814</v>
      </c>
      <c r="D6458" s="51" t="s">
        <v>815</v>
      </c>
      <c r="E6458" s="51" t="s">
        <v>15271</v>
      </c>
      <c r="F6458" s="40" t="s">
        <v>14449</v>
      </c>
      <c r="G6458" s="256" t="s">
        <v>9115</v>
      </c>
      <c r="H6458" s="502">
        <v>1176000</v>
      </c>
      <c r="I6458" s="257" t="s">
        <v>9124</v>
      </c>
      <c r="J6458" s="82"/>
      <c r="K6458" s="82"/>
      <c r="L6458" s="82"/>
      <c r="M6458" s="82"/>
      <c r="N6458" s="82"/>
      <c r="O6458" s="82"/>
      <c r="P6458" s="82"/>
      <c r="Q6458" s="82"/>
      <c r="R6458" s="16">
        <v>1176000</v>
      </c>
      <c r="S6458" s="75">
        <v>35</v>
      </c>
      <c r="T6458" s="256" t="s">
        <v>14655</v>
      </c>
      <c r="U6458" s="256"/>
      <c r="V6458" s="82"/>
    </row>
    <row r="6459" spans="1:22" s="8" customFormat="1" ht="150" x14ac:dyDescent="0.3">
      <c r="A6459" s="16">
        <v>6454</v>
      </c>
      <c r="B6459" s="51" t="s">
        <v>15272</v>
      </c>
      <c r="C6459" s="51" t="s">
        <v>15273</v>
      </c>
      <c r="D6459" s="51" t="s">
        <v>15274</v>
      </c>
      <c r="E6459" s="51" t="s">
        <v>15275</v>
      </c>
      <c r="F6459" s="40" t="s">
        <v>14449</v>
      </c>
      <c r="G6459" s="256" t="s">
        <v>9115</v>
      </c>
      <c r="H6459" s="502">
        <v>1176000</v>
      </c>
      <c r="I6459" s="257" t="s">
        <v>10636</v>
      </c>
      <c r="J6459" s="82"/>
      <c r="K6459" s="82"/>
      <c r="L6459" s="82"/>
      <c r="M6459" s="82"/>
      <c r="N6459" s="82"/>
      <c r="O6459" s="82"/>
      <c r="P6459" s="82"/>
      <c r="Q6459" s="82"/>
      <c r="R6459" s="16">
        <v>1176000</v>
      </c>
      <c r="S6459" s="75">
        <v>25</v>
      </c>
      <c r="T6459" s="256" t="s">
        <v>14655</v>
      </c>
      <c r="U6459" s="256"/>
      <c r="V6459" s="82"/>
    </row>
    <row r="6460" spans="1:22" s="8" customFormat="1" ht="37.5" x14ac:dyDescent="0.3">
      <c r="A6460" s="16">
        <v>6455</v>
      </c>
      <c r="B6460" s="114" t="s">
        <v>239</v>
      </c>
      <c r="C6460" s="114" t="s">
        <v>240</v>
      </c>
      <c r="D6460" s="114" t="s">
        <v>241</v>
      </c>
      <c r="E6460" s="114" t="s">
        <v>1051</v>
      </c>
      <c r="F6460" s="114" t="s">
        <v>14449</v>
      </c>
      <c r="G6460" s="81" t="s">
        <v>9115</v>
      </c>
      <c r="H6460" s="503">
        <v>1176000</v>
      </c>
      <c r="I6460" s="87" t="s">
        <v>9130</v>
      </c>
      <c r="J6460" s="76"/>
      <c r="K6460" s="76"/>
      <c r="L6460" s="76"/>
      <c r="M6460" s="76"/>
      <c r="N6460" s="76"/>
      <c r="O6460" s="76"/>
      <c r="P6460" s="76"/>
      <c r="Q6460" s="76"/>
      <c r="R6460" s="16">
        <v>1176000</v>
      </c>
      <c r="S6460" s="77">
        <v>3</v>
      </c>
      <c r="T6460" s="76" t="s">
        <v>15828</v>
      </c>
      <c r="U6460" s="79"/>
      <c r="V6460" s="95"/>
    </row>
    <row r="6461" spans="1:22" s="8" customFormat="1" ht="409.5" x14ac:dyDescent="0.3">
      <c r="A6461" s="16">
        <v>6456</v>
      </c>
      <c r="B6461" s="21" t="s">
        <v>1166</v>
      </c>
      <c r="C6461" s="16" t="s">
        <v>1167</v>
      </c>
      <c r="D6461" s="16" t="s">
        <v>1168</v>
      </c>
      <c r="E6461" s="16" t="s">
        <v>1168</v>
      </c>
      <c r="F6461" s="40" t="s">
        <v>1169</v>
      </c>
      <c r="G6461" s="75" t="s">
        <v>33</v>
      </c>
      <c r="H6461" s="257">
        <v>278967.98</v>
      </c>
      <c r="I6461" s="257">
        <v>6</v>
      </c>
      <c r="J6461" s="75">
        <v>288731.84999999998</v>
      </c>
      <c r="K6461" s="75">
        <v>6</v>
      </c>
      <c r="L6461" s="75">
        <v>298837.46999999997</v>
      </c>
      <c r="M6461" s="75">
        <v>6</v>
      </c>
      <c r="N6461" s="75">
        <v>309296.78000000003</v>
      </c>
      <c r="O6461" s="75">
        <v>6</v>
      </c>
      <c r="P6461" s="75">
        <v>0</v>
      </c>
      <c r="Q6461" s="75">
        <v>0</v>
      </c>
      <c r="R6461" s="16">
        <v>1175834.08</v>
      </c>
      <c r="S6461" s="75">
        <v>24</v>
      </c>
      <c r="T6461" s="75" t="s">
        <v>966</v>
      </c>
      <c r="U6461" s="75" t="s">
        <v>83</v>
      </c>
      <c r="V6461" s="75" t="s">
        <v>1170</v>
      </c>
    </row>
    <row r="6462" spans="1:22" s="8" customFormat="1" ht="37.5" x14ac:dyDescent="0.3">
      <c r="A6462" s="16">
        <v>6457</v>
      </c>
      <c r="B6462" s="21" t="s">
        <v>5573</v>
      </c>
      <c r="C6462" s="16" t="s">
        <v>5574</v>
      </c>
      <c r="D6462" s="16" t="s">
        <v>5575</v>
      </c>
      <c r="E6462" s="16" t="s">
        <v>10397</v>
      </c>
      <c r="F6462" s="16"/>
      <c r="G6462" s="75" t="s">
        <v>7084</v>
      </c>
      <c r="H6462" s="257">
        <v>1174924.8</v>
      </c>
      <c r="I6462" s="257" t="s">
        <v>10398</v>
      </c>
      <c r="J6462" s="75"/>
      <c r="K6462" s="75"/>
      <c r="L6462" s="75"/>
      <c r="M6462" s="75"/>
      <c r="N6462" s="75"/>
      <c r="O6462" s="75"/>
      <c r="P6462" s="75"/>
      <c r="Q6462" s="75"/>
      <c r="R6462" s="16">
        <v>1174924.8</v>
      </c>
      <c r="S6462" s="75">
        <v>1410</v>
      </c>
      <c r="T6462" s="75" t="s">
        <v>76</v>
      </c>
      <c r="U6462" s="75" t="s">
        <v>2567</v>
      </c>
      <c r="V6462" s="75" t="s">
        <v>10399</v>
      </c>
    </row>
    <row r="6463" spans="1:22" s="8" customFormat="1" ht="93.75" x14ac:dyDescent="0.3">
      <c r="A6463" s="16">
        <v>6458</v>
      </c>
      <c r="B6463" s="16" t="s">
        <v>2117</v>
      </c>
      <c r="C6463" s="16" t="s">
        <v>12872</v>
      </c>
      <c r="D6463" s="16" t="s">
        <v>12873</v>
      </c>
      <c r="E6463" s="16" t="s">
        <v>13736</v>
      </c>
      <c r="F6463" s="16"/>
      <c r="G6463" s="71" t="s">
        <v>9115</v>
      </c>
      <c r="H6463" s="104">
        <v>1173952.6399999999</v>
      </c>
      <c r="I6463" s="104" t="s">
        <v>9120</v>
      </c>
      <c r="J6463" s="104"/>
      <c r="K6463" s="104"/>
      <c r="L6463" s="104"/>
      <c r="M6463" s="104"/>
      <c r="N6463" s="104"/>
      <c r="O6463" s="104"/>
      <c r="P6463" s="104"/>
      <c r="Q6463" s="104"/>
      <c r="R6463" s="16">
        <v>1173952.6399999999</v>
      </c>
      <c r="S6463" s="339">
        <v>2</v>
      </c>
      <c r="T6463" s="92" t="s">
        <v>13573</v>
      </c>
      <c r="U6463" s="105"/>
      <c r="V6463" s="105" t="s">
        <v>13691</v>
      </c>
    </row>
    <row r="6464" spans="1:22" s="8" customFormat="1" ht="187.5" x14ac:dyDescent="0.3">
      <c r="A6464" s="16">
        <v>6459</v>
      </c>
      <c r="B6464" s="21" t="s">
        <v>4687</v>
      </c>
      <c r="C6464" s="16" t="s">
        <v>2326</v>
      </c>
      <c r="D6464" s="16" t="s">
        <v>2327</v>
      </c>
      <c r="E6464" s="16" t="s">
        <v>4688</v>
      </c>
      <c r="F6464" s="16"/>
      <c r="G6464" s="75" t="s">
        <v>1664</v>
      </c>
      <c r="H6464" s="257">
        <v>1172840</v>
      </c>
      <c r="I6464" s="257">
        <v>2690</v>
      </c>
      <c r="J6464" s="75">
        <v>0</v>
      </c>
      <c r="K6464" s="75">
        <v>0</v>
      </c>
      <c r="L6464" s="75">
        <v>0</v>
      </c>
      <c r="M6464" s="75">
        <v>0</v>
      </c>
      <c r="N6464" s="75">
        <v>0</v>
      </c>
      <c r="O6464" s="75">
        <v>0</v>
      </c>
      <c r="P6464" s="75">
        <v>0</v>
      </c>
      <c r="Q6464" s="75">
        <v>0</v>
      </c>
      <c r="R6464" s="16">
        <v>1172840</v>
      </c>
      <c r="S6464" s="75">
        <v>2690</v>
      </c>
      <c r="T6464" s="75" t="s">
        <v>76</v>
      </c>
      <c r="U6464" s="75"/>
      <c r="V6464" s="75"/>
    </row>
    <row r="6465" spans="1:22" s="8" customFormat="1" ht="150" x14ac:dyDescent="0.3">
      <c r="A6465" s="16">
        <v>6460</v>
      </c>
      <c r="B6465" s="21" t="s">
        <v>384</v>
      </c>
      <c r="C6465" s="16" t="s">
        <v>4799</v>
      </c>
      <c r="D6465" s="16" t="s">
        <v>4800</v>
      </c>
      <c r="E6465" s="16" t="s">
        <v>9308</v>
      </c>
      <c r="F6465" s="16"/>
      <c r="G6465" s="75" t="s">
        <v>9115</v>
      </c>
      <c r="H6465" s="257">
        <v>1171132.48</v>
      </c>
      <c r="I6465" s="257" t="s">
        <v>9120</v>
      </c>
      <c r="J6465" s="75"/>
      <c r="K6465" s="75"/>
      <c r="L6465" s="75"/>
      <c r="M6465" s="75"/>
      <c r="N6465" s="75"/>
      <c r="O6465" s="75"/>
      <c r="P6465" s="75"/>
      <c r="Q6465" s="75"/>
      <c r="R6465" s="16">
        <v>1171132.48</v>
      </c>
      <c r="S6465" s="75">
        <v>2</v>
      </c>
      <c r="T6465" s="75" t="s">
        <v>1326</v>
      </c>
      <c r="U6465" s="75"/>
      <c r="V6465" s="75"/>
    </row>
    <row r="6466" spans="1:22" s="8" customFormat="1" ht="225" x14ac:dyDescent="0.3">
      <c r="A6466" s="16">
        <v>6461</v>
      </c>
      <c r="B6466" s="21" t="s">
        <v>5788</v>
      </c>
      <c r="C6466" s="16" t="s">
        <v>5789</v>
      </c>
      <c r="D6466" s="16" t="s">
        <v>5790</v>
      </c>
      <c r="E6466" s="16" t="s">
        <v>5791</v>
      </c>
      <c r="F6466" s="16"/>
      <c r="G6466" s="75" t="s">
        <v>1493</v>
      </c>
      <c r="H6466" s="257">
        <v>1170624</v>
      </c>
      <c r="I6466" s="257">
        <v>4</v>
      </c>
      <c r="J6466" s="75">
        <v>0</v>
      </c>
      <c r="K6466" s="75">
        <v>0</v>
      </c>
      <c r="L6466" s="75">
        <v>0</v>
      </c>
      <c r="M6466" s="75">
        <v>0</v>
      </c>
      <c r="N6466" s="75">
        <v>0</v>
      </c>
      <c r="O6466" s="75">
        <v>0</v>
      </c>
      <c r="P6466" s="75">
        <v>0</v>
      </c>
      <c r="Q6466" s="75">
        <v>0</v>
      </c>
      <c r="R6466" s="16">
        <v>1170624</v>
      </c>
      <c r="S6466" s="75">
        <v>4</v>
      </c>
      <c r="T6466" s="75" t="s">
        <v>76</v>
      </c>
      <c r="U6466" s="75" t="s">
        <v>244</v>
      </c>
      <c r="V6466" s="75" t="s">
        <v>5792</v>
      </c>
    </row>
    <row r="6467" spans="1:22" s="8" customFormat="1" ht="206.25" x14ac:dyDescent="0.3">
      <c r="A6467" s="16">
        <v>6462</v>
      </c>
      <c r="B6467" s="21" t="s">
        <v>6116</v>
      </c>
      <c r="C6467" s="16" t="s">
        <v>6117</v>
      </c>
      <c r="D6467" s="16" t="s">
        <v>6118</v>
      </c>
      <c r="E6467" s="16" t="s">
        <v>6120</v>
      </c>
      <c r="F6467" s="16"/>
      <c r="G6467" s="75" t="s">
        <v>49</v>
      </c>
      <c r="H6467" s="257">
        <v>1170000</v>
      </c>
      <c r="I6467" s="257">
        <v>18</v>
      </c>
      <c r="J6467" s="75">
        <v>0</v>
      </c>
      <c r="K6467" s="75">
        <v>0</v>
      </c>
      <c r="L6467" s="75">
        <v>0</v>
      </c>
      <c r="M6467" s="75">
        <v>0</v>
      </c>
      <c r="N6467" s="75">
        <v>0</v>
      </c>
      <c r="O6467" s="75">
        <v>0</v>
      </c>
      <c r="P6467" s="75">
        <v>0</v>
      </c>
      <c r="Q6467" s="75">
        <v>0</v>
      </c>
      <c r="R6467" s="16">
        <v>1170000</v>
      </c>
      <c r="S6467" s="75">
        <v>18</v>
      </c>
      <c r="T6467" s="75" t="s">
        <v>76</v>
      </c>
      <c r="U6467" s="75"/>
      <c r="V6467" s="75"/>
    </row>
    <row r="6468" spans="1:22" s="8" customFormat="1" ht="56.25" x14ac:dyDescent="0.3">
      <c r="A6468" s="16">
        <v>6463</v>
      </c>
      <c r="B6468" s="51" t="s">
        <v>4561</v>
      </c>
      <c r="C6468" s="51" t="s">
        <v>15138</v>
      </c>
      <c r="D6468" s="51" t="s">
        <v>6982</v>
      </c>
      <c r="E6468" s="51" t="s">
        <v>15276</v>
      </c>
      <c r="F6468" s="40" t="s">
        <v>14449</v>
      </c>
      <c r="G6468" s="256" t="s">
        <v>9115</v>
      </c>
      <c r="H6468" s="502">
        <v>1169280</v>
      </c>
      <c r="I6468" s="257" t="s">
        <v>9123</v>
      </c>
      <c r="J6468" s="82"/>
      <c r="K6468" s="82"/>
      <c r="L6468" s="82"/>
      <c r="M6468" s="82"/>
      <c r="N6468" s="82"/>
      <c r="O6468" s="82"/>
      <c r="P6468" s="82"/>
      <c r="Q6468" s="82"/>
      <c r="R6468" s="16">
        <v>1169280</v>
      </c>
      <c r="S6468" s="75">
        <v>6</v>
      </c>
      <c r="T6468" s="256" t="s">
        <v>14655</v>
      </c>
      <c r="U6468" s="256"/>
      <c r="V6468" s="82"/>
    </row>
    <row r="6469" spans="1:22" s="8" customFormat="1" ht="75" x14ac:dyDescent="0.3">
      <c r="A6469" s="16">
        <v>6464</v>
      </c>
      <c r="B6469" s="21" t="s">
        <v>538</v>
      </c>
      <c r="C6469" s="16" t="s">
        <v>539</v>
      </c>
      <c r="D6469" s="16" t="s">
        <v>540</v>
      </c>
      <c r="E6469" s="16" t="s">
        <v>541</v>
      </c>
      <c r="F6469" s="40" t="s">
        <v>542</v>
      </c>
      <c r="G6469" s="75" t="s">
        <v>337</v>
      </c>
      <c r="H6469" s="257">
        <v>584571.51</v>
      </c>
      <c r="I6469" s="257">
        <v>1047</v>
      </c>
      <c r="J6469" s="195">
        <v>584571.51</v>
      </c>
      <c r="K6469" s="75">
        <v>1047</v>
      </c>
      <c r="L6469" s="75">
        <v>0</v>
      </c>
      <c r="M6469" s="75">
        <v>0</v>
      </c>
      <c r="N6469" s="75">
        <v>0</v>
      </c>
      <c r="O6469" s="75">
        <v>0</v>
      </c>
      <c r="P6469" s="75">
        <v>0</v>
      </c>
      <c r="Q6469" s="75">
        <v>0</v>
      </c>
      <c r="R6469" s="16">
        <v>1169143.02</v>
      </c>
      <c r="S6469" s="75">
        <v>2094</v>
      </c>
      <c r="T6469" s="75" t="s">
        <v>213</v>
      </c>
      <c r="U6469" s="75" t="s">
        <v>35</v>
      </c>
      <c r="V6469" s="75" t="s">
        <v>543</v>
      </c>
    </row>
    <row r="6470" spans="1:22" s="8" customFormat="1" ht="187.5" x14ac:dyDescent="0.3">
      <c r="A6470" s="16">
        <v>6465</v>
      </c>
      <c r="B6470" s="21" t="s">
        <v>6135</v>
      </c>
      <c r="C6470" s="16" t="s">
        <v>6136</v>
      </c>
      <c r="D6470" s="16" t="s">
        <v>6137</v>
      </c>
      <c r="E6470" s="16" t="s">
        <v>6138</v>
      </c>
      <c r="F6470" s="16"/>
      <c r="G6470" s="75" t="s">
        <v>1493</v>
      </c>
      <c r="H6470" s="257">
        <v>1168650</v>
      </c>
      <c r="I6470" s="257">
        <v>7</v>
      </c>
      <c r="J6470" s="75">
        <v>0</v>
      </c>
      <c r="K6470" s="75">
        <v>0</v>
      </c>
      <c r="L6470" s="75">
        <v>0</v>
      </c>
      <c r="M6470" s="75">
        <v>0</v>
      </c>
      <c r="N6470" s="75">
        <v>0</v>
      </c>
      <c r="O6470" s="75">
        <v>0</v>
      </c>
      <c r="P6470" s="75">
        <v>0</v>
      </c>
      <c r="Q6470" s="75">
        <v>0</v>
      </c>
      <c r="R6470" s="16">
        <v>1168650</v>
      </c>
      <c r="S6470" s="75">
        <v>7</v>
      </c>
      <c r="T6470" s="75" t="s">
        <v>76</v>
      </c>
      <c r="U6470" s="75"/>
      <c r="V6470" s="75"/>
    </row>
    <row r="6471" spans="1:22" s="8" customFormat="1" ht="409.5" x14ac:dyDescent="0.3">
      <c r="A6471" s="16">
        <v>6466</v>
      </c>
      <c r="B6471" s="21" t="s">
        <v>5135</v>
      </c>
      <c r="C6471" s="16" t="s">
        <v>5136</v>
      </c>
      <c r="D6471" s="16" t="s">
        <v>753</v>
      </c>
      <c r="E6471" s="16" t="s">
        <v>5137</v>
      </c>
      <c r="F6471" s="16"/>
      <c r="G6471" s="75" t="s">
        <v>33</v>
      </c>
      <c r="H6471" s="257">
        <v>115000</v>
      </c>
      <c r="I6471" s="257">
        <v>46</v>
      </c>
      <c r="J6471" s="75">
        <v>263340</v>
      </c>
      <c r="K6471" s="75">
        <v>57</v>
      </c>
      <c r="L6471" s="75">
        <v>263340</v>
      </c>
      <c r="M6471" s="75">
        <v>57</v>
      </c>
      <c r="N6471" s="75">
        <v>263340</v>
      </c>
      <c r="O6471" s="75">
        <v>57</v>
      </c>
      <c r="P6471" s="75">
        <v>263340</v>
      </c>
      <c r="Q6471" s="75">
        <v>57</v>
      </c>
      <c r="R6471" s="16">
        <v>1168360</v>
      </c>
      <c r="S6471" s="75">
        <v>274</v>
      </c>
      <c r="T6471" s="75" t="s">
        <v>25</v>
      </c>
      <c r="U6471" s="75" t="s">
        <v>2567</v>
      </c>
      <c r="V6471" s="75" t="s">
        <v>199</v>
      </c>
    </row>
    <row r="6472" spans="1:22" s="8" customFormat="1" ht="300" x14ac:dyDescent="0.3">
      <c r="A6472" s="16">
        <v>6467</v>
      </c>
      <c r="B6472" s="21" t="s">
        <v>1905</v>
      </c>
      <c r="C6472" s="16" t="s">
        <v>6457</v>
      </c>
      <c r="D6472" s="16" t="s">
        <v>6458</v>
      </c>
      <c r="E6472" s="16" t="s">
        <v>6459</v>
      </c>
      <c r="F6472" s="16"/>
      <c r="G6472" s="75" t="s">
        <v>1493</v>
      </c>
      <c r="H6472" s="257">
        <v>1168032</v>
      </c>
      <c r="I6472" s="257">
        <v>6</v>
      </c>
      <c r="J6472" s="75">
        <v>0</v>
      </c>
      <c r="K6472" s="75">
        <v>0</v>
      </c>
      <c r="L6472" s="75">
        <v>0</v>
      </c>
      <c r="M6472" s="75">
        <v>0</v>
      </c>
      <c r="N6472" s="75">
        <v>0</v>
      </c>
      <c r="O6472" s="75">
        <v>0</v>
      </c>
      <c r="P6472" s="75">
        <v>0</v>
      </c>
      <c r="Q6472" s="75">
        <v>0</v>
      </c>
      <c r="R6472" s="16">
        <v>1168032</v>
      </c>
      <c r="S6472" s="75">
        <v>6</v>
      </c>
      <c r="T6472" s="75" t="s">
        <v>76</v>
      </c>
      <c r="U6472" s="75"/>
      <c r="V6472" s="75"/>
    </row>
    <row r="6473" spans="1:22" s="8" customFormat="1" ht="243.75" x14ac:dyDescent="0.3">
      <c r="A6473" s="16">
        <v>6468</v>
      </c>
      <c r="B6473" s="21" t="s">
        <v>444</v>
      </c>
      <c r="C6473" s="16" t="s">
        <v>4448</v>
      </c>
      <c r="D6473" s="16" t="s">
        <v>4449</v>
      </c>
      <c r="E6473" s="16" t="s">
        <v>4450</v>
      </c>
      <c r="F6473" s="16"/>
      <c r="G6473" s="75" t="s">
        <v>1493</v>
      </c>
      <c r="H6473" s="257">
        <v>1167900</v>
      </c>
      <c r="I6473" s="257">
        <v>51</v>
      </c>
      <c r="J6473" s="75">
        <v>0</v>
      </c>
      <c r="K6473" s="75">
        <v>0</v>
      </c>
      <c r="L6473" s="75">
        <v>0</v>
      </c>
      <c r="M6473" s="75">
        <v>0</v>
      </c>
      <c r="N6473" s="75">
        <v>0</v>
      </c>
      <c r="O6473" s="75">
        <v>0</v>
      </c>
      <c r="P6473" s="75">
        <v>0</v>
      </c>
      <c r="Q6473" s="75">
        <v>0</v>
      </c>
      <c r="R6473" s="16">
        <v>1167900</v>
      </c>
      <c r="S6473" s="75">
        <v>51</v>
      </c>
      <c r="T6473" s="75" t="s">
        <v>76</v>
      </c>
      <c r="U6473" s="75" t="s">
        <v>204</v>
      </c>
      <c r="V6473" s="75" t="s">
        <v>2820</v>
      </c>
    </row>
    <row r="6474" spans="1:22" s="8" customFormat="1" ht="356.25" x14ac:dyDescent="0.3">
      <c r="A6474" s="16">
        <v>6469</v>
      </c>
      <c r="B6474" s="21" t="s">
        <v>5037</v>
      </c>
      <c r="C6474" s="16" t="s">
        <v>4670</v>
      </c>
      <c r="D6474" s="16" t="s">
        <v>4671</v>
      </c>
      <c r="E6474" s="16" t="s">
        <v>5038</v>
      </c>
      <c r="F6474" s="16"/>
      <c r="G6474" s="75" t="s">
        <v>33</v>
      </c>
      <c r="H6474" s="257">
        <v>109199.99999999999</v>
      </c>
      <c r="I6474" s="257">
        <v>42</v>
      </c>
      <c r="J6474" s="75">
        <v>264611.09999999998</v>
      </c>
      <c r="K6474" s="75">
        <v>57</v>
      </c>
      <c r="L6474" s="75">
        <v>264611.09999999998</v>
      </c>
      <c r="M6474" s="75">
        <v>57</v>
      </c>
      <c r="N6474" s="75">
        <v>264611.09999999998</v>
      </c>
      <c r="O6474" s="75">
        <v>57</v>
      </c>
      <c r="P6474" s="75">
        <v>264611.09999999998</v>
      </c>
      <c r="Q6474" s="75">
        <v>57</v>
      </c>
      <c r="R6474" s="16">
        <v>1167644.3999999999</v>
      </c>
      <c r="S6474" s="75">
        <v>270</v>
      </c>
      <c r="T6474" s="75" t="s">
        <v>25</v>
      </c>
      <c r="U6474" s="75" t="s">
        <v>35</v>
      </c>
      <c r="V6474" s="75" t="s">
        <v>11240</v>
      </c>
    </row>
    <row r="6475" spans="1:22" s="8" customFormat="1" ht="409.5" x14ac:dyDescent="0.3">
      <c r="A6475" s="16">
        <v>6470</v>
      </c>
      <c r="B6475" s="21" t="s">
        <v>2632</v>
      </c>
      <c r="C6475" s="16" t="s">
        <v>2660</v>
      </c>
      <c r="D6475" s="16" t="s">
        <v>2661</v>
      </c>
      <c r="E6475" s="16" t="s">
        <v>10373</v>
      </c>
      <c r="F6475" s="16"/>
      <c r="G6475" s="75" t="s">
        <v>1493</v>
      </c>
      <c r="H6475" s="257">
        <v>1167292</v>
      </c>
      <c r="I6475" s="257">
        <v>63</v>
      </c>
      <c r="J6475" s="75">
        <v>0</v>
      </c>
      <c r="K6475" s="75">
        <v>0</v>
      </c>
      <c r="L6475" s="75">
        <v>0</v>
      </c>
      <c r="M6475" s="75">
        <v>0</v>
      </c>
      <c r="N6475" s="75">
        <v>0</v>
      </c>
      <c r="O6475" s="75">
        <v>0</v>
      </c>
      <c r="P6475" s="75">
        <v>0</v>
      </c>
      <c r="Q6475" s="75">
        <v>0</v>
      </c>
      <c r="R6475" s="16">
        <v>1167292</v>
      </c>
      <c r="S6475" s="75">
        <v>63</v>
      </c>
      <c r="T6475" s="75" t="s">
        <v>76</v>
      </c>
      <c r="U6475" s="75" t="s">
        <v>455</v>
      </c>
      <c r="V6475" s="75" t="s">
        <v>10345</v>
      </c>
    </row>
    <row r="6476" spans="1:22" s="8" customFormat="1" ht="93.75" x14ac:dyDescent="0.3">
      <c r="A6476" s="16">
        <v>6471</v>
      </c>
      <c r="B6476" s="21" t="s">
        <v>474</v>
      </c>
      <c r="C6476" s="16" t="s">
        <v>475</v>
      </c>
      <c r="D6476" s="16" t="s">
        <v>476</v>
      </c>
      <c r="E6476" s="16" t="s">
        <v>477</v>
      </c>
      <c r="F6476" s="40" t="s">
        <v>478</v>
      </c>
      <c r="G6476" s="75" t="s">
        <v>49</v>
      </c>
      <c r="H6476" s="257">
        <v>388666.60000000003</v>
      </c>
      <c r="I6476" s="257">
        <v>20</v>
      </c>
      <c r="J6476" s="195">
        <v>388666.60000000003</v>
      </c>
      <c r="K6476" s="75">
        <v>20</v>
      </c>
      <c r="L6476" s="195">
        <v>388666.60000000003</v>
      </c>
      <c r="M6476" s="75">
        <v>20</v>
      </c>
      <c r="N6476" s="75">
        <v>0</v>
      </c>
      <c r="O6476" s="75">
        <v>0</v>
      </c>
      <c r="P6476" s="75">
        <v>0</v>
      </c>
      <c r="Q6476" s="75">
        <v>0</v>
      </c>
      <c r="R6476" s="16">
        <v>1165999.8</v>
      </c>
      <c r="S6476" s="75">
        <v>60</v>
      </c>
      <c r="T6476" s="75" t="s">
        <v>213</v>
      </c>
      <c r="U6476" s="75" t="s">
        <v>35</v>
      </c>
      <c r="V6476" s="75" t="s">
        <v>479</v>
      </c>
    </row>
    <row r="6477" spans="1:22" s="8" customFormat="1" x14ac:dyDescent="0.3">
      <c r="A6477" s="16">
        <v>6472</v>
      </c>
      <c r="B6477" s="21" t="s">
        <v>2755</v>
      </c>
      <c r="C6477" s="16" t="s">
        <v>2756</v>
      </c>
      <c r="D6477" s="16" t="s">
        <v>1760</v>
      </c>
      <c r="E6477" s="16" t="s">
        <v>10448</v>
      </c>
      <c r="F6477" s="16"/>
      <c r="G6477" s="75" t="s">
        <v>7084</v>
      </c>
      <c r="H6477" s="257">
        <v>1165651.2</v>
      </c>
      <c r="I6477" s="257" t="s">
        <v>10449</v>
      </c>
      <c r="J6477" s="75"/>
      <c r="K6477" s="75"/>
      <c r="L6477" s="75"/>
      <c r="M6477" s="75"/>
      <c r="N6477" s="75"/>
      <c r="O6477" s="75"/>
      <c r="P6477" s="75"/>
      <c r="Q6477" s="75"/>
      <c r="R6477" s="16">
        <v>1165651.2</v>
      </c>
      <c r="S6477" s="75">
        <v>1652</v>
      </c>
      <c r="T6477" s="75" t="s">
        <v>76</v>
      </c>
      <c r="U6477" s="75" t="s">
        <v>2567</v>
      </c>
      <c r="V6477" s="75" t="s">
        <v>10450</v>
      </c>
    </row>
    <row r="6478" spans="1:22" s="8" customFormat="1" ht="93.75" x14ac:dyDescent="0.3">
      <c r="A6478" s="16">
        <v>6473</v>
      </c>
      <c r="B6478" s="21" t="s">
        <v>384</v>
      </c>
      <c r="C6478" s="16" t="s">
        <v>3964</v>
      </c>
      <c r="D6478" s="16" t="s">
        <v>3965</v>
      </c>
      <c r="E6478" s="16" t="s">
        <v>9340</v>
      </c>
      <c r="F6478" s="16"/>
      <c r="G6478" s="75" t="s">
        <v>9114</v>
      </c>
      <c r="H6478" s="257">
        <v>1164800</v>
      </c>
      <c r="I6478" s="257" t="s">
        <v>9120</v>
      </c>
      <c r="J6478" s="75"/>
      <c r="K6478" s="75"/>
      <c r="L6478" s="75"/>
      <c r="M6478" s="75"/>
      <c r="N6478" s="75"/>
      <c r="O6478" s="75"/>
      <c r="P6478" s="75"/>
      <c r="Q6478" s="75"/>
      <c r="R6478" s="16">
        <v>1164800</v>
      </c>
      <c r="S6478" s="75">
        <v>2</v>
      </c>
      <c r="T6478" s="75" t="s">
        <v>1326</v>
      </c>
      <c r="U6478" s="75"/>
      <c r="V6478" s="75"/>
    </row>
    <row r="6479" spans="1:22" s="8" customFormat="1" ht="37.5" x14ac:dyDescent="0.3">
      <c r="A6479" s="16">
        <v>6474</v>
      </c>
      <c r="B6479" s="21" t="s">
        <v>5108</v>
      </c>
      <c r="C6479" s="16" t="s">
        <v>5107</v>
      </c>
      <c r="D6479" s="16" t="s">
        <v>1222</v>
      </c>
      <c r="E6479" s="16" t="s">
        <v>10461</v>
      </c>
      <c r="F6479" s="16"/>
      <c r="G6479" s="75" t="s">
        <v>7084</v>
      </c>
      <c r="H6479" s="257">
        <v>1164800</v>
      </c>
      <c r="I6479" s="257" t="s">
        <v>10462</v>
      </c>
      <c r="J6479" s="75"/>
      <c r="K6479" s="75"/>
      <c r="L6479" s="75"/>
      <c r="M6479" s="75"/>
      <c r="N6479" s="75"/>
      <c r="O6479" s="75"/>
      <c r="P6479" s="75"/>
      <c r="Q6479" s="75"/>
      <c r="R6479" s="16">
        <v>1164800</v>
      </c>
      <c r="S6479" s="75">
        <v>52</v>
      </c>
      <c r="T6479" s="75" t="s">
        <v>76</v>
      </c>
      <c r="U6479" s="75" t="s">
        <v>2567</v>
      </c>
      <c r="V6479" s="75" t="s">
        <v>10463</v>
      </c>
    </row>
    <row r="6480" spans="1:22" s="8" customFormat="1" ht="93.75" x14ac:dyDescent="0.3">
      <c r="A6480" s="16">
        <v>6475</v>
      </c>
      <c r="B6480" s="21" t="s">
        <v>435</v>
      </c>
      <c r="C6480" s="16" t="s">
        <v>2483</v>
      </c>
      <c r="D6480" s="16" t="s">
        <v>2484</v>
      </c>
      <c r="E6480" s="16" t="s">
        <v>10590</v>
      </c>
      <c r="F6480" s="16"/>
      <c r="G6480" s="75" t="s">
        <v>9115</v>
      </c>
      <c r="H6480" s="257">
        <v>1164800</v>
      </c>
      <c r="I6480" s="257" t="s">
        <v>9338</v>
      </c>
      <c r="J6480" s="75"/>
      <c r="K6480" s="75"/>
      <c r="L6480" s="75"/>
      <c r="M6480" s="75"/>
      <c r="N6480" s="75"/>
      <c r="O6480" s="75"/>
      <c r="P6480" s="75"/>
      <c r="Q6480" s="75"/>
      <c r="R6480" s="16">
        <v>1164800</v>
      </c>
      <c r="S6480" s="75">
        <v>40</v>
      </c>
      <c r="T6480" s="75" t="s">
        <v>76</v>
      </c>
      <c r="U6480" s="75" t="s">
        <v>83</v>
      </c>
      <c r="V6480" s="75" t="s">
        <v>10591</v>
      </c>
    </row>
    <row r="6481" spans="1:22" s="8" customFormat="1" x14ac:dyDescent="0.3">
      <c r="A6481" s="16">
        <v>6476</v>
      </c>
      <c r="B6481" s="21" t="s">
        <v>2062</v>
      </c>
      <c r="C6481" s="16" t="s">
        <v>4434</v>
      </c>
      <c r="D6481" s="16" t="s">
        <v>1954</v>
      </c>
      <c r="E6481" s="16" t="s">
        <v>7176</v>
      </c>
      <c r="F6481" s="16"/>
      <c r="G6481" s="75" t="s">
        <v>7084</v>
      </c>
      <c r="H6481" s="257">
        <v>1164800</v>
      </c>
      <c r="I6481" s="257" t="s">
        <v>9486</v>
      </c>
      <c r="J6481" s="75"/>
      <c r="K6481" s="75"/>
      <c r="L6481" s="75"/>
      <c r="M6481" s="75"/>
      <c r="N6481" s="75"/>
      <c r="O6481" s="75"/>
      <c r="P6481" s="75"/>
      <c r="Q6481" s="75"/>
      <c r="R6481" s="16">
        <v>1164800</v>
      </c>
      <c r="S6481" s="75">
        <v>160</v>
      </c>
      <c r="T6481" s="75" t="s">
        <v>76</v>
      </c>
      <c r="U6481" s="75" t="s">
        <v>2567</v>
      </c>
      <c r="V6481" s="75" t="s">
        <v>10761</v>
      </c>
    </row>
    <row r="6482" spans="1:22" s="8" customFormat="1" ht="56.25" x14ac:dyDescent="0.3">
      <c r="A6482" s="16">
        <v>6477</v>
      </c>
      <c r="B6482" s="51" t="s">
        <v>8766</v>
      </c>
      <c r="C6482" s="51" t="s">
        <v>8765</v>
      </c>
      <c r="D6482" s="51" t="s">
        <v>1501</v>
      </c>
      <c r="E6482" s="51" t="s">
        <v>15277</v>
      </c>
      <c r="F6482" s="40" t="s">
        <v>14449</v>
      </c>
      <c r="G6482" s="256" t="s">
        <v>9115</v>
      </c>
      <c r="H6482" s="502">
        <v>1164800</v>
      </c>
      <c r="I6482" s="257" t="s">
        <v>9266</v>
      </c>
      <c r="J6482" s="82"/>
      <c r="K6482" s="82"/>
      <c r="L6482" s="82"/>
      <c r="M6482" s="82"/>
      <c r="N6482" s="82"/>
      <c r="O6482" s="82"/>
      <c r="P6482" s="82"/>
      <c r="Q6482" s="82"/>
      <c r="R6482" s="16">
        <v>1164800</v>
      </c>
      <c r="S6482" s="75">
        <v>4</v>
      </c>
      <c r="T6482" s="256" t="s">
        <v>14655</v>
      </c>
      <c r="U6482" s="256"/>
      <c r="V6482" s="82"/>
    </row>
    <row r="6483" spans="1:22" s="8" customFormat="1" ht="93.75" x14ac:dyDescent="0.3">
      <c r="A6483" s="16">
        <v>6478</v>
      </c>
      <c r="B6483" s="21" t="s">
        <v>9011</v>
      </c>
      <c r="C6483" s="16" t="s">
        <v>4612</v>
      </c>
      <c r="D6483" s="16" t="s">
        <v>320</v>
      </c>
      <c r="E6483" s="16" t="s">
        <v>4613</v>
      </c>
      <c r="F6483" s="16"/>
      <c r="G6483" s="75" t="s">
        <v>33</v>
      </c>
      <c r="H6483" s="257">
        <v>188020</v>
      </c>
      <c r="I6483" s="257">
        <v>170</v>
      </c>
      <c r="J6483" s="75">
        <v>258804</v>
      </c>
      <c r="K6483" s="75">
        <v>195</v>
      </c>
      <c r="L6483" s="75">
        <v>238896</v>
      </c>
      <c r="M6483" s="75">
        <v>180</v>
      </c>
      <c r="N6483" s="75">
        <v>238896</v>
      </c>
      <c r="O6483" s="75">
        <v>180</v>
      </c>
      <c r="P6483" s="75">
        <v>238896</v>
      </c>
      <c r="Q6483" s="75">
        <v>180</v>
      </c>
      <c r="R6483" s="16">
        <v>1163512</v>
      </c>
      <c r="S6483" s="75">
        <v>905</v>
      </c>
      <c r="T6483" s="75" t="s">
        <v>213</v>
      </c>
      <c r="U6483" s="75" t="s">
        <v>35</v>
      </c>
      <c r="V6483" s="75" t="s">
        <v>9012</v>
      </c>
    </row>
    <row r="6484" spans="1:22" s="8" customFormat="1" ht="393.75" x14ac:dyDescent="0.3">
      <c r="A6484" s="16">
        <v>6479</v>
      </c>
      <c r="B6484" s="21" t="s">
        <v>4822</v>
      </c>
      <c r="C6484" s="16" t="s">
        <v>4823</v>
      </c>
      <c r="D6484" s="16" t="s">
        <v>4824</v>
      </c>
      <c r="E6484" s="16" t="s">
        <v>4825</v>
      </c>
      <c r="F6484" s="16"/>
      <c r="G6484" s="75" t="s">
        <v>33</v>
      </c>
      <c r="H6484" s="257">
        <v>118563.3</v>
      </c>
      <c r="I6484" s="257">
        <v>30</v>
      </c>
      <c r="J6484" s="75">
        <v>261202.5</v>
      </c>
      <c r="K6484" s="75">
        <v>45</v>
      </c>
      <c r="L6484" s="75">
        <v>261202.5</v>
      </c>
      <c r="M6484" s="75">
        <v>45</v>
      </c>
      <c r="N6484" s="75">
        <v>261202.5</v>
      </c>
      <c r="O6484" s="75">
        <v>45</v>
      </c>
      <c r="P6484" s="75">
        <v>261202.5</v>
      </c>
      <c r="Q6484" s="75">
        <v>45</v>
      </c>
      <c r="R6484" s="16">
        <v>1163373.3</v>
      </c>
      <c r="S6484" s="75">
        <v>210</v>
      </c>
      <c r="T6484" s="75" t="s">
        <v>25</v>
      </c>
      <c r="U6484" s="75" t="s">
        <v>35</v>
      </c>
      <c r="V6484" s="75" t="s">
        <v>11240</v>
      </c>
    </row>
    <row r="6485" spans="1:22" s="8" customFormat="1" ht="409.5" x14ac:dyDescent="0.3">
      <c r="A6485" s="16">
        <v>6480</v>
      </c>
      <c r="B6485" s="21" t="s">
        <v>4831</v>
      </c>
      <c r="C6485" s="16" t="s">
        <v>4314</v>
      </c>
      <c r="D6485" s="16" t="s">
        <v>4315</v>
      </c>
      <c r="E6485" s="16" t="s">
        <v>4832</v>
      </c>
      <c r="F6485" s="16"/>
      <c r="G6485" s="75" t="s">
        <v>33</v>
      </c>
      <c r="H6485" s="257">
        <v>219198.28000000003</v>
      </c>
      <c r="I6485" s="257">
        <v>92</v>
      </c>
      <c r="J6485" s="75">
        <v>235389</v>
      </c>
      <c r="K6485" s="75">
        <v>84</v>
      </c>
      <c r="L6485" s="75">
        <v>235389</v>
      </c>
      <c r="M6485" s="75">
        <v>84</v>
      </c>
      <c r="N6485" s="75">
        <v>235389</v>
      </c>
      <c r="O6485" s="75">
        <v>84</v>
      </c>
      <c r="P6485" s="75">
        <v>235389</v>
      </c>
      <c r="Q6485" s="75">
        <v>84</v>
      </c>
      <c r="R6485" s="16">
        <v>1160754.28</v>
      </c>
      <c r="S6485" s="75">
        <v>428</v>
      </c>
      <c r="T6485" s="75" t="s">
        <v>25</v>
      </c>
      <c r="U6485" s="75" t="s">
        <v>455</v>
      </c>
      <c r="V6485" s="75" t="s">
        <v>4833</v>
      </c>
    </row>
    <row r="6486" spans="1:22" s="8" customFormat="1" ht="93.75" x14ac:dyDescent="0.3">
      <c r="A6486" s="16">
        <v>6481</v>
      </c>
      <c r="B6486" s="21" t="s">
        <v>194</v>
      </c>
      <c r="C6486" s="16" t="s">
        <v>9242</v>
      </c>
      <c r="D6486" s="16" t="s">
        <v>9243</v>
      </c>
      <c r="E6486" s="16" t="s">
        <v>9244</v>
      </c>
      <c r="F6486" s="16"/>
      <c r="G6486" s="75" t="s">
        <v>9115</v>
      </c>
      <c r="H6486" s="257">
        <v>1159773.8899999999</v>
      </c>
      <c r="I6486" s="257" t="s">
        <v>9227</v>
      </c>
      <c r="J6486" s="75"/>
      <c r="K6486" s="75"/>
      <c r="L6486" s="75"/>
      <c r="M6486" s="75"/>
      <c r="N6486" s="75"/>
      <c r="O6486" s="75"/>
      <c r="P6486" s="75"/>
      <c r="Q6486" s="75"/>
      <c r="R6486" s="16">
        <v>1159773.8899999999</v>
      </c>
      <c r="S6486" s="75">
        <v>120</v>
      </c>
      <c r="T6486" s="75" t="s">
        <v>1326</v>
      </c>
      <c r="U6486" s="75"/>
      <c r="V6486" s="75"/>
    </row>
    <row r="6487" spans="1:22" s="8" customFormat="1" ht="56.25" x14ac:dyDescent="0.3">
      <c r="A6487" s="16">
        <v>6482</v>
      </c>
      <c r="B6487" s="16" t="s">
        <v>5365</v>
      </c>
      <c r="C6487" s="16" t="s">
        <v>5366</v>
      </c>
      <c r="D6487" s="16" t="s">
        <v>5367</v>
      </c>
      <c r="E6487" s="16" t="s">
        <v>13737</v>
      </c>
      <c r="F6487" s="16"/>
      <c r="G6487" s="71" t="s">
        <v>9115</v>
      </c>
      <c r="H6487" s="104">
        <v>1158899.99</v>
      </c>
      <c r="I6487" s="104" t="s">
        <v>9130</v>
      </c>
      <c r="J6487" s="104"/>
      <c r="K6487" s="104"/>
      <c r="L6487" s="104"/>
      <c r="M6487" s="104"/>
      <c r="N6487" s="104"/>
      <c r="O6487" s="104"/>
      <c r="P6487" s="104"/>
      <c r="Q6487" s="104"/>
      <c r="R6487" s="16">
        <v>1158899.99</v>
      </c>
      <c r="S6487" s="339">
        <v>3</v>
      </c>
      <c r="T6487" s="92" t="s">
        <v>13573</v>
      </c>
      <c r="U6487" s="105"/>
      <c r="V6487" s="105" t="s">
        <v>10929</v>
      </c>
    </row>
    <row r="6488" spans="1:22" s="8" customFormat="1" ht="56.25" x14ac:dyDescent="0.3">
      <c r="A6488" s="16">
        <v>6483</v>
      </c>
      <c r="B6488" s="21" t="s">
        <v>9013</v>
      </c>
      <c r="C6488" s="16" t="s">
        <v>558</v>
      </c>
      <c r="D6488" s="16" t="s">
        <v>8398</v>
      </c>
      <c r="E6488" s="16" t="s">
        <v>559</v>
      </c>
      <c r="F6488" s="16"/>
      <c r="G6488" s="75" t="s">
        <v>33</v>
      </c>
      <c r="H6488" s="257">
        <v>61271.999999999993</v>
      </c>
      <c r="I6488" s="257">
        <v>69</v>
      </c>
      <c r="J6488" s="75">
        <v>302100</v>
      </c>
      <c r="K6488" s="75">
        <v>285</v>
      </c>
      <c r="L6488" s="75">
        <v>265000</v>
      </c>
      <c r="M6488" s="75">
        <v>250</v>
      </c>
      <c r="N6488" s="75">
        <v>265000</v>
      </c>
      <c r="O6488" s="75">
        <v>250</v>
      </c>
      <c r="P6488" s="75">
        <v>265000</v>
      </c>
      <c r="Q6488" s="75">
        <v>250</v>
      </c>
      <c r="R6488" s="16">
        <v>1158372</v>
      </c>
      <c r="S6488" s="75">
        <v>1104</v>
      </c>
      <c r="T6488" s="75" t="s">
        <v>213</v>
      </c>
      <c r="U6488" s="75" t="s">
        <v>35</v>
      </c>
      <c r="V6488" s="75" t="s">
        <v>7781</v>
      </c>
    </row>
    <row r="6489" spans="1:22" s="8" customFormat="1" ht="262.5" x14ac:dyDescent="0.3">
      <c r="A6489" s="16">
        <v>6484</v>
      </c>
      <c r="B6489" s="21" t="s">
        <v>9014</v>
      </c>
      <c r="C6489" s="16" t="s">
        <v>673</v>
      </c>
      <c r="D6489" s="16" t="s">
        <v>417</v>
      </c>
      <c r="E6489" s="16" t="s">
        <v>674</v>
      </c>
      <c r="F6489" s="16"/>
      <c r="G6489" s="75" t="s">
        <v>33</v>
      </c>
      <c r="H6489" s="257">
        <v>245699.99999999997</v>
      </c>
      <c r="I6489" s="257">
        <v>13</v>
      </c>
      <c r="J6489" s="75">
        <v>228024.72000000003</v>
      </c>
      <c r="K6489" s="75">
        <v>12</v>
      </c>
      <c r="L6489" s="75">
        <v>228024.72000000003</v>
      </c>
      <c r="M6489" s="75">
        <v>12</v>
      </c>
      <c r="N6489" s="75">
        <v>228024.72000000003</v>
      </c>
      <c r="O6489" s="75">
        <v>12</v>
      </c>
      <c r="P6489" s="75">
        <v>228024.72000000003</v>
      </c>
      <c r="Q6489" s="75">
        <v>12</v>
      </c>
      <c r="R6489" s="16">
        <v>1157798.8799999999</v>
      </c>
      <c r="S6489" s="75">
        <v>61</v>
      </c>
      <c r="T6489" s="75" t="s">
        <v>213</v>
      </c>
      <c r="U6489" s="75" t="s">
        <v>35</v>
      </c>
      <c r="V6489" s="75" t="s">
        <v>8324</v>
      </c>
    </row>
    <row r="6490" spans="1:22" s="8" customFormat="1" ht="131.25" x14ac:dyDescent="0.3">
      <c r="A6490" s="16">
        <v>6485</v>
      </c>
      <c r="B6490" s="21" t="s">
        <v>9015</v>
      </c>
      <c r="C6490" s="16" t="s">
        <v>5712</v>
      </c>
      <c r="D6490" s="16" t="e">
        <v>#N/A</v>
      </c>
      <c r="E6490" s="16" t="e">
        <v>#N/A</v>
      </c>
      <c r="F6490" s="16"/>
      <c r="G6490" s="75" t="s">
        <v>24</v>
      </c>
      <c r="H6490" s="257">
        <v>289440</v>
      </c>
      <c r="I6490" s="257">
        <v>9</v>
      </c>
      <c r="J6490" s="75">
        <v>0</v>
      </c>
      <c r="K6490" s="75">
        <v>0</v>
      </c>
      <c r="L6490" s="75">
        <v>289440</v>
      </c>
      <c r="M6490" s="75">
        <v>9</v>
      </c>
      <c r="N6490" s="75">
        <v>289440</v>
      </c>
      <c r="O6490" s="75">
        <v>0</v>
      </c>
      <c r="P6490" s="75">
        <v>289440</v>
      </c>
      <c r="Q6490" s="75">
        <v>9</v>
      </c>
      <c r="R6490" s="16">
        <v>1157760</v>
      </c>
      <c r="S6490" s="75">
        <v>27</v>
      </c>
      <c r="T6490" s="75" t="s">
        <v>213</v>
      </c>
      <c r="U6490" s="75" t="s">
        <v>7048</v>
      </c>
      <c r="V6490" s="75" t="s">
        <v>7048</v>
      </c>
    </row>
    <row r="6491" spans="1:22" s="8" customFormat="1" ht="37.5" x14ac:dyDescent="0.3">
      <c r="A6491" s="16">
        <v>6486</v>
      </c>
      <c r="B6491" s="21" t="s">
        <v>792</v>
      </c>
      <c r="C6491" s="16" t="s">
        <v>793</v>
      </c>
      <c r="D6491" s="16" t="s">
        <v>794</v>
      </c>
      <c r="E6491" s="16" t="s">
        <v>792</v>
      </c>
      <c r="F6491" s="16"/>
      <c r="G6491" s="75" t="s">
        <v>9115</v>
      </c>
      <c r="H6491" s="257">
        <v>1157667.8400000001</v>
      </c>
      <c r="I6491" s="257" t="s">
        <v>10613</v>
      </c>
      <c r="J6491" s="75"/>
      <c r="K6491" s="75"/>
      <c r="L6491" s="75"/>
      <c r="M6491" s="75"/>
      <c r="N6491" s="75"/>
      <c r="O6491" s="75"/>
      <c r="P6491" s="75"/>
      <c r="Q6491" s="75"/>
      <c r="R6491" s="16">
        <v>1157667.8400000001</v>
      </c>
      <c r="S6491" s="75">
        <v>18</v>
      </c>
      <c r="T6491" s="75" t="s">
        <v>76</v>
      </c>
      <c r="U6491" s="75" t="s">
        <v>2567</v>
      </c>
      <c r="V6491" s="75" t="s">
        <v>10612</v>
      </c>
    </row>
    <row r="6492" spans="1:22" s="8" customFormat="1" x14ac:dyDescent="0.3">
      <c r="A6492" s="16">
        <v>6487</v>
      </c>
      <c r="B6492" s="21" t="s">
        <v>5839</v>
      </c>
      <c r="C6492" s="16" t="s">
        <v>4657</v>
      </c>
      <c r="D6492" s="16" t="s">
        <v>4658</v>
      </c>
      <c r="E6492" s="16" t="s">
        <v>10883</v>
      </c>
      <c r="F6492" s="16"/>
      <c r="G6492" s="75" t="s">
        <v>9115</v>
      </c>
      <c r="H6492" s="257">
        <v>1157654.3999999999</v>
      </c>
      <c r="I6492" s="257" t="s">
        <v>9404</v>
      </c>
      <c r="J6492" s="75"/>
      <c r="K6492" s="75"/>
      <c r="L6492" s="75"/>
      <c r="M6492" s="75"/>
      <c r="N6492" s="75"/>
      <c r="O6492" s="75"/>
      <c r="P6492" s="75"/>
      <c r="Q6492" s="75"/>
      <c r="R6492" s="16">
        <v>1157654.3999999999</v>
      </c>
      <c r="S6492" s="75">
        <v>30</v>
      </c>
      <c r="T6492" s="75" t="s">
        <v>76</v>
      </c>
      <c r="U6492" s="75" t="s">
        <v>2567</v>
      </c>
      <c r="V6492" s="75" t="s">
        <v>10884</v>
      </c>
    </row>
    <row r="6493" spans="1:22" s="8" customFormat="1" ht="75" x14ac:dyDescent="0.3">
      <c r="A6493" s="16">
        <v>6488</v>
      </c>
      <c r="B6493" s="21" t="s">
        <v>9016</v>
      </c>
      <c r="C6493" s="16" t="s">
        <v>7991</v>
      </c>
      <c r="D6493" s="16" t="s">
        <v>320</v>
      </c>
      <c r="E6493" s="16" t="s">
        <v>7992</v>
      </c>
      <c r="F6493" s="16"/>
      <c r="G6493" s="75" t="s">
        <v>33</v>
      </c>
      <c r="H6493" s="257">
        <v>289380</v>
      </c>
      <c r="I6493" s="257">
        <v>42</v>
      </c>
      <c r="J6493" s="75">
        <v>0</v>
      </c>
      <c r="K6493" s="75">
        <v>0</v>
      </c>
      <c r="L6493" s="75">
        <v>289380</v>
      </c>
      <c r="M6493" s="75">
        <v>42</v>
      </c>
      <c r="N6493" s="75">
        <v>289380</v>
      </c>
      <c r="O6493" s="75">
        <v>42</v>
      </c>
      <c r="P6493" s="75">
        <v>289380</v>
      </c>
      <c r="Q6493" s="75">
        <v>42</v>
      </c>
      <c r="R6493" s="16">
        <v>1157520</v>
      </c>
      <c r="S6493" s="75">
        <v>168</v>
      </c>
      <c r="T6493" s="75" t="s">
        <v>213</v>
      </c>
      <c r="U6493" s="75" t="s">
        <v>1210</v>
      </c>
      <c r="V6493" s="75" t="s">
        <v>9017</v>
      </c>
    </row>
    <row r="6494" spans="1:22" s="8" customFormat="1" ht="37.5" x14ac:dyDescent="0.3">
      <c r="A6494" s="16">
        <v>6489</v>
      </c>
      <c r="B6494" s="21" t="s">
        <v>773</v>
      </c>
      <c r="C6494" s="16" t="s">
        <v>9483</v>
      </c>
      <c r="D6494" s="16" t="s">
        <v>9484</v>
      </c>
      <c r="E6494" s="16" t="s">
        <v>9485</v>
      </c>
      <c r="F6494" s="16"/>
      <c r="G6494" s="75" t="s">
        <v>7084</v>
      </c>
      <c r="H6494" s="257">
        <v>1157295.1000000001</v>
      </c>
      <c r="I6494" s="257" t="s">
        <v>9486</v>
      </c>
      <c r="J6494" s="75"/>
      <c r="K6494" s="75"/>
      <c r="L6494" s="75"/>
      <c r="M6494" s="75"/>
      <c r="N6494" s="75"/>
      <c r="O6494" s="75"/>
      <c r="P6494" s="75"/>
      <c r="Q6494" s="75"/>
      <c r="R6494" s="16">
        <v>1157295.1000000001</v>
      </c>
      <c r="S6494" s="75">
        <v>160</v>
      </c>
      <c r="T6494" s="75" t="s">
        <v>1326</v>
      </c>
      <c r="U6494" s="75"/>
      <c r="V6494" s="75"/>
    </row>
    <row r="6495" spans="1:22" s="8" customFormat="1" ht="56.25" x14ac:dyDescent="0.3">
      <c r="A6495" s="16">
        <v>6490</v>
      </c>
      <c r="B6495" s="21" t="s">
        <v>6977</v>
      </c>
      <c r="C6495" s="16" t="s">
        <v>9285</v>
      </c>
      <c r="D6495" s="16" t="s">
        <v>9232</v>
      </c>
      <c r="E6495" s="16" t="s">
        <v>9286</v>
      </c>
      <c r="F6495" s="16"/>
      <c r="G6495" s="75" t="s">
        <v>9115</v>
      </c>
      <c r="H6495" s="257">
        <v>1156399.19</v>
      </c>
      <c r="I6495" s="257" t="s">
        <v>9266</v>
      </c>
      <c r="J6495" s="75"/>
      <c r="K6495" s="75"/>
      <c r="L6495" s="75"/>
      <c r="M6495" s="75"/>
      <c r="N6495" s="75"/>
      <c r="O6495" s="75"/>
      <c r="P6495" s="75"/>
      <c r="Q6495" s="75"/>
      <c r="R6495" s="16">
        <v>1156399.19</v>
      </c>
      <c r="S6495" s="75">
        <v>4</v>
      </c>
      <c r="T6495" s="75" t="s">
        <v>1326</v>
      </c>
      <c r="U6495" s="75"/>
      <c r="V6495" s="75"/>
    </row>
    <row r="6496" spans="1:22" s="8" customFormat="1" ht="300" x14ac:dyDescent="0.3">
      <c r="A6496" s="16">
        <v>6491</v>
      </c>
      <c r="B6496" s="21" t="s">
        <v>6617</v>
      </c>
      <c r="C6496" s="16" t="s">
        <v>6618</v>
      </c>
      <c r="D6496" s="16" t="s">
        <v>2025</v>
      </c>
      <c r="E6496" s="16" t="s">
        <v>6619</v>
      </c>
      <c r="F6496" s="16"/>
      <c r="G6496" s="75" t="s">
        <v>1493</v>
      </c>
      <c r="H6496" s="257">
        <v>1156325</v>
      </c>
      <c r="I6496" s="257">
        <v>25</v>
      </c>
      <c r="J6496" s="75">
        <v>0</v>
      </c>
      <c r="K6496" s="75">
        <v>0</v>
      </c>
      <c r="L6496" s="75">
        <v>0</v>
      </c>
      <c r="M6496" s="75">
        <v>0</v>
      </c>
      <c r="N6496" s="75">
        <v>0</v>
      </c>
      <c r="O6496" s="75">
        <v>0</v>
      </c>
      <c r="P6496" s="75">
        <v>0</v>
      </c>
      <c r="Q6496" s="75">
        <v>0</v>
      </c>
      <c r="R6496" s="16">
        <v>1156325</v>
      </c>
      <c r="S6496" s="75">
        <v>25</v>
      </c>
      <c r="T6496" s="75" t="s">
        <v>76</v>
      </c>
      <c r="U6496" s="75"/>
      <c r="V6496" s="75"/>
    </row>
    <row r="6497" spans="1:22" s="8" customFormat="1" ht="37.5" x14ac:dyDescent="0.3">
      <c r="A6497" s="16">
        <v>6492</v>
      </c>
      <c r="B6497" s="21" t="s">
        <v>1870</v>
      </c>
      <c r="C6497" s="16" t="s">
        <v>1871</v>
      </c>
      <c r="D6497" s="16" t="s">
        <v>266</v>
      </c>
      <c r="E6497" s="16" t="s">
        <v>9488</v>
      </c>
      <c r="F6497" s="16"/>
      <c r="G6497" s="75" t="s">
        <v>9115</v>
      </c>
      <c r="H6497" s="257">
        <v>1156247.8999999999</v>
      </c>
      <c r="I6497" s="257" t="s">
        <v>9404</v>
      </c>
      <c r="J6497" s="75"/>
      <c r="K6497" s="75"/>
      <c r="L6497" s="75"/>
      <c r="M6497" s="75"/>
      <c r="N6497" s="75"/>
      <c r="O6497" s="75"/>
      <c r="P6497" s="75"/>
      <c r="Q6497" s="75"/>
      <c r="R6497" s="16">
        <v>1156247.8999999999</v>
      </c>
      <c r="S6497" s="75">
        <v>30</v>
      </c>
      <c r="T6497" s="75" t="s">
        <v>1326</v>
      </c>
      <c r="U6497" s="75"/>
      <c r="V6497" s="75"/>
    </row>
    <row r="6498" spans="1:22" s="8" customFormat="1" ht="75" x14ac:dyDescent="0.3">
      <c r="A6498" s="16">
        <v>6493</v>
      </c>
      <c r="B6498" s="16" t="s">
        <v>915</v>
      </c>
      <c r="C6498" s="16" t="s">
        <v>916</v>
      </c>
      <c r="D6498" s="16" t="s">
        <v>917</v>
      </c>
      <c r="E6498" s="16" t="s">
        <v>13194</v>
      </c>
      <c r="F6498" s="16"/>
      <c r="G6498" s="71" t="s">
        <v>9115</v>
      </c>
      <c r="H6498" s="104">
        <v>1155519.95</v>
      </c>
      <c r="I6498" s="104" t="s">
        <v>9252</v>
      </c>
      <c r="J6498" s="104"/>
      <c r="K6498" s="104"/>
      <c r="L6498" s="104"/>
      <c r="M6498" s="104"/>
      <c r="N6498" s="104"/>
      <c r="O6498" s="104"/>
      <c r="P6498" s="104"/>
      <c r="Q6498" s="104"/>
      <c r="R6498" s="16">
        <v>1155519.95</v>
      </c>
      <c r="S6498" s="339">
        <v>16</v>
      </c>
      <c r="T6498" s="76" t="s">
        <v>12910</v>
      </c>
      <c r="U6498" s="105" t="s">
        <v>2567</v>
      </c>
      <c r="V6498" s="105"/>
    </row>
    <row r="6499" spans="1:22" s="8" customFormat="1" ht="112.5" x14ac:dyDescent="0.3">
      <c r="A6499" s="16">
        <v>6494</v>
      </c>
      <c r="B6499" s="21" t="s">
        <v>5894</v>
      </c>
      <c r="C6499" s="16" t="s">
        <v>5895</v>
      </c>
      <c r="D6499" s="16" t="s">
        <v>5896</v>
      </c>
      <c r="E6499" s="16" t="s">
        <v>5897</v>
      </c>
      <c r="F6499" s="16"/>
      <c r="G6499" s="75" t="s">
        <v>24</v>
      </c>
      <c r="H6499" s="257">
        <v>1155000</v>
      </c>
      <c r="I6499" s="257">
        <v>1050</v>
      </c>
      <c r="J6499" s="75">
        <v>0</v>
      </c>
      <c r="K6499" s="75">
        <v>0</v>
      </c>
      <c r="L6499" s="75">
        <v>0</v>
      </c>
      <c r="M6499" s="75">
        <v>0</v>
      </c>
      <c r="N6499" s="75">
        <v>0</v>
      </c>
      <c r="O6499" s="75">
        <v>0</v>
      </c>
      <c r="P6499" s="75">
        <v>0</v>
      </c>
      <c r="Q6499" s="75">
        <v>0</v>
      </c>
      <c r="R6499" s="16">
        <v>1155000</v>
      </c>
      <c r="S6499" s="75">
        <v>1050</v>
      </c>
      <c r="T6499" s="75" t="s">
        <v>76</v>
      </c>
      <c r="U6499" s="75" t="s">
        <v>350</v>
      </c>
      <c r="V6499" s="75" t="s">
        <v>5898</v>
      </c>
    </row>
    <row r="6500" spans="1:22" s="8" customFormat="1" ht="409.5" x14ac:dyDescent="0.3">
      <c r="A6500" s="16">
        <v>6495</v>
      </c>
      <c r="B6500" s="21" t="s">
        <v>6665</v>
      </c>
      <c r="C6500" s="16" t="s">
        <v>6666</v>
      </c>
      <c r="D6500" s="16" t="s">
        <v>6667</v>
      </c>
      <c r="E6500" s="16" t="s">
        <v>6668</v>
      </c>
      <c r="F6500" s="16"/>
      <c r="G6500" s="75" t="s">
        <v>1493</v>
      </c>
      <c r="H6500" s="257">
        <v>1155000</v>
      </c>
      <c r="I6500" s="257">
        <v>200</v>
      </c>
      <c r="J6500" s="75">
        <v>0</v>
      </c>
      <c r="K6500" s="75">
        <v>0</v>
      </c>
      <c r="L6500" s="75">
        <v>0</v>
      </c>
      <c r="M6500" s="75">
        <v>0</v>
      </c>
      <c r="N6500" s="75">
        <v>0</v>
      </c>
      <c r="O6500" s="75">
        <v>0</v>
      </c>
      <c r="P6500" s="75">
        <v>0</v>
      </c>
      <c r="Q6500" s="75">
        <v>0</v>
      </c>
      <c r="R6500" s="16">
        <v>1155000</v>
      </c>
      <c r="S6500" s="75">
        <v>200</v>
      </c>
      <c r="T6500" s="75" t="s">
        <v>76</v>
      </c>
      <c r="U6500" s="75"/>
      <c r="V6500" s="75"/>
    </row>
    <row r="6501" spans="1:22" s="8" customFormat="1" ht="93.75" x14ac:dyDescent="0.3">
      <c r="A6501" s="16">
        <v>6496</v>
      </c>
      <c r="B6501" s="114" t="s">
        <v>11055</v>
      </c>
      <c r="C6501" s="114" t="s">
        <v>11408</v>
      </c>
      <c r="D6501" s="114" t="s">
        <v>11409</v>
      </c>
      <c r="E6501" s="114" t="s">
        <v>14323</v>
      </c>
      <c r="F6501" s="114"/>
      <c r="G6501" s="77" t="s">
        <v>33</v>
      </c>
      <c r="H6501" s="85">
        <v>323000</v>
      </c>
      <c r="I6501" s="87">
        <v>862</v>
      </c>
      <c r="J6501" s="81">
        <v>187354.98839907191</v>
      </c>
      <c r="K6501" s="81">
        <v>500</v>
      </c>
      <c r="L6501" s="81">
        <v>200469.83758700694</v>
      </c>
      <c r="M6501" s="81">
        <v>500</v>
      </c>
      <c r="N6501" s="81">
        <v>214502.72621809744</v>
      </c>
      <c r="O6501" s="81">
        <v>500</v>
      </c>
      <c r="P6501" s="81">
        <v>229517.91705336428</v>
      </c>
      <c r="Q6501" s="81">
        <v>500</v>
      </c>
      <c r="R6501" s="16">
        <v>1154845.4692575405</v>
      </c>
      <c r="S6501" s="81">
        <v>2862</v>
      </c>
      <c r="T6501" s="81" t="s">
        <v>13999</v>
      </c>
      <c r="U6501" s="80" t="s">
        <v>83</v>
      </c>
      <c r="V6501" s="80"/>
    </row>
    <row r="6502" spans="1:22" s="8" customFormat="1" x14ac:dyDescent="0.3">
      <c r="A6502" s="16">
        <v>6497</v>
      </c>
      <c r="B6502" s="21" t="s">
        <v>4470</v>
      </c>
      <c r="C6502" s="16" t="s">
        <v>7022</v>
      </c>
      <c r="D6502" s="16" t="s">
        <v>1601</v>
      </c>
      <c r="E6502" s="16" t="s">
        <v>10646</v>
      </c>
      <c r="F6502" s="16"/>
      <c r="G6502" s="75" t="s">
        <v>9115</v>
      </c>
      <c r="H6502" s="257">
        <v>1153938.24</v>
      </c>
      <c r="I6502" s="257" t="s">
        <v>9120</v>
      </c>
      <c r="J6502" s="75"/>
      <c r="K6502" s="75"/>
      <c r="L6502" s="75"/>
      <c r="M6502" s="75"/>
      <c r="N6502" s="75"/>
      <c r="O6502" s="75"/>
      <c r="P6502" s="75"/>
      <c r="Q6502" s="75"/>
      <c r="R6502" s="16">
        <v>1153938.24</v>
      </c>
      <c r="S6502" s="75">
        <v>2</v>
      </c>
      <c r="T6502" s="75" t="s">
        <v>76</v>
      </c>
      <c r="U6502" s="75" t="s">
        <v>2567</v>
      </c>
      <c r="V6502" s="75" t="s">
        <v>10648</v>
      </c>
    </row>
    <row r="6503" spans="1:22" s="8" customFormat="1" x14ac:dyDescent="0.3">
      <c r="A6503" s="16">
        <v>6498</v>
      </c>
      <c r="B6503" s="21" t="s">
        <v>4470</v>
      </c>
      <c r="C6503" s="16" t="s">
        <v>7022</v>
      </c>
      <c r="D6503" s="16" t="s">
        <v>1601</v>
      </c>
      <c r="E6503" s="16" t="s">
        <v>10646</v>
      </c>
      <c r="F6503" s="16"/>
      <c r="G6503" s="75" t="s">
        <v>9115</v>
      </c>
      <c r="H6503" s="257">
        <v>1153938.24</v>
      </c>
      <c r="I6503" s="257" t="s">
        <v>9120</v>
      </c>
      <c r="J6503" s="75"/>
      <c r="K6503" s="75"/>
      <c r="L6503" s="75"/>
      <c r="M6503" s="75"/>
      <c r="N6503" s="75"/>
      <c r="O6503" s="75"/>
      <c r="P6503" s="75"/>
      <c r="Q6503" s="75"/>
      <c r="R6503" s="16">
        <v>1153938.24</v>
      </c>
      <c r="S6503" s="75">
        <v>2</v>
      </c>
      <c r="T6503" s="75" t="s">
        <v>76</v>
      </c>
      <c r="U6503" s="75" t="s">
        <v>2567</v>
      </c>
      <c r="V6503" s="75" t="s">
        <v>10648</v>
      </c>
    </row>
    <row r="6504" spans="1:22" s="8" customFormat="1" ht="168.75" x14ac:dyDescent="0.3">
      <c r="A6504" s="16">
        <v>6499</v>
      </c>
      <c r="B6504" s="21" t="s">
        <v>538</v>
      </c>
      <c r="C6504" s="16" t="s">
        <v>1866</v>
      </c>
      <c r="D6504" s="16" t="s">
        <v>1867</v>
      </c>
      <c r="E6504" s="16" t="s">
        <v>1868</v>
      </c>
      <c r="F6504" s="16"/>
      <c r="G6504" s="75" t="s">
        <v>1664</v>
      </c>
      <c r="H6504" s="257">
        <v>1153660</v>
      </c>
      <c r="I6504" s="257">
        <v>1559</v>
      </c>
      <c r="J6504" s="75">
        <v>0</v>
      </c>
      <c r="K6504" s="75">
        <v>0</v>
      </c>
      <c r="L6504" s="75">
        <v>0</v>
      </c>
      <c r="M6504" s="75">
        <v>0</v>
      </c>
      <c r="N6504" s="75">
        <v>0</v>
      </c>
      <c r="O6504" s="75">
        <v>0</v>
      </c>
      <c r="P6504" s="75">
        <v>0</v>
      </c>
      <c r="Q6504" s="75">
        <v>0</v>
      </c>
      <c r="R6504" s="16">
        <v>1153660</v>
      </c>
      <c r="S6504" s="75">
        <v>1559</v>
      </c>
      <c r="T6504" s="75" t="s">
        <v>76</v>
      </c>
      <c r="U6504" s="75" t="s">
        <v>83</v>
      </c>
      <c r="V6504" s="75" t="s">
        <v>199</v>
      </c>
    </row>
    <row r="6505" spans="1:22" s="8" customFormat="1" ht="56.25" x14ac:dyDescent="0.3">
      <c r="A6505" s="16">
        <v>6500</v>
      </c>
      <c r="B6505" s="114" t="s">
        <v>1651</v>
      </c>
      <c r="C6505" s="114" t="s">
        <v>14472</v>
      </c>
      <c r="D6505" s="114" t="s">
        <v>14473</v>
      </c>
      <c r="E6505" s="114" t="s">
        <v>1051</v>
      </c>
      <c r="F6505" s="114" t="s">
        <v>14449</v>
      </c>
      <c r="G6505" s="81" t="s">
        <v>9115</v>
      </c>
      <c r="H6505" s="503">
        <v>1153600</v>
      </c>
      <c r="I6505" s="87" t="s">
        <v>9120</v>
      </c>
      <c r="J6505" s="76"/>
      <c r="K6505" s="76"/>
      <c r="L6505" s="76"/>
      <c r="M6505" s="76"/>
      <c r="N6505" s="76"/>
      <c r="O6505" s="76"/>
      <c r="P6505" s="76"/>
      <c r="Q6505" s="76"/>
      <c r="R6505" s="16">
        <v>1153600</v>
      </c>
      <c r="S6505" s="77">
        <v>2</v>
      </c>
      <c r="T6505" s="76" t="s">
        <v>15828</v>
      </c>
      <c r="U6505" s="79"/>
      <c r="V6505" s="95"/>
    </row>
    <row r="6506" spans="1:22" s="8" customFormat="1" ht="56.25" x14ac:dyDescent="0.3">
      <c r="A6506" s="16">
        <v>6501</v>
      </c>
      <c r="B6506" s="51" t="s">
        <v>263</v>
      </c>
      <c r="C6506" s="51" t="s">
        <v>14866</v>
      </c>
      <c r="D6506" s="51" t="s">
        <v>14867</v>
      </c>
      <c r="E6506" s="51" t="s">
        <v>15005</v>
      </c>
      <c r="F6506" s="40" t="s">
        <v>14449</v>
      </c>
      <c r="G6506" s="256" t="s">
        <v>9115</v>
      </c>
      <c r="H6506" s="502">
        <v>1153152</v>
      </c>
      <c r="I6506" s="257" t="s">
        <v>9482</v>
      </c>
      <c r="J6506" s="82"/>
      <c r="K6506" s="82"/>
      <c r="L6506" s="82"/>
      <c r="M6506" s="82"/>
      <c r="N6506" s="82"/>
      <c r="O6506" s="82"/>
      <c r="P6506" s="82"/>
      <c r="Q6506" s="82"/>
      <c r="R6506" s="16">
        <v>1153152</v>
      </c>
      <c r="S6506" s="75">
        <v>800</v>
      </c>
      <c r="T6506" s="256" t="s">
        <v>14655</v>
      </c>
      <c r="U6506" s="256"/>
      <c r="V6506" s="82"/>
    </row>
    <row r="6507" spans="1:22" s="8" customFormat="1" ht="37.5" x14ac:dyDescent="0.3">
      <c r="A6507" s="16">
        <v>6502</v>
      </c>
      <c r="B6507" s="51" t="s">
        <v>15284</v>
      </c>
      <c r="C6507" s="51" t="s">
        <v>15285</v>
      </c>
      <c r="D6507" s="51" t="s">
        <v>15286</v>
      </c>
      <c r="E6507" s="51" t="s">
        <v>15287</v>
      </c>
      <c r="F6507" s="17"/>
      <c r="G6507" s="256" t="s">
        <v>33</v>
      </c>
      <c r="H6507" s="257">
        <v>252000</v>
      </c>
      <c r="I6507" s="257">
        <v>15</v>
      </c>
      <c r="J6507" s="257">
        <v>225000</v>
      </c>
      <c r="K6507" s="256">
        <v>15</v>
      </c>
      <c r="L6507" s="257">
        <v>225000</v>
      </c>
      <c r="M6507" s="256">
        <v>15</v>
      </c>
      <c r="N6507" s="257">
        <v>225000</v>
      </c>
      <c r="O6507" s="256">
        <v>15</v>
      </c>
      <c r="P6507" s="257">
        <v>225000</v>
      </c>
      <c r="Q6507" s="256">
        <v>15</v>
      </c>
      <c r="R6507" s="16">
        <v>1152000</v>
      </c>
      <c r="S6507" s="75">
        <v>75</v>
      </c>
      <c r="T6507" s="256" t="s">
        <v>14724</v>
      </c>
      <c r="U6507" s="94"/>
      <c r="V6507" s="94"/>
    </row>
    <row r="6508" spans="1:22" s="8" customFormat="1" ht="56.25" x14ac:dyDescent="0.3">
      <c r="A6508" s="16">
        <v>6503</v>
      </c>
      <c r="B6508" s="21" t="s">
        <v>435</v>
      </c>
      <c r="C6508" s="16" t="s">
        <v>436</v>
      </c>
      <c r="D6508" s="16" t="s">
        <v>437</v>
      </c>
      <c r="E6508" s="16" t="s">
        <v>10595</v>
      </c>
      <c r="F6508" s="16"/>
      <c r="G6508" s="75" t="s">
        <v>9115</v>
      </c>
      <c r="H6508" s="257">
        <v>1151549.28</v>
      </c>
      <c r="I6508" s="257" t="s">
        <v>10446</v>
      </c>
      <c r="J6508" s="75"/>
      <c r="K6508" s="75"/>
      <c r="L6508" s="75"/>
      <c r="M6508" s="75"/>
      <c r="N6508" s="75"/>
      <c r="O6508" s="75"/>
      <c r="P6508" s="75"/>
      <c r="Q6508" s="75"/>
      <c r="R6508" s="16">
        <v>1151549.28</v>
      </c>
      <c r="S6508" s="75">
        <v>23</v>
      </c>
      <c r="T6508" s="75" t="s">
        <v>76</v>
      </c>
      <c r="U6508" s="75" t="s">
        <v>1702</v>
      </c>
      <c r="V6508" s="75" t="s">
        <v>10596</v>
      </c>
    </row>
    <row r="6509" spans="1:22" s="8" customFormat="1" ht="225" x14ac:dyDescent="0.3">
      <c r="A6509" s="16">
        <v>6504</v>
      </c>
      <c r="B6509" s="21" t="s">
        <v>5247</v>
      </c>
      <c r="C6509" s="16" t="s">
        <v>5248</v>
      </c>
      <c r="D6509" s="16" t="s">
        <v>5249</v>
      </c>
      <c r="E6509" s="16" t="s">
        <v>5250</v>
      </c>
      <c r="F6509" s="16"/>
      <c r="G6509" s="75" t="s">
        <v>1757</v>
      </c>
      <c r="H6509" s="257">
        <v>1151248</v>
      </c>
      <c r="I6509" s="257">
        <v>76</v>
      </c>
      <c r="J6509" s="75">
        <v>0</v>
      </c>
      <c r="K6509" s="75">
        <v>0</v>
      </c>
      <c r="L6509" s="75">
        <v>0</v>
      </c>
      <c r="M6509" s="75">
        <v>0</v>
      </c>
      <c r="N6509" s="75">
        <v>0</v>
      </c>
      <c r="O6509" s="75">
        <v>0</v>
      </c>
      <c r="P6509" s="75">
        <v>0</v>
      </c>
      <c r="Q6509" s="75">
        <v>0</v>
      </c>
      <c r="R6509" s="16">
        <v>1151248</v>
      </c>
      <c r="S6509" s="75">
        <v>76</v>
      </c>
      <c r="T6509" s="75" t="s">
        <v>76</v>
      </c>
      <c r="U6509" s="75" t="s">
        <v>2567</v>
      </c>
      <c r="V6509" s="75" t="s">
        <v>199</v>
      </c>
    </row>
    <row r="6510" spans="1:22" s="8" customFormat="1" ht="75" x14ac:dyDescent="0.3">
      <c r="A6510" s="16">
        <v>6505</v>
      </c>
      <c r="B6510" s="16" t="s">
        <v>3282</v>
      </c>
      <c r="C6510" s="16" t="s">
        <v>4880</v>
      </c>
      <c r="D6510" s="16" t="s">
        <v>4881</v>
      </c>
      <c r="E6510" s="16" t="s">
        <v>12879</v>
      </c>
      <c r="F6510" s="16"/>
      <c r="G6510" s="71" t="s">
        <v>7084</v>
      </c>
      <c r="H6510" s="339">
        <v>1150464</v>
      </c>
      <c r="I6510" s="339" t="s">
        <v>9482</v>
      </c>
      <c r="J6510" s="339"/>
      <c r="K6510" s="339"/>
      <c r="L6510" s="339"/>
      <c r="M6510" s="339"/>
      <c r="N6510" s="339"/>
      <c r="O6510" s="339"/>
      <c r="P6510" s="339"/>
      <c r="Q6510" s="339"/>
      <c r="R6510" s="16">
        <v>1150464</v>
      </c>
      <c r="S6510" s="339">
        <v>800</v>
      </c>
      <c r="T6510" s="135" t="s">
        <v>12359</v>
      </c>
      <c r="U6510" s="352"/>
      <c r="V6510" s="352"/>
    </row>
    <row r="6511" spans="1:22" s="8" customFormat="1" ht="393.75" x14ac:dyDescent="0.3">
      <c r="A6511" s="16">
        <v>6506</v>
      </c>
      <c r="B6511" s="21" t="s">
        <v>1109</v>
      </c>
      <c r="C6511" s="16" t="s">
        <v>1110</v>
      </c>
      <c r="D6511" s="16" t="s">
        <v>1414</v>
      </c>
      <c r="E6511" s="16" t="s">
        <v>5706</v>
      </c>
      <c r="F6511" s="16"/>
      <c r="G6511" s="75" t="s">
        <v>1493</v>
      </c>
      <c r="H6511" s="257">
        <v>1150000</v>
      </c>
      <c r="I6511" s="257">
        <v>1</v>
      </c>
      <c r="J6511" s="75">
        <v>0</v>
      </c>
      <c r="K6511" s="75">
        <v>0</v>
      </c>
      <c r="L6511" s="75">
        <v>0</v>
      </c>
      <c r="M6511" s="75">
        <v>0</v>
      </c>
      <c r="N6511" s="75">
        <v>0</v>
      </c>
      <c r="O6511" s="75">
        <v>0</v>
      </c>
      <c r="P6511" s="75">
        <v>0</v>
      </c>
      <c r="Q6511" s="75">
        <v>0</v>
      </c>
      <c r="R6511" s="16">
        <v>1150000</v>
      </c>
      <c r="S6511" s="75">
        <v>1</v>
      </c>
      <c r="T6511" s="75" t="s">
        <v>76</v>
      </c>
      <c r="U6511" s="75"/>
      <c r="V6511" s="75"/>
    </row>
    <row r="6512" spans="1:22" s="8" customFormat="1" ht="150" x14ac:dyDescent="0.3">
      <c r="A6512" s="16">
        <v>6507</v>
      </c>
      <c r="B6512" s="113" t="s">
        <v>8183</v>
      </c>
      <c r="C6512" s="113" t="s">
        <v>14645</v>
      </c>
      <c r="D6512" s="113" t="s">
        <v>14646</v>
      </c>
      <c r="E6512" s="113" t="s">
        <v>14647</v>
      </c>
      <c r="F6512" s="113" t="s">
        <v>14449</v>
      </c>
      <c r="G6512" s="78" t="s">
        <v>9115</v>
      </c>
      <c r="H6512" s="503">
        <v>1150000</v>
      </c>
      <c r="I6512" s="87" t="s">
        <v>9201</v>
      </c>
      <c r="J6512" s="76"/>
      <c r="K6512" s="76"/>
      <c r="L6512" s="76"/>
      <c r="M6512" s="76"/>
      <c r="N6512" s="76"/>
      <c r="O6512" s="76"/>
      <c r="P6512" s="76"/>
      <c r="Q6512" s="76"/>
      <c r="R6512" s="16">
        <v>1150000</v>
      </c>
      <c r="S6512" s="77">
        <v>5</v>
      </c>
      <c r="T6512" s="258" t="s">
        <v>14635</v>
      </c>
      <c r="U6512" s="78" t="s">
        <v>35</v>
      </c>
      <c r="V6512" s="78" t="s">
        <v>14648</v>
      </c>
    </row>
    <row r="6513" spans="1:22" s="8" customFormat="1" ht="37.5" x14ac:dyDescent="0.3">
      <c r="A6513" s="16">
        <v>6508</v>
      </c>
      <c r="B6513" s="21" t="s">
        <v>9371</v>
      </c>
      <c r="C6513" s="16" t="s">
        <v>9372</v>
      </c>
      <c r="D6513" s="16" t="s">
        <v>9373</v>
      </c>
      <c r="E6513" s="16" t="s">
        <v>9374</v>
      </c>
      <c r="F6513" s="16"/>
      <c r="G6513" s="75" t="s">
        <v>9115</v>
      </c>
      <c r="H6513" s="257">
        <v>1149344</v>
      </c>
      <c r="I6513" s="257" t="s">
        <v>9120</v>
      </c>
      <c r="J6513" s="75"/>
      <c r="K6513" s="75"/>
      <c r="L6513" s="75"/>
      <c r="M6513" s="75"/>
      <c r="N6513" s="75"/>
      <c r="O6513" s="75"/>
      <c r="P6513" s="75"/>
      <c r="Q6513" s="75"/>
      <c r="R6513" s="16">
        <v>1149344</v>
      </c>
      <c r="S6513" s="75">
        <v>2</v>
      </c>
      <c r="T6513" s="75" t="s">
        <v>1326</v>
      </c>
      <c r="U6513" s="75"/>
      <c r="V6513" s="75"/>
    </row>
    <row r="6514" spans="1:22" s="8" customFormat="1" ht="37.5" x14ac:dyDescent="0.3">
      <c r="A6514" s="16">
        <v>6509</v>
      </c>
      <c r="B6514" s="21" t="s">
        <v>2062</v>
      </c>
      <c r="C6514" s="16" t="s">
        <v>2063</v>
      </c>
      <c r="D6514" s="16" t="s">
        <v>2064</v>
      </c>
      <c r="E6514" s="16" t="s">
        <v>10569</v>
      </c>
      <c r="F6514" s="16"/>
      <c r="G6514" s="75" t="s">
        <v>9322</v>
      </c>
      <c r="H6514" s="257">
        <v>1149120</v>
      </c>
      <c r="I6514" s="257" t="s">
        <v>10758</v>
      </c>
      <c r="J6514" s="75"/>
      <c r="K6514" s="75"/>
      <c r="L6514" s="75"/>
      <c r="M6514" s="75"/>
      <c r="N6514" s="75"/>
      <c r="O6514" s="75"/>
      <c r="P6514" s="75"/>
      <c r="Q6514" s="75"/>
      <c r="R6514" s="16">
        <v>1149120</v>
      </c>
      <c r="S6514" s="75">
        <v>180</v>
      </c>
      <c r="T6514" s="75" t="s">
        <v>76</v>
      </c>
      <c r="U6514" s="75" t="s">
        <v>455</v>
      </c>
      <c r="V6514" s="75" t="s">
        <v>10968</v>
      </c>
    </row>
    <row r="6515" spans="1:22" s="8" customFormat="1" ht="56.25" x14ac:dyDescent="0.3">
      <c r="A6515" s="16">
        <v>6510</v>
      </c>
      <c r="B6515" s="21" t="s">
        <v>9018</v>
      </c>
      <c r="C6515" s="16" t="s">
        <v>1693</v>
      </c>
      <c r="D6515" s="16" t="s">
        <v>264</v>
      </c>
      <c r="E6515" s="16" t="s">
        <v>1694</v>
      </c>
      <c r="F6515" s="16"/>
      <c r="G6515" s="75" t="s">
        <v>33</v>
      </c>
      <c r="H6515" s="257">
        <v>91999.999999999985</v>
      </c>
      <c r="I6515" s="257">
        <v>1</v>
      </c>
      <c r="J6515" s="75">
        <v>264000</v>
      </c>
      <c r="K6515" s="75">
        <v>4</v>
      </c>
      <c r="L6515" s="75">
        <v>264000</v>
      </c>
      <c r="M6515" s="75">
        <v>4</v>
      </c>
      <c r="N6515" s="75">
        <v>264000</v>
      </c>
      <c r="O6515" s="75">
        <v>4</v>
      </c>
      <c r="P6515" s="75">
        <v>264000</v>
      </c>
      <c r="Q6515" s="75">
        <v>4</v>
      </c>
      <c r="R6515" s="16">
        <v>1148000</v>
      </c>
      <c r="S6515" s="75">
        <v>17</v>
      </c>
      <c r="T6515" s="75" t="s">
        <v>213</v>
      </c>
      <c r="U6515" s="75" t="s">
        <v>7048</v>
      </c>
      <c r="V6515" s="75" t="s">
        <v>7048</v>
      </c>
    </row>
    <row r="6516" spans="1:22" s="8" customFormat="1" ht="56.25" x14ac:dyDescent="0.3">
      <c r="A6516" s="16">
        <v>6511</v>
      </c>
      <c r="B6516" s="51" t="s">
        <v>6579</v>
      </c>
      <c r="C6516" s="51" t="s">
        <v>12619</v>
      </c>
      <c r="D6516" s="51" t="s">
        <v>12620</v>
      </c>
      <c r="E6516" s="51" t="s">
        <v>15278</v>
      </c>
      <c r="F6516" s="51"/>
      <c r="G6516" s="256" t="s">
        <v>9115</v>
      </c>
      <c r="H6516" s="502">
        <v>1148000</v>
      </c>
      <c r="I6516" s="257" t="s">
        <v>9201</v>
      </c>
      <c r="J6516" s="82"/>
      <c r="K6516" s="82"/>
      <c r="L6516" s="82"/>
      <c r="M6516" s="82"/>
      <c r="N6516" s="82"/>
      <c r="O6516" s="82"/>
      <c r="P6516" s="82"/>
      <c r="Q6516" s="82"/>
      <c r="R6516" s="16">
        <v>1148000</v>
      </c>
      <c r="S6516" s="75">
        <v>5</v>
      </c>
      <c r="T6516" s="256" t="s">
        <v>14655</v>
      </c>
      <c r="U6516" s="256"/>
      <c r="V6516" s="82"/>
    </row>
    <row r="6517" spans="1:22" s="8" customFormat="1" ht="281.25" x14ac:dyDescent="0.3">
      <c r="A6517" s="16">
        <v>6512</v>
      </c>
      <c r="B6517" s="21" t="s">
        <v>264</v>
      </c>
      <c r="C6517" s="16" t="s">
        <v>5734</v>
      </c>
      <c r="D6517" s="16" t="s">
        <v>5735</v>
      </c>
      <c r="E6517" s="16" t="s">
        <v>5736</v>
      </c>
      <c r="F6517" s="16"/>
      <c r="G6517" s="75" t="s">
        <v>1493</v>
      </c>
      <c r="H6517" s="257">
        <v>1146600.27</v>
      </c>
      <c r="I6517" s="257">
        <v>3</v>
      </c>
      <c r="J6517" s="75">
        <v>0</v>
      </c>
      <c r="K6517" s="75">
        <v>0</v>
      </c>
      <c r="L6517" s="75">
        <v>0</v>
      </c>
      <c r="M6517" s="75">
        <v>0</v>
      </c>
      <c r="N6517" s="75">
        <v>0</v>
      </c>
      <c r="O6517" s="75">
        <v>0</v>
      </c>
      <c r="P6517" s="75">
        <v>0</v>
      </c>
      <c r="Q6517" s="75">
        <v>0</v>
      </c>
      <c r="R6517" s="16">
        <v>1146600.27</v>
      </c>
      <c r="S6517" s="75">
        <v>3</v>
      </c>
      <c r="T6517" s="75" t="s">
        <v>76</v>
      </c>
      <c r="U6517" s="75" t="s">
        <v>2567</v>
      </c>
      <c r="V6517" s="75" t="s">
        <v>3024</v>
      </c>
    </row>
    <row r="6518" spans="1:22" s="8" customFormat="1" ht="112.5" x14ac:dyDescent="0.3">
      <c r="A6518" s="16">
        <v>6513</v>
      </c>
      <c r="B6518" s="21" t="s">
        <v>5521</v>
      </c>
      <c r="C6518" s="16" t="s">
        <v>5522</v>
      </c>
      <c r="D6518" s="16" t="s">
        <v>1539</v>
      </c>
      <c r="E6518" s="16" t="s">
        <v>5523</v>
      </c>
      <c r="F6518" s="16"/>
      <c r="G6518" s="75" t="s">
        <v>1493</v>
      </c>
      <c r="H6518" s="257">
        <v>1146600</v>
      </c>
      <c r="I6518" s="257">
        <v>4</v>
      </c>
      <c r="J6518" s="75">
        <v>0</v>
      </c>
      <c r="K6518" s="75">
        <v>0</v>
      </c>
      <c r="L6518" s="75">
        <v>0</v>
      </c>
      <c r="M6518" s="75">
        <v>0</v>
      </c>
      <c r="N6518" s="75">
        <v>0</v>
      </c>
      <c r="O6518" s="75">
        <v>0</v>
      </c>
      <c r="P6518" s="75">
        <v>0</v>
      </c>
      <c r="Q6518" s="75">
        <v>0</v>
      </c>
      <c r="R6518" s="16">
        <v>1146600</v>
      </c>
      <c r="S6518" s="75">
        <v>4</v>
      </c>
      <c r="T6518" s="75" t="s">
        <v>76</v>
      </c>
      <c r="U6518" s="75" t="s">
        <v>61</v>
      </c>
      <c r="V6518" s="75" t="s">
        <v>3103</v>
      </c>
    </row>
    <row r="6519" spans="1:22" s="8" customFormat="1" ht="75" x14ac:dyDescent="0.3">
      <c r="A6519" s="16">
        <v>6514</v>
      </c>
      <c r="B6519" s="21" t="s">
        <v>9019</v>
      </c>
      <c r="C6519" s="16" t="s">
        <v>2778</v>
      </c>
      <c r="D6519" s="16" t="s">
        <v>1590</v>
      </c>
      <c r="E6519" s="16" t="s">
        <v>2779</v>
      </c>
      <c r="F6519" s="16"/>
      <c r="G6519" s="75" t="s">
        <v>33</v>
      </c>
      <c r="H6519" s="257">
        <v>250235.99999999997</v>
      </c>
      <c r="I6519" s="257">
        <v>36</v>
      </c>
      <c r="J6519" s="75">
        <v>215441</v>
      </c>
      <c r="K6519" s="75">
        <v>19</v>
      </c>
      <c r="L6519" s="75">
        <v>226780</v>
      </c>
      <c r="M6519" s="75">
        <v>20</v>
      </c>
      <c r="N6519" s="75">
        <v>226780</v>
      </c>
      <c r="O6519" s="75">
        <v>20</v>
      </c>
      <c r="P6519" s="75">
        <v>226780</v>
      </c>
      <c r="Q6519" s="75">
        <v>20</v>
      </c>
      <c r="R6519" s="16">
        <v>1146017</v>
      </c>
      <c r="S6519" s="75">
        <v>115</v>
      </c>
      <c r="T6519" s="75" t="s">
        <v>213</v>
      </c>
      <c r="U6519" s="75" t="s">
        <v>7048</v>
      </c>
      <c r="V6519" s="75" t="s">
        <v>7048</v>
      </c>
    </row>
    <row r="6520" spans="1:22" s="8" customFormat="1" ht="75" x14ac:dyDescent="0.3">
      <c r="A6520" s="16">
        <v>6515</v>
      </c>
      <c r="B6520" s="16" t="s">
        <v>11286</v>
      </c>
      <c r="C6520" s="16" t="s">
        <v>11369</v>
      </c>
      <c r="D6520" s="16" t="s">
        <v>9904</v>
      </c>
      <c r="E6520" s="16" t="s">
        <v>13195</v>
      </c>
      <c r="F6520" s="16"/>
      <c r="G6520" s="71" t="s">
        <v>9115</v>
      </c>
      <c r="H6520" s="104">
        <v>1145502.6200000001</v>
      </c>
      <c r="I6520" s="104" t="s">
        <v>13196</v>
      </c>
      <c r="J6520" s="104"/>
      <c r="K6520" s="104"/>
      <c r="L6520" s="104"/>
      <c r="M6520" s="104"/>
      <c r="N6520" s="104"/>
      <c r="O6520" s="104"/>
      <c r="P6520" s="104"/>
      <c r="Q6520" s="104"/>
      <c r="R6520" s="16">
        <v>1145502.6200000001</v>
      </c>
      <c r="S6520" s="339">
        <v>1790</v>
      </c>
      <c r="T6520" s="76" t="s">
        <v>12910</v>
      </c>
      <c r="U6520" s="105" t="s">
        <v>61</v>
      </c>
      <c r="V6520" s="368" t="s">
        <v>14445</v>
      </c>
    </row>
    <row r="6521" spans="1:22" s="8" customFormat="1" ht="150" x14ac:dyDescent="0.3">
      <c r="A6521" s="16">
        <v>6516</v>
      </c>
      <c r="B6521" s="21" t="s">
        <v>9020</v>
      </c>
      <c r="C6521" s="16" t="s">
        <v>405</v>
      </c>
      <c r="D6521" s="16" t="s">
        <v>404</v>
      </c>
      <c r="E6521" s="16" t="s">
        <v>406</v>
      </c>
      <c r="F6521" s="16"/>
      <c r="G6521" s="75" t="s">
        <v>33</v>
      </c>
      <c r="H6521" s="257">
        <v>391599.99999999994</v>
      </c>
      <c r="I6521" s="257">
        <v>44</v>
      </c>
      <c r="J6521" s="75">
        <v>188271</v>
      </c>
      <c r="K6521" s="75">
        <v>18</v>
      </c>
      <c r="L6521" s="75">
        <v>188271</v>
      </c>
      <c r="M6521" s="75">
        <v>18</v>
      </c>
      <c r="N6521" s="75">
        <v>188271</v>
      </c>
      <c r="O6521" s="75">
        <v>18</v>
      </c>
      <c r="P6521" s="75">
        <v>188271</v>
      </c>
      <c r="Q6521" s="75">
        <v>18</v>
      </c>
      <c r="R6521" s="16">
        <v>1144684</v>
      </c>
      <c r="S6521" s="75">
        <v>116</v>
      </c>
      <c r="T6521" s="75" t="s">
        <v>213</v>
      </c>
      <c r="U6521" s="75" t="s">
        <v>7048</v>
      </c>
      <c r="V6521" s="75" t="s">
        <v>7048</v>
      </c>
    </row>
    <row r="6522" spans="1:22" s="8" customFormat="1" ht="337.5" x14ac:dyDescent="0.3">
      <c r="A6522" s="16">
        <v>6517</v>
      </c>
      <c r="B6522" s="21" t="s">
        <v>6261</v>
      </c>
      <c r="C6522" s="16" t="s">
        <v>6262</v>
      </c>
      <c r="D6522" s="16" t="s">
        <v>5472</v>
      </c>
      <c r="E6522" s="16" t="s">
        <v>6263</v>
      </c>
      <c r="F6522" s="16"/>
      <c r="G6522" s="75" t="s">
        <v>1493</v>
      </c>
      <c r="H6522" s="257">
        <v>1144500</v>
      </c>
      <c r="I6522" s="257">
        <v>1</v>
      </c>
      <c r="J6522" s="75">
        <v>0</v>
      </c>
      <c r="K6522" s="75">
        <v>0</v>
      </c>
      <c r="L6522" s="75">
        <v>0</v>
      </c>
      <c r="M6522" s="75">
        <v>0</v>
      </c>
      <c r="N6522" s="75">
        <v>0</v>
      </c>
      <c r="O6522" s="75">
        <v>0</v>
      </c>
      <c r="P6522" s="75">
        <v>0</v>
      </c>
      <c r="Q6522" s="75">
        <v>0</v>
      </c>
      <c r="R6522" s="16">
        <v>1144500</v>
      </c>
      <c r="S6522" s="75">
        <v>1</v>
      </c>
      <c r="T6522" s="75" t="s">
        <v>76</v>
      </c>
      <c r="U6522" s="75"/>
      <c r="V6522" s="75"/>
    </row>
    <row r="6523" spans="1:22" s="8" customFormat="1" ht="409.5" x14ac:dyDescent="0.3">
      <c r="A6523" s="16">
        <v>6518</v>
      </c>
      <c r="B6523" s="21" t="s">
        <v>138</v>
      </c>
      <c r="C6523" s="16" t="s">
        <v>3863</v>
      </c>
      <c r="D6523" s="16" t="s">
        <v>3864</v>
      </c>
      <c r="E6523" s="16" t="s">
        <v>3865</v>
      </c>
      <c r="F6523" s="16"/>
      <c r="G6523" s="75" t="s">
        <v>3866</v>
      </c>
      <c r="H6523" s="257">
        <v>1144275.1599999997</v>
      </c>
      <c r="I6523" s="257">
        <v>188</v>
      </c>
      <c r="J6523" s="75">
        <v>0</v>
      </c>
      <c r="K6523" s="75">
        <v>0</v>
      </c>
      <c r="L6523" s="75">
        <v>0</v>
      </c>
      <c r="M6523" s="75">
        <v>0</v>
      </c>
      <c r="N6523" s="75">
        <v>0</v>
      </c>
      <c r="O6523" s="75">
        <v>0</v>
      </c>
      <c r="P6523" s="75">
        <v>0</v>
      </c>
      <c r="Q6523" s="75">
        <v>0</v>
      </c>
      <c r="R6523" s="16">
        <v>1144275.1599999997</v>
      </c>
      <c r="S6523" s="75">
        <v>188</v>
      </c>
      <c r="T6523" s="75" t="s">
        <v>76</v>
      </c>
      <c r="U6523" s="75" t="s">
        <v>2567</v>
      </c>
      <c r="V6523" s="75" t="s">
        <v>199</v>
      </c>
    </row>
    <row r="6524" spans="1:22" s="8" customFormat="1" ht="56.25" x14ac:dyDescent="0.3">
      <c r="A6524" s="16">
        <v>6519</v>
      </c>
      <c r="B6524" s="21" t="s">
        <v>417</v>
      </c>
      <c r="C6524" s="16" t="s">
        <v>1577</v>
      </c>
      <c r="D6524" s="16" t="s">
        <v>1578</v>
      </c>
      <c r="E6524" s="16" t="s">
        <v>11100</v>
      </c>
      <c r="F6524" s="16"/>
      <c r="G6524" s="75" t="s">
        <v>1493</v>
      </c>
      <c r="H6524" s="257">
        <v>228749.14</v>
      </c>
      <c r="I6524" s="257">
        <v>330</v>
      </c>
      <c r="J6524" s="75">
        <v>228749.14</v>
      </c>
      <c r="K6524" s="75">
        <v>330</v>
      </c>
      <c r="L6524" s="75">
        <v>228749.14</v>
      </c>
      <c r="M6524" s="75">
        <v>330</v>
      </c>
      <c r="N6524" s="75">
        <v>228749.14</v>
      </c>
      <c r="O6524" s="75">
        <v>330</v>
      </c>
      <c r="P6524" s="75">
        <v>228749.14</v>
      </c>
      <c r="Q6524" s="75">
        <v>330</v>
      </c>
      <c r="R6524" s="16">
        <v>1143745.7000000002</v>
      </c>
      <c r="S6524" s="75">
        <v>1650</v>
      </c>
      <c r="T6524" s="75" t="s">
        <v>1113</v>
      </c>
      <c r="U6524" s="75" t="s">
        <v>1097</v>
      </c>
      <c r="V6524" s="340" t="s">
        <v>199</v>
      </c>
    </row>
    <row r="6525" spans="1:22" s="8" customFormat="1" ht="37.5" x14ac:dyDescent="0.3">
      <c r="A6525" s="16">
        <v>6520</v>
      </c>
      <c r="B6525" s="21" t="s">
        <v>5573</v>
      </c>
      <c r="C6525" s="16" t="s">
        <v>5574</v>
      </c>
      <c r="D6525" s="16" t="s">
        <v>5575</v>
      </c>
      <c r="E6525" s="16" t="s">
        <v>10397</v>
      </c>
      <c r="F6525" s="16"/>
      <c r="G6525" s="75" t="s">
        <v>9115</v>
      </c>
      <c r="H6525" s="257">
        <v>1143528.96</v>
      </c>
      <c r="I6525" s="257" t="s">
        <v>10405</v>
      </c>
      <c r="J6525" s="75"/>
      <c r="K6525" s="75"/>
      <c r="L6525" s="75"/>
      <c r="M6525" s="75"/>
      <c r="N6525" s="75"/>
      <c r="O6525" s="75"/>
      <c r="P6525" s="75"/>
      <c r="Q6525" s="75"/>
      <c r="R6525" s="16">
        <v>1143528.96</v>
      </c>
      <c r="S6525" s="75">
        <v>712</v>
      </c>
      <c r="T6525" s="75" t="s">
        <v>76</v>
      </c>
      <c r="U6525" s="75" t="s">
        <v>2567</v>
      </c>
      <c r="V6525" s="75" t="s">
        <v>10399</v>
      </c>
    </row>
    <row r="6526" spans="1:22" s="8" customFormat="1" ht="75" x14ac:dyDescent="0.3">
      <c r="A6526" s="16">
        <v>6521</v>
      </c>
      <c r="B6526" s="113" t="s">
        <v>2153</v>
      </c>
      <c r="C6526" s="113" t="s">
        <v>2154</v>
      </c>
      <c r="D6526" s="113" t="s">
        <v>2155</v>
      </c>
      <c r="E6526" s="113" t="s">
        <v>16317</v>
      </c>
      <c r="F6526" s="17">
        <v>7254</v>
      </c>
      <c r="G6526" s="78" t="s">
        <v>33</v>
      </c>
      <c r="H6526" s="87">
        <v>1142820</v>
      </c>
      <c r="I6526" s="87">
        <v>42000</v>
      </c>
      <c r="J6526" s="167"/>
      <c r="K6526" s="167"/>
      <c r="L6526" s="167"/>
      <c r="M6526" s="167"/>
      <c r="N6526" s="167"/>
      <c r="O6526" s="167"/>
      <c r="P6526" s="167"/>
      <c r="Q6526" s="167"/>
      <c r="R6526" s="16">
        <v>1142820</v>
      </c>
      <c r="S6526" s="177">
        <v>42000</v>
      </c>
      <c r="T6526" s="78" t="s">
        <v>15928</v>
      </c>
      <c r="U6526" s="79" t="s">
        <v>199</v>
      </c>
      <c r="V6526" s="79" t="s">
        <v>199</v>
      </c>
    </row>
    <row r="6527" spans="1:22" s="8" customFormat="1" ht="93.75" x14ac:dyDescent="0.3">
      <c r="A6527" s="16">
        <v>6522</v>
      </c>
      <c r="B6527" s="113" t="s">
        <v>16318</v>
      </c>
      <c r="C6527" s="113" t="s">
        <v>16319</v>
      </c>
      <c r="D6527" s="113" t="s">
        <v>16320</v>
      </c>
      <c r="E6527" s="113" t="s">
        <v>16321</v>
      </c>
      <c r="F6527" s="20">
        <v>7256</v>
      </c>
      <c r="G6527" s="78" t="s">
        <v>33</v>
      </c>
      <c r="H6527" s="87">
        <v>1142679.99</v>
      </c>
      <c r="I6527" s="87">
        <v>3</v>
      </c>
      <c r="J6527" s="167"/>
      <c r="K6527" s="167"/>
      <c r="L6527" s="167"/>
      <c r="M6527" s="167"/>
      <c r="N6527" s="167"/>
      <c r="O6527" s="167"/>
      <c r="P6527" s="167"/>
      <c r="Q6527" s="167"/>
      <c r="R6527" s="16">
        <v>1142679.99</v>
      </c>
      <c r="S6527" s="177">
        <v>3</v>
      </c>
      <c r="T6527" s="78" t="s">
        <v>15928</v>
      </c>
      <c r="U6527" s="79" t="s">
        <v>199</v>
      </c>
      <c r="V6527" s="79" t="s">
        <v>199</v>
      </c>
    </row>
    <row r="6528" spans="1:22" s="8" customFormat="1" ht="93.75" x14ac:dyDescent="0.3">
      <c r="A6528" s="16">
        <v>6523</v>
      </c>
      <c r="B6528" s="51" t="s">
        <v>417</v>
      </c>
      <c r="C6528" s="51" t="s">
        <v>685</v>
      </c>
      <c r="D6528" s="51" t="s">
        <v>686</v>
      </c>
      <c r="E6528" s="51" t="s">
        <v>15279</v>
      </c>
      <c r="F6528" s="40" t="s">
        <v>14449</v>
      </c>
      <c r="G6528" s="256" t="s">
        <v>9115</v>
      </c>
      <c r="H6528" s="502">
        <v>1142400</v>
      </c>
      <c r="I6528" s="257" t="s">
        <v>9404</v>
      </c>
      <c r="J6528" s="82"/>
      <c r="K6528" s="82"/>
      <c r="L6528" s="82"/>
      <c r="M6528" s="82"/>
      <c r="N6528" s="82"/>
      <c r="O6528" s="82"/>
      <c r="P6528" s="82"/>
      <c r="Q6528" s="82"/>
      <c r="R6528" s="16">
        <v>1142400</v>
      </c>
      <c r="S6528" s="75">
        <v>30</v>
      </c>
      <c r="T6528" s="256" t="s">
        <v>14655</v>
      </c>
      <c r="U6528" s="256"/>
      <c r="V6528" s="82"/>
    </row>
    <row r="6529" spans="1:22" s="8" customFormat="1" ht="37.5" x14ac:dyDescent="0.3">
      <c r="A6529" s="16">
        <v>6524</v>
      </c>
      <c r="B6529" s="237" t="s">
        <v>15385</v>
      </c>
      <c r="C6529" s="237" t="s">
        <v>15386</v>
      </c>
      <c r="D6529" s="237" t="s">
        <v>15387</v>
      </c>
      <c r="E6529" s="237" t="s">
        <v>15388</v>
      </c>
      <c r="F6529" s="211"/>
      <c r="G6529" s="259" t="s">
        <v>9114</v>
      </c>
      <c r="H6529" s="344">
        <v>1142400</v>
      </c>
      <c r="I6529" s="344">
        <v>12</v>
      </c>
      <c r="J6529" s="94"/>
      <c r="K6529" s="94"/>
      <c r="L6529" s="94"/>
      <c r="M6529" s="94"/>
      <c r="N6529" s="94"/>
      <c r="O6529" s="94"/>
      <c r="P6529" s="94"/>
      <c r="Q6529" s="94"/>
      <c r="R6529" s="16">
        <v>1142400</v>
      </c>
      <c r="S6529" s="94"/>
      <c r="T6529" s="98" t="s">
        <v>14724</v>
      </c>
      <c r="U6529" s="260">
        <v>398</v>
      </c>
      <c r="V6529" s="261" t="s">
        <v>15389</v>
      </c>
    </row>
    <row r="6530" spans="1:22" s="8" customFormat="1" ht="37.5" x14ac:dyDescent="0.3">
      <c r="A6530" s="16">
        <v>6525</v>
      </c>
      <c r="B6530" s="21" t="s">
        <v>9021</v>
      </c>
      <c r="C6530" s="16" t="s">
        <v>8965</v>
      </c>
      <c r="D6530" s="16" t="s">
        <v>1953</v>
      </c>
      <c r="E6530" s="16" t="s">
        <v>8966</v>
      </c>
      <c r="F6530" s="16"/>
      <c r="G6530" s="75" t="s">
        <v>24</v>
      </c>
      <c r="H6530" s="257">
        <v>114091.99999999999</v>
      </c>
      <c r="I6530" s="257">
        <v>44</v>
      </c>
      <c r="J6530" s="75">
        <v>256972.5</v>
      </c>
      <c r="K6530" s="75">
        <v>81</v>
      </c>
      <c r="L6530" s="75">
        <v>256972.5</v>
      </c>
      <c r="M6530" s="75">
        <v>81</v>
      </c>
      <c r="N6530" s="75">
        <v>256972.5</v>
      </c>
      <c r="O6530" s="75">
        <v>81</v>
      </c>
      <c r="P6530" s="75">
        <v>256972.5</v>
      </c>
      <c r="Q6530" s="75">
        <v>81</v>
      </c>
      <c r="R6530" s="16">
        <v>1141982</v>
      </c>
      <c r="S6530" s="75">
        <v>368</v>
      </c>
      <c r="T6530" s="75" t="s">
        <v>213</v>
      </c>
      <c r="U6530" s="75" t="s">
        <v>7048</v>
      </c>
      <c r="V6530" s="75" t="s">
        <v>7048</v>
      </c>
    </row>
    <row r="6531" spans="1:22" s="8" customFormat="1" ht="75" x14ac:dyDescent="0.3">
      <c r="A6531" s="16">
        <v>6526</v>
      </c>
      <c r="B6531" s="21" t="s">
        <v>9022</v>
      </c>
      <c r="C6531" s="16" t="s">
        <v>8700</v>
      </c>
      <c r="D6531" s="16" t="s">
        <v>2632</v>
      </c>
      <c r="E6531" s="16" t="s">
        <v>8701</v>
      </c>
      <c r="F6531" s="16"/>
      <c r="G6531" s="75" t="s">
        <v>33</v>
      </c>
      <c r="H6531" s="257">
        <v>95526</v>
      </c>
      <c r="I6531" s="257">
        <v>61</v>
      </c>
      <c r="J6531" s="75">
        <v>261208.8</v>
      </c>
      <c r="K6531" s="75">
        <v>139</v>
      </c>
      <c r="L6531" s="75">
        <v>261208.8</v>
      </c>
      <c r="M6531" s="75">
        <v>139</v>
      </c>
      <c r="N6531" s="75">
        <v>261208.8</v>
      </c>
      <c r="O6531" s="75">
        <v>139</v>
      </c>
      <c r="P6531" s="75">
        <v>261208.8</v>
      </c>
      <c r="Q6531" s="75">
        <v>139</v>
      </c>
      <c r="R6531" s="16">
        <v>1140361.2</v>
      </c>
      <c r="S6531" s="75">
        <v>617</v>
      </c>
      <c r="T6531" s="75" t="s">
        <v>213</v>
      </c>
      <c r="U6531" s="75" t="s">
        <v>7048</v>
      </c>
      <c r="V6531" s="75" t="s">
        <v>7048</v>
      </c>
    </row>
    <row r="6532" spans="1:22" s="8" customFormat="1" ht="337.5" x14ac:dyDescent="0.3">
      <c r="A6532" s="16">
        <v>6527</v>
      </c>
      <c r="B6532" s="21" t="s">
        <v>9023</v>
      </c>
      <c r="C6532" s="16" t="s">
        <v>7991</v>
      </c>
      <c r="D6532" s="16" t="s">
        <v>320</v>
      </c>
      <c r="E6532" s="16" t="s">
        <v>7992</v>
      </c>
      <c r="F6532" s="16"/>
      <c r="G6532" s="75" t="s">
        <v>33</v>
      </c>
      <c r="H6532" s="257">
        <v>390155.99999999994</v>
      </c>
      <c r="I6532" s="257">
        <v>60</v>
      </c>
      <c r="J6532" s="75">
        <v>187500</v>
      </c>
      <c r="K6532" s="75">
        <v>15</v>
      </c>
      <c r="L6532" s="75">
        <v>187500</v>
      </c>
      <c r="M6532" s="75">
        <v>15</v>
      </c>
      <c r="N6532" s="75">
        <v>187500</v>
      </c>
      <c r="O6532" s="75">
        <v>15</v>
      </c>
      <c r="P6532" s="75">
        <v>187500</v>
      </c>
      <c r="Q6532" s="75">
        <v>15</v>
      </c>
      <c r="R6532" s="16">
        <v>1140156</v>
      </c>
      <c r="S6532" s="75">
        <v>120</v>
      </c>
      <c r="T6532" s="75" t="s">
        <v>213</v>
      </c>
      <c r="U6532" s="75" t="s">
        <v>7048</v>
      </c>
      <c r="V6532" s="75" t="s">
        <v>7048</v>
      </c>
    </row>
    <row r="6533" spans="1:22" s="8" customFormat="1" ht="187.5" x14ac:dyDescent="0.3">
      <c r="A6533" s="16">
        <v>6528</v>
      </c>
      <c r="B6533" s="22" t="s">
        <v>2054</v>
      </c>
      <c r="C6533" s="41" t="s">
        <v>1039</v>
      </c>
      <c r="D6533" s="41" t="s">
        <v>1040</v>
      </c>
      <c r="E6533" s="46" t="s">
        <v>2055</v>
      </c>
      <c r="F6533" s="16"/>
      <c r="G6533" s="75" t="s">
        <v>33</v>
      </c>
      <c r="H6533" s="257">
        <v>1140000</v>
      </c>
      <c r="I6533" s="504">
        <v>12</v>
      </c>
      <c r="J6533" s="75">
        <v>0</v>
      </c>
      <c r="K6533" s="75">
        <v>0</v>
      </c>
      <c r="L6533" s="75">
        <v>0</v>
      </c>
      <c r="M6533" s="75">
        <v>0</v>
      </c>
      <c r="N6533" s="75">
        <v>0</v>
      </c>
      <c r="O6533" s="75">
        <v>0</v>
      </c>
      <c r="P6533" s="75">
        <v>0</v>
      </c>
      <c r="Q6533" s="75">
        <v>0</v>
      </c>
      <c r="R6533" s="16">
        <v>1140000</v>
      </c>
      <c r="S6533" s="75">
        <v>12</v>
      </c>
      <c r="T6533" s="75" t="s">
        <v>1516</v>
      </c>
      <c r="U6533" s="75" t="s">
        <v>35</v>
      </c>
      <c r="V6533" s="75" t="s">
        <v>11414</v>
      </c>
    </row>
    <row r="6534" spans="1:22" s="8" customFormat="1" ht="243.75" x14ac:dyDescent="0.3">
      <c r="A6534" s="16">
        <v>6529</v>
      </c>
      <c r="B6534" s="21" t="s">
        <v>4085</v>
      </c>
      <c r="C6534" s="16" t="s">
        <v>5712</v>
      </c>
      <c r="D6534" s="16" t="s">
        <v>5713</v>
      </c>
      <c r="E6534" s="16" t="s">
        <v>6555</v>
      </c>
      <c r="F6534" s="16"/>
      <c r="G6534" s="75" t="s">
        <v>24</v>
      </c>
      <c r="H6534" s="257">
        <v>1138830</v>
      </c>
      <c r="I6534" s="257">
        <v>15.95</v>
      </c>
      <c r="J6534" s="75">
        <v>0</v>
      </c>
      <c r="K6534" s="75">
        <v>0</v>
      </c>
      <c r="L6534" s="75">
        <v>0</v>
      </c>
      <c r="M6534" s="75">
        <v>0</v>
      </c>
      <c r="N6534" s="75">
        <v>0</v>
      </c>
      <c r="O6534" s="75">
        <v>0</v>
      </c>
      <c r="P6534" s="75">
        <v>0</v>
      </c>
      <c r="Q6534" s="75">
        <v>0</v>
      </c>
      <c r="R6534" s="16">
        <v>1138830</v>
      </c>
      <c r="S6534" s="75">
        <v>15.95</v>
      </c>
      <c r="T6534" s="75" t="s">
        <v>76</v>
      </c>
      <c r="U6534" s="75"/>
      <c r="V6534" s="75"/>
    </row>
    <row r="6535" spans="1:22" s="7" customFormat="1" ht="75" x14ac:dyDescent="0.3">
      <c r="A6535" s="16">
        <v>6530</v>
      </c>
      <c r="B6535" s="75" t="s">
        <v>3379</v>
      </c>
      <c r="C6535" s="75" t="s">
        <v>11460</v>
      </c>
      <c r="D6535" s="75" t="s">
        <v>11461</v>
      </c>
      <c r="E6535" s="75" t="s">
        <v>13538</v>
      </c>
      <c r="F6535" s="75"/>
      <c r="G6535" s="71" t="s">
        <v>9115</v>
      </c>
      <c r="H6535" s="106">
        <v>1138480</v>
      </c>
      <c r="I6535" s="104" t="s">
        <v>10636</v>
      </c>
      <c r="J6535" s="104">
        <v>0</v>
      </c>
      <c r="K6535" s="104">
        <v>0</v>
      </c>
      <c r="L6535" s="104">
        <v>0</v>
      </c>
      <c r="M6535" s="104">
        <v>0</v>
      </c>
      <c r="N6535" s="104">
        <v>0</v>
      </c>
      <c r="O6535" s="104">
        <v>0</v>
      </c>
      <c r="P6535" s="104">
        <v>0</v>
      </c>
      <c r="Q6535" s="104">
        <v>0</v>
      </c>
      <c r="R6535" s="16">
        <v>1138480</v>
      </c>
      <c r="S6535" s="339">
        <v>25</v>
      </c>
      <c r="T6535" s="76" t="s">
        <v>13227</v>
      </c>
      <c r="U6535" s="105" t="s">
        <v>35</v>
      </c>
      <c r="V6535" s="105" t="s">
        <v>13539</v>
      </c>
    </row>
    <row r="6536" spans="1:22" s="6" customFormat="1" ht="75" customHeight="1" x14ac:dyDescent="0.2">
      <c r="A6536" s="16">
        <v>6531</v>
      </c>
      <c r="B6536" s="77" t="s">
        <v>574</v>
      </c>
      <c r="C6536" s="75" t="s">
        <v>724</v>
      </c>
      <c r="D6536" s="75" t="s">
        <v>725</v>
      </c>
      <c r="E6536" s="75" t="s">
        <v>749</v>
      </c>
      <c r="F6536" s="157" t="s">
        <v>750</v>
      </c>
      <c r="G6536" s="75" t="s">
        <v>33</v>
      </c>
      <c r="H6536" s="257">
        <v>269966.86079999997</v>
      </c>
      <c r="I6536" s="257">
        <v>23</v>
      </c>
      <c r="J6536" s="75">
        <v>279415.70092799998</v>
      </c>
      <c r="K6536" s="75">
        <v>23</v>
      </c>
      <c r="L6536" s="75">
        <v>289195.25046047993</v>
      </c>
      <c r="M6536" s="75">
        <v>23</v>
      </c>
      <c r="N6536" s="75">
        <v>299317.08422659669</v>
      </c>
      <c r="O6536" s="75">
        <v>23</v>
      </c>
      <c r="P6536" s="75">
        <v>0</v>
      </c>
      <c r="Q6536" s="75">
        <v>0</v>
      </c>
      <c r="R6536" s="16">
        <v>1137894.8964150765</v>
      </c>
      <c r="S6536" s="75">
        <v>92</v>
      </c>
      <c r="T6536" s="75" t="s">
        <v>25</v>
      </c>
      <c r="U6536" s="75" t="s">
        <v>35</v>
      </c>
      <c r="V6536" s="75" t="s">
        <v>626</v>
      </c>
    </row>
    <row r="6537" spans="1:22" s="6" customFormat="1" ht="131.25" x14ac:dyDescent="0.3">
      <c r="A6537" s="16">
        <v>6532</v>
      </c>
      <c r="B6537" s="76" t="s">
        <v>15801</v>
      </c>
      <c r="C6537" s="78" t="s">
        <v>15802</v>
      </c>
      <c r="D6537" s="76" t="s">
        <v>15801</v>
      </c>
      <c r="E6537" s="76" t="s">
        <v>14449</v>
      </c>
      <c r="F6537" s="84" t="s">
        <v>15803</v>
      </c>
      <c r="G6537" s="77" t="s">
        <v>33</v>
      </c>
      <c r="H6537" s="85">
        <v>256000</v>
      </c>
      <c r="I6537" s="85">
        <v>4</v>
      </c>
      <c r="J6537" s="77">
        <v>274000</v>
      </c>
      <c r="K6537" s="77">
        <v>4</v>
      </c>
      <c r="L6537" s="77">
        <v>293180</v>
      </c>
      <c r="M6537" s="77">
        <v>4</v>
      </c>
      <c r="N6537" s="77">
        <v>313700</v>
      </c>
      <c r="O6537" s="77">
        <v>4</v>
      </c>
      <c r="P6537" s="81"/>
      <c r="Q6537" s="81"/>
      <c r="R6537" s="16">
        <v>1136880</v>
      </c>
      <c r="S6537" s="77">
        <v>16</v>
      </c>
      <c r="T6537" s="76" t="s">
        <v>15751</v>
      </c>
      <c r="U6537" s="75" t="s">
        <v>199</v>
      </c>
      <c r="V6537" s="75" t="s">
        <v>199</v>
      </c>
    </row>
    <row r="6538" spans="1:22" s="10" customFormat="1" ht="168.75" customHeight="1" x14ac:dyDescent="0.2">
      <c r="A6538" s="16">
        <v>6533</v>
      </c>
      <c r="B6538" s="105" t="s">
        <v>5234</v>
      </c>
      <c r="C6538" s="105" t="s">
        <v>5611</v>
      </c>
      <c r="D6538" s="105" t="s">
        <v>5612</v>
      </c>
      <c r="E6538" s="105" t="s">
        <v>15574</v>
      </c>
      <c r="F6538" s="105" t="s">
        <v>14449</v>
      </c>
      <c r="G6538" s="105" t="s">
        <v>9115</v>
      </c>
      <c r="H6538" s="104">
        <v>114000</v>
      </c>
      <c r="I6538" s="106">
        <v>15</v>
      </c>
      <c r="J6538" s="194">
        <v>255600</v>
      </c>
      <c r="K6538" s="194">
        <v>15</v>
      </c>
      <c r="L6538" s="194">
        <v>255600</v>
      </c>
      <c r="M6538" s="194">
        <v>15</v>
      </c>
      <c r="N6538" s="194">
        <v>255600</v>
      </c>
      <c r="O6538" s="194">
        <v>15</v>
      </c>
      <c r="P6538" s="194">
        <v>255600</v>
      </c>
      <c r="Q6538" s="194">
        <v>15</v>
      </c>
      <c r="R6538" s="16">
        <v>1136400</v>
      </c>
      <c r="S6538" s="208">
        <v>75</v>
      </c>
      <c r="T6538" s="76" t="s">
        <v>15403</v>
      </c>
      <c r="U6538" s="105"/>
      <c r="V6538" s="105"/>
    </row>
    <row r="6539" spans="1:22" s="10" customFormat="1" ht="56.25" x14ac:dyDescent="0.3">
      <c r="A6539" s="16">
        <v>6534</v>
      </c>
      <c r="B6539" s="78" t="s">
        <v>1841</v>
      </c>
      <c r="C6539" s="78" t="s">
        <v>4660</v>
      </c>
      <c r="D6539" s="78" t="s">
        <v>4661</v>
      </c>
      <c r="E6539" s="78" t="s">
        <v>15586</v>
      </c>
      <c r="F6539" s="76">
        <v>7272</v>
      </c>
      <c r="G6539" s="78" t="s">
        <v>33</v>
      </c>
      <c r="H6539" s="87">
        <v>1135575</v>
      </c>
      <c r="I6539" s="87">
        <v>70</v>
      </c>
      <c r="J6539" s="167"/>
      <c r="K6539" s="167"/>
      <c r="L6539" s="167"/>
      <c r="M6539" s="167"/>
      <c r="N6539" s="167"/>
      <c r="O6539" s="167"/>
      <c r="P6539" s="167"/>
      <c r="Q6539" s="167"/>
      <c r="R6539" s="16">
        <v>1135575</v>
      </c>
      <c r="S6539" s="177">
        <v>70</v>
      </c>
      <c r="T6539" s="78" t="s">
        <v>15928</v>
      </c>
      <c r="U6539" s="79" t="s">
        <v>199</v>
      </c>
      <c r="V6539" s="79" t="s">
        <v>199</v>
      </c>
    </row>
    <row r="6540" spans="1:22" s="7" customFormat="1" ht="75" x14ac:dyDescent="0.3">
      <c r="A6540" s="16">
        <v>6535</v>
      </c>
      <c r="B6540" s="77" t="s">
        <v>1154</v>
      </c>
      <c r="C6540" s="75" t="s">
        <v>2219</v>
      </c>
      <c r="D6540" s="75" t="s">
        <v>2220</v>
      </c>
      <c r="E6540" s="75" t="s">
        <v>2221</v>
      </c>
      <c r="F6540" s="75"/>
      <c r="G6540" s="75" t="s">
        <v>1664</v>
      </c>
      <c r="H6540" s="257">
        <v>0</v>
      </c>
      <c r="I6540" s="257">
        <v>0</v>
      </c>
      <c r="J6540" s="75">
        <v>545126.40000000002</v>
      </c>
      <c r="K6540" s="75">
        <v>20</v>
      </c>
      <c r="L6540" s="75">
        <v>0</v>
      </c>
      <c r="M6540" s="75">
        <v>0</v>
      </c>
      <c r="N6540" s="75">
        <v>589608.71424</v>
      </c>
      <c r="O6540" s="75">
        <v>20</v>
      </c>
      <c r="P6540" s="75">
        <v>0</v>
      </c>
      <c r="Q6540" s="75">
        <v>0</v>
      </c>
      <c r="R6540" s="16">
        <v>1134735.11424</v>
      </c>
      <c r="S6540" s="75">
        <v>40</v>
      </c>
      <c r="T6540" s="75" t="s">
        <v>50</v>
      </c>
      <c r="U6540" s="75" t="s">
        <v>83</v>
      </c>
      <c r="V6540" s="75" t="s">
        <v>199</v>
      </c>
    </row>
    <row r="6541" spans="1:22" s="7" customFormat="1" ht="409.5" x14ac:dyDescent="0.3">
      <c r="A6541" s="16">
        <v>6536</v>
      </c>
      <c r="B6541" s="77" t="s">
        <v>2371</v>
      </c>
      <c r="C6541" s="75" t="s">
        <v>5328</v>
      </c>
      <c r="D6541" s="75" t="s">
        <v>5329</v>
      </c>
      <c r="E6541" s="75" t="s">
        <v>6011</v>
      </c>
      <c r="F6541" s="75"/>
      <c r="G6541" s="75" t="s">
        <v>1493</v>
      </c>
      <c r="H6541" s="257">
        <v>1134595</v>
      </c>
      <c r="I6541" s="257">
        <v>5</v>
      </c>
      <c r="J6541" s="75">
        <v>0</v>
      </c>
      <c r="K6541" s="75">
        <v>0</v>
      </c>
      <c r="L6541" s="75">
        <v>0</v>
      </c>
      <c r="M6541" s="75">
        <v>0</v>
      </c>
      <c r="N6541" s="75">
        <v>0</v>
      </c>
      <c r="O6541" s="75">
        <v>0</v>
      </c>
      <c r="P6541" s="75">
        <v>0</v>
      </c>
      <c r="Q6541" s="75">
        <v>0</v>
      </c>
      <c r="R6541" s="16">
        <v>1134595</v>
      </c>
      <c r="S6541" s="75">
        <v>5</v>
      </c>
      <c r="T6541" s="75" t="s">
        <v>76</v>
      </c>
      <c r="U6541" s="75"/>
      <c r="V6541" s="75" t="s">
        <v>35</v>
      </c>
    </row>
    <row r="6542" spans="1:22" s="7" customFormat="1" ht="112.5" x14ac:dyDescent="0.3">
      <c r="A6542" s="16">
        <v>6537</v>
      </c>
      <c r="B6542" s="77" t="s">
        <v>9024</v>
      </c>
      <c r="C6542" s="75" t="s">
        <v>9025</v>
      </c>
      <c r="D6542" s="75" t="s">
        <v>5649</v>
      </c>
      <c r="E6542" s="75" t="s">
        <v>9026</v>
      </c>
      <c r="F6542" s="75"/>
      <c r="G6542" s="75" t="s">
        <v>33</v>
      </c>
      <c r="H6542" s="257">
        <v>283554</v>
      </c>
      <c r="I6542" s="257">
        <v>59</v>
      </c>
      <c r="J6542" s="75">
        <v>0</v>
      </c>
      <c r="K6542" s="75">
        <v>0</v>
      </c>
      <c r="L6542" s="75">
        <v>283554</v>
      </c>
      <c r="M6542" s="75">
        <v>59</v>
      </c>
      <c r="N6542" s="75">
        <v>283554</v>
      </c>
      <c r="O6542" s="75">
        <v>59</v>
      </c>
      <c r="P6542" s="75">
        <v>283554</v>
      </c>
      <c r="Q6542" s="75">
        <v>59</v>
      </c>
      <c r="R6542" s="16">
        <v>1134216</v>
      </c>
      <c r="S6542" s="75">
        <v>236</v>
      </c>
      <c r="T6542" s="75" t="s">
        <v>213</v>
      </c>
      <c r="U6542" s="75" t="s">
        <v>83</v>
      </c>
      <c r="V6542" s="75" t="s">
        <v>9027</v>
      </c>
    </row>
    <row r="6543" spans="1:22" s="7" customFormat="1" ht="150" x14ac:dyDescent="0.3">
      <c r="A6543" s="16">
        <v>6538</v>
      </c>
      <c r="B6543" s="77" t="s">
        <v>5720</v>
      </c>
      <c r="C6543" s="75" t="s">
        <v>5721</v>
      </c>
      <c r="D6543" s="75" t="s">
        <v>5722</v>
      </c>
      <c r="E6543" s="75" t="s">
        <v>5723</v>
      </c>
      <c r="F6543" s="75"/>
      <c r="G6543" s="75" t="s">
        <v>1493</v>
      </c>
      <c r="H6543" s="257">
        <v>1134000</v>
      </c>
      <c r="I6543" s="257">
        <v>1440</v>
      </c>
      <c r="J6543" s="75">
        <v>0</v>
      </c>
      <c r="K6543" s="75">
        <v>0</v>
      </c>
      <c r="L6543" s="75">
        <v>0</v>
      </c>
      <c r="M6543" s="75">
        <v>0</v>
      </c>
      <c r="N6543" s="75">
        <v>0</v>
      </c>
      <c r="O6543" s="75">
        <v>0</v>
      </c>
      <c r="P6543" s="75">
        <v>0</v>
      </c>
      <c r="Q6543" s="75">
        <v>0</v>
      </c>
      <c r="R6543" s="16">
        <v>1134000</v>
      </c>
      <c r="S6543" s="75">
        <v>1440</v>
      </c>
      <c r="T6543" s="75" t="s">
        <v>76</v>
      </c>
      <c r="U6543" s="75" t="s">
        <v>2567</v>
      </c>
      <c r="V6543" s="75" t="s">
        <v>199</v>
      </c>
    </row>
    <row r="6544" spans="1:22" s="7" customFormat="1" ht="409.5" x14ac:dyDescent="0.3">
      <c r="A6544" s="16">
        <v>6539</v>
      </c>
      <c r="B6544" s="77" t="s">
        <v>5883</v>
      </c>
      <c r="C6544" s="75" t="s">
        <v>5884</v>
      </c>
      <c r="D6544" s="75" t="s">
        <v>1333</v>
      </c>
      <c r="E6544" s="75" t="s">
        <v>5885</v>
      </c>
      <c r="F6544" s="75"/>
      <c r="G6544" s="75" t="s">
        <v>1493</v>
      </c>
      <c r="H6544" s="257">
        <v>1134000</v>
      </c>
      <c r="I6544" s="257">
        <v>4</v>
      </c>
      <c r="J6544" s="75">
        <v>0</v>
      </c>
      <c r="K6544" s="75">
        <v>0</v>
      </c>
      <c r="L6544" s="75">
        <v>0</v>
      </c>
      <c r="M6544" s="75">
        <v>0</v>
      </c>
      <c r="N6544" s="75">
        <v>0</v>
      </c>
      <c r="O6544" s="75">
        <v>0</v>
      </c>
      <c r="P6544" s="75">
        <v>0</v>
      </c>
      <c r="Q6544" s="75">
        <v>0</v>
      </c>
      <c r="R6544" s="16">
        <v>1134000</v>
      </c>
      <c r="S6544" s="75">
        <v>4</v>
      </c>
      <c r="T6544" s="75" t="s">
        <v>76</v>
      </c>
      <c r="U6544" s="75"/>
      <c r="V6544" s="75"/>
    </row>
    <row r="6545" spans="1:22" s="7" customFormat="1" ht="56.25" x14ac:dyDescent="0.3">
      <c r="A6545" s="16">
        <v>6540</v>
      </c>
      <c r="B6545" s="77" t="s">
        <v>2010</v>
      </c>
      <c r="C6545" s="75" t="s">
        <v>2011</v>
      </c>
      <c r="D6545" s="75" t="s">
        <v>2012</v>
      </c>
      <c r="E6545" s="75" t="s">
        <v>9269</v>
      </c>
      <c r="F6545" s="75"/>
      <c r="G6545" s="75" t="s">
        <v>9115</v>
      </c>
      <c r="H6545" s="257">
        <v>1133932.07</v>
      </c>
      <c r="I6545" s="257" t="s">
        <v>9270</v>
      </c>
      <c r="J6545" s="75"/>
      <c r="K6545" s="75"/>
      <c r="L6545" s="75"/>
      <c r="M6545" s="75"/>
      <c r="N6545" s="75"/>
      <c r="O6545" s="75"/>
      <c r="P6545" s="75"/>
      <c r="Q6545" s="75"/>
      <c r="R6545" s="16">
        <v>1133932.07</v>
      </c>
      <c r="S6545" s="75">
        <v>535</v>
      </c>
      <c r="T6545" s="75" t="s">
        <v>1326</v>
      </c>
      <c r="U6545" s="75"/>
      <c r="V6545" s="75"/>
    </row>
    <row r="6546" spans="1:22" s="7" customFormat="1" ht="112.5" x14ac:dyDescent="0.3">
      <c r="A6546" s="16">
        <v>6541</v>
      </c>
      <c r="B6546" s="77" t="s">
        <v>9028</v>
      </c>
      <c r="C6546" s="75" t="s">
        <v>8630</v>
      </c>
      <c r="D6546" s="75" t="s">
        <v>7813</v>
      </c>
      <c r="E6546" s="75" t="s">
        <v>8631</v>
      </c>
      <c r="F6546" s="75"/>
      <c r="G6546" s="75" t="s">
        <v>1664</v>
      </c>
      <c r="H6546" s="257">
        <v>181455</v>
      </c>
      <c r="I6546" s="257">
        <v>545</v>
      </c>
      <c r="J6546" s="75">
        <v>238050</v>
      </c>
      <c r="K6546" s="75">
        <v>575</v>
      </c>
      <c r="L6546" s="75">
        <v>238050</v>
      </c>
      <c r="M6546" s="75">
        <v>575</v>
      </c>
      <c r="N6546" s="75">
        <v>238050</v>
      </c>
      <c r="O6546" s="75">
        <v>575</v>
      </c>
      <c r="P6546" s="75">
        <v>238050</v>
      </c>
      <c r="Q6546" s="75">
        <v>575</v>
      </c>
      <c r="R6546" s="16">
        <v>1133655</v>
      </c>
      <c r="S6546" s="75">
        <v>2845</v>
      </c>
      <c r="T6546" s="75" t="s">
        <v>213</v>
      </c>
      <c r="U6546" s="75" t="s">
        <v>603</v>
      </c>
      <c r="V6546" s="75" t="s">
        <v>8632</v>
      </c>
    </row>
    <row r="6547" spans="1:22" s="7" customFormat="1" ht="318.75" x14ac:dyDescent="0.3">
      <c r="A6547" s="16">
        <v>6542</v>
      </c>
      <c r="B6547" s="77" t="s">
        <v>5310</v>
      </c>
      <c r="C6547" s="75" t="s">
        <v>5311</v>
      </c>
      <c r="D6547" s="75" t="s">
        <v>5312</v>
      </c>
      <c r="E6547" s="75" t="s">
        <v>5313</v>
      </c>
      <c r="F6547" s="75"/>
      <c r="G6547" s="75" t="s">
        <v>1493</v>
      </c>
      <c r="H6547" s="257">
        <v>1133460</v>
      </c>
      <c r="I6547" s="257">
        <v>20</v>
      </c>
      <c r="J6547" s="75">
        <v>0</v>
      </c>
      <c r="K6547" s="75">
        <v>0</v>
      </c>
      <c r="L6547" s="75">
        <v>0</v>
      </c>
      <c r="M6547" s="75">
        <v>0</v>
      </c>
      <c r="N6547" s="75">
        <v>0</v>
      </c>
      <c r="O6547" s="75">
        <v>0</v>
      </c>
      <c r="P6547" s="75">
        <v>0</v>
      </c>
      <c r="Q6547" s="75">
        <v>0</v>
      </c>
      <c r="R6547" s="16">
        <v>1133460</v>
      </c>
      <c r="S6547" s="75">
        <v>20</v>
      </c>
      <c r="T6547" s="75" t="s">
        <v>76</v>
      </c>
      <c r="U6547" s="75" t="s">
        <v>2567</v>
      </c>
      <c r="V6547" s="75" t="s">
        <v>5314</v>
      </c>
    </row>
    <row r="6548" spans="1:22" s="8" customFormat="1" ht="206.25" x14ac:dyDescent="0.3">
      <c r="A6548" s="16">
        <v>6543</v>
      </c>
      <c r="B6548" s="77" t="s">
        <v>4356</v>
      </c>
      <c r="C6548" s="75" t="s">
        <v>4488</v>
      </c>
      <c r="D6548" s="75" t="s">
        <v>4489</v>
      </c>
      <c r="E6548" s="75" t="s">
        <v>5680</v>
      </c>
      <c r="F6548" s="75"/>
      <c r="G6548" s="75" t="s">
        <v>1493</v>
      </c>
      <c r="H6548" s="257">
        <v>1133440</v>
      </c>
      <c r="I6548" s="257">
        <v>448</v>
      </c>
      <c r="J6548" s="75">
        <v>0</v>
      </c>
      <c r="K6548" s="75">
        <v>0</v>
      </c>
      <c r="L6548" s="75">
        <v>0</v>
      </c>
      <c r="M6548" s="75">
        <v>0</v>
      </c>
      <c r="N6548" s="75">
        <v>0</v>
      </c>
      <c r="O6548" s="75">
        <v>0</v>
      </c>
      <c r="P6548" s="75">
        <v>0</v>
      </c>
      <c r="Q6548" s="75">
        <v>0</v>
      </c>
      <c r="R6548" s="16">
        <v>1133440</v>
      </c>
      <c r="S6548" s="75">
        <v>448</v>
      </c>
      <c r="T6548" s="75" t="s">
        <v>76</v>
      </c>
      <c r="U6548" s="75"/>
      <c r="V6548" s="75"/>
    </row>
    <row r="6549" spans="1:22" s="8" customFormat="1" ht="409.5" x14ac:dyDescent="0.3">
      <c r="A6549" s="16">
        <v>6544</v>
      </c>
      <c r="B6549" s="77" t="s">
        <v>9785</v>
      </c>
      <c r="C6549" s="75" t="s">
        <v>1405</v>
      </c>
      <c r="D6549" s="75" t="s">
        <v>9786</v>
      </c>
      <c r="E6549" s="75" t="s">
        <v>9787</v>
      </c>
      <c r="F6549" s="75" t="s">
        <v>9788</v>
      </c>
      <c r="G6549" s="75" t="s">
        <v>9769</v>
      </c>
      <c r="H6549" s="257">
        <v>240550</v>
      </c>
      <c r="I6549" s="257">
        <v>100</v>
      </c>
      <c r="J6549" s="75">
        <v>223214</v>
      </c>
      <c r="K6549" s="75">
        <v>100</v>
      </c>
      <c r="L6549" s="75">
        <v>223214</v>
      </c>
      <c r="M6549" s="75">
        <v>100</v>
      </c>
      <c r="N6549" s="75">
        <v>223214</v>
      </c>
      <c r="O6549" s="75">
        <v>100</v>
      </c>
      <c r="P6549" s="75">
        <v>223214</v>
      </c>
      <c r="Q6549" s="75">
        <v>100</v>
      </c>
      <c r="R6549" s="16">
        <v>1133406</v>
      </c>
      <c r="S6549" s="75">
        <v>500</v>
      </c>
      <c r="T6549" s="75" t="s">
        <v>25</v>
      </c>
      <c r="U6549" s="75" t="s">
        <v>1097</v>
      </c>
      <c r="V6549" s="75" t="s">
        <v>9784</v>
      </c>
    </row>
    <row r="6550" spans="1:22" s="8" customFormat="1" ht="93.75" x14ac:dyDescent="0.3">
      <c r="A6550" s="16">
        <v>6545</v>
      </c>
      <c r="B6550" s="77" t="s">
        <v>9029</v>
      </c>
      <c r="C6550" s="75" t="s">
        <v>6821</v>
      </c>
      <c r="D6550" s="75" t="s">
        <v>3260</v>
      </c>
      <c r="E6550" s="75" t="s">
        <v>6822</v>
      </c>
      <c r="F6550" s="75"/>
      <c r="G6550" s="75" t="s">
        <v>33</v>
      </c>
      <c r="H6550" s="257">
        <v>237748.49999999997</v>
      </c>
      <c r="I6550" s="257">
        <v>150</v>
      </c>
      <c r="J6550" s="75">
        <v>226206</v>
      </c>
      <c r="K6550" s="75">
        <v>142</v>
      </c>
      <c r="L6550" s="75">
        <v>223020</v>
      </c>
      <c r="M6550" s="75">
        <v>140</v>
      </c>
      <c r="N6550" s="75">
        <v>223020</v>
      </c>
      <c r="O6550" s="75">
        <v>140</v>
      </c>
      <c r="P6550" s="75">
        <v>223020</v>
      </c>
      <c r="Q6550" s="75">
        <v>140</v>
      </c>
      <c r="R6550" s="16">
        <v>1133014.5</v>
      </c>
      <c r="S6550" s="75">
        <v>712</v>
      </c>
      <c r="T6550" s="75" t="s">
        <v>213</v>
      </c>
      <c r="U6550" s="75" t="s">
        <v>35</v>
      </c>
      <c r="V6550" s="75" t="s">
        <v>8838</v>
      </c>
    </row>
    <row r="6551" spans="1:22" s="8" customFormat="1" ht="131.25" x14ac:dyDescent="0.3">
      <c r="A6551" s="16">
        <v>6546</v>
      </c>
      <c r="B6551" s="75" t="s">
        <v>11331</v>
      </c>
      <c r="C6551" s="75" t="s">
        <v>13540</v>
      </c>
      <c r="D6551" s="75" t="s">
        <v>13541</v>
      </c>
      <c r="E6551" s="75" t="s">
        <v>13542</v>
      </c>
      <c r="F6551" s="75"/>
      <c r="G6551" s="71" t="s">
        <v>9115</v>
      </c>
      <c r="H6551" s="106">
        <v>1132992</v>
      </c>
      <c r="I6551" s="104" t="s">
        <v>9196</v>
      </c>
      <c r="J6551" s="104">
        <v>0</v>
      </c>
      <c r="K6551" s="104">
        <v>0</v>
      </c>
      <c r="L6551" s="104">
        <v>0</v>
      </c>
      <c r="M6551" s="104">
        <v>0</v>
      </c>
      <c r="N6551" s="104">
        <v>0</v>
      </c>
      <c r="O6551" s="104">
        <v>0</v>
      </c>
      <c r="P6551" s="104">
        <v>0</v>
      </c>
      <c r="Q6551" s="104">
        <v>0</v>
      </c>
      <c r="R6551" s="16">
        <v>1132992</v>
      </c>
      <c r="S6551" s="339">
        <v>12</v>
      </c>
      <c r="T6551" s="76" t="s">
        <v>13227</v>
      </c>
      <c r="U6551" s="105"/>
      <c r="V6551" s="105"/>
    </row>
    <row r="6552" spans="1:22" s="8" customFormat="1" ht="150" x14ac:dyDescent="0.3">
      <c r="A6552" s="16">
        <v>6547</v>
      </c>
      <c r="B6552" s="76" t="s">
        <v>14607</v>
      </c>
      <c r="C6552" s="77" t="s">
        <v>14608</v>
      </c>
      <c r="D6552" s="76" t="s">
        <v>14609</v>
      </c>
      <c r="E6552" s="76" t="s">
        <v>14449</v>
      </c>
      <c r="F6552" s="84" t="s">
        <v>14610</v>
      </c>
      <c r="G6552" s="77" t="s">
        <v>24</v>
      </c>
      <c r="H6552" s="85">
        <v>250000</v>
      </c>
      <c r="I6552" s="85">
        <v>2.5</v>
      </c>
      <c r="J6552" s="77">
        <v>294250</v>
      </c>
      <c r="K6552" s="77">
        <v>2.5</v>
      </c>
      <c r="L6552" s="77">
        <v>294250</v>
      </c>
      <c r="M6552" s="77">
        <v>3</v>
      </c>
      <c r="N6552" s="77">
        <v>294250</v>
      </c>
      <c r="O6552" s="76">
        <v>3</v>
      </c>
      <c r="P6552" s="81"/>
      <c r="Q6552" s="81"/>
      <c r="R6552" s="16">
        <v>1132750</v>
      </c>
      <c r="S6552" s="77">
        <v>13.5</v>
      </c>
      <c r="T6552" s="77" t="s">
        <v>14570</v>
      </c>
      <c r="U6552" s="75" t="s">
        <v>14611</v>
      </c>
      <c r="V6552" s="75" t="s">
        <v>14612</v>
      </c>
    </row>
    <row r="6553" spans="1:22" s="8" customFormat="1" ht="93.75" x14ac:dyDescent="0.3">
      <c r="A6553" s="16">
        <v>6548</v>
      </c>
      <c r="B6553" s="77" t="s">
        <v>326</v>
      </c>
      <c r="C6553" s="75" t="s">
        <v>1290</v>
      </c>
      <c r="D6553" s="75" t="s">
        <v>1291</v>
      </c>
      <c r="E6553" s="75" t="s">
        <v>1292</v>
      </c>
      <c r="F6553" s="75" t="s">
        <v>1293</v>
      </c>
      <c r="G6553" s="75" t="s">
        <v>24</v>
      </c>
      <c r="H6553" s="257">
        <v>1132674</v>
      </c>
      <c r="I6553" s="257">
        <v>2216</v>
      </c>
      <c r="J6553" s="75">
        <v>0</v>
      </c>
      <c r="K6553" s="75">
        <v>0</v>
      </c>
      <c r="L6553" s="75">
        <v>0</v>
      </c>
      <c r="M6553" s="75">
        <v>0</v>
      </c>
      <c r="N6553" s="75">
        <v>0</v>
      </c>
      <c r="O6553" s="75">
        <v>0</v>
      </c>
      <c r="P6553" s="75">
        <v>0</v>
      </c>
      <c r="Q6553" s="75">
        <v>0</v>
      </c>
      <c r="R6553" s="16">
        <v>1132674</v>
      </c>
      <c r="S6553" s="75">
        <v>2216</v>
      </c>
      <c r="T6553" s="75" t="s">
        <v>913</v>
      </c>
      <c r="U6553" s="75" t="s">
        <v>35</v>
      </c>
      <c r="V6553" s="75" t="s">
        <v>1232</v>
      </c>
    </row>
    <row r="6554" spans="1:22" s="1" customFormat="1" ht="93.75" x14ac:dyDescent="0.3">
      <c r="A6554" s="16">
        <v>6549</v>
      </c>
      <c r="B6554" s="77" t="s">
        <v>326</v>
      </c>
      <c r="C6554" s="75" t="s">
        <v>1290</v>
      </c>
      <c r="D6554" s="75" t="s">
        <v>1291</v>
      </c>
      <c r="E6554" s="75" t="s">
        <v>1292</v>
      </c>
      <c r="F6554" s="75" t="s">
        <v>1293</v>
      </c>
      <c r="G6554" s="75" t="s">
        <v>9678</v>
      </c>
      <c r="H6554" s="257">
        <v>1132674</v>
      </c>
      <c r="I6554" s="257">
        <v>2216</v>
      </c>
      <c r="J6554" s="75">
        <v>0</v>
      </c>
      <c r="K6554" s="75">
        <v>0</v>
      </c>
      <c r="L6554" s="75">
        <v>0</v>
      </c>
      <c r="M6554" s="75">
        <v>0</v>
      </c>
      <c r="N6554" s="75">
        <v>0</v>
      </c>
      <c r="O6554" s="75">
        <v>0</v>
      </c>
      <c r="P6554" s="75">
        <v>0</v>
      </c>
      <c r="Q6554" s="75">
        <v>0</v>
      </c>
      <c r="R6554" s="16">
        <v>1132674</v>
      </c>
      <c r="S6554" s="75">
        <v>2216</v>
      </c>
      <c r="T6554" s="75" t="s">
        <v>913</v>
      </c>
      <c r="U6554" s="75" t="s">
        <v>35</v>
      </c>
      <c r="V6554" s="75" t="s">
        <v>1232</v>
      </c>
    </row>
    <row r="6555" spans="1:22" s="1" customFormat="1" ht="93.75" customHeight="1" x14ac:dyDescent="0.3">
      <c r="A6555" s="16">
        <v>6550</v>
      </c>
      <c r="B6555" s="78" t="s">
        <v>11789</v>
      </c>
      <c r="C6555" s="78" t="s">
        <v>11790</v>
      </c>
      <c r="D6555" s="78" t="s">
        <v>11791</v>
      </c>
      <c r="E6555" s="78" t="s">
        <v>15653</v>
      </c>
      <c r="F6555" s="78" t="s">
        <v>14449</v>
      </c>
      <c r="G6555" s="78" t="s">
        <v>7079</v>
      </c>
      <c r="H6555" s="503">
        <v>1131179.3500000001</v>
      </c>
      <c r="I6555" s="503" t="s">
        <v>9266</v>
      </c>
      <c r="J6555" s="76"/>
      <c r="K6555" s="76"/>
      <c r="L6555" s="76"/>
      <c r="M6555" s="76"/>
      <c r="N6555" s="76"/>
      <c r="O6555" s="76"/>
      <c r="P6555" s="76"/>
      <c r="Q6555" s="76"/>
      <c r="R6555" s="16">
        <v>1131179.3500000001</v>
      </c>
      <c r="S6555" s="77">
        <v>4</v>
      </c>
      <c r="T6555" s="78" t="s">
        <v>15626</v>
      </c>
      <c r="U6555" s="227"/>
      <c r="V6555" s="79"/>
    </row>
    <row r="6556" spans="1:22" s="1" customFormat="1" ht="75" x14ac:dyDescent="0.3">
      <c r="A6556" s="16">
        <v>6551</v>
      </c>
      <c r="B6556" s="75" t="s">
        <v>13543</v>
      </c>
      <c r="C6556" s="75" t="s">
        <v>13544</v>
      </c>
      <c r="D6556" s="75" t="s">
        <v>5479</v>
      </c>
      <c r="E6556" s="75" t="s">
        <v>13545</v>
      </c>
      <c r="F6556" s="75"/>
      <c r="G6556" s="71" t="s">
        <v>9115</v>
      </c>
      <c r="H6556" s="106">
        <v>1130977.79</v>
      </c>
      <c r="I6556" s="104" t="s">
        <v>9266</v>
      </c>
      <c r="J6556" s="104">
        <v>0</v>
      </c>
      <c r="K6556" s="104">
        <v>0</v>
      </c>
      <c r="L6556" s="104">
        <v>0</v>
      </c>
      <c r="M6556" s="104">
        <v>0</v>
      </c>
      <c r="N6556" s="104">
        <v>0</v>
      </c>
      <c r="O6556" s="104">
        <v>0</v>
      </c>
      <c r="P6556" s="104">
        <v>0</v>
      </c>
      <c r="Q6556" s="104">
        <v>0</v>
      </c>
      <c r="R6556" s="16">
        <v>1130977.79</v>
      </c>
      <c r="S6556" s="339">
        <v>4</v>
      </c>
      <c r="T6556" s="76" t="s">
        <v>13227</v>
      </c>
      <c r="U6556" s="105"/>
      <c r="V6556" s="105"/>
    </row>
    <row r="6557" spans="1:22" s="1" customFormat="1" ht="225" x14ac:dyDescent="0.3">
      <c r="A6557" s="16">
        <v>6552</v>
      </c>
      <c r="B6557" s="77" t="s">
        <v>435</v>
      </c>
      <c r="C6557" s="75" t="s">
        <v>6102</v>
      </c>
      <c r="D6557" s="75" t="s">
        <v>6103</v>
      </c>
      <c r="E6557" s="75" t="s">
        <v>6104</v>
      </c>
      <c r="F6557" s="75"/>
      <c r="G6557" s="75" t="s">
        <v>49</v>
      </c>
      <c r="H6557" s="257">
        <v>1130000</v>
      </c>
      <c r="I6557" s="257">
        <v>20</v>
      </c>
      <c r="J6557" s="75">
        <v>0</v>
      </c>
      <c r="K6557" s="75">
        <v>0</v>
      </c>
      <c r="L6557" s="75">
        <v>0</v>
      </c>
      <c r="M6557" s="75">
        <v>0</v>
      </c>
      <c r="N6557" s="75">
        <v>0</v>
      </c>
      <c r="O6557" s="75">
        <v>0</v>
      </c>
      <c r="P6557" s="75">
        <v>0</v>
      </c>
      <c r="Q6557" s="75">
        <v>0</v>
      </c>
      <c r="R6557" s="16">
        <v>1130000</v>
      </c>
      <c r="S6557" s="75">
        <v>20</v>
      </c>
      <c r="T6557" s="75" t="s">
        <v>76</v>
      </c>
      <c r="U6557" s="75"/>
      <c r="V6557" s="75"/>
    </row>
    <row r="6558" spans="1:22" s="1" customFormat="1" ht="150" x14ac:dyDescent="0.3">
      <c r="A6558" s="16">
        <v>6553</v>
      </c>
      <c r="B6558" s="75" t="s">
        <v>11370</v>
      </c>
      <c r="C6558" s="75" t="s">
        <v>13738</v>
      </c>
      <c r="D6558" s="75" t="s">
        <v>13739</v>
      </c>
      <c r="E6558" s="75" t="s">
        <v>13740</v>
      </c>
      <c r="F6558" s="75"/>
      <c r="G6558" s="71" t="s">
        <v>9115</v>
      </c>
      <c r="H6558" s="104">
        <v>1129656.6299999999</v>
      </c>
      <c r="I6558" s="104" t="s">
        <v>9454</v>
      </c>
      <c r="J6558" s="104"/>
      <c r="K6558" s="104"/>
      <c r="L6558" s="104"/>
      <c r="M6558" s="104"/>
      <c r="N6558" s="104"/>
      <c r="O6558" s="104"/>
      <c r="P6558" s="104"/>
      <c r="Q6558" s="104"/>
      <c r="R6558" s="16">
        <v>1129656.6299999999</v>
      </c>
      <c r="S6558" s="339">
        <v>9</v>
      </c>
      <c r="T6558" s="92" t="s">
        <v>13573</v>
      </c>
      <c r="U6558" s="105"/>
      <c r="V6558" s="105" t="s">
        <v>13601</v>
      </c>
    </row>
    <row r="6559" spans="1:22" s="1" customFormat="1" ht="37.5" x14ac:dyDescent="0.3">
      <c r="A6559" s="16">
        <v>6554</v>
      </c>
      <c r="B6559" s="77" t="s">
        <v>9030</v>
      </c>
      <c r="C6559" s="75" t="s">
        <v>3378</v>
      </c>
      <c r="D6559" s="75" t="s">
        <v>3379</v>
      </c>
      <c r="E6559" s="75" t="s">
        <v>3380</v>
      </c>
      <c r="F6559" s="75"/>
      <c r="G6559" s="75" t="s">
        <v>33</v>
      </c>
      <c r="H6559" s="257">
        <v>118999.99999999999</v>
      </c>
      <c r="I6559" s="257">
        <v>1</v>
      </c>
      <c r="J6559" s="75">
        <v>252651</v>
      </c>
      <c r="K6559" s="75">
        <v>2</v>
      </c>
      <c r="L6559" s="75">
        <v>252651</v>
      </c>
      <c r="M6559" s="75">
        <v>2</v>
      </c>
      <c r="N6559" s="75">
        <v>252651</v>
      </c>
      <c r="O6559" s="75">
        <v>2</v>
      </c>
      <c r="P6559" s="75">
        <v>252651</v>
      </c>
      <c r="Q6559" s="75">
        <v>2</v>
      </c>
      <c r="R6559" s="16">
        <v>1129604</v>
      </c>
      <c r="S6559" s="75">
        <v>9</v>
      </c>
      <c r="T6559" s="75" t="s">
        <v>213</v>
      </c>
      <c r="U6559" s="75" t="s">
        <v>7048</v>
      </c>
      <c r="V6559" s="75" t="s">
        <v>7048</v>
      </c>
    </row>
    <row r="6560" spans="1:22" s="309" customFormat="1" ht="93.75" customHeight="1" x14ac:dyDescent="0.2">
      <c r="A6560" s="16">
        <v>6555</v>
      </c>
      <c r="B6560" s="77" t="s">
        <v>4654</v>
      </c>
      <c r="C6560" s="75" t="s">
        <v>4653</v>
      </c>
      <c r="D6560" s="75" t="s">
        <v>4655</v>
      </c>
      <c r="E6560" s="75" t="s">
        <v>10578</v>
      </c>
      <c r="F6560" s="75"/>
      <c r="G6560" s="75" t="s">
        <v>9115</v>
      </c>
      <c r="H6560" s="257">
        <v>1128960</v>
      </c>
      <c r="I6560" s="257" t="s">
        <v>9120</v>
      </c>
      <c r="J6560" s="75"/>
      <c r="K6560" s="75"/>
      <c r="L6560" s="75"/>
      <c r="M6560" s="75"/>
      <c r="N6560" s="75"/>
      <c r="O6560" s="75"/>
      <c r="P6560" s="75"/>
      <c r="Q6560" s="75"/>
      <c r="R6560" s="16">
        <v>1128960</v>
      </c>
      <c r="S6560" s="75">
        <v>2</v>
      </c>
      <c r="T6560" s="75" t="s">
        <v>76</v>
      </c>
      <c r="U6560" s="75" t="s">
        <v>2567</v>
      </c>
      <c r="V6560" s="75" t="s">
        <v>10579</v>
      </c>
    </row>
    <row r="6561" spans="1:22" s="15" customFormat="1" ht="37.5" x14ac:dyDescent="0.3">
      <c r="A6561" s="16">
        <v>6556</v>
      </c>
      <c r="B6561" s="77" t="s">
        <v>9031</v>
      </c>
      <c r="C6561" s="75" t="s">
        <v>9032</v>
      </c>
      <c r="D6561" s="75" t="s">
        <v>9033</v>
      </c>
      <c r="E6561" s="75" t="s">
        <v>310</v>
      </c>
      <c r="F6561" s="75"/>
      <c r="G6561" s="75" t="s">
        <v>33</v>
      </c>
      <c r="H6561" s="257">
        <v>177472</v>
      </c>
      <c r="I6561" s="257">
        <v>4</v>
      </c>
      <c r="J6561" s="75">
        <v>271735.74</v>
      </c>
      <c r="K6561" s="75">
        <v>6</v>
      </c>
      <c r="L6561" s="75">
        <v>226446.45</v>
      </c>
      <c r="M6561" s="75">
        <v>5</v>
      </c>
      <c r="N6561" s="75">
        <v>226446.45</v>
      </c>
      <c r="O6561" s="75">
        <v>5</v>
      </c>
      <c r="P6561" s="75">
        <v>226446.45</v>
      </c>
      <c r="Q6561" s="75">
        <v>5</v>
      </c>
      <c r="R6561" s="16">
        <v>1128547.0899999999</v>
      </c>
      <c r="S6561" s="75">
        <v>25</v>
      </c>
      <c r="T6561" s="75" t="s">
        <v>213</v>
      </c>
      <c r="U6561" s="75" t="s">
        <v>7048</v>
      </c>
      <c r="V6561" s="75" t="s">
        <v>7048</v>
      </c>
    </row>
    <row r="6562" spans="1:22" s="15" customFormat="1" ht="56.25" x14ac:dyDescent="0.3">
      <c r="A6562" s="16">
        <v>6557</v>
      </c>
      <c r="B6562" s="75" t="s">
        <v>12880</v>
      </c>
      <c r="C6562" s="75" t="s">
        <v>12881</v>
      </c>
      <c r="D6562" s="75" t="s">
        <v>12852</v>
      </c>
      <c r="E6562" s="75" t="s">
        <v>12882</v>
      </c>
      <c r="F6562" s="75"/>
      <c r="G6562" s="71" t="s">
        <v>9128</v>
      </c>
      <c r="H6562" s="339">
        <v>1128400</v>
      </c>
      <c r="I6562" s="339" t="s">
        <v>9268</v>
      </c>
      <c r="J6562" s="339"/>
      <c r="K6562" s="339"/>
      <c r="L6562" s="339"/>
      <c r="M6562" s="339"/>
      <c r="N6562" s="339"/>
      <c r="O6562" s="339"/>
      <c r="P6562" s="339"/>
      <c r="Q6562" s="339"/>
      <c r="R6562" s="16">
        <v>1128400</v>
      </c>
      <c r="S6562" s="339">
        <v>100</v>
      </c>
      <c r="T6562" s="135" t="s">
        <v>12359</v>
      </c>
      <c r="U6562" s="352"/>
      <c r="V6562" s="352"/>
    </row>
    <row r="6563" spans="1:22" s="15" customFormat="1" ht="56.25" x14ac:dyDescent="0.3">
      <c r="A6563" s="16">
        <v>6558</v>
      </c>
      <c r="B6563" s="256" t="s">
        <v>15280</v>
      </c>
      <c r="C6563" s="256" t="s">
        <v>15281</v>
      </c>
      <c r="D6563" s="256" t="s">
        <v>5479</v>
      </c>
      <c r="E6563" s="256" t="s">
        <v>15282</v>
      </c>
      <c r="F6563" s="157" t="s">
        <v>14449</v>
      </c>
      <c r="G6563" s="256" t="s">
        <v>9115</v>
      </c>
      <c r="H6563" s="502">
        <v>1128094.73</v>
      </c>
      <c r="I6563" s="257" t="s">
        <v>9196</v>
      </c>
      <c r="J6563" s="82"/>
      <c r="K6563" s="82"/>
      <c r="L6563" s="82"/>
      <c r="M6563" s="82"/>
      <c r="N6563" s="82"/>
      <c r="O6563" s="82"/>
      <c r="P6563" s="82"/>
      <c r="Q6563" s="82"/>
      <c r="R6563" s="16">
        <v>1128094.73</v>
      </c>
      <c r="S6563" s="75">
        <v>12</v>
      </c>
      <c r="T6563" s="256" t="s">
        <v>14655</v>
      </c>
      <c r="U6563" s="256"/>
      <c r="V6563" s="82"/>
    </row>
    <row r="6564" spans="1:22" s="340" customFormat="1" ht="75" customHeight="1" x14ac:dyDescent="0.2">
      <c r="A6564" s="16">
        <v>6559</v>
      </c>
      <c r="B6564" s="256" t="s">
        <v>15280</v>
      </c>
      <c r="C6564" s="256" t="s">
        <v>15281</v>
      </c>
      <c r="D6564" s="256" t="s">
        <v>5479</v>
      </c>
      <c r="E6564" s="256" t="s">
        <v>15283</v>
      </c>
      <c r="F6564" s="157" t="s">
        <v>14449</v>
      </c>
      <c r="G6564" s="256" t="s">
        <v>9115</v>
      </c>
      <c r="H6564" s="502">
        <v>1128094.73</v>
      </c>
      <c r="I6564" s="257" t="s">
        <v>9196</v>
      </c>
      <c r="J6564" s="82"/>
      <c r="K6564" s="82"/>
      <c r="L6564" s="82"/>
      <c r="M6564" s="82"/>
      <c r="N6564" s="82"/>
      <c r="O6564" s="82"/>
      <c r="P6564" s="82"/>
      <c r="Q6564" s="82"/>
      <c r="R6564" s="16">
        <v>1128094.73</v>
      </c>
      <c r="S6564" s="75">
        <v>12</v>
      </c>
      <c r="T6564" s="256" t="s">
        <v>14655</v>
      </c>
      <c r="U6564" s="256"/>
      <c r="V6564" s="82"/>
    </row>
    <row r="6565" spans="1:22" s="5" customFormat="1" ht="75" customHeight="1" x14ac:dyDescent="0.2">
      <c r="A6565" s="16">
        <v>6560</v>
      </c>
      <c r="B6565" s="77" t="s">
        <v>3999</v>
      </c>
      <c r="C6565" s="75" t="s">
        <v>4000</v>
      </c>
      <c r="D6565" s="75" t="s">
        <v>4001</v>
      </c>
      <c r="E6565" s="75" t="s">
        <v>4002</v>
      </c>
      <c r="F6565" s="75"/>
      <c r="G6565" s="75" t="s">
        <v>1493</v>
      </c>
      <c r="H6565" s="257">
        <v>1127460</v>
      </c>
      <c r="I6565" s="257">
        <v>285</v>
      </c>
      <c r="J6565" s="75">
        <v>0</v>
      </c>
      <c r="K6565" s="75">
        <v>0</v>
      </c>
      <c r="L6565" s="75">
        <v>0</v>
      </c>
      <c r="M6565" s="75">
        <v>0</v>
      </c>
      <c r="N6565" s="75">
        <v>0</v>
      </c>
      <c r="O6565" s="75">
        <v>0</v>
      </c>
      <c r="P6565" s="75">
        <v>0</v>
      </c>
      <c r="Q6565" s="75">
        <v>0</v>
      </c>
      <c r="R6565" s="16">
        <v>1127460</v>
      </c>
      <c r="S6565" s="75">
        <v>285</v>
      </c>
      <c r="T6565" s="75" t="s">
        <v>76</v>
      </c>
      <c r="U6565" s="75"/>
      <c r="V6565" s="75" t="s">
        <v>3103</v>
      </c>
    </row>
    <row r="6566" spans="1:22" s="5" customFormat="1" ht="75" customHeight="1" x14ac:dyDescent="0.2">
      <c r="A6566" s="16">
        <v>6561</v>
      </c>
      <c r="B6566" s="77" t="s">
        <v>4950</v>
      </c>
      <c r="C6566" s="75" t="s">
        <v>6564</v>
      </c>
      <c r="D6566" s="75" t="s">
        <v>6565</v>
      </c>
      <c r="E6566" s="75" t="s">
        <v>6566</v>
      </c>
      <c r="F6566" s="75"/>
      <c r="G6566" s="75" t="s">
        <v>7035</v>
      </c>
      <c r="H6566" s="257">
        <v>1126990</v>
      </c>
      <c r="I6566" s="257">
        <v>2510</v>
      </c>
      <c r="J6566" s="75">
        <v>0</v>
      </c>
      <c r="K6566" s="75">
        <v>0</v>
      </c>
      <c r="L6566" s="75">
        <v>0</v>
      </c>
      <c r="M6566" s="75">
        <v>0</v>
      </c>
      <c r="N6566" s="75">
        <v>0</v>
      </c>
      <c r="O6566" s="75">
        <v>0</v>
      </c>
      <c r="P6566" s="75">
        <v>0</v>
      </c>
      <c r="Q6566" s="75">
        <v>0</v>
      </c>
      <c r="R6566" s="16">
        <v>1126990</v>
      </c>
      <c r="S6566" s="75">
        <v>2510</v>
      </c>
      <c r="T6566" s="75" t="s">
        <v>76</v>
      </c>
      <c r="U6566" s="75"/>
      <c r="V6566" s="75"/>
    </row>
    <row r="6567" spans="1:22" s="5" customFormat="1" ht="56.25" customHeight="1" x14ac:dyDescent="0.2">
      <c r="A6567" s="16">
        <v>6562</v>
      </c>
      <c r="B6567" s="77" t="s">
        <v>138</v>
      </c>
      <c r="C6567" s="75" t="s">
        <v>3863</v>
      </c>
      <c r="D6567" s="75" t="s">
        <v>3864</v>
      </c>
      <c r="E6567" s="75" t="s">
        <v>10410</v>
      </c>
      <c r="F6567" s="75"/>
      <c r="G6567" s="75" t="s">
        <v>9114</v>
      </c>
      <c r="H6567" s="257">
        <v>1124323.2</v>
      </c>
      <c r="I6567" s="257" t="s">
        <v>9120</v>
      </c>
      <c r="J6567" s="75"/>
      <c r="K6567" s="75"/>
      <c r="L6567" s="75"/>
      <c r="M6567" s="75"/>
      <c r="N6567" s="75"/>
      <c r="O6567" s="75"/>
      <c r="P6567" s="75"/>
      <c r="Q6567" s="75"/>
      <c r="R6567" s="16">
        <v>1124323.2</v>
      </c>
      <c r="S6567" s="75">
        <v>2</v>
      </c>
      <c r="T6567" s="75" t="s">
        <v>76</v>
      </c>
      <c r="U6567" s="75" t="s">
        <v>2567</v>
      </c>
      <c r="V6567" s="75" t="s">
        <v>10411</v>
      </c>
    </row>
    <row r="6568" spans="1:22" s="5" customFormat="1" ht="75" customHeight="1" x14ac:dyDescent="0.2">
      <c r="A6568" s="16">
        <v>6563</v>
      </c>
      <c r="B6568" s="77" t="s">
        <v>138</v>
      </c>
      <c r="C6568" s="75" t="s">
        <v>3863</v>
      </c>
      <c r="D6568" s="75" t="s">
        <v>3864</v>
      </c>
      <c r="E6568" s="75" t="s">
        <v>10410</v>
      </c>
      <c r="F6568" s="75"/>
      <c r="G6568" s="75" t="s">
        <v>9114</v>
      </c>
      <c r="H6568" s="257">
        <v>1124323.2</v>
      </c>
      <c r="I6568" s="257" t="s">
        <v>9120</v>
      </c>
      <c r="J6568" s="75"/>
      <c r="K6568" s="75"/>
      <c r="L6568" s="75"/>
      <c r="M6568" s="75"/>
      <c r="N6568" s="75"/>
      <c r="O6568" s="75"/>
      <c r="P6568" s="75"/>
      <c r="Q6568" s="75"/>
      <c r="R6568" s="16">
        <v>1124323.2</v>
      </c>
      <c r="S6568" s="75">
        <v>2</v>
      </c>
      <c r="T6568" s="75" t="s">
        <v>76</v>
      </c>
      <c r="U6568" s="75" t="s">
        <v>2567</v>
      </c>
      <c r="V6568" s="75" t="s">
        <v>10411</v>
      </c>
    </row>
    <row r="6569" spans="1:22" s="5" customFormat="1" ht="56.25" customHeight="1" x14ac:dyDescent="0.2">
      <c r="A6569" s="16">
        <v>6564</v>
      </c>
      <c r="B6569" s="77" t="s">
        <v>138</v>
      </c>
      <c r="C6569" s="75" t="s">
        <v>3863</v>
      </c>
      <c r="D6569" s="75" t="s">
        <v>3864</v>
      </c>
      <c r="E6569" s="75" t="s">
        <v>10410</v>
      </c>
      <c r="F6569" s="75"/>
      <c r="G6569" s="75" t="s">
        <v>9114</v>
      </c>
      <c r="H6569" s="257">
        <v>1124323.2</v>
      </c>
      <c r="I6569" s="257" t="s">
        <v>9120</v>
      </c>
      <c r="J6569" s="75"/>
      <c r="K6569" s="75"/>
      <c r="L6569" s="75"/>
      <c r="M6569" s="75"/>
      <c r="N6569" s="75"/>
      <c r="O6569" s="75"/>
      <c r="P6569" s="75"/>
      <c r="Q6569" s="75"/>
      <c r="R6569" s="16">
        <v>1124323.2</v>
      </c>
      <c r="S6569" s="75">
        <v>2</v>
      </c>
      <c r="T6569" s="75" t="s">
        <v>76</v>
      </c>
      <c r="U6569" s="75" t="s">
        <v>2567</v>
      </c>
      <c r="V6569" s="75" t="s">
        <v>10411</v>
      </c>
    </row>
    <row r="6570" spans="1:22" s="12" customFormat="1" ht="37.5" customHeight="1" x14ac:dyDescent="0.2">
      <c r="A6570" s="16">
        <v>6565</v>
      </c>
      <c r="B6570" s="77" t="s">
        <v>138</v>
      </c>
      <c r="C6570" s="75" t="s">
        <v>3863</v>
      </c>
      <c r="D6570" s="75" t="s">
        <v>3864</v>
      </c>
      <c r="E6570" s="75" t="s">
        <v>10410</v>
      </c>
      <c r="F6570" s="75"/>
      <c r="G6570" s="75" t="s">
        <v>9114</v>
      </c>
      <c r="H6570" s="257">
        <v>1124323.2</v>
      </c>
      <c r="I6570" s="257" t="s">
        <v>9120</v>
      </c>
      <c r="J6570" s="75"/>
      <c r="K6570" s="75"/>
      <c r="L6570" s="75"/>
      <c r="M6570" s="75"/>
      <c r="N6570" s="75"/>
      <c r="O6570" s="75"/>
      <c r="P6570" s="75"/>
      <c r="Q6570" s="75"/>
      <c r="R6570" s="16">
        <v>1124323.2</v>
      </c>
      <c r="S6570" s="75">
        <v>2</v>
      </c>
      <c r="T6570" s="75" t="s">
        <v>76</v>
      </c>
      <c r="U6570" s="75" t="s">
        <v>2567</v>
      </c>
      <c r="V6570" s="75" t="s">
        <v>10411</v>
      </c>
    </row>
    <row r="6571" spans="1:22" s="12" customFormat="1" ht="37.5" customHeight="1" x14ac:dyDescent="0.2">
      <c r="A6571" s="16">
        <v>6566</v>
      </c>
      <c r="B6571" s="256" t="s">
        <v>417</v>
      </c>
      <c r="C6571" s="256" t="s">
        <v>726</v>
      </c>
      <c r="D6571" s="256" t="s">
        <v>727</v>
      </c>
      <c r="E6571" s="256" t="s">
        <v>15288</v>
      </c>
      <c r="F6571" s="256"/>
      <c r="G6571" s="256" t="s">
        <v>9115</v>
      </c>
      <c r="H6571" s="502">
        <v>1123584</v>
      </c>
      <c r="I6571" s="257" t="s">
        <v>9227</v>
      </c>
      <c r="J6571" s="82"/>
      <c r="K6571" s="82"/>
      <c r="L6571" s="82"/>
      <c r="M6571" s="82"/>
      <c r="N6571" s="82"/>
      <c r="O6571" s="82"/>
      <c r="P6571" s="82"/>
      <c r="Q6571" s="82"/>
      <c r="R6571" s="16">
        <v>1123584</v>
      </c>
      <c r="S6571" s="75">
        <v>120</v>
      </c>
      <c r="T6571" s="256" t="s">
        <v>14655</v>
      </c>
      <c r="U6571" s="256"/>
      <c r="V6571" s="82"/>
    </row>
    <row r="6572" spans="1:22" s="13" customFormat="1" ht="37.5" customHeight="1" x14ac:dyDescent="0.2">
      <c r="A6572" s="16">
        <v>6567</v>
      </c>
      <c r="B6572" s="77" t="s">
        <v>3545</v>
      </c>
      <c r="C6572" s="75" t="s">
        <v>4714</v>
      </c>
      <c r="D6572" s="75" t="s">
        <v>4715</v>
      </c>
      <c r="E6572" s="75" t="s">
        <v>10873</v>
      </c>
      <c r="F6572" s="75"/>
      <c r="G6572" s="75" t="s">
        <v>9115</v>
      </c>
      <c r="H6572" s="257">
        <v>1123080</v>
      </c>
      <c r="I6572" s="511" t="s">
        <v>10876</v>
      </c>
      <c r="J6572" s="75"/>
      <c r="K6572" s="86"/>
      <c r="L6572" s="86"/>
      <c r="M6572" s="86"/>
      <c r="N6572" s="86"/>
      <c r="O6572" s="86"/>
      <c r="P6572" s="86"/>
      <c r="Q6572" s="86"/>
      <c r="R6572" s="16">
        <v>1123080</v>
      </c>
      <c r="S6572" s="75">
        <v>13370</v>
      </c>
      <c r="T6572" s="75" t="s">
        <v>76</v>
      </c>
      <c r="U6572" s="86" t="s">
        <v>2567</v>
      </c>
      <c r="V6572" s="86" t="s">
        <v>2879</v>
      </c>
    </row>
    <row r="6573" spans="1:22" s="13" customFormat="1" ht="37.5" customHeight="1" x14ac:dyDescent="0.2">
      <c r="A6573" s="16">
        <v>6568</v>
      </c>
      <c r="B6573" s="77" t="s">
        <v>9034</v>
      </c>
      <c r="C6573" s="75" t="s">
        <v>1188</v>
      </c>
      <c r="D6573" s="75" t="s">
        <v>1187</v>
      </c>
      <c r="E6573" s="75" t="s">
        <v>4936</v>
      </c>
      <c r="F6573" s="75"/>
      <c r="G6573" s="75" t="s">
        <v>33</v>
      </c>
      <c r="H6573" s="257">
        <v>71196</v>
      </c>
      <c r="I6573" s="511">
        <v>4</v>
      </c>
      <c r="J6573" s="75">
        <v>262892</v>
      </c>
      <c r="K6573" s="86">
        <v>14</v>
      </c>
      <c r="L6573" s="86">
        <v>262892</v>
      </c>
      <c r="M6573" s="86">
        <v>14</v>
      </c>
      <c r="N6573" s="86">
        <v>262892</v>
      </c>
      <c r="O6573" s="86">
        <v>14</v>
      </c>
      <c r="P6573" s="86">
        <v>262892</v>
      </c>
      <c r="Q6573" s="86">
        <v>14</v>
      </c>
      <c r="R6573" s="16">
        <v>1122764</v>
      </c>
      <c r="S6573" s="75">
        <v>60</v>
      </c>
      <c r="T6573" s="75" t="s">
        <v>213</v>
      </c>
      <c r="U6573" s="86" t="s">
        <v>722</v>
      </c>
      <c r="V6573" s="86" t="s">
        <v>722</v>
      </c>
    </row>
    <row r="6574" spans="1:22" s="13" customFormat="1" ht="56.25" customHeight="1" x14ac:dyDescent="0.2">
      <c r="A6574" s="16">
        <v>6569</v>
      </c>
      <c r="B6574" s="256" t="s">
        <v>3231</v>
      </c>
      <c r="C6574" s="256" t="s">
        <v>15289</v>
      </c>
      <c r="D6574" s="256" t="s">
        <v>15290</v>
      </c>
      <c r="E6574" s="256" t="s">
        <v>15291</v>
      </c>
      <c r="F6574" s="157" t="s">
        <v>14449</v>
      </c>
      <c r="G6574" s="256" t="s">
        <v>7079</v>
      </c>
      <c r="H6574" s="502">
        <v>1122688</v>
      </c>
      <c r="I6574" s="511" t="s">
        <v>15292</v>
      </c>
      <c r="J6574" s="82"/>
      <c r="K6574" s="83"/>
      <c r="L6574" s="83"/>
      <c r="M6574" s="83"/>
      <c r="N6574" s="83"/>
      <c r="O6574" s="83"/>
      <c r="P6574" s="83"/>
      <c r="Q6574" s="83"/>
      <c r="R6574" s="16">
        <v>1122688</v>
      </c>
      <c r="S6574" s="75">
        <v>45383</v>
      </c>
      <c r="T6574" s="256" t="s">
        <v>14655</v>
      </c>
      <c r="U6574" s="262"/>
      <c r="V6574" s="83"/>
    </row>
    <row r="6575" spans="1:22" s="13" customFormat="1" ht="56.25" customHeight="1" x14ac:dyDescent="0.2">
      <c r="A6575" s="16">
        <v>6570</v>
      </c>
      <c r="B6575" s="256" t="s">
        <v>2175</v>
      </c>
      <c r="C6575" s="256" t="s">
        <v>11317</v>
      </c>
      <c r="D6575" s="256" t="s">
        <v>1501</v>
      </c>
      <c r="E6575" s="256" t="s">
        <v>15137</v>
      </c>
      <c r="F6575" s="157" t="s">
        <v>14449</v>
      </c>
      <c r="G6575" s="256" t="s">
        <v>9115</v>
      </c>
      <c r="H6575" s="502">
        <v>1122105.6000000001</v>
      </c>
      <c r="I6575" s="511" t="s">
        <v>9123</v>
      </c>
      <c r="J6575" s="82"/>
      <c r="K6575" s="83"/>
      <c r="L6575" s="83"/>
      <c r="M6575" s="83"/>
      <c r="N6575" s="83"/>
      <c r="O6575" s="83"/>
      <c r="P6575" s="83"/>
      <c r="Q6575" s="83"/>
      <c r="R6575" s="16">
        <v>1122105.6000000001</v>
      </c>
      <c r="S6575" s="75">
        <v>6</v>
      </c>
      <c r="T6575" s="256" t="s">
        <v>14655</v>
      </c>
      <c r="U6575" s="262"/>
      <c r="V6575" s="83"/>
    </row>
    <row r="6576" spans="1:22" ht="37.5" x14ac:dyDescent="0.3">
      <c r="A6576" s="16">
        <v>6571</v>
      </c>
      <c r="B6576" s="77" t="s">
        <v>2862</v>
      </c>
      <c r="C6576" s="75" t="s">
        <v>5768</v>
      </c>
      <c r="D6576" s="75" t="s">
        <v>5769</v>
      </c>
      <c r="E6576" s="75" t="s">
        <v>10653</v>
      </c>
      <c r="F6576" s="75"/>
      <c r="G6576" s="75" t="s">
        <v>9115</v>
      </c>
      <c r="H6576" s="257">
        <v>1121904</v>
      </c>
      <c r="I6576" s="257" t="s">
        <v>9120</v>
      </c>
      <c r="J6576" s="75"/>
      <c r="K6576" s="75"/>
      <c r="L6576" s="75"/>
      <c r="M6576" s="75"/>
      <c r="N6576" s="75"/>
      <c r="O6576" s="75"/>
      <c r="P6576" s="75"/>
      <c r="Q6576" s="75"/>
      <c r="R6576" s="16">
        <v>1121904</v>
      </c>
      <c r="S6576" s="75">
        <v>2</v>
      </c>
      <c r="T6576" s="75" t="s">
        <v>76</v>
      </c>
      <c r="U6576" s="75" t="s">
        <v>294</v>
      </c>
      <c r="V6576" s="75" t="s">
        <v>10654</v>
      </c>
    </row>
    <row r="6577" spans="1:22" ht="37.5" x14ac:dyDescent="0.3">
      <c r="A6577" s="16">
        <v>6572</v>
      </c>
      <c r="B6577" s="75" t="s">
        <v>13741</v>
      </c>
      <c r="C6577" s="75" t="s">
        <v>13742</v>
      </c>
      <c r="D6577" s="75" t="s">
        <v>13743</v>
      </c>
      <c r="E6577" s="75" t="s">
        <v>13744</v>
      </c>
      <c r="F6577" s="75"/>
      <c r="G6577" s="71" t="s">
        <v>9115</v>
      </c>
      <c r="H6577" s="104">
        <v>1120560</v>
      </c>
      <c r="I6577" s="104" t="s">
        <v>9404</v>
      </c>
      <c r="J6577" s="104"/>
      <c r="K6577" s="104"/>
      <c r="L6577" s="104"/>
      <c r="M6577" s="104"/>
      <c r="N6577" s="104"/>
      <c r="O6577" s="104"/>
      <c r="P6577" s="104"/>
      <c r="Q6577" s="104"/>
      <c r="R6577" s="16">
        <v>1120560</v>
      </c>
      <c r="S6577" s="339">
        <v>30</v>
      </c>
      <c r="T6577" s="92" t="s">
        <v>13573</v>
      </c>
      <c r="U6577" s="105"/>
      <c r="V6577" s="105" t="s">
        <v>9877</v>
      </c>
    </row>
    <row r="6578" spans="1:22" ht="409.5" x14ac:dyDescent="0.3">
      <c r="A6578" s="16">
        <v>6573</v>
      </c>
      <c r="B6578" s="77" t="s">
        <v>4852</v>
      </c>
      <c r="C6578" s="75" t="s">
        <v>4853</v>
      </c>
      <c r="D6578" s="75" t="s">
        <v>4854</v>
      </c>
      <c r="E6578" s="75" t="s">
        <v>4855</v>
      </c>
      <c r="F6578" s="75"/>
      <c r="G6578" s="75" t="s">
        <v>33</v>
      </c>
      <c r="H6578" s="257">
        <v>70400</v>
      </c>
      <c r="I6578" s="257">
        <v>11</v>
      </c>
      <c r="J6578" s="75">
        <v>262500</v>
      </c>
      <c r="K6578" s="75">
        <v>15</v>
      </c>
      <c r="L6578" s="75">
        <v>262500</v>
      </c>
      <c r="M6578" s="75">
        <v>15</v>
      </c>
      <c r="N6578" s="75">
        <v>262500</v>
      </c>
      <c r="O6578" s="75">
        <v>15</v>
      </c>
      <c r="P6578" s="75">
        <v>262500</v>
      </c>
      <c r="Q6578" s="75">
        <v>15</v>
      </c>
      <c r="R6578" s="16">
        <v>1120400</v>
      </c>
      <c r="S6578" s="75">
        <v>71</v>
      </c>
      <c r="T6578" s="75" t="s">
        <v>25</v>
      </c>
      <c r="U6578" s="75" t="s">
        <v>2567</v>
      </c>
      <c r="V6578" s="75" t="s">
        <v>2716</v>
      </c>
    </row>
    <row r="6579" spans="1:22" ht="409.5" x14ac:dyDescent="0.3">
      <c r="A6579" s="16">
        <v>6574</v>
      </c>
      <c r="B6579" s="77" t="s">
        <v>2671</v>
      </c>
      <c r="C6579" s="75" t="s">
        <v>2672</v>
      </c>
      <c r="D6579" s="75" t="s">
        <v>2673</v>
      </c>
      <c r="E6579" s="75" t="s">
        <v>2674</v>
      </c>
      <c r="F6579" s="75"/>
      <c r="G6579" s="75" t="s">
        <v>1493</v>
      </c>
      <c r="H6579" s="257">
        <v>1120000</v>
      </c>
      <c r="I6579" s="257">
        <v>2</v>
      </c>
      <c r="J6579" s="75">
        <v>0</v>
      </c>
      <c r="K6579" s="75">
        <v>0</v>
      </c>
      <c r="L6579" s="75">
        <v>0</v>
      </c>
      <c r="M6579" s="75">
        <v>0</v>
      </c>
      <c r="N6579" s="75">
        <v>0</v>
      </c>
      <c r="O6579" s="75">
        <v>0</v>
      </c>
      <c r="P6579" s="75">
        <v>0</v>
      </c>
      <c r="Q6579" s="75">
        <v>0</v>
      </c>
      <c r="R6579" s="16">
        <v>1120000</v>
      </c>
      <c r="S6579" s="75">
        <v>2</v>
      </c>
      <c r="T6579" s="75" t="s">
        <v>1518</v>
      </c>
      <c r="U6579" s="75" t="s">
        <v>2567</v>
      </c>
      <c r="V6579" s="75" t="s">
        <v>199</v>
      </c>
    </row>
    <row r="6580" spans="1:22" ht="56.25" x14ac:dyDescent="0.3">
      <c r="A6580" s="16">
        <v>6575</v>
      </c>
      <c r="B6580" s="77" t="s">
        <v>435</v>
      </c>
      <c r="C6580" s="75" t="s">
        <v>436</v>
      </c>
      <c r="D6580" s="75" t="s">
        <v>437</v>
      </c>
      <c r="E6580" s="75" t="s">
        <v>9267</v>
      </c>
      <c r="F6580" s="75"/>
      <c r="G6580" s="75" t="s">
        <v>9115</v>
      </c>
      <c r="H6580" s="257">
        <v>1120000</v>
      </c>
      <c r="I6580" s="257" t="s">
        <v>9268</v>
      </c>
      <c r="J6580" s="75"/>
      <c r="K6580" s="75"/>
      <c r="L6580" s="75"/>
      <c r="M6580" s="75"/>
      <c r="N6580" s="75"/>
      <c r="O6580" s="75"/>
      <c r="P6580" s="75"/>
      <c r="Q6580" s="75"/>
      <c r="R6580" s="16">
        <v>1120000</v>
      </c>
      <c r="S6580" s="75">
        <v>100</v>
      </c>
      <c r="T6580" s="75" t="s">
        <v>1326</v>
      </c>
      <c r="U6580" s="75"/>
      <c r="V6580" s="75"/>
    </row>
    <row r="6581" spans="1:22" ht="56.25" x14ac:dyDescent="0.3">
      <c r="A6581" s="16">
        <v>6576</v>
      </c>
      <c r="B6581" s="77" t="s">
        <v>10279</v>
      </c>
      <c r="C6581" s="75" t="s">
        <v>10280</v>
      </c>
      <c r="D6581" s="75" t="s">
        <v>10281</v>
      </c>
      <c r="E6581" s="75" t="s">
        <v>1051</v>
      </c>
      <c r="F6581" s="75"/>
      <c r="G6581" s="75" t="s">
        <v>9114</v>
      </c>
      <c r="H6581" s="257">
        <v>1120000</v>
      </c>
      <c r="I6581" s="257" t="s">
        <v>9113</v>
      </c>
      <c r="J6581" s="75"/>
      <c r="K6581" s="75"/>
      <c r="L6581" s="75"/>
      <c r="M6581" s="75"/>
      <c r="N6581" s="75"/>
      <c r="O6581" s="75"/>
      <c r="P6581" s="75"/>
      <c r="Q6581" s="75"/>
      <c r="R6581" s="16">
        <v>1120000</v>
      </c>
      <c r="S6581" s="75">
        <v>1</v>
      </c>
      <c r="T6581" s="75" t="s">
        <v>867</v>
      </c>
      <c r="U6581" s="75"/>
      <c r="V6581" s="75"/>
    </row>
    <row r="6582" spans="1:22" ht="56.25" x14ac:dyDescent="0.3">
      <c r="A6582" s="16">
        <v>6577</v>
      </c>
      <c r="B6582" s="77" t="s">
        <v>10300</v>
      </c>
      <c r="C6582" s="75" t="s">
        <v>10301</v>
      </c>
      <c r="D6582" s="75" t="s">
        <v>10302</v>
      </c>
      <c r="E6582" s="75" t="s">
        <v>1051</v>
      </c>
      <c r="F6582" s="75"/>
      <c r="G6582" s="75" t="s">
        <v>9114</v>
      </c>
      <c r="H6582" s="257">
        <v>1120000</v>
      </c>
      <c r="I6582" s="257" t="s">
        <v>7128</v>
      </c>
      <c r="J6582" s="75"/>
      <c r="K6582" s="75"/>
      <c r="L6582" s="75"/>
      <c r="M6582" s="75"/>
      <c r="N6582" s="75"/>
      <c r="O6582" s="75"/>
      <c r="P6582" s="75"/>
      <c r="Q6582" s="75"/>
      <c r="R6582" s="16">
        <v>1120000</v>
      </c>
      <c r="S6582" s="75">
        <v>20</v>
      </c>
      <c r="T6582" s="75" t="s">
        <v>867</v>
      </c>
      <c r="U6582" s="75"/>
      <c r="V6582" s="75"/>
    </row>
    <row r="6583" spans="1:22" ht="37.5" x14ac:dyDescent="0.3">
      <c r="A6583" s="16">
        <v>6578</v>
      </c>
      <c r="B6583" s="78" t="s">
        <v>3312</v>
      </c>
      <c r="C6583" s="78" t="s">
        <v>14613</v>
      </c>
      <c r="D6583" s="78" t="s">
        <v>14614</v>
      </c>
      <c r="E6583" s="78" t="s">
        <v>14615</v>
      </c>
      <c r="F6583" s="76" t="s">
        <v>14449</v>
      </c>
      <c r="G6583" s="78" t="s">
        <v>9115</v>
      </c>
      <c r="H6583" s="503">
        <v>1120000</v>
      </c>
      <c r="I6583" s="87" t="s">
        <v>9338</v>
      </c>
      <c r="J6583" s="76"/>
      <c r="K6583" s="76"/>
      <c r="L6583" s="76"/>
      <c r="M6583" s="76"/>
      <c r="N6583" s="76"/>
      <c r="O6583" s="76"/>
      <c r="P6583" s="76"/>
      <c r="Q6583" s="76"/>
      <c r="R6583" s="16">
        <v>1120000</v>
      </c>
      <c r="S6583" s="77">
        <v>40</v>
      </c>
      <c r="T6583" s="77" t="s">
        <v>14570</v>
      </c>
      <c r="U6583" s="75"/>
      <c r="V6583" s="79"/>
    </row>
    <row r="6584" spans="1:22" ht="37.5" x14ac:dyDescent="0.3">
      <c r="A6584" s="16">
        <v>6579</v>
      </c>
      <c r="B6584" s="78" t="s">
        <v>14616</v>
      </c>
      <c r="C6584" s="78" t="s">
        <v>14617</v>
      </c>
      <c r="D6584" s="78" t="s">
        <v>14618</v>
      </c>
      <c r="E6584" s="78" t="s">
        <v>1051</v>
      </c>
      <c r="F6584" s="76" t="s">
        <v>14449</v>
      </c>
      <c r="G6584" s="78" t="s">
        <v>9115</v>
      </c>
      <c r="H6584" s="503">
        <v>1120000</v>
      </c>
      <c r="I6584" s="87" t="s">
        <v>9113</v>
      </c>
      <c r="J6584" s="76"/>
      <c r="K6584" s="76"/>
      <c r="L6584" s="76"/>
      <c r="M6584" s="76"/>
      <c r="N6584" s="76"/>
      <c r="O6584" s="76"/>
      <c r="P6584" s="76"/>
      <c r="Q6584" s="76"/>
      <c r="R6584" s="16">
        <v>1120000</v>
      </c>
      <c r="S6584" s="77">
        <v>1</v>
      </c>
      <c r="T6584" s="77" t="s">
        <v>14570</v>
      </c>
      <c r="U6584" s="75"/>
      <c r="V6584" s="79"/>
    </row>
    <row r="6585" spans="1:22" ht="56.25" x14ac:dyDescent="0.3">
      <c r="A6585" s="16">
        <v>6580</v>
      </c>
      <c r="B6585" s="256" t="s">
        <v>15026</v>
      </c>
      <c r="C6585" s="256" t="s">
        <v>15293</v>
      </c>
      <c r="D6585" s="256" t="s">
        <v>15294</v>
      </c>
      <c r="E6585" s="256" t="s">
        <v>15295</v>
      </c>
      <c r="F6585" s="256"/>
      <c r="G6585" s="256" t="s">
        <v>9115</v>
      </c>
      <c r="H6585" s="502">
        <v>1120000</v>
      </c>
      <c r="I6585" s="257" t="s">
        <v>10182</v>
      </c>
      <c r="J6585" s="82"/>
      <c r="K6585" s="82"/>
      <c r="L6585" s="82"/>
      <c r="M6585" s="82"/>
      <c r="N6585" s="82"/>
      <c r="O6585" s="82"/>
      <c r="P6585" s="82"/>
      <c r="Q6585" s="82"/>
      <c r="R6585" s="16">
        <v>1120000</v>
      </c>
      <c r="S6585" s="75">
        <v>1000</v>
      </c>
      <c r="T6585" s="256" t="s">
        <v>14655</v>
      </c>
      <c r="U6585" s="256"/>
      <c r="V6585" s="82"/>
    </row>
    <row r="6586" spans="1:22" ht="75" x14ac:dyDescent="0.3">
      <c r="A6586" s="16">
        <v>6581</v>
      </c>
      <c r="B6586" s="256" t="s">
        <v>8265</v>
      </c>
      <c r="C6586" s="256" t="s">
        <v>15001</v>
      </c>
      <c r="D6586" s="256" t="s">
        <v>15002</v>
      </c>
      <c r="E6586" s="256" t="s">
        <v>15296</v>
      </c>
      <c r="F6586" s="256"/>
      <c r="G6586" s="256" t="s">
        <v>9115</v>
      </c>
      <c r="H6586" s="502">
        <v>1120000</v>
      </c>
      <c r="I6586" s="257" t="s">
        <v>7128</v>
      </c>
      <c r="J6586" s="82"/>
      <c r="K6586" s="82"/>
      <c r="L6586" s="82"/>
      <c r="M6586" s="82"/>
      <c r="N6586" s="82"/>
      <c r="O6586" s="82"/>
      <c r="P6586" s="82"/>
      <c r="Q6586" s="82"/>
      <c r="R6586" s="16">
        <v>1120000</v>
      </c>
      <c r="S6586" s="75">
        <v>20</v>
      </c>
      <c r="T6586" s="256" t="s">
        <v>14655</v>
      </c>
      <c r="U6586" s="256"/>
      <c r="V6586" s="82"/>
    </row>
    <row r="6587" spans="1:22" ht="56.25" x14ac:dyDescent="0.3">
      <c r="A6587" s="16">
        <v>6582</v>
      </c>
      <c r="B6587" s="256" t="s">
        <v>11314</v>
      </c>
      <c r="C6587" s="256" t="s">
        <v>11315</v>
      </c>
      <c r="D6587" s="256" t="s">
        <v>1501</v>
      </c>
      <c r="E6587" s="256" t="s">
        <v>15297</v>
      </c>
      <c r="F6587" s="256"/>
      <c r="G6587" s="256" t="s">
        <v>9115</v>
      </c>
      <c r="H6587" s="502">
        <v>1120000</v>
      </c>
      <c r="I6587" s="257" t="s">
        <v>9266</v>
      </c>
      <c r="J6587" s="82"/>
      <c r="K6587" s="82"/>
      <c r="L6587" s="82"/>
      <c r="M6587" s="82"/>
      <c r="N6587" s="82"/>
      <c r="O6587" s="82"/>
      <c r="P6587" s="82"/>
      <c r="Q6587" s="82"/>
      <c r="R6587" s="16">
        <v>1120000</v>
      </c>
      <c r="S6587" s="75">
        <v>4</v>
      </c>
      <c r="T6587" s="256" t="s">
        <v>14655</v>
      </c>
      <c r="U6587" s="256"/>
      <c r="V6587" s="82"/>
    </row>
    <row r="6588" spans="1:22" ht="93.75" x14ac:dyDescent="0.3">
      <c r="A6588" s="16">
        <v>6583</v>
      </c>
      <c r="B6588" s="256" t="s">
        <v>263</v>
      </c>
      <c r="C6588" s="256" t="s">
        <v>11276</v>
      </c>
      <c r="D6588" s="256" t="s">
        <v>11277</v>
      </c>
      <c r="E6588" s="256" t="s">
        <v>15298</v>
      </c>
      <c r="F6588" s="157" t="s">
        <v>14449</v>
      </c>
      <c r="G6588" s="256" t="s">
        <v>9115</v>
      </c>
      <c r="H6588" s="502">
        <v>1120000</v>
      </c>
      <c r="I6588" s="257" t="s">
        <v>9385</v>
      </c>
      <c r="J6588" s="82"/>
      <c r="K6588" s="82"/>
      <c r="L6588" s="82"/>
      <c r="M6588" s="82"/>
      <c r="N6588" s="82"/>
      <c r="O6588" s="82"/>
      <c r="P6588" s="82"/>
      <c r="Q6588" s="82"/>
      <c r="R6588" s="16">
        <v>1120000</v>
      </c>
      <c r="S6588" s="75">
        <v>50</v>
      </c>
      <c r="T6588" s="256" t="s">
        <v>14655</v>
      </c>
      <c r="U6588" s="256"/>
      <c r="V6588" s="82"/>
    </row>
    <row r="6589" spans="1:22" ht="56.25" x14ac:dyDescent="0.3">
      <c r="A6589" s="16">
        <v>6584</v>
      </c>
      <c r="B6589" s="256" t="s">
        <v>14146</v>
      </c>
      <c r="C6589" s="256" t="s">
        <v>15299</v>
      </c>
      <c r="D6589" s="256" t="s">
        <v>15300</v>
      </c>
      <c r="E6589" s="256" t="s">
        <v>14944</v>
      </c>
      <c r="F6589" s="157" t="s">
        <v>14449</v>
      </c>
      <c r="G6589" s="256" t="s">
        <v>9115</v>
      </c>
      <c r="H6589" s="502">
        <v>1120000</v>
      </c>
      <c r="I6589" s="257" t="s">
        <v>10812</v>
      </c>
      <c r="J6589" s="82"/>
      <c r="K6589" s="82"/>
      <c r="L6589" s="82"/>
      <c r="M6589" s="82"/>
      <c r="N6589" s="82"/>
      <c r="O6589" s="82"/>
      <c r="P6589" s="82"/>
      <c r="Q6589" s="82"/>
      <c r="R6589" s="16">
        <v>1120000</v>
      </c>
      <c r="S6589" s="75">
        <v>250</v>
      </c>
      <c r="T6589" s="256" t="s">
        <v>14655</v>
      </c>
      <c r="U6589" s="256"/>
      <c r="V6589" s="82"/>
    </row>
    <row r="6590" spans="1:22" ht="56.25" x14ac:dyDescent="0.3">
      <c r="A6590" s="16">
        <v>6585</v>
      </c>
      <c r="B6590" s="256" t="s">
        <v>4237</v>
      </c>
      <c r="C6590" s="256" t="s">
        <v>15301</v>
      </c>
      <c r="D6590" s="256" t="s">
        <v>15302</v>
      </c>
      <c r="E6590" s="256" t="s">
        <v>15302</v>
      </c>
      <c r="F6590" s="157" t="s">
        <v>14449</v>
      </c>
      <c r="G6590" s="256" t="s">
        <v>9115</v>
      </c>
      <c r="H6590" s="502">
        <v>1120000</v>
      </c>
      <c r="I6590" s="257" t="s">
        <v>9120</v>
      </c>
      <c r="J6590" s="82"/>
      <c r="K6590" s="82"/>
      <c r="L6590" s="82"/>
      <c r="M6590" s="82"/>
      <c r="N6590" s="82"/>
      <c r="O6590" s="82"/>
      <c r="P6590" s="82"/>
      <c r="Q6590" s="82"/>
      <c r="R6590" s="16">
        <v>1120000</v>
      </c>
      <c r="S6590" s="75">
        <v>2</v>
      </c>
      <c r="T6590" s="256" t="s">
        <v>14655</v>
      </c>
      <c r="U6590" s="256"/>
      <c r="V6590" s="82"/>
    </row>
    <row r="6591" spans="1:22" ht="56.25" x14ac:dyDescent="0.3">
      <c r="A6591" s="16">
        <v>6586</v>
      </c>
      <c r="B6591" s="256" t="s">
        <v>849</v>
      </c>
      <c r="C6591" s="256" t="s">
        <v>850</v>
      </c>
      <c r="D6591" s="256" t="s">
        <v>851</v>
      </c>
      <c r="E6591" s="256" t="s">
        <v>15303</v>
      </c>
      <c r="F6591" s="157" t="s">
        <v>14449</v>
      </c>
      <c r="G6591" s="256" t="s">
        <v>9115</v>
      </c>
      <c r="H6591" s="502">
        <v>1120000</v>
      </c>
      <c r="I6591" s="257" t="s">
        <v>7128</v>
      </c>
      <c r="J6591" s="82"/>
      <c r="K6591" s="82"/>
      <c r="L6591" s="82"/>
      <c r="M6591" s="82"/>
      <c r="N6591" s="82"/>
      <c r="O6591" s="82"/>
      <c r="P6591" s="82"/>
      <c r="Q6591" s="82"/>
      <c r="R6591" s="16">
        <v>1120000</v>
      </c>
      <c r="S6591" s="75">
        <v>20</v>
      </c>
      <c r="T6591" s="256" t="s">
        <v>14655</v>
      </c>
      <c r="U6591" s="256"/>
      <c r="V6591" s="82"/>
    </row>
    <row r="6592" spans="1:22" ht="37.5" x14ac:dyDescent="0.3">
      <c r="A6592" s="16">
        <v>6587</v>
      </c>
      <c r="B6592" s="81" t="s">
        <v>5724</v>
      </c>
      <c r="C6592" s="81" t="s">
        <v>5725</v>
      </c>
      <c r="D6592" s="81" t="s">
        <v>160</v>
      </c>
      <c r="E6592" s="81" t="s">
        <v>1051</v>
      </c>
      <c r="F6592" s="81" t="s">
        <v>14449</v>
      </c>
      <c r="G6592" s="81" t="s">
        <v>9115</v>
      </c>
      <c r="H6592" s="503">
        <v>1120000</v>
      </c>
      <c r="I6592" s="87" t="s">
        <v>9113</v>
      </c>
      <c r="J6592" s="76"/>
      <c r="K6592" s="76"/>
      <c r="L6592" s="76"/>
      <c r="M6592" s="76"/>
      <c r="N6592" s="76"/>
      <c r="O6592" s="76"/>
      <c r="P6592" s="76"/>
      <c r="Q6592" s="76"/>
      <c r="R6592" s="16">
        <v>1120000</v>
      </c>
      <c r="S6592" s="77">
        <v>1</v>
      </c>
      <c r="T6592" s="76" t="s">
        <v>15828</v>
      </c>
      <c r="U6592" s="79"/>
      <c r="V6592" s="95"/>
    </row>
    <row r="6593" spans="1:22" ht="93.75" x14ac:dyDescent="0.3">
      <c r="A6593" s="16">
        <v>6588</v>
      </c>
      <c r="B6593" s="75" t="s">
        <v>2632</v>
      </c>
      <c r="C6593" s="75" t="s">
        <v>2660</v>
      </c>
      <c r="D6593" s="75" t="s">
        <v>2661</v>
      </c>
      <c r="E6593" s="75" t="s">
        <v>13546</v>
      </c>
      <c r="F6593" s="75"/>
      <c r="G6593" s="71" t="s">
        <v>9115</v>
      </c>
      <c r="H6593" s="106">
        <v>1119857.8600000001</v>
      </c>
      <c r="I6593" s="104" t="s">
        <v>13547</v>
      </c>
      <c r="J6593" s="104">
        <v>0</v>
      </c>
      <c r="K6593" s="104">
        <v>0</v>
      </c>
      <c r="L6593" s="104">
        <v>0</v>
      </c>
      <c r="M6593" s="104">
        <v>0</v>
      </c>
      <c r="N6593" s="104">
        <v>0</v>
      </c>
      <c r="O6593" s="104">
        <v>0</v>
      </c>
      <c r="P6593" s="104">
        <v>0</v>
      </c>
      <c r="Q6593" s="104">
        <v>0</v>
      </c>
      <c r="R6593" s="16">
        <v>1119857.8600000001</v>
      </c>
      <c r="S6593" s="339">
        <v>97</v>
      </c>
      <c r="T6593" s="76" t="s">
        <v>13227</v>
      </c>
      <c r="U6593" s="105" t="s">
        <v>35</v>
      </c>
      <c r="V6593" s="105" t="s">
        <v>1613</v>
      </c>
    </row>
    <row r="6594" spans="1:22" ht="281.25" x14ac:dyDescent="0.3">
      <c r="A6594" s="16">
        <v>6589</v>
      </c>
      <c r="B6594" s="77" t="s">
        <v>4127</v>
      </c>
      <c r="C6594" s="75" t="s">
        <v>4128</v>
      </c>
      <c r="D6594" s="75" t="s">
        <v>4129</v>
      </c>
      <c r="E6594" s="75" t="s">
        <v>4130</v>
      </c>
      <c r="F6594" s="75"/>
      <c r="G6594" s="75" t="s">
        <v>33</v>
      </c>
      <c r="H6594" s="257">
        <v>116400</v>
      </c>
      <c r="I6594" s="257">
        <v>30</v>
      </c>
      <c r="J6594" s="75">
        <v>250800</v>
      </c>
      <c r="K6594" s="75">
        <v>40</v>
      </c>
      <c r="L6594" s="75">
        <v>250800</v>
      </c>
      <c r="M6594" s="75">
        <v>40</v>
      </c>
      <c r="N6594" s="75">
        <v>250800</v>
      </c>
      <c r="O6594" s="75">
        <v>40</v>
      </c>
      <c r="P6594" s="75">
        <v>250800</v>
      </c>
      <c r="Q6594" s="75">
        <v>40</v>
      </c>
      <c r="R6594" s="16">
        <v>1119600</v>
      </c>
      <c r="S6594" s="75">
        <v>190</v>
      </c>
      <c r="T6594" s="75" t="s">
        <v>25</v>
      </c>
      <c r="U6594" s="75" t="s">
        <v>2567</v>
      </c>
      <c r="V6594" s="75" t="s">
        <v>199</v>
      </c>
    </row>
    <row r="6595" spans="1:22" ht="262.5" x14ac:dyDescent="0.3">
      <c r="A6595" s="16">
        <v>6590</v>
      </c>
      <c r="B6595" s="77" t="s">
        <v>9035</v>
      </c>
      <c r="C6595" s="75" t="s">
        <v>9036</v>
      </c>
      <c r="D6595" s="75" t="s">
        <v>915</v>
      </c>
      <c r="E6595" s="75" t="s">
        <v>9037</v>
      </c>
      <c r="F6595" s="75"/>
      <c r="G6595" s="75" t="s">
        <v>33</v>
      </c>
      <c r="H6595" s="257">
        <v>313152</v>
      </c>
      <c r="I6595" s="257">
        <v>168</v>
      </c>
      <c r="J6595" s="75">
        <v>347583.72000000003</v>
      </c>
      <c r="K6595" s="75">
        <v>114</v>
      </c>
      <c r="L6595" s="75">
        <v>152449.00000000003</v>
      </c>
      <c r="M6595" s="75">
        <v>50</v>
      </c>
      <c r="N6595" s="75">
        <v>152449.00000000003</v>
      </c>
      <c r="O6595" s="75">
        <v>50</v>
      </c>
      <c r="P6595" s="75">
        <v>152449.00000000003</v>
      </c>
      <c r="Q6595" s="75">
        <v>50</v>
      </c>
      <c r="R6595" s="16">
        <v>1118082.72</v>
      </c>
      <c r="S6595" s="75">
        <v>432</v>
      </c>
      <c r="T6595" s="75" t="s">
        <v>213</v>
      </c>
      <c r="U6595" s="75" t="s">
        <v>35</v>
      </c>
      <c r="V6595" s="75" t="s">
        <v>9038</v>
      </c>
    </row>
    <row r="6596" spans="1:22" ht="75" x14ac:dyDescent="0.3">
      <c r="A6596" s="16">
        <v>6591</v>
      </c>
      <c r="B6596" s="77" t="s">
        <v>5881</v>
      </c>
      <c r="C6596" s="75" t="s">
        <v>9406</v>
      </c>
      <c r="D6596" s="75" t="s">
        <v>9407</v>
      </c>
      <c r="E6596" s="75" t="s">
        <v>9408</v>
      </c>
      <c r="F6596" s="75"/>
      <c r="G6596" s="75" t="s">
        <v>9115</v>
      </c>
      <c r="H6596" s="257">
        <v>1117660.99</v>
      </c>
      <c r="I6596" s="257" t="s">
        <v>9126</v>
      </c>
      <c r="J6596" s="75"/>
      <c r="K6596" s="75"/>
      <c r="L6596" s="75"/>
      <c r="M6596" s="75"/>
      <c r="N6596" s="75"/>
      <c r="O6596" s="75"/>
      <c r="P6596" s="75"/>
      <c r="Q6596" s="75"/>
      <c r="R6596" s="16">
        <v>1117660.99</v>
      </c>
      <c r="S6596" s="75">
        <v>10</v>
      </c>
      <c r="T6596" s="75" t="s">
        <v>1326</v>
      </c>
      <c r="U6596" s="75"/>
      <c r="V6596" s="75"/>
    </row>
    <row r="6597" spans="1:22" ht="56.25" x14ac:dyDescent="0.3">
      <c r="A6597" s="16">
        <v>6592</v>
      </c>
      <c r="B6597" s="77" t="s">
        <v>9039</v>
      </c>
      <c r="C6597" s="75" t="s">
        <v>9040</v>
      </c>
      <c r="D6597" s="75" t="s">
        <v>9041</v>
      </c>
      <c r="E6597" s="75" t="s">
        <v>9042</v>
      </c>
      <c r="F6597" s="75"/>
      <c r="G6597" s="75" t="s">
        <v>33</v>
      </c>
      <c r="H6597" s="257">
        <v>260499.99999999997</v>
      </c>
      <c r="I6597" s="257">
        <v>50</v>
      </c>
      <c r="J6597" s="75">
        <v>293843.99999999994</v>
      </c>
      <c r="K6597" s="75">
        <v>47</v>
      </c>
      <c r="L6597" s="75">
        <v>187559.99999999997</v>
      </c>
      <c r="M6597" s="75">
        <v>30</v>
      </c>
      <c r="N6597" s="75">
        <v>187559.99999999997</v>
      </c>
      <c r="O6597" s="75">
        <v>30</v>
      </c>
      <c r="P6597" s="75">
        <v>187559.99999999997</v>
      </c>
      <c r="Q6597" s="75">
        <v>30</v>
      </c>
      <c r="R6597" s="16">
        <v>1117023.9999999998</v>
      </c>
      <c r="S6597" s="75">
        <v>187</v>
      </c>
      <c r="T6597" s="75" t="s">
        <v>213</v>
      </c>
      <c r="U6597" s="75" t="s">
        <v>7048</v>
      </c>
      <c r="V6597" s="75" t="s">
        <v>7048</v>
      </c>
    </row>
    <row r="6598" spans="1:22" ht="337.5" x14ac:dyDescent="0.3">
      <c r="A6598" s="16">
        <v>6593</v>
      </c>
      <c r="B6598" s="77" t="s">
        <v>9149</v>
      </c>
      <c r="C6598" s="75" t="s">
        <v>9150</v>
      </c>
      <c r="D6598" s="75" t="s">
        <v>9151</v>
      </c>
      <c r="E6598" s="75" t="s">
        <v>9152</v>
      </c>
      <c r="F6598" s="75"/>
      <c r="G6598" s="75" t="s">
        <v>7034</v>
      </c>
      <c r="H6598" s="257">
        <v>1022517.6000000001</v>
      </c>
      <c r="I6598" s="257">
        <v>4</v>
      </c>
      <c r="J6598" s="75">
        <v>94500</v>
      </c>
      <c r="K6598" s="75">
        <v>1</v>
      </c>
      <c r="L6598" s="75">
        <v>0</v>
      </c>
      <c r="M6598" s="75">
        <v>0</v>
      </c>
      <c r="N6598" s="75">
        <v>0</v>
      </c>
      <c r="O6598" s="75">
        <v>0</v>
      </c>
      <c r="P6598" s="75">
        <v>0</v>
      </c>
      <c r="Q6598" s="75">
        <v>0</v>
      </c>
      <c r="R6598" s="16">
        <v>1117017.6000000001</v>
      </c>
      <c r="S6598" s="75">
        <v>5</v>
      </c>
      <c r="T6598" s="75" t="s">
        <v>9133</v>
      </c>
      <c r="U6598" s="75" t="s">
        <v>83</v>
      </c>
      <c r="V6598" s="75"/>
    </row>
    <row r="6599" spans="1:22" ht="337.5" x14ac:dyDescent="0.3">
      <c r="A6599" s="16">
        <v>6594</v>
      </c>
      <c r="B6599" s="77" t="s">
        <v>9149</v>
      </c>
      <c r="C6599" s="75" t="s">
        <v>9150</v>
      </c>
      <c r="D6599" s="75" t="s">
        <v>9151</v>
      </c>
      <c r="E6599" s="75" t="s">
        <v>9153</v>
      </c>
      <c r="F6599" s="75"/>
      <c r="G6599" s="75" t="s">
        <v>7034</v>
      </c>
      <c r="H6599" s="257">
        <v>1022517.6000000001</v>
      </c>
      <c r="I6599" s="257">
        <v>4</v>
      </c>
      <c r="J6599" s="75">
        <v>94500</v>
      </c>
      <c r="K6599" s="75">
        <v>1</v>
      </c>
      <c r="L6599" s="75">
        <v>0</v>
      </c>
      <c r="M6599" s="75">
        <v>0</v>
      </c>
      <c r="N6599" s="75">
        <v>0</v>
      </c>
      <c r="O6599" s="75">
        <v>0</v>
      </c>
      <c r="P6599" s="75">
        <v>0</v>
      </c>
      <c r="Q6599" s="75">
        <v>0</v>
      </c>
      <c r="R6599" s="16">
        <v>1117017.6000000001</v>
      </c>
      <c r="S6599" s="75">
        <v>5</v>
      </c>
      <c r="T6599" s="75" t="s">
        <v>9133</v>
      </c>
      <c r="U6599" s="75" t="s">
        <v>83</v>
      </c>
      <c r="V6599" s="75"/>
    </row>
    <row r="6600" spans="1:22" ht="337.5" x14ac:dyDescent="0.3">
      <c r="A6600" s="16">
        <v>6595</v>
      </c>
      <c r="B6600" s="77" t="s">
        <v>9149</v>
      </c>
      <c r="C6600" s="75" t="s">
        <v>9150</v>
      </c>
      <c r="D6600" s="75" t="s">
        <v>9151</v>
      </c>
      <c r="E6600" s="75" t="s">
        <v>9152</v>
      </c>
      <c r="F6600" s="75"/>
      <c r="G6600" s="75" t="s">
        <v>7034</v>
      </c>
      <c r="H6600" s="257">
        <v>1022517.6000000001</v>
      </c>
      <c r="I6600" s="257">
        <v>4</v>
      </c>
      <c r="J6600" s="75">
        <v>94500</v>
      </c>
      <c r="K6600" s="75">
        <v>1</v>
      </c>
      <c r="L6600" s="75">
        <v>0</v>
      </c>
      <c r="M6600" s="75">
        <v>0</v>
      </c>
      <c r="N6600" s="75">
        <v>0</v>
      </c>
      <c r="O6600" s="75">
        <v>0</v>
      </c>
      <c r="P6600" s="75">
        <v>0</v>
      </c>
      <c r="Q6600" s="75">
        <v>0</v>
      </c>
      <c r="R6600" s="16">
        <v>1117017.6000000001</v>
      </c>
      <c r="S6600" s="75">
        <v>5</v>
      </c>
      <c r="T6600" s="75" t="s">
        <v>9133</v>
      </c>
      <c r="U6600" s="75" t="s">
        <v>83</v>
      </c>
      <c r="V6600" s="75"/>
    </row>
    <row r="6601" spans="1:22" ht="337.5" x14ac:dyDescent="0.3">
      <c r="A6601" s="16">
        <v>6596</v>
      </c>
      <c r="B6601" s="77" t="s">
        <v>9149</v>
      </c>
      <c r="C6601" s="75" t="s">
        <v>9150</v>
      </c>
      <c r="D6601" s="75" t="s">
        <v>9151</v>
      </c>
      <c r="E6601" s="75" t="s">
        <v>9153</v>
      </c>
      <c r="F6601" s="75"/>
      <c r="G6601" s="75" t="s">
        <v>7034</v>
      </c>
      <c r="H6601" s="257">
        <v>1022517.6000000001</v>
      </c>
      <c r="I6601" s="257">
        <v>4</v>
      </c>
      <c r="J6601" s="75">
        <v>94500</v>
      </c>
      <c r="K6601" s="75">
        <v>1</v>
      </c>
      <c r="L6601" s="75">
        <v>0</v>
      </c>
      <c r="M6601" s="75">
        <v>0</v>
      </c>
      <c r="N6601" s="75">
        <v>0</v>
      </c>
      <c r="O6601" s="75">
        <v>0</v>
      </c>
      <c r="P6601" s="75">
        <v>0</v>
      </c>
      <c r="Q6601" s="75">
        <v>0</v>
      </c>
      <c r="R6601" s="16">
        <v>1117017.6000000001</v>
      </c>
      <c r="S6601" s="75">
        <v>5</v>
      </c>
      <c r="T6601" s="75" t="s">
        <v>9133</v>
      </c>
      <c r="U6601" s="75" t="s">
        <v>83</v>
      </c>
      <c r="V6601" s="75"/>
    </row>
    <row r="6602" spans="1:22" ht="337.5" x14ac:dyDescent="0.3">
      <c r="A6602" s="16">
        <v>6597</v>
      </c>
      <c r="B6602" s="77" t="s">
        <v>9149</v>
      </c>
      <c r="C6602" s="75" t="s">
        <v>9150</v>
      </c>
      <c r="D6602" s="75" t="s">
        <v>9151</v>
      </c>
      <c r="E6602" s="75" t="s">
        <v>9152</v>
      </c>
      <c r="F6602" s="75"/>
      <c r="G6602" s="75" t="s">
        <v>7034</v>
      </c>
      <c r="H6602" s="257">
        <v>1022517.6000000001</v>
      </c>
      <c r="I6602" s="257">
        <v>4</v>
      </c>
      <c r="J6602" s="75">
        <v>94500</v>
      </c>
      <c r="K6602" s="75">
        <v>1</v>
      </c>
      <c r="L6602" s="75">
        <v>0</v>
      </c>
      <c r="M6602" s="75">
        <v>0</v>
      </c>
      <c r="N6602" s="75">
        <v>0</v>
      </c>
      <c r="O6602" s="75">
        <v>0</v>
      </c>
      <c r="P6602" s="75">
        <v>0</v>
      </c>
      <c r="Q6602" s="75">
        <v>0</v>
      </c>
      <c r="R6602" s="16">
        <v>1117017.6000000001</v>
      </c>
      <c r="S6602" s="75">
        <v>5</v>
      </c>
      <c r="T6602" s="75" t="s">
        <v>9133</v>
      </c>
      <c r="U6602" s="75" t="s">
        <v>83</v>
      </c>
      <c r="V6602" s="75"/>
    </row>
    <row r="6603" spans="1:22" ht="337.5" x14ac:dyDescent="0.3">
      <c r="A6603" s="16">
        <v>6598</v>
      </c>
      <c r="B6603" s="77" t="s">
        <v>9149</v>
      </c>
      <c r="C6603" s="75" t="s">
        <v>9150</v>
      </c>
      <c r="D6603" s="75" t="s">
        <v>9151</v>
      </c>
      <c r="E6603" s="75" t="s">
        <v>9153</v>
      </c>
      <c r="F6603" s="75"/>
      <c r="G6603" s="75" t="s">
        <v>7034</v>
      </c>
      <c r="H6603" s="257">
        <v>1022517.6000000001</v>
      </c>
      <c r="I6603" s="257">
        <v>4</v>
      </c>
      <c r="J6603" s="75">
        <v>94500</v>
      </c>
      <c r="K6603" s="75">
        <v>1</v>
      </c>
      <c r="L6603" s="75">
        <v>0</v>
      </c>
      <c r="M6603" s="75">
        <v>0</v>
      </c>
      <c r="N6603" s="75">
        <v>0</v>
      </c>
      <c r="O6603" s="75">
        <v>0</v>
      </c>
      <c r="P6603" s="75">
        <v>0</v>
      </c>
      <c r="Q6603" s="75">
        <v>0</v>
      </c>
      <c r="R6603" s="16">
        <v>1117017.6000000001</v>
      </c>
      <c r="S6603" s="75">
        <v>5</v>
      </c>
      <c r="T6603" s="75" t="s">
        <v>9133</v>
      </c>
      <c r="U6603" s="75" t="s">
        <v>83</v>
      </c>
      <c r="V6603" s="75"/>
    </row>
    <row r="6604" spans="1:22" ht="37.5" x14ac:dyDescent="0.3">
      <c r="A6604" s="16">
        <v>6599</v>
      </c>
      <c r="B6604" s="77" t="s">
        <v>792</v>
      </c>
      <c r="C6604" s="75" t="s">
        <v>793</v>
      </c>
      <c r="D6604" s="75" t="s">
        <v>794</v>
      </c>
      <c r="E6604" s="75" t="s">
        <v>792</v>
      </c>
      <c r="F6604" s="75"/>
      <c r="G6604" s="75" t="s">
        <v>9115</v>
      </c>
      <c r="H6604" s="257">
        <v>1116792.3200000001</v>
      </c>
      <c r="I6604" s="257" t="s">
        <v>9266</v>
      </c>
      <c r="J6604" s="75"/>
      <c r="K6604" s="75"/>
      <c r="L6604" s="75"/>
      <c r="M6604" s="75"/>
      <c r="N6604" s="75"/>
      <c r="O6604" s="75"/>
      <c r="P6604" s="75"/>
      <c r="Q6604" s="75"/>
      <c r="R6604" s="16">
        <v>1116792.3200000001</v>
      </c>
      <c r="S6604" s="75">
        <v>4</v>
      </c>
      <c r="T6604" s="75" t="s">
        <v>76</v>
      </c>
      <c r="U6604" s="75" t="s">
        <v>2567</v>
      </c>
      <c r="V6604" s="75" t="s">
        <v>10612</v>
      </c>
    </row>
    <row r="6605" spans="1:22" ht="75" x14ac:dyDescent="0.3">
      <c r="A6605" s="16">
        <v>6600</v>
      </c>
      <c r="B6605" s="77" t="s">
        <v>5920</v>
      </c>
      <c r="C6605" s="75" t="s">
        <v>5921</v>
      </c>
      <c r="D6605" s="75" t="s">
        <v>5922</v>
      </c>
      <c r="E6605" s="75" t="s">
        <v>5923</v>
      </c>
      <c r="F6605" s="75"/>
      <c r="G6605" s="75" t="s">
        <v>1493</v>
      </c>
      <c r="H6605" s="257">
        <v>1116759</v>
      </c>
      <c r="I6605" s="257">
        <v>7</v>
      </c>
      <c r="J6605" s="75">
        <v>0</v>
      </c>
      <c r="K6605" s="75">
        <v>0</v>
      </c>
      <c r="L6605" s="75">
        <v>0</v>
      </c>
      <c r="M6605" s="75">
        <v>0</v>
      </c>
      <c r="N6605" s="75">
        <v>0</v>
      </c>
      <c r="O6605" s="75">
        <v>0</v>
      </c>
      <c r="P6605" s="75">
        <v>0</v>
      </c>
      <c r="Q6605" s="75">
        <v>0</v>
      </c>
      <c r="R6605" s="16">
        <v>1116759</v>
      </c>
      <c r="S6605" s="75">
        <v>7</v>
      </c>
      <c r="T6605" s="75" t="s">
        <v>76</v>
      </c>
      <c r="U6605" s="75"/>
      <c r="V6605" s="75"/>
    </row>
    <row r="6606" spans="1:22" ht="56.25" x14ac:dyDescent="0.3">
      <c r="A6606" s="16">
        <v>6601</v>
      </c>
      <c r="B6606" s="78" t="s">
        <v>16329</v>
      </c>
      <c r="C6606" s="78" t="s">
        <v>16330</v>
      </c>
      <c r="D6606" s="78" t="s">
        <v>528</v>
      </c>
      <c r="E6606" s="81" t="s">
        <v>16331</v>
      </c>
      <c r="F6606" s="76">
        <v>7365</v>
      </c>
      <c r="G6606" s="163" t="s">
        <v>24</v>
      </c>
      <c r="H6606" s="503">
        <v>1115296.25</v>
      </c>
      <c r="I6606" s="87" t="s">
        <v>9113</v>
      </c>
      <c r="J6606" s="177"/>
      <c r="K6606" s="177"/>
      <c r="L6606" s="177"/>
      <c r="M6606" s="177"/>
      <c r="N6606" s="177"/>
      <c r="O6606" s="177"/>
      <c r="P6606" s="167"/>
      <c r="Q6606" s="167"/>
      <c r="R6606" s="16">
        <v>1115296.25</v>
      </c>
      <c r="S6606" s="177" t="s">
        <v>9113</v>
      </c>
      <c r="T6606" s="77" t="s">
        <v>15928</v>
      </c>
      <c r="U6606" s="79" t="s">
        <v>199</v>
      </c>
      <c r="V6606" s="79" t="s">
        <v>199</v>
      </c>
    </row>
    <row r="6607" spans="1:22" ht="409.5" x14ac:dyDescent="0.3">
      <c r="A6607" s="16">
        <v>6602</v>
      </c>
      <c r="B6607" s="77" t="s">
        <v>3835</v>
      </c>
      <c r="C6607" s="75" t="s">
        <v>685</v>
      </c>
      <c r="D6607" s="75" t="s">
        <v>686</v>
      </c>
      <c r="E6607" s="75" t="s">
        <v>3836</v>
      </c>
      <c r="F6607" s="75"/>
      <c r="G6607" s="75" t="s">
        <v>33</v>
      </c>
      <c r="H6607" s="257">
        <v>223052</v>
      </c>
      <c r="I6607" s="257">
        <v>8</v>
      </c>
      <c r="J6607" s="75">
        <v>223052</v>
      </c>
      <c r="K6607" s="75">
        <v>8</v>
      </c>
      <c r="L6607" s="75">
        <v>223052</v>
      </c>
      <c r="M6607" s="75">
        <v>8</v>
      </c>
      <c r="N6607" s="75">
        <v>223052</v>
      </c>
      <c r="O6607" s="75">
        <v>8</v>
      </c>
      <c r="P6607" s="75">
        <v>223052</v>
      </c>
      <c r="Q6607" s="75">
        <v>8</v>
      </c>
      <c r="R6607" s="16">
        <v>1115260</v>
      </c>
      <c r="S6607" s="75">
        <v>40</v>
      </c>
      <c r="T6607" s="75" t="s">
        <v>25</v>
      </c>
      <c r="U6607" s="75" t="s">
        <v>83</v>
      </c>
      <c r="V6607" s="75" t="s">
        <v>6839</v>
      </c>
    </row>
    <row r="6608" spans="1:22" ht="409.5" x14ac:dyDescent="0.3">
      <c r="A6608" s="16">
        <v>6603</v>
      </c>
      <c r="B6608" s="77" t="s">
        <v>6230</v>
      </c>
      <c r="C6608" s="75" t="s">
        <v>6231</v>
      </c>
      <c r="D6608" s="75" t="s">
        <v>6232</v>
      </c>
      <c r="E6608" s="75" t="s">
        <v>6233</v>
      </c>
      <c r="F6608" s="75"/>
      <c r="G6608" s="75" t="s">
        <v>1493</v>
      </c>
      <c r="H6608" s="257">
        <v>1114500</v>
      </c>
      <c r="I6608" s="257">
        <v>5</v>
      </c>
      <c r="J6608" s="75">
        <v>0</v>
      </c>
      <c r="K6608" s="75">
        <v>0</v>
      </c>
      <c r="L6608" s="75">
        <v>0</v>
      </c>
      <c r="M6608" s="75">
        <v>0</v>
      </c>
      <c r="N6608" s="75">
        <v>0</v>
      </c>
      <c r="O6608" s="75">
        <v>0</v>
      </c>
      <c r="P6608" s="75">
        <v>0</v>
      </c>
      <c r="Q6608" s="75">
        <v>0</v>
      </c>
      <c r="R6608" s="16">
        <v>1114500</v>
      </c>
      <c r="S6608" s="75">
        <v>5</v>
      </c>
      <c r="T6608" s="75" t="s">
        <v>76</v>
      </c>
      <c r="U6608" s="75"/>
      <c r="V6608" s="75"/>
    </row>
    <row r="6609" spans="1:22" ht="93.75" x14ac:dyDescent="0.3">
      <c r="A6609" s="16">
        <v>6604</v>
      </c>
      <c r="B6609" s="135" t="s">
        <v>9169</v>
      </c>
      <c r="C6609" s="97" t="s">
        <v>9170</v>
      </c>
      <c r="D6609" s="97" t="s">
        <v>9171</v>
      </c>
      <c r="E6609" s="97" t="s">
        <v>9172</v>
      </c>
      <c r="F6609" s="96"/>
      <c r="G6609" s="107" t="s">
        <v>9680</v>
      </c>
      <c r="H6609" s="257">
        <v>371000</v>
      </c>
      <c r="I6609" s="257">
        <v>53</v>
      </c>
      <c r="J6609" s="75">
        <v>371000</v>
      </c>
      <c r="K6609" s="75">
        <v>53</v>
      </c>
      <c r="L6609" s="75">
        <v>371000</v>
      </c>
      <c r="M6609" s="75">
        <v>53</v>
      </c>
      <c r="N6609" s="75">
        <v>0</v>
      </c>
      <c r="O6609" s="75">
        <v>0</v>
      </c>
      <c r="P6609" s="75">
        <v>0</v>
      </c>
      <c r="Q6609" s="75">
        <v>0</v>
      </c>
      <c r="R6609" s="16">
        <v>1113000</v>
      </c>
      <c r="S6609" s="109">
        <v>159</v>
      </c>
      <c r="T6609" s="75" t="s">
        <v>9160</v>
      </c>
      <c r="U6609" s="111" t="s">
        <v>83</v>
      </c>
      <c r="V6609" s="95"/>
    </row>
    <row r="6610" spans="1:22" ht="37.5" x14ac:dyDescent="0.3">
      <c r="A6610" s="16">
        <v>6605</v>
      </c>
      <c r="B6610" s="77" t="s">
        <v>9043</v>
      </c>
      <c r="C6610" s="75" t="s">
        <v>9044</v>
      </c>
      <c r="D6610" s="75" t="s">
        <v>9045</v>
      </c>
      <c r="E6610" s="75" t="s">
        <v>9046</v>
      </c>
      <c r="F6610" s="75"/>
      <c r="G6610" s="75" t="s">
        <v>33</v>
      </c>
      <c r="H6610" s="257">
        <v>207700</v>
      </c>
      <c r="I6610" s="257">
        <v>67</v>
      </c>
      <c r="J6610" s="75">
        <v>226300</v>
      </c>
      <c r="K6610" s="75">
        <v>73</v>
      </c>
      <c r="L6610" s="75">
        <v>226300</v>
      </c>
      <c r="M6610" s="75">
        <v>73</v>
      </c>
      <c r="N6610" s="75">
        <v>226300</v>
      </c>
      <c r="O6610" s="75">
        <v>73</v>
      </c>
      <c r="P6610" s="75">
        <v>226300</v>
      </c>
      <c r="Q6610" s="75">
        <v>73</v>
      </c>
      <c r="R6610" s="16">
        <v>1112900</v>
      </c>
      <c r="S6610" s="75">
        <v>359</v>
      </c>
      <c r="T6610" s="75" t="s">
        <v>213</v>
      </c>
      <c r="U6610" s="75" t="s">
        <v>9047</v>
      </c>
      <c r="V6610" s="75" t="s">
        <v>9048</v>
      </c>
    </row>
    <row r="6611" spans="1:22" ht="56.25" x14ac:dyDescent="0.3">
      <c r="A6611" s="16">
        <v>6606</v>
      </c>
      <c r="B6611" s="256" t="s">
        <v>679</v>
      </c>
      <c r="C6611" s="256" t="s">
        <v>15198</v>
      </c>
      <c r="D6611" s="256" t="s">
        <v>15199</v>
      </c>
      <c r="E6611" s="256" t="s">
        <v>15200</v>
      </c>
      <c r="F6611" s="82"/>
      <c r="G6611" s="256" t="s">
        <v>33</v>
      </c>
      <c r="H6611" s="257">
        <v>9828</v>
      </c>
      <c r="I6611" s="257">
        <v>1</v>
      </c>
      <c r="J6611" s="257">
        <v>275674</v>
      </c>
      <c r="K6611" s="256">
        <v>2</v>
      </c>
      <c r="L6611" s="257">
        <v>275674</v>
      </c>
      <c r="M6611" s="256">
        <v>2</v>
      </c>
      <c r="N6611" s="257">
        <v>275674</v>
      </c>
      <c r="O6611" s="256">
        <v>2</v>
      </c>
      <c r="P6611" s="257">
        <v>275674</v>
      </c>
      <c r="Q6611" s="256">
        <v>2</v>
      </c>
      <c r="R6611" s="16">
        <v>1112524</v>
      </c>
      <c r="S6611" s="75">
        <v>10</v>
      </c>
      <c r="T6611" s="256" t="s">
        <v>14724</v>
      </c>
      <c r="U6611" s="94"/>
      <c r="V6611" s="94"/>
    </row>
    <row r="6612" spans="1:22" ht="375" x14ac:dyDescent="0.3">
      <c r="A6612" s="16">
        <v>6607</v>
      </c>
      <c r="B6612" s="77" t="s">
        <v>1278</v>
      </c>
      <c r="C6612" s="75" t="s">
        <v>1990</v>
      </c>
      <c r="D6612" s="75" t="s">
        <v>1991</v>
      </c>
      <c r="E6612" s="75" t="s">
        <v>6675</v>
      </c>
      <c r="F6612" s="75"/>
      <c r="G6612" s="75" t="s">
        <v>24</v>
      </c>
      <c r="H6612" s="257">
        <v>1108800</v>
      </c>
      <c r="I6612" s="257">
        <v>320</v>
      </c>
      <c r="J6612" s="75">
        <v>0</v>
      </c>
      <c r="K6612" s="75">
        <v>0</v>
      </c>
      <c r="L6612" s="75">
        <v>0</v>
      </c>
      <c r="M6612" s="75">
        <v>0</v>
      </c>
      <c r="N6612" s="75">
        <v>0</v>
      </c>
      <c r="O6612" s="75">
        <v>0</v>
      </c>
      <c r="P6612" s="75">
        <v>0</v>
      </c>
      <c r="Q6612" s="75">
        <v>0</v>
      </c>
      <c r="R6612" s="16">
        <v>1108800</v>
      </c>
      <c r="S6612" s="75">
        <v>320</v>
      </c>
      <c r="T6612" s="75" t="s">
        <v>76</v>
      </c>
      <c r="U6612" s="75"/>
      <c r="V6612" s="75"/>
    </row>
    <row r="6613" spans="1:22" ht="375" x14ac:dyDescent="0.3">
      <c r="A6613" s="16">
        <v>6608</v>
      </c>
      <c r="B6613" s="77" t="s">
        <v>1278</v>
      </c>
      <c r="C6613" s="75" t="s">
        <v>1990</v>
      </c>
      <c r="D6613" s="75" t="s">
        <v>1991</v>
      </c>
      <c r="E6613" s="75" t="s">
        <v>6676</v>
      </c>
      <c r="F6613" s="75"/>
      <c r="G6613" s="75" t="s">
        <v>24</v>
      </c>
      <c r="H6613" s="257">
        <v>1108800</v>
      </c>
      <c r="I6613" s="257">
        <v>320</v>
      </c>
      <c r="J6613" s="75">
        <v>0</v>
      </c>
      <c r="K6613" s="75">
        <v>0</v>
      </c>
      <c r="L6613" s="75">
        <v>0</v>
      </c>
      <c r="M6613" s="75">
        <v>0</v>
      </c>
      <c r="N6613" s="75">
        <v>0</v>
      </c>
      <c r="O6613" s="75">
        <v>0</v>
      </c>
      <c r="P6613" s="75">
        <v>0</v>
      </c>
      <c r="Q6613" s="75">
        <v>0</v>
      </c>
      <c r="R6613" s="16">
        <v>1108800</v>
      </c>
      <c r="S6613" s="75">
        <v>320</v>
      </c>
      <c r="T6613" s="75" t="s">
        <v>76</v>
      </c>
      <c r="U6613" s="75"/>
      <c r="V6613" s="75"/>
    </row>
    <row r="6614" spans="1:22" ht="56.25" x14ac:dyDescent="0.3">
      <c r="A6614" s="16">
        <v>6609</v>
      </c>
      <c r="B6614" s="256" t="s">
        <v>11839</v>
      </c>
      <c r="C6614" s="256" t="s">
        <v>12721</v>
      </c>
      <c r="D6614" s="256" t="s">
        <v>12722</v>
      </c>
      <c r="E6614" s="256" t="s">
        <v>15304</v>
      </c>
      <c r="F6614" s="256"/>
      <c r="G6614" s="256" t="s">
        <v>9115</v>
      </c>
      <c r="H6614" s="502">
        <v>1108800</v>
      </c>
      <c r="I6614" s="257" t="s">
        <v>9127</v>
      </c>
      <c r="J6614" s="82"/>
      <c r="K6614" s="82"/>
      <c r="L6614" s="82"/>
      <c r="M6614" s="82"/>
      <c r="N6614" s="82"/>
      <c r="O6614" s="82"/>
      <c r="P6614" s="82"/>
      <c r="Q6614" s="82"/>
      <c r="R6614" s="16">
        <v>1108800</v>
      </c>
      <c r="S6614" s="75">
        <v>15</v>
      </c>
      <c r="T6614" s="256" t="s">
        <v>14655</v>
      </c>
      <c r="U6614" s="256"/>
      <c r="V6614" s="82"/>
    </row>
    <row r="6615" spans="1:22" ht="37.5" x14ac:dyDescent="0.3">
      <c r="A6615" s="16">
        <v>6610</v>
      </c>
      <c r="B6615" s="81" t="s">
        <v>3366</v>
      </c>
      <c r="C6615" s="81" t="s">
        <v>3367</v>
      </c>
      <c r="D6615" s="81" t="s">
        <v>3368</v>
      </c>
      <c r="E6615" s="81" t="s">
        <v>1051</v>
      </c>
      <c r="F6615" s="81" t="s">
        <v>14449</v>
      </c>
      <c r="G6615" s="81" t="s">
        <v>9115</v>
      </c>
      <c r="H6615" s="503">
        <v>1108800</v>
      </c>
      <c r="I6615" s="87" t="s">
        <v>9113</v>
      </c>
      <c r="J6615" s="76"/>
      <c r="K6615" s="76"/>
      <c r="L6615" s="76"/>
      <c r="M6615" s="76"/>
      <c r="N6615" s="76"/>
      <c r="O6615" s="76"/>
      <c r="P6615" s="76"/>
      <c r="Q6615" s="76"/>
      <c r="R6615" s="16">
        <v>1108800</v>
      </c>
      <c r="S6615" s="77">
        <v>1</v>
      </c>
      <c r="T6615" s="76" t="s">
        <v>15828</v>
      </c>
      <c r="U6615" s="79"/>
      <c r="V6615" s="95"/>
    </row>
    <row r="6616" spans="1:22" ht="37.5" x14ac:dyDescent="0.3">
      <c r="A6616" s="16">
        <v>6611</v>
      </c>
      <c r="B6616" s="77" t="s">
        <v>9049</v>
      </c>
      <c r="C6616" s="75" t="s">
        <v>4070</v>
      </c>
      <c r="D6616" s="75" t="s">
        <v>645</v>
      </c>
      <c r="E6616" s="75" t="s">
        <v>4071</v>
      </c>
      <c r="F6616" s="75"/>
      <c r="G6616" s="75" t="s">
        <v>33</v>
      </c>
      <c r="H6616" s="257">
        <v>554300</v>
      </c>
      <c r="I6616" s="257">
        <v>5</v>
      </c>
      <c r="J6616" s="75">
        <v>0</v>
      </c>
      <c r="K6616" s="75">
        <v>0</v>
      </c>
      <c r="L6616" s="75">
        <v>554300</v>
      </c>
      <c r="M6616" s="75">
        <v>0</v>
      </c>
      <c r="N6616" s="75">
        <v>0</v>
      </c>
      <c r="O6616" s="75">
        <v>0</v>
      </c>
      <c r="P6616" s="75">
        <v>0</v>
      </c>
      <c r="Q6616" s="75">
        <v>0</v>
      </c>
      <c r="R6616" s="16">
        <v>1108600</v>
      </c>
      <c r="S6616" s="75">
        <v>5</v>
      </c>
      <c r="T6616" s="75" t="s">
        <v>213</v>
      </c>
      <c r="U6616" s="75" t="s">
        <v>7048</v>
      </c>
      <c r="V6616" s="75" t="s">
        <v>7048</v>
      </c>
    </row>
    <row r="6617" spans="1:22" ht="75" x14ac:dyDescent="0.3">
      <c r="A6617" s="16">
        <v>6612</v>
      </c>
      <c r="B6617" s="77" t="s">
        <v>6321</v>
      </c>
      <c r="C6617" s="75" t="s">
        <v>6322</v>
      </c>
      <c r="D6617" s="75" t="s">
        <v>6323</v>
      </c>
      <c r="E6617" s="75" t="s">
        <v>10933</v>
      </c>
      <c r="F6617" s="75"/>
      <c r="G6617" s="75" t="s">
        <v>9115</v>
      </c>
      <c r="H6617" s="257">
        <v>1108144.8</v>
      </c>
      <c r="I6617" s="257" t="s">
        <v>9201</v>
      </c>
      <c r="J6617" s="75"/>
      <c r="K6617" s="75"/>
      <c r="L6617" s="75"/>
      <c r="M6617" s="75"/>
      <c r="N6617" s="75"/>
      <c r="O6617" s="75"/>
      <c r="P6617" s="75"/>
      <c r="Q6617" s="75"/>
      <c r="R6617" s="16">
        <v>1108144.8</v>
      </c>
      <c r="S6617" s="75">
        <v>5</v>
      </c>
      <c r="T6617" s="75" t="s">
        <v>76</v>
      </c>
      <c r="U6617" s="75" t="s">
        <v>2567</v>
      </c>
      <c r="V6617" s="75" t="s">
        <v>4532</v>
      </c>
    </row>
    <row r="6618" spans="1:22" ht="150" x14ac:dyDescent="0.3">
      <c r="A6618" s="16">
        <v>6613</v>
      </c>
      <c r="B6618" s="77" t="s">
        <v>326</v>
      </c>
      <c r="C6618" s="75" t="s">
        <v>10340</v>
      </c>
      <c r="D6618" s="75" t="s">
        <v>10341</v>
      </c>
      <c r="E6618" s="75" t="s">
        <v>10342</v>
      </c>
      <c r="F6618" s="75"/>
      <c r="G6618" s="75" t="s">
        <v>24</v>
      </c>
      <c r="H6618" s="257">
        <v>1108050</v>
      </c>
      <c r="I6618" s="257">
        <v>1335</v>
      </c>
      <c r="J6618" s="75">
        <v>0</v>
      </c>
      <c r="K6618" s="75">
        <v>0</v>
      </c>
      <c r="L6618" s="75">
        <v>0</v>
      </c>
      <c r="M6618" s="75">
        <v>0</v>
      </c>
      <c r="N6618" s="75">
        <v>0</v>
      </c>
      <c r="O6618" s="75">
        <v>0</v>
      </c>
      <c r="P6618" s="75">
        <v>0</v>
      </c>
      <c r="Q6618" s="75">
        <v>0</v>
      </c>
      <c r="R6618" s="16">
        <v>1108050</v>
      </c>
      <c r="S6618" s="75">
        <v>1335</v>
      </c>
      <c r="T6618" s="75" t="s">
        <v>76</v>
      </c>
      <c r="U6618" s="75" t="s">
        <v>2567</v>
      </c>
      <c r="V6618" s="75" t="s">
        <v>10317</v>
      </c>
    </row>
    <row r="6619" spans="1:22" ht="409.5" x14ac:dyDescent="0.3">
      <c r="A6619" s="16">
        <v>6614</v>
      </c>
      <c r="B6619" s="77" t="s">
        <v>138</v>
      </c>
      <c r="C6619" s="75" t="s">
        <v>3863</v>
      </c>
      <c r="D6619" s="75" t="s">
        <v>3864</v>
      </c>
      <c r="E6619" s="75" t="s">
        <v>4878</v>
      </c>
      <c r="F6619" s="75"/>
      <c r="G6619" s="75" t="s">
        <v>3866</v>
      </c>
      <c r="H6619" s="257">
        <v>1107755.7399999998</v>
      </c>
      <c r="I6619" s="257">
        <v>182</v>
      </c>
      <c r="J6619" s="75">
        <v>0</v>
      </c>
      <c r="K6619" s="75">
        <v>0</v>
      </c>
      <c r="L6619" s="75">
        <v>0</v>
      </c>
      <c r="M6619" s="75">
        <v>0</v>
      </c>
      <c r="N6619" s="75">
        <v>0</v>
      </c>
      <c r="O6619" s="75">
        <v>0</v>
      </c>
      <c r="P6619" s="75">
        <v>0</v>
      </c>
      <c r="Q6619" s="75">
        <v>0</v>
      </c>
      <c r="R6619" s="16">
        <v>1107755.7399999998</v>
      </c>
      <c r="S6619" s="75">
        <v>182</v>
      </c>
      <c r="T6619" s="75" t="s">
        <v>76</v>
      </c>
      <c r="U6619" s="75" t="s">
        <v>1624</v>
      </c>
      <c r="V6619" s="75" t="s">
        <v>4879</v>
      </c>
    </row>
    <row r="6620" spans="1:22" ht="150" customHeight="1" x14ac:dyDescent="0.3">
      <c r="A6620" s="16">
        <v>6615</v>
      </c>
      <c r="B6620" s="78" t="s">
        <v>5207</v>
      </c>
      <c r="C6620" s="78" t="s">
        <v>15654</v>
      </c>
      <c r="D6620" s="78" t="s">
        <v>15655</v>
      </c>
      <c r="E6620" s="78" t="s">
        <v>15656</v>
      </c>
      <c r="F6620" s="78" t="s">
        <v>14449</v>
      </c>
      <c r="G6620" s="78" t="s">
        <v>9115</v>
      </c>
      <c r="H6620" s="503">
        <v>1107141.74</v>
      </c>
      <c r="I6620" s="503" t="s">
        <v>9454</v>
      </c>
      <c r="J6620" s="76"/>
      <c r="K6620" s="76"/>
      <c r="L6620" s="76"/>
      <c r="M6620" s="76"/>
      <c r="N6620" s="76"/>
      <c r="O6620" s="76"/>
      <c r="P6620" s="76"/>
      <c r="Q6620" s="76"/>
      <c r="R6620" s="16">
        <v>1107141.74</v>
      </c>
      <c r="S6620" s="77">
        <v>9</v>
      </c>
      <c r="T6620" s="78" t="s">
        <v>15626</v>
      </c>
      <c r="U6620" s="227"/>
      <c r="V6620" s="79"/>
    </row>
    <row r="6621" spans="1:22" ht="75" x14ac:dyDescent="0.3">
      <c r="A6621" s="16">
        <v>6616</v>
      </c>
      <c r="B6621" s="75" t="s">
        <v>2343</v>
      </c>
      <c r="C6621" s="75" t="s">
        <v>2344</v>
      </c>
      <c r="D6621" s="75" t="s">
        <v>2345</v>
      </c>
      <c r="E6621" s="75" t="s">
        <v>13197</v>
      </c>
      <c r="F6621" s="75"/>
      <c r="G6621" s="71" t="s">
        <v>33</v>
      </c>
      <c r="H6621" s="104">
        <v>1106968.5</v>
      </c>
      <c r="I6621" s="104">
        <v>3</v>
      </c>
      <c r="J6621" s="104">
        <v>0</v>
      </c>
      <c r="K6621" s="104">
        <v>0</v>
      </c>
      <c r="L6621" s="104">
        <v>0</v>
      </c>
      <c r="M6621" s="104">
        <v>0</v>
      </c>
      <c r="N6621" s="104">
        <v>0</v>
      </c>
      <c r="O6621" s="104">
        <v>0</v>
      </c>
      <c r="P6621" s="104">
        <v>0</v>
      </c>
      <c r="Q6621" s="104">
        <v>0</v>
      </c>
      <c r="R6621" s="16">
        <v>1106968.5</v>
      </c>
      <c r="S6621" s="339">
        <v>3</v>
      </c>
      <c r="T6621" s="92" t="s">
        <v>12910</v>
      </c>
      <c r="U6621" s="104" t="s">
        <v>2567</v>
      </c>
      <c r="V6621" s="104"/>
    </row>
    <row r="6622" spans="1:22" ht="37.5" x14ac:dyDescent="0.3">
      <c r="A6622" s="16">
        <v>6617</v>
      </c>
      <c r="B6622" s="77" t="s">
        <v>9050</v>
      </c>
      <c r="C6622" s="75" t="s">
        <v>8768</v>
      </c>
      <c r="D6622" s="75" t="s">
        <v>8769</v>
      </c>
      <c r="E6622" s="75" t="s">
        <v>8770</v>
      </c>
      <c r="F6622" s="75"/>
      <c r="G6622" s="75" t="s">
        <v>33</v>
      </c>
      <c r="H6622" s="257">
        <v>199598</v>
      </c>
      <c r="I6622" s="257">
        <v>2</v>
      </c>
      <c r="J6622" s="75">
        <v>226666.66</v>
      </c>
      <c r="K6622" s="75">
        <v>2</v>
      </c>
      <c r="L6622" s="75">
        <v>226666.66</v>
      </c>
      <c r="M6622" s="75">
        <v>2</v>
      </c>
      <c r="N6622" s="75">
        <v>226666.66</v>
      </c>
      <c r="O6622" s="75">
        <v>2</v>
      </c>
      <c r="P6622" s="75">
        <v>226666.66</v>
      </c>
      <c r="Q6622" s="75">
        <v>2</v>
      </c>
      <c r="R6622" s="16">
        <v>1106264.6400000001</v>
      </c>
      <c r="S6622" s="75">
        <v>10</v>
      </c>
      <c r="T6622" s="75" t="s">
        <v>213</v>
      </c>
      <c r="U6622" s="75" t="s">
        <v>7048</v>
      </c>
      <c r="V6622" s="75" t="s">
        <v>7048</v>
      </c>
    </row>
    <row r="6623" spans="1:22" ht="75" x14ac:dyDescent="0.3">
      <c r="A6623" s="16">
        <v>6618</v>
      </c>
      <c r="B6623" s="77" t="s">
        <v>9051</v>
      </c>
      <c r="C6623" s="75" t="s">
        <v>9052</v>
      </c>
      <c r="D6623" s="75" t="s">
        <v>9053</v>
      </c>
      <c r="E6623" s="75" t="s">
        <v>9054</v>
      </c>
      <c r="F6623" s="75"/>
      <c r="G6623" s="75" t="s">
        <v>33</v>
      </c>
      <c r="H6623" s="257">
        <v>209999.99999999997</v>
      </c>
      <c r="I6623" s="257">
        <v>10</v>
      </c>
      <c r="J6623" s="75">
        <v>224000</v>
      </c>
      <c r="K6623" s="75">
        <v>10</v>
      </c>
      <c r="L6623" s="75">
        <v>224000</v>
      </c>
      <c r="M6623" s="75">
        <v>10</v>
      </c>
      <c r="N6623" s="75">
        <v>224000</v>
      </c>
      <c r="O6623" s="75">
        <v>10</v>
      </c>
      <c r="P6623" s="75">
        <v>224000</v>
      </c>
      <c r="Q6623" s="75">
        <v>10</v>
      </c>
      <c r="R6623" s="16">
        <v>1106000</v>
      </c>
      <c r="S6623" s="75">
        <v>50</v>
      </c>
      <c r="T6623" s="75" t="s">
        <v>213</v>
      </c>
      <c r="U6623" s="75" t="s">
        <v>35</v>
      </c>
      <c r="V6623" s="75" t="s">
        <v>35</v>
      </c>
    </row>
    <row r="6624" spans="1:22" ht="37.5" x14ac:dyDescent="0.3">
      <c r="A6624" s="16">
        <v>6619</v>
      </c>
      <c r="B6624" s="77" t="s">
        <v>490</v>
      </c>
      <c r="C6624" s="75" t="s">
        <v>10630</v>
      </c>
      <c r="D6624" s="75" t="s">
        <v>10631</v>
      </c>
      <c r="E6624" s="75" t="s">
        <v>10632</v>
      </c>
      <c r="F6624" s="75"/>
      <c r="G6624" s="75" t="s">
        <v>9115</v>
      </c>
      <c r="H6624" s="257">
        <v>1105440</v>
      </c>
      <c r="I6624" s="257" t="s">
        <v>7128</v>
      </c>
      <c r="J6624" s="75"/>
      <c r="K6624" s="75"/>
      <c r="L6624" s="75"/>
      <c r="M6624" s="75"/>
      <c r="N6624" s="75"/>
      <c r="O6624" s="75"/>
      <c r="P6624" s="75"/>
      <c r="Q6624" s="75"/>
      <c r="R6624" s="16">
        <v>1105440</v>
      </c>
      <c r="S6624" s="75">
        <v>20</v>
      </c>
      <c r="T6624" s="75" t="s">
        <v>76</v>
      </c>
      <c r="U6624" s="75" t="s">
        <v>2567</v>
      </c>
      <c r="V6624" s="75" t="s">
        <v>10637</v>
      </c>
    </row>
    <row r="6625" spans="1:22" ht="168.75" x14ac:dyDescent="0.3">
      <c r="A6625" s="16">
        <v>6620</v>
      </c>
      <c r="B6625" s="77" t="s">
        <v>836</v>
      </c>
      <c r="C6625" s="75" t="s">
        <v>837</v>
      </c>
      <c r="D6625" s="75" t="s">
        <v>838</v>
      </c>
      <c r="E6625" s="75" t="s">
        <v>839</v>
      </c>
      <c r="F6625" s="157" t="s">
        <v>840</v>
      </c>
      <c r="G6625" s="75" t="s">
        <v>33</v>
      </c>
      <c r="H6625" s="257">
        <v>541806.75</v>
      </c>
      <c r="I6625" s="257">
        <v>20</v>
      </c>
      <c r="J6625" s="75">
        <v>563479.02</v>
      </c>
      <c r="K6625" s="75">
        <v>20</v>
      </c>
      <c r="L6625" s="75">
        <v>0</v>
      </c>
      <c r="M6625" s="75">
        <v>0</v>
      </c>
      <c r="N6625" s="75">
        <v>0</v>
      </c>
      <c r="O6625" s="75">
        <v>0</v>
      </c>
      <c r="P6625" s="75">
        <v>0</v>
      </c>
      <c r="Q6625" s="75">
        <v>0</v>
      </c>
      <c r="R6625" s="16">
        <v>1105285.77</v>
      </c>
      <c r="S6625" s="75">
        <v>40</v>
      </c>
      <c r="T6625" s="75" t="s">
        <v>267</v>
      </c>
      <c r="U6625" s="75" t="s">
        <v>83</v>
      </c>
      <c r="V6625" s="75" t="s">
        <v>841</v>
      </c>
    </row>
    <row r="6626" spans="1:22" ht="168.75" x14ac:dyDescent="0.3">
      <c r="A6626" s="16">
        <v>6621</v>
      </c>
      <c r="B6626" s="77" t="s">
        <v>836</v>
      </c>
      <c r="C6626" s="75" t="s">
        <v>837</v>
      </c>
      <c r="D6626" s="75" t="s">
        <v>838</v>
      </c>
      <c r="E6626" s="75" t="s">
        <v>839</v>
      </c>
      <c r="F6626" s="157" t="s">
        <v>840</v>
      </c>
      <c r="G6626" s="75" t="s">
        <v>33</v>
      </c>
      <c r="H6626" s="257">
        <v>541806.75</v>
      </c>
      <c r="I6626" s="257">
        <v>20</v>
      </c>
      <c r="J6626" s="75">
        <v>563479.02</v>
      </c>
      <c r="K6626" s="75">
        <v>20</v>
      </c>
      <c r="L6626" s="75"/>
      <c r="M6626" s="75"/>
      <c r="N6626" s="75"/>
      <c r="O6626" s="75"/>
      <c r="P6626" s="75">
        <v>0</v>
      </c>
      <c r="Q6626" s="75">
        <v>0</v>
      </c>
      <c r="R6626" s="16">
        <v>1105285.77</v>
      </c>
      <c r="S6626" s="75">
        <v>40</v>
      </c>
      <c r="T6626" s="75" t="s">
        <v>267</v>
      </c>
      <c r="U6626" s="75" t="s">
        <v>83</v>
      </c>
      <c r="V6626" s="75" t="s">
        <v>841</v>
      </c>
    </row>
    <row r="6627" spans="1:22" x14ac:dyDescent="0.3">
      <c r="A6627" s="16">
        <v>6622</v>
      </c>
      <c r="B6627" s="77" t="s">
        <v>10959</v>
      </c>
      <c r="C6627" s="75" t="s">
        <v>10960</v>
      </c>
      <c r="D6627" s="75" t="s">
        <v>10961</v>
      </c>
      <c r="E6627" s="75" t="s">
        <v>10962</v>
      </c>
      <c r="F6627" s="75"/>
      <c r="G6627" s="75" t="s">
        <v>9115</v>
      </c>
      <c r="H6627" s="257">
        <v>1103998.56</v>
      </c>
      <c r="I6627" s="257" t="s">
        <v>9130</v>
      </c>
      <c r="J6627" s="75"/>
      <c r="K6627" s="75"/>
      <c r="L6627" s="75"/>
      <c r="M6627" s="75"/>
      <c r="N6627" s="75"/>
      <c r="O6627" s="75"/>
      <c r="P6627" s="75"/>
      <c r="Q6627" s="75"/>
      <c r="R6627" s="16">
        <v>1103998.56</v>
      </c>
      <c r="S6627" s="75">
        <v>3</v>
      </c>
      <c r="T6627" s="75" t="s">
        <v>76</v>
      </c>
      <c r="U6627" s="75" t="s">
        <v>83</v>
      </c>
      <c r="V6627" s="75" t="s">
        <v>10963</v>
      </c>
    </row>
    <row r="6628" spans="1:22" ht="75" x14ac:dyDescent="0.3">
      <c r="A6628" s="16">
        <v>6623</v>
      </c>
      <c r="B6628" s="76" t="s">
        <v>15588</v>
      </c>
      <c r="C6628" s="78" t="s">
        <v>211</v>
      </c>
      <c r="D6628" s="76" t="s">
        <v>15588</v>
      </c>
      <c r="E6628" s="76" t="s">
        <v>14449</v>
      </c>
      <c r="F6628" s="84" t="s">
        <v>15804</v>
      </c>
      <c r="G6628" s="77" t="s">
        <v>33</v>
      </c>
      <c r="H6628" s="85">
        <v>250000</v>
      </c>
      <c r="I6628" s="85">
        <v>10</v>
      </c>
      <c r="J6628" s="77">
        <v>300000</v>
      </c>
      <c r="K6628" s="77">
        <v>12</v>
      </c>
      <c r="L6628" s="77">
        <v>267500</v>
      </c>
      <c r="M6628" s="77">
        <v>10</v>
      </c>
      <c r="N6628" s="77">
        <v>286225</v>
      </c>
      <c r="O6628" s="77">
        <v>10</v>
      </c>
      <c r="P6628" s="77"/>
      <c r="Q6628" s="81"/>
      <c r="R6628" s="16">
        <v>1103725</v>
      </c>
      <c r="S6628" s="77">
        <v>42</v>
      </c>
      <c r="T6628" s="76" t="s">
        <v>15751</v>
      </c>
      <c r="U6628" s="75" t="s">
        <v>199</v>
      </c>
      <c r="V6628" s="75" t="s">
        <v>199</v>
      </c>
    </row>
    <row r="6629" spans="1:22" ht="56.25" x14ac:dyDescent="0.3">
      <c r="A6629" s="16">
        <v>6624</v>
      </c>
      <c r="B6629" s="77" t="s">
        <v>263</v>
      </c>
      <c r="C6629" s="75" t="s">
        <v>9261</v>
      </c>
      <c r="D6629" s="75" t="s">
        <v>9262</v>
      </c>
      <c r="E6629" s="75" t="s">
        <v>9263</v>
      </c>
      <c r="F6629" s="75"/>
      <c r="G6629" s="75" t="s">
        <v>9115</v>
      </c>
      <c r="H6629" s="257">
        <v>1103678.2</v>
      </c>
      <c r="I6629" s="257" t="s">
        <v>9334</v>
      </c>
      <c r="J6629" s="75"/>
      <c r="K6629" s="75"/>
      <c r="L6629" s="75"/>
      <c r="M6629" s="75"/>
      <c r="N6629" s="75"/>
      <c r="O6629" s="75"/>
      <c r="P6629" s="75"/>
      <c r="Q6629" s="75"/>
      <c r="R6629" s="16">
        <v>1103678.2</v>
      </c>
      <c r="S6629" s="75">
        <v>14</v>
      </c>
      <c r="T6629" s="75" t="s">
        <v>1326</v>
      </c>
      <c r="U6629" s="75"/>
      <c r="V6629" s="75"/>
    </row>
    <row r="6630" spans="1:22" ht="93.75" x14ac:dyDescent="0.3">
      <c r="A6630" s="16">
        <v>6625</v>
      </c>
      <c r="B6630" s="77" t="s">
        <v>9055</v>
      </c>
      <c r="C6630" s="75" t="s">
        <v>8002</v>
      </c>
      <c r="D6630" s="75" t="s">
        <v>6366</v>
      </c>
      <c r="E6630" s="75" t="s">
        <v>8003</v>
      </c>
      <c r="F6630" s="75"/>
      <c r="G6630" s="75" t="s">
        <v>33</v>
      </c>
      <c r="H6630" s="257">
        <v>367599.99999999994</v>
      </c>
      <c r="I6630" s="257">
        <v>2</v>
      </c>
      <c r="J6630" s="75">
        <v>183800</v>
      </c>
      <c r="K6630" s="75">
        <v>1</v>
      </c>
      <c r="L6630" s="75">
        <v>183800</v>
      </c>
      <c r="M6630" s="75">
        <v>1</v>
      </c>
      <c r="N6630" s="75">
        <v>183800</v>
      </c>
      <c r="O6630" s="75">
        <v>1</v>
      </c>
      <c r="P6630" s="75">
        <v>183800</v>
      </c>
      <c r="Q6630" s="75">
        <v>1</v>
      </c>
      <c r="R6630" s="16">
        <v>1102800</v>
      </c>
      <c r="S6630" s="75">
        <v>6</v>
      </c>
      <c r="T6630" s="75" t="s">
        <v>213</v>
      </c>
      <c r="U6630" s="75" t="s">
        <v>382</v>
      </c>
      <c r="V6630" s="75" t="s">
        <v>7710</v>
      </c>
    </row>
    <row r="6631" spans="1:22" ht="337.5" x14ac:dyDescent="0.3">
      <c r="A6631" s="16">
        <v>6626</v>
      </c>
      <c r="B6631" s="77" t="s">
        <v>1038</v>
      </c>
      <c r="C6631" s="75" t="s">
        <v>6170</v>
      </c>
      <c r="D6631" s="75" t="s">
        <v>6171</v>
      </c>
      <c r="E6631" s="75" t="s">
        <v>6407</v>
      </c>
      <c r="F6631" s="75"/>
      <c r="G6631" s="75" t="s">
        <v>1493</v>
      </c>
      <c r="H6631" s="257">
        <v>1102500</v>
      </c>
      <c r="I6631" s="257">
        <v>12</v>
      </c>
      <c r="J6631" s="75">
        <v>0</v>
      </c>
      <c r="K6631" s="75">
        <v>0</v>
      </c>
      <c r="L6631" s="75">
        <v>0</v>
      </c>
      <c r="M6631" s="75">
        <v>0</v>
      </c>
      <c r="N6631" s="75">
        <v>0</v>
      </c>
      <c r="O6631" s="75">
        <v>0</v>
      </c>
      <c r="P6631" s="75">
        <v>0</v>
      </c>
      <c r="Q6631" s="75">
        <v>0</v>
      </c>
      <c r="R6631" s="16">
        <v>1102500</v>
      </c>
      <c r="S6631" s="75">
        <v>12</v>
      </c>
      <c r="T6631" s="75" t="s">
        <v>76</v>
      </c>
      <c r="U6631" s="75"/>
      <c r="V6631" s="75"/>
    </row>
    <row r="6632" spans="1:22" x14ac:dyDescent="0.3">
      <c r="A6632" s="16">
        <v>6627</v>
      </c>
      <c r="B6632" s="105" t="s">
        <v>326</v>
      </c>
      <c r="C6632" s="105" t="s">
        <v>327</v>
      </c>
      <c r="D6632" s="105" t="s">
        <v>328</v>
      </c>
      <c r="E6632" s="105" t="s">
        <v>15584</v>
      </c>
      <c r="F6632" s="105" t="s">
        <v>14449</v>
      </c>
      <c r="G6632" s="105" t="s">
        <v>33</v>
      </c>
      <c r="H6632" s="104">
        <v>220455</v>
      </c>
      <c r="I6632" s="104">
        <v>15</v>
      </c>
      <c r="J6632" s="105">
        <v>220455</v>
      </c>
      <c r="K6632" s="105">
        <v>15</v>
      </c>
      <c r="L6632" s="105">
        <v>220455</v>
      </c>
      <c r="M6632" s="105">
        <v>15</v>
      </c>
      <c r="N6632" s="105">
        <v>220455</v>
      </c>
      <c r="O6632" s="105">
        <v>15</v>
      </c>
      <c r="P6632" s="105">
        <v>220455</v>
      </c>
      <c r="Q6632" s="105">
        <v>15</v>
      </c>
      <c r="R6632" s="16">
        <v>1102275</v>
      </c>
      <c r="S6632" s="105">
        <v>75</v>
      </c>
      <c r="T6632" s="76" t="s">
        <v>15403</v>
      </c>
      <c r="U6632" s="105"/>
      <c r="V6632" s="105"/>
    </row>
    <row r="6633" spans="1:22" x14ac:dyDescent="0.3">
      <c r="A6633" s="16">
        <v>6628</v>
      </c>
      <c r="B6633" s="77" t="s">
        <v>6105</v>
      </c>
      <c r="C6633" s="75" t="s">
        <v>4898</v>
      </c>
      <c r="D6633" s="75" t="s">
        <v>4899</v>
      </c>
      <c r="E6633" s="75" t="s">
        <v>10883</v>
      </c>
      <c r="F6633" s="75"/>
      <c r="G6633" s="75" t="s">
        <v>9115</v>
      </c>
      <c r="H6633" s="257">
        <v>1101443.8400000001</v>
      </c>
      <c r="I6633" s="257" t="s">
        <v>9266</v>
      </c>
      <c r="J6633" s="75"/>
      <c r="K6633" s="75"/>
      <c r="L6633" s="75"/>
      <c r="M6633" s="75"/>
      <c r="N6633" s="75"/>
      <c r="O6633" s="75"/>
      <c r="P6633" s="75"/>
      <c r="Q6633" s="75"/>
      <c r="R6633" s="16">
        <v>1101443.8400000001</v>
      </c>
      <c r="S6633" s="75">
        <v>4</v>
      </c>
      <c r="T6633" s="75" t="s">
        <v>76</v>
      </c>
      <c r="U6633" s="75" t="s">
        <v>2567</v>
      </c>
      <c r="V6633" s="75" t="s">
        <v>10892</v>
      </c>
    </row>
    <row r="6634" spans="1:22" ht="206.25" x14ac:dyDescent="0.3">
      <c r="A6634" s="16">
        <v>6629</v>
      </c>
      <c r="B6634" s="77" t="s">
        <v>296</v>
      </c>
      <c r="C6634" s="75" t="s">
        <v>5475</v>
      </c>
      <c r="D6634" s="75" t="s">
        <v>5476</v>
      </c>
      <c r="E6634" s="75" t="s">
        <v>5477</v>
      </c>
      <c r="F6634" s="75"/>
      <c r="G6634" s="75" t="s">
        <v>1493</v>
      </c>
      <c r="H6634" s="257">
        <v>1101030</v>
      </c>
      <c r="I6634" s="257">
        <v>140</v>
      </c>
      <c r="J6634" s="75">
        <v>0</v>
      </c>
      <c r="K6634" s="75">
        <v>0</v>
      </c>
      <c r="L6634" s="75">
        <v>0</v>
      </c>
      <c r="M6634" s="75">
        <v>0</v>
      </c>
      <c r="N6634" s="75">
        <v>0</v>
      </c>
      <c r="O6634" s="75">
        <v>0</v>
      </c>
      <c r="P6634" s="75">
        <v>0</v>
      </c>
      <c r="Q6634" s="75">
        <v>0</v>
      </c>
      <c r="R6634" s="16">
        <v>1101030</v>
      </c>
      <c r="S6634" s="75">
        <v>140</v>
      </c>
      <c r="T6634" s="75" t="s">
        <v>76</v>
      </c>
      <c r="U6634" s="75" t="s">
        <v>2567</v>
      </c>
      <c r="V6634" s="75" t="s">
        <v>5478</v>
      </c>
    </row>
    <row r="6635" spans="1:22" ht="56.25" x14ac:dyDescent="0.3">
      <c r="A6635" s="16">
        <v>6630</v>
      </c>
      <c r="B6635" s="78" t="s">
        <v>3080</v>
      </c>
      <c r="C6635" s="78" t="s">
        <v>15805</v>
      </c>
      <c r="D6635" s="78" t="s">
        <v>3918</v>
      </c>
      <c r="E6635" s="78" t="s">
        <v>15806</v>
      </c>
      <c r="F6635" s="81" t="s">
        <v>14449</v>
      </c>
      <c r="G6635" s="78" t="s">
        <v>33</v>
      </c>
      <c r="H6635" s="87">
        <v>236563</v>
      </c>
      <c r="I6635" s="87">
        <v>2</v>
      </c>
      <c r="J6635" s="181">
        <v>255488</v>
      </c>
      <c r="K6635" s="181">
        <v>2</v>
      </c>
      <c r="L6635" s="181">
        <v>137963</v>
      </c>
      <c r="M6635" s="181">
        <v>1</v>
      </c>
      <c r="N6635" s="181">
        <v>149000</v>
      </c>
      <c r="O6635" s="181">
        <v>1</v>
      </c>
      <c r="P6635" s="81">
        <v>321841</v>
      </c>
      <c r="Q6635" s="81">
        <v>2</v>
      </c>
      <c r="R6635" s="16">
        <v>1100855</v>
      </c>
      <c r="S6635" s="77">
        <v>8</v>
      </c>
      <c r="T6635" s="76" t="s">
        <v>15751</v>
      </c>
      <c r="U6635" s="79"/>
      <c r="V6635" s="79"/>
    </row>
    <row r="6636" spans="1:22" ht="300" x14ac:dyDescent="0.3">
      <c r="A6636" s="16">
        <v>6631</v>
      </c>
      <c r="B6636" s="77" t="s">
        <v>2235</v>
      </c>
      <c r="C6636" s="75" t="s">
        <v>2236</v>
      </c>
      <c r="D6636" s="75" t="s">
        <v>2237</v>
      </c>
      <c r="E6636" s="75" t="s">
        <v>2238</v>
      </c>
      <c r="F6636" s="75"/>
      <c r="G6636" s="75" t="s">
        <v>1009</v>
      </c>
      <c r="H6636" s="257">
        <v>1100034</v>
      </c>
      <c r="I6636" s="257">
        <v>5850</v>
      </c>
      <c r="J6636" s="75">
        <v>0</v>
      </c>
      <c r="K6636" s="75">
        <v>0</v>
      </c>
      <c r="L6636" s="75">
        <v>0</v>
      </c>
      <c r="M6636" s="75">
        <v>0</v>
      </c>
      <c r="N6636" s="75">
        <v>0</v>
      </c>
      <c r="O6636" s="75">
        <v>0</v>
      </c>
      <c r="P6636" s="75">
        <v>0</v>
      </c>
      <c r="Q6636" s="75">
        <v>0</v>
      </c>
      <c r="R6636" s="16">
        <v>1100034</v>
      </c>
      <c r="S6636" s="75">
        <v>5850</v>
      </c>
      <c r="T6636" s="75" t="s">
        <v>76</v>
      </c>
      <c r="U6636" s="75" t="s">
        <v>35</v>
      </c>
      <c r="V6636" s="75" t="s">
        <v>199</v>
      </c>
    </row>
    <row r="6637" spans="1:22" ht="37.5" x14ac:dyDescent="0.3">
      <c r="A6637" s="16">
        <v>6632</v>
      </c>
      <c r="B6637" s="75" t="s">
        <v>8766</v>
      </c>
      <c r="C6637" s="75" t="s">
        <v>8765</v>
      </c>
      <c r="D6637" s="75" t="s">
        <v>1501</v>
      </c>
      <c r="E6637" s="75" t="s">
        <v>13745</v>
      </c>
      <c r="F6637" s="75"/>
      <c r="G6637" s="71" t="s">
        <v>9115</v>
      </c>
      <c r="H6637" s="104">
        <v>1100031.73</v>
      </c>
      <c r="I6637" s="104" t="s">
        <v>9969</v>
      </c>
      <c r="J6637" s="104"/>
      <c r="K6637" s="104"/>
      <c r="L6637" s="104"/>
      <c r="M6637" s="104"/>
      <c r="N6637" s="104"/>
      <c r="O6637" s="104"/>
      <c r="P6637" s="104"/>
      <c r="Q6637" s="104"/>
      <c r="R6637" s="16">
        <v>1100031.73</v>
      </c>
      <c r="S6637" s="339">
        <v>7</v>
      </c>
      <c r="T6637" s="92" t="s">
        <v>13573</v>
      </c>
      <c r="U6637" s="105"/>
      <c r="V6637" s="105" t="s">
        <v>13702</v>
      </c>
    </row>
    <row r="6638" spans="1:22" ht="75" x14ac:dyDescent="0.3">
      <c r="A6638" s="16">
        <v>6633</v>
      </c>
      <c r="B6638" s="133" t="s">
        <v>1402</v>
      </c>
      <c r="C6638" s="145" t="s">
        <v>1404</v>
      </c>
      <c r="D6638" s="145" t="s">
        <v>2402</v>
      </c>
      <c r="E6638" s="75" t="s">
        <v>3317</v>
      </c>
      <c r="F6638" s="75"/>
      <c r="G6638" s="75" t="s">
        <v>33</v>
      </c>
      <c r="H6638" s="257">
        <v>1100000</v>
      </c>
      <c r="I6638" s="257">
        <v>10</v>
      </c>
      <c r="J6638" s="75">
        <v>0</v>
      </c>
      <c r="K6638" s="75">
        <v>0</v>
      </c>
      <c r="L6638" s="75">
        <v>0</v>
      </c>
      <c r="M6638" s="75">
        <v>0</v>
      </c>
      <c r="N6638" s="75">
        <v>0</v>
      </c>
      <c r="O6638" s="75">
        <v>0</v>
      </c>
      <c r="P6638" s="75">
        <v>0</v>
      </c>
      <c r="Q6638" s="75">
        <v>0</v>
      </c>
      <c r="R6638" s="16">
        <v>1100000</v>
      </c>
      <c r="S6638" s="75">
        <v>10</v>
      </c>
      <c r="T6638" s="75" t="s">
        <v>1516</v>
      </c>
      <c r="U6638" s="75" t="s">
        <v>1320</v>
      </c>
      <c r="V6638" s="75" t="s">
        <v>3310</v>
      </c>
    </row>
    <row r="6639" spans="1:22" ht="393.75" x14ac:dyDescent="0.3">
      <c r="A6639" s="16">
        <v>6634</v>
      </c>
      <c r="B6639" s="77" t="s">
        <v>3650</v>
      </c>
      <c r="C6639" s="75" t="s">
        <v>3651</v>
      </c>
      <c r="D6639" s="75" t="s">
        <v>3652</v>
      </c>
      <c r="E6639" s="75" t="s">
        <v>6237</v>
      </c>
      <c r="F6639" s="75"/>
      <c r="G6639" s="75" t="s">
        <v>1493</v>
      </c>
      <c r="H6639" s="257">
        <v>1100000</v>
      </c>
      <c r="I6639" s="257">
        <v>10</v>
      </c>
      <c r="J6639" s="75">
        <v>0</v>
      </c>
      <c r="K6639" s="75">
        <v>0</v>
      </c>
      <c r="L6639" s="75">
        <v>0</v>
      </c>
      <c r="M6639" s="75">
        <v>0</v>
      </c>
      <c r="N6639" s="75">
        <v>0</v>
      </c>
      <c r="O6639" s="75">
        <v>0</v>
      </c>
      <c r="P6639" s="75">
        <v>0</v>
      </c>
      <c r="Q6639" s="75">
        <v>0</v>
      </c>
      <c r="R6639" s="16">
        <v>1100000</v>
      </c>
      <c r="S6639" s="75">
        <v>10</v>
      </c>
      <c r="T6639" s="75" t="s">
        <v>76</v>
      </c>
      <c r="U6639" s="75"/>
      <c r="V6639" s="75"/>
    </row>
    <row r="6640" spans="1:22" ht="75" x14ac:dyDescent="0.3">
      <c r="A6640" s="16">
        <v>6635</v>
      </c>
      <c r="B6640" s="77" t="s">
        <v>6383</v>
      </c>
      <c r="C6640" s="75" t="s">
        <v>6384</v>
      </c>
      <c r="D6640" s="75" t="s">
        <v>6385</v>
      </c>
      <c r="E6640" s="75" t="s">
        <v>6386</v>
      </c>
      <c r="F6640" s="75"/>
      <c r="G6640" s="75" t="s">
        <v>1493</v>
      </c>
      <c r="H6640" s="257">
        <v>1100000</v>
      </c>
      <c r="I6640" s="257">
        <v>20</v>
      </c>
      <c r="J6640" s="75">
        <v>0</v>
      </c>
      <c r="K6640" s="75">
        <v>0</v>
      </c>
      <c r="L6640" s="75">
        <v>0</v>
      </c>
      <c r="M6640" s="75">
        <v>0</v>
      </c>
      <c r="N6640" s="75">
        <v>0</v>
      </c>
      <c r="O6640" s="75">
        <v>0</v>
      </c>
      <c r="P6640" s="75">
        <v>0</v>
      </c>
      <c r="Q6640" s="75">
        <v>0</v>
      </c>
      <c r="R6640" s="16">
        <v>1100000</v>
      </c>
      <c r="S6640" s="75">
        <v>20</v>
      </c>
      <c r="T6640" s="75" t="s">
        <v>76</v>
      </c>
      <c r="U6640" s="75"/>
      <c r="V6640" s="75"/>
    </row>
    <row r="6641" spans="1:22" ht="56.25" x14ac:dyDescent="0.3">
      <c r="A6641" s="16">
        <v>6636</v>
      </c>
      <c r="B6641" s="78" t="s">
        <v>13041</v>
      </c>
      <c r="C6641" s="78" t="s">
        <v>14619</v>
      </c>
      <c r="D6641" s="78" t="s">
        <v>14620</v>
      </c>
      <c r="E6641" s="78" t="s">
        <v>14621</v>
      </c>
      <c r="F6641" s="81" t="s">
        <v>14449</v>
      </c>
      <c r="G6641" s="78"/>
      <c r="H6641" s="503">
        <v>1100000</v>
      </c>
      <c r="I6641" s="87" t="s">
        <v>9113</v>
      </c>
      <c r="J6641" s="76"/>
      <c r="K6641" s="76"/>
      <c r="L6641" s="76"/>
      <c r="M6641" s="76"/>
      <c r="N6641" s="76"/>
      <c r="O6641" s="76"/>
      <c r="P6641" s="76"/>
      <c r="Q6641" s="76"/>
      <c r="R6641" s="16">
        <v>1100000</v>
      </c>
      <c r="S6641" s="77">
        <v>1</v>
      </c>
      <c r="T6641" s="77" t="s">
        <v>14570</v>
      </c>
      <c r="U6641" s="227"/>
      <c r="V6641" s="79"/>
    </row>
    <row r="6642" spans="1:22" ht="93.75" x14ac:dyDescent="0.3">
      <c r="A6642" s="16">
        <v>6637</v>
      </c>
      <c r="B6642" s="78" t="s">
        <v>13041</v>
      </c>
      <c r="C6642" s="78" t="s">
        <v>14619</v>
      </c>
      <c r="D6642" s="78" t="s">
        <v>14620</v>
      </c>
      <c r="E6642" s="78" t="s">
        <v>14622</v>
      </c>
      <c r="F6642" s="81" t="s">
        <v>14449</v>
      </c>
      <c r="G6642" s="78"/>
      <c r="H6642" s="503">
        <v>1100000</v>
      </c>
      <c r="I6642" s="87" t="s">
        <v>9113</v>
      </c>
      <c r="J6642" s="76"/>
      <c r="K6642" s="76"/>
      <c r="L6642" s="76"/>
      <c r="M6642" s="76"/>
      <c r="N6642" s="76"/>
      <c r="O6642" s="76"/>
      <c r="P6642" s="76"/>
      <c r="Q6642" s="76"/>
      <c r="R6642" s="16">
        <v>1100000</v>
      </c>
      <c r="S6642" s="77">
        <v>1</v>
      </c>
      <c r="T6642" s="77" t="s">
        <v>14570</v>
      </c>
      <c r="U6642" s="227"/>
      <c r="V6642" s="79"/>
    </row>
    <row r="6643" spans="1:22" ht="56.25" x14ac:dyDescent="0.3">
      <c r="A6643" s="16">
        <v>6638</v>
      </c>
      <c r="B6643" s="77" t="s">
        <v>10905</v>
      </c>
      <c r="C6643" s="75" t="s">
        <v>10906</v>
      </c>
      <c r="D6643" s="75" t="s">
        <v>10907</v>
      </c>
      <c r="E6643" s="75" t="s">
        <v>10883</v>
      </c>
      <c r="F6643" s="75"/>
      <c r="G6643" s="75" t="s">
        <v>9115</v>
      </c>
      <c r="H6643" s="257">
        <v>1099010.3</v>
      </c>
      <c r="I6643" s="257" t="s">
        <v>9113</v>
      </c>
      <c r="J6643" s="75"/>
      <c r="K6643" s="75"/>
      <c r="L6643" s="75"/>
      <c r="M6643" s="75"/>
      <c r="N6643" s="75"/>
      <c r="O6643" s="75"/>
      <c r="P6643" s="75"/>
      <c r="Q6643" s="75"/>
      <c r="R6643" s="16">
        <v>1099010.3</v>
      </c>
      <c r="S6643" s="75">
        <v>1</v>
      </c>
      <c r="T6643" s="75" t="s">
        <v>76</v>
      </c>
      <c r="U6643" s="75" t="s">
        <v>2567</v>
      </c>
      <c r="V6643" s="75" t="s">
        <v>10908</v>
      </c>
    </row>
    <row r="6644" spans="1:22" ht="409.5" x14ac:dyDescent="0.3">
      <c r="A6644" s="16">
        <v>6639</v>
      </c>
      <c r="B6644" s="77" t="s">
        <v>4601</v>
      </c>
      <c r="C6644" s="75" t="s">
        <v>4602</v>
      </c>
      <c r="D6644" s="75" t="s">
        <v>4603</v>
      </c>
      <c r="E6644" s="75" t="s">
        <v>4604</v>
      </c>
      <c r="F6644" s="75"/>
      <c r="G6644" s="75" t="s">
        <v>33</v>
      </c>
      <c r="H6644" s="257">
        <v>53352</v>
      </c>
      <c r="I6644" s="257">
        <v>18</v>
      </c>
      <c r="J6644" s="75">
        <v>261202.5</v>
      </c>
      <c r="K6644" s="75">
        <v>45</v>
      </c>
      <c r="L6644" s="75">
        <v>261202.5</v>
      </c>
      <c r="M6644" s="75">
        <v>45</v>
      </c>
      <c r="N6644" s="75">
        <v>261202.5</v>
      </c>
      <c r="O6644" s="75">
        <v>45</v>
      </c>
      <c r="P6644" s="75">
        <v>261202.5</v>
      </c>
      <c r="Q6644" s="75">
        <v>45</v>
      </c>
      <c r="R6644" s="16">
        <v>1098162</v>
      </c>
      <c r="S6644" s="75">
        <v>198</v>
      </c>
      <c r="T6644" s="75" t="s">
        <v>25</v>
      </c>
      <c r="U6644" s="75" t="s">
        <v>2567</v>
      </c>
      <c r="V6644" s="75" t="s">
        <v>4605</v>
      </c>
    </row>
    <row r="6645" spans="1:22" ht="56.25" x14ac:dyDescent="0.3">
      <c r="A6645" s="16">
        <v>6640</v>
      </c>
      <c r="B6645" s="75" t="s">
        <v>8443</v>
      </c>
      <c r="C6645" s="75" t="s">
        <v>8442</v>
      </c>
      <c r="D6645" s="75" t="s">
        <v>8444</v>
      </c>
      <c r="E6645" s="75" t="s">
        <v>13500</v>
      </c>
      <c r="F6645" s="75"/>
      <c r="G6645" s="71" t="s">
        <v>7079</v>
      </c>
      <c r="H6645" s="106">
        <v>1098039.96</v>
      </c>
      <c r="I6645" s="104">
        <v>3.1</v>
      </c>
      <c r="J6645" s="104">
        <v>0</v>
      </c>
      <c r="K6645" s="104">
        <v>0</v>
      </c>
      <c r="L6645" s="104">
        <v>0</v>
      </c>
      <c r="M6645" s="104">
        <v>0</v>
      </c>
      <c r="N6645" s="104">
        <v>0</v>
      </c>
      <c r="O6645" s="104">
        <v>0</v>
      </c>
      <c r="P6645" s="104">
        <v>0</v>
      </c>
      <c r="Q6645" s="104">
        <v>0</v>
      </c>
      <c r="R6645" s="16">
        <v>1098039.96</v>
      </c>
      <c r="S6645" s="339">
        <v>3.1</v>
      </c>
      <c r="T6645" s="76" t="s">
        <v>13227</v>
      </c>
      <c r="U6645" s="105"/>
      <c r="V6645" s="105"/>
    </row>
    <row r="6646" spans="1:22" ht="131.25" x14ac:dyDescent="0.3">
      <c r="A6646" s="16">
        <v>6641</v>
      </c>
      <c r="B6646" s="77" t="s">
        <v>4139</v>
      </c>
      <c r="C6646" s="75" t="s">
        <v>4140</v>
      </c>
      <c r="D6646" s="75" t="s">
        <v>4141</v>
      </c>
      <c r="E6646" s="75" t="s">
        <v>9121</v>
      </c>
      <c r="F6646" s="75"/>
      <c r="G6646" s="75" t="s">
        <v>33</v>
      </c>
      <c r="H6646" s="257">
        <v>1097905.32</v>
      </c>
      <c r="I6646" s="257" t="s">
        <v>9113</v>
      </c>
      <c r="J6646" s="75">
        <v>0</v>
      </c>
      <c r="K6646" s="75">
        <v>0</v>
      </c>
      <c r="L6646" s="75">
        <v>0</v>
      </c>
      <c r="M6646" s="75">
        <v>0</v>
      </c>
      <c r="N6646" s="75">
        <v>0</v>
      </c>
      <c r="O6646" s="75">
        <v>0</v>
      </c>
      <c r="P6646" s="75">
        <v>0</v>
      </c>
      <c r="Q6646" s="75">
        <v>0</v>
      </c>
      <c r="R6646" s="16">
        <v>1097905.32</v>
      </c>
      <c r="S6646" s="75">
        <v>1</v>
      </c>
      <c r="T6646" s="75" t="s">
        <v>1522</v>
      </c>
      <c r="U6646" s="75" t="s">
        <v>35</v>
      </c>
      <c r="V6646" s="75" t="s">
        <v>199</v>
      </c>
    </row>
    <row r="6647" spans="1:22" ht="131.25" x14ac:dyDescent="0.3">
      <c r="A6647" s="16">
        <v>6642</v>
      </c>
      <c r="B6647" s="77" t="s">
        <v>384</v>
      </c>
      <c r="C6647" s="75" t="s">
        <v>6249</v>
      </c>
      <c r="D6647" s="75" t="s">
        <v>6250</v>
      </c>
      <c r="E6647" s="75" t="s">
        <v>10841</v>
      </c>
      <c r="F6647" s="75"/>
      <c r="G6647" s="75" t="s">
        <v>9115</v>
      </c>
      <c r="H6647" s="257">
        <v>1097600</v>
      </c>
      <c r="I6647" s="257" t="s">
        <v>9120</v>
      </c>
      <c r="J6647" s="75"/>
      <c r="K6647" s="75"/>
      <c r="L6647" s="75"/>
      <c r="M6647" s="75"/>
      <c r="N6647" s="75"/>
      <c r="O6647" s="75"/>
      <c r="P6647" s="75"/>
      <c r="Q6647" s="75"/>
      <c r="R6647" s="16">
        <v>1097600</v>
      </c>
      <c r="S6647" s="75">
        <v>2</v>
      </c>
      <c r="T6647" s="75" t="s">
        <v>76</v>
      </c>
      <c r="U6647" s="75" t="s">
        <v>2567</v>
      </c>
      <c r="V6647" s="75" t="s">
        <v>10842</v>
      </c>
    </row>
    <row r="6648" spans="1:22" ht="75" x14ac:dyDescent="0.3">
      <c r="A6648" s="16">
        <v>6643</v>
      </c>
      <c r="B6648" s="256" t="s">
        <v>4950</v>
      </c>
      <c r="C6648" s="256" t="s">
        <v>6564</v>
      </c>
      <c r="D6648" s="256" t="s">
        <v>6565</v>
      </c>
      <c r="E6648" s="256" t="s">
        <v>15305</v>
      </c>
      <c r="F6648" s="256"/>
      <c r="G6648" s="256" t="s">
        <v>9322</v>
      </c>
      <c r="H6648" s="502">
        <v>1097600</v>
      </c>
      <c r="I6648" s="257" t="s">
        <v>9351</v>
      </c>
      <c r="J6648" s="82"/>
      <c r="K6648" s="82"/>
      <c r="L6648" s="82"/>
      <c r="M6648" s="82"/>
      <c r="N6648" s="82"/>
      <c r="O6648" s="82"/>
      <c r="P6648" s="82"/>
      <c r="Q6648" s="82"/>
      <c r="R6648" s="16">
        <v>1097600</v>
      </c>
      <c r="S6648" s="75">
        <v>2000</v>
      </c>
      <c r="T6648" s="256" t="s">
        <v>14655</v>
      </c>
      <c r="U6648" s="256"/>
      <c r="V6648" s="82"/>
    </row>
    <row r="6649" spans="1:22" ht="112.5" x14ac:dyDescent="0.3">
      <c r="A6649" s="16">
        <v>6644</v>
      </c>
      <c r="B6649" s="75" t="s">
        <v>263</v>
      </c>
      <c r="C6649" s="75" t="s">
        <v>12883</v>
      </c>
      <c r="D6649" s="75" t="s">
        <v>12884</v>
      </c>
      <c r="E6649" s="75" t="s">
        <v>12885</v>
      </c>
      <c r="F6649" s="75" t="s">
        <v>12886</v>
      </c>
      <c r="G6649" s="71" t="s">
        <v>33</v>
      </c>
      <c r="H6649" s="339">
        <v>0</v>
      </c>
      <c r="I6649" s="339">
        <v>0</v>
      </c>
      <c r="J6649" s="339">
        <v>0</v>
      </c>
      <c r="K6649" s="339">
        <v>0</v>
      </c>
      <c r="L6649" s="339">
        <v>1096810</v>
      </c>
      <c r="M6649" s="339">
        <v>10</v>
      </c>
      <c r="N6649" s="339">
        <v>0</v>
      </c>
      <c r="O6649" s="339">
        <v>0</v>
      </c>
      <c r="P6649" s="339">
        <v>0</v>
      </c>
      <c r="Q6649" s="339">
        <v>0</v>
      </c>
      <c r="R6649" s="16">
        <v>1096810</v>
      </c>
      <c r="S6649" s="339">
        <v>10</v>
      </c>
      <c r="T6649" s="357" t="s">
        <v>11752</v>
      </c>
      <c r="U6649" s="352"/>
      <c r="V6649" s="352"/>
    </row>
    <row r="6650" spans="1:22" ht="37.5" x14ac:dyDescent="0.3">
      <c r="A6650" s="16">
        <v>6645</v>
      </c>
      <c r="B6650" s="77" t="s">
        <v>4626</v>
      </c>
      <c r="C6650" s="75" t="s">
        <v>6057</v>
      </c>
      <c r="D6650" s="75" t="s">
        <v>6058</v>
      </c>
      <c r="E6650" s="75" t="s">
        <v>9388</v>
      </c>
      <c r="F6650" s="75"/>
      <c r="G6650" s="75" t="s">
        <v>9115</v>
      </c>
      <c r="H6650" s="257">
        <v>1096688.32</v>
      </c>
      <c r="I6650" s="257" t="s">
        <v>9120</v>
      </c>
      <c r="J6650" s="75"/>
      <c r="K6650" s="75"/>
      <c r="L6650" s="75"/>
      <c r="M6650" s="75"/>
      <c r="N6650" s="75"/>
      <c r="O6650" s="75"/>
      <c r="P6650" s="75"/>
      <c r="Q6650" s="75"/>
      <c r="R6650" s="16">
        <v>1096688.32</v>
      </c>
      <c r="S6650" s="75">
        <v>2</v>
      </c>
      <c r="T6650" s="75" t="s">
        <v>1326</v>
      </c>
      <c r="U6650" s="75"/>
      <c r="V6650" s="75"/>
    </row>
    <row r="6651" spans="1:22" ht="56.25" x14ac:dyDescent="0.3">
      <c r="A6651" s="16">
        <v>6646</v>
      </c>
      <c r="B6651" s="77" t="s">
        <v>3215</v>
      </c>
      <c r="C6651" s="75" t="s">
        <v>481</v>
      </c>
      <c r="D6651" s="75" t="s">
        <v>3216</v>
      </c>
      <c r="E6651" s="75" t="s">
        <v>3217</v>
      </c>
      <c r="F6651" s="75" t="s">
        <v>3218</v>
      </c>
      <c r="G6651" s="75" t="s">
        <v>33</v>
      </c>
      <c r="H6651" s="257">
        <v>196973</v>
      </c>
      <c r="I6651" s="257">
        <v>1</v>
      </c>
      <c r="J6651" s="75">
        <v>208791.38</v>
      </c>
      <c r="K6651" s="75">
        <v>1</v>
      </c>
      <c r="L6651" s="75">
        <v>221318.8628</v>
      </c>
      <c r="M6651" s="75">
        <v>1</v>
      </c>
      <c r="N6651" s="75">
        <v>230171.61731200002</v>
      </c>
      <c r="O6651" s="75">
        <v>1</v>
      </c>
      <c r="P6651" s="75">
        <v>239378.48200448003</v>
      </c>
      <c r="Q6651" s="75">
        <v>1</v>
      </c>
      <c r="R6651" s="16">
        <v>1096633.34211648</v>
      </c>
      <c r="S6651" s="75">
        <v>5</v>
      </c>
      <c r="T6651" s="75" t="s">
        <v>9759</v>
      </c>
      <c r="U6651" s="75" t="s">
        <v>204</v>
      </c>
      <c r="V6651" s="75" t="s">
        <v>3219</v>
      </c>
    </row>
    <row r="6652" spans="1:22" ht="56.25" x14ac:dyDescent="0.3">
      <c r="A6652" s="16">
        <v>6647</v>
      </c>
      <c r="B6652" s="77" t="s">
        <v>417</v>
      </c>
      <c r="C6652" s="75" t="s">
        <v>726</v>
      </c>
      <c r="D6652" s="75" t="s">
        <v>727</v>
      </c>
      <c r="E6652" s="75" t="s">
        <v>10515</v>
      </c>
      <c r="F6652" s="75"/>
      <c r="G6652" s="75" t="s">
        <v>9115</v>
      </c>
      <c r="H6652" s="257">
        <v>1096457.6000000001</v>
      </c>
      <c r="I6652" s="257" t="s">
        <v>9120</v>
      </c>
      <c r="J6652" s="75"/>
      <c r="K6652" s="75"/>
      <c r="L6652" s="75"/>
      <c r="M6652" s="75"/>
      <c r="N6652" s="75"/>
      <c r="O6652" s="75"/>
      <c r="P6652" s="75"/>
      <c r="Q6652" s="75"/>
      <c r="R6652" s="16">
        <v>1096457.6000000001</v>
      </c>
      <c r="S6652" s="75">
        <v>2</v>
      </c>
      <c r="T6652" s="75" t="s">
        <v>76</v>
      </c>
      <c r="U6652" s="75" t="s">
        <v>83</v>
      </c>
      <c r="V6652" s="75" t="s">
        <v>10440</v>
      </c>
    </row>
    <row r="6653" spans="1:22" ht="56.25" x14ac:dyDescent="0.3">
      <c r="A6653" s="16">
        <v>6648</v>
      </c>
      <c r="B6653" s="77" t="s">
        <v>417</v>
      </c>
      <c r="C6653" s="75" t="s">
        <v>726</v>
      </c>
      <c r="D6653" s="75" t="s">
        <v>727</v>
      </c>
      <c r="E6653" s="75" t="s">
        <v>10515</v>
      </c>
      <c r="F6653" s="75"/>
      <c r="G6653" s="75" t="s">
        <v>9115</v>
      </c>
      <c r="H6653" s="257">
        <v>1096457.6000000001</v>
      </c>
      <c r="I6653" s="257" t="s">
        <v>9120</v>
      </c>
      <c r="J6653" s="75"/>
      <c r="K6653" s="75"/>
      <c r="L6653" s="75"/>
      <c r="M6653" s="75"/>
      <c r="N6653" s="75"/>
      <c r="O6653" s="75"/>
      <c r="P6653" s="75"/>
      <c r="Q6653" s="75"/>
      <c r="R6653" s="16">
        <v>1096457.6000000001</v>
      </c>
      <c r="S6653" s="75">
        <v>2</v>
      </c>
      <c r="T6653" s="75" t="s">
        <v>76</v>
      </c>
      <c r="U6653" s="75" t="s">
        <v>83</v>
      </c>
      <c r="V6653" s="75" t="s">
        <v>10440</v>
      </c>
    </row>
    <row r="6654" spans="1:22" ht="337.5" x14ac:dyDescent="0.3">
      <c r="A6654" s="16">
        <v>6649</v>
      </c>
      <c r="B6654" s="77" t="s">
        <v>5044</v>
      </c>
      <c r="C6654" s="75" t="s">
        <v>4670</v>
      </c>
      <c r="D6654" s="75" t="s">
        <v>4671</v>
      </c>
      <c r="E6654" s="75" t="s">
        <v>5045</v>
      </c>
      <c r="F6654" s="75"/>
      <c r="G6654" s="75" t="s">
        <v>33</v>
      </c>
      <c r="H6654" s="257">
        <v>75060</v>
      </c>
      <c r="I6654" s="257">
        <v>27</v>
      </c>
      <c r="J6654" s="75">
        <v>255326.5</v>
      </c>
      <c r="K6654" s="75">
        <v>55</v>
      </c>
      <c r="L6654" s="75">
        <v>255326.5</v>
      </c>
      <c r="M6654" s="75">
        <v>55</v>
      </c>
      <c r="N6654" s="75">
        <v>255326.5</v>
      </c>
      <c r="O6654" s="75">
        <v>55</v>
      </c>
      <c r="P6654" s="75">
        <v>255326.5</v>
      </c>
      <c r="Q6654" s="75">
        <v>55</v>
      </c>
      <c r="R6654" s="16">
        <v>1096366</v>
      </c>
      <c r="S6654" s="75">
        <v>247</v>
      </c>
      <c r="T6654" s="75" t="s">
        <v>25</v>
      </c>
      <c r="U6654" s="75" t="s">
        <v>35</v>
      </c>
      <c r="V6654" s="75" t="s">
        <v>11240</v>
      </c>
    </row>
    <row r="6655" spans="1:22" ht="337.5" x14ac:dyDescent="0.3">
      <c r="A6655" s="16">
        <v>6650</v>
      </c>
      <c r="B6655" s="77" t="s">
        <v>5607</v>
      </c>
      <c r="C6655" s="75" t="s">
        <v>5608</v>
      </c>
      <c r="D6655" s="75" t="s">
        <v>5609</v>
      </c>
      <c r="E6655" s="75" t="s">
        <v>6788</v>
      </c>
      <c r="F6655" s="75"/>
      <c r="G6655" s="75" t="s">
        <v>1493</v>
      </c>
      <c r="H6655" s="257">
        <v>1096200</v>
      </c>
      <c r="I6655" s="257">
        <v>60</v>
      </c>
      <c r="J6655" s="75">
        <v>0</v>
      </c>
      <c r="K6655" s="75">
        <v>0</v>
      </c>
      <c r="L6655" s="75">
        <v>0</v>
      </c>
      <c r="M6655" s="75">
        <v>0</v>
      </c>
      <c r="N6655" s="75">
        <v>0</v>
      </c>
      <c r="O6655" s="75">
        <v>0</v>
      </c>
      <c r="P6655" s="75">
        <v>0</v>
      </c>
      <c r="Q6655" s="75">
        <v>0</v>
      </c>
      <c r="R6655" s="16">
        <v>1096200</v>
      </c>
      <c r="S6655" s="75">
        <v>60</v>
      </c>
      <c r="T6655" s="75" t="s">
        <v>76</v>
      </c>
      <c r="U6655" s="75"/>
      <c r="V6655" s="75" t="s">
        <v>61</v>
      </c>
    </row>
    <row r="6656" spans="1:22" ht="168.75" x14ac:dyDescent="0.3">
      <c r="A6656" s="16">
        <v>6651</v>
      </c>
      <c r="B6656" s="77" t="s">
        <v>9056</v>
      </c>
      <c r="C6656" s="75" t="s">
        <v>9057</v>
      </c>
      <c r="D6656" s="75" t="s">
        <v>9058</v>
      </c>
      <c r="E6656" s="75" t="s">
        <v>9059</v>
      </c>
      <c r="F6656" s="75"/>
      <c r="G6656" s="75" t="s">
        <v>7013</v>
      </c>
      <c r="H6656" s="257">
        <v>322416</v>
      </c>
      <c r="I6656" s="257">
        <v>2239</v>
      </c>
      <c r="J6656" s="75">
        <v>192844.80000000002</v>
      </c>
      <c r="K6656" s="75">
        <v>1116</v>
      </c>
      <c r="L6656" s="75">
        <v>193536</v>
      </c>
      <c r="M6656" s="75">
        <v>1120</v>
      </c>
      <c r="N6656" s="75">
        <v>193536</v>
      </c>
      <c r="O6656" s="75">
        <v>1120</v>
      </c>
      <c r="P6656" s="75">
        <v>193536</v>
      </c>
      <c r="Q6656" s="75">
        <v>1120</v>
      </c>
      <c r="R6656" s="16">
        <v>1095868.8</v>
      </c>
      <c r="S6656" s="75">
        <v>6715</v>
      </c>
      <c r="T6656" s="75" t="s">
        <v>213</v>
      </c>
      <c r="U6656" s="75" t="s">
        <v>7048</v>
      </c>
      <c r="V6656" s="75" t="s">
        <v>7048</v>
      </c>
    </row>
    <row r="6657" spans="1:22" ht="56.25" x14ac:dyDescent="0.3">
      <c r="A6657" s="16">
        <v>6652</v>
      </c>
      <c r="B6657" s="78" t="s">
        <v>490</v>
      </c>
      <c r="C6657" s="78" t="s">
        <v>2492</v>
      </c>
      <c r="D6657" s="78" t="s">
        <v>2493</v>
      </c>
      <c r="E6657" s="78" t="s">
        <v>15741</v>
      </c>
      <c r="F6657" s="81" t="s">
        <v>14449</v>
      </c>
      <c r="G6657" s="78" t="s">
        <v>33</v>
      </c>
      <c r="H6657" s="89">
        <v>1095606.72</v>
      </c>
      <c r="I6657" s="87">
        <v>9</v>
      </c>
      <c r="J6657" s="81"/>
      <c r="K6657" s="81"/>
      <c r="L6657" s="81"/>
      <c r="M6657" s="81"/>
      <c r="N6657" s="81"/>
      <c r="O6657" s="81"/>
      <c r="P6657" s="81"/>
      <c r="Q6657" s="81"/>
      <c r="R6657" s="16">
        <v>1095606.72</v>
      </c>
      <c r="S6657" s="81"/>
      <c r="T6657" s="78" t="s">
        <v>15722</v>
      </c>
      <c r="U6657" s="79"/>
      <c r="V6657" s="79"/>
    </row>
    <row r="6658" spans="1:22" ht="168.75" x14ac:dyDescent="0.3">
      <c r="A6658" s="16">
        <v>6653</v>
      </c>
      <c r="B6658" s="77" t="s">
        <v>9060</v>
      </c>
      <c r="C6658" s="75" t="s">
        <v>8493</v>
      </c>
      <c r="D6658" s="75" t="s">
        <v>556</v>
      </c>
      <c r="E6658" s="75" t="s">
        <v>8494</v>
      </c>
      <c r="F6658" s="75"/>
      <c r="G6658" s="75" t="s">
        <v>33</v>
      </c>
      <c r="H6658" s="257">
        <v>152118.75</v>
      </c>
      <c r="I6658" s="257">
        <v>49</v>
      </c>
      <c r="J6658" s="75">
        <v>254516.39999999997</v>
      </c>
      <c r="K6658" s="75">
        <v>61</v>
      </c>
      <c r="L6658" s="75">
        <v>229481.99999999997</v>
      </c>
      <c r="M6658" s="75">
        <v>55</v>
      </c>
      <c r="N6658" s="75">
        <v>229481.99999999997</v>
      </c>
      <c r="O6658" s="75">
        <v>55</v>
      </c>
      <c r="P6658" s="75">
        <v>229481.99999999997</v>
      </c>
      <c r="Q6658" s="75">
        <v>55</v>
      </c>
      <c r="R6658" s="16">
        <v>1095081.1499999999</v>
      </c>
      <c r="S6658" s="75">
        <v>275</v>
      </c>
      <c r="T6658" s="75" t="s">
        <v>213</v>
      </c>
      <c r="U6658" s="75" t="s">
        <v>35</v>
      </c>
      <c r="V6658" s="75" t="s">
        <v>9061</v>
      </c>
    </row>
    <row r="6659" spans="1:22" ht="300" x14ac:dyDescent="0.3">
      <c r="A6659" s="16">
        <v>6654</v>
      </c>
      <c r="B6659" s="77" t="s">
        <v>9062</v>
      </c>
      <c r="C6659" s="75" t="s">
        <v>4612</v>
      </c>
      <c r="D6659" s="75" t="s">
        <v>320</v>
      </c>
      <c r="E6659" s="75" t="s">
        <v>4613</v>
      </c>
      <c r="F6659" s="75"/>
      <c r="G6659" s="75" t="s">
        <v>33</v>
      </c>
      <c r="H6659" s="257">
        <v>245920</v>
      </c>
      <c r="I6659" s="257">
        <v>58</v>
      </c>
      <c r="J6659" s="75">
        <v>212000</v>
      </c>
      <c r="K6659" s="75">
        <v>50</v>
      </c>
      <c r="L6659" s="75">
        <v>212000</v>
      </c>
      <c r="M6659" s="75">
        <v>50</v>
      </c>
      <c r="N6659" s="75">
        <v>212000</v>
      </c>
      <c r="O6659" s="75">
        <v>50</v>
      </c>
      <c r="P6659" s="75">
        <v>212000</v>
      </c>
      <c r="Q6659" s="75">
        <v>50</v>
      </c>
      <c r="R6659" s="16">
        <v>1093920</v>
      </c>
      <c r="S6659" s="75">
        <v>258</v>
      </c>
      <c r="T6659" s="75" t="s">
        <v>213</v>
      </c>
      <c r="U6659" s="75" t="s">
        <v>294</v>
      </c>
      <c r="V6659" s="75" t="s">
        <v>9063</v>
      </c>
    </row>
    <row r="6660" spans="1:22" ht="37.5" x14ac:dyDescent="0.3">
      <c r="A6660" s="16">
        <v>6655</v>
      </c>
      <c r="B6660" s="77" t="s">
        <v>10480</v>
      </c>
      <c r="C6660" s="75" t="s">
        <v>10481</v>
      </c>
      <c r="D6660" s="75" t="s">
        <v>10482</v>
      </c>
      <c r="E6660" s="75" t="s">
        <v>10483</v>
      </c>
      <c r="F6660" s="75"/>
      <c r="G6660" s="75" t="s">
        <v>9115</v>
      </c>
      <c r="H6660" s="257">
        <v>1093680</v>
      </c>
      <c r="I6660" s="257" t="s">
        <v>10484</v>
      </c>
      <c r="J6660" s="75"/>
      <c r="K6660" s="75"/>
      <c r="L6660" s="75"/>
      <c r="M6660" s="75"/>
      <c r="N6660" s="75"/>
      <c r="O6660" s="75"/>
      <c r="P6660" s="75"/>
      <c r="Q6660" s="75"/>
      <c r="R6660" s="16">
        <v>1093680</v>
      </c>
      <c r="S6660" s="75">
        <v>1500</v>
      </c>
      <c r="T6660" s="75" t="s">
        <v>76</v>
      </c>
      <c r="U6660" s="75" t="s">
        <v>2567</v>
      </c>
      <c r="V6660" s="75" t="s">
        <v>10477</v>
      </c>
    </row>
    <row r="6661" spans="1:22" ht="150" x14ac:dyDescent="0.3">
      <c r="A6661" s="16">
        <v>6656</v>
      </c>
      <c r="B6661" s="75" t="s">
        <v>1993</v>
      </c>
      <c r="C6661" s="75" t="s">
        <v>12887</v>
      </c>
      <c r="D6661" s="75" t="s">
        <v>12888</v>
      </c>
      <c r="E6661" s="75" t="s">
        <v>12889</v>
      </c>
      <c r="F6661" s="75" t="s">
        <v>12890</v>
      </c>
      <c r="G6661" s="71" t="s">
        <v>33</v>
      </c>
      <c r="H6661" s="339">
        <v>0</v>
      </c>
      <c r="I6661" s="339">
        <v>0</v>
      </c>
      <c r="J6661" s="339">
        <v>0</v>
      </c>
      <c r="K6661" s="339">
        <v>0</v>
      </c>
      <c r="L6661" s="339">
        <v>1092884</v>
      </c>
      <c r="M6661" s="339">
        <v>13</v>
      </c>
      <c r="N6661" s="339">
        <v>0</v>
      </c>
      <c r="O6661" s="339">
        <v>0</v>
      </c>
      <c r="P6661" s="339">
        <v>0</v>
      </c>
      <c r="Q6661" s="339">
        <v>0</v>
      </c>
      <c r="R6661" s="16">
        <v>1092884</v>
      </c>
      <c r="S6661" s="339">
        <v>13</v>
      </c>
      <c r="T6661" s="357" t="s">
        <v>11752</v>
      </c>
      <c r="U6661" s="352" t="s">
        <v>274</v>
      </c>
      <c r="V6661" s="352" t="s">
        <v>12105</v>
      </c>
    </row>
    <row r="6662" spans="1:22" ht="56.25" x14ac:dyDescent="0.3">
      <c r="A6662" s="16">
        <v>6657</v>
      </c>
      <c r="B6662" s="77" t="s">
        <v>417</v>
      </c>
      <c r="C6662" s="75" t="s">
        <v>726</v>
      </c>
      <c r="D6662" s="75" t="s">
        <v>727</v>
      </c>
      <c r="E6662" s="75" t="s">
        <v>10522</v>
      </c>
      <c r="F6662" s="75"/>
      <c r="G6662" s="75" t="s">
        <v>9115</v>
      </c>
      <c r="H6662" s="257">
        <v>1092840</v>
      </c>
      <c r="I6662" s="257" t="s">
        <v>9130</v>
      </c>
      <c r="J6662" s="75"/>
      <c r="K6662" s="75"/>
      <c r="L6662" s="75"/>
      <c r="M6662" s="75"/>
      <c r="N6662" s="75"/>
      <c r="O6662" s="75"/>
      <c r="P6662" s="75"/>
      <c r="Q6662" s="75"/>
      <c r="R6662" s="16">
        <v>1092840</v>
      </c>
      <c r="S6662" s="75">
        <v>3</v>
      </c>
      <c r="T6662" s="75" t="s">
        <v>76</v>
      </c>
      <c r="U6662" s="75" t="s">
        <v>83</v>
      </c>
      <c r="V6662" s="75" t="s">
        <v>10440</v>
      </c>
    </row>
    <row r="6663" spans="1:22" ht="56.25" x14ac:dyDescent="0.3">
      <c r="A6663" s="16">
        <v>6658</v>
      </c>
      <c r="B6663" s="78" t="s">
        <v>16332</v>
      </c>
      <c r="C6663" s="78" t="s">
        <v>16333</v>
      </c>
      <c r="D6663" s="78" t="s">
        <v>16334</v>
      </c>
      <c r="E6663" s="78" t="s">
        <v>16335</v>
      </c>
      <c r="F6663" s="76">
        <v>7437</v>
      </c>
      <c r="G6663" s="78" t="s">
        <v>33</v>
      </c>
      <c r="H6663" s="87">
        <v>1092735</v>
      </c>
      <c r="I6663" s="87">
        <v>3</v>
      </c>
      <c r="J6663" s="167"/>
      <c r="K6663" s="167"/>
      <c r="L6663" s="167"/>
      <c r="M6663" s="167"/>
      <c r="N6663" s="167"/>
      <c r="O6663" s="167"/>
      <c r="P6663" s="167"/>
      <c r="Q6663" s="167"/>
      <c r="R6663" s="16">
        <v>1092735</v>
      </c>
      <c r="S6663" s="177">
        <v>3</v>
      </c>
      <c r="T6663" s="78" t="s">
        <v>15928</v>
      </c>
      <c r="U6663" s="79" t="s">
        <v>199</v>
      </c>
      <c r="V6663" s="79" t="s">
        <v>199</v>
      </c>
    </row>
    <row r="6664" spans="1:22" ht="150" x14ac:dyDescent="0.3">
      <c r="A6664" s="16">
        <v>6659</v>
      </c>
      <c r="B6664" s="256" t="s">
        <v>1193</v>
      </c>
      <c r="C6664" s="256" t="s">
        <v>15306</v>
      </c>
      <c r="D6664" s="256" t="s">
        <v>15286</v>
      </c>
      <c r="E6664" s="256" t="s">
        <v>15307</v>
      </c>
      <c r="F6664" s="157" t="s">
        <v>14449</v>
      </c>
      <c r="G6664" s="256" t="s">
        <v>9115</v>
      </c>
      <c r="H6664" s="502">
        <v>1092000</v>
      </c>
      <c r="I6664" s="257" t="s">
        <v>9127</v>
      </c>
      <c r="J6664" s="82"/>
      <c r="K6664" s="82"/>
      <c r="L6664" s="82"/>
      <c r="M6664" s="82"/>
      <c r="N6664" s="82"/>
      <c r="O6664" s="82"/>
      <c r="P6664" s="82"/>
      <c r="Q6664" s="82"/>
      <c r="R6664" s="16">
        <v>1092000</v>
      </c>
      <c r="S6664" s="75">
        <v>15</v>
      </c>
      <c r="T6664" s="256" t="s">
        <v>14655</v>
      </c>
      <c r="U6664" s="256"/>
      <c r="V6664" s="82"/>
    </row>
    <row r="6665" spans="1:22" ht="409.5" x14ac:dyDescent="0.3">
      <c r="A6665" s="16">
        <v>6660</v>
      </c>
      <c r="B6665" s="77" t="s">
        <v>5050</v>
      </c>
      <c r="C6665" s="75" t="s">
        <v>4303</v>
      </c>
      <c r="D6665" s="75" t="s">
        <v>4304</v>
      </c>
      <c r="E6665" s="75" t="s">
        <v>5051</v>
      </c>
      <c r="F6665" s="75"/>
      <c r="G6665" s="75" t="s">
        <v>33</v>
      </c>
      <c r="H6665" s="257">
        <v>186420</v>
      </c>
      <c r="I6665" s="257">
        <v>130</v>
      </c>
      <c r="J6665" s="75">
        <v>226343</v>
      </c>
      <c r="K6665" s="75">
        <v>115</v>
      </c>
      <c r="L6665" s="75">
        <v>226343</v>
      </c>
      <c r="M6665" s="75">
        <v>115</v>
      </c>
      <c r="N6665" s="75">
        <v>226343</v>
      </c>
      <c r="O6665" s="75">
        <v>115</v>
      </c>
      <c r="P6665" s="75">
        <v>226343</v>
      </c>
      <c r="Q6665" s="75">
        <v>115</v>
      </c>
      <c r="R6665" s="16">
        <v>1091792</v>
      </c>
      <c r="S6665" s="75">
        <v>590</v>
      </c>
      <c r="T6665" s="75" t="s">
        <v>25</v>
      </c>
      <c r="U6665" s="75" t="s">
        <v>2567</v>
      </c>
      <c r="V6665" s="75" t="s">
        <v>492</v>
      </c>
    </row>
    <row r="6666" spans="1:22" ht="56.25" x14ac:dyDescent="0.3">
      <c r="A6666" s="16">
        <v>6661</v>
      </c>
      <c r="B6666" s="77" t="s">
        <v>417</v>
      </c>
      <c r="C6666" s="75" t="s">
        <v>726</v>
      </c>
      <c r="D6666" s="75" t="s">
        <v>727</v>
      </c>
      <c r="E6666" s="75" t="s">
        <v>10521</v>
      </c>
      <c r="F6666" s="75"/>
      <c r="G6666" s="75" t="s">
        <v>9115</v>
      </c>
      <c r="H6666" s="257">
        <v>1090775.28</v>
      </c>
      <c r="I6666" s="257" t="s">
        <v>9126</v>
      </c>
      <c r="J6666" s="75"/>
      <c r="K6666" s="75"/>
      <c r="L6666" s="75"/>
      <c r="M6666" s="75"/>
      <c r="N6666" s="75"/>
      <c r="O6666" s="75"/>
      <c r="P6666" s="75"/>
      <c r="Q6666" s="75"/>
      <c r="R6666" s="16">
        <v>1090775.28</v>
      </c>
      <c r="S6666" s="75">
        <v>10</v>
      </c>
      <c r="T6666" s="75" t="s">
        <v>76</v>
      </c>
      <c r="U6666" s="75" t="s">
        <v>83</v>
      </c>
      <c r="V6666" s="75" t="s">
        <v>10440</v>
      </c>
    </row>
    <row r="6667" spans="1:22" ht="37.5" x14ac:dyDescent="0.3">
      <c r="A6667" s="16">
        <v>6662</v>
      </c>
      <c r="B6667" s="77" t="s">
        <v>2399</v>
      </c>
      <c r="C6667" s="75" t="s">
        <v>3382</v>
      </c>
      <c r="D6667" s="75" t="s">
        <v>2441</v>
      </c>
      <c r="E6667" s="75" t="s">
        <v>10516</v>
      </c>
      <c r="F6667" s="75"/>
      <c r="G6667" s="75" t="s">
        <v>7084</v>
      </c>
      <c r="H6667" s="257">
        <v>1089758.04</v>
      </c>
      <c r="I6667" s="257" t="s">
        <v>9504</v>
      </c>
      <c r="J6667" s="75"/>
      <c r="K6667" s="75"/>
      <c r="L6667" s="75"/>
      <c r="M6667" s="75"/>
      <c r="N6667" s="75"/>
      <c r="O6667" s="75"/>
      <c r="P6667" s="75"/>
      <c r="Q6667" s="75"/>
      <c r="R6667" s="16">
        <v>1089758.04</v>
      </c>
      <c r="S6667" s="75">
        <v>37</v>
      </c>
      <c r="T6667" s="75" t="s">
        <v>76</v>
      </c>
      <c r="U6667" s="75" t="s">
        <v>2567</v>
      </c>
      <c r="V6667" s="75" t="s">
        <v>10517</v>
      </c>
    </row>
    <row r="6668" spans="1:22" ht="409.5" x14ac:dyDescent="0.3">
      <c r="A6668" s="16">
        <v>6663</v>
      </c>
      <c r="B6668" s="77" t="s">
        <v>417</v>
      </c>
      <c r="C6668" s="75" t="s">
        <v>1577</v>
      </c>
      <c r="D6668" s="75" t="s">
        <v>1578</v>
      </c>
      <c r="E6668" s="75" t="s">
        <v>6086</v>
      </c>
      <c r="F6668" s="75"/>
      <c r="G6668" s="75" t="s">
        <v>1493</v>
      </c>
      <c r="H6668" s="257">
        <v>1089150</v>
      </c>
      <c r="I6668" s="257">
        <v>15</v>
      </c>
      <c r="J6668" s="75">
        <v>0</v>
      </c>
      <c r="K6668" s="75">
        <v>0</v>
      </c>
      <c r="L6668" s="75">
        <v>0</v>
      </c>
      <c r="M6668" s="75">
        <v>0</v>
      </c>
      <c r="N6668" s="75">
        <v>0</v>
      </c>
      <c r="O6668" s="75">
        <v>0</v>
      </c>
      <c r="P6668" s="75">
        <v>0</v>
      </c>
      <c r="Q6668" s="75">
        <v>0</v>
      </c>
      <c r="R6668" s="16">
        <v>1089150</v>
      </c>
      <c r="S6668" s="75">
        <v>15</v>
      </c>
      <c r="T6668" s="75" t="s">
        <v>76</v>
      </c>
      <c r="U6668" s="75"/>
      <c r="V6668" s="75"/>
    </row>
    <row r="6669" spans="1:22" ht="75" x14ac:dyDescent="0.3">
      <c r="A6669" s="16">
        <v>6664</v>
      </c>
      <c r="B6669" s="77" t="s">
        <v>1930</v>
      </c>
      <c r="C6669" s="75" t="s">
        <v>6212</v>
      </c>
      <c r="D6669" s="75" t="s">
        <v>6213</v>
      </c>
      <c r="E6669" s="75" t="s">
        <v>10374</v>
      </c>
      <c r="F6669" s="75"/>
      <c r="G6669" s="75" t="s">
        <v>9115</v>
      </c>
      <c r="H6669" s="257">
        <v>1088640</v>
      </c>
      <c r="I6669" s="257" t="s">
        <v>9120</v>
      </c>
      <c r="J6669" s="75"/>
      <c r="K6669" s="75"/>
      <c r="L6669" s="75"/>
      <c r="M6669" s="75"/>
      <c r="N6669" s="75"/>
      <c r="O6669" s="75"/>
      <c r="P6669" s="75"/>
      <c r="Q6669" s="75"/>
      <c r="R6669" s="16">
        <v>1088640</v>
      </c>
      <c r="S6669" s="75">
        <v>2</v>
      </c>
      <c r="T6669" s="75" t="s">
        <v>76</v>
      </c>
      <c r="U6669" s="75" t="s">
        <v>294</v>
      </c>
      <c r="V6669" s="75" t="s">
        <v>10375</v>
      </c>
    </row>
    <row r="6670" spans="1:22" ht="75" x14ac:dyDescent="0.3">
      <c r="A6670" s="16">
        <v>6665</v>
      </c>
      <c r="B6670" s="77" t="s">
        <v>9064</v>
      </c>
      <c r="C6670" s="75" t="s">
        <v>9065</v>
      </c>
      <c r="D6670" s="75" t="s">
        <v>9033</v>
      </c>
      <c r="E6670" s="75" t="s">
        <v>5866</v>
      </c>
      <c r="F6670" s="75"/>
      <c r="G6670" s="75" t="s">
        <v>33</v>
      </c>
      <c r="H6670" s="257">
        <v>272000</v>
      </c>
      <c r="I6670" s="257">
        <v>2</v>
      </c>
      <c r="J6670" s="75">
        <v>0</v>
      </c>
      <c r="K6670" s="75">
        <v>0</v>
      </c>
      <c r="L6670" s="75">
        <v>272000</v>
      </c>
      <c r="M6670" s="75">
        <v>2</v>
      </c>
      <c r="N6670" s="75">
        <v>272000</v>
      </c>
      <c r="O6670" s="75">
        <v>0</v>
      </c>
      <c r="P6670" s="75">
        <v>272000</v>
      </c>
      <c r="Q6670" s="75">
        <v>2</v>
      </c>
      <c r="R6670" s="16">
        <v>1088000</v>
      </c>
      <c r="S6670" s="75">
        <v>6</v>
      </c>
      <c r="T6670" s="75" t="s">
        <v>213</v>
      </c>
      <c r="U6670" s="75" t="s">
        <v>7048</v>
      </c>
      <c r="V6670" s="75" t="s">
        <v>7048</v>
      </c>
    </row>
    <row r="6671" spans="1:22" ht="112.5" x14ac:dyDescent="0.3">
      <c r="A6671" s="16">
        <v>6666</v>
      </c>
      <c r="B6671" s="78" t="s">
        <v>2632</v>
      </c>
      <c r="C6671" s="78" t="s">
        <v>14483</v>
      </c>
      <c r="D6671" s="78" t="s">
        <v>11308</v>
      </c>
      <c r="E6671" s="78" t="s">
        <v>14649</v>
      </c>
      <c r="F6671" s="78" t="s">
        <v>14449</v>
      </c>
      <c r="G6671" s="78" t="s">
        <v>9115</v>
      </c>
      <c r="H6671" s="503">
        <v>1088000</v>
      </c>
      <c r="I6671" s="87" t="s">
        <v>9252</v>
      </c>
      <c r="J6671" s="76"/>
      <c r="K6671" s="76"/>
      <c r="L6671" s="76"/>
      <c r="M6671" s="76"/>
      <c r="N6671" s="76"/>
      <c r="O6671" s="76"/>
      <c r="P6671" s="76"/>
      <c r="Q6671" s="76"/>
      <c r="R6671" s="16">
        <v>1088000</v>
      </c>
      <c r="S6671" s="77">
        <v>16</v>
      </c>
      <c r="T6671" s="258" t="s">
        <v>14635</v>
      </c>
      <c r="U6671" s="78" t="s">
        <v>1274</v>
      </c>
      <c r="V6671" s="78" t="s">
        <v>14644</v>
      </c>
    </row>
    <row r="6672" spans="1:22" ht="37.5" x14ac:dyDescent="0.3">
      <c r="A6672" s="16">
        <v>6667</v>
      </c>
      <c r="B6672" s="256" t="s">
        <v>3296</v>
      </c>
      <c r="C6672" s="256" t="s">
        <v>15234</v>
      </c>
      <c r="D6672" s="256" t="s">
        <v>15235</v>
      </c>
      <c r="E6672" s="256" t="s">
        <v>1051</v>
      </c>
      <c r="F6672" s="82"/>
      <c r="G6672" s="256" t="s">
        <v>33</v>
      </c>
      <c r="H6672" s="257">
        <v>22400</v>
      </c>
      <c r="I6672" s="257">
        <v>5</v>
      </c>
      <c r="J6672" s="257">
        <v>266368.8</v>
      </c>
      <c r="K6672" s="256">
        <v>20</v>
      </c>
      <c r="L6672" s="257">
        <v>266368.8</v>
      </c>
      <c r="M6672" s="256">
        <v>20</v>
      </c>
      <c r="N6672" s="257">
        <v>266368.8</v>
      </c>
      <c r="O6672" s="256">
        <v>20</v>
      </c>
      <c r="P6672" s="257">
        <v>266368.8</v>
      </c>
      <c r="Q6672" s="256">
        <v>20</v>
      </c>
      <c r="R6672" s="16">
        <v>1087875.2</v>
      </c>
      <c r="S6672" s="75">
        <v>100</v>
      </c>
      <c r="T6672" s="256" t="s">
        <v>14724</v>
      </c>
      <c r="U6672" s="94"/>
      <c r="V6672" s="94"/>
    </row>
    <row r="6673" spans="1:22" ht="75" x14ac:dyDescent="0.3">
      <c r="A6673" s="16">
        <v>6668</v>
      </c>
      <c r="B6673" s="77" t="s">
        <v>9066</v>
      </c>
      <c r="C6673" s="75" t="s">
        <v>9067</v>
      </c>
      <c r="D6673" s="75" t="s">
        <v>2560</v>
      </c>
      <c r="E6673" s="75" t="s">
        <v>9068</v>
      </c>
      <c r="F6673" s="75"/>
      <c r="G6673" s="75" t="s">
        <v>49</v>
      </c>
      <c r="H6673" s="257">
        <v>170392</v>
      </c>
      <c r="I6673" s="257">
        <v>472</v>
      </c>
      <c r="J6673" s="75">
        <v>113500</v>
      </c>
      <c r="K6673" s="75">
        <v>200</v>
      </c>
      <c r="L6673" s="75">
        <v>267860</v>
      </c>
      <c r="M6673" s="75">
        <v>472</v>
      </c>
      <c r="N6673" s="75">
        <v>267860</v>
      </c>
      <c r="O6673" s="75">
        <v>472</v>
      </c>
      <c r="P6673" s="75">
        <v>267860</v>
      </c>
      <c r="Q6673" s="75">
        <v>472</v>
      </c>
      <c r="R6673" s="16">
        <v>1087472</v>
      </c>
      <c r="S6673" s="75">
        <v>2088</v>
      </c>
      <c r="T6673" s="75" t="s">
        <v>213</v>
      </c>
      <c r="U6673" s="75" t="s">
        <v>83</v>
      </c>
      <c r="V6673" s="75" t="s">
        <v>9069</v>
      </c>
    </row>
    <row r="6674" spans="1:22" ht="56.25" x14ac:dyDescent="0.3">
      <c r="A6674" s="16">
        <v>6669</v>
      </c>
      <c r="B6674" s="77" t="s">
        <v>9070</v>
      </c>
      <c r="C6674" s="75" t="s">
        <v>211</v>
      </c>
      <c r="D6674" s="75" t="s">
        <v>486</v>
      </c>
      <c r="E6674" s="75" t="s">
        <v>212</v>
      </c>
      <c r="F6674" s="75"/>
      <c r="G6674" s="75" t="s">
        <v>444</v>
      </c>
      <c r="H6674" s="257">
        <v>143050</v>
      </c>
      <c r="I6674" s="257">
        <v>10</v>
      </c>
      <c r="J6674" s="75">
        <v>236074.5</v>
      </c>
      <c r="K6674" s="75">
        <v>9</v>
      </c>
      <c r="L6674" s="75">
        <v>236074.5</v>
      </c>
      <c r="M6674" s="75">
        <v>9</v>
      </c>
      <c r="N6674" s="75">
        <v>236074.5</v>
      </c>
      <c r="O6674" s="75">
        <v>9</v>
      </c>
      <c r="P6674" s="75">
        <v>236074.5</v>
      </c>
      <c r="Q6674" s="75">
        <v>9</v>
      </c>
      <c r="R6674" s="16">
        <v>1087348</v>
      </c>
      <c r="S6674" s="75">
        <v>46</v>
      </c>
      <c r="T6674" s="75" t="s">
        <v>213</v>
      </c>
      <c r="U6674" s="75" t="s">
        <v>35</v>
      </c>
      <c r="V6674" s="75" t="s">
        <v>9071</v>
      </c>
    </row>
    <row r="6675" spans="1:22" ht="75" x14ac:dyDescent="0.3">
      <c r="A6675" s="16">
        <v>6670</v>
      </c>
      <c r="B6675" s="75" t="s">
        <v>955</v>
      </c>
      <c r="C6675" s="75" t="s">
        <v>2767</v>
      </c>
      <c r="D6675" s="75" t="s">
        <v>2768</v>
      </c>
      <c r="E6675" s="75" t="s">
        <v>13548</v>
      </c>
      <c r="F6675" s="75"/>
      <c r="G6675" s="71" t="s">
        <v>7079</v>
      </c>
      <c r="H6675" s="106">
        <v>1087072</v>
      </c>
      <c r="I6675" s="104" t="s">
        <v>9113</v>
      </c>
      <c r="J6675" s="104">
        <v>0</v>
      </c>
      <c r="K6675" s="104">
        <v>0</v>
      </c>
      <c r="L6675" s="104">
        <v>0</v>
      </c>
      <c r="M6675" s="104">
        <v>0</v>
      </c>
      <c r="N6675" s="104">
        <v>0</v>
      </c>
      <c r="O6675" s="104">
        <v>0</v>
      </c>
      <c r="P6675" s="104">
        <v>0</v>
      </c>
      <c r="Q6675" s="104">
        <v>0</v>
      </c>
      <c r="R6675" s="16">
        <v>1087072</v>
      </c>
      <c r="S6675" s="339">
        <v>1</v>
      </c>
      <c r="T6675" s="76" t="s">
        <v>13227</v>
      </c>
      <c r="U6675" s="105"/>
      <c r="V6675" s="105"/>
    </row>
    <row r="6676" spans="1:22" ht="56.25" x14ac:dyDescent="0.3">
      <c r="A6676" s="16">
        <v>6671</v>
      </c>
      <c r="B6676" s="77" t="s">
        <v>3260</v>
      </c>
      <c r="C6676" s="75" t="s">
        <v>3261</v>
      </c>
      <c r="D6676" s="75" t="s">
        <v>3262</v>
      </c>
      <c r="E6676" s="75" t="s">
        <v>3263</v>
      </c>
      <c r="F6676" s="75"/>
      <c r="G6676" s="75" t="s">
        <v>1493</v>
      </c>
      <c r="H6676" s="257">
        <v>371000</v>
      </c>
      <c r="I6676" s="257">
        <v>50</v>
      </c>
      <c r="J6676" s="75">
        <v>339900</v>
      </c>
      <c r="K6676" s="75">
        <v>45</v>
      </c>
      <c r="L6676" s="75">
        <v>375420</v>
      </c>
      <c r="M6676" s="75">
        <v>50</v>
      </c>
      <c r="N6676" s="75"/>
      <c r="O6676" s="75">
        <v>40</v>
      </c>
      <c r="P6676" s="75"/>
      <c r="Q6676" s="75">
        <v>40</v>
      </c>
      <c r="R6676" s="16">
        <v>1086320</v>
      </c>
      <c r="S6676" s="75">
        <v>225</v>
      </c>
      <c r="T6676" s="75" t="s">
        <v>50</v>
      </c>
      <c r="U6676" s="75" t="s">
        <v>294</v>
      </c>
      <c r="V6676" s="75" t="s">
        <v>3264</v>
      </c>
    </row>
    <row r="6677" spans="1:22" ht="75" x14ac:dyDescent="0.3">
      <c r="A6677" s="16">
        <v>6672</v>
      </c>
      <c r="B6677" s="78" t="s">
        <v>14455</v>
      </c>
      <c r="C6677" s="78" t="s">
        <v>14456</v>
      </c>
      <c r="D6677" s="78" t="s">
        <v>5775</v>
      </c>
      <c r="E6677" s="78" t="s">
        <v>15742</v>
      </c>
      <c r="F6677" s="81" t="s">
        <v>14449</v>
      </c>
      <c r="G6677" s="78" t="s">
        <v>33</v>
      </c>
      <c r="H6677" s="89">
        <v>1085751.8899999999</v>
      </c>
      <c r="I6677" s="87">
        <v>1</v>
      </c>
      <c r="J6677" s="81"/>
      <c r="K6677" s="81"/>
      <c r="L6677" s="81"/>
      <c r="M6677" s="81"/>
      <c r="N6677" s="81"/>
      <c r="O6677" s="81"/>
      <c r="P6677" s="81"/>
      <c r="Q6677" s="81"/>
      <c r="R6677" s="16">
        <v>1085751.8899999999</v>
      </c>
      <c r="S6677" s="81"/>
      <c r="T6677" s="78" t="s">
        <v>15722</v>
      </c>
      <c r="U6677" s="79"/>
      <c r="V6677" s="79"/>
    </row>
    <row r="6678" spans="1:22" ht="409.5" x14ac:dyDescent="0.3">
      <c r="A6678" s="16">
        <v>6673</v>
      </c>
      <c r="B6678" s="77" t="s">
        <v>4803</v>
      </c>
      <c r="C6678" s="75" t="s">
        <v>4486</v>
      </c>
      <c r="D6678" s="75" t="s">
        <v>4487</v>
      </c>
      <c r="E6678" s="75" t="s">
        <v>4804</v>
      </c>
      <c r="F6678" s="75"/>
      <c r="G6678" s="75" t="s">
        <v>33</v>
      </c>
      <c r="H6678" s="257">
        <v>106929.15000000001</v>
      </c>
      <c r="I6678" s="257">
        <v>19</v>
      </c>
      <c r="J6678" s="75">
        <v>243612.2</v>
      </c>
      <c r="K6678" s="75">
        <v>43</v>
      </c>
      <c r="L6678" s="75">
        <v>243612.2</v>
      </c>
      <c r="M6678" s="75">
        <v>43</v>
      </c>
      <c r="N6678" s="75">
        <v>243612.2</v>
      </c>
      <c r="O6678" s="75">
        <v>43</v>
      </c>
      <c r="P6678" s="75">
        <v>243612.2</v>
      </c>
      <c r="Q6678" s="75">
        <v>43</v>
      </c>
      <c r="R6678" s="16">
        <v>1081377.95</v>
      </c>
      <c r="S6678" s="75">
        <v>191</v>
      </c>
      <c r="T6678" s="75" t="s">
        <v>25</v>
      </c>
      <c r="U6678" s="75" t="s">
        <v>2567</v>
      </c>
      <c r="V6678" s="75" t="s">
        <v>4805</v>
      </c>
    </row>
    <row r="6679" spans="1:22" ht="75" x14ac:dyDescent="0.3">
      <c r="A6679" s="16">
        <v>6674</v>
      </c>
      <c r="B6679" s="75" t="s">
        <v>471</v>
      </c>
      <c r="C6679" s="75" t="s">
        <v>2537</v>
      </c>
      <c r="D6679" s="75" t="s">
        <v>2538</v>
      </c>
      <c r="E6679" s="75" t="s">
        <v>13549</v>
      </c>
      <c r="F6679" s="75"/>
      <c r="G6679" s="71" t="s">
        <v>7079</v>
      </c>
      <c r="H6679" s="106">
        <v>1081080</v>
      </c>
      <c r="I6679" s="104">
        <v>0.99</v>
      </c>
      <c r="J6679" s="104">
        <v>0</v>
      </c>
      <c r="K6679" s="104">
        <v>0</v>
      </c>
      <c r="L6679" s="104">
        <v>0</v>
      </c>
      <c r="M6679" s="104">
        <v>0</v>
      </c>
      <c r="N6679" s="104">
        <v>0</v>
      </c>
      <c r="O6679" s="104">
        <v>0</v>
      </c>
      <c r="P6679" s="104">
        <v>0</v>
      </c>
      <c r="Q6679" s="104">
        <v>0</v>
      </c>
      <c r="R6679" s="16">
        <v>1081080</v>
      </c>
      <c r="S6679" s="339">
        <v>0.99</v>
      </c>
      <c r="T6679" s="76" t="s">
        <v>13227</v>
      </c>
      <c r="U6679" s="105"/>
      <c r="V6679" s="105"/>
    </row>
    <row r="6680" spans="1:22" ht="75" x14ac:dyDescent="0.3">
      <c r="A6680" s="16">
        <v>6675</v>
      </c>
      <c r="B6680" s="77" t="s">
        <v>404</v>
      </c>
      <c r="C6680" s="75" t="s">
        <v>405</v>
      </c>
      <c r="D6680" s="75" t="s">
        <v>406</v>
      </c>
      <c r="E6680" s="75" t="s">
        <v>407</v>
      </c>
      <c r="F6680" s="157" t="s">
        <v>408</v>
      </c>
      <c r="G6680" s="75" t="s">
        <v>33</v>
      </c>
      <c r="H6680" s="257">
        <v>540243</v>
      </c>
      <c r="I6680" s="257">
        <v>68</v>
      </c>
      <c r="J6680" s="195">
        <v>540243</v>
      </c>
      <c r="K6680" s="75">
        <v>68</v>
      </c>
      <c r="L6680" s="75">
        <v>0</v>
      </c>
      <c r="M6680" s="75">
        <v>0</v>
      </c>
      <c r="N6680" s="75">
        <v>0</v>
      </c>
      <c r="O6680" s="75">
        <v>0</v>
      </c>
      <c r="P6680" s="75">
        <v>0</v>
      </c>
      <c r="Q6680" s="75">
        <v>0</v>
      </c>
      <c r="R6680" s="16">
        <v>1080486</v>
      </c>
      <c r="S6680" s="75">
        <v>136</v>
      </c>
      <c r="T6680" s="75" t="s">
        <v>213</v>
      </c>
      <c r="U6680" s="75" t="s">
        <v>35</v>
      </c>
      <c r="V6680" s="75" t="s">
        <v>409</v>
      </c>
    </row>
    <row r="6681" spans="1:22" ht="150" x14ac:dyDescent="0.3">
      <c r="A6681" s="16">
        <v>6676</v>
      </c>
      <c r="B6681" s="75" t="s">
        <v>12403</v>
      </c>
      <c r="C6681" s="75" t="s">
        <v>12404</v>
      </c>
      <c r="D6681" s="75" t="s">
        <v>12405</v>
      </c>
      <c r="E6681" s="75" t="s">
        <v>13746</v>
      </c>
      <c r="F6681" s="75"/>
      <c r="G6681" s="71" t="s">
        <v>10918</v>
      </c>
      <c r="H6681" s="104">
        <v>1080385.1599999999</v>
      </c>
      <c r="I6681" s="104" t="s">
        <v>11852</v>
      </c>
      <c r="J6681" s="104"/>
      <c r="K6681" s="104"/>
      <c r="L6681" s="104"/>
      <c r="M6681" s="104"/>
      <c r="N6681" s="104"/>
      <c r="O6681" s="104"/>
      <c r="P6681" s="104"/>
      <c r="Q6681" s="104"/>
      <c r="R6681" s="16">
        <v>1080385.1599999999</v>
      </c>
      <c r="S6681" s="339">
        <v>29</v>
      </c>
      <c r="T6681" s="92" t="s">
        <v>13573</v>
      </c>
      <c r="U6681" s="105"/>
      <c r="V6681" s="105" t="s">
        <v>13747</v>
      </c>
    </row>
    <row r="6682" spans="1:22" ht="56.25" x14ac:dyDescent="0.3">
      <c r="A6682" s="16">
        <v>6677</v>
      </c>
      <c r="B6682" s="77" t="s">
        <v>3379</v>
      </c>
      <c r="C6682" s="75" t="s">
        <v>7068</v>
      </c>
      <c r="D6682" s="75" t="s">
        <v>373</v>
      </c>
      <c r="E6682" s="75" t="s">
        <v>9300</v>
      </c>
      <c r="F6682" s="75"/>
      <c r="G6682" s="75" t="s">
        <v>9115</v>
      </c>
      <c r="H6682" s="257">
        <v>1080039.27</v>
      </c>
      <c r="I6682" s="257" t="s">
        <v>9130</v>
      </c>
      <c r="J6682" s="75"/>
      <c r="K6682" s="75"/>
      <c r="L6682" s="75"/>
      <c r="M6682" s="75"/>
      <c r="N6682" s="75"/>
      <c r="O6682" s="75"/>
      <c r="P6682" s="75"/>
      <c r="Q6682" s="75"/>
      <c r="R6682" s="16">
        <v>1080039.27</v>
      </c>
      <c r="S6682" s="75">
        <v>3</v>
      </c>
      <c r="T6682" s="75" t="s">
        <v>1326</v>
      </c>
      <c r="U6682" s="75"/>
      <c r="V6682" s="75"/>
    </row>
    <row r="6683" spans="1:22" ht="75" x14ac:dyDescent="0.3">
      <c r="A6683" s="16">
        <v>6678</v>
      </c>
      <c r="B6683" s="124" t="s">
        <v>955</v>
      </c>
      <c r="C6683" s="124" t="s">
        <v>1901</v>
      </c>
      <c r="D6683" s="124" t="s">
        <v>1902</v>
      </c>
      <c r="E6683" s="124" t="s">
        <v>15589</v>
      </c>
      <c r="F6683" s="124" t="s">
        <v>14449</v>
      </c>
      <c r="G6683" s="124" t="s">
        <v>7079</v>
      </c>
      <c r="H6683" s="179">
        <v>1080000</v>
      </c>
      <c r="I6683" s="179" t="s">
        <v>15196</v>
      </c>
      <c r="J6683" s="197"/>
      <c r="K6683" s="197"/>
      <c r="L6683" s="197"/>
      <c r="M6683" s="197"/>
      <c r="N6683" s="197"/>
      <c r="O6683" s="197"/>
      <c r="P6683" s="197"/>
      <c r="Q6683" s="197"/>
      <c r="R6683" s="16">
        <v>1080000</v>
      </c>
      <c r="S6683" s="209">
        <v>45505</v>
      </c>
      <c r="T6683" s="213" t="s">
        <v>15902</v>
      </c>
      <c r="U6683" s="225"/>
      <c r="V6683" s="225"/>
    </row>
    <row r="6684" spans="1:22" ht="75" customHeight="1" x14ac:dyDescent="0.3">
      <c r="A6684" s="16">
        <v>6679</v>
      </c>
      <c r="B6684" s="78" t="s">
        <v>15657</v>
      </c>
      <c r="C6684" s="78" t="s">
        <v>15658</v>
      </c>
      <c r="D6684" s="78" t="s">
        <v>15659</v>
      </c>
      <c r="E6684" s="78" t="s">
        <v>15660</v>
      </c>
      <c r="F6684" s="78" t="s">
        <v>14449</v>
      </c>
      <c r="G6684" s="78" t="s">
        <v>9115</v>
      </c>
      <c r="H6684" s="503">
        <v>1079400</v>
      </c>
      <c r="I6684" s="503">
        <v>150</v>
      </c>
      <c r="J6684" s="76"/>
      <c r="K6684" s="76"/>
      <c r="L6684" s="76"/>
      <c r="M6684" s="76"/>
      <c r="N6684" s="76"/>
      <c r="O6684" s="76"/>
      <c r="P6684" s="76"/>
      <c r="Q6684" s="76"/>
      <c r="R6684" s="16">
        <v>1079400</v>
      </c>
      <c r="S6684" s="77">
        <v>150</v>
      </c>
      <c r="T6684" s="78" t="s">
        <v>15626</v>
      </c>
      <c r="U6684" s="227"/>
      <c r="V6684" s="79"/>
    </row>
    <row r="6685" spans="1:22" ht="56.25" x14ac:dyDescent="0.3">
      <c r="A6685" s="16">
        <v>6680</v>
      </c>
      <c r="B6685" s="73" t="s">
        <v>11731</v>
      </c>
      <c r="C6685" s="73" t="s">
        <v>11732</v>
      </c>
      <c r="D6685" s="73" t="s">
        <v>11733</v>
      </c>
      <c r="E6685" s="73" t="s">
        <v>11734</v>
      </c>
      <c r="F6685" s="74"/>
      <c r="G6685" s="71" t="s">
        <v>33</v>
      </c>
      <c r="H6685" s="505">
        <v>248389.52600000004</v>
      </c>
      <c r="I6685" s="505">
        <v>5</v>
      </c>
      <c r="J6685" s="68">
        <v>273228.47860000009</v>
      </c>
      <c r="K6685" s="68">
        <v>5</v>
      </c>
      <c r="L6685" s="68">
        <v>278692</v>
      </c>
      <c r="M6685" s="68">
        <v>1</v>
      </c>
      <c r="N6685" s="69">
        <v>278693</v>
      </c>
      <c r="O6685" s="68">
        <v>1</v>
      </c>
      <c r="P6685" s="70"/>
      <c r="Q6685" s="70"/>
      <c r="R6685" s="16">
        <v>1079003.0046000001</v>
      </c>
      <c r="S6685" s="71">
        <v>17</v>
      </c>
      <c r="T6685" s="71" t="s">
        <v>11563</v>
      </c>
      <c r="U6685" s="72" t="s">
        <v>26</v>
      </c>
      <c r="V6685" s="72" t="s">
        <v>11586</v>
      </c>
    </row>
    <row r="6686" spans="1:22" ht="75" x14ac:dyDescent="0.3">
      <c r="A6686" s="16">
        <v>6681</v>
      </c>
      <c r="B6686" s="124" t="s">
        <v>15915</v>
      </c>
      <c r="C6686" s="124" t="s">
        <v>15916</v>
      </c>
      <c r="D6686" s="124" t="s">
        <v>15917</v>
      </c>
      <c r="E6686" s="124" t="s">
        <v>15918</v>
      </c>
      <c r="F6686" s="124" t="s">
        <v>14449</v>
      </c>
      <c r="G6686" s="124" t="s">
        <v>9115</v>
      </c>
      <c r="H6686" s="179">
        <v>1078724</v>
      </c>
      <c r="I6686" s="179" t="s">
        <v>9117</v>
      </c>
      <c r="J6686" s="197"/>
      <c r="K6686" s="197"/>
      <c r="L6686" s="197"/>
      <c r="M6686" s="197"/>
      <c r="N6686" s="197"/>
      <c r="O6686" s="197"/>
      <c r="P6686" s="197"/>
      <c r="Q6686" s="197"/>
      <c r="R6686" s="16">
        <v>1078724</v>
      </c>
      <c r="S6686" s="209">
        <v>200</v>
      </c>
      <c r="T6686" s="213" t="s">
        <v>15902</v>
      </c>
      <c r="U6686" s="225"/>
      <c r="V6686" s="225"/>
    </row>
    <row r="6687" spans="1:22" ht="75" x14ac:dyDescent="0.3">
      <c r="A6687" s="16">
        <v>6682</v>
      </c>
      <c r="B6687" s="75" t="s">
        <v>11828</v>
      </c>
      <c r="C6687" s="75" t="s">
        <v>13198</v>
      </c>
      <c r="D6687" s="75" t="s">
        <v>13199</v>
      </c>
      <c r="E6687" s="75" t="s">
        <v>13200</v>
      </c>
      <c r="F6687" s="75"/>
      <c r="G6687" s="71" t="s">
        <v>7079</v>
      </c>
      <c r="H6687" s="104">
        <v>1078560</v>
      </c>
      <c r="I6687" s="104" t="s">
        <v>9113</v>
      </c>
      <c r="J6687" s="104"/>
      <c r="K6687" s="104"/>
      <c r="L6687" s="104"/>
      <c r="M6687" s="104"/>
      <c r="N6687" s="104"/>
      <c r="O6687" s="104"/>
      <c r="P6687" s="104"/>
      <c r="Q6687" s="104"/>
      <c r="R6687" s="16">
        <v>1078560</v>
      </c>
      <c r="S6687" s="339">
        <v>1</v>
      </c>
      <c r="T6687" s="76" t="s">
        <v>12910</v>
      </c>
      <c r="U6687" s="105" t="s">
        <v>2567</v>
      </c>
      <c r="V6687" s="105"/>
    </row>
    <row r="6688" spans="1:22" ht="93.75" x14ac:dyDescent="0.3">
      <c r="A6688" s="16">
        <v>6683</v>
      </c>
      <c r="B6688" s="77" t="s">
        <v>6046</v>
      </c>
      <c r="C6688" s="75" t="s">
        <v>6781</v>
      </c>
      <c r="D6688" s="75" t="s">
        <v>6782</v>
      </c>
      <c r="E6688" s="75" t="s">
        <v>10924</v>
      </c>
      <c r="F6688" s="75"/>
      <c r="G6688" s="75" t="s">
        <v>9115</v>
      </c>
      <c r="H6688" s="257">
        <v>1076880</v>
      </c>
      <c r="I6688" s="257" t="s">
        <v>7128</v>
      </c>
      <c r="J6688" s="75"/>
      <c r="K6688" s="75"/>
      <c r="L6688" s="75"/>
      <c r="M6688" s="75"/>
      <c r="N6688" s="75"/>
      <c r="O6688" s="75"/>
      <c r="P6688" s="75"/>
      <c r="Q6688" s="75"/>
      <c r="R6688" s="16">
        <v>1076880</v>
      </c>
      <c r="S6688" s="75">
        <v>20</v>
      </c>
      <c r="T6688" s="75" t="s">
        <v>76</v>
      </c>
      <c r="U6688" s="75" t="s">
        <v>1274</v>
      </c>
      <c r="V6688" s="75" t="s">
        <v>10925</v>
      </c>
    </row>
    <row r="6689" spans="1:22" ht="300" x14ac:dyDescent="0.3">
      <c r="A6689" s="16">
        <v>6684</v>
      </c>
      <c r="B6689" s="369" t="s">
        <v>514</v>
      </c>
      <c r="C6689" s="110" t="s">
        <v>2281</v>
      </c>
      <c r="D6689" s="110" t="s">
        <v>2282</v>
      </c>
      <c r="E6689" s="107" t="s">
        <v>11333</v>
      </c>
      <c r="F6689" s="75"/>
      <c r="G6689" s="111" t="s">
        <v>1493</v>
      </c>
      <c r="H6689" s="109">
        <v>1076245.317</v>
      </c>
      <c r="I6689" s="109">
        <v>2</v>
      </c>
      <c r="J6689" s="111">
        <v>0</v>
      </c>
      <c r="K6689" s="111">
        <v>0</v>
      </c>
      <c r="L6689" s="111">
        <v>0</v>
      </c>
      <c r="M6689" s="111">
        <v>0</v>
      </c>
      <c r="N6689" s="111">
        <v>0</v>
      </c>
      <c r="O6689" s="111">
        <v>0</v>
      </c>
      <c r="P6689" s="111">
        <v>0</v>
      </c>
      <c r="Q6689" s="111">
        <v>0</v>
      </c>
      <c r="R6689" s="16">
        <v>1076245.317</v>
      </c>
      <c r="S6689" s="111">
        <v>2</v>
      </c>
      <c r="T6689" s="75" t="s">
        <v>9133</v>
      </c>
      <c r="U6689" s="111" t="s">
        <v>11267</v>
      </c>
      <c r="V6689" s="340" t="s">
        <v>199</v>
      </c>
    </row>
    <row r="6690" spans="1:22" ht="56.25" x14ac:dyDescent="0.3">
      <c r="A6690" s="16">
        <v>6685</v>
      </c>
      <c r="B6690" s="77" t="s">
        <v>4950</v>
      </c>
      <c r="C6690" s="75" t="s">
        <v>4951</v>
      </c>
      <c r="D6690" s="75" t="s">
        <v>4952</v>
      </c>
      <c r="E6690" s="75" t="s">
        <v>10420</v>
      </c>
      <c r="F6690" s="75"/>
      <c r="G6690" s="75" t="s">
        <v>9322</v>
      </c>
      <c r="H6690" s="257">
        <v>1076096</v>
      </c>
      <c r="I6690" s="257" t="s">
        <v>9323</v>
      </c>
      <c r="J6690" s="75"/>
      <c r="K6690" s="75"/>
      <c r="L6690" s="75"/>
      <c r="M6690" s="75"/>
      <c r="N6690" s="75"/>
      <c r="O6690" s="75"/>
      <c r="P6690" s="75"/>
      <c r="Q6690" s="75"/>
      <c r="R6690" s="16">
        <v>1076096</v>
      </c>
      <c r="S6690" s="75">
        <v>400</v>
      </c>
      <c r="T6690" s="75" t="s">
        <v>76</v>
      </c>
      <c r="U6690" s="75" t="s">
        <v>2567</v>
      </c>
      <c r="V6690" s="75" t="s">
        <v>10422</v>
      </c>
    </row>
    <row r="6691" spans="1:22" ht="409.5" x14ac:dyDescent="0.3">
      <c r="A6691" s="16">
        <v>6686</v>
      </c>
      <c r="B6691" s="77" t="s">
        <v>4834</v>
      </c>
      <c r="C6691" s="75" t="s">
        <v>4010</v>
      </c>
      <c r="D6691" s="75" t="s">
        <v>4011</v>
      </c>
      <c r="E6691" s="75" t="s">
        <v>4835</v>
      </c>
      <c r="F6691" s="75"/>
      <c r="G6691" s="75" t="s">
        <v>33</v>
      </c>
      <c r="H6691" s="257">
        <v>173140</v>
      </c>
      <c r="I6691" s="257">
        <v>220</v>
      </c>
      <c r="J6691" s="75">
        <v>225571.5</v>
      </c>
      <c r="K6691" s="75">
        <v>270</v>
      </c>
      <c r="L6691" s="75">
        <v>225571.5</v>
      </c>
      <c r="M6691" s="75">
        <v>270</v>
      </c>
      <c r="N6691" s="75">
        <v>225571.5</v>
      </c>
      <c r="O6691" s="75">
        <v>270</v>
      </c>
      <c r="P6691" s="75">
        <v>225571.5</v>
      </c>
      <c r="Q6691" s="75">
        <v>270</v>
      </c>
      <c r="R6691" s="16">
        <v>1075426</v>
      </c>
      <c r="S6691" s="75">
        <v>1300</v>
      </c>
      <c r="T6691" s="75" t="s">
        <v>25</v>
      </c>
      <c r="U6691" s="75" t="s">
        <v>83</v>
      </c>
      <c r="V6691" s="75" t="s">
        <v>11245</v>
      </c>
    </row>
    <row r="6692" spans="1:22" ht="37.5" x14ac:dyDescent="0.3">
      <c r="A6692" s="16">
        <v>6687</v>
      </c>
      <c r="B6692" s="78" t="s">
        <v>14623</v>
      </c>
      <c r="C6692" s="78" t="s">
        <v>14624</v>
      </c>
      <c r="D6692" s="78" t="s">
        <v>569</v>
      </c>
      <c r="E6692" s="78" t="s">
        <v>14625</v>
      </c>
      <c r="F6692" s="76" t="s">
        <v>14449</v>
      </c>
      <c r="G6692" s="78" t="s">
        <v>10918</v>
      </c>
      <c r="H6692" s="503">
        <v>1075200</v>
      </c>
      <c r="I6692" s="87" t="s">
        <v>9450</v>
      </c>
      <c r="J6692" s="76"/>
      <c r="K6692" s="76"/>
      <c r="L6692" s="76"/>
      <c r="M6692" s="76"/>
      <c r="N6692" s="76"/>
      <c r="O6692" s="76"/>
      <c r="P6692" s="76"/>
      <c r="Q6692" s="76"/>
      <c r="R6692" s="16">
        <v>1075200</v>
      </c>
      <c r="S6692" s="77">
        <v>300</v>
      </c>
      <c r="T6692" s="77" t="s">
        <v>14570</v>
      </c>
      <c r="U6692" s="75"/>
      <c r="V6692" s="79"/>
    </row>
    <row r="6693" spans="1:22" ht="37.5" x14ac:dyDescent="0.3">
      <c r="A6693" s="16">
        <v>6688</v>
      </c>
      <c r="B6693" s="78" t="s">
        <v>2966</v>
      </c>
      <c r="C6693" s="78" t="s">
        <v>5589</v>
      </c>
      <c r="D6693" s="78" t="s">
        <v>5590</v>
      </c>
      <c r="E6693" s="78" t="s">
        <v>14626</v>
      </c>
      <c r="F6693" s="76" t="s">
        <v>14449</v>
      </c>
      <c r="G6693" s="78" t="s">
        <v>9115</v>
      </c>
      <c r="H6693" s="503">
        <v>1075200</v>
      </c>
      <c r="I6693" s="87" t="s">
        <v>9421</v>
      </c>
      <c r="J6693" s="76"/>
      <c r="K6693" s="76"/>
      <c r="L6693" s="76"/>
      <c r="M6693" s="76"/>
      <c r="N6693" s="76"/>
      <c r="O6693" s="76"/>
      <c r="P6693" s="76"/>
      <c r="Q6693" s="76"/>
      <c r="R6693" s="16">
        <v>1075200</v>
      </c>
      <c r="S6693" s="77">
        <v>8</v>
      </c>
      <c r="T6693" s="77" t="s">
        <v>14570</v>
      </c>
      <c r="U6693" s="75"/>
      <c r="V6693" s="79"/>
    </row>
    <row r="6694" spans="1:22" ht="37.5" x14ac:dyDescent="0.3">
      <c r="A6694" s="16">
        <v>6689</v>
      </c>
      <c r="B6694" s="78" t="s">
        <v>14627</v>
      </c>
      <c r="C6694" s="78" t="s">
        <v>14628</v>
      </c>
      <c r="D6694" s="78" t="s">
        <v>2504</v>
      </c>
      <c r="E6694" s="78" t="s">
        <v>14629</v>
      </c>
      <c r="F6694" s="76" t="s">
        <v>14449</v>
      </c>
      <c r="G6694" s="78" t="s">
        <v>7084</v>
      </c>
      <c r="H6694" s="503">
        <v>1075200</v>
      </c>
      <c r="I6694" s="87" t="s">
        <v>9450</v>
      </c>
      <c r="J6694" s="76"/>
      <c r="K6694" s="76"/>
      <c r="L6694" s="76"/>
      <c r="M6694" s="76"/>
      <c r="N6694" s="76"/>
      <c r="O6694" s="76"/>
      <c r="P6694" s="76"/>
      <c r="Q6694" s="76"/>
      <c r="R6694" s="16">
        <v>1075200</v>
      </c>
      <c r="S6694" s="77">
        <v>300</v>
      </c>
      <c r="T6694" s="77" t="s">
        <v>14570</v>
      </c>
      <c r="U6694" s="75"/>
      <c r="V6694" s="79"/>
    </row>
    <row r="6695" spans="1:22" ht="56.25" x14ac:dyDescent="0.3">
      <c r="A6695" s="16">
        <v>6690</v>
      </c>
      <c r="B6695" s="256" t="s">
        <v>2966</v>
      </c>
      <c r="C6695" s="256" t="s">
        <v>14888</v>
      </c>
      <c r="D6695" s="256" t="s">
        <v>14889</v>
      </c>
      <c r="E6695" s="256" t="s">
        <v>15308</v>
      </c>
      <c r="F6695" s="256"/>
      <c r="G6695" s="256" t="s">
        <v>9115</v>
      </c>
      <c r="H6695" s="502">
        <v>1075200</v>
      </c>
      <c r="I6695" s="257" t="s">
        <v>7128</v>
      </c>
      <c r="J6695" s="82"/>
      <c r="K6695" s="82"/>
      <c r="L6695" s="82"/>
      <c r="M6695" s="82"/>
      <c r="N6695" s="82"/>
      <c r="O6695" s="82"/>
      <c r="P6695" s="82"/>
      <c r="Q6695" s="82"/>
      <c r="R6695" s="16">
        <v>1075200</v>
      </c>
      <c r="S6695" s="75">
        <v>20</v>
      </c>
      <c r="T6695" s="256" t="s">
        <v>14655</v>
      </c>
      <c r="U6695" s="256"/>
      <c r="V6695" s="82"/>
    </row>
    <row r="6696" spans="1:22" ht="75" x14ac:dyDescent="0.3">
      <c r="A6696" s="16">
        <v>6691</v>
      </c>
      <c r="B6696" s="256" t="s">
        <v>679</v>
      </c>
      <c r="C6696" s="256" t="s">
        <v>680</v>
      </c>
      <c r="D6696" s="256" t="s">
        <v>681</v>
      </c>
      <c r="E6696" s="256" t="s">
        <v>1051</v>
      </c>
      <c r="F6696" s="256"/>
      <c r="G6696" s="256" t="s">
        <v>9115</v>
      </c>
      <c r="H6696" s="502">
        <v>1075200</v>
      </c>
      <c r="I6696" s="257" t="s">
        <v>9338</v>
      </c>
      <c r="J6696" s="82"/>
      <c r="K6696" s="82"/>
      <c r="L6696" s="82"/>
      <c r="M6696" s="82"/>
      <c r="N6696" s="82"/>
      <c r="O6696" s="82"/>
      <c r="P6696" s="82"/>
      <c r="Q6696" s="82"/>
      <c r="R6696" s="16">
        <v>1075200</v>
      </c>
      <c r="S6696" s="75">
        <v>40</v>
      </c>
      <c r="T6696" s="256" t="s">
        <v>14655</v>
      </c>
      <c r="U6696" s="256"/>
      <c r="V6696" s="82"/>
    </row>
    <row r="6697" spans="1:22" ht="56.25" x14ac:dyDescent="0.3">
      <c r="A6697" s="16">
        <v>6692</v>
      </c>
      <c r="B6697" s="256" t="s">
        <v>2966</v>
      </c>
      <c r="C6697" s="256" t="s">
        <v>14888</v>
      </c>
      <c r="D6697" s="256" t="s">
        <v>14889</v>
      </c>
      <c r="E6697" s="256" t="s">
        <v>15309</v>
      </c>
      <c r="F6697" s="157" t="s">
        <v>14449</v>
      </c>
      <c r="G6697" s="256" t="s">
        <v>9115</v>
      </c>
      <c r="H6697" s="502">
        <v>1075200</v>
      </c>
      <c r="I6697" s="257" t="s">
        <v>7128</v>
      </c>
      <c r="J6697" s="82"/>
      <c r="K6697" s="82"/>
      <c r="L6697" s="82"/>
      <c r="M6697" s="82"/>
      <c r="N6697" s="82"/>
      <c r="O6697" s="82"/>
      <c r="P6697" s="82"/>
      <c r="Q6697" s="82"/>
      <c r="R6697" s="16">
        <v>1075200</v>
      </c>
      <c r="S6697" s="75">
        <v>20</v>
      </c>
      <c r="T6697" s="256" t="s">
        <v>14655</v>
      </c>
      <c r="U6697" s="256"/>
      <c r="V6697" s="82"/>
    </row>
    <row r="6698" spans="1:22" ht="56.25" x14ac:dyDescent="0.3">
      <c r="A6698" s="16">
        <v>6693</v>
      </c>
      <c r="B6698" s="256" t="s">
        <v>1038</v>
      </c>
      <c r="C6698" s="256" t="s">
        <v>1039</v>
      </c>
      <c r="D6698" s="256" t="s">
        <v>1040</v>
      </c>
      <c r="E6698" s="256" t="s">
        <v>15310</v>
      </c>
      <c r="F6698" s="157" t="s">
        <v>14449</v>
      </c>
      <c r="G6698" s="256" t="s">
        <v>9115</v>
      </c>
      <c r="H6698" s="502">
        <v>1075200</v>
      </c>
      <c r="I6698" s="257" t="s">
        <v>9283</v>
      </c>
      <c r="J6698" s="82"/>
      <c r="K6698" s="82"/>
      <c r="L6698" s="82"/>
      <c r="M6698" s="82"/>
      <c r="N6698" s="82"/>
      <c r="O6698" s="82"/>
      <c r="P6698" s="82"/>
      <c r="Q6698" s="82"/>
      <c r="R6698" s="16">
        <v>1075200</v>
      </c>
      <c r="S6698" s="75">
        <v>32</v>
      </c>
      <c r="T6698" s="256" t="s">
        <v>14655</v>
      </c>
      <c r="U6698" s="256"/>
      <c r="V6698" s="82"/>
    </row>
    <row r="6699" spans="1:22" ht="56.25" x14ac:dyDescent="0.3">
      <c r="A6699" s="16">
        <v>6694</v>
      </c>
      <c r="B6699" s="256" t="s">
        <v>842</v>
      </c>
      <c r="C6699" s="256" t="s">
        <v>2247</v>
      </c>
      <c r="D6699" s="256" t="s">
        <v>1760</v>
      </c>
      <c r="E6699" s="256" t="s">
        <v>15311</v>
      </c>
      <c r="F6699" s="157" t="s">
        <v>14449</v>
      </c>
      <c r="G6699" s="256" t="s">
        <v>9115</v>
      </c>
      <c r="H6699" s="502">
        <v>1075200</v>
      </c>
      <c r="I6699" s="257" t="s">
        <v>9404</v>
      </c>
      <c r="J6699" s="82"/>
      <c r="K6699" s="82"/>
      <c r="L6699" s="82"/>
      <c r="M6699" s="82"/>
      <c r="N6699" s="82"/>
      <c r="O6699" s="82"/>
      <c r="P6699" s="82"/>
      <c r="Q6699" s="82"/>
      <c r="R6699" s="16">
        <v>1075200</v>
      </c>
      <c r="S6699" s="75">
        <v>30</v>
      </c>
      <c r="T6699" s="256" t="s">
        <v>14655</v>
      </c>
      <c r="U6699" s="256"/>
      <c r="V6699" s="82"/>
    </row>
    <row r="6700" spans="1:22" ht="300" x14ac:dyDescent="0.3">
      <c r="A6700" s="16">
        <v>6695</v>
      </c>
      <c r="B6700" s="77" t="s">
        <v>9072</v>
      </c>
      <c r="C6700" s="75" t="s">
        <v>4612</v>
      </c>
      <c r="D6700" s="75" t="s">
        <v>320</v>
      </c>
      <c r="E6700" s="75" t="s">
        <v>4613</v>
      </c>
      <c r="F6700" s="75"/>
      <c r="G6700" s="75" t="s">
        <v>33</v>
      </c>
      <c r="H6700" s="257">
        <v>578548</v>
      </c>
      <c r="I6700" s="257">
        <v>37</v>
      </c>
      <c r="J6700" s="75">
        <v>123984</v>
      </c>
      <c r="K6700" s="75">
        <v>30</v>
      </c>
      <c r="L6700" s="75">
        <v>123984</v>
      </c>
      <c r="M6700" s="75">
        <v>30</v>
      </c>
      <c r="N6700" s="75">
        <v>123984</v>
      </c>
      <c r="O6700" s="75">
        <v>30</v>
      </c>
      <c r="P6700" s="75">
        <v>123984</v>
      </c>
      <c r="Q6700" s="75">
        <v>30</v>
      </c>
      <c r="R6700" s="16">
        <v>1074484</v>
      </c>
      <c r="S6700" s="75">
        <v>157</v>
      </c>
      <c r="T6700" s="75" t="s">
        <v>213</v>
      </c>
      <c r="U6700" s="75" t="s">
        <v>35</v>
      </c>
      <c r="V6700" s="75" t="s">
        <v>9073</v>
      </c>
    </row>
    <row r="6701" spans="1:22" x14ac:dyDescent="0.3">
      <c r="A6701" s="16">
        <v>6696</v>
      </c>
      <c r="B6701" s="105" t="s">
        <v>842</v>
      </c>
      <c r="C6701" s="105" t="s">
        <v>14604</v>
      </c>
      <c r="D6701" s="105" t="s">
        <v>14605</v>
      </c>
      <c r="E6701" s="105" t="s">
        <v>14606</v>
      </c>
      <c r="F6701" s="105" t="s">
        <v>14449</v>
      </c>
      <c r="G6701" s="105" t="s">
        <v>9115</v>
      </c>
      <c r="H6701" s="104">
        <v>1074194.7</v>
      </c>
      <c r="I6701" s="104">
        <v>10</v>
      </c>
      <c r="J6701" s="105"/>
      <c r="K6701" s="105">
        <v>0</v>
      </c>
      <c r="L6701" s="105"/>
      <c r="M6701" s="105">
        <v>0</v>
      </c>
      <c r="N6701" s="105"/>
      <c r="O6701" s="105">
        <v>0</v>
      </c>
      <c r="P6701" s="105"/>
      <c r="Q6701" s="105">
        <v>0</v>
      </c>
      <c r="R6701" s="16">
        <v>1074194.7</v>
      </c>
      <c r="S6701" s="105">
        <v>10</v>
      </c>
      <c r="T6701" s="76" t="s">
        <v>15403</v>
      </c>
      <c r="U6701" s="105"/>
      <c r="V6701" s="105"/>
    </row>
    <row r="6702" spans="1:22" ht="37.5" x14ac:dyDescent="0.3">
      <c r="A6702" s="16">
        <v>6697</v>
      </c>
      <c r="B6702" s="124" t="s">
        <v>11341</v>
      </c>
      <c r="C6702" s="124" t="s">
        <v>15919</v>
      </c>
      <c r="D6702" s="124" t="s">
        <v>11343</v>
      </c>
      <c r="E6702" s="124" t="s">
        <v>15920</v>
      </c>
      <c r="F6702" s="124" t="s">
        <v>14449</v>
      </c>
      <c r="G6702" s="124" t="s">
        <v>7084</v>
      </c>
      <c r="H6702" s="179">
        <v>1074022.7</v>
      </c>
      <c r="I6702" s="179" t="s">
        <v>15921</v>
      </c>
      <c r="J6702" s="197"/>
      <c r="K6702" s="197"/>
      <c r="L6702" s="197"/>
      <c r="M6702" s="197"/>
      <c r="N6702" s="197"/>
      <c r="O6702" s="197"/>
      <c r="P6702" s="197"/>
      <c r="Q6702" s="197"/>
      <c r="R6702" s="16">
        <v>1074022.7</v>
      </c>
      <c r="S6702" s="209"/>
      <c r="T6702" s="213" t="s">
        <v>15902</v>
      </c>
      <c r="U6702" s="225"/>
      <c r="V6702" s="225"/>
    </row>
    <row r="6703" spans="1:22" ht="37.5" x14ac:dyDescent="0.3">
      <c r="A6703" s="16">
        <v>6698</v>
      </c>
      <c r="B6703" s="78" t="s">
        <v>13835</v>
      </c>
      <c r="C6703" s="78" t="s">
        <v>4549</v>
      </c>
      <c r="D6703" s="78" t="s">
        <v>12900</v>
      </c>
      <c r="E6703" s="78" t="s">
        <v>15590</v>
      </c>
      <c r="F6703" s="81" t="s">
        <v>14449</v>
      </c>
      <c r="G6703" s="78" t="s">
        <v>33</v>
      </c>
      <c r="H6703" s="87">
        <v>117806</v>
      </c>
      <c r="I6703" s="87">
        <v>3</v>
      </c>
      <c r="J6703" s="181">
        <v>212050</v>
      </c>
      <c r="K6703" s="181">
        <v>5</v>
      </c>
      <c r="L6703" s="181">
        <v>229014</v>
      </c>
      <c r="M6703" s="181">
        <v>5</v>
      </c>
      <c r="N6703" s="181">
        <v>247336</v>
      </c>
      <c r="O6703" s="181">
        <v>5</v>
      </c>
      <c r="P6703" s="81">
        <v>267122</v>
      </c>
      <c r="Q6703" s="81">
        <v>5</v>
      </c>
      <c r="R6703" s="16">
        <v>1073328</v>
      </c>
      <c r="S6703" s="77">
        <v>23</v>
      </c>
      <c r="T6703" s="76" t="s">
        <v>15751</v>
      </c>
      <c r="U6703" s="79"/>
      <c r="V6703" s="79"/>
    </row>
    <row r="6704" spans="1:22" ht="37.5" x14ac:dyDescent="0.3">
      <c r="A6704" s="16">
        <v>6699</v>
      </c>
      <c r="B6704" s="78" t="s">
        <v>13835</v>
      </c>
      <c r="C6704" s="78" t="s">
        <v>4549</v>
      </c>
      <c r="D6704" s="78" t="s">
        <v>12900</v>
      </c>
      <c r="E6704" s="78" t="s">
        <v>15591</v>
      </c>
      <c r="F6704" s="81" t="s">
        <v>14449</v>
      </c>
      <c r="G6704" s="78" t="s">
        <v>33</v>
      </c>
      <c r="H6704" s="87">
        <v>117806</v>
      </c>
      <c r="I6704" s="87">
        <v>3</v>
      </c>
      <c r="J6704" s="181">
        <v>212050</v>
      </c>
      <c r="K6704" s="181">
        <v>5</v>
      </c>
      <c r="L6704" s="181">
        <v>229014</v>
      </c>
      <c r="M6704" s="181">
        <v>5</v>
      </c>
      <c r="N6704" s="181">
        <v>247336</v>
      </c>
      <c r="O6704" s="181">
        <v>5</v>
      </c>
      <c r="P6704" s="81">
        <v>267122</v>
      </c>
      <c r="Q6704" s="81">
        <v>5</v>
      </c>
      <c r="R6704" s="16">
        <v>1073328</v>
      </c>
      <c r="S6704" s="77">
        <v>23</v>
      </c>
      <c r="T6704" s="76" t="s">
        <v>15751</v>
      </c>
      <c r="U6704" s="79"/>
      <c r="V6704" s="79"/>
    </row>
    <row r="6705" spans="1:22" ht="37.5" x14ac:dyDescent="0.3">
      <c r="A6705" s="16">
        <v>6700</v>
      </c>
      <c r="B6705" s="78" t="s">
        <v>13835</v>
      </c>
      <c r="C6705" s="78" t="s">
        <v>4549</v>
      </c>
      <c r="D6705" s="78" t="s">
        <v>12900</v>
      </c>
      <c r="E6705" s="78" t="s">
        <v>15592</v>
      </c>
      <c r="F6705" s="81" t="s">
        <v>14449</v>
      </c>
      <c r="G6705" s="78" t="s">
        <v>33</v>
      </c>
      <c r="H6705" s="87">
        <v>117806</v>
      </c>
      <c r="I6705" s="87">
        <v>3</v>
      </c>
      <c r="J6705" s="181">
        <v>212050</v>
      </c>
      <c r="K6705" s="181">
        <v>5</v>
      </c>
      <c r="L6705" s="181">
        <v>229014</v>
      </c>
      <c r="M6705" s="181">
        <v>5</v>
      </c>
      <c r="N6705" s="181">
        <v>247336</v>
      </c>
      <c r="O6705" s="181">
        <v>5</v>
      </c>
      <c r="P6705" s="81">
        <v>267122</v>
      </c>
      <c r="Q6705" s="81">
        <v>5</v>
      </c>
      <c r="R6705" s="16">
        <v>1073328</v>
      </c>
      <c r="S6705" s="77">
        <v>23</v>
      </c>
      <c r="T6705" s="76" t="s">
        <v>15751</v>
      </c>
      <c r="U6705" s="79"/>
      <c r="V6705" s="79"/>
    </row>
    <row r="6706" spans="1:22" ht="37.5" x14ac:dyDescent="0.3">
      <c r="A6706" s="16">
        <v>6701</v>
      </c>
      <c r="B6706" s="75" t="s">
        <v>13624</v>
      </c>
      <c r="C6706" s="75" t="s">
        <v>13625</v>
      </c>
      <c r="D6706" s="75" t="s">
        <v>13626</v>
      </c>
      <c r="E6706" s="75" t="s">
        <v>13748</v>
      </c>
      <c r="F6706" s="75"/>
      <c r="G6706" s="71" t="s">
        <v>9115</v>
      </c>
      <c r="H6706" s="104">
        <v>1072558.4099999999</v>
      </c>
      <c r="I6706" s="104" t="s">
        <v>13749</v>
      </c>
      <c r="J6706" s="104"/>
      <c r="K6706" s="104"/>
      <c r="L6706" s="104"/>
      <c r="M6706" s="104"/>
      <c r="N6706" s="104"/>
      <c r="O6706" s="104"/>
      <c r="P6706" s="104"/>
      <c r="Q6706" s="104"/>
      <c r="R6706" s="16">
        <v>1072558.4099999999</v>
      </c>
      <c r="S6706" s="339">
        <v>524</v>
      </c>
      <c r="T6706" s="92" t="s">
        <v>13573</v>
      </c>
      <c r="U6706" s="105"/>
      <c r="V6706" s="105" t="s">
        <v>13601</v>
      </c>
    </row>
    <row r="6707" spans="1:22" ht="56.25" x14ac:dyDescent="0.3">
      <c r="A6707" s="16">
        <v>6702</v>
      </c>
      <c r="B6707" s="77" t="s">
        <v>9074</v>
      </c>
      <c r="C6707" s="75" t="s">
        <v>9075</v>
      </c>
      <c r="D6707" s="75" t="s">
        <v>471</v>
      </c>
      <c r="E6707" s="75" t="s">
        <v>9076</v>
      </c>
      <c r="F6707" s="75"/>
      <c r="G6707" s="75" t="s">
        <v>1664</v>
      </c>
      <c r="H6707" s="257">
        <v>317849.99999999994</v>
      </c>
      <c r="I6707" s="257">
        <v>163</v>
      </c>
      <c r="J6707" s="75">
        <v>145234.375</v>
      </c>
      <c r="K6707" s="75">
        <v>71.5</v>
      </c>
      <c r="L6707" s="75">
        <v>203125</v>
      </c>
      <c r="M6707" s="75">
        <v>100</v>
      </c>
      <c r="N6707" s="75">
        <v>203125</v>
      </c>
      <c r="O6707" s="75">
        <v>100</v>
      </c>
      <c r="P6707" s="75">
        <v>203125</v>
      </c>
      <c r="Q6707" s="75">
        <v>100</v>
      </c>
      <c r="R6707" s="16">
        <v>1072459.375</v>
      </c>
      <c r="S6707" s="75">
        <v>534.5</v>
      </c>
      <c r="T6707" s="75" t="s">
        <v>213</v>
      </c>
      <c r="U6707" s="75" t="s">
        <v>7048</v>
      </c>
      <c r="V6707" s="75" t="s">
        <v>7048</v>
      </c>
    </row>
    <row r="6708" spans="1:22" ht="56.25" x14ac:dyDescent="0.3">
      <c r="A6708" s="16">
        <v>6703</v>
      </c>
      <c r="B6708" s="75" t="s">
        <v>7916</v>
      </c>
      <c r="C6708" s="75" t="s">
        <v>13412</v>
      </c>
      <c r="D6708" s="75" t="s">
        <v>13413</v>
      </c>
      <c r="E6708" s="75" t="s">
        <v>13414</v>
      </c>
      <c r="F6708" s="75"/>
      <c r="G6708" s="71" t="s">
        <v>9115</v>
      </c>
      <c r="H6708" s="106">
        <v>1072213</v>
      </c>
      <c r="I6708" s="344">
        <v>2</v>
      </c>
      <c r="J6708" s="104">
        <v>0</v>
      </c>
      <c r="K6708" s="104">
        <v>0</v>
      </c>
      <c r="L6708" s="104">
        <v>0</v>
      </c>
      <c r="M6708" s="104">
        <v>0</v>
      </c>
      <c r="N6708" s="104">
        <v>0</v>
      </c>
      <c r="O6708" s="104">
        <v>0</v>
      </c>
      <c r="P6708" s="104">
        <v>0</v>
      </c>
      <c r="Q6708" s="104">
        <v>0</v>
      </c>
      <c r="R6708" s="16">
        <v>1072213</v>
      </c>
      <c r="S6708" s="339">
        <v>2</v>
      </c>
      <c r="T6708" s="76" t="s">
        <v>13227</v>
      </c>
      <c r="U6708" s="105"/>
      <c r="V6708" s="105"/>
    </row>
    <row r="6709" spans="1:22" ht="75" x14ac:dyDescent="0.3">
      <c r="A6709" s="16">
        <v>6704</v>
      </c>
      <c r="B6709" s="370" t="s">
        <v>332</v>
      </c>
      <c r="C6709" s="111" t="s">
        <v>333</v>
      </c>
      <c r="D6709" s="111" t="s">
        <v>334</v>
      </c>
      <c r="E6709" s="111" t="s">
        <v>11261</v>
      </c>
      <c r="F6709" s="75"/>
      <c r="G6709" s="111" t="s">
        <v>9684</v>
      </c>
      <c r="H6709" s="108">
        <v>0</v>
      </c>
      <c r="I6709" s="108">
        <v>0</v>
      </c>
      <c r="J6709" s="111">
        <v>1072000</v>
      </c>
      <c r="K6709" s="111">
        <v>67</v>
      </c>
      <c r="L6709" s="111">
        <v>0</v>
      </c>
      <c r="M6709" s="111">
        <v>0</v>
      </c>
      <c r="N6709" s="111">
        <v>0</v>
      </c>
      <c r="O6709" s="111">
        <v>0</v>
      </c>
      <c r="P6709" s="111">
        <v>0</v>
      </c>
      <c r="Q6709" s="111">
        <v>0</v>
      </c>
      <c r="R6709" s="16">
        <v>1072000</v>
      </c>
      <c r="S6709" s="111">
        <v>0</v>
      </c>
      <c r="T6709" s="75" t="s">
        <v>1000</v>
      </c>
      <c r="U6709" s="75" t="s">
        <v>1097</v>
      </c>
      <c r="V6709" s="340" t="s">
        <v>199</v>
      </c>
    </row>
    <row r="6710" spans="1:22" ht="356.25" x14ac:dyDescent="0.3">
      <c r="A6710" s="16">
        <v>6705</v>
      </c>
      <c r="B6710" s="105" t="s">
        <v>993</v>
      </c>
      <c r="C6710" s="94" t="s">
        <v>3201</v>
      </c>
      <c r="D6710" s="94" t="s">
        <v>1889</v>
      </c>
      <c r="E6710" s="111" t="s">
        <v>11262</v>
      </c>
      <c r="F6710" s="75"/>
      <c r="G6710" s="111" t="s">
        <v>1493</v>
      </c>
      <c r="H6710" s="108">
        <v>1071308.28</v>
      </c>
      <c r="I6710" s="108">
        <v>10</v>
      </c>
      <c r="J6710" s="111">
        <v>0</v>
      </c>
      <c r="K6710" s="111">
        <v>0</v>
      </c>
      <c r="L6710" s="111">
        <v>0</v>
      </c>
      <c r="M6710" s="111">
        <v>0</v>
      </c>
      <c r="N6710" s="111">
        <v>0</v>
      </c>
      <c r="O6710" s="111">
        <v>0</v>
      </c>
      <c r="P6710" s="111">
        <v>0</v>
      </c>
      <c r="Q6710" s="111">
        <v>0</v>
      </c>
      <c r="R6710" s="16">
        <v>1071308.28</v>
      </c>
      <c r="S6710" s="111">
        <v>10</v>
      </c>
      <c r="T6710" s="75" t="s">
        <v>9133</v>
      </c>
      <c r="U6710" s="111" t="s">
        <v>83</v>
      </c>
      <c r="V6710" s="340" t="s">
        <v>199</v>
      </c>
    </row>
    <row r="6711" spans="1:22" ht="409.5" x14ac:dyDescent="0.3">
      <c r="A6711" s="16">
        <v>6706</v>
      </c>
      <c r="B6711" s="77" t="s">
        <v>2253</v>
      </c>
      <c r="C6711" s="75" t="s">
        <v>5825</v>
      </c>
      <c r="D6711" s="75" t="s">
        <v>5826</v>
      </c>
      <c r="E6711" s="75" t="s">
        <v>5827</v>
      </c>
      <c r="F6711" s="75"/>
      <c r="G6711" s="75" t="s">
        <v>1493</v>
      </c>
      <c r="H6711" s="257">
        <v>1071000</v>
      </c>
      <c r="I6711" s="257">
        <v>6</v>
      </c>
      <c r="J6711" s="75">
        <v>0</v>
      </c>
      <c r="K6711" s="75">
        <v>0</v>
      </c>
      <c r="L6711" s="75">
        <v>0</v>
      </c>
      <c r="M6711" s="75">
        <v>0</v>
      </c>
      <c r="N6711" s="75">
        <v>0</v>
      </c>
      <c r="O6711" s="75">
        <v>0</v>
      </c>
      <c r="P6711" s="75">
        <v>0</v>
      </c>
      <c r="Q6711" s="75">
        <v>0</v>
      </c>
      <c r="R6711" s="16">
        <v>1071000</v>
      </c>
      <c r="S6711" s="75">
        <v>6</v>
      </c>
      <c r="T6711" s="75" t="s">
        <v>76</v>
      </c>
      <c r="U6711" s="75"/>
      <c r="V6711" s="75"/>
    </row>
    <row r="6712" spans="1:22" ht="187.5" x14ac:dyDescent="0.3">
      <c r="A6712" s="16">
        <v>6707</v>
      </c>
      <c r="B6712" s="77" t="s">
        <v>6282</v>
      </c>
      <c r="C6712" s="75" t="s">
        <v>6283</v>
      </c>
      <c r="D6712" s="75" t="s">
        <v>6284</v>
      </c>
      <c r="E6712" s="75" t="s">
        <v>6285</v>
      </c>
      <c r="F6712" s="75"/>
      <c r="G6712" s="75" t="s">
        <v>1493</v>
      </c>
      <c r="H6712" s="257">
        <v>1071000</v>
      </c>
      <c r="I6712" s="257">
        <v>51</v>
      </c>
      <c r="J6712" s="75">
        <v>0</v>
      </c>
      <c r="K6712" s="75">
        <v>0</v>
      </c>
      <c r="L6712" s="75">
        <v>0</v>
      </c>
      <c r="M6712" s="75">
        <v>0</v>
      </c>
      <c r="N6712" s="75">
        <v>0</v>
      </c>
      <c r="O6712" s="75">
        <v>0</v>
      </c>
      <c r="P6712" s="75">
        <v>0</v>
      </c>
      <c r="Q6712" s="75">
        <v>0</v>
      </c>
      <c r="R6712" s="16">
        <v>1071000</v>
      </c>
      <c r="S6712" s="75">
        <v>51</v>
      </c>
      <c r="T6712" s="75" t="s">
        <v>76</v>
      </c>
      <c r="U6712" s="75"/>
      <c r="V6712" s="75"/>
    </row>
    <row r="6713" spans="1:22" x14ac:dyDescent="0.3">
      <c r="A6713" s="16">
        <v>6708</v>
      </c>
      <c r="B6713" s="105" t="s">
        <v>2117</v>
      </c>
      <c r="C6713" s="105" t="s">
        <v>1742</v>
      </c>
      <c r="D6713" s="105" t="s">
        <v>1743</v>
      </c>
      <c r="E6713" s="105" t="s">
        <v>15585</v>
      </c>
      <c r="F6713" s="105" t="s">
        <v>14449</v>
      </c>
      <c r="G6713" s="105" t="s">
        <v>9115</v>
      </c>
      <c r="H6713" s="104">
        <v>1070732.28</v>
      </c>
      <c r="I6713" s="104">
        <v>6</v>
      </c>
      <c r="J6713" s="105"/>
      <c r="K6713" s="105"/>
      <c r="L6713" s="105"/>
      <c r="M6713" s="105"/>
      <c r="N6713" s="105"/>
      <c r="O6713" s="105"/>
      <c r="P6713" s="105"/>
      <c r="Q6713" s="105"/>
      <c r="R6713" s="16">
        <f>H6713+J6713+L6713+N6713+P6713</f>
        <v>1070732.28</v>
      </c>
      <c r="S6713" s="105">
        <v>12</v>
      </c>
      <c r="T6713" s="76" t="s">
        <v>15403</v>
      </c>
      <c r="U6713" s="105"/>
      <c r="V6713" s="105"/>
    </row>
    <row r="6714" spans="1:22" ht="337.5" x14ac:dyDescent="0.3">
      <c r="A6714" s="16">
        <v>6709</v>
      </c>
      <c r="B6714" s="77" t="s">
        <v>5315</v>
      </c>
      <c r="C6714" s="75" t="s">
        <v>5316</v>
      </c>
      <c r="D6714" s="75" t="s">
        <v>5317</v>
      </c>
      <c r="E6714" s="75" t="s">
        <v>5318</v>
      </c>
      <c r="F6714" s="75"/>
      <c r="G6714" s="75" t="s">
        <v>1493</v>
      </c>
      <c r="H6714" s="257">
        <v>1070160</v>
      </c>
      <c r="I6714" s="257">
        <v>28</v>
      </c>
      <c r="J6714" s="75">
        <v>0</v>
      </c>
      <c r="K6714" s="75">
        <v>0</v>
      </c>
      <c r="L6714" s="75">
        <v>0</v>
      </c>
      <c r="M6714" s="75">
        <v>0</v>
      </c>
      <c r="N6714" s="75">
        <v>0</v>
      </c>
      <c r="O6714" s="75">
        <v>0</v>
      </c>
      <c r="P6714" s="75">
        <v>0</v>
      </c>
      <c r="Q6714" s="75">
        <v>0</v>
      </c>
      <c r="R6714" s="16">
        <v>1070160</v>
      </c>
      <c r="S6714" s="75">
        <v>28</v>
      </c>
      <c r="T6714" s="75" t="s">
        <v>76</v>
      </c>
      <c r="U6714" s="75" t="s">
        <v>2567</v>
      </c>
      <c r="V6714" s="75" t="s">
        <v>3248</v>
      </c>
    </row>
    <row r="6715" spans="1:22" ht="75" x14ac:dyDescent="0.3">
      <c r="A6715" s="16">
        <v>6710</v>
      </c>
      <c r="B6715" s="75" t="s">
        <v>264</v>
      </c>
      <c r="C6715" s="75" t="s">
        <v>265</v>
      </c>
      <c r="D6715" s="75" t="s">
        <v>266</v>
      </c>
      <c r="E6715" s="75" t="s">
        <v>13201</v>
      </c>
      <c r="F6715" s="75"/>
      <c r="G6715" s="71" t="s">
        <v>9115</v>
      </c>
      <c r="H6715" s="104">
        <v>1069581.04</v>
      </c>
      <c r="I6715" s="104" t="s">
        <v>9130</v>
      </c>
      <c r="J6715" s="104"/>
      <c r="K6715" s="104"/>
      <c r="L6715" s="104"/>
      <c r="M6715" s="104"/>
      <c r="N6715" s="104"/>
      <c r="O6715" s="104"/>
      <c r="P6715" s="104"/>
      <c r="Q6715" s="104"/>
      <c r="R6715" s="16">
        <v>1069581.04</v>
      </c>
      <c r="S6715" s="339">
        <v>3</v>
      </c>
      <c r="T6715" s="76" t="s">
        <v>12910</v>
      </c>
      <c r="U6715" s="105" t="s">
        <v>2567</v>
      </c>
      <c r="V6715" s="105"/>
    </row>
    <row r="6716" spans="1:22" ht="243.75" x14ac:dyDescent="0.3">
      <c r="A6716" s="16">
        <v>6711</v>
      </c>
      <c r="B6716" s="77" t="s">
        <v>5676</v>
      </c>
      <c r="C6716" s="75" t="s">
        <v>5677</v>
      </c>
      <c r="D6716" s="75" t="s">
        <v>5678</v>
      </c>
      <c r="E6716" s="75" t="s">
        <v>5679</v>
      </c>
      <c r="F6716" s="75"/>
      <c r="G6716" s="75" t="s">
        <v>1493</v>
      </c>
      <c r="H6716" s="257">
        <v>1067888</v>
      </c>
      <c r="I6716" s="257">
        <v>496</v>
      </c>
      <c r="J6716" s="75">
        <v>0</v>
      </c>
      <c r="K6716" s="75">
        <v>0</v>
      </c>
      <c r="L6716" s="75">
        <v>0</v>
      </c>
      <c r="M6716" s="75">
        <v>0</v>
      </c>
      <c r="N6716" s="75">
        <v>0</v>
      </c>
      <c r="O6716" s="75">
        <v>0</v>
      </c>
      <c r="P6716" s="75">
        <v>0</v>
      </c>
      <c r="Q6716" s="75">
        <v>0</v>
      </c>
      <c r="R6716" s="16">
        <v>1067888</v>
      </c>
      <c r="S6716" s="75">
        <v>496</v>
      </c>
      <c r="T6716" s="75" t="s">
        <v>76</v>
      </c>
      <c r="U6716" s="75" t="s">
        <v>3459</v>
      </c>
      <c r="V6716" s="75" t="s">
        <v>3460</v>
      </c>
    </row>
    <row r="6717" spans="1:22" ht="409.5" x14ac:dyDescent="0.3">
      <c r="A6717" s="16">
        <v>6712</v>
      </c>
      <c r="B6717" s="77" t="s">
        <v>384</v>
      </c>
      <c r="C6717" s="75" t="s">
        <v>6390</v>
      </c>
      <c r="D6717" s="75" t="s">
        <v>6391</v>
      </c>
      <c r="E6717" s="75" t="s">
        <v>6553</v>
      </c>
      <c r="F6717" s="75"/>
      <c r="G6717" s="75" t="s">
        <v>1493</v>
      </c>
      <c r="H6717" s="257">
        <v>1067325</v>
      </c>
      <c r="I6717" s="257">
        <v>1</v>
      </c>
      <c r="J6717" s="75">
        <v>0</v>
      </c>
      <c r="K6717" s="75">
        <v>0</v>
      </c>
      <c r="L6717" s="75">
        <v>0</v>
      </c>
      <c r="M6717" s="75">
        <v>0</v>
      </c>
      <c r="N6717" s="75">
        <v>0</v>
      </c>
      <c r="O6717" s="75">
        <v>0</v>
      </c>
      <c r="P6717" s="75">
        <v>0</v>
      </c>
      <c r="Q6717" s="75">
        <v>0</v>
      </c>
      <c r="R6717" s="16">
        <v>1067325</v>
      </c>
      <c r="S6717" s="75">
        <v>1</v>
      </c>
      <c r="T6717" s="75" t="s">
        <v>76</v>
      </c>
      <c r="U6717" s="75"/>
      <c r="V6717" s="75"/>
    </row>
    <row r="6718" spans="1:22" ht="409.5" x14ac:dyDescent="0.3">
      <c r="A6718" s="16">
        <v>6713</v>
      </c>
      <c r="B6718" s="77" t="s">
        <v>4845</v>
      </c>
      <c r="C6718" s="75" t="s">
        <v>4846</v>
      </c>
      <c r="D6718" s="75" t="s">
        <v>4847</v>
      </c>
      <c r="E6718" s="75" t="s">
        <v>4848</v>
      </c>
      <c r="F6718" s="75"/>
      <c r="G6718" s="75" t="s">
        <v>33</v>
      </c>
      <c r="H6718" s="257">
        <v>171340</v>
      </c>
      <c r="I6718" s="257">
        <v>260</v>
      </c>
      <c r="J6718" s="75">
        <v>223401.5</v>
      </c>
      <c r="K6718" s="75">
        <v>290</v>
      </c>
      <c r="L6718" s="75">
        <v>223401.5</v>
      </c>
      <c r="M6718" s="75">
        <v>290</v>
      </c>
      <c r="N6718" s="75">
        <v>223401.5</v>
      </c>
      <c r="O6718" s="75">
        <v>290</v>
      </c>
      <c r="P6718" s="75">
        <v>223401.5</v>
      </c>
      <c r="Q6718" s="75">
        <v>290</v>
      </c>
      <c r="R6718" s="16">
        <v>1064946</v>
      </c>
      <c r="S6718" s="75">
        <v>1420</v>
      </c>
      <c r="T6718" s="75" t="s">
        <v>25</v>
      </c>
      <c r="U6718" s="75" t="s">
        <v>89</v>
      </c>
      <c r="V6718" s="75" t="s">
        <v>11246</v>
      </c>
    </row>
    <row r="6719" spans="1:22" ht="56.25" x14ac:dyDescent="0.3">
      <c r="A6719" s="16">
        <v>6714</v>
      </c>
      <c r="B6719" s="77" t="s">
        <v>9077</v>
      </c>
      <c r="C6719" s="75" t="s">
        <v>4097</v>
      </c>
      <c r="D6719" s="75" t="s">
        <v>5675</v>
      </c>
      <c r="E6719" s="75" t="s">
        <v>4098</v>
      </c>
      <c r="F6719" s="75"/>
      <c r="G6719" s="75" t="s">
        <v>33</v>
      </c>
      <c r="H6719" s="257">
        <v>93900</v>
      </c>
      <c r="I6719" s="257">
        <v>30</v>
      </c>
      <c r="J6719" s="75">
        <v>242550</v>
      </c>
      <c r="K6719" s="75">
        <v>30</v>
      </c>
      <c r="L6719" s="75">
        <v>242550</v>
      </c>
      <c r="M6719" s="75">
        <v>30</v>
      </c>
      <c r="N6719" s="75">
        <v>242550</v>
      </c>
      <c r="O6719" s="75">
        <v>30</v>
      </c>
      <c r="P6719" s="75">
        <v>242550</v>
      </c>
      <c r="Q6719" s="75">
        <v>30</v>
      </c>
      <c r="R6719" s="16">
        <v>1064100</v>
      </c>
      <c r="S6719" s="75">
        <v>150</v>
      </c>
      <c r="T6719" s="75" t="s">
        <v>213</v>
      </c>
      <c r="U6719" s="75" t="s">
        <v>7048</v>
      </c>
      <c r="V6719" s="75" t="s">
        <v>7048</v>
      </c>
    </row>
    <row r="6720" spans="1:22" ht="356.25" x14ac:dyDescent="0.3">
      <c r="A6720" s="16">
        <v>6715</v>
      </c>
      <c r="B6720" s="77" t="s">
        <v>2062</v>
      </c>
      <c r="C6720" s="75" t="s">
        <v>2063</v>
      </c>
      <c r="D6720" s="75" t="s">
        <v>2064</v>
      </c>
      <c r="E6720" s="75" t="s">
        <v>6604</v>
      </c>
      <c r="F6720" s="75"/>
      <c r="G6720" s="75" t="s">
        <v>7035</v>
      </c>
      <c r="H6720" s="257">
        <v>1064000</v>
      </c>
      <c r="I6720" s="257">
        <v>190</v>
      </c>
      <c r="J6720" s="75">
        <v>0</v>
      </c>
      <c r="K6720" s="75">
        <v>0</v>
      </c>
      <c r="L6720" s="75">
        <v>0</v>
      </c>
      <c r="M6720" s="75">
        <v>0</v>
      </c>
      <c r="N6720" s="75">
        <v>0</v>
      </c>
      <c r="O6720" s="75">
        <v>0</v>
      </c>
      <c r="P6720" s="75">
        <v>0</v>
      </c>
      <c r="Q6720" s="75">
        <v>0</v>
      </c>
      <c r="R6720" s="16">
        <v>1064000</v>
      </c>
      <c r="S6720" s="75">
        <v>190</v>
      </c>
      <c r="T6720" s="75" t="s">
        <v>76</v>
      </c>
      <c r="U6720" s="75"/>
      <c r="V6720" s="75"/>
    </row>
    <row r="6721" spans="1:22" ht="37.5" x14ac:dyDescent="0.3">
      <c r="A6721" s="16">
        <v>6716</v>
      </c>
      <c r="B6721" s="77" t="s">
        <v>1676</v>
      </c>
      <c r="C6721" s="75" t="s">
        <v>1677</v>
      </c>
      <c r="D6721" s="75" t="s">
        <v>844</v>
      </c>
      <c r="E6721" s="75" t="s">
        <v>1676</v>
      </c>
      <c r="F6721" s="75"/>
      <c r="G6721" s="75" t="s">
        <v>9115</v>
      </c>
      <c r="H6721" s="257">
        <v>1064000</v>
      </c>
      <c r="I6721" s="257" t="s">
        <v>10565</v>
      </c>
      <c r="J6721" s="75"/>
      <c r="K6721" s="75"/>
      <c r="L6721" s="75"/>
      <c r="M6721" s="75"/>
      <c r="N6721" s="75"/>
      <c r="O6721" s="75"/>
      <c r="P6721" s="75"/>
      <c r="Q6721" s="75"/>
      <c r="R6721" s="16">
        <v>1064000</v>
      </c>
      <c r="S6721" s="75">
        <v>19</v>
      </c>
      <c r="T6721" s="75" t="s">
        <v>76</v>
      </c>
      <c r="U6721" s="75" t="s">
        <v>61</v>
      </c>
      <c r="V6721" s="75" t="s">
        <v>10564</v>
      </c>
    </row>
    <row r="6722" spans="1:22" ht="93.75" x14ac:dyDescent="0.3">
      <c r="A6722" s="16">
        <v>6717</v>
      </c>
      <c r="B6722" s="77" t="s">
        <v>1109</v>
      </c>
      <c r="C6722" s="75" t="s">
        <v>1110</v>
      </c>
      <c r="D6722" s="75" t="s">
        <v>1414</v>
      </c>
      <c r="E6722" s="75" t="s">
        <v>10684</v>
      </c>
      <c r="F6722" s="75"/>
      <c r="G6722" s="75" t="s">
        <v>9115</v>
      </c>
      <c r="H6722" s="257">
        <v>1064000</v>
      </c>
      <c r="I6722" s="257" t="s">
        <v>9113</v>
      </c>
      <c r="J6722" s="75"/>
      <c r="K6722" s="75"/>
      <c r="L6722" s="75"/>
      <c r="M6722" s="75"/>
      <c r="N6722" s="75"/>
      <c r="O6722" s="75"/>
      <c r="P6722" s="75"/>
      <c r="Q6722" s="75"/>
      <c r="R6722" s="16">
        <v>1064000</v>
      </c>
      <c r="S6722" s="75">
        <v>1</v>
      </c>
      <c r="T6722" s="75" t="s">
        <v>76</v>
      </c>
      <c r="U6722" s="75" t="s">
        <v>2567</v>
      </c>
      <c r="V6722" s="75" t="s">
        <v>10685</v>
      </c>
    </row>
    <row r="6723" spans="1:22" ht="150" x14ac:dyDescent="0.3">
      <c r="A6723" s="16">
        <v>6718</v>
      </c>
      <c r="B6723" s="78" t="s">
        <v>532</v>
      </c>
      <c r="C6723" s="78" t="s">
        <v>533</v>
      </c>
      <c r="D6723" s="78" t="s">
        <v>517</v>
      </c>
      <c r="E6723" s="78" t="s">
        <v>14548</v>
      </c>
      <c r="F6723" s="76" t="s">
        <v>14449</v>
      </c>
      <c r="G6723" s="78" t="s">
        <v>9125</v>
      </c>
      <c r="H6723" s="503">
        <v>1064000</v>
      </c>
      <c r="I6723" s="87" t="s">
        <v>9266</v>
      </c>
      <c r="J6723" s="76"/>
      <c r="K6723" s="76"/>
      <c r="L6723" s="76"/>
      <c r="M6723" s="76"/>
      <c r="N6723" s="76"/>
      <c r="O6723" s="76"/>
      <c r="P6723" s="76"/>
      <c r="Q6723" s="76"/>
      <c r="R6723" s="16">
        <v>1064000</v>
      </c>
      <c r="S6723" s="77">
        <v>4</v>
      </c>
      <c r="T6723" s="78" t="s">
        <v>14450</v>
      </c>
      <c r="U6723" s="75"/>
      <c r="V6723" s="79"/>
    </row>
    <row r="6724" spans="1:22" ht="112.5" x14ac:dyDescent="0.3">
      <c r="A6724" s="16">
        <v>6719</v>
      </c>
      <c r="B6724" s="256" t="s">
        <v>4958</v>
      </c>
      <c r="C6724" s="256" t="s">
        <v>4957</v>
      </c>
      <c r="D6724" s="256" t="s">
        <v>4959</v>
      </c>
      <c r="E6724" s="256" t="s">
        <v>15312</v>
      </c>
      <c r="F6724" s="157" t="s">
        <v>14449</v>
      </c>
      <c r="G6724" s="256" t="s">
        <v>9122</v>
      </c>
      <c r="H6724" s="502">
        <v>1064000</v>
      </c>
      <c r="I6724" s="257" t="s">
        <v>7082</v>
      </c>
      <c r="J6724" s="82"/>
      <c r="K6724" s="82"/>
      <c r="L6724" s="82"/>
      <c r="M6724" s="82"/>
      <c r="N6724" s="82"/>
      <c r="O6724" s="82"/>
      <c r="P6724" s="82"/>
      <c r="Q6724" s="82"/>
      <c r="R6724" s="16">
        <v>1064000</v>
      </c>
      <c r="S6724" s="75">
        <v>500</v>
      </c>
      <c r="T6724" s="256" t="s">
        <v>14655</v>
      </c>
      <c r="U6724" s="256"/>
      <c r="V6724" s="82"/>
    </row>
    <row r="6725" spans="1:22" ht="93.75" x14ac:dyDescent="0.3">
      <c r="A6725" s="16">
        <v>6720</v>
      </c>
      <c r="B6725" s="256" t="s">
        <v>514</v>
      </c>
      <c r="C6725" s="256" t="s">
        <v>2281</v>
      </c>
      <c r="D6725" s="256" t="s">
        <v>2282</v>
      </c>
      <c r="E6725" s="256" t="s">
        <v>15313</v>
      </c>
      <c r="F6725" s="157" t="s">
        <v>14449</v>
      </c>
      <c r="G6725" s="256" t="s">
        <v>9115</v>
      </c>
      <c r="H6725" s="502">
        <v>1064000</v>
      </c>
      <c r="I6725" s="257" t="s">
        <v>9120</v>
      </c>
      <c r="J6725" s="82"/>
      <c r="K6725" s="82"/>
      <c r="L6725" s="82"/>
      <c r="M6725" s="82"/>
      <c r="N6725" s="82"/>
      <c r="O6725" s="82"/>
      <c r="P6725" s="82"/>
      <c r="Q6725" s="82"/>
      <c r="R6725" s="16">
        <v>1064000</v>
      </c>
      <c r="S6725" s="75">
        <v>2</v>
      </c>
      <c r="T6725" s="256" t="s">
        <v>14655</v>
      </c>
      <c r="U6725" s="256"/>
      <c r="V6725" s="82"/>
    </row>
    <row r="6726" spans="1:22" ht="56.25" x14ac:dyDescent="0.3">
      <c r="A6726" s="16">
        <v>6721</v>
      </c>
      <c r="B6726" s="77" t="s">
        <v>9078</v>
      </c>
      <c r="C6726" s="75" t="s">
        <v>6999</v>
      </c>
      <c r="D6726" s="75" t="s">
        <v>2848</v>
      </c>
      <c r="E6726" s="75" t="s">
        <v>7000</v>
      </c>
      <c r="F6726" s="75"/>
      <c r="G6726" s="75" t="s">
        <v>1664</v>
      </c>
      <c r="H6726" s="257">
        <v>218063.99999999997</v>
      </c>
      <c r="I6726" s="257">
        <v>24</v>
      </c>
      <c r="J6726" s="75">
        <v>211393.81999999998</v>
      </c>
      <c r="K6726" s="75">
        <v>22</v>
      </c>
      <c r="L6726" s="75">
        <v>211393.81999999998</v>
      </c>
      <c r="M6726" s="75">
        <v>22</v>
      </c>
      <c r="N6726" s="75">
        <v>211393.81999999998</v>
      </c>
      <c r="O6726" s="75">
        <v>22</v>
      </c>
      <c r="P6726" s="75">
        <v>211393.81999999998</v>
      </c>
      <c r="Q6726" s="75">
        <v>22</v>
      </c>
      <c r="R6726" s="16">
        <v>1063639.2799999998</v>
      </c>
      <c r="S6726" s="75">
        <v>112</v>
      </c>
      <c r="T6726" s="75" t="s">
        <v>213</v>
      </c>
      <c r="U6726" s="75" t="s">
        <v>7048</v>
      </c>
      <c r="V6726" s="75" t="s">
        <v>7048</v>
      </c>
    </row>
    <row r="6727" spans="1:22" ht="56.25" x14ac:dyDescent="0.3">
      <c r="A6727" s="16">
        <v>6722</v>
      </c>
      <c r="B6727" s="77" t="s">
        <v>417</v>
      </c>
      <c r="C6727" s="75" t="s">
        <v>1577</v>
      </c>
      <c r="D6727" s="75" t="s">
        <v>1578</v>
      </c>
      <c r="E6727" s="75" t="s">
        <v>10467</v>
      </c>
      <c r="F6727" s="75"/>
      <c r="G6727" s="75" t="s">
        <v>9115</v>
      </c>
      <c r="H6727" s="257">
        <v>1063187.5</v>
      </c>
      <c r="I6727" s="257" t="s">
        <v>9130</v>
      </c>
      <c r="J6727" s="75"/>
      <c r="K6727" s="75"/>
      <c r="L6727" s="75"/>
      <c r="M6727" s="75"/>
      <c r="N6727" s="75"/>
      <c r="O6727" s="75"/>
      <c r="P6727" s="75"/>
      <c r="Q6727" s="75"/>
      <c r="R6727" s="16">
        <v>1063187.5</v>
      </c>
      <c r="S6727" s="75">
        <v>3</v>
      </c>
      <c r="T6727" s="75" t="s">
        <v>76</v>
      </c>
      <c r="U6727" s="75" t="s">
        <v>2567</v>
      </c>
      <c r="V6727" s="75" t="s">
        <v>5437</v>
      </c>
    </row>
    <row r="6728" spans="1:22" ht="93.75" x14ac:dyDescent="0.3">
      <c r="A6728" s="16">
        <v>6723</v>
      </c>
      <c r="B6728" s="77" t="s">
        <v>4500</v>
      </c>
      <c r="C6728" s="75" t="s">
        <v>9324</v>
      </c>
      <c r="D6728" s="75" t="s">
        <v>9325</v>
      </c>
      <c r="E6728" s="75" t="s">
        <v>9326</v>
      </c>
      <c r="F6728" s="75"/>
      <c r="G6728" s="75" t="s">
        <v>9115</v>
      </c>
      <c r="H6728" s="257">
        <v>1062976.32</v>
      </c>
      <c r="I6728" s="257" t="s">
        <v>9266</v>
      </c>
      <c r="J6728" s="75"/>
      <c r="K6728" s="75"/>
      <c r="L6728" s="75"/>
      <c r="M6728" s="75"/>
      <c r="N6728" s="75"/>
      <c r="O6728" s="75"/>
      <c r="P6728" s="75"/>
      <c r="Q6728" s="75"/>
      <c r="R6728" s="16">
        <v>1062976.32</v>
      </c>
      <c r="S6728" s="75">
        <v>4</v>
      </c>
      <c r="T6728" s="75" t="s">
        <v>1326</v>
      </c>
      <c r="U6728" s="75"/>
      <c r="V6728" s="75"/>
    </row>
    <row r="6729" spans="1:22" x14ac:dyDescent="0.3">
      <c r="A6729" s="16">
        <v>6724</v>
      </c>
      <c r="B6729" s="77" t="s">
        <v>2062</v>
      </c>
      <c r="C6729" s="75" t="s">
        <v>4434</v>
      </c>
      <c r="D6729" s="75" t="s">
        <v>1954</v>
      </c>
      <c r="E6729" s="75" t="s">
        <v>10569</v>
      </c>
      <c r="F6729" s="75"/>
      <c r="G6729" s="75" t="s">
        <v>7084</v>
      </c>
      <c r="H6729" s="257">
        <v>1062880</v>
      </c>
      <c r="I6729" s="257" t="s">
        <v>10771</v>
      </c>
      <c r="J6729" s="75"/>
      <c r="K6729" s="75"/>
      <c r="L6729" s="75"/>
      <c r="M6729" s="75"/>
      <c r="N6729" s="75"/>
      <c r="O6729" s="75"/>
      <c r="P6729" s="75"/>
      <c r="Q6729" s="75"/>
      <c r="R6729" s="16">
        <v>1062880</v>
      </c>
      <c r="S6729" s="75">
        <v>146</v>
      </c>
      <c r="T6729" s="75" t="s">
        <v>76</v>
      </c>
      <c r="U6729" s="75" t="s">
        <v>2567</v>
      </c>
      <c r="V6729" s="75" t="s">
        <v>10761</v>
      </c>
    </row>
    <row r="6730" spans="1:22" ht="75" x14ac:dyDescent="0.3">
      <c r="A6730" s="16">
        <v>6725</v>
      </c>
      <c r="B6730" s="77" t="s">
        <v>326</v>
      </c>
      <c r="C6730" s="75" t="s">
        <v>327</v>
      </c>
      <c r="D6730" s="75" t="s">
        <v>328</v>
      </c>
      <c r="E6730" s="75" t="s">
        <v>1639</v>
      </c>
      <c r="F6730" s="75" t="s">
        <v>1640</v>
      </c>
      <c r="G6730" s="75" t="s">
        <v>24</v>
      </c>
      <c r="H6730" s="257">
        <v>1062500</v>
      </c>
      <c r="I6730" s="257">
        <v>2500</v>
      </c>
      <c r="J6730" s="75">
        <v>0</v>
      </c>
      <c r="K6730" s="75">
        <v>0</v>
      </c>
      <c r="L6730" s="75">
        <v>0</v>
      </c>
      <c r="M6730" s="75">
        <v>0</v>
      </c>
      <c r="N6730" s="75">
        <v>0</v>
      </c>
      <c r="O6730" s="75">
        <v>0</v>
      </c>
      <c r="P6730" s="75">
        <v>0</v>
      </c>
      <c r="Q6730" s="75">
        <v>0</v>
      </c>
      <c r="R6730" s="16">
        <v>1062500</v>
      </c>
      <c r="S6730" s="75">
        <v>2500</v>
      </c>
      <c r="T6730" s="75" t="s">
        <v>913</v>
      </c>
      <c r="U6730" s="75" t="s">
        <v>83</v>
      </c>
      <c r="V6730" s="75" t="s">
        <v>1533</v>
      </c>
    </row>
    <row r="6731" spans="1:22" ht="37.5" x14ac:dyDescent="0.3">
      <c r="A6731" s="16">
        <v>6726</v>
      </c>
      <c r="B6731" s="77" t="s">
        <v>3340</v>
      </c>
      <c r="C6731" s="75" t="s">
        <v>3339</v>
      </c>
      <c r="D6731" s="75" t="s">
        <v>1764</v>
      </c>
      <c r="E6731" s="75" t="s">
        <v>10992</v>
      </c>
      <c r="F6731" s="75"/>
      <c r="G6731" s="75" t="s">
        <v>1493</v>
      </c>
      <c r="H6731" s="257">
        <v>212486.39999999999</v>
      </c>
      <c r="I6731" s="257">
        <v>40</v>
      </c>
      <c r="J6731" s="75">
        <v>212486.39999999999</v>
      </c>
      <c r="K6731" s="75">
        <v>40</v>
      </c>
      <c r="L6731" s="75">
        <v>212486.39999999999</v>
      </c>
      <c r="M6731" s="75">
        <v>40</v>
      </c>
      <c r="N6731" s="75">
        <v>212486.39999999999</v>
      </c>
      <c r="O6731" s="75">
        <v>40</v>
      </c>
      <c r="P6731" s="75">
        <v>212486.39999999999</v>
      </c>
      <c r="Q6731" s="75">
        <v>40</v>
      </c>
      <c r="R6731" s="16">
        <v>1062432</v>
      </c>
      <c r="S6731" s="75">
        <v>200</v>
      </c>
      <c r="T6731" s="75" t="s">
        <v>1113</v>
      </c>
      <c r="U6731" s="75" t="s">
        <v>1097</v>
      </c>
      <c r="V6731" s="340" t="s">
        <v>199</v>
      </c>
    </row>
    <row r="6732" spans="1:22" ht="56.25" x14ac:dyDescent="0.3">
      <c r="A6732" s="16">
        <v>6727</v>
      </c>
      <c r="B6732" s="78" t="s">
        <v>3749</v>
      </c>
      <c r="C6732" s="78" t="s">
        <v>3748</v>
      </c>
      <c r="D6732" s="78" t="s">
        <v>3750</v>
      </c>
      <c r="E6732" s="78" t="s">
        <v>14630</v>
      </c>
      <c r="F6732" s="76" t="s">
        <v>14449</v>
      </c>
      <c r="G6732" s="78" t="s">
        <v>9115</v>
      </c>
      <c r="H6732" s="503">
        <v>1062304.32</v>
      </c>
      <c r="I6732" s="87" t="s">
        <v>9113</v>
      </c>
      <c r="J6732" s="76"/>
      <c r="K6732" s="76"/>
      <c r="L6732" s="76"/>
      <c r="M6732" s="76"/>
      <c r="N6732" s="76"/>
      <c r="O6732" s="76"/>
      <c r="P6732" s="76"/>
      <c r="Q6732" s="76"/>
      <c r="R6732" s="16">
        <v>1062304.32</v>
      </c>
      <c r="S6732" s="77">
        <v>1</v>
      </c>
      <c r="T6732" s="77" t="s">
        <v>14570</v>
      </c>
      <c r="U6732" s="75"/>
      <c r="V6732" s="79"/>
    </row>
    <row r="6733" spans="1:22" ht="56.25" x14ac:dyDescent="0.3">
      <c r="A6733" s="16">
        <v>6728</v>
      </c>
      <c r="B6733" s="256" t="s">
        <v>417</v>
      </c>
      <c r="C6733" s="256" t="s">
        <v>726</v>
      </c>
      <c r="D6733" s="256" t="s">
        <v>727</v>
      </c>
      <c r="E6733" s="256" t="s">
        <v>15314</v>
      </c>
      <c r="F6733" s="157" t="s">
        <v>14449</v>
      </c>
      <c r="G6733" s="256" t="s">
        <v>9115</v>
      </c>
      <c r="H6733" s="502">
        <v>1061760</v>
      </c>
      <c r="I6733" s="257" t="s">
        <v>9207</v>
      </c>
      <c r="J6733" s="82"/>
      <c r="K6733" s="82"/>
      <c r="L6733" s="82"/>
      <c r="M6733" s="82"/>
      <c r="N6733" s="82"/>
      <c r="O6733" s="82"/>
      <c r="P6733" s="82"/>
      <c r="Q6733" s="82"/>
      <c r="R6733" s="16">
        <v>1061760</v>
      </c>
      <c r="S6733" s="75">
        <v>60</v>
      </c>
      <c r="T6733" s="256" t="s">
        <v>14655</v>
      </c>
      <c r="U6733" s="256"/>
      <c r="V6733" s="82"/>
    </row>
    <row r="6734" spans="1:22" ht="356.25" x14ac:dyDescent="0.3">
      <c r="A6734" s="16">
        <v>6729</v>
      </c>
      <c r="B6734" s="77" t="s">
        <v>9079</v>
      </c>
      <c r="C6734" s="75" t="s">
        <v>916</v>
      </c>
      <c r="D6734" s="75" t="s">
        <v>915</v>
      </c>
      <c r="E6734" s="75" t="s">
        <v>917</v>
      </c>
      <c r="F6734" s="75"/>
      <c r="G6734" s="75" t="s">
        <v>33</v>
      </c>
      <c r="H6734" s="257">
        <v>137491.99999999997</v>
      </c>
      <c r="I6734" s="257">
        <v>77</v>
      </c>
      <c r="J6734" s="75">
        <v>259155</v>
      </c>
      <c r="K6734" s="75">
        <v>117</v>
      </c>
      <c r="L6734" s="75">
        <v>221500</v>
      </c>
      <c r="M6734" s="75">
        <v>100</v>
      </c>
      <c r="N6734" s="75">
        <v>221500</v>
      </c>
      <c r="O6734" s="75">
        <v>100</v>
      </c>
      <c r="P6734" s="75">
        <v>221500</v>
      </c>
      <c r="Q6734" s="75">
        <v>100</v>
      </c>
      <c r="R6734" s="16">
        <v>1061147</v>
      </c>
      <c r="S6734" s="75">
        <v>494</v>
      </c>
      <c r="T6734" s="75" t="s">
        <v>213</v>
      </c>
      <c r="U6734" s="75" t="s">
        <v>35</v>
      </c>
      <c r="V6734" s="75" t="s">
        <v>470</v>
      </c>
    </row>
    <row r="6735" spans="1:22" ht="75" x14ac:dyDescent="0.3">
      <c r="A6735" s="16">
        <v>6730</v>
      </c>
      <c r="B6735" s="75" t="s">
        <v>66</v>
      </c>
      <c r="C6735" s="75" t="s">
        <v>1332</v>
      </c>
      <c r="D6735" s="75" t="s">
        <v>1333</v>
      </c>
      <c r="E6735" s="75" t="s">
        <v>13550</v>
      </c>
      <c r="F6735" s="75"/>
      <c r="G6735" s="71" t="s">
        <v>9115</v>
      </c>
      <c r="H6735" s="106">
        <v>1061061.1200000001</v>
      </c>
      <c r="I6735" s="104" t="s">
        <v>9120</v>
      </c>
      <c r="J6735" s="104">
        <v>0</v>
      </c>
      <c r="K6735" s="104">
        <v>0</v>
      </c>
      <c r="L6735" s="104">
        <v>0</v>
      </c>
      <c r="M6735" s="104">
        <v>0</v>
      </c>
      <c r="N6735" s="104">
        <v>0</v>
      </c>
      <c r="O6735" s="104">
        <v>0</v>
      </c>
      <c r="P6735" s="104">
        <v>0</v>
      </c>
      <c r="Q6735" s="104">
        <v>0</v>
      </c>
      <c r="R6735" s="16">
        <v>1061061.1200000001</v>
      </c>
      <c r="S6735" s="339">
        <v>2</v>
      </c>
      <c r="T6735" s="76" t="s">
        <v>13227</v>
      </c>
      <c r="U6735" s="105" t="s">
        <v>35</v>
      </c>
      <c r="V6735" s="105" t="s">
        <v>1465</v>
      </c>
    </row>
    <row r="6736" spans="1:22" ht="168.75" x14ac:dyDescent="0.3">
      <c r="A6736" s="16">
        <v>6731</v>
      </c>
      <c r="B6736" s="77" t="s">
        <v>645</v>
      </c>
      <c r="C6736" s="75" t="s">
        <v>1371</v>
      </c>
      <c r="D6736" s="75" t="s">
        <v>1372</v>
      </c>
      <c r="E6736" s="75" t="s">
        <v>1716</v>
      </c>
      <c r="F6736" s="75" t="s">
        <v>1717</v>
      </c>
      <c r="G6736" s="75" t="s">
        <v>33</v>
      </c>
      <c r="H6736" s="257">
        <v>212000</v>
      </c>
      <c r="I6736" s="257">
        <v>4</v>
      </c>
      <c r="J6736" s="75">
        <v>212000</v>
      </c>
      <c r="K6736" s="75">
        <v>4</v>
      </c>
      <c r="L6736" s="75">
        <v>212000</v>
      </c>
      <c r="M6736" s="75">
        <v>4</v>
      </c>
      <c r="N6736" s="75">
        <v>212000</v>
      </c>
      <c r="O6736" s="75">
        <v>4</v>
      </c>
      <c r="P6736" s="75">
        <v>212000</v>
      </c>
      <c r="Q6736" s="75">
        <v>4</v>
      </c>
      <c r="R6736" s="16">
        <v>1060000</v>
      </c>
      <c r="S6736" s="75">
        <v>20</v>
      </c>
      <c r="T6736" s="75" t="s">
        <v>1532</v>
      </c>
      <c r="U6736" s="75" t="s">
        <v>35</v>
      </c>
      <c r="V6736" s="75" t="s">
        <v>199</v>
      </c>
    </row>
    <row r="6737" spans="1:22" ht="375" x14ac:dyDescent="0.3">
      <c r="A6737" s="16">
        <v>6732</v>
      </c>
      <c r="B6737" s="77" t="s">
        <v>6464</v>
      </c>
      <c r="C6737" s="75" t="s">
        <v>6465</v>
      </c>
      <c r="D6737" s="75" t="s">
        <v>5866</v>
      </c>
      <c r="E6737" s="75" t="s">
        <v>6466</v>
      </c>
      <c r="F6737" s="75"/>
      <c r="G6737" s="75" t="s">
        <v>1493</v>
      </c>
      <c r="H6737" s="257">
        <v>1059300</v>
      </c>
      <c r="I6737" s="257">
        <v>5</v>
      </c>
      <c r="J6737" s="75">
        <v>0</v>
      </c>
      <c r="K6737" s="75">
        <v>0</v>
      </c>
      <c r="L6737" s="75">
        <v>0</v>
      </c>
      <c r="M6737" s="75">
        <v>0</v>
      </c>
      <c r="N6737" s="75">
        <v>0</v>
      </c>
      <c r="O6737" s="75">
        <v>0</v>
      </c>
      <c r="P6737" s="75">
        <v>0</v>
      </c>
      <c r="Q6737" s="75">
        <v>0</v>
      </c>
      <c r="R6737" s="16">
        <v>1059300</v>
      </c>
      <c r="S6737" s="75">
        <v>5</v>
      </c>
      <c r="T6737" s="75" t="s">
        <v>76</v>
      </c>
      <c r="U6737" s="75"/>
      <c r="V6737" s="75"/>
    </row>
    <row r="6738" spans="1:22" ht="75" x14ac:dyDescent="0.3">
      <c r="A6738" s="16">
        <v>6733</v>
      </c>
      <c r="B6738" s="77" t="s">
        <v>4508</v>
      </c>
      <c r="C6738" s="75" t="s">
        <v>4509</v>
      </c>
      <c r="D6738" s="75" t="s">
        <v>4510</v>
      </c>
      <c r="E6738" s="75" t="s">
        <v>4508</v>
      </c>
      <c r="F6738" s="75"/>
      <c r="G6738" s="75" t="s">
        <v>9115</v>
      </c>
      <c r="H6738" s="257">
        <v>1058400</v>
      </c>
      <c r="I6738" s="257" t="s">
        <v>10705</v>
      </c>
      <c r="J6738" s="75"/>
      <c r="K6738" s="75"/>
      <c r="L6738" s="75"/>
      <c r="M6738" s="75"/>
      <c r="N6738" s="75"/>
      <c r="O6738" s="75"/>
      <c r="P6738" s="75"/>
      <c r="Q6738" s="75"/>
      <c r="R6738" s="16">
        <v>1058400</v>
      </c>
      <c r="S6738" s="75">
        <v>756</v>
      </c>
      <c r="T6738" s="75" t="s">
        <v>76</v>
      </c>
      <c r="U6738" s="75" t="s">
        <v>2567</v>
      </c>
      <c r="V6738" s="75" t="s">
        <v>10701</v>
      </c>
    </row>
    <row r="6739" spans="1:22" ht="56.25" x14ac:dyDescent="0.3">
      <c r="A6739" s="16">
        <v>6734</v>
      </c>
      <c r="B6739" s="256" t="s">
        <v>927</v>
      </c>
      <c r="C6739" s="256" t="s">
        <v>928</v>
      </c>
      <c r="D6739" s="256" t="s">
        <v>929</v>
      </c>
      <c r="E6739" s="256" t="s">
        <v>15004</v>
      </c>
      <c r="F6739" s="157" t="s">
        <v>14449</v>
      </c>
      <c r="G6739" s="256" t="s">
        <v>9115</v>
      </c>
      <c r="H6739" s="502">
        <v>1057280</v>
      </c>
      <c r="I6739" s="257" t="s">
        <v>9421</v>
      </c>
      <c r="J6739" s="82"/>
      <c r="K6739" s="82"/>
      <c r="L6739" s="82"/>
      <c r="M6739" s="82"/>
      <c r="N6739" s="82"/>
      <c r="O6739" s="82"/>
      <c r="P6739" s="82"/>
      <c r="Q6739" s="82"/>
      <c r="R6739" s="16">
        <v>1057280</v>
      </c>
      <c r="S6739" s="75">
        <v>8</v>
      </c>
      <c r="T6739" s="256" t="s">
        <v>14655</v>
      </c>
      <c r="U6739" s="256"/>
      <c r="V6739" s="82"/>
    </row>
    <row r="6740" spans="1:22" ht="56.25" x14ac:dyDescent="0.3">
      <c r="A6740" s="16">
        <v>6735</v>
      </c>
      <c r="B6740" s="256" t="s">
        <v>927</v>
      </c>
      <c r="C6740" s="256" t="s">
        <v>928</v>
      </c>
      <c r="D6740" s="256" t="s">
        <v>929</v>
      </c>
      <c r="E6740" s="256" t="s">
        <v>15004</v>
      </c>
      <c r="F6740" s="157" t="s">
        <v>14449</v>
      </c>
      <c r="G6740" s="256" t="s">
        <v>9115</v>
      </c>
      <c r="H6740" s="502">
        <v>1057280</v>
      </c>
      <c r="I6740" s="257" t="s">
        <v>9421</v>
      </c>
      <c r="J6740" s="82"/>
      <c r="K6740" s="82"/>
      <c r="L6740" s="82"/>
      <c r="M6740" s="82"/>
      <c r="N6740" s="82"/>
      <c r="O6740" s="82"/>
      <c r="P6740" s="82"/>
      <c r="Q6740" s="82"/>
      <c r="R6740" s="16">
        <v>1057280</v>
      </c>
      <c r="S6740" s="75">
        <v>8</v>
      </c>
      <c r="T6740" s="256" t="s">
        <v>14655</v>
      </c>
      <c r="U6740" s="256"/>
      <c r="V6740" s="82"/>
    </row>
    <row r="6741" spans="1:22" ht="75" x14ac:dyDescent="0.3">
      <c r="A6741" s="16">
        <v>6736</v>
      </c>
      <c r="B6741" s="77" t="s">
        <v>2414</v>
      </c>
      <c r="C6741" s="75" t="s">
        <v>2415</v>
      </c>
      <c r="D6741" s="75" t="s">
        <v>2416</v>
      </c>
      <c r="E6741" s="75" t="s">
        <v>2455</v>
      </c>
      <c r="F6741" s="75" t="s">
        <v>2455</v>
      </c>
      <c r="G6741" s="75" t="s">
        <v>1493</v>
      </c>
      <c r="H6741" s="257">
        <v>1056154.2857142857</v>
      </c>
      <c r="I6741" s="257">
        <v>2</v>
      </c>
      <c r="J6741" s="75">
        <v>0</v>
      </c>
      <c r="K6741" s="75">
        <v>0</v>
      </c>
      <c r="L6741" s="75">
        <v>0</v>
      </c>
      <c r="M6741" s="75">
        <v>0</v>
      </c>
      <c r="N6741" s="75">
        <v>0</v>
      </c>
      <c r="O6741" s="75">
        <v>0</v>
      </c>
      <c r="P6741" s="75">
        <v>0</v>
      </c>
      <c r="Q6741" s="75">
        <v>0</v>
      </c>
      <c r="R6741" s="16">
        <v>1056154.2857142857</v>
      </c>
      <c r="S6741" s="75">
        <v>2</v>
      </c>
      <c r="T6741" s="75" t="s">
        <v>1326</v>
      </c>
      <c r="U6741" s="75" t="s">
        <v>359</v>
      </c>
      <c r="V6741" s="75" t="s">
        <v>199</v>
      </c>
    </row>
    <row r="6742" spans="1:22" ht="75" x14ac:dyDescent="0.3">
      <c r="A6742" s="16">
        <v>6737</v>
      </c>
      <c r="B6742" s="77" t="s">
        <v>532</v>
      </c>
      <c r="C6742" s="75" t="s">
        <v>533</v>
      </c>
      <c r="D6742" s="75" t="s">
        <v>517</v>
      </c>
      <c r="E6742" s="75" t="s">
        <v>534</v>
      </c>
      <c r="F6742" s="157" t="s">
        <v>582</v>
      </c>
      <c r="G6742" s="75" t="s">
        <v>444</v>
      </c>
      <c r="H6742" s="257">
        <v>352000</v>
      </c>
      <c r="I6742" s="257">
        <v>11</v>
      </c>
      <c r="J6742" s="195">
        <v>352000</v>
      </c>
      <c r="K6742" s="75">
        <v>11</v>
      </c>
      <c r="L6742" s="195">
        <v>352000</v>
      </c>
      <c r="M6742" s="75">
        <v>11</v>
      </c>
      <c r="N6742" s="75">
        <v>0</v>
      </c>
      <c r="O6742" s="75">
        <v>0</v>
      </c>
      <c r="P6742" s="75">
        <v>0</v>
      </c>
      <c r="Q6742" s="75">
        <v>0</v>
      </c>
      <c r="R6742" s="16">
        <v>1056000</v>
      </c>
      <c r="S6742" s="75">
        <v>33</v>
      </c>
      <c r="T6742" s="75" t="s">
        <v>213</v>
      </c>
      <c r="U6742" s="75" t="s">
        <v>61</v>
      </c>
      <c r="V6742" s="75" t="s">
        <v>535</v>
      </c>
    </row>
    <row r="6743" spans="1:22" ht="409.5" x14ac:dyDescent="0.3">
      <c r="A6743" s="16">
        <v>6738</v>
      </c>
      <c r="B6743" s="77" t="s">
        <v>6040</v>
      </c>
      <c r="C6743" s="75" t="s">
        <v>6041</v>
      </c>
      <c r="D6743" s="75" t="s">
        <v>6042</v>
      </c>
      <c r="E6743" s="75" t="s">
        <v>6043</v>
      </c>
      <c r="F6743" s="75"/>
      <c r="G6743" s="75" t="s">
        <v>1493</v>
      </c>
      <c r="H6743" s="257">
        <v>1056000</v>
      </c>
      <c r="I6743" s="257">
        <v>48</v>
      </c>
      <c r="J6743" s="75">
        <v>0</v>
      </c>
      <c r="K6743" s="75">
        <v>0</v>
      </c>
      <c r="L6743" s="75">
        <v>0</v>
      </c>
      <c r="M6743" s="75">
        <v>0</v>
      </c>
      <c r="N6743" s="75">
        <v>0</v>
      </c>
      <c r="O6743" s="75">
        <v>0</v>
      </c>
      <c r="P6743" s="75">
        <v>0</v>
      </c>
      <c r="Q6743" s="75">
        <v>0</v>
      </c>
      <c r="R6743" s="16">
        <v>1056000</v>
      </c>
      <c r="S6743" s="75">
        <v>48</v>
      </c>
      <c r="T6743" s="75" t="s">
        <v>76</v>
      </c>
      <c r="U6743" s="75"/>
      <c r="V6743" s="75"/>
    </row>
    <row r="6744" spans="1:22" ht="75" x14ac:dyDescent="0.3">
      <c r="A6744" s="16">
        <v>6739</v>
      </c>
      <c r="B6744" s="77" t="s">
        <v>538</v>
      </c>
      <c r="C6744" s="75" t="s">
        <v>938</v>
      </c>
      <c r="D6744" s="75" t="s">
        <v>939</v>
      </c>
      <c r="E6744" s="75" t="s">
        <v>940</v>
      </c>
      <c r="F6744" s="157" t="s">
        <v>941</v>
      </c>
      <c r="G6744" s="75" t="s">
        <v>337</v>
      </c>
      <c r="H6744" s="257">
        <v>1055917</v>
      </c>
      <c r="I6744" s="257">
        <v>804</v>
      </c>
      <c r="J6744" s="75">
        <v>0</v>
      </c>
      <c r="K6744" s="75">
        <v>0</v>
      </c>
      <c r="L6744" s="75">
        <v>0</v>
      </c>
      <c r="M6744" s="75">
        <v>0</v>
      </c>
      <c r="N6744" s="75">
        <v>0</v>
      </c>
      <c r="O6744" s="75">
        <v>0</v>
      </c>
      <c r="P6744" s="75">
        <v>0</v>
      </c>
      <c r="Q6744" s="75">
        <v>0</v>
      </c>
      <c r="R6744" s="16">
        <v>1055917</v>
      </c>
      <c r="S6744" s="75">
        <v>804</v>
      </c>
      <c r="T6744" s="75" t="s">
        <v>913</v>
      </c>
      <c r="U6744" s="75" t="s">
        <v>35</v>
      </c>
      <c r="V6744" s="75" t="s">
        <v>560</v>
      </c>
    </row>
    <row r="6745" spans="1:22" ht="75" x14ac:dyDescent="0.3">
      <c r="A6745" s="16">
        <v>6740</v>
      </c>
      <c r="B6745" s="77" t="s">
        <v>538</v>
      </c>
      <c r="C6745" s="75" t="s">
        <v>938</v>
      </c>
      <c r="D6745" s="75" t="s">
        <v>939</v>
      </c>
      <c r="E6745" s="75" t="s">
        <v>940</v>
      </c>
      <c r="F6745" s="75" t="s">
        <v>941</v>
      </c>
      <c r="G6745" s="75" t="s">
        <v>9229</v>
      </c>
      <c r="H6745" s="257">
        <v>1055917</v>
      </c>
      <c r="I6745" s="257">
        <v>804</v>
      </c>
      <c r="J6745" s="75">
        <v>0</v>
      </c>
      <c r="K6745" s="75">
        <v>0</v>
      </c>
      <c r="L6745" s="75">
        <v>0</v>
      </c>
      <c r="M6745" s="75">
        <v>0</v>
      </c>
      <c r="N6745" s="75">
        <v>0</v>
      </c>
      <c r="O6745" s="75">
        <v>0</v>
      </c>
      <c r="P6745" s="75">
        <v>0</v>
      </c>
      <c r="Q6745" s="75">
        <v>0</v>
      </c>
      <c r="R6745" s="16">
        <v>1055917</v>
      </c>
      <c r="S6745" s="75">
        <v>804</v>
      </c>
      <c r="T6745" s="75" t="s">
        <v>913</v>
      </c>
      <c r="U6745" s="75" t="s">
        <v>35</v>
      </c>
      <c r="V6745" s="75" t="s">
        <v>560</v>
      </c>
    </row>
    <row r="6746" spans="1:22" x14ac:dyDescent="0.3">
      <c r="A6746" s="16">
        <v>6741</v>
      </c>
      <c r="B6746" s="105" t="s">
        <v>3289</v>
      </c>
      <c r="C6746" s="105" t="s">
        <v>15109</v>
      </c>
      <c r="D6746" s="105" t="s">
        <v>266</v>
      </c>
      <c r="E6746" s="105" t="s">
        <v>15110</v>
      </c>
      <c r="F6746" s="105" t="s">
        <v>14449</v>
      </c>
      <c r="G6746" s="105" t="s">
        <v>9115</v>
      </c>
      <c r="H6746" s="104">
        <v>210924</v>
      </c>
      <c r="I6746" s="104">
        <v>2</v>
      </c>
      <c r="J6746" s="105">
        <v>210924</v>
      </c>
      <c r="K6746" s="105">
        <v>2</v>
      </c>
      <c r="L6746" s="105">
        <v>210924</v>
      </c>
      <c r="M6746" s="105">
        <v>2</v>
      </c>
      <c r="N6746" s="105">
        <v>210924</v>
      </c>
      <c r="O6746" s="105">
        <v>2</v>
      </c>
      <c r="P6746" s="105">
        <v>210924</v>
      </c>
      <c r="Q6746" s="105">
        <v>2</v>
      </c>
      <c r="R6746" s="16">
        <v>1054620</v>
      </c>
      <c r="S6746" s="105">
        <v>10</v>
      </c>
      <c r="T6746" s="76" t="s">
        <v>15403</v>
      </c>
      <c r="U6746" s="105" t="s">
        <v>83</v>
      </c>
      <c r="V6746" s="105"/>
    </row>
    <row r="6747" spans="1:22" ht="409.5" x14ac:dyDescent="0.3">
      <c r="A6747" s="16">
        <v>6742</v>
      </c>
      <c r="B6747" s="77" t="s">
        <v>679</v>
      </c>
      <c r="C6747" s="75" t="s">
        <v>5781</v>
      </c>
      <c r="D6747" s="75" t="s">
        <v>5782</v>
      </c>
      <c r="E6747" s="75" t="s">
        <v>6355</v>
      </c>
      <c r="F6747" s="75"/>
      <c r="G6747" s="75" t="s">
        <v>1493</v>
      </c>
      <c r="H6747" s="257">
        <v>1054143</v>
      </c>
      <c r="I6747" s="257">
        <v>9</v>
      </c>
      <c r="J6747" s="75">
        <v>0</v>
      </c>
      <c r="K6747" s="75">
        <v>0</v>
      </c>
      <c r="L6747" s="75">
        <v>0</v>
      </c>
      <c r="M6747" s="75">
        <v>0</v>
      </c>
      <c r="N6747" s="75">
        <v>0</v>
      </c>
      <c r="O6747" s="75">
        <v>0</v>
      </c>
      <c r="P6747" s="75">
        <v>0</v>
      </c>
      <c r="Q6747" s="75">
        <v>0</v>
      </c>
      <c r="R6747" s="16">
        <v>1054143</v>
      </c>
      <c r="S6747" s="75">
        <v>9</v>
      </c>
      <c r="T6747" s="75" t="s">
        <v>76</v>
      </c>
      <c r="U6747" s="75"/>
      <c r="V6747" s="75"/>
    </row>
    <row r="6748" spans="1:22" ht="409.5" x14ac:dyDescent="0.3">
      <c r="A6748" s="16">
        <v>6743</v>
      </c>
      <c r="B6748" s="77" t="s">
        <v>57</v>
      </c>
      <c r="C6748" s="75" t="s">
        <v>6126</v>
      </c>
      <c r="D6748" s="75" t="s">
        <v>6127</v>
      </c>
      <c r="E6748" s="75" t="s">
        <v>6128</v>
      </c>
      <c r="F6748" s="75"/>
      <c r="G6748" s="75" t="s">
        <v>1493</v>
      </c>
      <c r="H6748" s="257">
        <v>1053308</v>
      </c>
      <c r="I6748" s="257">
        <v>4</v>
      </c>
      <c r="J6748" s="75">
        <v>0</v>
      </c>
      <c r="K6748" s="75">
        <v>0</v>
      </c>
      <c r="L6748" s="75">
        <v>0</v>
      </c>
      <c r="M6748" s="75">
        <v>0</v>
      </c>
      <c r="N6748" s="75">
        <v>0</v>
      </c>
      <c r="O6748" s="75">
        <v>0</v>
      </c>
      <c r="P6748" s="75">
        <v>0</v>
      </c>
      <c r="Q6748" s="75">
        <v>0</v>
      </c>
      <c r="R6748" s="16">
        <v>1053308</v>
      </c>
      <c r="S6748" s="75">
        <v>4</v>
      </c>
      <c r="T6748" s="75" t="s">
        <v>76</v>
      </c>
      <c r="U6748" s="75"/>
      <c r="V6748" s="75"/>
    </row>
    <row r="6749" spans="1:22" ht="168.75" x14ac:dyDescent="0.3">
      <c r="A6749" s="16">
        <v>6744</v>
      </c>
      <c r="B6749" s="77" t="s">
        <v>230</v>
      </c>
      <c r="C6749" s="75" t="s">
        <v>231</v>
      </c>
      <c r="D6749" s="75" t="s">
        <v>232</v>
      </c>
      <c r="E6749" s="75" t="s">
        <v>22</v>
      </c>
      <c r="F6749" s="157" t="s">
        <v>228</v>
      </c>
      <c r="G6749" s="75" t="s">
        <v>33</v>
      </c>
      <c r="H6749" s="257">
        <v>263212.44</v>
      </c>
      <c r="I6749" s="257">
        <v>2</v>
      </c>
      <c r="J6749" s="75">
        <v>263212.44</v>
      </c>
      <c r="K6749" s="75">
        <v>2</v>
      </c>
      <c r="L6749" s="75">
        <v>263212.44</v>
      </c>
      <c r="M6749" s="75">
        <v>2</v>
      </c>
      <c r="N6749" s="75">
        <v>263212.44</v>
      </c>
      <c r="O6749" s="75">
        <v>2</v>
      </c>
      <c r="P6749" s="75">
        <v>0</v>
      </c>
      <c r="Q6749" s="75">
        <v>0</v>
      </c>
      <c r="R6749" s="16">
        <v>1052849.76</v>
      </c>
      <c r="S6749" s="75">
        <v>8</v>
      </c>
      <c r="T6749" s="75" t="s">
        <v>25</v>
      </c>
      <c r="U6749" s="75" t="s">
        <v>89</v>
      </c>
      <c r="V6749" s="75" t="s">
        <v>233</v>
      </c>
    </row>
    <row r="6750" spans="1:22" ht="56.25" x14ac:dyDescent="0.3">
      <c r="A6750" s="16">
        <v>6745</v>
      </c>
      <c r="B6750" s="75" t="s">
        <v>5622</v>
      </c>
      <c r="C6750" s="75" t="s">
        <v>13551</v>
      </c>
      <c r="D6750" s="75" t="s">
        <v>13552</v>
      </c>
      <c r="E6750" s="75" t="s">
        <v>13553</v>
      </c>
      <c r="F6750" s="75"/>
      <c r="G6750" s="71" t="s">
        <v>9122</v>
      </c>
      <c r="H6750" s="106">
        <v>1052800</v>
      </c>
      <c r="I6750" s="104" t="s">
        <v>9117</v>
      </c>
      <c r="J6750" s="104">
        <v>0</v>
      </c>
      <c r="K6750" s="104">
        <v>0</v>
      </c>
      <c r="L6750" s="104">
        <v>0</v>
      </c>
      <c r="M6750" s="104">
        <v>0</v>
      </c>
      <c r="N6750" s="104">
        <v>0</v>
      </c>
      <c r="O6750" s="104">
        <v>0</v>
      </c>
      <c r="P6750" s="104">
        <v>0</v>
      </c>
      <c r="Q6750" s="104">
        <v>0</v>
      </c>
      <c r="R6750" s="16">
        <v>1052800</v>
      </c>
      <c r="S6750" s="339">
        <v>200</v>
      </c>
      <c r="T6750" s="76" t="s">
        <v>13227</v>
      </c>
      <c r="U6750" s="105"/>
      <c r="V6750" s="105"/>
    </row>
    <row r="6751" spans="1:22" ht="56.25" x14ac:dyDescent="0.3">
      <c r="A6751" s="16">
        <v>6746</v>
      </c>
      <c r="B6751" s="256" t="s">
        <v>4237</v>
      </c>
      <c r="C6751" s="256" t="s">
        <v>4690</v>
      </c>
      <c r="D6751" s="256" t="s">
        <v>1037</v>
      </c>
      <c r="E6751" s="256" t="s">
        <v>15315</v>
      </c>
      <c r="F6751" s="157" t="s">
        <v>14449</v>
      </c>
      <c r="G6751" s="256" t="s">
        <v>9115</v>
      </c>
      <c r="H6751" s="502">
        <v>1052240</v>
      </c>
      <c r="I6751" s="257" t="s">
        <v>9201</v>
      </c>
      <c r="J6751" s="82"/>
      <c r="K6751" s="82"/>
      <c r="L6751" s="82"/>
      <c r="M6751" s="82"/>
      <c r="N6751" s="82"/>
      <c r="O6751" s="82"/>
      <c r="P6751" s="82"/>
      <c r="Q6751" s="82"/>
      <c r="R6751" s="16">
        <v>1052240</v>
      </c>
      <c r="S6751" s="75">
        <v>5</v>
      </c>
      <c r="T6751" s="256" t="s">
        <v>14655</v>
      </c>
      <c r="U6751" s="256"/>
      <c r="V6751" s="82"/>
    </row>
    <row r="6752" spans="1:22" ht="93.75" x14ac:dyDescent="0.3">
      <c r="A6752" s="16">
        <v>6747</v>
      </c>
      <c r="B6752" s="77" t="s">
        <v>2548</v>
      </c>
      <c r="C6752" s="75" t="s">
        <v>3315</v>
      </c>
      <c r="D6752" s="75" t="s">
        <v>1601</v>
      </c>
      <c r="E6752" s="75" t="s">
        <v>9226</v>
      </c>
      <c r="F6752" s="75"/>
      <c r="G6752" s="75" t="s">
        <v>9115</v>
      </c>
      <c r="H6752" s="257">
        <v>1052016</v>
      </c>
      <c r="I6752" s="257" t="s">
        <v>9227</v>
      </c>
      <c r="J6752" s="75"/>
      <c r="K6752" s="75"/>
      <c r="L6752" s="75"/>
      <c r="M6752" s="75"/>
      <c r="N6752" s="75"/>
      <c r="O6752" s="75"/>
      <c r="P6752" s="75"/>
      <c r="Q6752" s="75"/>
      <c r="R6752" s="16">
        <v>1052016</v>
      </c>
      <c r="S6752" s="75">
        <v>120</v>
      </c>
      <c r="T6752" s="75" t="s">
        <v>1326</v>
      </c>
      <c r="U6752" s="75"/>
      <c r="V6752" s="75"/>
    </row>
    <row r="6753" spans="1:22" ht="75" x14ac:dyDescent="0.3">
      <c r="A6753" s="16">
        <v>6748</v>
      </c>
      <c r="B6753" s="256" t="s">
        <v>955</v>
      </c>
      <c r="C6753" s="256" t="s">
        <v>15316</v>
      </c>
      <c r="D6753" s="256" t="s">
        <v>15317</v>
      </c>
      <c r="E6753" s="256" t="s">
        <v>15318</v>
      </c>
      <c r="F6753" s="256"/>
      <c r="G6753" s="256" t="s">
        <v>7079</v>
      </c>
      <c r="H6753" s="502">
        <v>1050560</v>
      </c>
      <c r="I6753" s="257" t="s">
        <v>15292</v>
      </c>
      <c r="J6753" s="82"/>
      <c r="K6753" s="82"/>
      <c r="L6753" s="82"/>
      <c r="M6753" s="82"/>
      <c r="N6753" s="82"/>
      <c r="O6753" s="82"/>
      <c r="P6753" s="82"/>
      <c r="Q6753" s="82"/>
      <c r="R6753" s="16">
        <v>1050560</v>
      </c>
      <c r="S6753" s="75">
        <v>45383</v>
      </c>
      <c r="T6753" s="256" t="s">
        <v>14655</v>
      </c>
      <c r="U6753" s="256"/>
      <c r="V6753" s="82"/>
    </row>
    <row r="6754" spans="1:22" ht="409.5" x14ac:dyDescent="0.3">
      <c r="A6754" s="16">
        <v>6749</v>
      </c>
      <c r="B6754" s="77" t="s">
        <v>264</v>
      </c>
      <c r="C6754" s="75" t="s">
        <v>1508</v>
      </c>
      <c r="D6754" s="75" t="s">
        <v>1509</v>
      </c>
      <c r="E6754" s="75" t="s">
        <v>5442</v>
      </c>
      <c r="F6754" s="75"/>
      <c r="G6754" s="75" t="s">
        <v>1493</v>
      </c>
      <c r="H6754" s="257">
        <v>1050472.5</v>
      </c>
      <c r="I6754" s="257">
        <v>23</v>
      </c>
      <c r="J6754" s="75">
        <v>0</v>
      </c>
      <c r="K6754" s="75">
        <v>0</v>
      </c>
      <c r="L6754" s="75">
        <v>0</v>
      </c>
      <c r="M6754" s="75">
        <v>0</v>
      </c>
      <c r="N6754" s="75">
        <v>0</v>
      </c>
      <c r="O6754" s="75">
        <v>0</v>
      </c>
      <c r="P6754" s="75">
        <v>0</v>
      </c>
      <c r="Q6754" s="75">
        <v>0</v>
      </c>
      <c r="R6754" s="16">
        <v>1050472.5</v>
      </c>
      <c r="S6754" s="75">
        <v>23</v>
      </c>
      <c r="T6754" s="75" t="s">
        <v>76</v>
      </c>
      <c r="U6754" s="75"/>
      <c r="V6754" s="75" t="s">
        <v>5443</v>
      </c>
    </row>
    <row r="6755" spans="1:22" ht="337.5" x14ac:dyDescent="0.3">
      <c r="A6755" s="16">
        <v>6750</v>
      </c>
      <c r="B6755" s="77" t="s">
        <v>9080</v>
      </c>
      <c r="C6755" s="75" t="s">
        <v>680</v>
      </c>
      <c r="D6755" s="75" t="s">
        <v>679</v>
      </c>
      <c r="E6755" s="75" t="s">
        <v>681</v>
      </c>
      <c r="F6755" s="75"/>
      <c r="G6755" s="75" t="s">
        <v>33</v>
      </c>
      <c r="H6755" s="257">
        <v>87500</v>
      </c>
      <c r="I6755" s="257">
        <v>5</v>
      </c>
      <c r="J6755" s="75">
        <v>373340.5</v>
      </c>
      <c r="K6755" s="75">
        <v>19</v>
      </c>
      <c r="L6755" s="75">
        <v>196495</v>
      </c>
      <c r="M6755" s="75">
        <v>10</v>
      </c>
      <c r="N6755" s="75">
        <v>196495</v>
      </c>
      <c r="O6755" s="75">
        <v>10</v>
      </c>
      <c r="P6755" s="75">
        <v>196495</v>
      </c>
      <c r="Q6755" s="75">
        <v>10</v>
      </c>
      <c r="R6755" s="16">
        <v>1050325.5</v>
      </c>
      <c r="S6755" s="75">
        <v>54</v>
      </c>
      <c r="T6755" s="75" t="s">
        <v>213</v>
      </c>
      <c r="U6755" s="75" t="s">
        <v>1097</v>
      </c>
      <c r="V6755" s="75" t="s">
        <v>9081</v>
      </c>
    </row>
    <row r="6756" spans="1:22" ht="75" x14ac:dyDescent="0.3">
      <c r="A6756" s="16">
        <v>6751</v>
      </c>
      <c r="B6756" s="77" t="s">
        <v>390</v>
      </c>
      <c r="C6756" s="75" t="s">
        <v>391</v>
      </c>
      <c r="D6756" s="75" t="s">
        <v>392</v>
      </c>
      <c r="E6756" s="75" t="s">
        <v>393</v>
      </c>
      <c r="F6756" s="157" t="s">
        <v>394</v>
      </c>
      <c r="G6756" s="75" t="s">
        <v>33</v>
      </c>
      <c r="H6756" s="257">
        <v>525120</v>
      </c>
      <c r="I6756" s="257">
        <v>60</v>
      </c>
      <c r="J6756" s="195">
        <v>525120</v>
      </c>
      <c r="K6756" s="75">
        <v>60</v>
      </c>
      <c r="L6756" s="75">
        <v>0</v>
      </c>
      <c r="M6756" s="75">
        <v>0</v>
      </c>
      <c r="N6756" s="75">
        <v>0</v>
      </c>
      <c r="O6756" s="75">
        <v>0</v>
      </c>
      <c r="P6756" s="75">
        <v>0</v>
      </c>
      <c r="Q6756" s="75">
        <v>0</v>
      </c>
      <c r="R6756" s="16">
        <v>1050240</v>
      </c>
      <c r="S6756" s="75">
        <v>120</v>
      </c>
      <c r="T6756" s="75" t="s">
        <v>213</v>
      </c>
      <c r="U6756" s="75" t="s">
        <v>83</v>
      </c>
      <c r="V6756" s="75" t="s">
        <v>395</v>
      </c>
    </row>
    <row r="6757" spans="1:22" ht="409.5" x14ac:dyDescent="0.3">
      <c r="A6757" s="16">
        <v>6752</v>
      </c>
      <c r="B6757" s="77" t="s">
        <v>538</v>
      </c>
      <c r="C6757" s="75" t="s">
        <v>5302</v>
      </c>
      <c r="D6757" s="75" t="s">
        <v>5303</v>
      </c>
      <c r="E6757" s="75" t="s">
        <v>5304</v>
      </c>
      <c r="F6757" s="75"/>
      <c r="G6757" s="75" t="s">
        <v>49</v>
      </c>
      <c r="H6757" s="257">
        <v>1050000</v>
      </c>
      <c r="I6757" s="257">
        <v>3</v>
      </c>
      <c r="J6757" s="75">
        <v>0</v>
      </c>
      <c r="K6757" s="75">
        <v>0</v>
      </c>
      <c r="L6757" s="75">
        <v>0</v>
      </c>
      <c r="M6757" s="75">
        <v>0</v>
      </c>
      <c r="N6757" s="75">
        <v>0</v>
      </c>
      <c r="O6757" s="75">
        <v>0</v>
      </c>
      <c r="P6757" s="75">
        <v>0</v>
      </c>
      <c r="Q6757" s="75">
        <v>0</v>
      </c>
      <c r="R6757" s="16">
        <v>1050000</v>
      </c>
      <c r="S6757" s="75">
        <v>3</v>
      </c>
      <c r="T6757" s="75" t="s">
        <v>76</v>
      </c>
      <c r="U6757" s="75" t="s">
        <v>2567</v>
      </c>
      <c r="V6757" s="75" t="s">
        <v>5305</v>
      </c>
    </row>
    <row r="6758" spans="1:22" ht="206.25" x14ac:dyDescent="0.3">
      <c r="A6758" s="16">
        <v>6753</v>
      </c>
      <c r="B6758" s="77" t="s">
        <v>5724</v>
      </c>
      <c r="C6758" s="75" t="s">
        <v>5725</v>
      </c>
      <c r="D6758" s="75" t="s">
        <v>160</v>
      </c>
      <c r="E6758" s="75" t="s">
        <v>5726</v>
      </c>
      <c r="F6758" s="75"/>
      <c r="G6758" s="75" t="s">
        <v>1493</v>
      </c>
      <c r="H6758" s="257">
        <v>1050000</v>
      </c>
      <c r="I6758" s="257">
        <v>1</v>
      </c>
      <c r="J6758" s="75">
        <v>0</v>
      </c>
      <c r="K6758" s="75">
        <v>0</v>
      </c>
      <c r="L6758" s="75">
        <v>0</v>
      </c>
      <c r="M6758" s="75">
        <v>0</v>
      </c>
      <c r="N6758" s="75">
        <v>0</v>
      </c>
      <c r="O6758" s="75">
        <v>0</v>
      </c>
      <c r="P6758" s="75">
        <v>0</v>
      </c>
      <c r="Q6758" s="75">
        <v>0</v>
      </c>
      <c r="R6758" s="16">
        <v>1050000</v>
      </c>
      <c r="S6758" s="75">
        <v>1</v>
      </c>
      <c r="T6758" s="75" t="s">
        <v>76</v>
      </c>
      <c r="U6758" s="75" t="s">
        <v>2567</v>
      </c>
      <c r="V6758" s="75" t="s">
        <v>1443</v>
      </c>
    </row>
    <row r="6759" spans="1:22" ht="409.5" x14ac:dyDescent="0.3">
      <c r="A6759" s="16">
        <v>6754</v>
      </c>
      <c r="B6759" s="77" t="s">
        <v>57</v>
      </c>
      <c r="C6759" s="75" t="s">
        <v>6363</v>
      </c>
      <c r="D6759" s="75" t="s">
        <v>6364</v>
      </c>
      <c r="E6759" s="75" t="s">
        <v>6365</v>
      </c>
      <c r="F6759" s="75"/>
      <c r="G6759" s="75" t="s">
        <v>1493</v>
      </c>
      <c r="H6759" s="257">
        <v>1050000</v>
      </c>
      <c r="I6759" s="257">
        <v>3</v>
      </c>
      <c r="J6759" s="75">
        <v>0</v>
      </c>
      <c r="K6759" s="75">
        <v>0</v>
      </c>
      <c r="L6759" s="75">
        <v>0</v>
      </c>
      <c r="M6759" s="75">
        <v>0</v>
      </c>
      <c r="N6759" s="75">
        <v>0</v>
      </c>
      <c r="O6759" s="75">
        <v>0</v>
      </c>
      <c r="P6759" s="75">
        <v>0</v>
      </c>
      <c r="Q6759" s="75">
        <v>0</v>
      </c>
      <c r="R6759" s="16">
        <v>1050000</v>
      </c>
      <c r="S6759" s="75">
        <v>3</v>
      </c>
      <c r="T6759" s="75" t="s">
        <v>76</v>
      </c>
      <c r="U6759" s="75"/>
      <c r="V6759" s="75"/>
    </row>
    <row r="6760" spans="1:22" ht="225" x14ac:dyDescent="0.3">
      <c r="A6760" s="16">
        <v>6755</v>
      </c>
      <c r="B6760" s="77" t="s">
        <v>2122</v>
      </c>
      <c r="C6760" s="75" t="s">
        <v>5370</v>
      </c>
      <c r="D6760" s="75" t="s">
        <v>5371</v>
      </c>
      <c r="E6760" s="75" t="s">
        <v>6429</v>
      </c>
      <c r="F6760" s="75"/>
      <c r="G6760" s="75" t="s">
        <v>1493</v>
      </c>
      <c r="H6760" s="257">
        <v>1050000</v>
      </c>
      <c r="I6760" s="257">
        <v>25</v>
      </c>
      <c r="J6760" s="75">
        <v>0</v>
      </c>
      <c r="K6760" s="75">
        <v>0</v>
      </c>
      <c r="L6760" s="75">
        <v>0</v>
      </c>
      <c r="M6760" s="75">
        <v>0</v>
      </c>
      <c r="N6760" s="75">
        <v>0</v>
      </c>
      <c r="O6760" s="75">
        <v>0</v>
      </c>
      <c r="P6760" s="75">
        <v>0</v>
      </c>
      <c r="Q6760" s="75">
        <v>0</v>
      </c>
      <c r="R6760" s="16">
        <v>1050000</v>
      </c>
      <c r="S6760" s="75">
        <v>25</v>
      </c>
      <c r="T6760" s="75" t="s">
        <v>76</v>
      </c>
      <c r="U6760" s="75"/>
      <c r="V6760" s="75"/>
    </row>
    <row r="6761" spans="1:22" ht="131.25" x14ac:dyDescent="0.3">
      <c r="A6761" s="16">
        <v>6756</v>
      </c>
      <c r="B6761" s="77" t="s">
        <v>4356</v>
      </c>
      <c r="C6761" s="75" t="s">
        <v>6370</v>
      </c>
      <c r="D6761" s="75" t="s">
        <v>2002</v>
      </c>
      <c r="E6761" s="75" t="s">
        <v>6771</v>
      </c>
      <c r="F6761" s="75"/>
      <c r="G6761" s="75" t="s">
        <v>1493</v>
      </c>
      <c r="H6761" s="257">
        <v>1050000</v>
      </c>
      <c r="I6761" s="257">
        <v>500</v>
      </c>
      <c r="J6761" s="75">
        <v>0</v>
      </c>
      <c r="K6761" s="75">
        <v>0</v>
      </c>
      <c r="L6761" s="75">
        <v>0</v>
      </c>
      <c r="M6761" s="75">
        <v>0</v>
      </c>
      <c r="N6761" s="75">
        <v>0</v>
      </c>
      <c r="O6761" s="75">
        <v>0</v>
      </c>
      <c r="P6761" s="75">
        <v>0</v>
      </c>
      <c r="Q6761" s="75">
        <v>0</v>
      </c>
      <c r="R6761" s="16">
        <v>1050000</v>
      </c>
      <c r="S6761" s="75">
        <v>500</v>
      </c>
      <c r="T6761" s="75" t="s">
        <v>76</v>
      </c>
      <c r="U6761" s="75"/>
      <c r="V6761" s="75"/>
    </row>
    <row r="6762" spans="1:22" ht="409.5" x14ac:dyDescent="0.3">
      <c r="A6762" s="16">
        <v>6757</v>
      </c>
      <c r="B6762" s="352" t="s">
        <v>897</v>
      </c>
      <c r="C6762" s="96" t="s">
        <v>5842</v>
      </c>
      <c r="D6762" s="96" t="s">
        <v>5843</v>
      </c>
      <c r="E6762" s="341" t="s">
        <v>11403</v>
      </c>
      <c r="F6762" s="340"/>
      <c r="G6762" s="341" t="s">
        <v>1571</v>
      </c>
      <c r="H6762" s="353">
        <v>1050000</v>
      </c>
      <c r="I6762" s="353">
        <v>150</v>
      </c>
      <c r="J6762" s="111">
        <v>0</v>
      </c>
      <c r="K6762" s="111">
        <v>0</v>
      </c>
      <c r="L6762" s="111">
        <v>0</v>
      </c>
      <c r="M6762" s="111">
        <v>0</v>
      </c>
      <c r="N6762" s="111">
        <v>0</v>
      </c>
      <c r="O6762" s="111">
        <v>0</v>
      </c>
      <c r="P6762" s="111">
        <v>0</v>
      </c>
      <c r="Q6762" s="111">
        <v>0</v>
      </c>
      <c r="R6762" s="16">
        <v>1050000</v>
      </c>
      <c r="S6762" s="111">
        <v>150</v>
      </c>
      <c r="T6762" s="75" t="s">
        <v>9133</v>
      </c>
      <c r="U6762" s="111" t="s">
        <v>11267</v>
      </c>
      <c r="V6762" s="340" t="s">
        <v>199</v>
      </c>
    </row>
    <row r="6763" spans="1:22" ht="93.75" x14ac:dyDescent="0.3">
      <c r="A6763" s="16">
        <v>6758</v>
      </c>
      <c r="B6763" s="78" t="s">
        <v>16336</v>
      </c>
      <c r="C6763" s="78" t="s">
        <v>16337</v>
      </c>
      <c r="D6763" s="78" t="s">
        <v>16338</v>
      </c>
      <c r="E6763" s="78" t="s">
        <v>16339</v>
      </c>
      <c r="F6763" s="76">
        <v>7556</v>
      </c>
      <c r="G6763" s="163" t="s">
        <v>24</v>
      </c>
      <c r="H6763" s="85">
        <v>1050000</v>
      </c>
      <c r="I6763" s="85">
        <v>1000</v>
      </c>
      <c r="J6763" s="177"/>
      <c r="K6763" s="177"/>
      <c r="L6763" s="177"/>
      <c r="M6763" s="177"/>
      <c r="N6763" s="177"/>
      <c r="O6763" s="177"/>
      <c r="P6763" s="167"/>
      <c r="Q6763" s="167"/>
      <c r="R6763" s="16">
        <v>1050000</v>
      </c>
      <c r="S6763" s="177">
        <v>1000</v>
      </c>
      <c r="T6763" s="81" t="s">
        <v>15928</v>
      </c>
      <c r="U6763" s="79" t="s">
        <v>199</v>
      </c>
      <c r="V6763" s="79" t="s">
        <v>199</v>
      </c>
    </row>
    <row r="6764" spans="1:22" ht="93.75" x14ac:dyDescent="0.3">
      <c r="A6764" s="16">
        <v>6759</v>
      </c>
      <c r="B6764" s="81" t="s">
        <v>11055</v>
      </c>
      <c r="C6764" s="81" t="s">
        <v>11408</v>
      </c>
      <c r="D6764" s="81" t="s">
        <v>11409</v>
      </c>
      <c r="E6764" s="81" t="s">
        <v>14324</v>
      </c>
      <c r="F6764" s="81"/>
      <c r="G6764" s="77" t="s">
        <v>33</v>
      </c>
      <c r="H6764" s="85">
        <v>178000</v>
      </c>
      <c r="I6764" s="87">
        <v>1813</v>
      </c>
      <c r="J6764" s="81">
        <v>196359.62493105349</v>
      </c>
      <c r="K6764" s="81">
        <v>2000</v>
      </c>
      <c r="L6764" s="81">
        <v>210104.79867622725</v>
      </c>
      <c r="M6764" s="81">
        <v>2000</v>
      </c>
      <c r="N6764" s="81">
        <v>224812.13458356317</v>
      </c>
      <c r="O6764" s="81">
        <v>2000</v>
      </c>
      <c r="P6764" s="81">
        <v>240548.9840044126</v>
      </c>
      <c r="Q6764" s="81">
        <v>2000</v>
      </c>
      <c r="R6764" s="16">
        <v>1049825.5421952566</v>
      </c>
      <c r="S6764" s="81">
        <v>9813</v>
      </c>
      <c r="T6764" s="81" t="s">
        <v>13999</v>
      </c>
      <c r="U6764" s="80" t="s">
        <v>83</v>
      </c>
      <c r="V6764" s="80"/>
    </row>
    <row r="6765" spans="1:22" ht="56.25" x14ac:dyDescent="0.3">
      <c r="A6765" s="16">
        <v>6760</v>
      </c>
      <c r="B6765" s="77" t="s">
        <v>417</v>
      </c>
      <c r="C6765" s="75" t="s">
        <v>1577</v>
      </c>
      <c r="D6765" s="75" t="s">
        <v>1578</v>
      </c>
      <c r="E6765" s="75" t="s">
        <v>10502</v>
      </c>
      <c r="F6765" s="75"/>
      <c r="G6765" s="75" t="s">
        <v>9115</v>
      </c>
      <c r="H6765" s="257">
        <v>1049798.3999999999</v>
      </c>
      <c r="I6765" s="257" t="s">
        <v>9120</v>
      </c>
      <c r="J6765" s="75"/>
      <c r="K6765" s="75"/>
      <c r="L6765" s="75"/>
      <c r="M6765" s="75"/>
      <c r="N6765" s="75"/>
      <c r="O6765" s="75"/>
      <c r="P6765" s="75"/>
      <c r="Q6765" s="75"/>
      <c r="R6765" s="16">
        <v>1049798.3999999999</v>
      </c>
      <c r="S6765" s="75">
        <v>2</v>
      </c>
      <c r="T6765" s="75" t="s">
        <v>76</v>
      </c>
      <c r="U6765" s="75" t="s">
        <v>2567</v>
      </c>
      <c r="V6765" s="75" t="s">
        <v>5437</v>
      </c>
    </row>
    <row r="6766" spans="1:22" ht="75" x14ac:dyDescent="0.3">
      <c r="A6766" s="16">
        <v>6761</v>
      </c>
      <c r="B6766" s="77" t="s">
        <v>411</v>
      </c>
      <c r="C6766" s="75" t="s">
        <v>412</v>
      </c>
      <c r="D6766" s="75" t="s">
        <v>413</v>
      </c>
      <c r="E6766" s="75" t="s">
        <v>414</v>
      </c>
      <c r="F6766" s="157" t="s">
        <v>415</v>
      </c>
      <c r="G6766" s="75" t="s">
        <v>33</v>
      </c>
      <c r="H6766" s="257">
        <v>524700</v>
      </c>
      <c r="I6766" s="257">
        <v>3</v>
      </c>
      <c r="J6766" s="195">
        <v>524700</v>
      </c>
      <c r="K6766" s="75">
        <v>3</v>
      </c>
      <c r="L6766" s="75">
        <v>0</v>
      </c>
      <c r="M6766" s="75">
        <v>0</v>
      </c>
      <c r="N6766" s="75">
        <v>0</v>
      </c>
      <c r="O6766" s="75">
        <v>0</v>
      </c>
      <c r="P6766" s="75">
        <v>0</v>
      </c>
      <c r="Q6766" s="75">
        <v>0</v>
      </c>
      <c r="R6766" s="16">
        <v>1049400</v>
      </c>
      <c r="S6766" s="75">
        <v>6</v>
      </c>
      <c r="T6766" s="75" t="s">
        <v>213</v>
      </c>
      <c r="U6766" s="75" t="s">
        <v>83</v>
      </c>
      <c r="V6766" s="75" t="s">
        <v>416</v>
      </c>
    </row>
    <row r="6767" spans="1:22" ht="75" x14ac:dyDescent="0.3">
      <c r="A6767" s="16">
        <v>6762</v>
      </c>
      <c r="B6767" s="77" t="s">
        <v>411</v>
      </c>
      <c r="C6767" s="75" t="s">
        <v>412</v>
      </c>
      <c r="D6767" s="75" t="s">
        <v>413</v>
      </c>
      <c r="E6767" s="75" t="s">
        <v>1051</v>
      </c>
      <c r="F6767" s="157" t="s">
        <v>1052</v>
      </c>
      <c r="G6767" s="75" t="s">
        <v>33</v>
      </c>
      <c r="H6767" s="257">
        <v>524700</v>
      </c>
      <c r="I6767" s="257">
        <v>3</v>
      </c>
      <c r="J6767" s="195">
        <v>524700</v>
      </c>
      <c r="K6767" s="75">
        <v>3</v>
      </c>
      <c r="L6767" s="75">
        <v>0</v>
      </c>
      <c r="M6767" s="75">
        <v>0</v>
      </c>
      <c r="N6767" s="75">
        <v>0</v>
      </c>
      <c r="O6767" s="75">
        <v>0</v>
      </c>
      <c r="P6767" s="75">
        <v>0</v>
      </c>
      <c r="Q6767" s="75">
        <v>0</v>
      </c>
      <c r="R6767" s="16">
        <v>1049400</v>
      </c>
      <c r="S6767" s="75">
        <v>6</v>
      </c>
      <c r="T6767" s="75" t="s">
        <v>213</v>
      </c>
      <c r="U6767" s="75" t="s">
        <v>83</v>
      </c>
      <c r="V6767" s="75" t="s">
        <v>416</v>
      </c>
    </row>
    <row r="6768" spans="1:22" ht="131.25" x14ac:dyDescent="0.3">
      <c r="A6768" s="16">
        <v>6763</v>
      </c>
      <c r="B6768" s="77" t="s">
        <v>5716</v>
      </c>
      <c r="C6768" s="75" t="s">
        <v>4437</v>
      </c>
      <c r="D6768" s="75" t="s">
        <v>4438</v>
      </c>
      <c r="E6768" s="75" t="s">
        <v>5717</v>
      </c>
      <c r="F6768" s="75"/>
      <c r="G6768" s="75" t="s">
        <v>24</v>
      </c>
      <c r="H6768" s="257">
        <v>1048740</v>
      </c>
      <c r="I6768" s="257">
        <v>953.4</v>
      </c>
      <c r="J6768" s="75">
        <v>0</v>
      </c>
      <c r="K6768" s="75">
        <v>0</v>
      </c>
      <c r="L6768" s="75">
        <v>0</v>
      </c>
      <c r="M6768" s="75">
        <v>0</v>
      </c>
      <c r="N6768" s="75">
        <v>0</v>
      </c>
      <c r="O6768" s="75">
        <v>0</v>
      </c>
      <c r="P6768" s="75">
        <v>0</v>
      </c>
      <c r="Q6768" s="75">
        <v>0</v>
      </c>
      <c r="R6768" s="16">
        <v>1048740</v>
      </c>
      <c r="S6768" s="75">
        <v>953.4</v>
      </c>
      <c r="T6768" s="75" t="s">
        <v>76</v>
      </c>
      <c r="U6768" s="75" t="s">
        <v>2567</v>
      </c>
      <c r="V6768" s="75" t="s">
        <v>4167</v>
      </c>
    </row>
    <row r="6769" spans="1:22" ht="56.25" x14ac:dyDescent="0.3">
      <c r="A6769" s="16">
        <v>6764</v>
      </c>
      <c r="B6769" s="77" t="s">
        <v>435</v>
      </c>
      <c r="C6769" s="75" t="s">
        <v>436</v>
      </c>
      <c r="D6769" s="75" t="s">
        <v>437</v>
      </c>
      <c r="E6769" s="75" t="s">
        <v>10597</v>
      </c>
      <c r="F6769" s="75"/>
      <c r="G6769" s="75" t="s">
        <v>9115</v>
      </c>
      <c r="H6769" s="257">
        <v>1048320</v>
      </c>
      <c r="I6769" s="257" t="s">
        <v>9404</v>
      </c>
      <c r="J6769" s="75"/>
      <c r="K6769" s="75"/>
      <c r="L6769" s="75"/>
      <c r="M6769" s="75"/>
      <c r="N6769" s="75"/>
      <c r="O6769" s="75"/>
      <c r="P6769" s="75"/>
      <c r="Q6769" s="75"/>
      <c r="R6769" s="16">
        <v>1048320</v>
      </c>
      <c r="S6769" s="75">
        <v>30</v>
      </c>
      <c r="T6769" s="75" t="s">
        <v>76</v>
      </c>
      <c r="U6769" s="75" t="s">
        <v>1702</v>
      </c>
      <c r="V6769" s="75" t="s">
        <v>10596</v>
      </c>
    </row>
    <row r="6770" spans="1:22" ht="131.25" x14ac:dyDescent="0.3">
      <c r="A6770" s="16">
        <v>6765</v>
      </c>
      <c r="B6770" s="78" t="s">
        <v>12823</v>
      </c>
      <c r="C6770" s="78" t="s">
        <v>14550</v>
      </c>
      <c r="D6770" s="78" t="s">
        <v>14551</v>
      </c>
      <c r="E6770" s="78" t="s">
        <v>14552</v>
      </c>
      <c r="F6770" s="76" t="s">
        <v>14449</v>
      </c>
      <c r="G6770" s="78" t="s">
        <v>9115</v>
      </c>
      <c r="H6770" s="503">
        <v>1048320</v>
      </c>
      <c r="I6770" s="87" t="s">
        <v>9129</v>
      </c>
      <c r="J6770" s="76"/>
      <c r="K6770" s="76"/>
      <c r="L6770" s="76"/>
      <c r="M6770" s="76"/>
      <c r="N6770" s="76"/>
      <c r="O6770" s="76"/>
      <c r="P6770" s="76"/>
      <c r="Q6770" s="76"/>
      <c r="R6770" s="16">
        <v>1048320</v>
      </c>
      <c r="S6770" s="77">
        <v>80</v>
      </c>
      <c r="T6770" s="78" t="s">
        <v>14450</v>
      </c>
      <c r="U6770" s="75"/>
      <c r="V6770" s="79"/>
    </row>
    <row r="6771" spans="1:22" ht="75" x14ac:dyDescent="0.3">
      <c r="A6771" s="16">
        <v>6766</v>
      </c>
      <c r="B6771" s="75" t="s">
        <v>532</v>
      </c>
      <c r="C6771" s="75" t="s">
        <v>11306</v>
      </c>
      <c r="D6771" s="75" t="s">
        <v>11307</v>
      </c>
      <c r="E6771" s="75" t="s">
        <v>12891</v>
      </c>
      <c r="F6771" s="75"/>
      <c r="G6771" s="71" t="s">
        <v>9115</v>
      </c>
      <c r="H6771" s="371">
        <v>1047759.89</v>
      </c>
      <c r="I6771" s="339" t="s">
        <v>9130</v>
      </c>
      <c r="J6771" s="339"/>
      <c r="K6771" s="339"/>
      <c r="L6771" s="339"/>
      <c r="M6771" s="339"/>
      <c r="N6771" s="339"/>
      <c r="O6771" s="339"/>
      <c r="P6771" s="339"/>
      <c r="Q6771" s="339"/>
      <c r="R6771" s="16">
        <v>1047759.89</v>
      </c>
      <c r="S6771" s="339">
        <v>3</v>
      </c>
      <c r="T6771" s="135" t="s">
        <v>12010</v>
      </c>
      <c r="U6771" s="352"/>
      <c r="V6771" s="352"/>
    </row>
    <row r="6772" spans="1:22" ht="56.25" x14ac:dyDescent="0.3">
      <c r="A6772" s="16">
        <v>6767</v>
      </c>
      <c r="B6772" s="77" t="s">
        <v>2807</v>
      </c>
      <c r="C6772" s="75" t="s">
        <v>5193</v>
      </c>
      <c r="D6772" s="75" t="s">
        <v>5194</v>
      </c>
      <c r="E6772" s="75" t="s">
        <v>10566</v>
      </c>
      <c r="F6772" s="75"/>
      <c r="G6772" s="75" t="s">
        <v>9229</v>
      </c>
      <c r="H6772" s="257">
        <v>1047200</v>
      </c>
      <c r="I6772" s="257" t="s">
        <v>10872</v>
      </c>
      <c r="J6772" s="75"/>
      <c r="K6772" s="75"/>
      <c r="L6772" s="75"/>
      <c r="M6772" s="75"/>
      <c r="N6772" s="75"/>
      <c r="O6772" s="75"/>
      <c r="P6772" s="75"/>
      <c r="Q6772" s="75"/>
      <c r="R6772" s="16">
        <v>1047200</v>
      </c>
      <c r="S6772" s="75">
        <v>850</v>
      </c>
      <c r="T6772" s="75" t="s">
        <v>76</v>
      </c>
      <c r="U6772" s="75" t="s">
        <v>2567</v>
      </c>
      <c r="V6772" s="75" t="s">
        <v>10568</v>
      </c>
    </row>
    <row r="6773" spans="1:22" ht="75" x14ac:dyDescent="0.3">
      <c r="A6773" s="16">
        <v>6768</v>
      </c>
      <c r="B6773" s="75" t="s">
        <v>263</v>
      </c>
      <c r="C6773" s="75" t="s">
        <v>12892</v>
      </c>
      <c r="D6773" s="75" t="s">
        <v>12893</v>
      </c>
      <c r="E6773" s="75" t="s">
        <v>12894</v>
      </c>
      <c r="F6773" s="75"/>
      <c r="G6773" s="71" t="s">
        <v>9115</v>
      </c>
      <c r="H6773" s="339">
        <v>1047200</v>
      </c>
      <c r="I6773" s="339" t="s">
        <v>9187</v>
      </c>
      <c r="J6773" s="339"/>
      <c r="K6773" s="339"/>
      <c r="L6773" s="339"/>
      <c r="M6773" s="339"/>
      <c r="N6773" s="339"/>
      <c r="O6773" s="339"/>
      <c r="P6773" s="339"/>
      <c r="Q6773" s="339"/>
      <c r="R6773" s="16">
        <v>1047200</v>
      </c>
      <c r="S6773" s="339">
        <v>22</v>
      </c>
      <c r="T6773" s="135" t="s">
        <v>11788</v>
      </c>
      <c r="U6773" s="352"/>
      <c r="V6773" s="352"/>
    </row>
    <row r="6774" spans="1:22" ht="56.25" x14ac:dyDescent="0.3">
      <c r="A6774" s="16">
        <v>6769</v>
      </c>
      <c r="B6774" s="256" t="s">
        <v>15319</v>
      </c>
      <c r="C6774" s="256" t="s">
        <v>15320</v>
      </c>
      <c r="D6774" s="256" t="s">
        <v>5479</v>
      </c>
      <c r="E6774" s="256" t="s">
        <v>15321</v>
      </c>
      <c r="F6774" s="157" t="s">
        <v>14449</v>
      </c>
      <c r="G6774" s="256" t="s">
        <v>9115</v>
      </c>
      <c r="H6774" s="502">
        <v>1047200</v>
      </c>
      <c r="I6774" s="257" t="s">
        <v>9201</v>
      </c>
      <c r="J6774" s="82"/>
      <c r="K6774" s="82"/>
      <c r="L6774" s="82"/>
      <c r="M6774" s="82"/>
      <c r="N6774" s="82"/>
      <c r="O6774" s="82"/>
      <c r="P6774" s="82"/>
      <c r="Q6774" s="82"/>
      <c r="R6774" s="16">
        <v>1047200</v>
      </c>
      <c r="S6774" s="75">
        <v>5</v>
      </c>
      <c r="T6774" s="256" t="s">
        <v>14655</v>
      </c>
      <c r="U6774" s="256"/>
      <c r="V6774" s="82"/>
    </row>
    <row r="6775" spans="1:22" ht="75" x14ac:dyDescent="0.3">
      <c r="A6775" s="16">
        <v>6770</v>
      </c>
      <c r="B6775" s="77" t="s">
        <v>621</v>
      </c>
      <c r="C6775" s="75" t="s">
        <v>622</v>
      </c>
      <c r="D6775" s="75" t="s">
        <v>623</v>
      </c>
      <c r="E6775" s="75" t="s">
        <v>946</v>
      </c>
      <c r="F6775" s="157" t="s">
        <v>947</v>
      </c>
      <c r="G6775" s="75" t="s">
        <v>33</v>
      </c>
      <c r="H6775" s="257">
        <v>335849.28</v>
      </c>
      <c r="I6775" s="257">
        <v>400</v>
      </c>
      <c r="J6775" s="75">
        <v>349283.25120000006</v>
      </c>
      <c r="K6775" s="75">
        <v>400</v>
      </c>
      <c r="L6775" s="75">
        <v>361508</v>
      </c>
      <c r="M6775" s="75">
        <v>400</v>
      </c>
      <c r="N6775" s="75">
        <v>0</v>
      </c>
      <c r="O6775" s="75">
        <v>0</v>
      </c>
      <c r="P6775" s="75">
        <v>0</v>
      </c>
      <c r="Q6775" s="75">
        <v>0</v>
      </c>
      <c r="R6775" s="16">
        <v>1046640.5312000001</v>
      </c>
      <c r="S6775" s="75">
        <v>1200</v>
      </c>
      <c r="T6775" s="75" t="s">
        <v>913</v>
      </c>
      <c r="U6775" s="75" t="s">
        <v>35</v>
      </c>
      <c r="V6775" s="75" t="s">
        <v>887</v>
      </c>
    </row>
    <row r="6776" spans="1:22" ht="75" x14ac:dyDescent="0.3">
      <c r="A6776" s="16">
        <v>6771</v>
      </c>
      <c r="B6776" s="77" t="s">
        <v>621</v>
      </c>
      <c r="C6776" s="75" t="s">
        <v>622</v>
      </c>
      <c r="D6776" s="75" t="s">
        <v>623</v>
      </c>
      <c r="E6776" s="75" t="s">
        <v>946</v>
      </c>
      <c r="F6776" s="75" t="s">
        <v>947</v>
      </c>
      <c r="G6776" s="75">
        <v>796</v>
      </c>
      <c r="H6776" s="257">
        <v>335849.28</v>
      </c>
      <c r="I6776" s="257">
        <v>400</v>
      </c>
      <c r="J6776" s="75">
        <v>349283.25120000006</v>
      </c>
      <c r="K6776" s="75">
        <v>400</v>
      </c>
      <c r="L6776" s="75">
        <v>361508</v>
      </c>
      <c r="M6776" s="75">
        <v>400</v>
      </c>
      <c r="N6776" s="75">
        <v>0</v>
      </c>
      <c r="O6776" s="75">
        <v>0</v>
      </c>
      <c r="P6776" s="75">
        <v>0</v>
      </c>
      <c r="Q6776" s="75">
        <v>0</v>
      </c>
      <c r="R6776" s="16">
        <v>1046640.5312000001</v>
      </c>
      <c r="S6776" s="75">
        <v>1200</v>
      </c>
      <c r="T6776" s="75" t="s">
        <v>913</v>
      </c>
      <c r="U6776" s="75" t="s">
        <v>35</v>
      </c>
      <c r="V6776" s="75" t="s">
        <v>887</v>
      </c>
    </row>
    <row r="6777" spans="1:22" ht="93.75" x14ac:dyDescent="0.3">
      <c r="A6777" s="16">
        <v>6772</v>
      </c>
      <c r="B6777" s="76" t="s">
        <v>14325</v>
      </c>
      <c r="C6777" s="76" t="s">
        <v>11411</v>
      </c>
      <c r="D6777" s="76" t="s">
        <v>11412</v>
      </c>
      <c r="E6777" s="76" t="s">
        <v>14326</v>
      </c>
      <c r="F6777" s="76" t="s">
        <v>14327</v>
      </c>
      <c r="G6777" s="76" t="s">
        <v>9115</v>
      </c>
      <c r="H6777" s="85">
        <v>1046336.55</v>
      </c>
      <c r="I6777" s="85">
        <v>1</v>
      </c>
      <c r="J6777" s="77"/>
      <c r="K6777" s="77"/>
      <c r="L6777" s="77"/>
      <c r="M6777" s="77"/>
      <c r="N6777" s="77"/>
      <c r="O6777" s="77"/>
      <c r="P6777" s="77"/>
      <c r="Q6777" s="77"/>
      <c r="R6777" s="16">
        <v>1046336.55</v>
      </c>
      <c r="S6777" s="77">
        <v>1</v>
      </c>
      <c r="T6777" s="78" t="s">
        <v>14328</v>
      </c>
      <c r="U6777" s="79"/>
      <c r="V6777" s="80"/>
    </row>
    <row r="6778" spans="1:22" ht="75" x14ac:dyDescent="0.3">
      <c r="A6778" s="16">
        <v>6773</v>
      </c>
      <c r="B6778" s="77" t="s">
        <v>9082</v>
      </c>
      <c r="C6778" s="75" t="s">
        <v>7991</v>
      </c>
      <c r="D6778" s="75" t="s">
        <v>320</v>
      </c>
      <c r="E6778" s="75" t="s">
        <v>7992</v>
      </c>
      <c r="F6778" s="75"/>
      <c r="G6778" s="75" t="s">
        <v>33</v>
      </c>
      <c r="H6778" s="257">
        <v>101119.99999999999</v>
      </c>
      <c r="I6778" s="257">
        <v>64</v>
      </c>
      <c r="J6778" s="75">
        <v>239014.37999999998</v>
      </c>
      <c r="K6778" s="75">
        <v>66</v>
      </c>
      <c r="L6778" s="75">
        <v>235392.94999999998</v>
      </c>
      <c r="M6778" s="75">
        <v>65</v>
      </c>
      <c r="N6778" s="75">
        <v>235392.94999999998</v>
      </c>
      <c r="O6778" s="75">
        <v>65</v>
      </c>
      <c r="P6778" s="75">
        <v>235392.94999999998</v>
      </c>
      <c r="Q6778" s="75">
        <v>65</v>
      </c>
      <c r="R6778" s="16">
        <v>1046313.2299999999</v>
      </c>
      <c r="S6778" s="75">
        <v>325</v>
      </c>
      <c r="T6778" s="75" t="s">
        <v>213</v>
      </c>
      <c r="U6778" s="75" t="s">
        <v>35</v>
      </c>
      <c r="V6778" s="75" t="s">
        <v>9083</v>
      </c>
    </row>
    <row r="6779" spans="1:22" ht="243.75" x14ac:dyDescent="0.3">
      <c r="A6779" s="16">
        <v>6774</v>
      </c>
      <c r="B6779" s="77" t="s">
        <v>1706</v>
      </c>
      <c r="C6779" s="75" t="s">
        <v>1707</v>
      </c>
      <c r="D6779" s="75" t="s">
        <v>1708</v>
      </c>
      <c r="E6779" s="75" t="s">
        <v>1709</v>
      </c>
      <c r="F6779" s="75" t="s">
        <v>1710</v>
      </c>
      <c r="G6779" s="75" t="s">
        <v>33</v>
      </c>
      <c r="H6779" s="257">
        <v>261360</v>
      </c>
      <c r="I6779" s="257">
        <v>1</v>
      </c>
      <c r="J6779" s="75">
        <v>261360</v>
      </c>
      <c r="K6779" s="75">
        <v>1</v>
      </c>
      <c r="L6779" s="75">
        <v>261360</v>
      </c>
      <c r="M6779" s="75">
        <v>1</v>
      </c>
      <c r="N6779" s="75">
        <v>261360</v>
      </c>
      <c r="O6779" s="75">
        <v>1</v>
      </c>
      <c r="P6779" s="75">
        <v>0</v>
      </c>
      <c r="Q6779" s="75">
        <v>0</v>
      </c>
      <c r="R6779" s="16">
        <v>1045440</v>
      </c>
      <c r="S6779" s="75">
        <v>4</v>
      </c>
      <c r="T6779" s="75" t="s">
        <v>1326</v>
      </c>
      <c r="U6779" s="86" t="s">
        <v>35</v>
      </c>
      <c r="V6779" s="86" t="s">
        <v>199</v>
      </c>
    </row>
    <row r="6780" spans="1:22" ht="409.5" x14ac:dyDescent="0.3">
      <c r="A6780" s="16">
        <v>6775</v>
      </c>
      <c r="B6780" s="77" t="s">
        <v>1940</v>
      </c>
      <c r="C6780" s="75" t="s">
        <v>5039</v>
      </c>
      <c r="D6780" s="75" t="s">
        <v>5040</v>
      </c>
      <c r="E6780" s="75" t="s">
        <v>5041</v>
      </c>
      <c r="F6780" s="75"/>
      <c r="G6780" s="75" t="s">
        <v>1493</v>
      </c>
      <c r="H6780" s="257">
        <v>1045094.7500000001</v>
      </c>
      <c r="I6780" s="257">
        <v>145</v>
      </c>
      <c r="J6780" s="75">
        <v>0</v>
      </c>
      <c r="K6780" s="75">
        <v>0</v>
      </c>
      <c r="L6780" s="75">
        <v>0</v>
      </c>
      <c r="M6780" s="75">
        <v>0</v>
      </c>
      <c r="N6780" s="75">
        <v>0</v>
      </c>
      <c r="O6780" s="75">
        <v>0</v>
      </c>
      <c r="P6780" s="75">
        <v>0</v>
      </c>
      <c r="Q6780" s="75">
        <v>0</v>
      </c>
      <c r="R6780" s="16">
        <v>1045094.7500000001</v>
      </c>
      <c r="S6780" s="75">
        <v>145</v>
      </c>
      <c r="T6780" s="75" t="s">
        <v>76</v>
      </c>
      <c r="U6780" s="86" t="s">
        <v>2567</v>
      </c>
      <c r="V6780" s="86" t="s">
        <v>5042</v>
      </c>
    </row>
    <row r="6781" spans="1:22" ht="262.5" x14ac:dyDescent="0.3">
      <c r="A6781" s="16">
        <v>6776</v>
      </c>
      <c r="B6781" s="77" t="s">
        <v>9084</v>
      </c>
      <c r="C6781" s="75" t="s">
        <v>3371</v>
      </c>
      <c r="D6781" s="75" t="s">
        <v>4012</v>
      </c>
      <c r="E6781" s="75" t="s">
        <v>3372</v>
      </c>
      <c r="F6781" s="75"/>
      <c r="G6781" s="75" t="s">
        <v>33</v>
      </c>
      <c r="H6781" s="257">
        <v>123660</v>
      </c>
      <c r="I6781" s="257">
        <v>5</v>
      </c>
      <c r="J6781" s="75">
        <v>296784</v>
      </c>
      <c r="K6781" s="75">
        <v>10</v>
      </c>
      <c r="L6781" s="75">
        <v>207748.80000000002</v>
      </c>
      <c r="M6781" s="75">
        <v>7</v>
      </c>
      <c r="N6781" s="75">
        <v>207748.80000000002</v>
      </c>
      <c r="O6781" s="75">
        <v>7</v>
      </c>
      <c r="P6781" s="75">
        <v>207748.80000000002</v>
      </c>
      <c r="Q6781" s="75">
        <v>7</v>
      </c>
      <c r="R6781" s="16">
        <v>1043690.4000000001</v>
      </c>
      <c r="S6781" s="75">
        <v>36</v>
      </c>
      <c r="T6781" s="75" t="s">
        <v>213</v>
      </c>
      <c r="U6781" s="75" t="s">
        <v>35</v>
      </c>
      <c r="V6781" s="75" t="s">
        <v>9085</v>
      </c>
    </row>
    <row r="6782" spans="1:22" ht="409.5" x14ac:dyDescent="0.3">
      <c r="A6782" s="16">
        <v>6777</v>
      </c>
      <c r="B6782" s="77" t="s">
        <v>4856</v>
      </c>
      <c r="C6782" s="75" t="s">
        <v>4857</v>
      </c>
      <c r="D6782" s="75" t="s">
        <v>4858</v>
      </c>
      <c r="E6782" s="75" t="s">
        <v>4859</v>
      </c>
      <c r="F6782" s="75"/>
      <c r="G6782" s="75" t="s">
        <v>33</v>
      </c>
      <c r="H6782" s="257">
        <v>180000</v>
      </c>
      <c r="I6782" s="257">
        <v>10</v>
      </c>
      <c r="J6782" s="75">
        <v>215915</v>
      </c>
      <c r="K6782" s="75">
        <v>10</v>
      </c>
      <c r="L6782" s="75">
        <v>215915</v>
      </c>
      <c r="M6782" s="75">
        <v>10</v>
      </c>
      <c r="N6782" s="75">
        <v>215915</v>
      </c>
      <c r="O6782" s="75">
        <v>10</v>
      </c>
      <c r="P6782" s="75">
        <v>215915</v>
      </c>
      <c r="Q6782" s="75">
        <v>10</v>
      </c>
      <c r="R6782" s="16">
        <v>1043660</v>
      </c>
      <c r="S6782" s="75">
        <v>50</v>
      </c>
      <c r="T6782" s="75" t="s">
        <v>25</v>
      </c>
      <c r="U6782" s="75" t="s">
        <v>89</v>
      </c>
      <c r="V6782" s="75" t="s">
        <v>11247</v>
      </c>
    </row>
    <row r="6783" spans="1:22" ht="150" x14ac:dyDescent="0.3">
      <c r="A6783" s="16">
        <v>6778</v>
      </c>
      <c r="B6783" s="75" t="s">
        <v>11370</v>
      </c>
      <c r="C6783" s="75" t="s">
        <v>13750</v>
      </c>
      <c r="D6783" s="75" t="s">
        <v>13751</v>
      </c>
      <c r="E6783" s="75" t="s">
        <v>13752</v>
      </c>
      <c r="F6783" s="75"/>
      <c r="G6783" s="71" t="s">
        <v>9115</v>
      </c>
      <c r="H6783" s="104">
        <v>1043229.99</v>
      </c>
      <c r="I6783" s="104" t="s">
        <v>9969</v>
      </c>
      <c r="J6783" s="104"/>
      <c r="K6783" s="104"/>
      <c r="L6783" s="104"/>
      <c r="M6783" s="104"/>
      <c r="N6783" s="104"/>
      <c r="O6783" s="104"/>
      <c r="P6783" s="104"/>
      <c r="Q6783" s="104"/>
      <c r="R6783" s="16">
        <v>1043229.99</v>
      </c>
      <c r="S6783" s="339">
        <v>7</v>
      </c>
      <c r="T6783" s="92" t="s">
        <v>13573</v>
      </c>
      <c r="U6783" s="105"/>
      <c r="V6783" s="105" t="s">
        <v>13601</v>
      </c>
    </row>
    <row r="6784" spans="1:22" ht="56.25" x14ac:dyDescent="0.3">
      <c r="A6784" s="16">
        <v>6779</v>
      </c>
      <c r="B6784" s="77" t="s">
        <v>2966</v>
      </c>
      <c r="C6784" s="75" t="s">
        <v>2967</v>
      </c>
      <c r="D6784" s="75" t="s">
        <v>2968</v>
      </c>
      <c r="E6784" s="75" t="s">
        <v>10690</v>
      </c>
      <c r="F6784" s="75"/>
      <c r="G6784" s="75" t="s">
        <v>9122</v>
      </c>
      <c r="H6784" s="257">
        <v>1043159.04</v>
      </c>
      <c r="I6784" s="257" t="s">
        <v>10691</v>
      </c>
      <c r="J6784" s="75"/>
      <c r="K6784" s="75"/>
      <c r="L6784" s="75"/>
      <c r="M6784" s="75"/>
      <c r="N6784" s="75"/>
      <c r="O6784" s="75"/>
      <c r="P6784" s="75"/>
      <c r="Q6784" s="75"/>
      <c r="R6784" s="16">
        <v>1043159.04</v>
      </c>
      <c r="S6784" s="75"/>
      <c r="T6784" s="75" t="s">
        <v>76</v>
      </c>
      <c r="U6784" s="75" t="s">
        <v>2567</v>
      </c>
      <c r="V6784" s="75" t="s">
        <v>5808</v>
      </c>
    </row>
    <row r="6785" spans="1:22" ht="75" x14ac:dyDescent="0.3">
      <c r="A6785" s="16">
        <v>6780</v>
      </c>
      <c r="B6785" s="77" t="s">
        <v>9086</v>
      </c>
      <c r="C6785" s="75" t="s">
        <v>9087</v>
      </c>
      <c r="D6785" s="75" t="s">
        <v>9053</v>
      </c>
      <c r="E6785" s="75" t="s">
        <v>9088</v>
      </c>
      <c r="F6785" s="75"/>
      <c r="G6785" s="75" t="s">
        <v>33</v>
      </c>
      <c r="H6785" s="257">
        <v>112799.99999999999</v>
      </c>
      <c r="I6785" s="257">
        <v>6</v>
      </c>
      <c r="J6785" s="75">
        <v>232500</v>
      </c>
      <c r="K6785" s="75">
        <v>10</v>
      </c>
      <c r="L6785" s="75">
        <v>232500</v>
      </c>
      <c r="M6785" s="75">
        <v>10</v>
      </c>
      <c r="N6785" s="75">
        <v>232500</v>
      </c>
      <c r="O6785" s="75">
        <v>10</v>
      </c>
      <c r="P6785" s="75">
        <v>232500</v>
      </c>
      <c r="Q6785" s="75">
        <v>10</v>
      </c>
      <c r="R6785" s="16">
        <v>1042800</v>
      </c>
      <c r="S6785" s="75">
        <v>46</v>
      </c>
      <c r="T6785" s="75" t="s">
        <v>213</v>
      </c>
      <c r="U6785" s="75" t="s">
        <v>7048</v>
      </c>
      <c r="V6785" s="75" t="s">
        <v>7048</v>
      </c>
    </row>
    <row r="6786" spans="1:22" ht="37.5" x14ac:dyDescent="0.3">
      <c r="A6786" s="16">
        <v>6781</v>
      </c>
      <c r="B6786" s="77" t="s">
        <v>4334</v>
      </c>
      <c r="C6786" s="75" t="s">
        <v>5642</v>
      </c>
      <c r="D6786" s="75" t="s">
        <v>5643</v>
      </c>
      <c r="E6786" s="75" t="s">
        <v>5644</v>
      </c>
      <c r="F6786" s="75"/>
      <c r="G6786" s="75" t="s">
        <v>49</v>
      </c>
      <c r="H6786" s="257">
        <v>1042440</v>
      </c>
      <c r="I6786" s="257">
        <v>340</v>
      </c>
      <c r="J6786" s="75">
        <v>0</v>
      </c>
      <c r="K6786" s="75">
        <v>0</v>
      </c>
      <c r="L6786" s="75">
        <v>0</v>
      </c>
      <c r="M6786" s="75">
        <v>0</v>
      </c>
      <c r="N6786" s="75">
        <v>0</v>
      </c>
      <c r="O6786" s="75">
        <v>0</v>
      </c>
      <c r="P6786" s="75">
        <v>0</v>
      </c>
      <c r="Q6786" s="75">
        <v>0</v>
      </c>
      <c r="R6786" s="16">
        <v>1042440</v>
      </c>
      <c r="S6786" s="75">
        <v>340</v>
      </c>
      <c r="T6786" s="75" t="s">
        <v>76</v>
      </c>
      <c r="U6786" s="75" t="s">
        <v>2567</v>
      </c>
      <c r="V6786" s="75" t="s">
        <v>199</v>
      </c>
    </row>
    <row r="6787" spans="1:22" ht="409.5" x14ac:dyDescent="0.3">
      <c r="A6787" s="16">
        <v>6782</v>
      </c>
      <c r="B6787" s="77" t="s">
        <v>4498</v>
      </c>
      <c r="C6787" s="75" t="s">
        <v>4486</v>
      </c>
      <c r="D6787" s="75" t="s">
        <v>4487</v>
      </c>
      <c r="E6787" s="75" t="s">
        <v>4499</v>
      </c>
      <c r="F6787" s="75"/>
      <c r="G6787" s="75" t="s">
        <v>33</v>
      </c>
      <c r="H6787" s="257">
        <v>64272</v>
      </c>
      <c r="I6787" s="257">
        <v>26</v>
      </c>
      <c r="J6787" s="75">
        <v>244516.8</v>
      </c>
      <c r="K6787" s="75">
        <v>48</v>
      </c>
      <c r="L6787" s="75">
        <v>244516.8</v>
      </c>
      <c r="M6787" s="75">
        <v>48</v>
      </c>
      <c r="N6787" s="75">
        <v>244516.8</v>
      </c>
      <c r="O6787" s="75">
        <v>48</v>
      </c>
      <c r="P6787" s="75">
        <v>244516.8</v>
      </c>
      <c r="Q6787" s="75">
        <v>48</v>
      </c>
      <c r="R6787" s="16">
        <v>1042339.2</v>
      </c>
      <c r="S6787" s="75">
        <v>218</v>
      </c>
      <c r="T6787" s="75" t="s">
        <v>25</v>
      </c>
      <c r="U6787" s="75" t="s">
        <v>1107</v>
      </c>
      <c r="V6787" s="75" t="s">
        <v>4497</v>
      </c>
    </row>
    <row r="6788" spans="1:22" x14ac:dyDescent="0.3">
      <c r="A6788" s="16">
        <v>6783</v>
      </c>
      <c r="B6788" s="105" t="s">
        <v>598</v>
      </c>
      <c r="C6788" s="105" t="s">
        <v>599</v>
      </c>
      <c r="D6788" s="105" t="s">
        <v>600</v>
      </c>
      <c r="E6788" s="105" t="s">
        <v>1051</v>
      </c>
      <c r="F6788" s="105" t="s">
        <v>14449</v>
      </c>
      <c r="G6788" s="105" t="s">
        <v>9115</v>
      </c>
      <c r="H6788" s="104">
        <v>156030.09</v>
      </c>
      <c r="I6788" s="104">
        <v>3</v>
      </c>
      <c r="J6788" s="105">
        <v>221562.6</v>
      </c>
      <c r="K6788" s="105">
        <v>4</v>
      </c>
      <c r="L6788" s="105">
        <v>221562.6</v>
      </c>
      <c r="M6788" s="105">
        <v>4</v>
      </c>
      <c r="N6788" s="105">
        <v>221562.6</v>
      </c>
      <c r="O6788" s="105">
        <v>4</v>
      </c>
      <c r="P6788" s="105">
        <v>221562.6</v>
      </c>
      <c r="Q6788" s="105">
        <v>4</v>
      </c>
      <c r="R6788" s="16">
        <v>1042280.49</v>
      </c>
      <c r="S6788" s="105">
        <v>38</v>
      </c>
      <c r="T6788" s="76" t="s">
        <v>15403</v>
      </c>
      <c r="U6788" s="105"/>
      <c r="V6788" s="105"/>
    </row>
    <row r="6789" spans="1:22" ht="409.5" x14ac:dyDescent="0.3">
      <c r="A6789" s="16">
        <v>6784</v>
      </c>
      <c r="B6789" s="77" t="s">
        <v>5154</v>
      </c>
      <c r="C6789" s="75" t="s">
        <v>5155</v>
      </c>
      <c r="D6789" s="75" t="s">
        <v>2504</v>
      </c>
      <c r="E6789" s="75" t="s">
        <v>5156</v>
      </c>
      <c r="F6789" s="75"/>
      <c r="G6789" s="75" t="s">
        <v>7035</v>
      </c>
      <c r="H6789" s="257">
        <v>1041892</v>
      </c>
      <c r="I6789" s="257">
        <v>254.12</v>
      </c>
      <c r="J6789" s="75">
        <v>0</v>
      </c>
      <c r="K6789" s="75">
        <v>0</v>
      </c>
      <c r="L6789" s="75">
        <v>0</v>
      </c>
      <c r="M6789" s="75">
        <v>0</v>
      </c>
      <c r="N6789" s="75">
        <v>0</v>
      </c>
      <c r="O6789" s="75">
        <v>0</v>
      </c>
      <c r="P6789" s="75">
        <v>0</v>
      </c>
      <c r="Q6789" s="75">
        <v>0</v>
      </c>
      <c r="R6789" s="16">
        <v>1041892</v>
      </c>
      <c r="S6789" s="75">
        <v>254.12</v>
      </c>
      <c r="T6789" s="75" t="s">
        <v>76</v>
      </c>
      <c r="U6789" s="75"/>
      <c r="V6789" s="75"/>
    </row>
    <row r="6790" spans="1:22" ht="56.25" x14ac:dyDescent="0.3">
      <c r="A6790" s="16">
        <v>6785</v>
      </c>
      <c r="B6790" s="256" t="s">
        <v>14909</v>
      </c>
      <c r="C6790" s="256" t="s">
        <v>14910</v>
      </c>
      <c r="D6790" s="256" t="s">
        <v>14911</v>
      </c>
      <c r="E6790" s="256" t="s">
        <v>15322</v>
      </c>
      <c r="F6790" s="157" t="s">
        <v>14449</v>
      </c>
      <c r="G6790" s="256" t="s">
        <v>7084</v>
      </c>
      <c r="H6790" s="502">
        <v>1041600</v>
      </c>
      <c r="I6790" s="257" t="s">
        <v>15323</v>
      </c>
      <c r="J6790" s="82"/>
      <c r="K6790" s="82"/>
      <c r="L6790" s="82"/>
      <c r="M6790" s="82"/>
      <c r="N6790" s="82"/>
      <c r="O6790" s="82"/>
      <c r="P6790" s="82"/>
      <c r="Q6790" s="82"/>
      <c r="R6790" s="16">
        <v>1041600</v>
      </c>
      <c r="S6790" s="75">
        <v>620</v>
      </c>
      <c r="T6790" s="256" t="s">
        <v>14655</v>
      </c>
      <c r="U6790" s="256"/>
      <c r="V6790" s="82"/>
    </row>
    <row r="6791" spans="1:22" ht="56.25" x14ac:dyDescent="0.3">
      <c r="A6791" s="16">
        <v>6786</v>
      </c>
      <c r="B6791" s="256" t="s">
        <v>14909</v>
      </c>
      <c r="C6791" s="256" t="s">
        <v>14910</v>
      </c>
      <c r="D6791" s="256" t="s">
        <v>14911</v>
      </c>
      <c r="E6791" s="256" t="s">
        <v>15324</v>
      </c>
      <c r="F6791" s="157" t="s">
        <v>14449</v>
      </c>
      <c r="G6791" s="256" t="s">
        <v>7084</v>
      </c>
      <c r="H6791" s="502">
        <v>1041600</v>
      </c>
      <c r="I6791" s="257" t="s">
        <v>15323</v>
      </c>
      <c r="J6791" s="82"/>
      <c r="K6791" s="82"/>
      <c r="L6791" s="82"/>
      <c r="M6791" s="82"/>
      <c r="N6791" s="82"/>
      <c r="O6791" s="82"/>
      <c r="P6791" s="82"/>
      <c r="Q6791" s="82"/>
      <c r="R6791" s="16">
        <v>1041600</v>
      </c>
      <c r="S6791" s="75">
        <v>620</v>
      </c>
      <c r="T6791" s="256" t="s">
        <v>14655</v>
      </c>
      <c r="U6791" s="256"/>
      <c r="V6791" s="82"/>
    </row>
    <row r="6792" spans="1:22" ht="409.5" x14ac:dyDescent="0.3">
      <c r="A6792" s="16">
        <v>6787</v>
      </c>
      <c r="B6792" s="77" t="s">
        <v>6761</v>
      </c>
      <c r="C6792" s="75" t="s">
        <v>6762</v>
      </c>
      <c r="D6792" s="75" t="s">
        <v>6763</v>
      </c>
      <c r="E6792" s="75" t="s">
        <v>6764</v>
      </c>
      <c r="F6792" s="75"/>
      <c r="G6792" s="75" t="s">
        <v>1493</v>
      </c>
      <c r="H6792" s="257">
        <v>1040625</v>
      </c>
      <c r="I6792" s="257">
        <v>3</v>
      </c>
      <c r="J6792" s="75">
        <v>0</v>
      </c>
      <c r="K6792" s="75">
        <v>0</v>
      </c>
      <c r="L6792" s="75">
        <v>0</v>
      </c>
      <c r="M6792" s="75">
        <v>0</v>
      </c>
      <c r="N6792" s="75">
        <v>0</v>
      </c>
      <c r="O6792" s="75">
        <v>0</v>
      </c>
      <c r="P6792" s="75">
        <v>0</v>
      </c>
      <c r="Q6792" s="75">
        <v>0</v>
      </c>
      <c r="R6792" s="16">
        <v>1040625</v>
      </c>
      <c r="S6792" s="75">
        <v>3</v>
      </c>
      <c r="T6792" s="75" t="s">
        <v>76</v>
      </c>
      <c r="U6792" s="75"/>
      <c r="V6792" s="75" t="s">
        <v>6765</v>
      </c>
    </row>
    <row r="6793" spans="1:22" ht="56.25" x14ac:dyDescent="0.3">
      <c r="A6793" s="16">
        <v>6788</v>
      </c>
      <c r="B6793" s="73" t="s">
        <v>11735</v>
      </c>
      <c r="C6793" s="73" t="s">
        <v>11736</v>
      </c>
      <c r="D6793" s="73" t="s">
        <v>11718</v>
      </c>
      <c r="E6793" s="73" t="s">
        <v>11737</v>
      </c>
      <c r="F6793" s="74"/>
      <c r="G6793" s="71" t="s">
        <v>33</v>
      </c>
      <c r="H6793" s="505">
        <v>239534.00064000004</v>
      </c>
      <c r="I6793" s="505">
        <v>20</v>
      </c>
      <c r="J6793" s="68">
        <v>263487.40070400009</v>
      </c>
      <c r="K6793" s="68">
        <v>20</v>
      </c>
      <c r="L6793" s="68">
        <v>268756</v>
      </c>
      <c r="M6793" s="68">
        <v>1</v>
      </c>
      <c r="N6793" s="69">
        <v>268757</v>
      </c>
      <c r="O6793" s="68">
        <v>1</v>
      </c>
      <c r="P6793" s="70"/>
      <c r="Q6793" s="70"/>
      <c r="R6793" s="16">
        <v>1040534.4013440001</v>
      </c>
      <c r="S6793" s="71">
        <v>62</v>
      </c>
      <c r="T6793" s="71" t="s">
        <v>11563</v>
      </c>
      <c r="U6793" s="72" t="s">
        <v>26</v>
      </c>
      <c r="V6793" s="72" t="s">
        <v>11572</v>
      </c>
    </row>
    <row r="6794" spans="1:22" ht="112.5" x14ac:dyDescent="0.3">
      <c r="A6794" s="16">
        <v>6789</v>
      </c>
      <c r="B6794" s="77" t="s">
        <v>194</v>
      </c>
      <c r="C6794" s="75" t="s">
        <v>3097</v>
      </c>
      <c r="D6794" s="75" t="s">
        <v>3098</v>
      </c>
      <c r="E6794" s="75" t="s">
        <v>10346</v>
      </c>
      <c r="F6794" s="75"/>
      <c r="G6794" s="75" t="s">
        <v>24</v>
      </c>
      <c r="H6794" s="257">
        <v>1040060</v>
      </c>
      <c r="I6794" s="257">
        <v>1223.5999999999999</v>
      </c>
      <c r="J6794" s="75">
        <v>0</v>
      </c>
      <c r="K6794" s="75">
        <v>0</v>
      </c>
      <c r="L6794" s="75">
        <v>0</v>
      </c>
      <c r="M6794" s="75">
        <v>0</v>
      </c>
      <c r="N6794" s="75">
        <v>0</v>
      </c>
      <c r="O6794" s="75">
        <v>0</v>
      </c>
      <c r="P6794" s="75">
        <v>0</v>
      </c>
      <c r="Q6794" s="75">
        <v>0</v>
      </c>
      <c r="R6794" s="16">
        <v>1040060</v>
      </c>
      <c r="S6794" s="75">
        <v>1223.5999999999999</v>
      </c>
      <c r="T6794" s="75" t="s">
        <v>76</v>
      </c>
      <c r="U6794" s="75" t="s">
        <v>2567</v>
      </c>
      <c r="V6794" s="75" t="s">
        <v>10334</v>
      </c>
    </row>
    <row r="6795" spans="1:22" ht="56.25" x14ac:dyDescent="0.3">
      <c r="A6795" s="16">
        <v>6790</v>
      </c>
      <c r="B6795" s="77" t="s">
        <v>1038</v>
      </c>
      <c r="C6795" s="75" t="s">
        <v>1039</v>
      </c>
      <c r="D6795" s="75" t="s">
        <v>1040</v>
      </c>
      <c r="E6795" s="75" t="s">
        <v>2174</v>
      </c>
      <c r="F6795" s="75"/>
      <c r="G6795" s="75" t="s">
        <v>33</v>
      </c>
      <c r="H6795" s="498">
        <v>0</v>
      </c>
      <c r="I6795" s="257">
        <v>0</v>
      </c>
      <c r="J6795" s="75">
        <v>420000</v>
      </c>
      <c r="K6795" s="75">
        <v>10</v>
      </c>
      <c r="L6795" s="75">
        <v>0</v>
      </c>
      <c r="M6795" s="75">
        <v>0</v>
      </c>
      <c r="N6795" s="75">
        <v>620000</v>
      </c>
      <c r="O6795" s="75">
        <v>10</v>
      </c>
      <c r="P6795" s="75">
        <v>0</v>
      </c>
      <c r="Q6795" s="75">
        <v>0</v>
      </c>
      <c r="R6795" s="16">
        <v>1040000</v>
      </c>
      <c r="S6795" s="75">
        <v>20</v>
      </c>
      <c r="T6795" s="75" t="s">
        <v>786</v>
      </c>
      <c r="U6795" s="75" t="s">
        <v>35</v>
      </c>
      <c r="V6795" s="75" t="s">
        <v>199</v>
      </c>
    </row>
    <row r="6796" spans="1:22" ht="75" x14ac:dyDescent="0.3">
      <c r="A6796" s="16">
        <v>6791</v>
      </c>
      <c r="B6796" s="77" t="s">
        <v>5108</v>
      </c>
      <c r="C6796" s="75" t="s">
        <v>5107</v>
      </c>
      <c r="D6796" s="75" t="s">
        <v>1222</v>
      </c>
      <c r="E6796" s="75" t="s">
        <v>5899</v>
      </c>
      <c r="F6796" s="75"/>
      <c r="G6796" s="75" t="s">
        <v>24</v>
      </c>
      <c r="H6796" s="498">
        <v>1040000</v>
      </c>
      <c r="I6796" s="257">
        <v>52</v>
      </c>
      <c r="J6796" s="75">
        <v>0</v>
      </c>
      <c r="K6796" s="75">
        <v>0</v>
      </c>
      <c r="L6796" s="75">
        <v>0</v>
      </c>
      <c r="M6796" s="75">
        <v>0</v>
      </c>
      <c r="N6796" s="75">
        <v>0</v>
      </c>
      <c r="O6796" s="75">
        <v>0</v>
      </c>
      <c r="P6796" s="75">
        <v>0</v>
      </c>
      <c r="Q6796" s="75">
        <v>0</v>
      </c>
      <c r="R6796" s="16">
        <v>1040000</v>
      </c>
      <c r="S6796" s="75">
        <v>52</v>
      </c>
      <c r="T6796" s="75" t="s">
        <v>76</v>
      </c>
      <c r="U6796" s="75" t="s">
        <v>204</v>
      </c>
      <c r="V6796" s="75" t="s">
        <v>5900</v>
      </c>
    </row>
    <row r="6797" spans="1:22" ht="56.25" x14ac:dyDescent="0.3">
      <c r="A6797" s="16">
        <v>6792</v>
      </c>
      <c r="B6797" s="77" t="s">
        <v>9089</v>
      </c>
      <c r="C6797" s="75" t="s">
        <v>9090</v>
      </c>
      <c r="D6797" s="75" t="s">
        <v>9091</v>
      </c>
      <c r="E6797" s="75" t="s">
        <v>641</v>
      </c>
      <c r="F6797" s="75"/>
      <c r="G6797" s="75" t="s">
        <v>33</v>
      </c>
      <c r="H6797" s="257">
        <v>203600</v>
      </c>
      <c r="I6797" s="257">
        <v>4</v>
      </c>
      <c r="J6797" s="75">
        <v>209052</v>
      </c>
      <c r="K6797" s="75">
        <v>3</v>
      </c>
      <c r="L6797" s="75">
        <v>209052</v>
      </c>
      <c r="M6797" s="75">
        <v>3</v>
      </c>
      <c r="N6797" s="75">
        <v>209052</v>
      </c>
      <c r="O6797" s="75">
        <v>3</v>
      </c>
      <c r="P6797" s="75">
        <v>209052</v>
      </c>
      <c r="Q6797" s="75">
        <v>3</v>
      </c>
      <c r="R6797" s="16">
        <v>1039808</v>
      </c>
      <c r="S6797" s="75">
        <v>16</v>
      </c>
      <c r="T6797" s="75" t="s">
        <v>213</v>
      </c>
      <c r="U6797" s="75" t="s">
        <v>7048</v>
      </c>
      <c r="V6797" s="75" t="s">
        <v>7048</v>
      </c>
    </row>
    <row r="6798" spans="1:22" ht="318.75" x14ac:dyDescent="0.3">
      <c r="A6798" s="16">
        <v>6793</v>
      </c>
      <c r="B6798" s="77" t="s">
        <v>320</v>
      </c>
      <c r="C6798" s="75" t="s">
        <v>4459</v>
      </c>
      <c r="D6798" s="75" t="s">
        <v>5684</v>
      </c>
      <c r="E6798" s="75" t="s">
        <v>5685</v>
      </c>
      <c r="F6798" s="75"/>
      <c r="G6798" s="75" t="s">
        <v>1493</v>
      </c>
      <c r="H6798" s="257">
        <v>1039776</v>
      </c>
      <c r="I6798" s="257">
        <v>32</v>
      </c>
      <c r="J6798" s="75">
        <v>0</v>
      </c>
      <c r="K6798" s="75">
        <v>0</v>
      </c>
      <c r="L6798" s="75">
        <v>0</v>
      </c>
      <c r="M6798" s="75">
        <v>0</v>
      </c>
      <c r="N6798" s="75">
        <v>0</v>
      </c>
      <c r="O6798" s="75">
        <v>0</v>
      </c>
      <c r="P6798" s="75">
        <v>0</v>
      </c>
      <c r="Q6798" s="75">
        <v>0</v>
      </c>
      <c r="R6798" s="16">
        <v>1039776</v>
      </c>
      <c r="S6798" s="75">
        <v>32</v>
      </c>
      <c r="T6798" s="75" t="s">
        <v>76</v>
      </c>
      <c r="U6798" s="75"/>
      <c r="V6798" s="75"/>
    </row>
    <row r="6799" spans="1:22" ht="337.5" x14ac:dyDescent="0.3">
      <c r="A6799" s="16">
        <v>6794</v>
      </c>
      <c r="B6799" s="77" t="s">
        <v>4669</v>
      </c>
      <c r="C6799" s="75" t="s">
        <v>4670</v>
      </c>
      <c r="D6799" s="75" t="s">
        <v>4671</v>
      </c>
      <c r="E6799" s="75" t="s">
        <v>4672</v>
      </c>
      <c r="F6799" s="86"/>
      <c r="G6799" s="75" t="s">
        <v>33</v>
      </c>
      <c r="H6799" s="257">
        <v>92259.44</v>
      </c>
      <c r="I6799" s="257">
        <v>58</v>
      </c>
      <c r="J6799" s="75">
        <v>236802.8</v>
      </c>
      <c r="K6799" s="75">
        <v>113</v>
      </c>
      <c r="L6799" s="75">
        <v>236802.8</v>
      </c>
      <c r="M6799" s="75">
        <v>113</v>
      </c>
      <c r="N6799" s="75">
        <v>236802.8</v>
      </c>
      <c r="O6799" s="75">
        <v>113</v>
      </c>
      <c r="P6799" s="75">
        <v>236802.8</v>
      </c>
      <c r="Q6799" s="75">
        <v>113</v>
      </c>
      <c r="R6799" s="16">
        <v>1039470.6400000001</v>
      </c>
      <c r="S6799" s="75">
        <v>510</v>
      </c>
      <c r="T6799" s="75" t="s">
        <v>25</v>
      </c>
      <c r="U6799" s="75" t="s">
        <v>2567</v>
      </c>
      <c r="V6799" s="75" t="s">
        <v>199</v>
      </c>
    </row>
    <row r="6800" spans="1:22" ht="131.25" x14ac:dyDescent="0.3">
      <c r="A6800" s="16">
        <v>6795</v>
      </c>
      <c r="B6800" s="77" t="s">
        <v>5830</v>
      </c>
      <c r="C6800" s="75" t="s">
        <v>5831</v>
      </c>
      <c r="D6800" s="75" t="s">
        <v>5832</v>
      </c>
      <c r="E6800" s="75" t="s">
        <v>5833</v>
      </c>
      <c r="F6800" s="75"/>
      <c r="G6800" s="75" t="s">
        <v>1493</v>
      </c>
      <c r="H6800" s="257">
        <v>1038870</v>
      </c>
      <c r="I6800" s="257">
        <v>15</v>
      </c>
      <c r="J6800" s="75">
        <v>0</v>
      </c>
      <c r="K6800" s="75">
        <v>0</v>
      </c>
      <c r="L6800" s="75">
        <v>0</v>
      </c>
      <c r="M6800" s="75">
        <v>0</v>
      </c>
      <c r="N6800" s="75">
        <v>0</v>
      </c>
      <c r="O6800" s="75">
        <v>0</v>
      </c>
      <c r="P6800" s="75">
        <v>0</v>
      </c>
      <c r="Q6800" s="75">
        <v>0</v>
      </c>
      <c r="R6800" s="16">
        <v>1038870</v>
      </c>
      <c r="S6800" s="75">
        <v>15</v>
      </c>
      <c r="T6800" s="75" t="s">
        <v>76</v>
      </c>
      <c r="U6800" s="75" t="s">
        <v>1320</v>
      </c>
      <c r="V6800" s="75" t="s">
        <v>5829</v>
      </c>
    </row>
    <row r="6801" spans="1:22" ht="75" x14ac:dyDescent="0.3">
      <c r="A6801" s="16">
        <v>6796</v>
      </c>
      <c r="B6801" s="256" t="s">
        <v>14874</v>
      </c>
      <c r="C6801" s="256" t="s">
        <v>14875</v>
      </c>
      <c r="D6801" s="256" t="s">
        <v>14876</v>
      </c>
      <c r="E6801" s="256" t="s">
        <v>15247</v>
      </c>
      <c r="F6801" s="157" t="s">
        <v>14449</v>
      </c>
      <c r="G6801" s="256" t="s">
        <v>9115</v>
      </c>
      <c r="H6801" s="502">
        <v>1038624.16</v>
      </c>
      <c r="I6801" s="257" t="s">
        <v>9113</v>
      </c>
      <c r="J6801" s="82"/>
      <c r="K6801" s="82"/>
      <c r="L6801" s="82"/>
      <c r="M6801" s="82"/>
      <c r="N6801" s="82"/>
      <c r="O6801" s="82"/>
      <c r="P6801" s="82"/>
      <c r="Q6801" s="82"/>
      <c r="R6801" s="16">
        <v>1038624.16</v>
      </c>
      <c r="S6801" s="75">
        <v>1</v>
      </c>
      <c r="T6801" s="256" t="s">
        <v>14655</v>
      </c>
      <c r="U6801" s="256"/>
      <c r="V6801" s="82"/>
    </row>
    <row r="6802" spans="1:22" ht="56.25" x14ac:dyDescent="0.3">
      <c r="A6802" s="16">
        <v>6797</v>
      </c>
      <c r="B6802" s="256" t="s">
        <v>7015</v>
      </c>
      <c r="C6802" s="256" t="s">
        <v>15325</v>
      </c>
      <c r="D6802" s="256" t="s">
        <v>1501</v>
      </c>
      <c r="E6802" s="256" t="s">
        <v>15326</v>
      </c>
      <c r="F6802" s="157" t="s">
        <v>14449</v>
      </c>
      <c r="G6802" s="256" t="s">
        <v>9115</v>
      </c>
      <c r="H6802" s="502">
        <v>1038240</v>
      </c>
      <c r="I6802" s="511" t="s">
        <v>9454</v>
      </c>
      <c r="J6802" s="82"/>
      <c r="K6802" s="83"/>
      <c r="L6802" s="83"/>
      <c r="M6802" s="83"/>
      <c r="N6802" s="83"/>
      <c r="O6802" s="83"/>
      <c r="P6802" s="83"/>
      <c r="Q6802" s="83"/>
      <c r="R6802" s="16">
        <v>1038240</v>
      </c>
      <c r="S6802" s="75">
        <v>9</v>
      </c>
      <c r="T6802" s="256" t="s">
        <v>14655</v>
      </c>
      <c r="U6802" s="262"/>
      <c r="V6802" s="83"/>
    </row>
    <row r="6803" spans="1:22" ht="37.5" x14ac:dyDescent="0.3">
      <c r="A6803" s="16">
        <v>6798</v>
      </c>
      <c r="B6803" s="77" t="s">
        <v>2862</v>
      </c>
      <c r="C6803" s="75" t="s">
        <v>2863</v>
      </c>
      <c r="D6803" s="75" t="s">
        <v>2864</v>
      </c>
      <c r="E6803" s="75" t="s">
        <v>10653</v>
      </c>
      <c r="F6803" s="75"/>
      <c r="G6803" s="75" t="s">
        <v>9115</v>
      </c>
      <c r="H6803" s="257">
        <v>1037467.2</v>
      </c>
      <c r="I6803" s="511" t="s">
        <v>9113</v>
      </c>
      <c r="J6803" s="75"/>
      <c r="K6803" s="86"/>
      <c r="L6803" s="86"/>
      <c r="M6803" s="86"/>
      <c r="N6803" s="86"/>
      <c r="O6803" s="86"/>
      <c r="P6803" s="86"/>
      <c r="Q6803" s="86"/>
      <c r="R6803" s="16">
        <v>1037467.2</v>
      </c>
      <c r="S6803" s="75">
        <v>1</v>
      </c>
      <c r="T6803" s="75" t="s">
        <v>76</v>
      </c>
      <c r="U6803" s="86" t="s">
        <v>294</v>
      </c>
      <c r="V6803" s="86" t="s">
        <v>10654</v>
      </c>
    </row>
    <row r="6804" spans="1:22" ht="168.75" x14ac:dyDescent="0.3">
      <c r="A6804" s="16">
        <v>6799</v>
      </c>
      <c r="B6804" s="77" t="s">
        <v>915</v>
      </c>
      <c r="C6804" s="75" t="s">
        <v>5465</v>
      </c>
      <c r="D6804" s="75" t="s">
        <v>5466</v>
      </c>
      <c r="E6804" s="75" t="s">
        <v>5780</v>
      </c>
      <c r="F6804" s="75"/>
      <c r="G6804" s="75" t="s">
        <v>1493</v>
      </c>
      <c r="H6804" s="257">
        <v>1036295</v>
      </c>
      <c r="I6804" s="511">
        <v>65</v>
      </c>
      <c r="J6804" s="75">
        <v>0</v>
      </c>
      <c r="K6804" s="86">
        <v>0</v>
      </c>
      <c r="L6804" s="86">
        <v>0</v>
      </c>
      <c r="M6804" s="86">
        <v>0</v>
      </c>
      <c r="N6804" s="86">
        <v>0</v>
      </c>
      <c r="O6804" s="86">
        <v>0</v>
      </c>
      <c r="P6804" s="86">
        <v>0</v>
      </c>
      <c r="Q6804" s="86">
        <v>0</v>
      </c>
      <c r="R6804" s="16">
        <v>1036295</v>
      </c>
      <c r="S6804" s="75">
        <v>65</v>
      </c>
      <c r="T6804" s="75" t="s">
        <v>76</v>
      </c>
      <c r="U6804" s="86" t="s">
        <v>1320</v>
      </c>
      <c r="V6804" s="86" t="s">
        <v>3310</v>
      </c>
    </row>
    <row r="6805" spans="1:22" ht="409.5" x14ac:dyDescent="0.3">
      <c r="A6805" s="16">
        <v>6800</v>
      </c>
      <c r="B6805" s="77" t="s">
        <v>915</v>
      </c>
      <c r="C6805" s="75" t="s">
        <v>5465</v>
      </c>
      <c r="D6805" s="75" t="s">
        <v>5466</v>
      </c>
      <c r="E6805" s="75" t="s">
        <v>5467</v>
      </c>
      <c r="F6805" s="75"/>
      <c r="G6805" s="75" t="s">
        <v>1493</v>
      </c>
      <c r="H6805" s="257">
        <v>1036139</v>
      </c>
      <c r="I6805" s="511">
        <v>169</v>
      </c>
      <c r="J6805" s="75">
        <v>0</v>
      </c>
      <c r="K6805" s="86">
        <v>0</v>
      </c>
      <c r="L6805" s="86">
        <v>0</v>
      </c>
      <c r="M6805" s="86">
        <v>0</v>
      </c>
      <c r="N6805" s="86">
        <v>0</v>
      </c>
      <c r="O6805" s="86">
        <v>0</v>
      </c>
      <c r="P6805" s="86">
        <v>0</v>
      </c>
      <c r="Q6805" s="86">
        <v>0</v>
      </c>
      <c r="R6805" s="16">
        <v>1036139</v>
      </c>
      <c r="S6805" s="75">
        <v>169</v>
      </c>
      <c r="T6805" s="75" t="s">
        <v>76</v>
      </c>
      <c r="U6805" s="86" t="s">
        <v>2567</v>
      </c>
      <c r="V6805" s="86" t="s">
        <v>199</v>
      </c>
    </row>
    <row r="6806" spans="1:22" ht="37.5" x14ac:dyDescent="0.3">
      <c r="A6806" s="16">
        <v>6801</v>
      </c>
      <c r="B6806" s="77" t="s">
        <v>1870</v>
      </c>
      <c r="C6806" s="75" t="s">
        <v>1871</v>
      </c>
      <c r="D6806" s="75" t="s">
        <v>266</v>
      </c>
      <c r="E6806" s="75" t="s">
        <v>9208</v>
      </c>
      <c r="F6806" s="75"/>
      <c r="G6806" s="75" t="s">
        <v>9115</v>
      </c>
      <c r="H6806" s="257">
        <v>1035417.51</v>
      </c>
      <c r="I6806" s="257" t="s">
        <v>9209</v>
      </c>
      <c r="J6806" s="86"/>
      <c r="K6806" s="86"/>
      <c r="L6806" s="86"/>
      <c r="M6806" s="86"/>
      <c r="N6806" s="86"/>
      <c r="O6806" s="86"/>
      <c r="P6806" s="86"/>
      <c r="Q6806" s="86"/>
      <c r="R6806" s="16">
        <v>1035417.51</v>
      </c>
      <c r="S6806" s="75">
        <v>56</v>
      </c>
      <c r="T6806" s="75" t="s">
        <v>1326</v>
      </c>
      <c r="U6806" s="86"/>
      <c r="V6806" s="86"/>
    </row>
    <row r="6807" spans="1:22" x14ac:dyDescent="0.3">
      <c r="A6807" s="16">
        <v>6802</v>
      </c>
      <c r="B6807" s="77" t="s">
        <v>573</v>
      </c>
      <c r="C6807" s="75" t="s">
        <v>4261</v>
      </c>
      <c r="D6807" s="75" t="s">
        <v>4262</v>
      </c>
      <c r="E6807" s="75" t="s">
        <v>10414</v>
      </c>
      <c r="F6807" s="75"/>
      <c r="G6807" s="75" t="s">
        <v>9115</v>
      </c>
      <c r="H6807" s="257">
        <v>1034880</v>
      </c>
      <c r="I6807" s="257" t="s">
        <v>9120</v>
      </c>
      <c r="J6807" s="86"/>
      <c r="K6807" s="86"/>
      <c r="L6807" s="86"/>
      <c r="M6807" s="86"/>
      <c r="N6807" s="86"/>
      <c r="O6807" s="86"/>
      <c r="P6807" s="86"/>
      <c r="Q6807" s="86"/>
      <c r="R6807" s="16">
        <v>1034880</v>
      </c>
      <c r="S6807" s="75">
        <v>2</v>
      </c>
      <c r="T6807" s="75" t="s">
        <v>76</v>
      </c>
      <c r="U6807" s="86" t="s">
        <v>2567</v>
      </c>
      <c r="V6807" s="86" t="s">
        <v>1202</v>
      </c>
    </row>
    <row r="6808" spans="1:22" x14ac:dyDescent="0.3">
      <c r="A6808" s="16">
        <v>6803</v>
      </c>
      <c r="B6808" s="77" t="s">
        <v>573</v>
      </c>
      <c r="C6808" s="75" t="s">
        <v>4261</v>
      </c>
      <c r="D6808" s="75" t="s">
        <v>4262</v>
      </c>
      <c r="E6808" s="75" t="s">
        <v>10414</v>
      </c>
      <c r="F6808" s="75"/>
      <c r="G6808" s="75" t="s">
        <v>9115</v>
      </c>
      <c r="H6808" s="257">
        <v>1034880</v>
      </c>
      <c r="I6808" s="257" t="s">
        <v>9120</v>
      </c>
      <c r="J6808" s="75"/>
      <c r="K6808" s="75"/>
      <c r="L6808" s="75"/>
      <c r="M6808" s="75"/>
      <c r="N6808" s="75"/>
      <c r="O6808" s="75"/>
      <c r="P6808" s="75"/>
      <c r="Q6808" s="75"/>
      <c r="R6808" s="16">
        <v>1034880</v>
      </c>
      <c r="S6808" s="75">
        <v>2</v>
      </c>
      <c r="T6808" s="75" t="s">
        <v>76</v>
      </c>
      <c r="U6808" s="75" t="s">
        <v>2567</v>
      </c>
      <c r="V6808" s="75" t="s">
        <v>1202</v>
      </c>
    </row>
    <row r="6809" spans="1:22" x14ac:dyDescent="0.3">
      <c r="A6809" s="16">
        <v>6804</v>
      </c>
      <c r="B6809" s="77" t="s">
        <v>573</v>
      </c>
      <c r="C6809" s="75" t="s">
        <v>4261</v>
      </c>
      <c r="D6809" s="75" t="s">
        <v>4262</v>
      </c>
      <c r="E6809" s="75" t="s">
        <v>10414</v>
      </c>
      <c r="F6809" s="75"/>
      <c r="G6809" s="75" t="s">
        <v>9115</v>
      </c>
      <c r="H6809" s="257">
        <v>1034880</v>
      </c>
      <c r="I6809" s="257" t="s">
        <v>9120</v>
      </c>
      <c r="J6809" s="75"/>
      <c r="K6809" s="75"/>
      <c r="L6809" s="75"/>
      <c r="M6809" s="75"/>
      <c r="N6809" s="75"/>
      <c r="O6809" s="75"/>
      <c r="P6809" s="75"/>
      <c r="Q6809" s="75"/>
      <c r="R6809" s="16">
        <v>1034880</v>
      </c>
      <c r="S6809" s="75">
        <v>2</v>
      </c>
      <c r="T6809" s="75" t="s">
        <v>76</v>
      </c>
      <c r="U6809" s="75" t="s">
        <v>2567</v>
      </c>
      <c r="V6809" s="75" t="s">
        <v>1202</v>
      </c>
    </row>
    <row r="6810" spans="1:22" ht="168.75" x14ac:dyDescent="0.3">
      <c r="A6810" s="16">
        <v>6805</v>
      </c>
      <c r="B6810" s="78" t="s">
        <v>13835</v>
      </c>
      <c r="C6810" s="78" t="s">
        <v>4549</v>
      </c>
      <c r="D6810" s="78" t="s">
        <v>12900</v>
      </c>
      <c r="E6810" s="78" t="s">
        <v>15593</v>
      </c>
      <c r="F6810" s="76">
        <v>7605</v>
      </c>
      <c r="G6810" s="78" t="s">
        <v>33</v>
      </c>
      <c r="H6810" s="87">
        <v>1034772.97</v>
      </c>
      <c r="I6810" s="87">
        <v>7</v>
      </c>
      <c r="J6810" s="167"/>
      <c r="K6810" s="167"/>
      <c r="L6810" s="167"/>
      <c r="M6810" s="167"/>
      <c r="N6810" s="167"/>
      <c r="O6810" s="167"/>
      <c r="P6810" s="167"/>
      <c r="Q6810" s="167"/>
      <c r="R6810" s="16">
        <v>1034772.97</v>
      </c>
      <c r="S6810" s="177">
        <v>7</v>
      </c>
      <c r="T6810" s="78" t="s">
        <v>15928</v>
      </c>
      <c r="U6810" s="79" t="s">
        <v>199</v>
      </c>
      <c r="V6810" s="79" t="s">
        <v>199</v>
      </c>
    </row>
    <row r="6811" spans="1:22" ht="56.25" x14ac:dyDescent="0.3">
      <c r="A6811" s="16">
        <v>6806</v>
      </c>
      <c r="B6811" s="75" t="s">
        <v>5365</v>
      </c>
      <c r="C6811" s="75" t="s">
        <v>5366</v>
      </c>
      <c r="D6811" s="75" t="s">
        <v>5367</v>
      </c>
      <c r="E6811" s="75" t="s">
        <v>13753</v>
      </c>
      <c r="F6811" s="75"/>
      <c r="G6811" s="71" t="s">
        <v>33</v>
      </c>
      <c r="H6811" s="106">
        <v>1034732.13</v>
      </c>
      <c r="I6811" s="106">
        <v>3</v>
      </c>
      <c r="J6811" s="104"/>
      <c r="K6811" s="104"/>
      <c r="L6811" s="104"/>
      <c r="M6811" s="104"/>
      <c r="N6811" s="104"/>
      <c r="O6811" s="104"/>
      <c r="P6811" s="104"/>
      <c r="Q6811" s="104"/>
      <c r="R6811" s="16">
        <v>1034732.13</v>
      </c>
      <c r="S6811" s="339">
        <v>3</v>
      </c>
      <c r="T6811" s="76" t="s">
        <v>13573</v>
      </c>
      <c r="U6811" s="105"/>
      <c r="V6811" s="105"/>
    </row>
    <row r="6812" spans="1:22" ht="409.5" x14ac:dyDescent="0.3">
      <c r="A6812" s="16">
        <v>6807</v>
      </c>
      <c r="B6812" s="77" t="s">
        <v>138</v>
      </c>
      <c r="C6812" s="75" t="s">
        <v>3863</v>
      </c>
      <c r="D6812" s="75" t="s">
        <v>3864</v>
      </c>
      <c r="E6812" s="75" t="s">
        <v>4693</v>
      </c>
      <c r="F6812" s="75"/>
      <c r="G6812" s="75" t="s">
        <v>3866</v>
      </c>
      <c r="H6812" s="257">
        <v>1034716.8999999999</v>
      </c>
      <c r="I6812" s="257">
        <v>170</v>
      </c>
      <c r="J6812" s="75">
        <v>0</v>
      </c>
      <c r="K6812" s="75">
        <v>0</v>
      </c>
      <c r="L6812" s="75">
        <v>0</v>
      </c>
      <c r="M6812" s="75">
        <v>0</v>
      </c>
      <c r="N6812" s="75">
        <v>0</v>
      </c>
      <c r="O6812" s="75">
        <v>0</v>
      </c>
      <c r="P6812" s="75">
        <v>0</v>
      </c>
      <c r="Q6812" s="75">
        <v>0</v>
      </c>
      <c r="R6812" s="16">
        <v>1034716.8999999999</v>
      </c>
      <c r="S6812" s="75">
        <v>170</v>
      </c>
      <c r="T6812" s="75" t="s">
        <v>76</v>
      </c>
      <c r="U6812" s="75" t="s">
        <v>2567</v>
      </c>
      <c r="V6812" s="75" t="s">
        <v>4692</v>
      </c>
    </row>
    <row r="6813" spans="1:22" ht="75" x14ac:dyDescent="0.3">
      <c r="A6813" s="16">
        <v>6808</v>
      </c>
      <c r="B6813" s="78" t="s">
        <v>570</v>
      </c>
      <c r="C6813" s="78" t="s">
        <v>571</v>
      </c>
      <c r="D6813" s="78" t="s">
        <v>572</v>
      </c>
      <c r="E6813" s="78" t="s">
        <v>14553</v>
      </c>
      <c r="F6813" s="76" t="s">
        <v>14449</v>
      </c>
      <c r="G6813" s="78" t="s">
        <v>9115</v>
      </c>
      <c r="H6813" s="503">
        <v>1034000</v>
      </c>
      <c r="I6813" s="87" t="s">
        <v>9120</v>
      </c>
      <c r="J6813" s="76"/>
      <c r="K6813" s="76"/>
      <c r="L6813" s="76"/>
      <c r="M6813" s="76"/>
      <c r="N6813" s="76"/>
      <c r="O6813" s="76"/>
      <c r="P6813" s="76"/>
      <c r="Q6813" s="76"/>
      <c r="R6813" s="16">
        <v>1034000</v>
      </c>
      <c r="S6813" s="77">
        <v>2</v>
      </c>
      <c r="T6813" s="78" t="s">
        <v>14450</v>
      </c>
      <c r="U6813" s="75"/>
      <c r="V6813" s="79"/>
    </row>
    <row r="6814" spans="1:22" ht="409.5" x14ac:dyDescent="0.3">
      <c r="A6814" s="16">
        <v>6809</v>
      </c>
      <c r="B6814" s="77" t="s">
        <v>5964</v>
      </c>
      <c r="C6814" s="75" t="s">
        <v>5965</v>
      </c>
      <c r="D6814" s="75" t="s">
        <v>5966</v>
      </c>
      <c r="E6814" s="75" t="s">
        <v>5967</v>
      </c>
      <c r="F6814" s="75"/>
      <c r="G6814" s="75" t="s">
        <v>1493</v>
      </c>
      <c r="H6814" s="257">
        <v>1033620</v>
      </c>
      <c r="I6814" s="257">
        <v>8</v>
      </c>
      <c r="J6814" s="75">
        <v>0</v>
      </c>
      <c r="K6814" s="75">
        <v>0</v>
      </c>
      <c r="L6814" s="75">
        <v>0</v>
      </c>
      <c r="M6814" s="75">
        <v>0</v>
      </c>
      <c r="N6814" s="75">
        <v>0</v>
      </c>
      <c r="O6814" s="75">
        <v>0</v>
      </c>
      <c r="P6814" s="75">
        <v>0</v>
      </c>
      <c r="Q6814" s="75">
        <v>0</v>
      </c>
      <c r="R6814" s="16">
        <v>1033620</v>
      </c>
      <c r="S6814" s="75">
        <v>8</v>
      </c>
      <c r="T6814" s="75" t="s">
        <v>76</v>
      </c>
      <c r="U6814" s="75"/>
      <c r="V6814" s="75" t="s">
        <v>4540</v>
      </c>
    </row>
    <row r="6815" spans="1:22" ht="37.5" x14ac:dyDescent="0.3">
      <c r="A6815" s="16">
        <v>6810</v>
      </c>
      <c r="B6815" s="77" t="s">
        <v>2062</v>
      </c>
      <c r="C6815" s="75" t="s">
        <v>4434</v>
      </c>
      <c r="D6815" s="75" t="s">
        <v>1954</v>
      </c>
      <c r="E6815" s="75" t="s">
        <v>6089</v>
      </c>
      <c r="F6815" s="75"/>
      <c r="G6815" s="75" t="s">
        <v>24</v>
      </c>
      <c r="H6815" s="257">
        <v>1032200</v>
      </c>
      <c r="I6815" s="257">
        <v>130</v>
      </c>
      <c r="J6815" s="75">
        <v>0</v>
      </c>
      <c r="K6815" s="75">
        <v>0</v>
      </c>
      <c r="L6815" s="75">
        <v>0</v>
      </c>
      <c r="M6815" s="75">
        <v>0</v>
      </c>
      <c r="N6815" s="75">
        <v>0</v>
      </c>
      <c r="O6815" s="75">
        <v>0</v>
      </c>
      <c r="P6815" s="75">
        <v>0</v>
      </c>
      <c r="Q6815" s="75">
        <v>0</v>
      </c>
      <c r="R6815" s="16">
        <v>1032200</v>
      </c>
      <c r="S6815" s="75">
        <v>130</v>
      </c>
      <c r="T6815" s="75" t="s">
        <v>76</v>
      </c>
      <c r="U6815" s="75"/>
      <c r="V6815" s="75"/>
    </row>
    <row r="6816" spans="1:22" ht="75" x14ac:dyDescent="0.3">
      <c r="A6816" s="16">
        <v>6811</v>
      </c>
      <c r="B6816" s="77" t="s">
        <v>9092</v>
      </c>
      <c r="C6816" s="75" t="s">
        <v>7991</v>
      </c>
      <c r="D6816" s="75" t="s">
        <v>320</v>
      </c>
      <c r="E6816" s="75" t="s">
        <v>7992</v>
      </c>
      <c r="F6816" s="75"/>
      <c r="G6816" s="75" t="s">
        <v>33</v>
      </c>
      <c r="H6816" s="257">
        <v>431999.99999999994</v>
      </c>
      <c r="I6816" s="257">
        <v>108</v>
      </c>
      <c r="J6816" s="75">
        <v>0</v>
      </c>
      <c r="K6816" s="75">
        <v>0</v>
      </c>
      <c r="L6816" s="75">
        <v>199999.99999999997</v>
      </c>
      <c r="M6816" s="75">
        <v>50</v>
      </c>
      <c r="N6816" s="75">
        <v>199999.99999999997</v>
      </c>
      <c r="O6816" s="75">
        <v>50</v>
      </c>
      <c r="P6816" s="75">
        <v>199999.99999999997</v>
      </c>
      <c r="Q6816" s="75">
        <v>50</v>
      </c>
      <c r="R6816" s="16">
        <v>1031999.9999999999</v>
      </c>
      <c r="S6816" s="75">
        <v>258</v>
      </c>
      <c r="T6816" s="75" t="s">
        <v>213</v>
      </c>
      <c r="U6816" s="75" t="s">
        <v>35</v>
      </c>
      <c r="V6816" s="75" t="s">
        <v>9093</v>
      </c>
    </row>
    <row r="6817" spans="1:22" ht="56.25" x14ac:dyDescent="0.3">
      <c r="A6817" s="16">
        <v>6812</v>
      </c>
      <c r="B6817" s="77" t="s">
        <v>2010</v>
      </c>
      <c r="C6817" s="75" t="s">
        <v>9231</v>
      </c>
      <c r="D6817" s="75" t="s">
        <v>9232</v>
      </c>
      <c r="E6817" s="75" t="s">
        <v>9233</v>
      </c>
      <c r="F6817" s="75"/>
      <c r="G6817" s="75" t="s">
        <v>9115</v>
      </c>
      <c r="H6817" s="257">
        <v>1031284.8</v>
      </c>
      <c r="I6817" s="257" t="s">
        <v>9127</v>
      </c>
      <c r="J6817" s="75"/>
      <c r="K6817" s="75"/>
      <c r="L6817" s="75"/>
      <c r="M6817" s="75"/>
      <c r="N6817" s="75"/>
      <c r="O6817" s="75"/>
      <c r="P6817" s="75"/>
      <c r="Q6817" s="75"/>
      <c r="R6817" s="16">
        <v>1031284.8</v>
      </c>
      <c r="S6817" s="75">
        <v>15</v>
      </c>
      <c r="T6817" s="75" t="s">
        <v>1326</v>
      </c>
      <c r="U6817" s="75"/>
      <c r="V6817" s="75"/>
    </row>
    <row r="6818" spans="1:22" ht="56.25" x14ac:dyDescent="0.3">
      <c r="A6818" s="16">
        <v>6813</v>
      </c>
      <c r="B6818" s="77" t="s">
        <v>6983</v>
      </c>
      <c r="C6818" s="75" t="s">
        <v>9490</v>
      </c>
      <c r="D6818" s="75" t="s">
        <v>9491</v>
      </c>
      <c r="E6818" s="75" t="s">
        <v>9492</v>
      </c>
      <c r="F6818" s="75"/>
      <c r="G6818" s="75" t="s">
        <v>9115</v>
      </c>
      <c r="H6818" s="257">
        <v>1031234.4</v>
      </c>
      <c r="I6818" s="257" t="s">
        <v>9493</v>
      </c>
      <c r="J6818" s="75"/>
      <c r="K6818" s="75"/>
      <c r="L6818" s="75"/>
      <c r="M6818" s="75"/>
      <c r="N6818" s="75"/>
      <c r="O6818" s="75"/>
      <c r="P6818" s="75"/>
      <c r="Q6818" s="75"/>
      <c r="R6818" s="16">
        <v>1031234.4</v>
      </c>
      <c r="S6818" s="75">
        <v>126</v>
      </c>
      <c r="T6818" s="75" t="s">
        <v>1326</v>
      </c>
      <c r="U6818" s="75"/>
      <c r="V6818" s="75"/>
    </row>
    <row r="6819" spans="1:22" ht="56.25" x14ac:dyDescent="0.3">
      <c r="A6819" s="16">
        <v>6814</v>
      </c>
      <c r="B6819" s="77" t="s">
        <v>792</v>
      </c>
      <c r="C6819" s="75" t="s">
        <v>793</v>
      </c>
      <c r="D6819" s="75" t="s">
        <v>794</v>
      </c>
      <c r="E6819" s="75" t="s">
        <v>795</v>
      </c>
      <c r="F6819" s="75"/>
      <c r="G6819" s="75" t="s">
        <v>33</v>
      </c>
      <c r="H6819" s="257">
        <v>351571.5</v>
      </c>
      <c r="I6819" s="257">
        <v>10</v>
      </c>
      <c r="J6819" s="75">
        <v>369150.07500000001</v>
      </c>
      <c r="K6819" s="75">
        <v>10</v>
      </c>
      <c r="L6819" s="75">
        <v>310086.06300000002</v>
      </c>
      <c r="M6819" s="75">
        <v>8</v>
      </c>
      <c r="N6819" s="75">
        <v>0</v>
      </c>
      <c r="O6819" s="75">
        <v>0</v>
      </c>
      <c r="P6819" s="75">
        <v>0</v>
      </c>
      <c r="Q6819" s="75">
        <v>0</v>
      </c>
      <c r="R6819" s="16">
        <v>1030807.638</v>
      </c>
      <c r="S6819" s="75">
        <v>28</v>
      </c>
      <c r="T6819" s="75" t="s">
        <v>198</v>
      </c>
      <c r="U6819" s="75" t="s">
        <v>83</v>
      </c>
      <c r="V6819" s="75" t="s">
        <v>796</v>
      </c>
    </row>
    <row r="6820" spans="1:22" ht="37.5" x14ac:dyDescent="0.3">
      <c r="A6820" s="16">
        <v>6815</v>
      </c>
      <c r="B6820" s="75" t="s">
        <v>3489</v>
      </c>
      <c r="C6820" s="75" t="s">
        <v>3490</v>
      </c>
      <c r="D6820" s="75" t="s">
        <v>3491</v>
      </c>
      <c r="E6820" s="75" t="s">
        <v>13754</v>
      </c>
      <c r="F6820" s="75"/>
      <c r="G6820" s="71" t="s">
        <v>9115</v>
      </c>
      <c r="H6820" s="104">
        <v>1030537.5</v>
      </c>
      <c r="I6820" s="104" t="s">
        <v>10253</v>
      </c>
      <c r="J6820" s="104"/>
      <c r="K6820" s="104"/>
      <c r="L6820" s="104"/>
      <c r="M6820" s="104"/>
      <c r="N6820" s="104"/>
      <c r="O6820" s="104"/>
      <c r="P6820" s="104"/>
      <c r="Q6820" s="104"/>
      <c r="R6820" s="16">
        <v>1030537.5</v>
      </c>
      <c r="S6820" s="339">
        <v>21</v>
      </c>
      <c r="T6820" s="92" t="s">
        <v>13573</v>
      </c>
      <c r="U6820" s="105"/>
      <c r="V6820" s="105" t="s">
        <v>13755</v>
      </c>
    </row>
    <row r="6821" spans="1:22" ht="56.25" x14ac:dyDescent="0.3">
      <c r="A6821" s="16">
        <v>6816</v>
      </c>
      <c r="B6821" s="81" t="s">
        <v>435</v>
      </c>
      <c r="C6821" s="81" t="s">
        <v>436</v>
      </c>
      <c r="D6821" s="81" t="s">
        <v>437</v>
      </c>
      <c r="E6821" s="81" t="s">
        <v>1051</v>
      </c>
      <c r="F6821" s="81" t="s">
        <v>14449</v>
      </c>
      <c r="G6821" s="81" t="s">
        <v>9115</v>
      </c>
      <c r="H6821" s="503">
        <v>1030400</v>
      </c>
      <c r="I6821" s="87" t="s">
        <v>9268</v>
      </c>
      <c r="J6821" s="76"/>
      <c r="K6821" s="76"/>
      <c r="L6821" s="76"/>
      <c r="M6821" s="76"/>
      <c r="N6821" s="76"/>
      <c r="O6821" s="76"/>
      <c r="P6821" s="76"/>
      <c r="Q6821" s="76"/>
      <c r="R6821" s="16">
        <v>1030400</v>
      </c>
      <c r="S6821" s="77">
        <v>100</v>
      </c>
      <c r="T6821" s="76" t="s">
        <v>15828</v>
      </c>
      <c r="U6821" s="79"/>
      <c r="V6821" s="95"/>
    </row>
    <row r="6822" spans="1:22" ht="131.25" x14ac:dyDescent="0.3">
      <c r="A6822" s="16">
        <v>6817</v>
      </c>
      <c r="B6822" s="77" t="s">
        <v>780</v>
      </c>
      <c r="C6822" s="75" t="s">
        <v>4408</v>
      </c>
      <c r="D6822" s="75" t="s">
        <v>4409</v>
      </c>
      <c r="E6822" s="75" t="s">
        <v>4410</v>
      </c>
      <c r="F6822" s="75"/>
      <c r="G6822" s="75" t="s">
        <v>1493</v>
      </c>
      <c r="H6822" s="257">
        <v>1030140</v>
      </c>
      <c r="I6822" s="257">
        <v>582</v>
      </c>
      <c r="J6822" s="75">
        <v>0</v>
      </c>
      <c r="K6822" s="75">
        <v>0</v>
      </c>
      <c r="L6822" s="75">
        <v>0</v>
      </c>
      <c r="M6822" s="75">
        <v>0</v>
      </c>
      <c r="N6822" s="75">
        <v>0</v>
      </c>
      <c r="O6822" s="75">
        <v>0</v>
      </c>
      <c r="P6822" s="75">
        <v>0</v>
      </c>
      <c r="Q6822" s="75">
        <v>0</v>
      </c>
      <c r="R6822" s="16">
        <v>1030140</v>
      </c>
      <c r="S6822" s="75">
        <v>582</v>
      </c>
      <c r="T6822" s="75" t="s">
        <v>76</v>
      </c>
      <c r="U6822" s="75"/>
      <c r="V6822" s="75"/>
    </row>
    <row r="6823" spans="1:22" ht="409.5" x14ac:dyDescent="0.3">
      <c r="A6823" s="16">
        <v>6818</v>
      </c>
      <c r="B6823" s="77" t="s">
        <v>6487</v>
      </c>
      <c r="C6823" s="75" t="s">
        <v>6488</v>
      </c>
      <c r="D6823" s="75" t="s">
        <v>6489</v>
      </c>
      <c r="E6823" s="75" t="s">
        <v>6490</v>
      </c>
      <c r="F6823" s="75"/>
      <c r="G6823" s="75" t="s">
        <v>49</v>
      </c>
      <c r="H6823" s="257">
        <v>1029800</v>
      </c>
      <c r="I6823" s="257">
        <v>2</v>
      </c>
      <c r="J6823" s="75">
        <v>0</v>
      </c>
      <c r="K6823" s="75">
        <v>0</v>
      </c>
      <c r="L6823" s="75">
        <v>0</v>
      </c>
      <c r="M6823" s="75">
        <v>0</v>
      </c>
      <c r="N6823" s="75">
        <v>0</v>
      </c>
      <c r="O6823" s="75">
        <v>0</v>
      </c>
      <c r="P6823" s="75">
        <v>0</v>
      </c>
      <c r="Q6823" s="75">
        <v>0</v>
      </c>
      <c r="R6823" s="16">
        <v>1029800</v>
      </c>
      <c r="S6823" s="75">
        <v>2</v>
      </c>
      <c r="T6823" s="75" t="s">
        <v>76</v>
      </c>
      <c r="U6823" s="75"/>
      <c r="V6823" s="75"/>
    </row>
    <row r="6824" spans="1:22" ht="75" x14ac:dyDescent="0.3">
      <c r="A6824" s="16">
        <v>6819</v>
      </c>
      <c r="B6824" s="75" t="s">
        <v>13202</v>
      </c>
      <c r="C6824" s="75" t="s">
        <v>13203</v>
      </c>
      <c r="D6824" s="75" t="s">
        <v>13204</v>
      </c>
      <c r="E6824" s="75" t="s">
        <v>13205</v>
      </c>
      <c r="F6824" s="75"/>
      <c r="G6824" s="71" t="s">
        <v>9115</v>
      </c>
      <c r="H6824" s="104">
        <v>1029425.6</v>
      </c>
      <c r="I6824" s="104" t="s">
        <v>9113</v>
      </c>
      <c r="J6824" s="104"/>
      <c r="K6824" s="104"/>
      <c r="L6824" s="104"/>
      <c r="M6824" s="104"/>
      <c r="N6824" s="104"/>
      <c r="O6824" s="104"/>
      <c r="P6824" s="104"/>
      <c r="Q6824" s="104"/>
      <c r="R6824" s="16">
        <v>1029425.6</v>
      </c>
      <c r="S6824" s="339">
        <v>1</v>
      </c>
      <c r="T6824" s="76" t="s">
        <v>12910</v>
      </c>
      <c r="U6824" s="105" t="s">
        <v>2567</v>
      </c>
      <c r="V6824" s="105"/>
    </row>
    <row r="6825" spans="1:22" ht="409.5" x14ac:dyDescent="0.3">
      <c r="A6825" s="16">
        <v>6820</v>
      </c>
      <c r="B6825" s="77" t="s">
        <v>2671</v>
      </c>
      <c r="C6825" s="75" t="s">
        <v>6420</v>
      </c>
      <c r="D6825" s="75" t="s">
        <v>6421</v>
      </c>
      <c r="E6825" s="75" t="s">
        <v>6422</v>
      </c>
      <c r="F6825" s="75"/>
      <c r="G6825" s="75" t="s">
        <v>1493</v>
      </c>
      <c r="H6825" s="257">
        <v>1028496</v>
      </c>
      <c r="I6825" s="257">
        <v>1</v>
      </c>
      <c r="J6825" s="75">
        <v>0</v>
      </c>
      <c r="K6825" s="75">
        <v>0</v>
      </c>
      <c r="L6825" s="75">
        <v>0</v>
      </c>
      <c r="M6825" s="75">
        <v>0</v>
      </c>
      <c r="N6825" s="75">
        <v>0</v>
      </c>
      <c r="O6825" s="75">
        <v>0</v>
      </c>
      <c r="P6825" s="75">
        <v>0</v>
      </c>
      <c r="Q6825" s="75">
        <v>0</v>
      </c>
      <c r="R6825" s="16">
        <v>1028496</v>
      </c>
      <c r="S6825" s="75">
        <v>1</v>
      </c>
      <c r="T6825" s="75" t="s">
        <v>76</v>
      </c>
      <c r="U6825" s="75"/>
      <c r="V6825" s="75"/>
    </row>
    <row r="6826" spans="1:22" ht="37.5" x14ac:dyDescent="0.3">
      <c r="A6826" s="16">
        <v>6821</v>
      </c>
      <c r="B6826" s="77" t="s">
        <v>1870</v>
      </c>
      <c r="C6826" s="75" t="s">
        <v>1871</v>
      </c>
      <c r="D6826" s="75" t="s">
        <v>266</v>
      </c>
      <c r="E6826" s="75" t="s">
        <v>9287</v>
      </c>
      <c r="F6826" s="75"/>
      <c r="G6826" s="75" t="s">
        <v>9115</v>
      </c>
      <c r="H6826" s="257">
        <v>1027891.2</v>
      </c>
      <c r="I6826" s="257" t="s">
        <v>9283</v>
      </c>
      <c r="J6826" s="75"/>
      <c r="K6826" s="75"/>
      <c r="L6826" s="75"/>
      <c r="M6826" s="75"/>
      <c r="N6826" s="75"/>
      <c r="O6826" s="75"/>
      <c r="P6826" s="75"/>
      <c r="Q6826" s="75"/>
      <c r="R6826" s="16">
        <v>1027891.2</v>
      </c>
      <c r="S6826" s="75">
        <v>32</v>
      </c>
      <c r="T6826" s="75" t="s">
        <v>1326</v>
      </c>
      <c r="U6826" s="75"/>
      <c r="V6826" s="75"/>
    </row>
    <row r="6827" spans="1:22" ht="56.25" x14ac:dyDescent="0.3">
      <c r="A6827" s="16">
        <v>6822</v>
      </c>
      <c r="B6827" s="75" t="s">
        <v>12636</v>
      </c>
      <c r="C6827" s="75" t="s">
        <v>13246</v>
      </c>
      <c r="D6827" s="75" t="s">
        <v>13247</v>
      </c>
      <c r="E6827" s="75" t="s">
        <v>13557</v>
      </c>
      <c r="F6827" s="75"/>
      <c r="G6827" s="71" t="s">
        <v>9115</v>
      </c>
      <c r="H6827" s="106">
        <v>1026616.28</v>
      </c>
      <c r="I6827" s="104" t="s">
        <v>13335</v>
      </c>
      <c r="J6827" s="104">
        <v>0</v>
      </c>
      <c r="K6827" s="104">
        <v>0</v>
      </c>
      <c r="L6827" s="104">
        <v>0</v>
      </c>
      <c r="M6827" s="104">
        <v>0</v>
      </c>
      <c r="N6827" s="104">
        <v>0</v>
      </c>
      <c r="O6827" s="104">
        <v>0</v>
      </c>
      <c r="P6827" s="104">
        <v>0</v>
      </c>
      <c r="Q6827" s="104">
        <v>0</v>
      </c>
      <c r="R6827" s="16">
        <v>1026616.28</v>
      </c>
      <c r="S6827" s="339">
        <v>104</v>
      </c>
      <c r="T6827" s="76" t="s">
        <v>13227</v>
      </c>
      <c r="U6827" s="105" t="s">
        <v>35</v>
      </c>
      <c r="V6827" s="105" t="s">
        <v>1613</v>
      </c>
    </row>
    <row r="6828" spans="1:22" ht="281.25" x14ac:dyDescent="0.3">
      <c r="A6828" s="16">
        <v>6823</v>
      </c>
      <c r="B6828" s="77" t="s">
        <v>6339</v>
      </c>
      <c r="C6828" s="75" t="s">
        <v>6340</v>
      </c>
      <c r="D6828" s="75" t="s">
        <v>6341</v>
      </c>
      <c r="E6828" s="75" t="s">
        <v>6342</v>
      </c>
      <c r="F6828" s="75"/>
      <c r="G6828" s="75" t="s">
        <v>1493</v>
      </c>
      <c r="H6828" s="257">
        <v>1025235.12</v>
      </c>
      <c r="I6828" s="257">
        <v>4</v>
      </c>
      <c r="J6828" s="75">
        <v>0</v>
      </c>
      <c r="K6828" s="75">
        <v>0</v>
      </c>
      <c r="L6828" s="75">
        <v>0</v>
      </c>
      <c r="M6828" s="75">
        <v>0</v>
      </c>
      <c r="N6828" s="75">
        <v>0</v>
      </c>
      <c r="O6828" s="75">
        <v>0</v>
      </c>
      <c r="P6828" s="75">
        <v>0</v>
      </c>
      <c r="Q6828" s="75">
        <v>0</v>
      </c>
      <c r="R6828" s="16">
        <v>1025235.12</v>
      </c>
      <c r="S6828" s="75">
        <v>4</v>
      </c>
      <c r="T6828" s="75" t="s">
        <v>76</v>
      </c>
      <c r="U6828" s="75"/>
      <c r="V6828" s="75"/>
    </row>
    <row r="6829" spans="1:22" ht="56.25" x14ac:dyDescent="0.3">
      <c r="A6829" s="16">
        <v>6824</v>
      </c>
      <c r="B6829" s="256" t="s">
        <v>15089</v>
      </c>
      <c r="C6829" s="256" t="s">
        <v>15090</v>
      </c>
      <c r="D6829" s="256" t="s">
        <v>285</v>
      </c>
      <c r="E6829" s="256" t="s">
        <v>15327</v>
      </c>
      <c r="F6829" s="256"/>
      <c r="G6829" s="256" t="s">
        <v>9115</v>
      </c>
      <c r="H6829" s="502">
        <v>1024800</v>
      </c>
      <c r="I6829" s="257" t="s">
        <v>9130</v>
      </c>
      <c r="J6829" s="82"/>
      <c r="K6829" s="82"/>
      <c r="L6829" s="82"/>
      <c r="M6829" s="82"/>
      <c r="N6829" s="82"/>
      <c r="O6829" s="82"/>
      <c r="P6829" s="82"/>
      <c r="Q6829" s="82"/>
      <c r="R6829" s="16">
        <v>1024800</v>
      </c>
      <c r="S6829" s="75">
        <v>3</v>
      </c>
      <c r="T6829" s="256" t="s">
        <v>14655</v>
      </c>
      <c r="U6829" s="256"/>
      <c r="V6829" s="82"/>
    </row>
    <row r="6830" spans="1:22" ht="37.5" x14ac:dyDescent="0.3">
      <c r="A6830" s="16">
        <v>6825</v>
      </c>
      <c r="B6830" s="77" t="s">
        <v>9094</v>
      </c>
      <c r="C6830" s="75" t="s">
        <v>8768</v>
      </c>
      <c r="D6830" s="75" t="s">
        <v>8769</v>
      </c>
      <c r="E6830" s="75" t="s">
        <v>8770</v>
      </c>
      <c r="F6830" s="75"/>
      <c r="G6830" s="75" t="s">
        <v>33</v>
      </c>
      <c r="H6830" s="257">
        <v>197999.99999999997</v>
      </c>
      <c r="I6830" s="257">
        <v>2</v>
      </c>
      <c r="J6830" s="75">
        <v>206666.66</v>
      </c>
      <c r="K6830" s="75">
        <v>2</v>
      </c>
      <c r="L6830" s="75">
        <v>206666.66</v>
      </c>
      <c r="M6830" s="75">
        <v>2</v>
      </c>
      <c r="N6830" s="75">
        <v>206666.66</v>
      </c>
      <c r="O6830" s="75">
        <v>2</v>
      </c>
      <c r="P6830" s="75">
        <v>206666.66</v>
      </c>
      <c r="Q6830" s="75">
        <v>2</v>
      </c>
      <c r="R6830" s="16">
        <v>1024666.64</v>
      </c>
      <c r="S6830" s="75">
        <v>10</v>
      </c>
      <c r="T6830" s="75" t="s">
        <v>213</v>
      </c>
      <c r="U6830" s="75" t="s">
        <v>7048</v>
      </c>
      <c r="V6830" s="75" t="s">
        <v>7048</v>
      </c>
    </row>
    <row r="6831" spans="1:22" ht="75" x14ac:dyDescent="0.3">
      <c r="A6831" s="16">
        <v>6826</v>
      </c>
      <c r="B6831" s="75" t="s">
        <v>7624</v>
      </c>
      <c r="C6831" s="75" t="s">
        <v>13558</v>
      </c>
      <c r="D6831" s="75" t="s">
        <v>13559</v>
      </c>
      <c r="E6831" s="75" t="s">
        <v>13560</v>
      </c>
      <c r="F6831" s="75"/>
      <c r="G6831" s="71" t="s">
        <v>7079</v>
      </c>
      <c r="H6831" s="106">
        <v>1024592.05</v>
      </c>
      <c r="I6831" s="104">
        <v>0.25</v>
      </c>
      <c r="J6831" s="104">
        <v>0</v>
      </c>
      <c r="K6831" s="104">
        <v>0</v>
      </c>
      <c r="L6831" s="104">
        <v>0</v>
      </c>
      <c r="M6831" s="104">
        <v>0</v>
      </c>
      <c r="N6831" s="104">
        <v>0</v>
      </c>
      <c r="O6831" s="104">
        <v>0</v>
      </c>
      <c r="P6831" s="104">
        <v>0</v>
      </c>
      <c r="Q6831" s="104">
        <v>0</v>
      </c>
      <c r="R6831" s="16">
        <v>1024592.05</v>
      </c>
      <c r="S6831" s="339">
        <v>0.25</v>
      </c>
      <c r="T6831" s="76" t="s">
        <v>13227</v>
      </c>
      <c r="U6831" s="105"/>
      <c r="V6831" s="105"/>
    </row>
    <row r="6832" spans="1:22" ht="75" x14ac:dyDescent="0.3">
      <c r="A6832" s="16">
        <v>6827</v>
      </c>
      <c r="B6832" s="75" t="s">
        <v>859</v>
      </c>
      <c r="C6832" s="75" t="s">
        <v>11271</v>
      </c>
      <c r="D6832" s="75" t="s">
        <v>11272</v>
      </c>
      <c r="E6832" s="75" t="s">
        <v>13756</v>
      </c>
      <c r="F6832" s="75"/>
      <c r="G6832" s="71" t="s">
        <v>9115</v>
      </c>
      <c r="H6832" s="104">
        <v>1024081.93</v>
      </c>
      <c r="I6832" s="104" t="s">
        <v>9454</v>
      </c>
      <c r="J6832" s="104"/>
      <c r="K6832" s="104"/>
      <c r="L6832" s="104"/>
      <c r="M6832" s="104"/>
      <c r="N6832" s="104"/>
      <c r="O6832" s="104"/>
      <c r="P6832" s="104"/>
      <c r="Q6832" s="104"/>
      <c r="R6832" s="16">
        <v>1024081.93</v>
      </c>
      <c r="S6832" s="339">
        <v>9</v>
      </c>
      <c r="T6832" s="92" t="s">
        <v>13573</v>
      </c>
      <c r="U6832" s="105"/>
      <c r="V6832" s="105" t="s">
        <v>13757</v>
      </c>
    </row>
    <row r="6833" spans="1:22" ht="37.5" x14ac:dyDescent="0.3">
      <c r="A6833" s="16">
        <v>6828</v>
      </c>
      <c r="B6833" s="256" t="s">
        <v>12658</v>
      </c>
      <c r="C6833" s="256" t="s">
        <v>12659</v>
      </c>
      <c r="D6833" s="256" t="s">
        <v>6982</v>
      </c>
      <c r="E6833" s="256" t="s">
        <v>15339</v>
      </c>
      <c r="F6833" s="82"/>
      <c r="G6833" s="256" t="s">
        <v>33</v>
      </c>
      <c r="H6833" s="257">
        <v>224000</v>
      </c>
      <c r="I6833" s="257">
        <v>50</v>
      </c>
      <c r="J6833" s="257">
        <v>200000</v>
      </c>
      <c r="K6833" s="256">
        <v>50</v>
      </c>
      <c r="L6833" s="257">
        <v>200000</v>
      </c>
      <c r="M6833" s="256">
        <v>50</v>
      </c>
      <c r="N6833" s="257">
        <v>200000</v>
      </c>
      <c r="O6833" s="256">
        <v>50</v>
      </c>
      <c r="P6833" s="257">
        <v>200000</v>
      </c>
      <c r="Q6833" s="256">
        <v>50</v>
      </c>
      <c r="R6833" s="16">
        <v>1024000</v>
      </c>
      <c r="S6833" s="75">
        <v>250</v>
      </c>
      <c r="T6833" s="256" t="s">
        <v>14724</v>
      </c>
      <c r="U6833" s="263"/>
      <c r="V6833" s="94"/>
    </row>
    <row r="6834" spans="1:22" ht="37.5" x14ac:dyDescent="0.3">
      <c r="A6834" s="16">
        <v>6829</v>
      </c>
      <c r="B6834" s="256" t="s">
        <v>15284</v>
      </c>
      <c r="C6834" s="256" t="s">
        <v>15285</v>
      </c>
      <c r="D6834" s="256" t="s">
        <v>15286</v>
      </c>
      <c r="E6834" s="256" t="s">
        <v>15340</v>
      </c>
      <c r="F6834" s="82"/>
      <c r="G6834" s="256" t="s">
        <v>33</v>
      </c>
      <c r="H6834" s="257">
        <v>224000</v>
      </c>
      <c r="I6834" s="257">
        <v>10</v>
      </c>
      <c r="J6834" s="257">
        <v>200000</v>
      </c>
      <c r="K6834" s="256">
        <v>10</v>
      </c>
      <c r="L6834" s="257">
        <v>200000</v>
      </c>
      <c r="M6834" s="256">
        <v>10</v>
      </c>
      <c r="N6834" s="257">
        <v>200000</v>
      </c>
      <c r="O6834" s="256">
        <v>10</v>
      </c>
      <c r="P6834" s="257">
        <v>200000</v>
      </c>
      <c r="Q6834" s="256">
        <v>10</v>
      </c>
      <c r="R6834" s="16">
        <v>1024000</v>
      </c>
      <c r="S6834" s="75">
        <v>50</v>
      </c>
      <c r="T6834" s="256" t="s">
        <v>14724</v>
      </c>
      <c r="U6834" s="263"/>
      <c r="V6834" s="94"/>
    </row>
    <row r="6835" spans="1:22" ht="37.5" x14ac:dyDescent="0.3">
      <c r="A6835" s="16">
        <v>6830</v>
      </c>
      <c r="B6835" s="256" t="s">
        <v>15341</v>
      </c>
      <c r="C6835" s="256" t="s">
        <v>15342</v>
      </c>
      <c r="D6835" s="256" t="s">
        <v>11313</v>
      </c>
      <c r="E6835" s="256" t="s">
        <v>15343</v>
      </c>
      <c r="F6835" s="82"/>
      <c r="G6835" s="256" t="s">
        <v>33</v>
      </c>
      <c r="H6835" s="257">
        <v>224000</v>
      </c>
      <c r="I6835" s="257">
        <v>2</v>
      </c>
      <c r="J6835" s="257">
        <v>200000</v>
      </c>
      <c r="K6835" s="256">
        <v>2</v>
      </c>
      <c r="L6835" s="257">
        <v>200000</v>
      </c>
      <c r="M6835" s="256">
        <v>2</v>
      </c>
      <c r="N6835" s="257">
        <v>200000</v>
      </c>
      <c r="O6835" s="256">
        <v>2</v>
      </c>
      <c r="P6835" s="257">
        <v>200000</v>
      </c>
      <c r="Q6835" s="256">
        <v>2</v>
      </c>
      <c r="R6835" s="16">
        <v>1024000</v>
      </c>
      <c r="S6835" s="75">
        <v>10</v>
      </c>
      <c r="T6835" s="256" t="s">
        <v>14724</v>
      </c>
      <c r="U6835" s="263"/>
      <c r="V6835" s="94"/>
    </row>
    <row r="6836" spans="1:22" ht="112.5" x14ac:dyDescent="0.3">
      <c r="A6836" s="16">
        <v>6831</v>
      </c>
      <c r="B6836" s="78" t="s">
        <v>417</v>
      </c>
      <c r="C6836" s="78" t="s">
        <v>685</v>
      </c>
      <c r="D6836" s="78" t="s">
        <v>686</v>
      </c>
      <c r="E6836" s="78" t="s">
        <v>15743</v>
      </c>
      <c r="F6836" s="81" t="s">
        <v>14449</v>
      </c>
      <c r="G6836" s="78" t="s">
        <v>33</v>
      </c>
      <c r="H6836" s="87">
        <v>1023509.74</v>
      </c>
      <c r="I6836" s="87">
        <v>11</v>
      </c>
      <c r="J6836" s="81"/>
      <c r="K6836" s="81"/>
      <c r="L6836" s="81"/>
      <c r="M6836" s="81"/>
      <c r="N6836" s="81"/>
      <c r="O6836" s="81"/>
      <c r="P6836" s="81"/>
      <c r="Q6836" s="81"/>
      <c r="R6836" s="16">
        <v>1023509.74</v>
      </c>
      <c r="S6836" s="81"/>
      <c r="T6836" s="78" t="s">
        <v>15722</v>
      </c>
      <c r="U6836" s="227"/>
      <c r="V6836" s="79"/>
    </row>
    <row r="6837" spans="1:22" ht="93.75" x14ac:dyDescent="0.3">
      <c r="A6837" s="16">
        <v>6832</v>
      </c>
      <c r="B6837" s="73" t="s">
        <v>11738</v>
      </c>
      <c r="C6837" s="73" t="s">
        <v>11739</v>
      </c>
      <c r="D6837" s="73" t="s">
        <v>11740</v>
      </c>
      <c r="E6837" s="73" t="s">
        <v>11741</v>
      </c>
      <c r="F6837" s="74"/>
      <c r="G6837" s="71" t="s">
        <v>33</v>
      </c>
      <c r="H6837" s="505">
        <v>235590.92645000003</v>
      </c>
      <c r="I6837" s="505">
        <v>1</v>
      </c>
      <c r="J6837" s="68">
        <v>259150.01909500005</v>
      </c>
      <c r="K6837" s="68">
        <v>1</v>
      </c>
      <c r="L6837" s="68">
        <v>264333</v>
      </c>
      <c r="M6837" s="68">
        <v>1</v>
      </c>
      <c r="N6837" s="69">
        <v>264334</v>
      </c>
      <c r="O6837" s="68">
        <v>1</v>
      </c>
      <c r="P6837" s="70"/>
      <c r="Q6837" s="70"/>
      <c r="R6837" s="16">
        <v>1023407.945545</v>
      </c>
      <c r="S6837" s="71">
        <v>5</v>
      </c>
      <c r="T6837" s="71" t="s">
        <v>11563</v>
      </c>
      <c r="U6837" s="72" t="s">
        <v>26</v>
      </c>
      <c r="V6837" s="72" t="s">
        <v>11742</v>
      </c>
    </row>
    <row r="6838" spans="1:22" ht="375" x14ac:dyDescent="0.3">
      <c r="A6838" s="16">
        <v>6833</v>
      </c>
      <c r="B6838" s="77" t="s">
        <v>5864</v>
      </c>
      <c r="C6838" s="75" t="s">
        <v>5865</v>
      </c>
      <c r="D6838" s="75" t="s">
        <v>5866</v>
      </c>
      <c r="E6838" s="75" t="s">
        <v>6291</v>
      </c>
      <c r="F6838" s="75"/>
      <c r="G6838" s="75" t="s">
        <v>1493</v>
      </c>
      <c r="H6838" s="257">
        <v>1023400</v>
      </c>
      <c r="I6838" s="257">
        <v>7</v>
      </c>
      <c r="J6838" s="75">
        <v>0</v>
      </c>
      <c r="K6838" s="75">
        <v>0</v>
      </c>
      <c r="L6838" s="75">
        <v>0</v>
      </c>
      <c r="M6838" s="75">
        <v>0</v>
      </c>
      <c r="N6838" s="75">
        <v>0</v>
      </c>
      <c r="O6838" s="75">
        <v>0</v>
      </c>
      <c r="P6838" s="75">
        <v>0</v>
      </c>
      <c r="Q6838" s="75">
        <v>0</v>
      </c>
      <c r="R6838" s="16">
        <v>1023400</v>
      </c>
      <c r="S6838" s="75">
        <v>7</v>
      </c>
      <c r="T6838" s="75" t="s">
        <v>76</v>
      </c>
      <c r="U6838" s="75"/>
      <c r="V6838" s="75"/>
    </row>
    <row r="6839" spans="1:22" ht="262.5" x14ac:dyDescent="0.3">
      <c r="A6839" s="16">
        <v>6834</v>
      </c>
      <c r="B6839" s="77" t="s">
        <v>779</v>
      </c>
      <c r="C6839" s="75" t="s">
        <v>1208</v>
      </c>
      <c r="D6839" s="75" t="s">
        <v>1214</v>
      </c>
      <c r="E6839" s="75" t="s">
        <v>1214</v>
      </c>
      <c r="F6839" s="75"/>
      <c r="G6839" s="75" t="s">
        <v>33</v>
      </c>
      <c r="H6839" s="257">
        <v>511184.45</v>
      </c>
      <c r="I6839" s="257">
        <v>5</v>
      </c>
      <c r="J6839" s="75">
        <v>511184.45</v>
      </c>
      <c r="K6839" s="75">
        <v>5</v>
      </c>
      <c r="L6839" s="75">
        <v>0</v>
      </c>
      <c r="M6839" s="75">
        <v>0</v>
      </c>
      <c r="N6839" s="75">
        <v>0</v>
      </c>
      <c r="O6839" s="75">
        <v>0</v>
      </c>
      <c r="P6839" s="75">
        <v>0</v>
      </c>
      <c r="Q6839" s="75">
        <v>0</v>
      </c>
      <c r="R6839" s="16">
        <v>1022368.9</v>
      </c>
      <c r="S6839" s="75">
        <v>10</v>
      </c>
      <c r="T6839" s="75" t="s">
        <v>819</v>
      </c>
      <c r="U6839" s="75" t="s">
        <v>1215</v>
      </c>
      <c r="V6839" s="75" t="s">
        <v>1216</v>
      </c>
    </row>
    <row r="6840" spans="1:22" ht="409.5" x14ac:dyDescent="0.3">
      <c r="A6840" s="16">
        <v>6835</v>
      </c>
      <c r="B6840" s="77" t="s">
        <v>1406</v>
      </c>
      <c r="C6840" s="75" t="s">
        <v>1407</v>
      </c>
      <c r="D6840" s="75" t="s">
        <v>1408</v>
      </c>
      <c r="E6840" s="75" t="s">
        <v>1409</v>
      </c>
      <c r="F6840" s="75"/>
      <c r="G6840" s="75" t="s">
        <v>49</v>
      </c>
      <c r="H6840" s="257">
        <v>511184.45</v>
      </c>
      <c r="I6840" s="257">
        <v>5</v>
      </c>
      <c r="J6840" s="75">
        <v>511184.45</v>
      </c>
      <c r="K6840" s="75">
        <v>5</v>
      </c>
      <c r="L6840" s="75">
        <v>0</v>
      </c>
      <c r="M6840" s="75">
        <v>0</v>
      </c>
      <c r="N6840" s="75">
        <v>0</v>
      </c>
      <c r="O6840" s="75">
        <v>0</v>
      </c>
      <c r="P6840" s="75">
        <v>0</v>
      </c>
      <c r="Q6840" s="75">
        <v>0</v>
      </c>
      <c r="R6840" s="16">
        <v>1022368.9</v>
      </c>
      <c r="S6840" s="75">
        <v>10</v>
      </c>
      <c r="T6840" s="75" t="s">
        <v>25</v>
      </c>
      <c r="U6840" s="75" t="s">
        <v>83</v>
      </c>
      <c r="V6840" s="75" t="s">
        <v>1410</v>
      </c>
    </row>
    <row r="6841" spans="1:22" ht="37.5" x14ac:dyDescent="0.3">
      <c r="A6841" s="16">
        <v>6836</v>
      </c>
      <c r="B6841" s="77" t="s">
        <v>6981</v>
      </c>
      <c r="C6841" s="75" t="s">
        <v>9335</v>
      </c>
      <c r="D6841" s="75" t="s">
        <v>9336</v>
      </c>
      <c r="E6841" s="75" t="s">
        <v>9337</v>
      </c>
      <c r="F6841" s="75"/>
      <c r="G6841" s="75" t="s">
        <v>7084</v>
      </c>
      <c r="H6841" s="257">
        <v>1022246.4</v>
      </c>
      <c r="I6841" s="257" t="s">
        <v>9338</v>
      </c>
      <c r="J6841" s="75"/>
      <c r="K6841" s="75"/>
      <c r="L6841" s="75"/>
      <c r="M6841" s="75"/>
      <c r="N6841" s="75"/>
      <c r="O6841" s="75"/>
      <c r="P6841" s="75"/>
      <c r="Q6841" s="75"/>
      <c r="R6841" s="16">
        <v>1022246.4</v>
      </c>
      <c r="S6841" s="75">
        <v>40</v>
      </c>
      <c r="T6841" s="75" t="s">
        <v>1326</v>
      </c>
      <c r="U6841" s="75"/>
      <c r="V6841" s="75"/>
    </row>
    <row r="6842" spans="1:22" ht="168.75" x14ac:dyDescent="0.3">
      <c r="A6842" s="16">
        <v>6837</v>
      </c>
      <c r="B6842" s="77" t="s">
        <v>9095</v>
      </c>
      <c r="C6842" s="75" t="s">
        <v>9096</v>
      </c>
      <c r="D6842" s="75" t="s">
        <v>9097</v>
      </c>
      <c r="E6842" s="75" t="s">
        <v>9098</v>
      </c>
      <c r="F6842" s="86"/>
      <c r="G6842" s="75" t="s">
        <v>33</v>
      </c>
      <c r="H6842" s="257">
        <v>10499.999999999998</v>
      </c>
      <c r="I6842" s="257">
        <v>5</v>
      </c>
      <c r="J6842" s="75">
        <v>252852</v>
      </c>
      <c r="K6842" s="75">
        <v>38</v>
      </c>
      <c r="L6842" s="75">
        <v>252852</v>
      </c>
      <c r="M6842" s="75">
        <v>38</v>
      </c>
      <c r="N6842" s="75">
        <v>252852</v>
      </c>
      <c r="O6842" s="75">
        <v>38</v>
      </c>
      <c r="P6842" s="75">
        <v>252852</v>
      </c>
      <c r="Q6842" s="75">
        <v>38</v>
      </c>
      <c r="R6842" s="16">
        <v>1021908</v>
      </c>
      <c r="S6842" s="75">
        <v>157</v>
      </c>
      <c r="T6842" s="216" t="s">
        <v>213</v>
      </c>
      <c r="U6842" s="216" t="s">
        <v>83</v>
      </c>
      <c r="V6842" s="86" t="s">
        <v>9099</v>
      </c>
    </row>
    <row r="6843" spans="1:22" ht="56.25" x14ac:dyDescent="0.3">
      <c r="A6843" s="16">
        <v>6838</v>
      </c>
      <c r="B6843" s="77" t="s">
        <v>598</v>
      </c>
      <c r="C6843" s="75" t="s">
        <v>599</v>
      </c>
      <c r="D6843" s="75" t="s">
        <v>600</v>
      </c>
      <c r="E6843" s="75" t="s">
        <v>10726</v>
      </c>
      <c r="F6843" s="75"/>
      <c r="G6843" s="75" t="s">
        <v>9115</v>
      </c>
      <c r="H6843" s="257">
        <v>1021440</v>
      </c>
      <c r="I6843" s="257" t="s">
        <v>9120</v>
      </c>
      <c r="J6843" s="75"/>
      <c r="K6843" s="75"/>
      <c r="L6843" s="75"/>
      <c r="M6843" s="75"/>
      <c r="N6843" s="75"/>
      <c r="O6843" s="75"/>
      <c r="P6843" s="75"/>
      <c r="Q6843" s="75"/>
      <c r="R6843" s="16">
        <v>1021440</v>
      </c>
      <c r="S6843" s="75">
        <v>2</v>
      </c>
      <c r="T6843" s="75" t="s">
        <v>76</v>
      </c>
      <c r="U6843" s="75" t="s">
        <v>61</v>
      </c>
      <c r="V6843" s="75" t="s">
        <v>10725</v>
      </c>
    </row>
    <row r="6844" spans="1:22" ht="56.25" x14ac:dyDescent="0.3">
      <c r="A6844" s="16">
        <v>6839</v>
      </c>
      <c r="B6844" s="75" t="s">
        <v>12895</v>
      </c>
      <c r="C6844" s="75" t="s">
        <v>12896</v>
      </c>
      <c r="D6844" s="75" t="s">
        <v>12852</v>
      </c>
      <c r="E6844" s="75" t="s">
        <v>12897</v>
      </c>
      <c r="F6844" s="75"/>
      <c r="G6844" s="71" t="s">
        <v>9128</v>
      </c>
      <c r="H6844" s="339">
        <v>1021216</v>
      </c>
      <c r="I6844" s="339" t="s">
        <v>9268</v>
      </c>
      <c r="J6844" s="339"/>
      <c r="K6844" s="339"/>
      <c r="L6844" s="339"/>
      <c r="M6844" s="339"/>
      <c r="N6844" s="339"/>
      <c r="O6844" s="339"/>
      <c r="P6844" s="339"/>
      <c r="Q6844" s="339"/>
      <c r="R6844" s="16">
        <v>1021216</v>
      </c>
      <c r="S6844" s="339">
        <v>100</v>
      </c>
      <c r="T6844" s="135" t="s">
        <v>12359</v>
      </c>
      <c r="U6844" s="352"/>
      <c r="V6844" s="352"/>
    </row>
    <row r="6845" spans="1:22" ht="56.25" x14ac:dyDescent="0.3">
      <c r="A6845" s="16">
        <v>6840</v>
      </c>
      <c r="B6845" s="256" t="s">
        <v>1298</v>
      </c>
      <c r="C6845" s="256" t="s">
        <v>1299</v>
      </c>
      <c r="D6845" s="256" t="s">
        <v>1300</v>
      </c>
      <c r="E6845" s="256" t="s">
        <v>1300</v>
      </c>
      <c r="F6845" s="157" t="s">
        <v>14449</v>
      </c>
      <c r="G6845" s="256" t="s">
        <v>9115</v>
      </c>
      <c r="H6845" s="502">
        <v>1021171.2</v>
      </c>
      <c r="I6845" s="257" t="s">
        <v>15023</v>
      </c>
      <c r="J6845" s="82"/>
      <c r="K6845" s="82"/>
      <c r="L6845" s="82"/>
      <c r="M6845" s="82"/>
      <c r="N6845" s="82"/>
      <c r="O6845" s="82"/>
      <c r="P6845" s="82"/>
      <c r="Q6845" s="82"/>
      <c r="R6845" s="16">
        <v>1021171.2</v>
      </c>
      <c r="S6845" s="75">
        <v>580</v>
      </c>
      <c r="T6845" s="256" t="s">
        <v>14655</v>
      </c>
      <c r="U6845" s="256"/>
      <c r="V6845" s="82"/>
    </row>
    <row r="6846" spans="1:22" ht="56.25" x14ac:dyDescent="0.3">
      <c r="A6846" s="16">
        <v>6841</v>
      </c>
      <c r="B6846" s="75" t="s">
        <v>2831</v>
      </c>
      <c r="C6846" s="75" t="s">
        <v>13758</v>
      </c>
      <c r="D6846" s="75" t="s">
        <v>13759</v>
      </c>
      <c r="E6846" s="75" t="s">
        <v>13760</v>
      </c>
      <c r="F6846" s="75"/>
      <c r="G6846" s="71" t="s">
        <v>9114</v>
      </c>
      <c r="H6846" s="104">
        <v>1020677.28</v>
      </c>
      <c r="I6846" s="104" t="s">
        <v>10232</v>
      </c>
      <c r="J6846" s="104"/>
      <c r="K6846" s="104"/>
      <c r="L6846" s="104"/>
      <c r="M6846" s="104"/>
      <c r="N6846" s="104"/>
      <c r="O6846" s="104"/>
      <c r="P6846" s="104"/>
      <c r="Q6846" s="104"/>
      <c r="R6846" s="16">
        <v>1020677.28</v>
      </c>
      <c r="S6846" s="339">
        <v>150</v>
      </c>
      <c r="T6846" s="92" t="s">
        <v>13573</v>
      </c>
      <c r="U6846" s="105"/>
      <c r="V6846" s="105" t="s">
        <v>13761</v>
      </c>
    </row>
    <row r="6847" spans="1:22" ht="150" x14ac:dyDescent="0.3">
      <c r="A6847" s="16">
        <v>6842</v>
      </c>
      <c r="B6847" s="77" t="s">
        <v>4189</v>
      </c>
      <c r="C6847" s="75" t="s">
        <v>996</v>
      </c>
      <c r="D6847" s="75" t="s">
        <v>4451</v>
      </c>
      <c r="E6847" s="75" t="s">
        <v>4452</v>
      </c>
      <c r="F6847" s="75" t="s">
        <v>4453</v>
      </c>
      <c r="G6847" s="75" t="s">
        <v>49</v>
      </c>
      <c r="H6847" s="257">
        <v>184753.32</v>
      </c>
      <c r="I6847" s="257">
        <v>4</v>
      </c>
      <c r="J6847" s="75">
        <v>193990.986</v>
      </c>
      <c r="K6847" s="75">
        <v>4</v>
      </c>
      <c r="L6847" s="75">
        <v>205630.44516</v>
      </c>
      <c r="M6847" s="75">
        <v>4</v>
      </c>
      <c r="N6847" s="75">
        <v>213855.66296640001</v>
      </c>
      <c r="O6847" s="75">
        <v>4</v>
      </c>
      <c r="P6847" s="75">
        <v>222409.88948505602</v>
      </c>
      <c r="Q6847" s="75">
        <v>4</v>
      </c>
      <c r="R6847" s="16">
        <v>1020640.3036114561</v>
      </c>
      <c r="S6847" s="75">
        <v>20</v>
      </c>
      <c r="T6847" s="75" t="s">
        <v>9759</v>
      </c>
      <c r="U6847" s="75" t="s">
        <v>2567</v>
      </c>
      <c r="V6847" s="75" t="s">
        <v>199</v>
      </c>
    </row>
    <row r="6848" spans="1:22" ht="409.5" x14ac:dyDescent="0.3">
      <c r="A6848" s="16">
        <v>6843</v>
      </c>
      <c r="B6848" s="77" t="s">
        <v>6568</v>
      </c>
      <c r="C6848" s="75" t="s">
        <v>6569</v>
      </c>
      <c r="D6848" s="75" t="s">
        <v>6570</v>
      </c>
      <c r="E6848" s="75" t="s">
        <v>6571</v>
      </c>
      <c r="F6848" s="75"/>
      <c r="G6848" s="75" t="s">
        <v>1493</v>
      </c>
      <c r="H6848" s="257">
        <v>1020600</v>
      </c>
      <c r="I6848" s="257">
        <v>2</v>
      </c>
      <c r="J6848" s="75">
        <v>0</v>
      </c>
      <c r="K6848" s="75">
        <v>0</v>
      </c>
      <c r="L6848" s="75">
        <v>0</v>
      </c>
      <c r="M6848" s="75">
        <v>0</v>
      </c>
      <c r="N6848" s="75">
        <v>0</v>
      </c>
      <c r="O6848" s="75">
        <v>0</v>
      </c>
      <c r="P6848" s="75">
        <v>0</v>
      </c>
      <c r="Q6848" s="75">
        <v>0</v>
      </c>
      <c r="R6848" s="16">
        <v>1020600</v>
      </c>
      <c r="S6848" s="75">
        <v>2</v>
      </c>
      <c r="T6848" s="75" t="s">
        <v>76</v>
      </c>
      <c r="U6848" s="75"/>
      <c r="V6848" s="75"/>
    </row>
    <row r="6849" spans="1:22" ht="93.75" x14ac:dyDescent="0.3">
      <c r="A6849" s="16">
        <v>6844</v>
      </c>
      <c r="B6849" s="256" t="s">
        <v>417</v>
      </c>
      <c r="C6849" s="256" t="s">
        <v>1766</v>
      </c>
      <c r="D6849" s="256" t="s">
        <v>1767</v>
      </c>
      <c r="E6849" s="256" t="s">
        <v>15080</v>
      </c>
      <c r="F6849" s="157" t="s">
        <v>14449</v>
      </c>
      <c r="G6849" s="256" t="s">
        <v>9115</v>
      </c>
      <c r="H6849" s="502">
        <v>1020364.8</v>
      </c>
      <c r="I6849" s="257" t="s">
        <v>9207</v>
      </c>
      <c r="J6849" s="82"/>
      <c r="K6849" s="82"/>
      <c r="L6849" s="82"/>
      <c r="M6849" s="82"/>
      <c r="N6849" s="82"/>
      <c r="O6849" s="82"/>
      <c r="P6849" s="82"/>
      <c r="Q6849" s="82"/>
      <c r="R6849" s="16">
        <v>1020364.8</v>
      </c>
      <c r="S6849" s="75">
        <v>60</v>
      </c>
      <c r="T6849" s="256" t="s">
        <v>14655</v>
      </c>
      <c r="U6849" s="256"/>
      <c r="V6849" s="82"/>
    </row>
    <row r="6850" spans="1:22" ht="243.75" x14ac:dyDescent="0.3">
      <c r="A6850" s="16">
        <v>6845</v>
      </c>
      <c r="B6850" s="77" t="s">
        <v>283</v>
      </c>
      <c r="C6850" s="75" t="s">
        <v>6227</v>
      </c>
      <c r="D6850" s="75" t="s">
        <v>6228</v>
      </c>
      <c r="E6850" s="75" t="s">
        <v>6229</v>
      </c>
      <c r="F6850" s="75"/>
      <c r="G6850" s="75" t="s">
        <v>49</v>
      </c>
      <c r="H6850" s="257">
        <v>1020000</v>
      </c>
      <c r="I6850" s="257">
        <v>6</v>
      </c>
      <c r="J6850" s="75">
        <v>0</v>
      </c>
      <c r="K6850" s="75">
        <v>0</v>
      </c>
      <c r="L6850" s="75">
        <v>0</v>
      </c>
      <c r="M6850" s="75">
        <v>0</v>
      </c>
      <c r="N6850" s="75">
        <v>0</v>
      </c>
      <c r="O6850" s="75">
        <v>0</v>
      </c>
      <c r="P6850" s="75">
        <v>0</v>
      </c>
      <c r="Q6850" s="75">
        <v>0</v>
      </c>
      <c r="R6850" s="16">
        <v>1020000</v>
      </c>
      <c r="S6850" s="75">
        <v>6</v>
      </c>
      <c r="T6850" s="75" t="s">
        <v>76</v>
      </c>
      <c r="U6850" s="75"/>
      <c r="V6850" s="75"/>
    </row>
    <row r="6851" spans="1:22" ht="56.25" x14ac:dyDescent="0.3">
      <c r="A6851" s="16">
        <v>6846</v>
      </c>
      <c r="B6851" s="77" t="s">
        <v>417</v>
      </c>
      <c r="C6851" s="75" t="s">
        <v>726</v>
      </c>
      <c r="D6851" s="75" t="s">
        <v>727</v>
      </c>
      <c r="E6851" s="75" t="s">
        <v>11070</v>
      </c>
      <c r="F6851" s="75"/>
      <c r="G6851" s="75" t="s">
        <v>1493</v>
      </c>
      <c r="H6851" s="257">
        <v>203990.39999999999</v>
      </c>
      <c r="I6851" s="257">
        <v>320</v>
      </c>
      <c r="J6851" s="75">
        <v>203990.39999999999</v>
      </c>
      <c r="K6851" s="75">
        <v>320</v>
      </c>
      <c r="L6851" s="75">
        <v>203990.39999999999</v>
      </c>
      <c r="M6851" s="75">
        <v>320</v>
      </c>
      <c r="N6851" s="75">
        <v>203990.39999999999</v>
      </c>
      <c r="O6851" s="75">
        <v>320</v>
      </c>
      <c r="P6851" s="75">
        <v>203990.39999999999</v>
      </c>
      <c r="Q6851" s="75">
        <v>320</v>
      </c>
      <c r="R6851" s="16">
        <v>1019952</v>
      </c>
      <c r="S6851" s="75">
        <v>1600</v>
      </c>
      <c r="T6851" s="75" t="s">
        <v>1113</v>
      </c>
      <c r="U6851" s="75" t="s">
        <v>1210</v>
      </c>
      <c r="V6851" s="340" t="s">
        <v>199</v>
      </c>
    </row>
    <row r="6852" spans="1:22" x14ac:dyDescent="0.3">
      <c r="A6852" s="16">
        <v>6847</v>
      </c>
      <c r="B6852" s="77" t="s">
        <v>2062</v>
      </c>
      <c r="C6852" s="75" t="s">
        <v>4434</v>
      </c>
      <c r="D6852" s="75" t="s">
        <v>1954</v>
      </c>
      <c r="E6852" s="75" t="s">
        <v>10756</v>
      </c>
      <c r="F6852" s="75"/>
      <c r="G6852" s="75" t="s">
        <v>7084</v>
      </c>
      <c r="H6852" s="257">
        <v>1019200</v>
      </c>
      <c r="I6852" s="257" t="s">
        <v>9280</v>
      </c>
      <c r="J6852" s="75"/>
      <c r="K6852" s="75"/>
      <c r="L6852" s="75"/>
      <c r="M6852" s="75"/>
      <c r="N6852" s="75"/>
      <c r="O6852" s="75"/>
      <c r="P6852" s="75"/>
      <c r="Q6852" s="75"/>
      <c r="R6852" s="16">
        <v>1019200</v>
      </c>
      <c r="S6852" s="75">
        <v>140</v>
      </c>
      <c r="T6852" s="75" t="s">
        <v>76</v>
      </c>
      <c r="U6852" s="75" t="s">
        <v>2567</v>
      </c>
      <c r="V6852" s="75" t="s">
        <v>10761</v>
      </c>
    </row>
    <row r="6853" spans="1:22" ht="37.5" x14ac:dyDescent="0.3">
      <c r="A6853" s="16">
        <v>6848</v>
      </c>
      <c r="B6853" s="77" t="s">
        <v>1676</v>
      </c>
      <c r="C6853" s="75" t="s">
        <v>1677</v>
      </c>
      <c r="D6853" s="75" t="s">
        <v>844</v>
      </c>
      <c r="E6853" s="75" t="s">
        <v>1676</v>
      </c>
      <c r="F6853" s="75"/>
      <c r="G6853" s="75" t="s">
        <v>9115</v>
      </c>
      <c r="H6853" s="257">
        <v>1019200</v>
      </c>
      <c r="I6853" s="257" t="s">
        <v>7080</v>
      </c>
      <c r="J6853" s="75"/>
      <c r="K6853" s="75"/>
      <c r="L6853" s="75"/>
      <c r="M6853" s="75"/>
      <c r="N6853" s="75"/>
      <c r="O6853" s="75"/>
      <c r="P6853" s="75"/>
      <c r="Q6853" s="75"/>
      <c r="R6853" s="16">
        <v>1019200</v>
      </c>
      <c r="S6853" s="75">
        <v>13</v>
      </c>
      <c r="T6853" s="75" t="s">
        <v>76</v>
      </c>
      <c r="U6853" s="75" t="s">
        <v>61</v>
      </c>
      <c r="V6853" s="75" t="s">
        <v>10564</v>
      </c>
    </row>
    <row r="6854" spans="1:22" ht="93.75" x14ac:dyDescent="0.3">
      <c r="A6854" s="16">
        <v>6849</v>
      </c>
      <c r="B6854" s="256" t="s">
        <v>2848</v>
      </c>
      <c r="C6854" s="256" t="s">
        <v>5219</v>
      </c>
      <c r="D6854" s="256" t="s">
        <v>5220</v>
      </c>
      <c r="E6854" s="256" t="s">
        <v>15328</v>
      </c>
      <c r="F6854" s="256"/>
      <c r="G6854" s="256" t="s">
        <v>7079</v>
      </c>
      <c r="H6854" s="502">
        <v>1019200</v>
      </c>
      <c r="I6854" s="257" t="s">
        <v>15292</v>
      </c>
      <c r="J6854" s="82"/>
      <c r="K6854" s="82"/>
      <c r="L6854" s="82"/>
      <c r="M6854" s="82"/>
      <c r="N6854" s="82"/>
      <c r="O6854" s="82"/>
      <c r="P6854" s="82"/>
      <c r="Q6854" s="82"/>
      <c r="R6854" s="16">
        <v>1019200</v>
      </c>
      <c r="S6854" s="75">
        <v>45383</v>
      </c>
      <c r="T6854" s="256" t="s">
        <v>14655</v>
      </c>
      <c r="U6854" s="256"/>
      <c r="V6854" s="82"/>
    </row>
    <row r="6855" spans="1:22" ht="409.5" x14ac:dyDescent="0.3">
      <c r="A6855" s="16">
        <v>6850</v>
      </c>
      <c r="B6855" s="77" t="s">
        <v>5916</v>
      </c>
      <c r="C6855" s="75" t="s">
        <v>5917</v>
      </c>
      <c r="D6855" s="75" t="s">
        <v>5918</v>
      </c>
      <c r="E6855" s="75" t="s">
        <v>5919</v>
      </c>
      <c r="F6855" s="75"/>
      <c r="G6855" s="75" t="s">
        <v>1493</v>
      </c>
      <c r="H6855" s="257">
        <v>1018500</v>
      </c>
      <c r="I6855" s="257">
        <v>2</v>
      </c>
      <c r="J6855" s="75">
        <v>0</v>
      </c>
      <c r="K6855" s="75">
        <v>0</v>
      </c>
      <c r="L6855" s="75">
        <v>0</v>
      </c>
      <c r="M6855" s="75">
        <v>0</v>
      </c>
      <c r="N6855" s="75">
        <v>0</v>
      </c>
      <c r="O6855" s="75">
        <v>0</v>
      </c>
      <c r="P6855" s="75">
        <v>0</v>
      </c>
      <c r="Q6855" s="75">
        <v>0</v>
      </c>
      <c r="R6855" s="16">
        <v>1018500</v>
      </c>
      <c r="S6855" s="75">
        <v>2</v>
      </c>
      <c r="T6855" s="75" t="s">
        <v>76</v>
      </c>
      <c r="U6855" s="75"/>
      <c r="V6855" s="75"/>
    </row>
    <row r="6856" spans="1:22" ht="409.5" x14ac:dyDescent="0.3">
      <c r="A6856" s="16">
        <v>6851</v>
      </c>
      <c r="B6856" s="77" t="s">
        <v>1676</v>
      </c>
      <c r="C6856" s="75" t="s">
        <v>1677</v>
      </c>
      <c r="D6856" s="75" t="s">
        <v>844</v>
      </c>
      <c r="E6856" s="75" t="s">
        <v>6191</v>
      </c>
      <c r="F6856" s="75"/>
      <c r="G6856" s="75" t="s">
        <v>1493</v>
      </c>
      <c r="H6856" s="257">
        <v>1018496</v>
      </c>
      <c r="I6856" s="257">
        <v>16</v>
      </c>
      <c r="J6856" s="75">
        <v>0</v>
      </c>
      <c r="K6856" s="75">
        <v>0</v>
      </c>
      <c r="L6856" s="75">
        <v>0</v>
      </c>
      <c r="M6856" s="75">
        <v>0</v>
      </c>
      <c r="N6856" s="75">
        <v>0</v>
      </c>
      <c r="O6856" s="75">
        <v>0</v>
      </c>
      <c r="P6856" s="75">
        <v>0</v>
      </c>
      <c r="Q6856" s="75">
        <v>0</v>
      </c>
      <c r="R6856" s="16">
        <v>1018496</v>
      </c>
      <c r="S6856" s="75">
        <v>16</v>
      </c>
      <c r="T6856" s="75" t="s">
        <v>76</v>
      </c>
      <c r="U6856" s="75"/>
      <c r="V6856" s="75"/>
    </row>
    <row r="6857" spans="1:22" ht="37.5" x14ac:dyDescent="0.3">
      <c r="A6857" s="16">
        <v>6852</v>
      </c>
      <c r="B6857" s="77" t="s">
        <v>9100</v>
      </c>
      <c r="C6857" s="75" t="s">
        <v>3149</v>
      </c>
      <c r="D6857" s="75" t="s">
        <v>3408</v>
      </c>
      <c r="E6857" s="75" t="s">
        <v>3409</v>
      </c>
      <c r="F6857" s="75"/>
      <c r="G6857" s="75" t="s">
        <v>33</v>
      </c>
      <c r="H6857" s="257">
        <v>1018105</v>
      </c>
      <c r="I6857" s="257">
        <v>1</v>
      </c>
      <c r="J6857" s="75">
        <v>0</v>
      </c>
      <c r="K6857" s="75">
        <v>0</v>
      </c>
      <c r="L6857" s="75">
        <v>0</v>
      </c>
      <c r="M6857" s="75">
        <v>0</v>
      </c>
      <c r="N6857" s="75">
        <v>0</v>
      </c>
      <c r="O6857" s="75">
        <v>0</v>
      </c>
      <c r="P6857" s="75">
        <v>0</v>
      </c>
      <c r="Q6857" s="75">
        <v>0</v>
      </c>
      <c r="R6857" s="16">
        <v>1018105</v>
      </c>
      <c r="S6857" s="75">
        <v>1</v>
      </c>
      <c r="T6857" s="75" t="s">
        <v>213</v>
      </c>
      <c r="U6857" s="75" t="s">
        <v>7048</v>
      </c>
      <c r="V6857" s="75" t="s">
        <v>7048</v>
      </c>
    </row>
    <row r="6858" spans="1:22" ht="409.5" x14ac:dyDescent="0.3">
      <c r="A6858" s="16">
        <v>6853</v>
      </c>
      <c r="B6858" s="77" t="s">
        <v>4676</v>
      </c>
      <c r="C6858" s="75" t="s">
        <v>4677</v>
      </c>
      <c r="D6858" s="75" t="s">
        <v>4678</v>
      </c>
      <c r="E6858" s="75" t="s">
        <v>4679</v>
      </c>
      <c r="F6858" s="75"/>
      <c r="G6858" s="75" t="s">
        <v>33</v>
      </c>
      <c r="H6858" s="257">
        <v>149830.91999999998</v>
      </c>
      <c r="I6858" s="257">
        <v>12</v>
      </c>
      <c r="J6858" s="75">
        <v>217000</v>
      </c>
      <c r="K6858" s="75">
        <v>8</v>
      </c>
      <c r="L6858" s="75">
        <v>217000</v>
      </c>
      <c r="M6858" s="75">
        <v>8</v>
      </c>
      <c r="N6858" s="75">
        <v>217000</v>
      </c>
      <c r="O6858" s="75">
        <v>8</v>
      </c>
      <c r="P6858" s="75">
        <v>217000</v>
      </c>
      <c r="Q6858" s="75">
        <v>8</v>
      </c>
      <c r="R6858" s="16">
        <v>1017830.9199999999</v>
      </c>
      <c r="S6858" s="75">
        <v>44</v>
      </c>
      <c r="T6858" s="75" t="s">
        <v>25</v>
      </c>
      <c r="U6858" s="75" t="s">
        <v>2567</v>
      </c>
      <c r="V6858" s="75" t="s">
        <v>199</v>
      </c>
    </row>
    <row r="6859" spans="1:22" ht="56.25" x14ac:dyDescent="0.3">
      <c r="A6859" s="16">
        <v>6854</v>
      </c>
      <c r="B6859" s="77" t="s">
        <v>561</v>
      </c>
      <c r="C6859" s="75" t="s">
        <v>562</v>
      </c>
      <c r="D6859" s="75" t="s">
        <v>563</v>
      </c>
      <c r="E6859" s="75" t="s">
        <v>2522</v>
      </c>
      <c r="F6859" s="75"/>
      <c r="G6859" s="75" t="s">
        <v>33</v>
      </c>
      <c r="H6859" s="257">
        <v>185000</v>
      </c>
      <c r="I6859" s="257">
        <v>10</v>
      </c>
      <c r="J6859" s="75">
        <v>196100</v>
      </c>
      <c r="K6859" s="75">
        <v>10</v>
      </c>
      <c r="L6859" s="75">
        <v>203944</v>
      </c>
      <c r="M6859" s="75">
        <v>10</v>
      </c>
      <c r="N6859" s="75">
        <v>212101.76000000001</v>
      </c>
      <c r="O6859" s="75">
        <v>10</v>
      </c>
      <c r="P6859" s="75">
        <v>220585.83040000001</v>
      </c>
      <c r="Q6859" s="75">
        <v>10</v>
      </c>
      <c r="R6859" s="16">
        <v>1017731.5904</v>
      </c>
      <c r="S6859" s="75">
        <v>50</v>
      </c>
      <c r="T6859" s="75" t="s">
        <v>198</v>
      </c>
      <c r="U6859" s="75" t="s">
        <v>83</v>
      </c>
      <c r="V6859" s="75" t="s">
        <v>199</v>
      </c>
    </row>
    <row r="6860" spans="1:22" ht="56.25" x14ac:dyDescent="0.3">
      <c r="A6860" s="16">
        <v>6855</v>
      </c>
      <c r="B6860" s="77" t="s">
        <v>9154</v>
      </c>
      <c r="C6860" s="75" t="s">
        <v>9155</v>
      </c>
      <c r="D6860" s="75" t="s">
        <v>9156</v>
      </c>
      <c r="E6860" s="75" t="s">
        <v>10883</v>
      </c>
      <c r="F6860" s="75"/>
      <c r="G6860" s="75" t="s">
        <v>9115</v>
      </c>
      <c r="H6860" s="257">
        <v>1017418.75</v>
      </c>
      <c r="I6860" s="257" t="s">
        <v>9123</v>
      </c>
      <c r="J6860" s="75"/>
      <c r="K6860" s="75"/>
      <c r="L6860" s="75"/>
      <c r="M6860" s="75"/>
      <c r="N6860" s="75"/>
      <c r="O6860" s="75"/>
      <c r="P6860" s="75"/>
      <c r="Q6860" s="75"/>
      <c r="R6860" s="16">
        <v>1017418.75</v>
      </c>
      <c r="S6860" s="75">
        <v>6</v>
      </c>
      <c r="T6860" s="75" t="s">
        <v>76</v>
      </c>
      <c r="U6860" s="75" t="s">
        <v>1320</v>
      </c>
      <c r="V6860" s="75" t="s">
        <v>10971</v>
      </c>
    </row>
    <row r="6861" spans="1:22" ht="409.5" x14ac:dyDescent="0.3">
      <c r="A6861" s="16">
        <v>6856</v>
      </c>
      <c r="B6861" s="77" t="s">
        <v>6840</v>
      </c>
      <c r="C6861" s="75" t="s">
        <v>6518</v>
      </c>
      <c r="D6861" s="75" t="s">
        <v>5794</v>
      </c>
      <c r="E6861" s="75" t="s">
        <v>6841</v>
      </c>
      <c r="F6861" s="75"/>
      <c r="G6861" s="75" t="s">
        <v>33</v>
      </c>
      <c r="H6861" s="257">
        <v>358218.64</v>
      </c>
      <c r="I6861" s="257">
        <v>31</v>
      </c>
      <c r="J6861" s="75">
        <v>164640</v>
      </c>
      <c r="K6861" s="75">
        <v>12</v>
      </c>
      <c r="L6861" s="75">
        <v>164640</v>
      </c>
      <c r="M6861" s="75">
        <v>12</v>
      </c>
      <c r="N6861" s="75">
        <v>164640</v>
      </c>
      <c r="O6861" s="75">
        <v>12</v>
      </c>
      <c r="P6861" s="75">
        <v>164640</v>
      </c>
      <c r="Q6861" s="75">
        <v>12</v>
      </c>
      <c r="R6861" s="16">
        <v>1016778.64</v>
      </c>
      <c r="S6861" s="75">
        <v>79</v>
      </c>
      <c r="T6861" s="75" t="s">
        <v>25</v>
      </c>
      <c r="U6861" s="75" t="s">
        <v>1702</v>
      </c>
      <c r="V6861" s="75" t="s">
        <v>1904</v>
      </c>
    </row>
    <row r="6862" spans="1:22" ht="75" x14ac:dyDescent="0.3">
      <c r="A6862" s="16">
        <v>6857</v>
      </c>
      <c r="B6862" s="77" t="s">
        <v>592</v>
      </c>
      <c r="C6862" s="75" t="s">
        <v>593</v>
      </c>
      <c r="D6862" s="75" t="s">
        <v>594</v>
      </c>
      <c r="E6862" s="75" t="s">
        <v>595</v>
      </c>
      <c r="F6862" s="157" t="s">
        <v>596</v>
      </c>
      <c r="G6862" s="75" t="s">
        <v>33</v>
      </c>
      <c r="H6862" s="257">
        <v>338856</v>
      </c>
      <c r="I6862" s="257">
        <v>160</v>
      </c>
      <c r="J6862" s="195">
        <v>338856</v>
      </c>
      <c r="K6862" s="75">
        <v>160</v>
      </c>
      <c r="L6862" s="195">
        <v>338856</v>
      </c>
      <c r="M6862" s="75">
        <v>160</v>
      </c>
      <c r="N6862" s="75">
        <v>0</v>
      </c>
      <c r="O6862" s="75">
        <v>0</v>
      </c>
      <c r="P6862" s="75">
        <v>0</v>
      </c>
      <c r="Q6862" s="75">
        <v>0</v>
      </c>
      <c r="R6862" s="16">
        <v>1016568</v>
      </c>
      <c r="S6862" s="75">
        <v>480</v>
      </c>
      <c r="T6862" s="75" t="s">
        <v>213</v>
      </c>
      <c r="U6862" s="75" t="s">
        <v>61</v>
      </c>
      <c r="V6862" s="75" t="s">
        <v>597</v>
      </c>
    </row>
    <row r="6863" spans="1:22" ht="150" x14ac:dyDescent="0.3">
      <c r="A6863" s="16">
        <v>6858</v>
      </c>
      <c r="B6863" s="75" t="s">
        <v>508</v>
      </c>
      <c r="C6863" s="75" t="s">
        <v>12832</v>
      </c>
      <c r="D6863" s="75" t="s">
        <v>12833</v>
      </c>
      <c r="E6863" s="75" t="s">
        <v>12898</v>
      </c>
      <c r="F6863" s="75"/>
      <c r="G6863" s="71" t="s">
        <v>9115</v>
      </c>
      <c r="H6863" s="339">
        <v>1016286</v>
      </c>
      <c r="I6863" s="339" t="s">
        <v>9113</v>
      </c>
      <c r="J6863" s="339"/>
      <c r="K6863" s="339"/>
      <c r="L6863" s="339"/>
      <c r="M6863" s="339"/>
      <c r="N6863" s="339"/>
      <c r="O6863" s="339"/>
      <c r="P6863" s="339"/>
      <c r="Q6863" s="339"/>
      <c r="R6863" s="16">
        <v>1016286</v>
      </c>
      <c r="S6863" s="339">
        <v>1</v>
      </c>
      <c r="T6863" s="135" t="s">
        <v>12359</v>
      </c>
      <c r="U6863" s="352"/>
      <c r="V6863" s="352"/>
    </row>
    <row r="6864" spans="1:22" ht="37.5" x14ac:dyDescent="0.3">
      <c r="A6864" s="16">
        <v>6859</v>
      </c>
      <c r="B6864" s="77" t="s">
        <v>2862</v>
      </c>
      <c r="C6864" s="75" t="s">
        <v>5768</v>
      </c>
      <c r="D6864" s="75" t="s">
        <v>5769</v>
      </c>
      <c r="E6864" s="75" t="s">
        <v>10653</v>
      </c>
      <c r="F6864" s="75"/>
      <c r="G6864" s="75" t="s">
        <v>9115</v>
      </c>
      <c r="H6864" s="257">
        <v>1016243.2</v>
      </c>
      <c r="I6864" s="257" t="s">
        <v>9120</v>
      </c>
      <c r="J6864" s="75"/>
      <c r="K6864" s="75"/>
      <c r="L6864" s="75"/>
      <c r="M6864" s="75"/>
      <c r="N6864" s="75"/>
      <c r="O6864" s="75"/>
      <c r="P6864" s="75"/>
      <c r="Q6864" s="75"/>
      <c r="R6864" s="16">
        <v>1016243.2</v>
      </c>
      <c r="S6864" s="75">
        <v>2</v>
      </c>
      <c r="T6864" s="75" t="s">
        <v>76</v>
      </c>
      <c r="U6864" s="75" t="s">
        <v>294</v>
      </c>
      <c r="V6864" s="75" t="s">
        <v>10654</v>
      </c>
    </row>
    <row r="6865" spans="1:22" ht="37.5" x14ac:dyDescent="0.3">
      <c r="A6865" s="16">
        <v>6860</v>
      </c>
      <c r="B6865" s="77" t="s">
        <v>486</v>
      </c>
      <c r="C6865" s="75" t="s">
        <v>211</v>
      </c>
      <c r="D6865" s="75" t="s">
        <v>212</v>
      </c>
      <c r="E6865" s="75" t="s">
        <v>10667</v>
      </c>
      <c r="F6865" s="75"/>
      <c r="G6865" s="75" t="s">
        <v>9114</v>
      </c>
      <c r="H6865" s="257">
        <v>1015840</v>
      </c>
      <c r="I6865" s="257" t="s">
        <v>9113</v>
      </c>
      <c r="J6865" s="75"/>
      <c r="K6865" s="75"/>
      <c r="L6865" s="75"/>
      <c r="M6865" s="75"/>
      <c r="N6865" s="75"/>
      <c r="O6865" s="75"/>
      <c r="P6865" s="75"/>
      <c r="Q6865" s="75"/>
      <c r="R6865" s="16">
        <v>1015840</v>
      </c>
      <c r="S6865" s="75">
        <v>1</v>
      </c>
      <c r="T6865" s="75" t="s">
        <v>76</v>
      </c>
      <c r="U6865" s="75" t="s">
        <v>2567</v>
      </c>
      <c r="V6865" s="75" t="s">
        <v>10923</v>
      </c>
    </row>
    <row r="6866" spans="1:22" ht="37.5" x14ac:dyDescent="0.3">
      <c r="A6866" s="16">
        <v>6861</v>
      </c>
      <c r="B6866" s="77" t="s">
        <v>9291</v>
      </c>
      <c r="C6866" s="75" t="s">
        <v>9292</v>
      </c>
      <c r="D6866" s="75" t="s">
        <v>9293</v>
      </c>
      <c r="E6866" s="75" t="s">
        <v>9294</v>
      </c>
      <c r="F6866" s="75"/>
      <c r="G6866" s="75" t="s">
        <v>7084</v>
      </c>
      <c r="H6866" s="257">
        <v>1015140</v>
      </c>
      <c r="I6866" s="257" t="s">
        <v>9295</v>
      </c>
      <c r="J6866" s="75"/>
      <c r="K6866" s="75"/>
      <c r="L6866" s="75"/>
      <c r="M6866" s="75"/>
      <c r="N6866" s="75"/>
      <c r="O6866" s="75"/>
      <c r="P6866" s="75"/>
      <c r="Q6866" s="75"/>
      <c r="R6866" s="16">
        <v>1015140</v>
      </c>
      <c r="S6866" s="75">
        <v>3750</v>
      </c>
      <c r="T6866" s="75" t="s">
        <v>1326</v>
      </c>
      <c r="U6866" s="75"/>
      <c r="V6866" s="75"/>
    </row>
    <row r="6867" spans="1:22" ht="225" x14ac:dyDescent="0.3">
      <c r="A6867" s="16">
        <v>6862</v>
      </c>
      <c r="B6867" s="77" t="s">
        <v>5247</v>
      </c>
      <c r="C6867" s="75" t="s">
        <v>5248</v>
      </c>
      <c r="D6867" s="75" t="s">
        <v>5249</v>
      </c>
      <c r="E6867" s="75" t="s">
        <v>5250</v>
      </c>
      <c r="F6867" s="75"/>
      <c r="G6867" s="75" t="s">
        <v>1757</v>
      </c>
      <c r="H6867" s="257">
        <v>1014916</v>
      </c>
      <c r="I6867" s="257">
        <v>67</v>
      </c>
      <c r="J6867" s="75">
        <v>0</v>
      </c>
      <c r="K6867" s="75">
        <v>0</v>
      </c>
      <c r="L6867" s="75">
        <v>0</v>
      </c>
      <c r="M6867" s="75">
        <v>0</v>
      </c>
      <c r="N6867" s="75">
        <v>0</v>
      </c>
      <c r="O6867" s="75">
        <v>0</v>
      </c>
      <c r="P6867" s="75">
        <v>0</v>
      </c>
      <c r="Q6867" s="75">
        <v>0</v>
      </c>
      <c r="R6867" s="16">
        <v>1014916</v>
      </c>
      <c r="S6867" s="75">
        <v>67</v>
      </c>
      <c r="T6867" s="75" t="s">
        <v>76</v>
      </c>
      <c r="U6867" s="75"/>
      <c r="V6867" s="75"/>
    </row>
    <row r="6868" spans="1:22" ht="56.25" x14ac:dyDescent="0.3">
      <c r="A6868" s="16">
        <v>6863</v>
      </c>
      <c r="B6868" s="73" t="s">
        <v>11692</v>
      </c>
      <c r="C6868" s="73" t="s">
        <v>11693</v>
      </c>
      <c r="D6868" s="73" t="s">
        <v>11694</v>
      </c>
      <c r="E6868" s="73" t="s">
        <v>11743</v>
      </c>
      <c r="F6868" s="74"/>
      <c r="G6868" s="71" t="s">
        <v>33</v>
      </c>
      <c r="H6868" s="505">
        <v>233519.71500000005</v>
      </c>
      <c r="I6868" s="505">
        <v>5</v>
      </c>
      <c r="J6868" s="68">
        <v>256871.68650000007</v>
      </c>
      <c r="K6868" s="68">
        <v>5</v>
      </c>
      <c r="L6868" s="68">
        <v>262009</v>
      </c>
      <c r="M6868" s="68">
        <v>1</v>
      </c>
      <c r="N6868" s="69">
        <v>262010</v>
      </c>
      <c r="O6868" s="68">
        <v>1</v>
      </c>
      <c r="P6868" s="70"/>
      <c r="Q6868" s="70"/>
      <c r="R6868" s="16">
        <v>1014410.4015000002</v>
      </c>
      <c r="S6868" s="71">
        <v>17</v>
      </c>
      <c r="T6868" s="71" t="s">
        <v>11563</v>
      </c>
      <c r="U6868" s="72" t="s">
        <v>26</v>
      </c>
      <c r="V6868" s="72" t="s">
        <v>11578</v>
      </c>
    </row>
    <row r="6869" spans="1:22" x14ac:dyDescent="0.3">
      <c r="A6869" s="16">
        <v>6864</v>
      </c>
      <c r="B6869" s="77" t="s">
        <v>5649</v>
      </c>
      <c r="C6869" s="75" t="s">
        <v>5650</v>
      </c>
      <c r="D6869" s="75" t="s">
        <v>5651</v>
      </c>
      <c r="E6869" s="75" t="s">
        <v>5652</v>
      </c>
      <c r="F6869" s="75"/>
      <c r="G6869" s="75" t="s">
        <v>1493</v>
      </c>
      <c r="H6869" s="257">
        <v>1014300</v>
      </c>
      <c r="I6869" s="257">
        <v>92</v>
      </c>
      <c r="J6869" s="75">
        <v>0</v>
      </c>
      <c r="K6869" s="75">
        <v>0</v>
      </c>
      <c r="L6869" s="75">
        <v>0</v>
      </c>
      <c r="M6869" s="75">
        <v>0</v>
      </c>
      <c r="N6869" s="75">
        <v>0</v>
      </c>
      <c r="O6869" s="75">
        <v>0</v>
      </c>
      <c r="P6869" s="75">
        <v>0</v>
      </c>
      <c r="Q6869" s="75">
        <v>0</v>
      </c>
      <c r="R6869" s="16">
        <v>1014300</v>
      </c>
      <c r="S6869" s="75">
        <v>92</v>
      </c>
      <c r="T6869" s="75" t="s">
        <v>76</v>
      </c>
      <c r="U6869" s="75"/>
      <c r="V6869" s="75"/>
    </row>
    <row r="6870" spans="1:22" ht="393.75" x14ac:dyDescent="0.3">
      <c r="A6870" s="16">
        <v>6865</v>
      </c>
      <c r="B6870" s="77" t="s">
        <v>5226</v>
      </c>
      <c r="C6870" s="75" t="s">
        <v>6403</v>
      </c>
      <c r="D6870" s="75" t="s">
        <v>6404</v>
      </c>
      <c r="E6870" s="75" t="s">
        <v>6405</v>
      </c>
      <c r="F6870" s="75"/>
      <c r="G6870" s="75" t="s">
        <v>1493</v>
      </c>
      <c r="H6870" s="257">
        <v>1013880</v>
      </c>
      <c r="I6870" s="257">
        <v>1</v>
      </c>
      <c r="J6870" s="75">
        <v>0</v>
      </c>
      <c r="K6870" s="75">
        <v>0</v>
      </c>
      <c r="L6870" s="75">
        <v>0</v>
      </c>
      <c r="M6870" s="75">
        <v>0</v>
      </c>
      <c r="N6870" s="75">
        <v>0</v>
      </c>
      <c r="O6870" s="75">
        <v>0</v>
      </c>
      <c r="P6870" s="75">
        <v>0</v>
      </c>
      <c r="Q6870" s="75">
        <v>0</v>
      </c>
      <c r="R6870" s="16">
        <v>1013880</v>
      </c>
      <c r="S6870" s="75">
        <v>1</v>
      </c>
      <c r="T6870" s="75" t="s">
        <v>76</v>
      </c>
      <c r="U6870" s="75"/>
      <c r="V6870" s="75"/>
    </row>
    <row r="6871" spans="1:22" ht="409.5" x14ac:dyDescent="0.3">
      <c r="A6871" s="16">
        <v>6866</v>
      </c>
      <c r="B6871" s="341" t="s">
        <v>14432</v>
      </c>
      <c r="C6871" s="341" t="s">
        <v>14433</v>
      </c>
      <c r="D6871" s="341" t="s">
        <v>14434</v>
      </c>
      <c r="E6871" s="341" t="s">
        <v>14435</v>
      </c>
      <c r="F6871" s="341"/>
      <c r="G6871" s="341" t="s">
        <v>9680</v>
      </c>
      <c r="H6871" s="353">
        <v>337919.4</v>
      </c>
      <c r="I6871" s="353">
        <v>10</v>
      </c>
      <c r="J6871" s="353">
        <v>337919.4</v>
      </c>
      <c r="K6871" s="341">
        <v>10</v>
      </c>
      <c r="L6871" s="372">
        <v>337919.4</v>
      </c>
      <c r="M6871" s="341">
        <v>10</v>
      </c>
      <c r="N6871" s="341"/>
      <c r="O6871" s="341"/>
      <c r="P6871" s="341"/>
      <c r="Q6871" s="341"/>
      <c r="R6871" s="16">
        <v>1013758.2000000001</v>
      </c>
      <c r="S6871" s="341">
        <v>30</v>
      </c>
      <c r="T6871" s="341" t="s">
        <v>14385</v>
      </c>
      <c r="U6871" s="96"/>
      <c r="V6871" s="96"/>
    </row>
    <row r="6872" spans="1:22" ht="56.25" x14ac:dyDescent="0.3">
      <c r="A6872" s="16">
        <v>6867</v>
      </c>
      <c r="B6872" s="77" t="s">
        <v>4626</v>
      </c>
      <c r="C6872" s="75" t="s">
        <v>4625</v>
      </c>
      <c r="D6872" s="75" t="s">
        <v>3918</v>
      </c>
      <c r="E6872" s="75" t="s">
        <v>11073</v>
      </c>
      <c r="F6872" s="75"/>
      <c r="G6872" s="75" t="s">
        <v>1493</v>
      </c>
      <c r="H6872" s="257">
        <v>202722.88</v>
      </c>
      <c r="I6872" s="257">
        <v>357</v>
      </c>
      <c r="J6872" s="75">
        <v>202722.88</v>
      </c>
      <c r="K6872" s="75">
        <v>357</v>
      </c>
      <c r="L6872" s="75">
        <v>202722.88</v>
      </c>
      <c r="M6872" s="75">
        <v>357</v>
      </c>
      <c r="N6872" s="75">
        <v>202722.88</v>
      </c>
      <c r="O6872" s="75">
        <v>357</v>
      </c>
      <c r="P6872" s="75">
        <v>202722.88</v>
      </c>
      <c r="Q6872" s="75">
        <v>357</v>
      </c>
      <c r="R6872" s="16">
        <v>1013614.4</v>
      </c>
      <c r="S6872" s="75">
        <v>1785</v>
      </c>
      <c r="T6872" s="75" t="s">
        <v>1113</v>
      </c>
      <c r="U6872" s="75" t="s">
        <v>1210</v>
      </c>
      <c r="V6872" s="340" t="s">
        <v>199</v>
      </c>
    </row>
    <row r="6873" spans="1:22" ht="409.5" x14ac:dyDescent="0.3">
      <c r="A6873" s="16">
        <v>6868</v>
      </c>
      <c r="B6873" s="77" t="s">
        <v>2062</v>
      </c>
      <c r="C6873" s="75" t="s">
        <v>4434</v>
      </c>
      <c r="D6873" s="75" t="s">
        <v>1954</v>
      </c>
      <c r="E6873" s="75" t="s">
        <v>6388</v>
      </c>
      <c r="F6873" s="75"/>
      <c r="G6873" s="75" t="s">
        <v>24</v>
      </c>
      <c r="H6873" s="257">
        <v>1012000</v>
      </c>
      <c r="I6873" s="257">
        <v>46</v>
      </c>
      <c r="J6873" s="75">
        <v>0</v>
      </c>
      <c r="K6873" s="75">
        <v>0</v>
      </c>
      <c r="L6873" s="75">
        <v>0</v>
      </c>
      <c r="M6873" s="75">
        <v>0</v>
      </c>
      <c r="N6873" s="75">
        <v>0</v>
      </c>
      <c r="O6873" s="75">
        <v>0</v>
      </c>
      <c r="P6873" s="75">
        <v>0</v>
      </c>
      <c r="Q6873" s="75">
        <v>0</v>
      </c>
      <c r="R6873" s="16">
        <v>1012000</v>
      </c>
      <c r="S6873" s="75">
        <v>46</v>
      </c>
      <c r="T6873" s="75" t="s">
        <v>76</v>
      </c>
      <c r="U6873" s="75"/>
      <c r="V6873" s="75"/>
    </row>
    <row r="6874" spans="1:22" ht="187.5" x14ac:dyDescent="0.3">
      <c r="A6874" s="16">
        <v>6869</v>
      </c>
      <c r="B6874" s="77" t="s">
        <v>508</v>
      </c>
      <c r="C6874" s="75" t="s">
        <v>509</v>
      </c>
      <c r="D6874" s="75" t="s">
        <v>510</v>
      </c>
      <c r="E6874" s="75" t="s">
        <v>511</v>
      </c>
      <c r="F6874" s="157" t="s">
        <v>512</v>
      </c>
      <c r="G6874" s="75" t="s">
        <v>33</v>
      </c>
      <c r="H6874" s="257">
        <v>337275.36</v>
      </c>
      <c r="I6874" s="257">
        <v>4</v>
      </c>
      <c r="J6874" s="195">
        <v>337275.36</v>
      </c>
      <c r="K6874" s="75">
        <v>4</v>
      </c>
      <c r="L6874" s="195">
        <v>337275.36</v>
      </c>
      <c r="M6874" s="75">
        <v>4</v>
      </c>
      <c r="N6874" s="75">
        <v>0</v>
      </c>
      <c r="O6874" s="75">
        <v>0</v>
      </c>
      <c r="P6874" s="75">
        <v>0</v>
      </c>
      <c r="Q6874" s="75">
        <v>0</v>
      </c>
      <c r="R6874" s="16">
        <v>1011826.08</v>
      </c>
      <c r="S6874" s="75">
        <v>12</v>
      </c>
      <c r="T6874" s="75" t="s">
        <v>213</v>
      </c>
      <c r="U6874" s="75" t="s">
        <v>83</v>
      </c>
      <c r="V6874" s="75" t="s">
        <v>513</v>
      </c>
    </row>
    <row r="6875" spans="1:22" ht="75" x14ac:dyDescent="0.3">
      <c r="A6875" s="16">
        <v>6870</v>
      </c>
      <c r="B6875" s="77" t="s">
        <v>9101</v>
      </c>
      <c r="C6875" s="75" t="s">
        <v>7359</v>
      </c>
      <c r="D6875" s="75" t="s">
        <v>6987</v>
      </c>
      <c r="E6875" s="75" t="s">
        <v>7258</v>
      </c>
      <c r="F6875" s="75"/>
      <c r="G6875" s="75" t="s">
        <v>33</v>
      </c>
      <c r="H6875" s="257">
        <v>201999.99999999997</v>
      </c>
      <c r="I6875" s="257">
        <v>5</v>
      </c>
      <c r="J6875" s="75">
        <v>202440</v>
      </c>
      <c r="K6875" s="75">
        <v>5</v>
      </c>
      <c r="L6875" s="75">
        <v>202440</v>
      </c>
      <c r="M6875" s="75">
        <v>5</v>
      </c>
      <c r="N6875" s="75">
        <v>202440</v>
      </c>
      <c r="O6875" s="75">
        <v>5</v>
      </c>
      <c r="P6875" s="75">
        <v>202440</v>
      </c>
      <c r="Q6875" s="75">
        <v>5</v>
      </c>
      <c r="R6875" s="16">
        <v>1011760</v>
      </c>
      <c r="S6875" s="75">
        <v>25</v>
      </c>
      <c r="T6875" s="75" t="s">
        <v>213</v>
      </c>
      <c r="U6875" s="75" t="s">
        <v>7048</v>
      </c>
      <c r="V6875" s="75" t="s">
        <v>7048</v>
      </c>
    </row>
    <row r="6876" spans="1:22" ht="75" x14ac:dyDescent="0.3">
      <c r="A6876" s="16">
        <v>6871</v>
      </c>
      <c r="B6876" s="77" t="s">
        <v>9102</v>
      </c>
      <c r="C6876" s="75" t="s">
        <v>7359</v>
      </c>
      <c r="D6876" s="75" t="s">
        <v>6987</v>
      </c>
      <c r="E6876" s="75" t="s">
        <v>7258</v>
      </c>
      <c r="F6876" s="75"/>
      <c r="G6876" s="75" t="s">
        <v>33</v>
      </c>
      <c r="H6876" s="257">
        <v>201999.99999999997</v>
      </c>
      <c r="I6876" s="257">
        <v>5</v>
      </c>
      <c r="J6876" s="75">
        <v>202440</v>
      </c>
      <c r="K6876" s="75">
        <v>5</v>
      </c>
      <c r="L6876" s="75">
        <v>202440</v>
      </c>
      <c r="M6876" s="75">
        <v>5</v>
      </c>
      <c r="N6876" s="75">
        <v>202440</v>
      </c>
      <c r="O6876" s="75">
        <v>5</v>
      </c>
      <c r="P6876" s="75">
        <v>202440</v>
      </c>
      <c r="Q6876" s="75">
        <v>5</v>
      </c>
      <c r="R6876" s="16">
        <v>1011760</v>
      </c>
      <c r="S6876" s="75">
        <v>25</v>
      </c>
      <c r="T6876" s="75" t="s">
        <v>213</v>
      </c>
      <c r="U6876" s="75" t="s">
        <v>7048</v>
      </c>
      <c r="V6876" s="75" t="s">
        <v>7048</v>
      </c>
    </row>
    <row r="6877" spans="1:22" ht="225" x14ac:dyDescent="0.3">
      <c r="A6877" s="16">
        <v>6872</v>
      </c>
      <c r="B6877" s="77" t="s">
        <v>6632</v>
      </c>
      <c r="C6877" s="75" t="s">
        <v>6633</v>
      </c>
      <c r="D6877" s="75" t="s">
        <v>6634</v>
      </c>
      <c r="E6877" s="75" t="s">
        <v>6636</v>
      </c>
      <c r="F6877" s="75"/>
      <c r="G6877" s="75" t="s">
        <v>1493</v>
      </c>
      <c r="H6877" s="257">
        <v>1011759</v>
      </c>
      <c r="I6877" s="257">
        <v>7</v>
      </c>
      <c r="J6877" s="75">
        <v>0</v>
      </c>
      <c r="K6877" s="75">
        <v>0</v>
      </c>
      <c r="L6877" s="75">
        <v>0</v>
      </c>
      <c r="M6877" s="75">
        <v>0</v>
      </c>
      <c r="N6877" s="75">
        <v>0</v>
      </c>
      <c r="O6877" s="75">
        <v>0</v>
      </c>
      <c r="P6877" s="75">
        <v>0</v>
      </c>
      <c r="Q6877" s="75">
        <v>0</v>
      </c>
      <c r="R6877" s="16">
        <v>1011759</v>
      </c>
      <c r="S6877" s="75">
        <v>7</v>
      </c>
      <c r="T6877" s="75" t="s">
        <v>76</v>
      </c>
      <c r="U6877" s="75"/>
      <c r="V6877" s="75"/>
    </row>
    <row r="6878" spans="1:22" ht="409.5" x14ac:dyDescent="0.3">
      <c r="A6878" s="16">
        <v>6873</v>
      </c>
      <c r="B6878" s="77" t="s">
        <v>588</v>
      </c>
      <c r="C6878" s="75" t="s">
        <v>589</v>
      </c>
      <c r="D6878" s="75" t="s">
        <v>2065</v>
      </c>
      <c r="E6878" s="75" t="s">
        <v>2065</v>
      </c>
      <c r="F6878" s="75"/>
      <c r="G6878" s="75" t="s">
        <v>1493</v>
      </c>
      <c r="H6878" s="257">
        <v>352589.3</v>
      </c>
      <c r="I6878" s="257">
        <v>5</v>
      </c>
      <c r="J6878" s="75">
        <v>155145.367134</v>
      </c>
      <c r="K6878" s="75">
        <v>5</v>
      </c>
      <c r="L6878" s="75">
        <v>161351.18181936</v>
      </c>
      <c r="M6878" s="75">
        <v>5</v>
      </c>
      <c r="N6878" s="75">
        <v>167805.22909213442</v>
      </c>
      <c r="O6878" s="75">
        <v>5</v>
      </c>
      <c r="P6878" s="75">
        <v>174517.43825581981</v>
      </c>
      <c r="Q6878" s="75">
        <v>5</v>
      </c>
      <c r="R6878" s="16">
        <v>1011408.5163013142</v>
      </c>
      <c r="S6878" s="75">
        <v>25</v>
      </c>
      <c r="T6878" s="75" t="s">
        <v>966</v>
      </c>
      <c r="U6878" s="75" t="s">
        <v>35</v>
      </c>
      <c r="V6878" s="75" t="s">
        <v>199</v>
      </c>
    </row>
    <row r="6879" spans="1:22" ht="150" x14ac:dyDescent="0.3">
      <c r="A6879" s="16">
        <v>6874</v>
      </c>
      <c r="B6879" s="77" t="s">
        <v>9103</v>
      </c>
      <c r="C6879" s="75" t="s">
        <v>558</v>
      </c>
      <c r="D6879" s="75" t="s">
        <v>8398</v>
      </c>
      <c r="E6879" s="75" t="s">
        <v>559</v>
      </c>
      <c r="F6879" s="75"/>
      <c r="G6879" s="75" t="s">
        <v>33</v>
      </c>
      <c r="H6879" s="257">
        <v>87980</v>
      </c>
      <c r="I6879" s="257">
        <v>415</v>
      </c>
      <c r="J6879" s="75">
        <v>228722</v>
      </c>
      <c r="K6879" s="75">
        <v>988</v>
      </c>
      <c r="L6879" s="75">
        <v>231500</v>
      </c>
      <c r="M6879" s="75">
        <v>1000</v>
      </c>
      <c r="N6879" s="75">
        <v>231500</v>
      </c>
      <c r="O6879" s="75">
        <v>1000</v>
      </c>
      <c r="P6879" s="75">
        <v>231500</v>
      </c>
      <c r="Q6879" s="75">
        <v>1000</v>
      </c>
      <c r="R6879" s="16">
        <v>1011202</v>
      </c>
      <c r="S6879" s="75">
        <v>4403</v>
      </c>
      <c r="T6879" s="75" t="s">
        <v>213</v>
      </c>
      <c r="U6879" s="75" t="s">
        <v>7048</v>
      </c>
      <c r="V6879" s="75" t="s">
        <v>7048</v>
      </c>
    </row>
    <row r="6880" spans="1:22" x14ac:dyDescent="0.3">
      <c r="A6880" s="16">
        <v>6875</v>
      </c>
      <c r="B6880" s="77" t="s">
        <v>1754</v>
      </c>
      <c r="C6880" s="75" t="s">
        <v>1755</v>
      </c>
      <c r="D6880" s="75" t="s">
        <v>1756</v>
      </c>
      <c r="E6880" s="75" t="s">
        <v>10883</v>
      </c>
      <c r="F6880" s="75"/>
      <c r="G6880" s="75" t="s">
        <v>9115</v>
      </c>
      <c r="H6880" s="257">
        <v>1010772</v>
      </c>
      <c r="I6880" s="257" t="s">
        <v>10894</v>
      </c>
      <c r="J6880" s="75"/>
      <c r="K6880" s="75"/>
      <c r="L6880" s="75"/>
      <c r="M6880" s="75"/>
      <c r="N6880" s="75"/>
      <c r="O6880" s="75"/>
      <c r="P6880" s="75"/>
      <c r="Q6880" s="75"/>
      <c r="R6880" s="16">
        <v>1010772</v>
      </c>
      <c r="S6880" s="75">
        <v>573</v>
      </c>
      <c r="T6880" s="75" t="s">
        <v>76</v>
      </c>
      <c r="U6880" s="75" t="s">
        <v>2567</v>
      </c>
      <c r="V6880" s="75" t="s">
        <v>10895</v>
      </c>
    </row>
    <row r="6881" spans="1:22" ht="131.25" x14ac:dyDescent="0.3">
      <c r="A6881" s="16">
        <v>6876</v>
      </c>
      <c r="B6881" s="77" t="s">
        <v>9104</v>
      </c>
      <c r="C6881" s="75" t="s">
        <v>4291</v>
      </c>
      <c r="D6881" s="75" t="s">
        <v>1590</v>
      </c>
      <c r="E6881" s="75" t="s">
        <v>4292</v>
      </c>
      <c r="F6881" s="75"/>
      <c r="G6881" s="75" t="s">
        <v>33</v>
      </c>
      <c r="H6881" s="257">
        <v>278100</v>
      </c>
      <c r="I6881" s="257">
        <v>36</v>
      </c>
      <c r="J6881" s="75">
        <v>176129.99999999997</v>
      </c>
      <c r="K6881" s="75">
        <v>19</v>
      </c>
      <c r="L6881" s="75">
        <v>185399.99999999997</v>
      </c>
      <c r="M6881" s="75">
        <v>20</v>
      </c>
      <c r="N6881" s="75">
        <v>185399.99999999997</v>
      </c>
      <c r="O6881" s="75">
        <v>20</v>
      </c>
      <c r="P6881" s="75">
        <v>185399.99999999997</v>
      </c>
      <c r="Q6881" s="75">
        <v>20</v>
      </c>
      <c r="R6881" s="16">
        <v>1010430</v>
      </c>
      <c r="S6881" s="75">
        <v>115</v>
      </c>
      <c r="T6881" s="75" t="s">
        <v>213</v>
      </c>
      <c r="U6881" s="75" t="s">
        <v>83</v>
      </c>
      <c r="V6881" s="75" t="s">
        <v>7048</v>
      </c>
    </row>
    <row r="6882" spans="1:22" ht="262.5" x14ac:dyDescent="0.3">
      <c r="A6882" s="16">
        <v>6877</v>
      </c>
      <c r="B6882" s="77" t="s">
        <v>5783</v>
      </c>
      <c r="C6882" s="75" t="s">
        <v>5784</v>
      </c>
      <c r="D6882" s="75" t="s">
        <v>5785</v>
      </c>
      <c r="E6882" s="75" t="s">
        <v>5786</v>
      </c>
      <c r="F6882" s="75"/>
      <c r="G6882" s="75" t="s">
        <v>49</v>
      </c>
      <c r="H6882" s="257">
        <v>1009801.7999999999</v>
      </c>
      <c r="I6882" s="257">
        <v>7</v>
      </c>
      <c r="J6882" s="75">
        <v>0</v>
      </c>
      <c r="K6882" s="75">
        <v>0</v>
      </c>
      <c r="L6882" s="75">
        <v>0</v>
      </c>
      <c r="M6882" s="75">
        <v>0</v>
      </c>
      <c r="N6882" s="75">
        <v>0</v>
      </c>
      <c r="O6882" s="75">
        <v>0</v>
      </c>
      <c r="P6882" s="75">
        <v>0</v>
      </c>
      <c r="Q6882" s="75">
        <v>0</v>
      </c>
      <c r="R6882" s="16">
        <v>1009801.7999999999</v>
      </c>
      <c r="S6882" s="75">
        <v>7</v>
      </c>
      <c r="T6882" s="75" t="s">
        <v>76</v>
      </c>
      <c r="U6882" s="75" t="s">
        <v>2567</v>
      </c>
      <c r="V6882" s="75" t="s">
        <v>199</v>
      </c>
    </row>
    <row r="6883" spans="1:22" ht="187.5" x14ac:dyDescent="0.3">
      <c r="A6883" s="16">
        <v>6878</v>
      </c>
      <c r="B6883" s="77" t="s">
        <v>9105</v>
      </c>
      <c r="C6883" s="75" t="s">
        <v>4846</v>
      </c>
      <c r="D6883" s="75" t="s">
        <v>1581</v>
      </c>
      <c r="E6883" s="75" t="s">
        <v>4847</v>
      </c>
      <c r="F6883" s="75"/>
      <c r="G6883" s="75" t="s">
        <v>33</v>
      </c>
      <c r="H6883" s="257">
        <v>200396</v>
      </c>
      <c r="I6883" s="257">
        <v>572</v>
      </c>
      <c r="J6883" s="75">
        <v>207648.47999999998</v>
      </c>
      <c r="K6883" s="75">
        <v>622</v>
      </c>
      <c r="L6883" s="75">
        <v>200303.99999999997</v>
      </c>
      <c r="M6883" s="75">
        <v>600</v>
      </c>
      <c r="N6883" s="75">
        <v>200303.99999999997</v>
      </c>
      <c r="O6883" s="75">
        <v>600</v>
      </c>
      <c r="P6883" s="75">
        <v>200303.99999999997</v>
      </c>
      <c r="Q6883" s="75">
        <v>600</v>
      </c>
      <c r="R6883" s="16">
        <v>1008956.48</v>
      </c>
      <c r="S6883" s="75">
        <v>2994</v>
      </c>
      <c r="T6883" s="75" t="s">
        <v>213</v>
      </c>
      <c r="U6883" s="75" t="s">
        <v>35</v>
      </c>
      <c r="V6883" s="75" t="s">
        <v>9106</v>
      </c>
    </row>
    <row r="6884" spans="1:22" ht="56.25" x14ac:dyDescent="0.3">
      <c r="A6884" s="16">
        <v>6879</v>
      </c>
      <c r="B6884" s="75" t="s">
        <v>11744</v>
      </c>
      <c r="C6884" s="75" t="s">
        <v>11745</v>
      </c>
      <c r="D6884" s="75" t="s">
        <v>11746</v>
      </c>
      <c r="E6884" s="75" t="s">
        <v>11747</v>
      </c>
      <c r="F6884" s="75"/>
      <c r="G6884" s="71" t="s">
        <v>33</v>
      </c>
      <c r="H6884" s="505">
        <v>232203.84000000005</v>
      </c>
      <c r="I6884" s="505">
        <v>12</v>
      </c>
      <c r="J6884" s="68">
        <v>255424.22400000007</v>
      </c>
      <c r="K6884" s="68">
        <v>12</v>
      </c>
      <c r="L6884" s="68">
        <v>260532</v>
      </c>
      <c r="M6884" s="68">
        <v>1</v>
      </c>
      <c r="N6884" s="69">
        <v>260533</v>
      </c>
      <c r="O6884" s="68">
        <v>1</v>
      </c>
      <c r="P6884" s="70"/>
      <c r="Q6884" s="70"/>
      <c r="R6884" s="16">
        <v>1008693.0640000001</v>
      </c>
      <c r="S6884" s="71">
        <v>38</v>
      </c>
      <c r="T6884" s="71" t="s">
        <v>11563</v>
      </c>
      <c r="U6884" s="72" t="s">
        <v>26</v>
      </c>
      <c r="V6884" s="72" t="s">
        <v>11708</v>
      </c>
    </row>
    <row r="6885" spans="1:22" ht="225" x14ac:dyDescent="0.3">
      <c r="A6885" s="16">
        <v>6880</v>
      </c>
      <c r="B6885" s="77" t="s">
        <v>1680</v>
      </c>
      <c r="C6885" s="75" t="s">
        <v>1681</v>
      </c>
      <c r="D6885" s="75" t="s">
        <v>1682</v>
      </c>
      <c r="E6885" s="75" t="s">
        <v>1683</v>
      </c>
      <c r="F6885" s="75"/>
      <c r="G6885" s="75" t="s">
        <v>1664</v>
      </c>
      <c r="H6885" s="257">
        <v>310270</v>
      </c>
      <c r="I6885" s="257">
        <v>1000</v>
      </c>
      <c r="J6885" s="75">
        <v>164443.09999999998</v>
      </c>
      <c r="K6885" s="75">
        <v>500</v>
      </c>
      <c r="L6885" s="75">
        <v>171020.82399999999</v>
      </c>
      <c r="M6885" s="75">
        <v>500</v>
      </c>
      <c r="N6885" s="75">
        <v>177861.65695999999</v>
      </c>
      <c r="O6885" s="75">
        <v>500</v>
      </c>
      <c r="P6885" s="75">
        <v>184976.1232384</v>
      </c>
      <c r="Q6885" s="75">
        <v>500</v>
      </c>
      <c r="R6885" s="16">
        <v>1008571.7041983999</v>
      </c>
      <c r="S6885" s="75">
        <v>3000</v>
      </c>
      <c r="T6885" s="75" t="s">
        <v>966</v>
      </c>
      <c r="U6885" s="75" t="s">
        <v>35</v>
      </c>
      <c r="V6885" s="75" t="s">
        <v>199</v>
      </c>
    </row>
    <row r="6886" spans="1:22" ht="393.75" x14ac:dyDescent="0.3">
      <c r="A6886" s="16">
        <v>6881</v>
      </c>
      <c r="B6886" s="77" t="s">
        <v>339</v>
      </c>
      <c r="C6886" s="75" t="s">
        <v>5300</v>
      </c>
      <c r="D6886" s="75" t="s">
        <v>5301</v>
      </c>
      <c r="E6886" s="75" t="s">
        <v>5534</v>
      </c>
      <c r="F6886" s="75"/>
      <c r="G6886" s="75" t="s">
        <v>1493</v>
      </c>
      <c r="H6886" s="257">
        <v>1008504</v>
      </c>
      <c r="I6886" s="257">
        <v>9</v>
      </c>
      <c r="J6886" s="75">
        <v>0</v>
      </c>
      <c r="K6886" s="75">
        <v>0</v>
      </c>
      <c r="L6886" s="75">
        <v>0</v>
      </c>
      <c r="M6886" s="75">
        <v>0</v>
      </c>
      <c r="N6886" s="75">
        <v>0</v>
      </c>
      <c r="O6886" s="75">
        <v>0</v>
      </c>
      <c r="P6886" s="75">
        <v>0</v>
      </c>
      <c r="Q6886" s="75">
        <v>0</v>
      </c>
      <c r="R6886" s="16">
        <v>1008504</v>
      </c>
      <c r="S6886" s="75">
        <v>9</v>
      </c>
      <c r="T6886" s="75" t="s">
        <v>76</v>
      </c>
      <c r="U6886" s="75"/>
      <c r="V6886" s="75"/>
    </row>
    <row r="6887" spans="1:22" ht="75" x14ac:dyDescent="0.3">
      <c r="A6887" s="16">
        <v>6882</v>
      </c>
      <c r="B6887" s="77" t="s">
        <v>526</v>
      </c>
      <c r="C6887" s="75" t="s">
        <v>527</v>
      </c>
      <c r="D6887" s="75" t="s">
        <v>528</v>
      </c>
      <c r="E6887" s="75" t="s">
        <v>529</v>
      </c>
      <c r="F6887" s="157" t="s">
        <v>530</v>
      </c>
      <c r="G6887" s="75" t="s">
        <v>24</v>
      </c>
      <c r="H6887" s="257">
        <v>504000</v>
      </c>
      <c r="I6887" s="257">
        <v>30</v>
      </c>
      <c r="J6887" s="195">
        <v>504000</v>
      </c>
      <c r="K6887" s="75">
        <v>30</v>
      </c>
      <c r="L6887" s="75">
        <v>0</v>
      </c>
      <c r="M6887" s="75">
        <v>0</v>
      </c>
      <c r="N6887" s="75">
        <v>0</v>
      </c>
      <c r="O6887" s="75">
        <v>0</v>
      </c>
      <c r="P6887" s="75">
        <v>0</v>
      </c>
      <c r="Q6887" s="75">
        <v>0</v>
      </c>
      <c r="R6887" s="16">
        <v>1008000</v>
      </c>
      <c r="S6887" s="75">
        <v>60</v>
      </c>
      <c r="T6887" s="75" t="s">
        <v>213</v>
      </c>
      <c r="U6887" s="75" t="s">
        <v>35</v>
      </c>
      <c r="V6887" s="75" t="s">
        <v>531</v>
      </c>
    </row>
    <row r="6888" spans="1:22" ht="93.75" x14ac:dyDescent="0.3">
      <c r="A6888" s="16">
        <v>6883</v>
      </c>
      <c r="B6888" s="77" t="s">
        <v>2062</v>
      </c>
      <c r="C6888" s="75" t="s">
        <v>4434</v>
      </c>
      <c r="D6888" s="75" t="s">
        <v>1954</v>
      </c>
      <c r="E6888" s="75" t="s">
        <v>9449</v>
      </c>
      <c r="F6888" s="75"/>
      <c r="G6888" s="75" t="s">
        <v>7084</v>
      </c>
      <c r="H6888" s="257">
        <v>1008000</v>
      </c>
      <c r="I6888" s="257" t="s">
        <v>9450</v>
      </c>
      <c r="J6888" s="75"/>
      <c r="K6888" s="75"/>
      <c r="L6888" s="75"/>
      <c r="M6888" s="75"/>
      <c r="N6888" s="75"/>
      <c r="O6888" s="75"/>
      <c r="P6888" s="75"/>
      <c r="Q6888" s="75"/>
      <c r="R6888" s="16">
        <v>1008000</v>
      </c>
      <c r="S6888" s="75">
        <v>300</v>
      </c>
      <c r="T6888" s="75" t="s">
        <v>1326</v>
      </c>
      <c r="U6888" s="75"/>
      <c r="V6888" s="75"/>
    </row>
    <row r="6889" spans="1:22" ht="150" x14ac:dyDescent="0.3">
      <c r="A6889" s="16">
        <v>6884</v>
      </c>
      <c r="B6889" s="77" t="s">
        <v>384</v>
      </c>
      <c r="C6889" s="75" t="s">
        <v>4799</v>
      </c>
      <c r="D6889" s="75" t="s">
        <v>4800</v>
      </c>
      <c r="E6889" s="75" t="s">
        <v>10681</v>
      </c>
      <c r="F6889" s="75"/>
      <c r="G6889" s="75" t="s">
        <v>9115</v>
      </c>
      <c r="H6889" s="257">
        <v>1008000</v>
      </c>
      <c r="I6889" s="257" t="s">
        <v>9130</v>
      </c>
      <c r="J6889" s="75"/>
      <c r="K6889" s="75"/>
      <c r="L6889" s="75"/>
      <c r="M6889" s="75"/>
      <c r="N6889" s="75"/>
      <c r="O6889" s="75"/>
      <c r="P6889" s="75"/>
      <c r="Q6889" s="75"/>
      <c r="R6889" s="16">
        <v>1008000</v>
      </c>
      <c r="S6889" s="75">
        <v>3</v>
      </c>
      <c r="T6889" s="75" t="s">
        <v>76</v>
      </c>
      <c r="U6889" s="75" t="s">
        <v>4594</v>
      </c>
      <c r="V6889" s="75" t="s">
        <v>7001</v>
      </c>
    </row>
    <row r="6890" spans="1:22" ht="37.5" x14ac:dyDescent="0.3">
      <c r="A6890" s="16">
        <v>6885</v>
      </c>
      <c r="B6890" s="77" t="s">
        <v>3170</v>
      </c>
      <c r="C6890" s="75" t="s">
        <v>5451</v>
      </c>
      <c r="D6890" s="75" t="s">
        <v>5452</v>
      </c>
      <c r="E6890" s="75" t="s">
        <v>10877</v>
      </c>
      <c r="F6890" s="75"/>
      <c r="G6890" s="75" t="s">
        <v>10878</v>
      </c>
      <c r="H6890" s="257">
        <v>1008000</v>
      </c>
      <c r="I6890" s="257" t="s">
        <v>9120</v>
      </c>
      <c r="J6890" s="75"/>
      <c r="K6890" s="75"/>
      <c r="L6890" s="75"/>
      <c r="M6890" s="75"/>
      <c r="N6890" s="75"/>
      <c r="O6890" s="75"/>
      <c r="P6890" s="75"/>
      <c r="Q6890" s="75"/>
      <c r="R6890" s="16">
        <v>1008000</v>
      </c>
      <c r="S6890" s="75">
        <v>2</v>
      </c>
      <c r="T6890" s="75" t="s">
        <v>76</v>
      </c>
      <c r="U6890" s="75" t="s">
        <v>876</v>
      </c>
      <c r="V6890" s="75" t="s">
        <v>10879</v>
      </c>
    </row>
    <row r="6891" spans="1:22" ht="37.5" x14ac:dyDescent="0.3">
      <c r="A6891" s="16">
        <v>6886</v>
      </c>
      <c r="B6891" s="77" t="s">
        <v>3170</v>
      </c>
      <c r="C6891" s="75" t="s">
        <v>5451</v>
      </c>
      <c r="D6891" s="75" t="s">
        <v>5452</v>
      </c>
      <c r="E6891" s="75" t="s">
        <v>10880</v>
      </c>
      <c r="F6891" s="75"/>
      <c r="G6891" s="75" t="s">
        <v>10418</v>
      </c>
      <c r="H6891" s="257">
        <v>1008000</v>
      </c>
      <c r="I6891" s="257" t="s">
        <v>9120</v>
      </c>
      <c r="J6891" s="75"/>
      <c r="K6891" s="75"/>
      <c r="L6891" s="75"/>
      <c r="M6891" s="75"/>
      <c r="N6891" s="75"/>
      <c r="O6891" s="75"/>
      <c r="P6891" s="75"/>
      <c r="Q6891" s="75"/>
      <c r="R6891" s="16">
        <v>1008000</v>
      </c>
      <c r="S6891" s="75">
        <v>2</v>
      </c>
      <c r="T6891" s="75" t="s">
        <v>76</v>
      </c>
      <c r="U6891" s="75" t="s">
        <v>876</v>
      </c>
      <c r="V6891" s="75" t="s">
        <v>10879</v>
      </c>
    </row>
    <row r="6892" spans="1:22" ht="75" x14ac:dyDescent="0.3">
      <c r="A6892" s="16">
        <v>6887</v>
      </c>
      <c r="B6892" s="77" t="s">
        <v>831</v>
      </c>
      <c r="C6892" s="75" t="s">
        <v>832</v>
      </c>
      <c r="D6892" s="75" t="s">
        <v>833</v>
      </c>
      <c r="E6892" s="75" t="s">
        <v>10932</v>
      </c>
      <c r="F6892" s="75"/>
      <c r="G6892" s="75" t="s">
        <v>9115</v>
      </c>
      <c r="H6892" s="257">
        <v>1008000</v>
      </c>
      <c r="I6892" s="257" t="s">
        <v>9130</v>
      </c>
      <c r="J6892" s="75"/>
      <c r="K6892" s="75"/>
      <c r="L6892" s="75"/>
      <c r="M6892" s="75"/>
      <c r="N6892" s="75"/>
      <c r="O6892" s="75"/>
      <c r="P6892" s="75"/>
      <c r="Q6892" s="75"/>
      <c r="R6892" s="16">
        <v>1008000</v>
      </c>
      <c r="S6892" s="75">
        <v>3</v>
      </c>
      <c r="T6892" s="75" t="s">
        <v>76</v>
      </c>
      <c r="U6892" s="75" t="s">
        <v>2567</v>
      </c>
      <c r="V6892" s="75" t="s">
        <v>4532</v>
      </c>
    </row>
    <row r="6893" spans="1:22" ht="37.5" x14ac:dyDescent="0.3">
      <c r="A6893" s="16">
        <v>6888</v>
      </c>
      <c r="B6893" s="78" t="s">
        <v>263</v>
      </c>
      <c r="C6893" s="78" t="s">
        <v>14596</v>
      </c>
      <c r="D6893" s="78" t="s">
        <v>14597</v>
      </c>
      <c r="E6893" s="78" t="s">
        <v>14631</v>
      </c>
      <c r="F6893" s="76" t="s">
        <v>14449</v>
      </c>
      <c r="G6893" s="78" t="s">
        <v>9115</v>
      </c>
      <c r="H6893" s="503">
        <v>1008000</v>
      </c>
      <c r="I6893" s="87" t="s">
        <v>9450</v>
      </c>
      <c r="J6893" s="76"/>
      <c r="K6893" s="76"/>
      <c r="L6893" s="76"/>
      <c r="M6893" s="76"/>
      <c r="N6893" s="76"/>
      <c r="O6893" s="76"/>
      <c r="P6893" s="76"/>
      <c r="Q6893" s="76"/>
      <c r="R6893" s="16">
        <v>1008000</v>
      </c>
      <c r="S6893" s="77">
        <v>300</v>
      </c>
      <c r="T6893" s="77" t="s">
        <v>14570</v>
      </c>
      <c r="U6893" s="75"/>
      <c r="V6893" s="79"/>
    </row>
    <row r="6894" spans="1:22" ht="56.25" x14ac:dyDescent="0.3">
      <c r="A6894" s="16">
        <v>6889</v>
      </c>
      <c r="B6894" s="256" t="s">
        <v>239</v>
      </c>
      <c r="C6894" s="256" t="s">
        <v>240</v>
      </c>
      <c r="D6894" s="256" t="s">
        <v>241</v>
      </c>
      <c r="E6894" s="256" t="s">
        <v>15329</v>
      </c>
      <c r="F6894" s="256"/>
      <c r="G6894" s="256" t="s">
        <v>9115</v>
      </c>
      <c r="H6894" s="502">
        <v>1008000</v>
      </c>
      <c r="I6894" s="257" t="s">
        <v>9266</v>
      </c>
      <c r="J6894" s="82"/>
      <c r="K6894" s="82"/>
      <c r="L6894" s="82"/>
      <c r="M6894" s="82"/>
      <c r="N6894" s="82"/>
      <c r="O6894" s="82"/>
      <c r="P6894" s="82"/>
      <c r="Q6894" s="82"/>
      <c r="R6894" s="16">
        <v>1008000</v>
      </c>
      <c r="S6894" s="75">
        <v>4</v>
      </c>
      <c r="T6894" s="256" t="s">
        <v>14655</v>
      </c>
      <c r="U6894" s="256"/>
      <c r="V6894" s="82"/>
    </row>
    <row r="6895" spans="1:22" ht="56.25" x14ac:dyDescent="0.3">
      <c r="A6895" s="16">
        <v>6890</v>
      </c>
      <c r="B6895" s="256" t="s">
        <v>1912</v>
      </c>
      <c r="C6895" s="256" t="s">
        <v>11273</v>
      </c>
      <c r="D6895" s="256" t="s">
        <v>11274</v>
      </c>
      <c r="E6895" s="256" t="s">
        <v>15330</v>
      </c>
      <c r="F6895" s="157" t="s">
        <v>14449</v>
      </c>
      <c r="G6895" s="256" t="s">
        <v>9115</v>
      </c>
      <c r="H6895" s="502">
        <v>1008000</v>
      </c>
      <c r="I6895" s="257" t="s">
        <v>9113</v>
      </c>
      <c r="J6895" s="82"/>
      <c r="K6895" s="82"/>
      <c r="L6895" s="82"/>
      <c r="M6895" s="82"/>
      <c r="N6895" s="82"/>
      <c r="O6895" s="82"/>
      <c r="P6895" s="82"/>
      <c r="Q6895" s="82"/>
      <c r="R6895" s="16">
        <v>1008000</v>
      </c>
      <c r="S6895" s="75">
        <v>1</v>
      </c>
      <c r="T6895" s="256" t="s">
        <v>14655</v>
      </c>
      <c r="U6895" s="256"/>
      <c r="V6895" s="82"/>
    </row>
    <row r="6896" spans="1:22" ht="56.25" x14ac:dyDescent="0.3">
      <c r="A6896" s="16">
        <v>6891</v>
      </c>
      <c r="B6896" s="256" t="s">
        <v>15331</v>
      </c>
      <c r="C6896" s="256" t="s">
        <v>15332</v>
      </c>
      <c r="D6896" s="256" t="s">
        <v>15333</v>
      </c>
      <c r="E6896" s="256" t="s">
        <v>15334</v>
      </c>
      <c r="F6896" s="157" t="s">
        <v>14449</v>
      </c>
      <c r="G6896" s="256" t="s">
        <v>9115</v>
      </c>
      <c r="H6896" s="502">
        <v>1008000</v>
      </c>
      <c r="I6896" s="257" t="s">
        <v>9123</v>
      </c>
      <c r="J6896" s="82"/>
      <c r="K6896" s="82"/>
      <c r="L6896" s="82"/>
      <c r="M6896" s="82"/>
      <c r="N6896" s="82"/>
      <c r="O6896" s="82"/>
      <c r="P6896" s="82"/>
      <c r="Q6896" s="82"/>
      <c r="R6896" s="16">
        <v>1008000</v>
      </c>
      <c r="S6896" s="75">
        <v>6</v>
      </c>
      <c r="T6896" s="256" t="s">
        <v>14655</v>
      </c>
      <c r="U6896" s="256"/>
      <c r="V6896" s="82"/>
    </row>
    <row r="6897" spans="1:22" ht="56.25" x14ac:dyDescent="0.3">
      <c r="A6897" s="16">
        <v>6892</v>
      </c>
      <c r="B6897" s="256" t="s">
        <v>14818</v>
      </c>
      <c r="C6897" s="256" t="s">
        <v>15335</v>
      </c>
      <c r="D6897" s="256" t="s">
        <v>15336</v>
      </c>
      <c r="E6897" s="256" t="s">
        <v>15337</v>
      </c>
      <c r="F6897" s="157" t="s">
        <v>14449</v>
      </c>
      <c r="G6897" s="256" t="s">
        <v>9122</v>
      </c>
      <c r="H6897" s="502">
        <v>1008000</v>
      </c>
      <c r="I6897" s="257" t="s">
        <v>9450</v>
      </c>
      <c r="J6897" s="82"/>
      <c r="K6897" s="82"/>
      <c r="L6897" s="82"/>
      <c r="M6897" s="82"/>
      <c r="N6897" s="82"/>
      <c r="O6897" s="82"/>
      <c r="P6897" s="82"/>
      <c r="Q6897" s="82"/>
      <c r="R6897" s="16">
        <v>1008000</v>
      </c>
      <c r="S6897" s="75">
        <v>300</v>
      </c>
      <c r="T6897" s="256" t="s">
        <v>14655</v>
      </c>
      <c r="U6897" s="256"/>
      <c r="V6897" s="82"/>
    </row>
    <row r="6898" spans="1:22" ht="56.25" x14ac:dyDescent="0.3">
      <c r="A6898" s="16">
        <v>6893</v>
      </c>
      <c r="B6898" s="256" t="s">
        <v>452</v>
      </c>
      <c r="C6898" s="256" t="s">
        <v>453</v>
      </c>
      <c r="D6898" s="256" t="s">
        <v>454</v>
      </c>
      <c r="E6898" s="256" t="s">
        <v>1051</v>
      </c>
      <c r="F6898" s="157" t="s">
        <v>14449</v>
      </c>
      <c r="G6898" s="256" t="s">
        <v>9115</v>
      </c>
      <c r="H6898" s="502">
        <v>1008000</v>
      </c>
      <c r="I6898" s="257" t="s">
        <v>9126</v>
      </c>
      <c r="J6898" s="82"/>
      <c r="K6898" s="82"/>
      <c r="L6898" s="82"/>
      <c r="M6898" s="82"/>
      <c r="N6898" s="82"/>
      <c r="O6898" s="82"/>
      <c r="P6898" s="82"/>
      <c r="Q6898" s="82"/>
      <c r="R6898" s="16">
        <v>1008000</v>
      </c>
      <c r="S6898" s="75">
        <v>10</v>
      </c>
      <c r="T6898" s="256" t="s">
        <v>14655</v>
      </c>
      <c r="U6898" s="256"/>
      <c r="V6898" s="82"/>
    </row>
    <row r="6899" spans="1:22" x14ac:dyDescent="0.3">
      <c r="A6899" s="16">
        <v>6894</v>
      </c>
      <c r="B6899" s="105" t="s">
        <v>4950</v>
      </c>
      <c r="C6899" s="105" t="s">
        <v>6564</v>
      </c>
      <c r="D6899" s="105" t="s">
        <v>6565</v>
      </c>
      <c r="E6899" s="105" t="s">
        <v>15497</v>
      </c>
      <c r="F6899" s="105" t="s">
        <v>14449</v>
      </c>
      <c r="G6899" s="105" t="s">
        <v>9322</v>
      </c>
      <c r="H6899" s="104">
        <v>201600</v>
      </c>
      <c r="I6899" s="104">
        <v>480</v>
      </c>
      <c r="J6899" s="105">
        <v>201600</v>
      </c>
      <c r="K6899" s="105">
        <v>480</v>
      </c>
      <c r="L6899" s="105">
        <v>201600</v>
      </c>
      <c r="M6899" s="105">
        <v>480</v>
      </c>
      <c r="N6899" s="105">
        <v>201600</v>
      </c>
      <c r="O6899" s="105">
        <v>480</v>
      </c>
      <c r="P6899" s="105">
        <v>201600</v>
      </c>
      <c r="Q6899" s="105">
        <v>480</v>
      </c>
      <c r="R6899" s="16">
        <v>1008000</v>
      </c>
      <c r="S6899" s="105">
        <v>2400</v>
      </c>
      <c r="T6899" s="76" t="s">
        <v>15403</v>
      </c>
      <c r="U6899" s="105" t="s">
        <v>83</v>
      </c>
      <c r="V6899" s="105"/>
    </row>
    <row r="6900" spans="1:22" ht="37.5" x14ac:dyDescent="0.3">
      <c r="A6900" s="16">
        <v>6895</v>
      </c>
      <c r="B6900" s="81" t="s">
        <v>3296</v>
      </c>
      <c r="C6900" s="81" t="s">
        <v>3297</v>
      </c>
      <c r="D6900" s="81" t="s">
        <v>3298</v>
      </c>
      <c r="E6900" s="81" t="s">
        <v>1051</v>
      </c>
      <c r="F6900" s="81" t="s">
        <v>14449</v>
      </c>
      <c r="G6900" s="81" t="s">
        <v>9115</v>
      </c>
      <c r="H6900" s="503">
        <v>1008000</v>
      </c>
      <c r="I6900" s="87" t="s">
        <v>9207</v>
      </c>
      <c r="J6900" s="76"/>
      <c r="K6900" s="76"/>
      <c r="L6900" s="76"/>
      <c r="M6900" s="76"/>
      <c r="N6900" s="76"/>
      <c r="O6900" s="76"/>
      <c r="P6900" s="76"/>
      <c r="Q6900" s="76"/>
      <c r="R6900" s="16">
        <v>1008000</v>
      </c>
      <c r="S6900" s="77">
        <v>60</v>
      </c>
      <c r="T6900" s="76" t="s">
        <v>15828</v>
      </c>
      <c r="U6900" s="79"/>
      <c r="V6900" s="95"/>
    </row>
    <row r="6901" spans="1:22" ht="150" x14ac:dyDescent="0.3">
      <c r="A6901" s="16">
        <v>6896</v>
      </c>
      <c r="B6901" s="77" t="s">
        <v>2548</v>
      </c>
      <c r="C6901" s="75" t="s">
        <v>3315</v>
      </c>
      <c r="D6901" s="75" t="s">
        <v>1601</v>
      </c>
      <c r="E6901" s="75" t="s">
        <v>9225</v>
      </c>
      <c r="F6901" s="75"/>
      <c r="G6901" s="75" t="s">
        <v>9115</v>
      </c>
      <c r="H6901" s="257">
        <v>1007737.1</v>
      </c>
      <c r="I6901" s="257" t="s">
        <v>9113</v>
      </c>
      <c r="J6901" s="75"/>
      <c r="K6901" s="75"/>
      <c r="L6901" s="75"/>
      <c r="M6901" s="75"/>
      <c r="N6901" s="75"/>
      <c r="O6901" s="75"/>
      <c r="P6901" s="75"/>
      <c r="Q6901" s="75"/>
      <c r="R6901" s="16">
        <v>1007737.1</v>
      </c>
      <c r="S6901" s="75">
        <v>1</v>
      </c>
      <c r="T6901" s="75" t="s">
        <v>1326</v>
      </c>
      <c r="U6901" s="75"/>
      <c r="V6901" s="75"/>
    </row>
    <row r="6902" spans="1:22" ht="187.5" x14ac:dyDescent="0.3">
      <c r="A6902" s="16">
        <v>6897</v>
      </c>
      <c r="B6902" s="77" t="s">
        <v>5315</v>
      </c>
      <c r="C6902" s="75" t="s">
        <v>5316</v>
      </c>
      <c r="D6902" s="75" t="s">
        <v>5317</v>
      </c>
      <c r="E6902" s="75" t="s">
        <v>5322</v>
      </c>
      <c r="F6902" s="75"/>
      <c r="G6902" s="75" t="s">
        <v>1493</v>
      </c>
      <c r="H6902" s="257">
        <v>1007002.1400000001</v>
      </c>
      <c r="I6902" s="257">
        <v>17</v>
      </c>
      <c r="J6902" s="75">
        <v>0</v>
      </c>
      <c r="K6902" s="75">
        <v>0</v>
      </c>
      <c r="L6902" s="75">
        <v>0</v>
      </c>
      <c r="M6902" s="75">
        <v>0</v>
      </c>
      <c r="N6902" s="75">
        <v>0</v>
      </c>
      <c r="O6902" s="75">
        <v>0</v>
      </c>
      <c r="P6902" s="75">
        <v>0</v>
      </c>
      <c r="Q6902" s="75">
        <v>0</v>
      </c>
      <c r="R6902" s="16">
        <v>1007002.1400000001</v>
      </c>
      <c r="S6902" s="75">
        <v>17</v>
      </c>
      <c r="T6902" s="75" t="s">
        <v>76</v>
      </c>
      <c r="U6902" s="75" t="s">
        <v>1320</v>
      </c>
      <c r="V6902" s="75" t="s">
        <v>3310</v>
      </c>
    </row>
    <row r="6903" spans="1:22" ht="75" x14ac:dyDescent="0.3">
      <c r="A6903" s="16">
        <v>6898</v>
      </c>
      <c r="B6903" s="75" t="s">
        <v>6230</v>
      </c>
      <c r="C6903" s="75" t="s">
        <v>13762</v>
      </c>
      <c r="D6903" s="75" t="s">
        <v>798</v>
      </c>
      <c r="E6903" s="75" t="s">
        <v>13763</v>
      </c>
      <c r="F6903" s="75"/>
      <c r="G6903" s="71" t="s">
        <v>9115</v>
      </c>
      <c r="H6903" s="104">
        <v>1006950.81</v>
      </c>
      <c r="I6903" s="104" t="s">
        <v>9123</v>
      </c>
      <c r="J6903" s="104"/>
      <c r="K6903" s="104"/>
      <c r="L6903" s="104"/>
      <c r="M6903" s="104"/>
      <c r="N6903" s="104"/>
      <c r="O6903" s="104"/>
      <c r="P6903" s="104"/>
      <c r="Q6903" s="104"/>
      <c r="R6903" s="16">
        <v>1006950.81</v>
      </c>
      <c r="S6903" s="339">
        <v>6</v>
      </c>
      <c r="T6903" s="92" t="s">
        <v>13573</v>
      </c>
      <c r="U6903" s="105"/>
      <c r="V6903" s="105" t="s">
        <v>13764</v>
      </c>
    </row>
    <row r="6904" spans="1:22" ht="75" x14ac:dyDescent="0.3">
      <c r="A6904" s="16">
        <v>6899</v>
      </c>
      <c r="B6904" s="75" t="s">
        <v>13206</v>
      </c>
      <c r="C6904" s="75" t="s">
        <v>13207</v>
      </c>
      <c r="D6904" s="75" t="s">
        <v>13208</v>
      </c>
      <c r="E6904" s="75" t="s">
        <v>13209</v>
      </c>
      <c r="F6904" s="75"/>
      <c r="G6904" s="71" t="s">
        <v>9115</v>
      </c>
      <c r="H6904" s="104">
        <v>1006656</v>
      </c>
      <c r="I6904" s="104" t="s">
        <v>7128</v>
      </c>
      <c r="J6904" s="104"/>
      <c r="K6904" s="104"/>
      <c r="L6904" s="104"/>
      <c r="M6904" s="104"/>
      <c r="N6904" s="104"/>
      <c r="O6904" s="104"/>
      <c r="P6904" s="104"/>
      <c r="Q6904" s="104"/>
      <c r="R6904" s="16">
        <v>1006656</v>
      </c>
      <c r="S6904" s="339">
        <v>20</v>
      </c>
      <c r="T6904" s="76" t="s">
        <v>12910</v>
      </c>
      <c r="U6904" s="105"/>
      <c r="V6904" s="105"/>
    </row>
    <row r="6905" spans="1:22" ht="409.5" x14ac:dyDescent="0.3">
      <c r="A6905" s="16">
        <v>6900</v>
      </c>
      <c r="B6905" s="77" t="s">
        <v>4920</v>
      </c>
      <c r="C6905" s="75" t="s">
        <v>475</v>
      </c>
      <c r="D6905" s="75" t="s">
        <v>476</v>
      </c>
      <c r="E6905" s="75" t="s">
        <v>4921</v>
      </c>
      <c r="F6905" s="75"/>
      <c r="G6905" s="75" t="s">
        <v>49</v>
      </c>
      <c r="H6905" s="257">
        <v>87264</v>
      </c>
      <c r="I6905" s="257">
        <v>36</v>
      </c>
      <c r="J6905" s="75">
        <v>229840</v>
      </c>
      <c r="K6905" s="75">
        <v>50</v>
      </c>
      <c r="L6905" s="75">
        <v>229840</v>
      </c>
      <c r="M6905" s="75">
        <v>50</v>
      </c>
      <c r="N6905" s="75">
        <v>229840</v>
      </c>
      <c r="O6905" s="75">
        <v>50</v>
      </c>
      <c r="P6905" s="75">
        <v>229840</v>
      </c>
      <c r="Q6905" s="75">
        <v>50</v>
      </c>
      <c r="R6905" s="16">
        <v>1006624</v>
      </c>
      <c r="S6905" s="75">
        <v>236</v>
      </c>
      <c r="T6905" s="75" t="s">
        <v>25</v>
      </c>
      <c r="U6905" s="75" t="s">
        <v>35</v>
      </c>
      <c r="V6905" s="75" t="s">
        <v>11240</v>
      </c>
    </row>
    <row r="6906" spans="1:22" ht="56.25" x14ac:dyDescent="0.3">
      <c r="A6906" s="16">
        <v>6901</v>
      </c>
      <c r="B6906" s="77" t="s">
        <v>9107</v>
      </c>
      <c r="C6906" s="75" t="s">
        <v>6567</v>
      </c>
      <c r="D6906" s="75" t="s">
        <v>704</v>
      </c>
      <c r="E6906" s="75" t="s">
        <v>5317</v>
      </c>
      <c r="F6906" s="75"/>
      <c r="G6906" s="75" t="s">
        <v>33</v>
      </c>
      <c r="H6906" s="257">
        <v>159999.99999999997</v>
      </c>
      <c r="I6906" s="257">
        <v>2</v>
      </c>
      <c r="J6906" s="75">
        <v>281214</v>
      </c>
      <c r="K6906" s="75">
        <v>3</v>
      </c>
      <c r="L6906" s="75">
        <v>187476</v>
      </c>
      <c r="M6906" s="75">
        <v>2</v>
      </c>
      <c r="N6906" s="75">
        <v>187476</v>
      </c>
      <c r="O6906" s="75">
        <v>2</v>
      </c>
      <c r="P6906" s="75">
        <v>187476</v>
      </c>
      <c r="Q6906" s="75">
        <v>2</v>
      </c>
      <c r="R6906" s="16">
        <v>1003642</v>
      </c>
      <c r="S6906" s="75">
        <v>11</v>
      </c>
      <c r="T6906" s="75" t="s">
        <v>213</v>
      </c>
      <c r="U6906" s="75" t="s">
        <v>83</v>
      </c>
      <c r="V6906" s="75" t="s">
        <v>9108</v>
      </c>
    </row>
    <row r="6907" spans="1:22" ht="131.25" x14ac:dyDescent="0.3">
      <c r="A6907" s="16">
        <v>6902</v>
      </c>
      <c r="B6907" s="256" t="s">
        <v>12823</v>
      </c>
      <c r="C6907" s="256" t="s">
        <v>15101</v>
      </c>
      <c r="D6907" s="256" t="s">
        <v>15102</v>
      </c>
      <c r="E6907" s="256" t="s">
        <v>15338</v>
      </c>
      <c r="F6907" s="157" t="s">
        <v>14449</v>
      </c>
      <c r="G6907" s="256" t="s">
        <v>9115</v>
      </c>
      <c r="H6907" s="502">
        <v>1003635.36</v>
      </c>
      <c r="I6907" s="257" t="s">
        <v>9268</v>
      </c>
      <c r="J6907" s="82"/>
      <c r="K6907" s="82"/>
      <c r="L6907" s="82"/>
      <c r="M6907" s="82"/>
      <c r="N6907" s="82"/>
      <c r="O6907" s="82"/>
      <c r="P6907" s="82"/>
      <c r="Q6907" s="82"/>
      <c r="R6907" s="16">
        <v>1003635.36</v>
      </c>
      <c r="S6907" s="75">
        <v>100</v>
      </c>
      <c r="T6907" s="256" t="s">
        <v>14655</v>
      </c>
      <c r="U6907" s="256"/>
      <c r="V6907" s="82"/>
    </row>
    <row r="6908" spans="1:22" ht="37.5" x14ac:dyDescent="0.3">
      <c r="A6908" s="16">
        <v>6903</v>
      </c>
      <c r="B6908" s="77" t="s">
        <v>2062</v>
      </c>
      <c r="C6908" s="75" t="s">
        <v>2063</v>
      </c>
      <c r="D6908" s="75" t="s">
        <v>2064</v>
      </c>
      <c r="E6908" s="75" t="s">
        <v>10573</v>
      </c>
      <c r="F6908" s="75"/>
      <c r="G6908" s="75" t="s">
        <v>9322</v>
      </c>
      <c r="H6908" s="257">
        <v>1003520</v>
      </c>
      <c r="I6908" s="257" t="s">
        <v>9486</v>
      </c>
      <c r="J6908" s="75"/>
      <c r="K6908" s="75"/>
      <c r="L6908" s="75"/>
      <c r="M6908" s="75"/>
      <c r="N6908" s="75"/>
      <c r="O6908" s="75"/>
      <c r="P6908" s="75"/>
      <c r="Q6908" s="75"/>
      <c r="R6908" s="16">
        <v>1003520</v>
      </c>
      <c r="S6908" s="75">
        <v>160</v>
      </c>
      <c r="T6908" s="75" t="s">
        <v>76</v>
      </c>
      <c r="U6908" s="75" t="s">
        <v>455</v>
      </c>
      <c r="V6908" s="75" t="s">
        <v>10968</v>
      </c>
    </row>
    <row r="6909" spans="1:22" ht="409.5" x14ac:dyDescent="0.3">
      <c r="A6909" s="16">
        <v>6904</v>
      </c>
      <c r="B6909" s="77" t="s">
        <v>4927</v>
      </c>
      <c r="C6909" s="75" t="s">
        <v>4206</v>
      </c>
      <c r="D6909" s="75" t="s">
        <v>4207</v>
      </c>
      <c r="E6909" s="75" t="s">
        <v>4928</v>
      </c>
      <c r="F6909" s="75"/>
      <c r="G6909" s="75" t="s">
        <v>33</v>
      </c>
      <c r="H6909" s="257">
        <v>119871.42</v>
      </c>
      <c r="I6909" s="257">
        <v>31</v>
      </c>
      <c r="J6909" s="75">
        <v>220749.1</v>
      </c>
      <c r="K6909" s="75">
        <v>43</v>
      </c>
      <c r="L6909" s="75">
        <v>220749.1</v>
      </c>
      <c r="M6909" s="75">
        <v>43</v>
      </c>
      <c r="N6909" s="75">
        <v>220749.1</v>
      </c>
      <c r="O6909" s="75">
        <v>43</v>
      </c>
      <c r="P6909" s="75">
        <v>220749.1</v>
      </c>
      <c r="Q6909" s="75">
        <v>43</v>
      </c>
      <c r="R6909" s="16">
        <v>1002867.82</v>
      </c>
      <c r="S6909" s="75">
        <v>203</v>
      </c>
      <c r="T6909" s="75" t="s">
        <v>25</v>
      </c>
      <c r="U6909" s="75" t="s">
        <v>4929</v>
      </c>
      <c r="V6909" s="75" t="s">
        <v>4930</v>
      </c>
    </row>
    <row r="6910" spans="1:22" ht="409.5" x14ac:dyDescent="0.3">
      <c r="A6910" s="16">
        <v>6905</v>
      </c>
      <c r="B6910" s="77" t="s">
        <v>9109</v>
      </c>
      <c r="C6910" s="75" t="s">
        <v>2700</v>
      </c>
      <c r="D6910" s="75" t="s">
        <v>2699</v>
      </c>
      <c r="E6910" s="75" t="s">
        <v>2701</v>
      </c>
      <c r="F6910" s="75"/>
      <c r="G6910" s="75" t="s">
        <v>33</v>
      </c>
      <c r="H6910" s="257">
        <v>123999.99999999999</v>
      </c>
      <c r="I6910" s="257">
        <v>40</v>
      </c>
      <c r="J6910" s="75">
        <v>215384</v>
      </c>
      <c r="K6910" s="75">
        <v>38</v>
      </c>
      <c r="L6910" s="75">
        <v>221052</v>
      </c>
      <c r="M6910" s="75">
        <v>39</v>
      </c>
      <c r="N6910" s="75">
        <v>221052</v>
      </c>
      <c r="O6910" s="75">
        <v>39</v>
      </c>
      <c r="P6910" s="75">
        <v>221052</v>
      </c>
      <c r="Q6910" s="75">
        <v>39</v>
      </c>
      <c r="R6910" s="16">
        <v>1002540</v>
      </c>
      <c r="S6910" s="75">
        <v>195</v>
      </c>
      <c r="T6910" s="75" t="s">
        <v>213</v>
      </c>
      <c r="U6910" s="75" t="s">
        <v>83</v>
      </c>
      <c r="V6910" s="75" t="s">
        <v>83</v>
      </c>
    </row>
    <row r="6911" spans="1:22" ht="75" x14ac:dyDescent="0.3">
      <c r="A6911" s="16">
        <v>6906</v>
      </c>
      <c r="B6911" s="78" t="s">
        <v>7020</v>
      </c>
      <c r="C6911" s="78" t="s">
        <v>16344</v>
      </c>
      <c r="D6911" s="78" t="s">
        <v>16345</v>
      </c>
      <c r="E6911" s="78" t="s">
        <v>16346</v>
      </c>
      <c r="F6911" s="76">
        <v>7722</v>
      </c>
      <c r="G6911" s="77" t="s">
        <v>337</v>
      </c>
      <c r="H6911" s="85">
        <v>1001700</v>
      </c>
      <c r="I6911" s="85">
        <v>100</v>
      </c>
      <c r="J6911" s="177"/>
      <c r="K6911" s="177"/>
      <c r="L6911" s="177"/>
      <c r="M6911" s="177"/>
      <c r="N6911" s="177"/>
      <c r="O6911" s="177"/>
      <c r="P6911" s="167"/>
      <c r="Q6911" s="167"/>
      <c r="R6911" s="16">
        <v>1001700</v>
      </c>
      <c r="S6911" s="177">
        <v>100</v>
      </c>
      <c r="T6911" s="81" t="s">
        <v>15928</v>
      </c>
      <c r="U6911" s="79" t="s">
        <v>199</v>
      </c>
      <c r="V6911" s="79" t="s">
        <v>199</v>
      </c>
    </row>
    <row r="6912" spans="1:22" ht="56.25" x14ac:dyDescent="0.3">
      <c r="A6912" s="16">
        <v>6907</v>
      </c>
      <c r="B6912" s="75" t="s">
        <v>13562</v>
      </c>
      <c r="C6912" s="75" t="s">
        <v>13563</v>
      </c>
      <c r="D6912" s="75" t="s">
        <v>13564</v>
      </c>
      <c r="E6912" s="75" t="s">
        <v>13565</v>
      </c>
      <c r="F6912" s="75"/>
      <c r="G6912" s="71" t="s">
        <v>9115</v>
      </c>
      <c r="H6912" s="106">
        <v>1000352.64</v>
      </c>
      <c r="I6912" s="104" t="s">
        <v>9124</v>
      </c>
      <c r="J6912" s="104">
        <v>0</v>
      </c>
      <c r="K6912" s="104">
        <v>0</v>
      </c>
      <c r="L6912" s="104">
        <v>0</v>
      </c>
      <c r="M6912" s="104">
        <v>0</v>
      </c>
      <c r="N6912" s="104">
        <v>0</v>
      </c>
      <c r="O6912" s="104">
        <v>0</v>
      </c>
      <c r="P6912" s="104">
        <v>0</v>
      </c>
      <c r="Q6912" s="104">
        <v>0</v>
      </c>
      <c r="R6912" s="16">
        <v>1000352.64</v>
      </c>
      <c r="S6912" s="339">
        <v>35</v>
      </c>
      <c r="T6912" s="76" t="s">
        <v>13227</v>
      </c>
      <c r="U6912" s="105" t="s">
        <v>35</v>
      </c>
      <c r="V6912" s="105" t="s">
        <v>13566</v>
      </c>
    </row>
    <row r="6913" spans="1:22" ht="243.75" x14ac:dyDescent="0.3">
      <c r="A6913" s="16">
        <v>6908</v>
      </c>
      <c r="B6913" s="77" t="s">
        <v>3650</v>
      </c>
      <c r="C6913" s="75" t="s">
        <v>3700</v>
      </c>
      <c r="D6913" s="75" t="s">
        <v>5530</v>
      </c>
      <c r="E6913" s="75" t="s">
        <v>5531</v>
      </c>
      <c r="F6913" s="75"/>
      <c r="G6913" s="75" t="s">
        <v>1493</v>
      </c>
      <c r="H6913" s="257">
        <v>1000000</v>
      </c>
      <c r="I6913" s="257">
        <v>8</v>
      </c>
      <c r="J6913" s="75">
        <v>0</v>
      </c>
      <c r="K6913" s="75">
        <v>0</v>
      </c>
      <c r="L6913" s="75">
        <v>0</v>
      </c>
      <c r="M6913" s="75">
        <v>0</v>
      </c>
      <c r="N6913" s="75">
        <v>0</v>
      </c>
      <c r="O6913" s="75">
        <v>0</v>
      </c>
      <c r="P6913" s="75">
        <v>0</v>
      </c>
      <c r="Q6913" s="75">
        <v>0</v>
      </c>
      <c r="R6913" s="16">
        <v>1000000</v>
      </c>
      <c r="S6913" s="75">
        <v>8</v>
      </c>
      <c r="T6913" s="75" t="s">
        <v>76</v>
      </c>
      <c r="U6913" s="75"/>
      <c r="V6913" s="75"/>
    </row>
    <row r="6914" spans="1:22" s="7" customFormat="1" ht="30" customHeight="1" x14ac:dyDescent="0.3">
      <c r="A6914" s="16">
        <v>6909</v>
      </c>
      <c r="B6914" s="21" t="s">
        <v>6050</v>
      </c>
      <c r="C6914" s="16" t="s">
        <v>6051</v>
      </c>
      <c r="D6914" s="16" t="s">
        <v>6052</v>
      </c>
      <c r="E6914" s="16" t="s">
        <v>6281</v>
      </c>
      <c r="F6914" s="16"/>
      <c r="G6914" s="16" t="s">
        <v>1493</v>
      </c>
      <c r="H6914" s="251">
        <v>1000000</v>
      </c>
      <c r="I6914" s="251">
        <v>2</v>
      </c>
      <c r="J6914" s="16">
        <v>0</v>
      </c>
      <c r="K6914" s="16">
        <v>0</v>
      </c>
      <c r="L6914" s="16">
        <v>0</v>
      </c>
      <c r="M6914" s="16">
        <v>0</v>
      </c>
      <c r="N6914" s="16">
        <v>0</v>
      </c>
      <c r="O6914" s="16">
        <v>0</v>
      </c>
      <c r="P6914" s="16">
        <v>0</v>
      </c>
      <c r="Q6914" s="16">
        <v>0</v>
      </c>
      <c r="R6914" s="16">
        <v>1000000</v>
      </c>
      <c r="S6914" s="16">
        <v>2</v>
      </c>
      <c r="T6914" s="16" t="s">
        <v>76</v>
      </c>
      <c r="U6914" s="16"/>
      <c r="V6914" s="43"/>
    </row>
    <row r="6915" spans="1:22" s="6" customFormat="1" ht="30" customHeight="1" x14ac:dyDescent="0.3">
      <c r="A6915" s="16">
        <v>6910</v>
      </c>
      <c r="B6915" s="113" t="s">
        <v>13850</v>
      </c>
      <c r="C6915" s="113" t="s">
        <v>13851</v>
      </c>
      <c r="D6915" s="113" t="s">
        <v>5351</v>
      </c>
      <c r="E6915" s="113" t="s">
        <v>13852</v>
      </c>
      <c r="F6915" s="114" t="s">
        <v>13864</v>
      </c>
      <c r="G6915" s="21" t="s">
        <v>49</v>
      </c>
      <c r="H6915" s="115">
        <v>1000000</v>
      </c>
      <c r="I6915" s="172"/>
      <c r="J6915" s="114"/>
      <c r="K6915" s="114"/>
      <c r="L6915" s="114"/>
      <c r="M6915" s="114"/>
      <c r="N6915" s="114"/>
      <c r="O6915" s="114"/>
      <c r="P6915" s="114"/>
      <c r="Q6915" s="114"/>
      <c r="R6915" s="16">
        <v>1000000</v>
      </c>
      <c r="S6915" s="115">
        <v>0</v>
      </c>
      <c r="T6915" s="113" t="s">
        <v>13791</v>
      </c>
      <c r="U6915" s="112"/>
      <c r="V6915" s="112"/>
    </row>
    <row r="6916" spans="1:22" s="7" customFormat="1" ht="30" customHeight="1" x14ac:dyDescent="0.3">
      <c r="A6916" s="16">
        <v>6911</v>
      </c>
      <c r="B6916" s="20" t="s">
        <v>831</v>
      </c>
      <c r="C6916" s="113" t="s">
        <v>5319</v>
      </c>
      <c r="D6916" s="20" t="s">
        <v>5320</v>
      </c>
      <c r="E6916" s="20" t="s">
        <v>14557</v>
      </c>
      <c r="F6916" s="20" t="s">
        <v>14449</v>
      </c>
      <c r="G6916" s="21" t="s">
        <v>1493</v>
      </c>
      <c r="H6916" s="115">
        <v>1000000</v>
      </c>
      <c r="I6916" s="115">
        <v>2</v>
      </c>
      <c r="J6916" s="21"/>
      <c r="K6916" s="21"/>
      <c r="L6916" s="21"/>
      <c r="M6916" s="21"/>
      <c r="N6916" s="21"/>
      <c r="O6916" s="20"/>
      <c r="P6916" s="21"/>
      <c r="Q6916" s="20"/>
      <c r="R6916" s="16">
        <v>1000000</v>
      </c>
      <c r="S6916" s="21"/>
      <c r="T6916" s="113" t="s">
        <v>14450</v>
      </c>
      <c r="U6916" s="16" t="s">
        <v>14558</v>
      </c>
      <c r="V6916" s="16"/>
    </row>
    <row r="6917" spans="1:22" s="7" customFormat="1" ht="30" customHeight="1" x14ac:dyDescent="0.3">
      <c r="A6917" s="16">
        <v>6912</v>
      </c>
      <c r="B6917" s="113" t="s">
        <v>239</v>
      </c>
      <c r="C6917" s="113" t="s">
        <v>240</v>
      </c>
      <c r="D6917" s="113" t="s">
        <v>241</v>
      </c>
      <c r="E6917" s="113" t="s">
        <v>15397</v>
      </c>
      <c r="F6917" s="113" t="s">
        <v>14449</v>
      </c>
      <c r="G6917" s="113" t="s">
        <v>9115</v>
      </c>
      <c r="H6917" s="475">
        <v>1000000</v>
      </c>
      <c r="I6917" s="172">
        <v>1</v>
      </c>
      <c r="J6917" s="20"/>
      <c r="K6917" s="20"/>
      <c r="L6917" s="20"/>
      <c r="M6917" s="20"/>
      <c r="N6917" s="20"/>
      <c r="O6917" s="20"/>
      <c r="P6917" s="20"/>
      <c r="Q6917" s="20"/>
      <c r="R6917" s="16">
        <v>1000000</v>
      </c>
      <c r="S6917" s="21">
        <v>1</v>
      </c>
      <c r="T6917" s="298" t="s">
        <v>15391</v>
      </c>
      <c r="U6917" s="112" t="s">
        <v>83</v>
      </c>
      <c r="V6917" s="112" t="s">
        <v>15398</v>
      </c>
    </row>
    <row r="6918" spans="1:22" s="5" customFormat="1" ht="30" customHeight="1" x14ac:dyDescent="0.3">
      <c r="A6918" s="16">
        <v>6913</v>
      </c>
      <c r="B6918" s="113" t="s">
        <v>66</v>
      </c>
      <c r="C6918" s="113" t="s">
        <v>67</v>
      </c>
      <c r="D6918" s="113" t="s">
        <v>91</v>
      </c>
      <c r="E6918" s="113" t="s">
        <v>15744</v>
      </c>
      <c r="F6918" s="114" t="s">
        <v>14449</v>
      </c>
      <c r="G6918" s="113" t="s">
        <v>33</v>
      </c>
      <c r="H6918" s="490">
        <v>1000000</v>
      </c>
      <c r="I6918" s="172">
        <v>1</v>
      </c>
      <c r="J6918" s="114"/>
      <c r="K6918" s="114"/>
      <c r="L6918" s="114"/>
      <c r="M6918" s="114"/>
      <c r="N6918" s="114"/>
      <c r="O6918" s="114"/>
      <c r="P6918" s="114"/>
      <c r="Q6918" s="114"/>
      <c r="R6918" s="16">
        <v>1000000</v>
      </c>
      <c r="S6918" s="114"/>
      <c r="T6918" s="21" t="s">
        <v>15722</v>
      </c>
      <c r="U6918" s="112"/>
      <c r="V6918" s="112"/>
    </row>
    <row r="6919" spans="1:22" s="7" customFormat="1" ht="30" customHeight="1" x14ac:dyDescent="0.3">
      <c r="A6919" s="16">
        <v>6914</v>
      </c>
      <c r="B6919" s="125" t="s">
        <v>15908</v>
      </c>
      <c r="C6919" s="125" t="s">
        <v>15909</v>
      </c>
      <c r="D6919" s="125" t="s">
        <v>15910</v>
      </c>
      <c r="E6919" s="125" t="s">
        <v>15922</v>
      </c>
      <c r="F6919" s="125" t="s">
        <v>14449</v>
      </c>
      <c r="G6919" s="125" t="s">
        <v>9115</v>
      </c>
      <c r="H6919" s="180">
        <v>1000000</v>
      </c>
      <c r="I6919" s="180" t="s">
        <v>10636</v>
      </c>
      <c r="J6919" s="198"/>
      <c r="K6919" s="198"/>
      <c r="L6919" s="198"/>
      <c r="M6919" s="198"/>
      <c r="N6919" s="198"/>
      <c r="O6919" s="198"/>
      <c r="P6919" s="198"/>
      <c r="Q6919" s="198"/>
      <c r="R6919" s="16">
        <v>1000000</v>
      </c>
      <c r="S6919" s="210">
        <v>25</v>
      </c>
      <c r="T6919" s="214" t="s">
        <v>15902</v>
      </c>
      <c r="U6919" s="226"/>
      <c r="V6919" s="226"/>
    </row>
    <row r="6920" spans="1:22" s="7" customFormat="1" ht="30" customHeight="1" x14ac:dyDescent="0.3">
      <c r="A6920" s="16">
        <v>6915</v>
      </c>
      <c r="B6920" s="125" t="s">
        <v>4073</v>
      </c>
      <c r="C6920" s="125" t="s">
        <v>7029</v>
      </c>
      <c r="D6920" s="125" t="s">
        <v>7030</v>
      </c>
      <c r="E6920" s="125" t="s">
        <v>15923</v>
      </c>
      <c r="F6920" s="125" t="s">
        <v>14449</v>
      </c>
      <c r="G6920" s="125" t="s">
        <v>7084</v>
      </c>
      <c r="H6920" s="180">
        <v>1000000</v>
      </c>
      <c r="I6920" s="180" t="s">
        <v>9268</v>
      </c>
      <c r="J6920" s="198"/>
      <c r="K6920" s="198"/>
      <c r="L6920" s="198"/>
      <c r="M6920" s="198"/>
      <c r="N6920" s="198"/>
      <c r="O6920" s="198"/>
      <c r="P6920" s="198"/>
      <c r="Q6920" s="198"/>
      <c r="R6920" s="16">
        <v>1000000</v>
      </c>
      <c r="S6920" s="210">
        <v>100</v>
      </c>
      <c r="T6920" s="214" t="s">
        <v>15902</v>
      </c>
      <c r="U6920" s="226"/>
      <c r="V6920" s="226"/>
    </row>
    <row r="6921" spans="1:22" s="7" customFormat="1" ht="30" customHeight="1" x14ac:dyDescent="0.3">
      <c r="A6921" s="16">
        <v>6916</v>
      </c>
      <c r="B6921" s="113" t="s">
        <v>831</v>
      </c>
      <c r="C6921" s="113" t="s">
        <v>5319</v>
      </c>
      <c r="D6921" s="113" t="s">
        <v>5320</v>
      </c>
      <c r="E6921" s="113" t="s">
        <v>14554</v>
      </c>
      <c r="F6921" s="20" t="s">
        <v>14449</v>
      </c>
      <c r="G6921" s="113" t="s">
        <v>9115</v>
      </c>
      <c r="H6921" s="189">
        <v>999999.99999999988</v>
      </c>
      <c r="I6921" s="172" t="s">
        <v>9120</v>
      </c>
      <c r="J6921" s="20"/>
      <c r="K6921" s="20"/>
      <c r="L6921" s="20"/>
      <c r="M6921" s="20"/>
      <c r="N6921" s="20"/>
      <c r="O6921" s="20"/>
      <c r="P6921" s="20"/>
      <c r="Q6921" s="20"/>
      <c r="R6921" s="16">
        <v>999999.99999999988</v>
      </c>
      <c r="S6921" s="21">
        <v>2</v>
      </c>
      <c r="T6921" s="113" t="s">
        <v>14450</v>
      </c>
      <c r="U6921" s="16"/>
      <c r="V6921" s="112"/>
    </row>
    <row r="6922" spans="1:22" s="7" customFormat="1" ht="30" customHeight="1" x14ac:dyDescent="0.3">
      <c r="A6922" s="16">
        <v>6917</v>
      </c>
      <c r="B6922" s="113" t="s">
        <v>2062</v>
      </c>
      <c r="C6922" s="113" t="s">
        <v>2063</v>
      </c>
      <c r="D6922" s="113" t="s">
        <v>2064</v>
      </c>
      <c r="E6922" s="113" t="s">
        <v>14555</v>
      </c>
      <c r="F6922" s="20" t="s">
        <v>14449</v>
      </c>
      <c r="G6922" s="113" t="s">
        <v>7084</v>
      </c>
      <c r="H6922" s="189">
        <v>999999.99999999988</v>
      </c>
      <c r="I6922" s="172" t="s">
        <v>7082</v>
      </c>
      <c r="J6922" s="20"/>
      <c r="K6922" s="20"/>
      <c r="L6922" s="20"/>
      <c r="M6922" s="20"/>
      <c r="N6922" s="20"/>
      <c r="O6922" s="20"/>
      <c r="P6922" s="20"/>
      <c r="Q6922" s="20"/>
      <c r="R6922" s="16">
        <v>999999.99999999988</v>
      </c>
      <c r="S6922" s="21">
        <v>500</v>
      </c>
      <c r="T6922" s="113" t="s">
        <v>14450</v>
      </c>
      <c r="U6922" s="16"/>
      <c r="V6922" s="112"/>
    </row>
    <row r="6923" spans="1:22" s="7" customFormat="1" ht="30" customHeight="1" x14ac:dyDescent="0.3">
      <c r="A6923" s="16">
        <v>6918</v>
      </c>
      <c r="B6923" s="16" t="s">
        <v>2848</v>
      </c>
      <c r="C6923" s="16" t="s">
        <v>6246</v>
      </c>
      <c r="D6923" s="16" t="s">
        <v>6247</v>
      </c>
      <c r="E6923" s="16" t="s">
        <v>13483</v>
      </c>
      <c r="F6923" s="16"/>
      <c r="G6923" s="151" t="s">
        <v>7079</v>
      </c>
      <c r="H6923" s="168">
        <v>998800</v>
      </c>
      <c r="I6923" s="299">
        <v>0.8</v>
      </c>
      <c r="J6923" s="166">
        <v>0</v>
      </c>
      <c r="K6923" s="166">
        <v>0</v>
      </c>
      <c r="L6923" s="166">
        <v>0</v>
      </c>
      <c r="M6923" s="166">
        <v>0</v>
      </c>
      <c r="N6923" s="166">
        <v>0</v>
      </c>
      <c r="O6923" s="166">
        <v>0</v>
      </c>
      <c r="P6923" s="166">
        <v>0</v>
      </c>
      <c r="Q6923" s="166">
        <v>0</v>
      </c>
      <c r="R6923" s="16">
        <v>998800</v>
      </c>
      <c r="S6923" s="275">
        <v>0.8</v>
      </c>
      <c r="T6923" s="20" t="s">
        <v>13227</v>
      </c>
      <c r="U6923" s="118" t="s">
        <v>13444</v>
      </c>
      <c r="V6923" s="118" t="s">
        <v>1613</v>
      </c>
    </row>
    <row r="6924" spans="1:22" s="375" customFormat="1" ht="126" customHeight="1" x14ac:dyDescent="0.3">
      <c r="A6924" s="16">
        <v>6919</v>
      </c>
      <c r="B6924" s="102" t="s">
        <v>16406</v>
      </c>
      <c r="C6924" s="102" t="s">
        <v>16407</v>
      </c>
      <c r="D6924" s="102" t="s">
        <v>16408</v>
      </c>
      <c r="E6924" s="102" t="s">
        <v>16409</v>
      </c>
      <c r="F6924" s="102" t="s">
        <v>1571</v>
      </c>
      <c r="G6924" s="102"/>
      <c r="H6924" s="184">
        <v>116967500</v>
      </c>
      <c r="I6924" s="184">
        <v>25</v>
      </c>
      <c r="J6924" s="102">
        <v>116967500</v>
      </c>
      <c r="K6924" s="102">
        <v>25</v>
      </c>
      <c r="L6924" s="102">
        <v>116967500</v>
      </c>
      <c r="M6924" s="102">
        <v>25</v>
      </c>
      <c r="N6924" s="102">
        <v>116967500</v>
      </c>
      <c r="O6924" s="102">
        <v>25</v>
      </c>
      <c r="P6924" s="215"/>
      <c r="Q6924" s="215"/>
      <c r="R6924" s="375">
        <f>H6924+J6924+L6924+N6924</f>
        <v>467870000</v>
      </c>
      <c r="T6924" s="215" t="s">
        <v>14382</v>
      </c>
      <c r="U6924" s="215"/>
    </row>
    <row r="6925" spans="1:22" s="375" customFormat="1" ht="94.5" customHeight="1" x14ac:dyDescent="0.3">
      <c r="A6925" s="16">
        <v>6920</v>
      </c>
      <c r="B6925" s="102" t="s">
        <v>16410</v>
      </c>
      <c r="C6925" s="102" t="s">
        <v>16411</v>
      </c>
      <c r="D6925" s="102" t="s">
        <v>16412</v>
      </c>
      <c r="E6925" s="102" t="s">
        <v>16413</v>
      </c>
      <c r="F6925" s="102" t="s">
        <v>1571</v>
      </c>
      <c r="G6925" s="102"/>
      <c r="H6925" s="184">
        <v>41570442</v>
      </c>
      <c r="I6925" s="184">
        <v>54</v>
      </c>
      <c r="J6925" s="102">
        <v>41570442</v>
      </c>
      <c r="K6925" s="102">
        <v>54</v>
      </c>
      <c r="L6925" s="102">
        <v>41570442</v>
      </c>
      <c r="M6925" s="102">
        <v>54</v>
      </c>
      <c r="N6925" s="102">
        <v>41570442</v>
      </c>
      <c r="O6925" s="102">
        <v>54</v>
      </c>
      <c r="P6925" s="102"/>
      <c r="Q6925" s="215"/>
      <c r="R6925" s="375">
        <f>H6925+J6925+L6925+N6925</f>
        <v>166281768</v>
      </c>
      <c r="T6925" s="215" t="s">
        <v>14382</v>
      </c>
      <c r="U6925" s="215"/>
    </row>
    <row r="6926" spans="1:22" s="375" customFormat="1" ht="37.5" x14ac:dyDescent="0.3">
      <c r="A6926" s="16">
        <v>6921</v>
      </c>
      <c r="B6926" s="127" t="s">
        <v>7005</v>
      </c>
      <c r="C6926" s="102" t="s">
        <v>11467</v>
      </c>
      <c r="D6926" s="102" t="s">
        <v>7005</v>
      </c>
      <c r="E6926" s="102" t="s">
        <v>3756</v>
      </c>
      <c r="F6926" s="102"/>
      <c r="G6926" s="102" t="s">
        <v>33</v>
      </c>
      <c r="H6926" s="184">
        <f>350000*I6926</f>
        <v>33600000</v>
      </c>
      <c r="I6926" s="184">
        <v>96</v>
      </c>
      <c r="J6926" s="99">
        <f>392000*K6926</f>
        <v>43120000</v>
      </c>
      <c r="K6926" s="99">
        <v>110</v>
      </c>
      <c r="L6926" s="99">
        <f>440000*M6926</f>
        <v>48400000</v>
      </c>
      <c r="M6926" s="99">
        <v>110</v>
      </c>
      <c r="N6926" s="99">
        <f>493000*O6926</f>
        <v>54230000</v>
      </c>
      <c r="O6926" s="99">
        <v>110</v>
      </c>
      <c r="P6926" s="99">
        <f>550000*Q6926</f>
        <v>60500000</v>
      </c>
      <c r="Q6926" s="99">
        <v>110</v>
      </c>
      <c r="R6926" s="300">
        <f>P6926+N6926+L6926+J6926+H6926</f>
        <v>239850000</v>
      </c>
      <c r="S6926" s="300">
        <f>Q6926+O6926+M6926+K6926+I6926</f>
        <v>536</v>
      </c>
      <c r="T6926" s="102" t="s">
        <v>13873</v>
      </c>
      <c r="U6926" s="102"/>
      <c r="V6926" s="234"/>
    </row>
    <row r="6927" spans="1:22" s="375" customFormat="1" ht="56.25" x14ac:dyDescent="0.3">
      <c r="A6927" s="16">
        <v>6922</v>
      </c>
      <c r="B6927" s="127" t="s">
        <v>14329</v>
      </c>
      <c r="C6927" s="102" t="s">
        <v>14330</v>
      </c>
      <c r="D6927" s="102" t="s">
        <v>14329</v>
      </c>
      <c r="E6927" s="102" t="s">
        <v>14331</v>
      </c>
      <c r="F6927" s="102"/>
      <c r="G6927" s="102" t="s">
        <v>33</v>
      </c>
      <c r="H6927" s="184">
        <f>450000*I6927</f>
        <v>40500000</v>
      </c>
      <c r="I6927" s="184">
        <v>90</v>
      </c>
      <c r="J6927" s="99">
        <f>504000*K6927</f>
        <v>57960000</v>
      </c>
      <c r="K6927" s="99">
        <v>115</v>
      </c>
      <c r="L6927" s="99">
        <f>565000*M6927</f>
        <v>64975000</v>
      </c>
      <c r="M6927" s="99">
        <v>115</v>
      </c>
      <c r="N6927" s="99">
        <f>630000*O6927</f>
        <v>72450000</v>
      </c>
      <c r="O6927" s="99">
        <v>115</v>
      </c>
      <c r="P6927" s="99">
        <f>705000*Q6927</f>
        <v>76140000</v>
      </c>
      <c r="Q6927" s="99">
        <v>108</v>
      </c>
      <c r="R6927" s="300">
        <f t="shared" ref="R6927:S6942" si="1">P6927+N6927+L6927+J6927+H6927</f>
        <v>312025000</v>
      </c>
      <c r="S6927" s="300">
        <f t="shared" si="1"/>
        <v>543</v>
      </c>
      <c r="T6927" s="102" t="s">
        <v>13873</v>
      </c>
      <c r="U6927" s="102"/>
      <c r="V6927" s="234"/>
    </row>
    <row r="6928" spans="1:22" s="375" customFormat="1" ht="75" x14ac:dyDescent="0.3">
      <c r="A6928" s="16">
        <v>6923</v>
      </c>
      <c r="B6928" s="127" t="s">
        <v>14332</v>
      </c>
      <c r="C6928" s="102" t="s">
        <v>5345</v>
      </c>
      <c r="D6928" s="102" t="s">
        <v>14333</v>
      </c>
      <c r="E6928" s="102" t="s">
        <v>14334</v>
      </c>
      <c r="F6928" s="102"/>
      <c r="G6928" s="102" t="s">
        <v>33</v>
      </c>
      <c r="H6928" s="184">
        <f>150000*I6928</f>
        <v>32400000</v>
      </c>
      <c r="I6928" s="184">
        <v>216</v>
      </c>
      <c r="J6928" s="99">
        <f>168000*K6928</f>
        <v>36288000</v>
      </c>
      <c r="K6928" s="99">
        <v>216</v>
      </c>
      <c r="L6928" s="99">
        <f>190000*M6928</f>
        <v>41040000</v>
      </c>
      <c r="M6928" s="99">
        <v>216</v>
      </c>
      <c r="N6928" s="99">
        <f>215000*O6928</f>
        <v>46440000</v>
      </c>
      <c r="O6928" s="99">
        <v>216</v>
      </c>
      <c r="P6928" s="99">
        <f>240000*Q6928</f>
        <v>51840000</v>
      </c>
      <c r="Q6928" s="99">
        <v>216</v>
      </c>
      <c r="R6928" s="300">
        <f t="shared" si="1"/>
        <v>208008000</v>
      </c>
      <c r="S6928" s="300">
        <f t="shared" si="1"/>
        <v>1080</v>
      </c>
      <c r="T6928" s="102" t="s">
        <v>13873</v>
      </c>
      <c r="U6928" s="102"/>
      <c r="V6928" s="234"/>
    </row>
    <row r="6929" spans="1:22" s="375" customFormat="1" x14ac:dyDescent="0.3">
      <c r="A6929" s="16">
        <v>6924</v>
      </c>
      <c r="B6929" s="127" t="s">
        <v>14335</v>
      </c>
      <c r="C6929" s="102" t="s">
        <v>14336</v>
      </c>
      <c r="D6929" s="102" t="s">
        <v>5864</v>
      </c>
      <c r="E6929" s="102" t="s">
        <v>14337</v>
      </c>
      <c r="F6929" s="102"/>
      <c r="G6929" s="102" t="s">
        <v>33</v>
      </c>
      <c r="H6929" s="184">
        <f>220000*I6929</f>
        <v>19800000</v>
      </c>
      <c r="I6929" s="184">
        <v>90</v>
      </c>
      <c r="J6929" s="99">
        <f>250000*K6929</f>
        <v>22500000</v>
      </c>
      <c r="K6929" s="99">
        <v>90</v>
      </c>
      <c r="L6929" s="99">
        <f>280000*M6929</f>
        <v>25200000</v>
      </c>
      <c r="M6929" s="99">
        <v>90</v>
      </c>
      <c r="N6929" s="99">
        <f>315000*O6929</f>
        <v>28350000</v>
      </c>
      <c r="O6929" s="99">
        <v>90</v>
      </c>
      <c r="P6929" s="99">
        <f>353000*Q6929</f>
        <v>10590000</v>
      </c>
      <c r="Q6929" s="99">
        <v>30</v>
      </c>
      <c r="R6929" s="300">
        <f t="shared" si="1"/>
        <v>106440000</v>
      </c>
      <c r="S6929" s="300">
        <f t="shared" si="1"/>
        <v>390</v>
      </c>
      <c r="T6929" s="102" t="s">
        <v>13873</v>
      </c>
      <c r="U6929" s="102"/>
      <c r="V6929" s="234"/>
    </row>
    <row r="6930" spans="1:22" s="375" customFormat="1" ht="56.25" x14ac:dyDescent="0.3">
      <c r="A6930" s="16">
        <v>6925</v>
      </c>
      <c r="B6930" s="127" t="s">
        <v>14338</v>
      </c>
      <c r="C6930" s="102" t="s">
        <v>14339</v>
      </c>
      <c r="D6930" s="102" t="s">
        <v>5916</v>
      </c>
      <c r="E6930" s="102" t="s">
        <v>14340</v>
      </c>
      <c r="F6930" s="102"/>
      <c r="G6930" s="102" t="s">
        <v>33</v>
      </c>
      <c r="H6930" s="184">
        <f>24150000*8</f>
        <v>193200000</v>
      </c>
      <c r="I6930" s="184">
        <v>8</v>
      </c>
      <c r="J6930" s="99">
        <f>25870000*K6930</f>
        <v>206960000</v>
      </c>
      <c r="K6930" s="99">
        <v>8</v>
      </c>
      <c r="L6930" s="99">
        <f>28460000*M6930</f>
        <v>227680000</v>
      </c>
      <c r="M6930" s="99">
        <v>8</v>
      </c>
      <c r="N6930" s="99">
        <f>31305000*O6930</f>
        <v>250440000</v>
      </c>
      <c r="O6930" s="99">
        <v>8</v>
      </c>
      <c r="P6930" s="99">
        <f>34450000*Q6930</f>
        <v>137800000</v>
      </c>
      <c r="Q6930" s="99">
        <v>4</v>
      </c>
      <c r="R6930" s="300">
        <f t="shared" si="1"/>
        <v>1016080000</v>
      </c>
      <c r="S6930" s="300">
        <f t="shared" si="1"/>
        <v>36</v>
      </c>
      <c r="T6930" s="102" t="s">
        <v>13873</v>
      </c>
      <c r="U6930" s="102"/>
      <c r="V6930" s="234"/>
    </row>
    <row r="6931" spans="1:22" s="1" customFormat="1" x14ac:dyDescent="0.3">
      <c r="A6931" s="16">
        <v>6926</v>
      </c>
      <c r="B6931" s="37" t="s">
        <v>14341</v>
      </c>
      <c r="C6931" s="36" t="s">
        <v>14342</v>
      </c>
      <c r="D6931" s="36" t="s">
        <v>14343</v>
      </c>
      <c r="E6931" s="152" t="s">
        <v>14344</v>
      </c>
      <c r="F6931" s="36"/>
      <c r="G6931" s="36" t="s">
        <v>1493</v>
      </c>
      <c r="H6931" s="468">
        <v>276480000</v>
      </c>
      <c r="I6931" s="280">
        <v>800</v>
      </c>
      <c r="J6931" s="376">
        <v>276480000</v>
      </c>
      <c r="K6931" s="376">
        <v>800</v>
      </c>
      <c r="L6931" s="376">
        <v>103680000</v>
      </c>
      <c r="M6931" s="376">
        <v>300</v>
      </c>
      <c r="N6931" s="376">
        <v>264729600</v>
      </c>
      <c r="O6931" s="376">
        <v>766</v>
      </c>
      <c r="P6931" s="376">
        <v>264384000</v>
      </c>
      <c r="Q6931" s="376">
        <v>765</v>
      </c>
      <c r="R6931" s="376">
        <v>1185753600</v>
      </c>
      <c r="S6931" s="300">
        <f t="shared" si="1"/>
        <v>3431</v>
      </c>
      <c r="T6931" s="36" t="s">
        <v>13873</v>
      </c>
      <c r="U6931" s="37" t="s">
        <v>2567</v>
      </c>
      <c r="V6931" s="37" t="s">
        <v>14345</v>
      </c>
    </row>
    <row r="6932" spans="1:22" s="1" customFormat="1" x14ac:dyDescent="0.3">
      <c r="A6932" s="16">
        <v>6927</v>
      </c>
      <c r="B6932" s="37" t="s">
        <v>14341</v>
      </c>
      <c r="C6932" s="36" t="s">
        <v>14342</v>
      </c>
      <c r="D6932" s="36" t="s">
        <v>14343</v>
      </c>
      <c r="E6932" s="152" t="s">
        <v>14346</v>
      </c>
      <c r="F6932" s="36"/>
      <c r="G6932" s="36" t="s">
        <v>1493</v>
      </c>
      <c r="H6932" s="468">
        <v>138240000</v>
      </c>
      <c r="I6932" s="280">
        <v>400</v>
      </c>
      <c r="J6932" s="376">
        <v>138240000</v>
      </c>
      <c r="K6932" s="376">
        <v>400</v>
      </c>
      <c r="L6932" s="376">
        <v>138240000</v>
      </c>
      <c r="M6932" s="376">
        <v>400</v>
      </c>
      <c r="N6932" s="376">
        <v>138240000</v>
      </c>
      <c r="O6932" s="376">
        <v>400</v>
      </c>
      <c r="P6932" s="376">
        <v>138240000</v>
      </c>
      <c r="Q6932" s="376">
        <v>400</v>
      </c>
      <c r="R6932" s="376">
        <v>691200000</v>
      </c>
      <c r="S6932" s="300">
        <f t="shared" si="1"/>
        <v>2000</v>
      </c>
      <c r="T6932" s="36" t="s">
        <v>13873</v>
      </c>
      <c r="U6932" s="37" t="s">
        <v>2567</v>
      </c>
      <c r="V6932" s="37" t="s">
        <v>14345</v>
      </c>
    </row>
    <row r="6933" spans="1:22" s="1" customFormat="1" x14ac:dyDescent="0.3">
      <c r="A6933" s="16">
        <v>6928</v>
      </c>
      <c r="B6933" s="37" t="s">
        <v>14341</v>
      </c>
      <c r="C6933" s="36" t="s">
        <v>14342</v>
      </c>
      <c r="D6933" s="36" t="s">
        <v>14343</v>
      </c>
      <c r="E6933" s="152" t="s">
        <v>14347</v>
      </c>
      <c r="F6933" s="36"/>
      <c r="G6933" s="36" t="s">
        <v>1493</v>
      </c>
      <c r="H6933" s="468">
        <v>276480000</v>
      </c>
      <c r="I6933" s="280">
        <v>800</v>
      </c>
      <c r="J6933" s="376">
        <v>138240000</v>
      </c>
      <c r="K6933" s="376">
        <v>400</v>
      </c>
      <c r="L6933" s="376">
        <v>157248000</v>
      </c>
      <c r="M6933" s="376">
        <v>455</v>
      </c>
      <c r="N6933" s="376">
        <v>157593600</v>
      </c>
      <c r="O6933" s="376">
        <v>456</v>
      </c>
      <c r="P6933" s="376">
        <v>157593600</v>
      </c>
      <c r="Q6933" s="376">
        <v>456</v>
      </c>
      <c r="R6933" s="376">
        <v>887155200</v>
      </c>
      <c r="S6933" s="300">
        <f t="shared" si="1"/>
        <v>2567</v>
      </c>
      <c r="T6933" s="36" t="s">
        <v>13873</v>
      </c>
      <c r="U6933" s="37" t="s">
        <v>2567</v>
      </c>
      <c r="V6933" s="37" t="s">
        <v>14345</v>
      </c>
    </row>
    <row r="6934" spans="1:22" s="1" customFormat="1" x14ac:dyDescent="0.3">
      <c r="A6934" s="16">
        <v>6929</v>
      </c>
      <c r="B6934" s="37" t="s">
        <v>14341</v>
      </c>
      <c r="C6934" s="36" t="s">
        <v>14342</v>
      </c>
      <c r="D6934" s="36" t="s">
        <v>14343</v>
      </c>
      <c r="E6934" s="152" t="s">
        <v>14348</v>
      </c>
      <c r="F6934" s="36"/>
      <c r="G6934" s="36" t="s">
        <v>1493</v>
      </c>
      <c r="H6934" s="468">
        <v>345600000</v>
      </c>
      <c r="I6934" s="280">
        <v>1000</v>
      </c>
      <c r="J6934" s="376">
        <v>345600000</v>
      </c>
      <c r="K6934" s="376">
        <v>1000</v>
      </c>
      <c r="L6934" s="376">
        <v>562291200</v>
      </c>
      <c r="M6934" s="376">
        <v>1627</v>
      </c>
      <c r="N6934" s="376">
        <v>562636800</v>
      </c>
      <c r="O6934" s="376">
        <v>1628</v>
      </c>
      <c r="P6934" s="376">
        <v>562636800</v>
      </c>
      <c r="Q6934" s="376">
        <v>1628</v>
      </c>
      <c r="R6934" s="376">
        <v>2378764800</v>
      </c>
      <c r="S6934" s="300">
        <f t="shared" si="1"/>
        <v>6883</v>
      </c>
      <c r="T6934" s="36" t="s">
        <v>13873</v>
      </c>
      <c r="U6934" s="37" t="s">
        <v>2567</v>
      </c>
      <c r="V6934" s="37" t="s">
        <v>14345</v>
      </c>
    </row>
    <row r="6935" spans="1:22" s="1" customFormat="1" x14ac:dyDescent="0.3">
      <c r="A6935" s="16">
        <v>6930</v>
      </c>
      <c r="B6935" s="37" t="s">
        <v>14341</v>
      </c>
      <c r="C6935" s="36" t="s">
        <v>14342</v>
      </c>
      <c r="D6935" s="36" t="s">
        <v>14343</v>
      </c>
      <c r="E6935" s="152" t="s">
        <v>14349</v>
      </c>
      <c r="F6935" s="36"/>
      <c r="G6935" s="36" t="s">
        <v>1493</v>
      </c>
      <c r="H6935" s="468">
        <v>276480000</v>
      </c>
      <c r="I6935" s="280">
        <v>800</v>
      </c>
      <c r="J6935" s="376">
        <v>311040000</v>
      </c>
      <c r="K6935" s="376">
        <v>900</v>
      </c>
      <c r="L6935" s="376">
        <v>329011200</v>
      </c>
      <c r="M6935" s="376">
        <v>952</v>
      </c>
      <c r="N6935" s="376">
        <v>345600000</v>
      </c>
      <c r="O6935" s="376">
        <v>1000</v>
      </c>
      <c r="P6935" s="376">
        <v>345600000</v>
      </c>
      <c r="Q6935" s="376">
        <v>1000</v>
      </c>
      <c r="R6935" s="376">
        <v>1607731200</v>
      </c>
      <c r="S6935" s="300">
        <f t="shared" si="1"/>
        <v>4652</v>
      </c>
      <c r="T6935" s="36" t="s">
        <v>13873</v>
      </c>
      <c r="U6935" s="37" t="s">
        <v>2567</v>
      </c>
      <c r="V6935" s="37" t="s">
        <v>14345</v>
      </c>
    </row>
    <row r="6936" spans="1:22" s="1" customFormat="1" x14ac:dyDescent="0.3">
      <c r="A6936" s="16">
        <v>6931</v>
      </c>
      <c r="B6936" s="37" t="s">
        <v>14341</v>
      </c>
      <c r="C6936" s="36" t="s">
        <v>14350</v>
      </c>
      <c r="D6936" s="36" t="s">
        <v>14351</v>
      </c>
      <c r="E6936" s="152" t="s">
        <v>14352</v>
      </c>
      <c r="F6936" s="36"/>
      <c r="G6936" s="36" t="s">
        <v>1493</v>
      </c>
      <c r="H6936" s="468">
        <v>285120000</v>
      </c>
      <c r="I6936" s="280">
        <v>800</v>
      </c>
      <c r="J6936" s="376">
        <v>231660000</v>
      </c>
      <c r="K6936" s="376">
        <v>650</v>
      </c>
      <c r="L6936" s="376">
        <v>224175600</v>
      </c>
      <c r="M6936" s="376">
        <v>629</v>
      </c>
      <c r="N6936" s="376">
        <v>242352000</v>
      </c>
      <c r="O6936" s="376">
        <v>680</v>
      </c>
      <c r="P6936" s="376">
        <v>242352000</v>
      </c>
      <c r="Q6936" s="376">
        <v>680</v>
      </c>
      <c r="R6936" s="376">
        <v>1225659600</v>
      </c>
      <c r="S6936" s="300">
        <f t="shared" si="1"/>
        <v>3439</v>
      </c>
      <c r="T6936" s="36" t="s">
        <v>13873</v>
      </c>
      <c r="U6936" s="37" t="s">
        <v>2567</v>
      </c>
      <c r="V6936" s="37" t="s">
        <v>14345</v>
      </c>
    </row>
    <row r="6937" spans="1:22" s="1" customFormat="1" x14ac:dyDescent="0.3">
      <c r="A6937" s="16">
        <v>6932</v>
      </c>
      <c r="B6937" s="37" t="s">
        <v>14341</v>
      </c>
      <c r="C6937" s="36" t="s">
        <v>14350</v>
      </c>
      <c r="D6937" s="36" t="s">
        <v>14351</v>
      </c>
      <c r="E6937" s="152" t="s">
        <v>14353</v>
      </c>
      <c r="F6937" s="36"/>
      <c r="G6937" s="36" t="s">
        <v>1493</v>
      </c>
      <c r="H6937" s="468">
        <v>356400000</v>
      </c>
      <c r="I6937" s="280">
        <v>1000</v>
      </c>
      <c r="J6937" s="376">
        <v>356400000</v>
      </c>
      <c r="K6937" s="376">
        <v>1000</v>
      </c>
      <c r="L6937" s="376">
        <v>536382000</v>
      </c>
      <c r="M6937" s="376">
        <v>1505</v>
      </c>
      <c r="N6937" s="376">
        <v>536738400</v>
      </c>
      <c r="O6937" s="376">
        <v>1506</v>
      </c>
      <c r="P6937" s="376">
        <v>536738400</v>
      </c>
      <c r="Q6937" s="376">
        <v>1506</v>
      </c>
      <c r="R6937" s="376">
        <v>2322658800</v>
      </c>
      <c r="S6937" s="300">
        <f t="shared" si="1"/>
        <v>6517</v>
      </c>
      <c r="T6937" s="36" t="s">
        <v>13873</v>
      </c>
      <c r="U6937" s="37" t="s">
        <v>2567</v>
      </c>
      <c r="V6937" s="37" t="s">
        <v>14345</v>
      </c>
    </row>
    <row r="6938" spans="1:22" s="1" customFormat="1" x14ac:dyDescent="0.3">
      <c r="A6938" s="16">
        <v>6933</v>
      </c>
      <c r="B6938" s="37" t="s">
        <v>14341</v>
      </c>
      <c r="C6938" s="36" t="s">
        <v>14350</v>
      </c>
      <c r="D6938" s="36" t="s">
        <v>14351</v>
      </c>
      <c r="E6938" s="152" t="s">
        <v>14354</v>
      </c>
      <c r="F6938" s="36"/>
      <c r="G6938" s="36" t="s">
        <v>1493</v>
      </c>
      <c r="H6938" s="468">
        <v>285120000</v>
      </c>
      <c r="I6938" s="280">
        <v>800</v>
      </c>
      <c r="J6938" s="376">
        <v>213840000</v>
      </c>
      <c r="K6938" s="376">
        <v>600</v>
      </c>
      <c r="L6938" s="376">
        <v>256964400</v>
      </c>
      <c r="M6938" s="376">
        <v>721</v>
      </c>
      <c r="N6938" s="376">
        <v>257320800</v>
      </c>
      <c r="O6938" s="376">
        <v>722</v>
      </c>
      <c r="P6938" s="376">
        <v>257320800</v>
      </c>
      <c r="Q6938" s="376">
        <v>722</v>
      </c>
      <c r="R6938" s="376">
        <v>1270566000</v>
      </c>
      <c r="S6938" s="300">
        <f t="shared" si="1"/>
        <v>3565</v>
      </c>
      <c r="T6938" s="36" t="s">
        <v>13873</v>
      </c>
      <c r="U6938" s="37" t="s">
        <v>2567</v>
      </c>
      <c r="V6938" s="37" t="s">
        <v>14345</v>
      </c>
    </row>
    <row r="6939" spans="1:22" s="1" customFormat="1" x14ac:dyDescent="0.3">
      <c r="A6939" s="16">
        <v>6934</v>
      </c>
      <c r="B6939" s="37" t="s">
        <v>14341</v>
      </c>
      <c r="C6939" s="36" t="s">
        <v>14350</v>
      </c>
      <c r="D6939" s="36" t="s">
        <v>14351</v>
      </c>
      <c r="E6939" s="152" t="s">
        <v>14355</v>
      </c>
      <c r="F6939" s="36"/>
      <c r="G6939" s="36" t="s">
        <v>1493</v>
      </c>
      <c r="H6939" s="468">
        <v>285120000</v>
      </c>
      <c r="I6939" s="280">
        <v>800</v>
      </c>
      <c r="J6939" s="376">
        <v>142560000</v>
      </c>
      <c r="K6939" s="376">
        <v>400</v>
      </c>
      <c r="L6939" s="376">
        <v>165369600</v>
      </c>
      <c r="M6939" s="376">
        <v>464</v>
      </c>
      <c r="N6939" s="376">
        <v>165013200</v>
      </c>
      <c r="O6939" s="376">
        <v>463</v>
      </c>
      <c r="P6939" s="376">
        <v>165013200</v>
      </c>
      <c r="Q6939" s="376">
        <v>463</v>
      </c>
      <c r="R6939" s="376">
        <v>923076000</v>
      </c>
      <c r="S6939" s="300">
        <f t="shared" si="1"/>
        <v>2590</v>
      </c>
      <c r="T6939" s="36" t="s">
        <v>13873</v>
      </c>
      <c r="U6939" s="37" t="s">
        <v>2567</v>
      </c>
      <c r="V6939" s="37" t="s">
        <v>14345</v>
      </c>
    </row>
    <row r="6940" spans="1:22" s="1" customFormat="1" x14ac:dyDescent="0.3">
      <c r="A6940" s="16">
        <v>6935</v>
      </c>
      <c r="B6940" s="37" t="s">
        <v>14341</v>
      </c>
      <c r="C6940" s="36" t="s">
        <v>14350</v>
      </c>
      <c r="D6940" s="36" t="s">
        <v>14351</v>
      </c>
      <c r="E6940" s="152" t="s">
        <v>14356</v>
      </c>
      <c r="F6940" s="36"/>
      <c r="G6940" s="36" t="s">
        <v>1493</v>
      </c>
      <c r="H6940" s="468">
        <v>142560000</v>
      </c>
      <c r="I6940" s="280">
        <v>400</v>
      </c>
      <c r="J6940" s="376">
        <v>71280000</v>
      </c>
      <c r="K6940" s="376">
        <v>200</v>
      </c>
      <c r="L6940" s="376">
        <v>71280000</v>
      </c>
      <c r="M6940" s="376">
        <v>200</v>
      </c>
      <c r="N6940" s="376">
        <v>71280000</v>
      </c>
      <c r="O6940" s="376">
        <v>200</v>
      </c>
      <c r="P6940" s="376">
        <v>71280000</v>
      </c>
      <c r="Q6940" s="376">
        <v>200</v>
      </c>
      <c r="R6940" s="376">
        <v>427680000</v>
      </c>
      <c r="S6940" s="300">
        <f t="shared" si="1"/>
        <v>1200</v>
      </c>
      <c r="T6940" s="36" t="s">
        <v>13873</v>
      </c>
      <c r="U6940" s="37" t="s">
        <v>2567</v>
      </c>
      <c r="V6940" s="37" t="s">
        <v>14345</v>
      </c>
    </row>
    <row r="6941" spans="1:22" ht="37.5" x14ac:dyDescent="0.3">
      <c r="A6941" s="16">
        <v>6936</v>
      </c>
      <c r="B6941" s="102" t="s">
        <v>13877</v>
      </c>
      <c r="C6941" s="102" t="s">
        <v>13878</v>
      </c>
      <c r="D6941" s="102" t="s">
        <v>13879</v>
      </c>
      <c r="E6941" s="102" t="s">
        <v>13880</v>
      </c>
      <c r="F6941" s="102"/>
      <c r="G6941" s="102" t="s">
        <v>33</v>
      </c>
      <c r="H6941" s="184">
        <f>1717000*I6941</f>
        <v>30906000</v>
      </c>
      <c r="I6941" s="184">
        <v>18</v>
      </c>
      <c r="J6941" s="99">
        <f>1925000*K6941</f>
        <v>240625000</v>
      </c>
      <c r="K6941" s="99">
        <v>125</v>
      </c>
      <c r="L6941" s="99">
        <f>2156000*M6941</f>
        <v>269500000</v>
      </c>
      <c r="M6941" s="99">
        <v>125</v>
      </c>
      <c r="N6941" s="99">
        <f>2415000*O6941</f>
        <v>301875000</v>
      </c>
      <c r="O6941" s="99">
        <v>125</v>
      </c>
      <c r="P6941" s="99">
        <f>2705000*Q6941</f>
        <v>297550000</v>
      </c>
      <c r="Q6941" s="99">
        <v>110</v>
      </c>
      <c r="R6941" s="300">
        <f>P6941+N6941+L6941+J6941+H6941</f>
        <v>1140456000</v>
      </c>
      <c r="S6941" s="300">
        <f t="shared" si="1"/>
        <v>503</v>
      </c>
      <c r="T6941" s="102" t="s">
        <v>13873</v>
      </c>
      <c r="U6941" s="102"/>
      <c r="V6941" s="236"/>
    </row>
    <row r="6942" spans="1:22" ht="56.25" x14ac:dyDescent="0.3">
      <c r="A6942" s="16">
        <v>6937</v>
      </c>
      <c r="B6942" s="102" t="s">
        <v>13870</v>
      </c>
      <c r="C6942" s="102" t="s">
        <v>12906</v>
      </c>
      <c r="D6942" s="102" t="s">
        <v>13871</v>
      </c>
      <c r="E6942" s="102" t="s">
        <v>13872</v>
      </c>
      <c r="F6942" s="102"/>
      <c r="G6942" s="102" t="s">
        <v>33</v>
      </c>
      <c r="H6942" s="184">
        <f>1450000*I6942</f>
        <v>52200000</v>
      </c>
      <c r="I6942" s="184">
        <v>36</v>
      </c>
      <c r="J6942" s="99">
        <f>1625000*K6942</f>
        <v>276250000</v>
      </c>
      <c r="K6942" s="99">
        <v>170</v>
      </c>
      <c r="L6942" s="99">
        <f>1820000*M6942</f>
        <v>309400000</v>
      </c>
      <c r="M6942" s="99">
        <v>170</v>
      </c>
      <c r="N6942" s="99">
        <f>2040000*O6942</f>
        <v>346800000</v>
      </c>
      <c r="O6942" s="99">
        <v>170</v>
      </c>
      <c r="P6942" s="99">
        <f>2285000*Q6942</f>
        <v>409015000</v>
      </c>
      <c r="Q6942" s="99">
        <v>179</v>
      </c>
      <c r="R6942" s="300">
        <f t="shared" ref="R6942" si="2">P6942+N6942+L6942+J6942+H6942</f>
        <v>1393665000</v>
      </c>
      <c r="S6942" s="300">
        <f t="shared" si="1"/>
        <v>725</v>
      </c>
      <c r="T6942" s="102" t="s">
        <v>13873</v>
      </c>
      <c r="U6942" s="102"/>
      <c r="V6942" s="236"/>
    </row>
    <row r="6943" spans="1:22" s="1" customFormat="1" ht="356.25" x14ac:dyDescent="0.3">
      <c r="A6943" s="16">
        <v>6938</v>
      </c>
      <c r="B6943" s="102" t="s">
        <v>14364</v>
      </c>
      <c r="C6943" s="102" t="s">
        <v>14365</v>
      </c>
      <c r="D6943" s="102" t="s">
        <v>14366</v>
      </c>
      <c r="E6943" s="102" t="s">
        <v>14367</v>
      </c>
      <c r="F6943" s="36"/>
      <c r="G6943" s="102" t="s">
        <v>33</v>
      </c>
      <c r="H6943" s="184"/>
      <c r="I6943" s="184"/>
      <c r="J6943" s="377">
        <v>129789000</v>
      </c>
      <c r="K6943" s="377">
        <v>108</v>
      </c>
      <c r="L6943" s="377">
        <v>173052000</v>
      </c>
      <c r="M6943" s="377">
        <v>144</v>
      </c>
      <c r="N6943" s="377">
        <v>173052000</v>
      </c>
      <c r="O6943" s="377">
        <v>144</v>
      </c>
      <c r="P6943" s="377">
        <v>173052000</v>
      </c>
      <c r="Q6943" s="377">
        <v>144</v>
      </c>
      <c r="R6943" s="300">
        <f>J6943+L6943+N6943+P6943</f>
        <v>648945000</v>
      </c>
      <c r="S6943" s="300">
        <f t="shared" ref="S6943:S6944" si="3">Q6943+O6943+M6943+K6943+I6943</f>
        <v>540</v>
      </c>
      <c r="T6943" s="102" t="s">
        <v>13873</v>
      </c>
      <c r="U6943" s="37"/>
      <c r="V6943" s="37"/>
    </row>
    <row r="6944" spans="1:22" s="1" customFormat="1" ht="112.5" x14ac:dyDescent="0.3">
      <c r="A6944" s="16">
        <v>6939</v>
      </c>
      <c r="B6944" s="102" t="s">
        <v>14368</v>
      </c>
      <c r="C6944" s="102" t="s">
        <v>14369</v>
      </c>
      <c r="D6944" s="102" t="s">
        <v>14370</v>
      </c>
      <c r="E6944" s="102" t="s">
        <v>14371</v>
      </c>
      <c r="F6944" s="36"/>
      <c r="G6944" s="102" t="s">
        <v>33</v>
      </c>
      <c r="H6944" s="184"/>
      <c r="I6944" s="184"/>
      <c r="J6944" s="377">
        <v>16062000</v>
      </c>
      <c r="K6944" s="377">
        <v>22</v>
      </c>
      <c r="L6944" s="377">
        <v>10221000</v>
      </c>
      <c r="M6944" s="377">
        <v>14</v>
      </c>
      <c r="N6944" s="99"/>
      <c r="O6944" s="99"/>
      <c r="P6944" s="99"/>
      <c r="Q6944" s="99"/>
      <c r="R6944" s="300">
        <f>J6944+L6944+N6944+P6944</f>
        <v>26283000</v>
      </c>
      <c r="S6944" s="300">
        <f t="shared" si="3"/>
        <v>36</v>
      </c>
      <c r="T6944" s="102" t="s">
        <v>13873</v>
      </c>
      <c r="U6944" s="37"/>
      <c r="V6944" s="37"/>
    </row>
    <row r="6945" spans="1:23" s="102" customFormat="1" ht="131.25" x14ac:dyDescent="0.2">
      <c r="A6945" s="16">
        <v>6940</v>
      </c>
      <c r="B6945" s="207" t="s">
        <v>16416</v>
      </c>
      <c r="C6945" s="207" t="s">
        <v>16417</v>
      </c>
      <c r="D6945" s="207" t="s">
        <v>16418</v>
      </c>
      <c r="E6945" s="207" t="s">
        <v>16419</v>
      </c>
      <c r="G6945" s="378" t="s">
        <v>49</v>
      </c>
      <c r="H6945" s="184"/>
      <c r="I6945" s="184"/>
      <c r="J6945" s="99">
        <v>68092986</v>
      </c>
      <c r="K6945" s="99">
        <v>1</v>
      </c>
      <c r="L6945" s="99">
        <v>68092986</v>
      </c>
      <c r="M6945" s="99">
        <v>1</v>
      </c>
      <c r="N6945" s="99">
        <v>68092986</v>
      </c>
      <c r="O6945" s="99">
        <v>1</v>
      </c>
      <c r="P6945" s="99"/>
      <c r="Q6945" s="99"/>
      <c r="R6945" s="35">
        <v>204278958</v>
      </c>
      <c r="S6945" s="300">
        <v>3</v>
      </c>
      <c r="T6945" s="35" t="s">
        <v>16420</v>
      </c>
      <c r="U6945" s="102" t="s">
        <v>16421</v>
      </c>
      <c r="V6945" s="102" t="s">
        <v>7048</v>
      </c>
      <c r="W6945" s="379"/>
    </row>
    <row r="6946" spans="1:23" s="102" customFormat="1" ht="131.25" x14ac:dyDescent="0.2">
      <c r="A6946" s="16">
        <v>6941</v>
      </c>
      <c r="B6946" s="207" t="s">
        <v>16416</v>
      </c>
      <c r="C6946" s="207" t="s">
        <v>16422</v>
      </c>
      <c r="D6946" s="207" t="s">
        <v>16423</v>
      </c>
      <c r="E6946" s="207" t="s">
        <v>16424</v>
      </c>
      <c r="G6946" s="378" t="s">
        <v>49</v>
      </c>
      <c r="H6946" s="184"/>
      <c r="I6946" s="184"/>
      <c r="J6946" s="99">
        <v>59892345.5</v>
      </c>
      <c r="K6946" s="99">
        <v>1</v>
      </c>
      <c r="L6946" s="99">
        <v>59892345.5</v>
      </c>
      <c r="M6946" s="99">
        <v>1</v>
      </c>
      <c r="N6946" s="99">
        <v>59892345.5</v>
      </c>
      <c r="O6946" s="99">
        <v>1</v>
      </c>
      <c r="P6946" s="99"/>
      <c r="Q6946" s="99"/>
      <c r="R6946" s="35">
        <v>179677036.5</v>
      </c>
      <c r="S6946" s="300">
        <v>3</v>
      </c>
      <c r="T6946" s="35" t="s">
        <v>16420</v>
      </c>
      <c r="U6946" s="102" t="s">
        <v>16421</v>
      </c>
      <c r="V6946" s="102" t="s">
        <v>7048</v>
      </c>
      <c r="W6946" s="379"/>
    </row>
    <row r="6947" spans="1:23" s="102" customFormat="1" ht="37.5" x14ac:dyDescent="0.2">
      <c r="A6947" s="16">
        <v>6942</v>
      </c>
      <c r="B6947" s="207" t="s">
        <v>16416</v>
      </c>
      <c r="C6947" s="207" t="s">
        <v>16425</v>
      </c>
      <c r="D6947" s="207" t="s">
        <v>12204</v>
      </c>
      <c r="E6947" s="207" t="s">
        <v>16426</v>
      </c>
      <c r="G6947" s="378" t="s">
        <v>49</v>
      </c>
      <c r="H6947" s="184"/>
      <c r="I6947" s="184"/>
      <c r="J6947" s="99">
        <v>72432750</v>
      </c>
      <c r="K6947" s="99">
        <v>1</v>
      </c>
      <c r="L6947" s="99">
        <v>72432750</v>
      </c>
      <c r="M6947" s="99">
        <v>1</v>
      </c>
      <c r="N6947" s="99">
        <v>72432750</v>
      </c>
      <c r="O6947" s="99">
        <v>1</v>
      </c>
      <c r="P6947" s="99"/>
      <c r="Q6947" s="99"/>
      <c r="R6947" s="35">
        <v>217298250</v>
      </c>
      <c r="S6947" s="300">
        <v>3</v>
      </c>
      <c r="T6947" s="35" t="s">
        <v>16420</v>
      </c>
      <c r="U6947" s="102" t="s">
        <v>16421</v>
      </c>
      <c r="V6947" s="102" t="s">
        <v>7048</v>
      </c>
      <c r="W6947" s="379"/>
    </row>
    <row r="6948" spans="1:23" s="102" customFormat="1" ht="112.5" x14ac:dyDescent="0.2">
      <c r="A6948" s="16">
        <v>6943</v>
      </c>
      <c r="B6948" s="207" t="s">
        <v>16416</v>
      </c>
      <c r="C6948" s="207" t="s">
        <v>16427</v>
      </c>
      <c r="D6948" s="207" t="s">
        <v>16428</v>
      </c>
      <c r="E6948" s="102" t="s">
        <v>16429</v>
      </c>
      <c r="G6948" s="378" t="s">
        <v>49</v>
      </c>
      <c r="H6948" s="184"/>
      <c r="I6948" s="184"/>
      <c r="J6948" s="99">
        <v>8701843</v>
      </c>
      <c r="K6948" s="99">
        <v>1</v>
      </c>
      <c r="L6948" s="99">
        <v>8701843</v>
      </c>
      <c r="M6948" s="99">
        <v>1</v>
      </c>
      <c r="N6948" s="99">
        <v>8701843</v>
      </c>
      <c r="O6948" s="99">
        <v>1</v>
      </c>
      <c r="P6948" s="99"/>
      <c r="Q6948" s="99"/>
      <c r="R6948" s="35">
        <v>26105529</v>
      </c>
      <c r="S6948" s="300">
        <v>3</v>
      </c>
      <c r="T6948" s="35" t="s">
        <v>16420</v>
      </c>
      <c r="U6948" s="102" t="s">
        <v>16421</v>
      </c>
      <c r="V6948" s="102" t="s">
        <v>7048</v>
      </c>
      <c r="W6948" s="379"/>
    </row>
    <row r="6949" spans="1:23" s="102" customFormat="1" ht="112.5" x14ac:dyDescent="0.2">
      <c r="A6949" s="16">
        <v>6944</v>
      </c>
      <c r="B6949" s="207" t="s">
        <v>16416</v>
      </c>
      <c r="C6949" s="207" t="s">
        <v>16430</v>
      </c>
      <c r="D6949" s="207" t="s">
        <v>16431</v>
      </c>
      <c r="E6949" s="102" t="s">
        <v>16432</v>
      </c>
      <c r="G6949" s="378" t="s">
        <v>1493</v>
      </c>
      <c r="H6949" s="184"/>
      <c r="I6949" s="184"/>
      <c r="J6949" s="99">
        <v>268212.5</v>
      </c>
      <c r="K6949" s="99">
        <v>1</v>
      </c>
      <c r="L6949" s="99">
        <v>268212.5</v>
      </c>
      <c r="M6949" s="99">
        <v>1</v>
      </c>
      <c r="N6949" s="99">
        <v>268212.5</v>
      </c>
      <c r="O6949" s="99">
        <v>1</v>
      </c>
      <c r="P6949" s="99"/>
      <c r="Q6949" s="99"/>
      <c r="R6949" s="35">
        <v>804637.5</v>
      </c>
      <c r="S6949" s="300">
        <v>3</v>
      </c>
      <c r="T6949" s="35" t="s">
        <v>16420</v>
      </c>
      <c r="U6949" s="102" t="s">
        <v>16421</v>
      </c>
      <c r="V6949" s="102" t="s">
        <v>7048</v>
      </c>
      <c r="W6949" s="379"/>
    </row>
    <row r="6950" spans="1:23" s="102" customFormat="1" ht="112.5" x14ac:dyDescent="0.2">
      <c r="A6950" s="16">
        <v>6945</v>
      </c>
      <c r="B6950" s="207" t="s">
        <v>16416</v>
      </c>
      <c r="C6950" s="207" t="s">
        <v>16433</v>
      </c>
      <c r="D6950" s="207" t="s">
        <v>16434</v>
      </c>
      <c r="E6950" s="102" t="s">
        <v>16435</v>
      </c>
      <c r="G6950" s="378" t="s">
        <v>49</v>
      </c>
      <c r="H6950" s="184"/>
      <c r="I6950" s="184"/>
      <c r="J6950" s="99">
        <v>10946688.5</v>
      </c>
      <c r="K6950" s="99">
        <v>1</v>
      </c>
      <c r="L6950" s="99">
        <v>10946688.5</v>
      </c>
      <c r="M6950" s="99">
        <v>1</v>
      </c>
      <c r="N6950" s="99">
        <v>10946688.5</v>
      </c>
      <c r="O6950" s="99">
        <v>1</v>
      </c>
      <c r="P6950" s="99"/>
      <c r="Q6950" s="99"/>
      <c r="R6950" s="35">
        <v>32840065.5</v>
      </c>
      <c r="S6950" s="300">
        <v>3</v>
      </c>
      <c r="T6950" s="35" t="s">
        <v>16420</v>
      </c>
      <c r="U6950" s="102" t="s">
        <v>16421</v>
      </c>
      <c r="V6950" s="102" t="s">
        <v>7048</v>
      </c>
      <c r="W6950" s="379"/>
    </row>
    <row r="6951" spans="1:23" s="102" customFormat="1" ht="112.5" x14ac:dyDescent="0.2">
      <c r="A6951" s="16">
        <v>6946</v>
      </c>
      <c r="B6951" s="207" t="s">
        <v>16416</v>
      </c>
      <c r="C6951" s="207" t="s">
        <v>16436</v>
      </c>
      <c r="D6951" s="207" t="s">
        <v>16437</v>
      </c>
      <c r="E6951" s="102" t="s">
        <v>16438</v>
      </c>
      <c r="G6951" s="378" t="s">
        <v>49</v>
      </c>
      <c r="H6951" s="184"/>
      <c r="I6951" s="184"/>
      <c r="J6951" s="99">
        <v>12030159.5</v>
      </c>
      <c r="K6951" s="99">
        <v>1</v>
      </c>
      <c r="L6951" s="99">
        <v>12030159.5</v>
      </c>
      <c r="M6951" s="99">
        <v>1</v>
      </c>
      <c r="N6951" s="99">
        <v>12030159.5</v>
      </c>
      <c r="O6951" s="99">
        <v>1</v>
      </c>
      <c r="P6951" s="99"/>
      <c r="Q6951" s="99"/>
      <c r="R6951" s="35">
        <v>36090478.5</v>
      </c>
      <c r="S6951" s="300">
        <v>3</v>
      </c>
      <c r="T6951" s="35" t="s">
        <v>16420</v>
      </c>
      <c r="U6951" s="102" t="s">
        <v>16421</v>
      </c>
      <c r="V6951" s="102" t="s">
        <v>7048</v>
      </c>
      <c r="W6951" s="379"/>
    </row>
    <row r="6952" spans="1:23" s="102" customFormat="1" ht="131.25" x14ac:dyDescent="0.2">
      <c r="A6952" s="16">
        <v>6947</v>
      </c>
      <c r="B6952" s="207" t="s">
        <v>16416</v>
      </c>
      <c r="C6952" s="207" t="s">
        <v>16439</v>
      </c>
      <c r="D6952" s="207" t="s">
        <v>16440</v>
      </c>
      <c r="E6952" s="102" t="s">
        <v>16441</v>
      </c>
      <c r="G6952" s="378" t="s">
        <v>49</v>
      </c>
      <c r="H6952" s="184"/>
      <c r="I6952" s="184"/>
      <c r="J6952" s="99">
        <v>7527961</v>
      </c>
      <c r="K6952" s="99">
        <v>1</v>
      </c>
      <c r="L6952" s="99">
        <v>7527961</v>
      </c>
      <c r="M6952" s="99">
        <v>1</v>
      </c>
      <c r="N6952" s="99">
        <v>7527961</v>
      </c>
      <c r="O6952" s="99">
        <v>1</v>
      </c>
      <c r="P6952" s="99"/>
      <c r="Q6952" s="99"/>
      <c r="R6952" s="35">
        <v>22583883</v>
      </c>
      <c r="S6952" s="300">
        <v>3</v>
      </c>
      <c r="T6952" s="35" t="s">
        <v>16420</v>
      </c>
      <c r="U6952" s="102" t="s">
        <v>16421</v>
      </c>
      <c r="V6952" s="102" t="s">
        <v>7048</v>
      </c>
      <c r="W6952" s="379"/>
    </row>
    <row r="6953" spans="1:23" s="102" customFormat="1" ht="131.25" x14ac:dyDescent="0.2">
      <c r="A6953" s="16">
        <v>6948</v>
      </c>
      <c r="B6953" s="207" t="s">
        <v>16416</v>
      </c>
      <c r="C6953" s="207" t="s">
        <v>16442</v>
      </c>
      <c r="D6953" s="207" t="s">
        <v>16443</v>
      </c>
      <c r="E6953" s="102" t="s">
        <v>16444</v>
      </c>
      <c r="G6953" s="378" t="s">
        <v>49</v>
      </c>
      <c r="H6953" s="184"/>
      <c r="I6953" s="184"/>
      <c r="J6953" s="99">
        <v>33166140.43</v>
      </c>
      <c r="K6953" s="99">
        <v>1</v>
      </c>
      <c r="L6953" s="99">
        <v>33166140.43</v>
      </c>
      <c r="M6953" s="99">
        <v>1</v>
      </c>
      <c r="N6953" s="99">
        <v>33166140.43</v>
      </c>
      <c r="O6953" s="99">
        <v>1</v>
      </c>
      <c r="P6953" s="99"/>
      <c r="Q6953" s="99"/>
      <c r="R6953" s="35">
        <v>99498421.289999992</v>
      </c>
      <c r="S6953" s="300">
        <v>3</v>
      </c>
      <c r="T6953" s="35" t="s">
        <v>16420</v>
      </c>
      <c r="U6953" s="102" t="s">
        <v>16421</v>
      </c>
      <c r="V6953" s="102" t="s">
        <v>7048</v>
      </c>
      <c r="W6953" s="379"/>
    </row>
    <row r="6954" spans="1:23" s="102" customFormat="1" ht="131.25" x14ac:dyDescent="0.2">
      <c r="A6954" s="16">
        <v>6949</v>
      </c>
      <c r="B6954" s="207" t="s">
        <v>16416</v>
      </c>
      <c r="C6954" s="207" t="s">
        <v>16445</v>
      </c>
      <c r="D6954" s="207" t="s">
        <v>16446</v>
      </c>
      <c r="E6954" s="102" t="s">
        <v>16447</v>
      </c>
      <c r="G6954" s="378" t="s">
        <v>49</v>
      </c>
      <c r="H6954" s="184"/>
      <c r="I6954" s="184"/>
      <c r="J6954" s="99">
        <v>9921185.5</v>
      </c>
      <c r="K6954" s="99">
        <v>1</v>
      </c>
      <c r="L6954" s="99">
        <v>9921185.5</v>
      </c>
      <c r="M6954" s="99">
        <v>1</v>
      </c>
      <c r="N6954" s="99">
        <v>9921185.5</v>
      </c>
      <c r="O6954" s="99">
        <v>1</v>
      </c>
      <c r="P6954" s="99"/>
      <c r="Q6954" s="99"/>
      <c r="R6954" s="35">
        <v>29763556.5</v>
      </c>
      <c r="S6954" s="300">
        <v>3</v>
      </c>
      <c r="T6954" s="35" t="s">
        <v>16420</v>
      </c>
      <c r="U6954" s="102" t="s">
        <v>16421</v>
      </c>
      <c r="V6954" s="102" t="s">
        <v>7048</v>
      </c>
      <c r="W6954" s="379"/>
    </row>
    <row r="6955" spans="1:23" s="102" customFormat="1" ht="112.5" x14ac:dyDescent="0.2">
      <c r="A6955" s="16">
        <v>6950</v>
      </c>
      <c r="B6955" s="207" t="s">
        <v>16416</v>
      </c>
      <c r="C6955" s="207" t="s">
        <v>16448</v>
      </c>
      <c r="D6955" s="207" t="s">
        <v>16449</v>
      </c>
      <c r="E6955" s="102" t="s">
        <v>16450</v>
      </c>
      <c r="G6955" s="378" t="s">
        <v>1493</v>
      </c>
      <c r="H6955" s="184"/>
      <c r="I6955" s="184"/>
      <c r="J6955" s="99">
        <v>250066.5</v>
      </c>
      <c r="K6955" s="99">
        <v>1</v>
      </c>
      <c r="L6955" s="99">
        <v>250066.5</v>
      </c>
      <c r="M6955" s="99">
        <v>1</v>
      </c>
      <c r="N6955" s="99">
        <v>250066.5</v>
      </c>
      <c r="O6955" s="99">
        <v>1</v>
      </c>
      <c r="P6955" s="99"/>
      <c r="Q6955" s="99"/>
      <c r="R6955" s="35">
        <v>750199.5</v>
      </c>
      <c r="S6955" s="300">
        <v>3</v>
      </c>
      <c r="T6955" s="35" t="s">
        <v>16420</v>
      </c>
      <c r="U6955" s="102" t="s">
        <v>16421</v>
      </c>
      <c r="V6955" s="102" t="s">
        <v>7048</v>
      </c>
      <c r="W6955" s="379"/>
    </row>
    <row r="6956" spans="1:23" s="102" customFormat="1" ht="112.5" x14ac:dyDescent="0.2">
      <c r="A6956" s="16">
        <v>6951</v>
      </c>
      <c r="B6956" s="207" t="s">
        <v>16416</v>
      </c>
      <c r="C6956" s="207" t="s">
        <v>16451</v>
      </c>
      <c r="D6956" s="207" t="s">
        <v>16452</v>
      </c>
      <c r="E6956" s="102" t="s">
        <v>16453</v>
      </c>
      <c r="G6956" s="378" t="s">
        <v>1493</v>
      </c>
      <c r="H6956" s="184"/>
      <c r="I6956" s="184"/>
      <c r="J6956" s="99">
        <v>213726.5</v>
      </c>
      <c r="K6956" s="99">
        <v>1</v>
      </c>
      <c r="L6956" s="99">
        <v>213726.5</v>
      </c>
      <c r="M6956" s="99">
        <v>1</v>
      </c>
      <c r="N6956" s="99">
        <v>213726.5</v>
      </c>
      <c r="O6956" s="99">
        <v>1</v>
      </c>
      <c r="P6956" s="99"/>
      <c r="Q6956" s="99"/>
      <c r="R6956" s="35">
        <v>641179.5</v>
      </c>
      <c r="S6956" s="300">
        <v>3</v>
      </c>
      <c r="T6956" s="35" t="s">
        <v>16420</v>
      </c>
      <c r="U6956" s="102" t="s">
        <v>16421</v>
      </c>
      <c r="V6956" s="102" t="s">
        <v>7048</v>
      </c>
      <c r="W6956" s="379"/>
    </row>
    <row r="6957" spans="1:23" s="102" customFormat="1" ht="112.5" x14ac:dyDescent="0.2">
      <c r="A6957" s="16">
        <v>6952</v>
      </c>
      <c r="B6957" s="207" t="s">
        <v>16416</v>
      </c>
      <c r="C6957" s="207" t="s">
        <v>16454</v>
      </c>
      <c r="D6957" s="207" t="s">
        <v>16455</v>
      </c>
      <c r="E6957" s="102" t="s">
        <v>16456</v>
      </c>
      <c r="G6957" s="378" t="s">
        <v>49</v>
      </c>
      <c r="H6957" s="184"/>
      <c r="I6957" s="184"/>
      <c r="J6957" s="99">
        <v>11419442.5</v>
      </c>
      <c r="K6957" s="99">
        <v>1</v>
      </c>
      <c r="L6957" s="99">
        <v>11419442.5</v>
      </c>
      <c r="M6957" s="99">
        <v>1</v>
      </c>
      <c r="N6957" s="99">
        <v>11419442.5</v>
      </c>
      <c r="O6957" s="99">
        <v>1</v>
      </c>
      <c r="P6957" s="99"/>
      <c r="Q6957" s="99"/>
      <c r="R6957" s="35">
        <v>34258327.5</v>
      </c>
      <c r="S6957" s="300">
        <v>3</v>
      </c>
      <c r="T6957" s="35" t="s">
        <v>16420</v>
      </c>
      <c r="U6957" s="102" t="s">
        <v>16421</v>
      </c>
      <c r="V6957" s="102" t="s">
        <v>7048</v>
      </c>
      <c r="W6957" s="379"/>
    </row>
    <row r="6958" spans="1:23" s="102" customFormat="1" ht="112.5" x14ac:dyDescent="0.2">
      <c r="A6958" s="16">
        <v>6953</v>
      </c>
      <c r="B6958" s="207" t="s">
        <v>16416</v>
      </c>
      <c r="C6958" s="207" t="s">
        <v>16457</v>
      </c>
      <c r="D6958" s="207" t="s">
        <v>16458</v>
      </c>
      <c r="E6958" s="102" t="s">
        <v>16459</v>
      </c>
      <c r="G6958" s="378" t="s">
        <v>1493</v>
      </c>
      <c r="H6958" s="184"/>
      <c r="I6958" s="184"/>
      <c r="J6958" s="99">
        <v>436298.57</v>
      </c>
      <c r="K6958" s="99">
        <v>1</v>
      </c>
      <c r="L6958" s="99">
        <v>436298.57</v>
      </c>
      <c r="M6958" s="99">
        <v>1</v>
      </c>
      <c r="N6958" s="99">
        <v>436298.57</v>
      </c>
      <c r="O6958" s="99">
        <v>1</v>
      </c>
      <c r="P6958" s="99"/>
      <c r="Q6958" s="99"/>
      <c r="R6958" s="35">
        <v>1308895.71</v>
      </c>
      <c r="S6958" s="300">
        <v>3</v>
      </c>
      <c r="T6958" s="35" t="s">
        <v>16420</v>
      </c>
      <c r="U6958" s="102" t="s">
        <v>16421</v>
      </c>
      <c r="V6958" s="102" t="s">
        <v>7048</v>
      </c>
      <c r="W6958" s="379"/>
    </row>
    <row r="6959" spans="1:23" s="102" customFormat="1" ht="112.5" x14ac:dyDescent="0.2">
      <c r="A6959" s="16">
        <v>6954</v>
      </c>
      <c r="B6959" s="207" t="s">
        <v>16416</v>
      </c>
      <c r="C6959" s="207" t="s">
        <v>16460</v>
      </c>
      <c r="D6959" s="207" t="s">
        <v>16461</v>
      </c>
      <c r="E6959" s="102" t="s">
        <v>16462</v>
      </c>
      <c r="G6959" s="378" t="s">
        <v>49</v>
      </c>
      <c r="H6959" s="184"/>
      <c r="I6959" s="184"/>
      <c r="J6959" s="99">
        <v>11178816.5</v>
      </c>
      <c r="K6959" s="99">
        <v>1</v>
      </c>
      <c r="L6959" s="99">
        <v>11178816.5</v>
      </c>
      <c r="M6959" s="99">
        <v>1</v>
      </c>
      <c r="N6959" s="99">
        <v>11178816.5</v>
      </c>
      <c r="O6959" s="99">
        <v>1</v>
      </c>
      <c r="P6959" s="99"/>
      <c r="Q6959" s="99"/>
      <c r="R6959" s="35">
        <v>33536449.5</v>
      </c>
      <c r="S6959" s="300">
        <v>3</v>
      </c>
      <c r="T6959" s="35" t="s">
        <v>16420</v>
      </c>
      <c r="U6959" s="102" t="s">
        <v>16421</v>
      </c>
      <c r="V6959" s="102" t="s">
        <v>7048</v>
      </c>
      <c r="W6959" s="379"/>
    </row>
    <row r="6960" spans="1:23" s="102" customFormat="1" ht="131.25" x14ac:dyDescent="0.2">
      <c r="A6960" s="16">
        <v>6955</v>
      </c>
      <c r="B6960" s="207" t="s">
        <v>16416</v>
      </c>
      <c r="C6960" s="207" t="s">
        <v>16463</v>
      </c>
      <c r="D6960" s="207" t="s">
        <v>16464</v>
      </c>
      <c r="E6960" s="102" t="s">
        <v>16465</v>
      </c>
      <c r="G6960" s="378" t="s">
        <v>49</v>
      </c>
      <c r="H6960" s="308"/>
      <c r="I6960" s="184"/>
      <c r="J6960" s="35">
        <v>9921185.5</v>
      </c>
      <c r="K6960" s="99">
        <v>1</v>
      </c>
      <c r="L6960" s="35">
        <v>9921185.5</v>
      </c>
      <c r="M6960" s="99">
        <v>1</v>
      </c>
      <c r="N6960" s="35">
        <v>9921185.5</v>
      </c>
      <c r="O6960" s="99">
        <v>1</v>
      </c>
      <c r="P6960" s="99"/>
      <c r="Q6960" s="99"/>
      <c r="R6960" s="35">
        <v>29763556.5</v>
      </c>
      <c r="S6960" s="300">
        <v>3</v>
      </c>
      <c r="T6960" s="35" t="s">
        <v>16420</v>
      </c>
      <c r="U6960" s="102" t="s">
        <v>16421</v>
      </c>
      <c r="V6960" s="102" t="s">
        <v>7048</v>
      </c>
      <c r="W6960" s="379"/>
    </row>
    <row r="6961" spans="1:23" s="102" customFormat="1" ht="131.25" x14ac:dyDescent="0.2">
      <c r="A6961" s="16">
        <v>6956</v>
      </c>
      <c r="B6961" s="207" t="s">
        <v>16416</v>
      </c>
      <c r="C6961" s="207" t="s">
        <v>16466</v>
      </c>
      <c r="D6961" s="207" t="s">
        <v>16467</v>
      </c>
      <c r="E6961" s="102" t="s">
        <v>16468</v>
      </c>
      <c r="G6961" s="378" t="s">
        <v>49</v>
      </c>
      <c r="H6961" s="308"/>
      <c r="I6961" s="184"/>
      <c r="J6961" s="35">
        <v>9921185.5</v>
      </c>
      <c r="K6961" s="99">
        <v>1</v>
      </c>
      <c r="L6961" s="35">
        <v>9921185.5</v>
      </c>
      <c r="M6961" s="99">
        <v>1</v>
      </c>
      <c r="N6961" s="35">
        <v>9921185.5</v>
      </c>
      <c r="O6961" s="99">
        <v>1</v>
      </c>
      <c r="P6961" s="99"/>
      <c r="Q6961" s="99"/>
      <c r="R6961" s="35">
        <v>29763556.5</v>
      </c>
      <c r="S6961" s="300">
        <v>3</v>
      </c>
      <c r="T6961" s="35" t="s">
        <v>16420</v>
      </c>
      <c r="U6961" s="102" t="s">
        <v>16421</v>
      </c>
      <c r="V6961" s="102" t="s">
        <v>7048</v>
      </c>
      <c r="W6961" s="379"/>
    </row>
    <row r="6962" spans="1:23" s="102" customFormat="1" ht="131.25" x14ac:dyDescent="0.2">
      <c r="A6962" s="16">
        <v>6957</v>
      </c>
      <c r="B6962" s="207" t="s">
        <v>16416</v>
      </c>
      <c r="C6962" s="207" t="s">
        <v>16469</v>
      </c>
      <c r="D6962" s="207" t="s">
        <v>16470</v>
      </c>
      <c r="E6962" s="102" t="s">
        <v>16471</v>
      </c>
      <c r="G6962" s="378" t="s">
        <v>49</v>
      </c>
      <c r="H6962" s="308"/>
      <c r="I6962" s="184"/>
      <c r="J6962" s="35">
        <v>11012755</v>
      </c>
      <c r="K6962" s="99">
        <v>1</v>
      </c>
      <c r="L6962" s="35">
        <v>11012755</v>
      </c>
      <c r="M6962" s="99">
        <v>1</v>
      </c>
      <c r="N6962" s="35">
        <v>11012755</v>
      </c>
      <c r="O6962" s="99">
        <v>1</v>
      </c>
      <c r="P6962" s="99"/>
      <c r="Q6962" s="99"/>
      <c r="R6962" s="35">
        <v>33038265</v>
      </c>
      <c r="S6962" s="300">
        <v>3</v>
      </c>
      <c r="T6962" s="35" t="s">
        <v>16420</v>
      </c>
      <c r="U6962" s="102" t="s">
        <v>16421</v>
      </c>
      <c r="V6962" s="102" t="s">
        <v>7048</v>
      </c>
      <c r="W6962" s="379"/>
    </row>
    <row r="6963" spans="1:23" s="102" customFormat="1" ht="131.25" x14ac:dyDescent="0.2">
      <c r="A6963" s="16">
        <v>6958</v>
      </c>
      <c r="B6963" s="207" t="s">
        <v>16416</v>
      </c>
      <c r="C6963" s="207" t="s">
        <v>16472</v>
      </c>
      <c r="D6963" s="207" t="s">
        <v>16473</v>
      </c>
      <c r="E6963" s="102" t="s">
        <v>16474</v>
      </c>
      <c r="G6963" s="378" t="s">
        <v>49</v>
      </c>
      <c r="H6963" s="308"/>
      <c r="I6963" s="184"/>
      <c r="J6963" s="35">
        <v>19959552.5</v>
      </c>
      <c r="K6963" s="99">
        <v>1</v>
      </c>
      <c r="L6963" s="35">
        <v>19959552.5</v>
      </c>
      <c r="M6963" s="99">
        <v>1</v>
      </c>
      <c r="N6963" s="35">
        <v>19959552.5</v>
      </c>
      <c r="O6963" s="99">
        <v>1</v>
      </c>
      <c r="P6963" s="99"/>
      <c r="Q6963" s="99"/>
      <c r="R6963" s="35">
        <v>59878657.5</v>
      </c>
      <c r="S6963" s="300">
        <v>3</v>
      </c>
      <c r="T6963" s="35" t="s">
        <v>16420</v>
      </c>
      <c r="U6963" s="102" t="s">
        <v>16421</v>
      </c>
      <c r="V6963" s="102" t="s">
        <v>7048</v>
      </c>
      <c r="W6963" s="379"/>
    </row>
    <row r="6964" spans="1:23" s="102" customFormat="1" ht="131.25" x14ac:dyDescent="0.2">
      <c r="A6964" s="16">
        <v>6959</v>
      </c>
      <c r="B6964" s="207" t="s">
        <v>16416</v>
      </c>
      <c r="C6964" s="207" t="s">
        <v>16475</v>
      </c>
      <c r="D6964" s="207" t="s">
        <v>16476</v>
      </c>
      <c r="E6964" s="102" t="s">
        <v>16477</v>
      </c>
      <c r="G6964" s="378" t="s">
        <v>49</v>
      </c>
      <c r="H6964" s="308"/>
      <c r="I6964" s="184"/>
      <c r="J6964" s="35">
        <v>20383395.5</v>
      </c>
      <c r="K6964" s="99">
        <v>1</v>
      </c>
      <c r="L6964" s="35">
        <v>20383395.5</v>
      </c>
      <c r="M6964" s="99">
        <v>1</v>
      </c>
      <c r="N6964" s="35">
        <v>20383395.5</v>
      </c>
      <c r="O6964" s="99">
        <v>1</v>
      </c>
      <c r="P6964" s="99"/>
      <c r="Q6964" s="99"/>
      <c r="R6964" s="35">
        <v>61150186.5</v>
      </c>
      <c r="S6964" s="300">
        <v>3</v>
      </c>
      <c r="T6964" s="35" t="s">
        <v>16420</v>
      </c>
      <c r="U6964" s="102" t="s">
        <v>16421</v>
      </c>
      <c r="V6964" s="102" t="s">
        <v>7048</v>
      </c>
      <c r="W6964" s="379"/>
    </row>
    <row r="6965" spans="1:23" s="102" customFormat="1" ht="131.25" x14ac:dyDescent="0.2">
      <c r="A6965" s="16">
        <v>6960</v>
      </c>
      <c r="B6965" s="207" t="s">
        <v>16416</v>
      </c>
      <c r="C6965" s="207" t="s">
        <v>16478</v>
      </c>
      <c r="D6965" s="207" t="s">
        <v>16479</v>
      </c>
      <c r="E6965" s="102" t="s">
        <v>16480</v>
      </c>
      <c r="G6965" s="378" t="s">
        <v>49</v>
      </c>
      <c r="H6965" s="308"/>
      <c r="I6965" s="184"/>
      <c r="J6965" s="35">
        <v>15997867</v>
      </c>
      <c r="K6965" s="99">
        <v>1</v>
      </c>
      <c r="L6965" s="35">
        <v>15997867</v>
      </c>
      <c r="M6965" s="99">
        <v>1</v>
      </c>
      <c r="N6965" s="35">
        <v>15997867</v>
      </c>
      <c r="O6965" s="99">
        <v>1</v>
      </c>
      <c r="P6965" s="99"/>
      <c r="Q6965" s="99"/>
      <c r="R6965" s="35">
        <v>47993601</v>
      </c>
      <c r="S6965" s="300">
        <v>3</v>
      </c>
      <c r="T6965" s="35" t="s">
        <v>16420</v>
      </c>
      <c r="U6965" s="102" t="s">
        <v>16421</v>
      </c>
      <c r="V6965" s="102" t="s">
        <v>7048</v>
      </c>
      <c r="W6965" s="379"/>
    </row>
    <row r="6966" spans="1:23" s="102" customFormat="1" ht="131.25" x14ac:dyDescent="0.2">
      <c r="A6966" s="16">
        <v>6961</v>
      </c>
      <c r="B6966" s="207" t="s">
        <v>16416</v>
      </c>
      <c r="C6966" s="207" t="s">
        <v>16481</v>
      </c>
      <c r="D6966" s="207" t="s">
        <v>16482</v>
      </c>
      <c r="E6966" s="102" t="s">
        <v>16483</v>
      </c>
      <c r="G6966" s="378" t="s">
        <v>49</v>
      </c>
      <c r="H6966" s="308"/>
      <c r="I6966" s="184"/>
      <c r="J6966" s="35">
        <v>18141137</v>
      </c>
      <c r="K6966" s="99">
        <v>1</v>
      </c>
      <c r="L6966" s="35">
        <v>18141137</v>
      </c>
      <c r="M6966" s="99">
        <v>1</v>
      </c>
      <c r="N6966" s="35">
        <v>18141137</v>
      </c>
      <c r="O6966" s="99">
        <v>1</v>
      </c>
      <c r="P6966" s="99"/>
      <c r="Q6966" s="99"/>
      <c r="R6966" s="35">
        <v>54423411</v>
      </c>
      <c r="S6966" s="300">
        <v>3</v>
      </c>
      <c r="T6966" s="35" t="s">
        <v>16420</v>
      </c>
      <c r="U6966" s="102" t="s">
        <v>16421</v>
      </c>
      <c r="V6966" s="102" t="s">
        <v>7048</v>
      </c>
      <c r="W6966" s="379"/>
    </row>
    <row r="6967" spans="1:23" s="102" customFormat="1" ht="112.5" x14ac:dyDescent="0.2">
      <c r="A6967" s="16">
        <v>6962</v>
      </c>
      <c r="B6967" s="207" t="s">
        <v>16416</v>
      </c>
      <c r="C6967" s="207" t="s">
        <v>16484</v>
      </c>
      <c r="D6967" s="207" t="s">
        <v>16485</v>
      </c>
      <c r="E6967" s="102" t="s">
        <v>16486</v>
      </c>
      <c r="G6967" s="378" t="s">
        <v>49</v>
      </c>
      <c r="H6967" s="308"/>
      <c r="I6967" s="184"/>
      <c r="J6967" s="35">
        <v>44339640.43</v>
      </c>
      <c r="K6967" s="99">
        <v>1</v>
      </c>
      <c r="L6967" s="35">
        <v>44339640.43</v>
      </c>
      <c r="M6967" s="99">
        <v>1</v>
      </c>
      <c r="N6967" s="35">
        <v>44339640.43</v>
      </c>
      <c r="O6967" s="99">
        <v>1</v>
      </c>
      <c r="P6967" s="99"/>
      <c r="Q6967" s="99"/>
      <c r="R6967" s="35">
        <v>133018921.28999999</v>
      </c>
      <c r="S6967" s="300">
        <v>3</v>
      </c>
      <c r="T6967" s="35" t="s">
        <v>16420</v>
      </c>
      <c r="U6967" s="102" t="s">
        <v>16421</v>
      </c>
      <c r="V6967" s="102" t="s">
        <v>7048</v>
      </c>
      <c r="W6967" s="379"/>
    </row>
    <row r="6968" spans="1:23" s="102" customFormat="1" ht="56.25" x14ac:dyDescent="0.2">
      <c r="A6968" s="16">
        <v>6963</v>
      </c>
      <c r="B6968" s="207" t="s">
        <v>1731</v>
      </c>
      <c r="C6968" s="207" t="s">
        <v>16487</v>
      </c>
      <c r="D6968" s="102" t="s">
        <v>12209</v>
      </c>
      <c r="E6968" s="102" t="s">
        <v>16488</v>
      </c>
      <c r="G6968" s="378" t="s">
        <v>1493</v>
      </c>
      <c r="H6968" s="308"/>
      <c r="I6968" s="184"/>
      <c r="J6968" s="35">
        <v>21451820</v>
      </c>
      <c r="K6968" s="99">
        <v>1</v>
      </c>
      <c r="L6968" s="35">
        <v>21451820</v>
      </c>
      <c r="M6968" s="99">
        <v>1</v>
      </c>
      <c r="N6968" s="35">
        <v>21451820</v>
      </c>
      <c r="O6968" s="99">
        <v>1</v>
      </c>
      <c r="P6968" s="99"/>
      <c r="Q6968" s="99"/>
      <c r="R6968" s="35">
        <v>64355460</v>
      </c>
      <c r="S6968" s="300">
        <v>3</v>
      </c>
      <c r="T6968" s="35" t="s">
        <v>16420</v>
      </c>
      <c r="U6968" s="102" t="s">
        <v>16421</v>
      </c>
      <c r="V6968" s="102" t="s">
        <v>7048</v>
      </c>
      <c r="W6968" s="379"/>
    </row>
    <row r="6969" spans="1:23" s="102" customFormat="1" ht="56.25" x14ac:dyDescent="0.2">
      <c r="A6969" s="16">
        <v>6964</v>
      </c>
      <c r="B6969" s="207" t="s">
        <v>6987</v>
      </c>
      <c r="C6969" s="207" t="s">
        <v>16489</v>
      </c>
      <c r="D6969" s="102" t="s">
        <v>2012</v>
      </c>
      <c r="E6969" s="102" t="s">
        <v>16490</v>
      </c>
      <c r="G6969" s="378" t="s">
        <v>1493</v>
      </c>
      <c r="H6969" s="308"/>
      <c r="I6969" s="184"/>
      <c r="J6969" s="35">
        <v>5975528</v>
      </c>
      <c r="K6969" s="99">
        <v>1</v>
      </c>
      <c r="L6969" s="35">
        <v>5975528</v>
      </c>
      <c r="M6969" s="99">
        <v>1</v>
      </c>
      <c r="N6969" s="35">
        <v>5975528</v>
      </c>
      <c r="O6969" s="99">
        <v>1</v>
      </c>
      <c r="P6969" s="99"/>
      <c r="Q6969" s="99"/>
      <c r="R6969" s="35">
        <v>17926584</v>
      </c>
      <c r="S6969" s="300">
        <v>3</v>
      </c>
      <c r="T6969" s="35" t="s">
        <v>16420</v>
      </c>
      <c r="U6969" s="102" t="s">
        <v>16421</v>
      </c>
      <c r="V6969" s="102" t="s">
        <v>7048</v>
      </c>
      <c r="W6969" s="379"/>
    </row>
    <row r="6970" spans="1:23" s="102" customFormat="1" ht="56.25" x14ac:dyDescent="0.2">
      <c r="A6970" s="16">
        <v>6965</v>
      </c>
      <c r="B6970" s="207" t="s">
        <v>751</v>
      </c>
      <c r="C6970" s="207" t="s">
        <v>16491</v>
      </c>
      <c r="D6970" s="102" t="s">
        <v>16492</v>
      </c>
      <c r="E6970" s="102" t="s">
        <v>16493</v>
      </c>
      <c r="G6970" s="378" t="s">
        <v>1493</v>
      </c>
      <c r="H6970" s="308"/>
      <c r="I6970" s="184"/>
      <c r="J6970" s="35">
        <v>3290857.14</v>
      </c>
      <c r="K6970" s="99">
        <v>1</v>
      </c>
      <c r="L6970" s="35">
        <v>3290857.14</v>
      </c>
      <c r="M6970" s="99">
        <v>1</v>
      </c>
      <c r="N6970" s="35">
        <v>3290857.14</v>
      </c>
      <c r="O6970" s="99">
        <v>1</v>
      </c>
      <c r="P6970" s="99"/>
      <c r="Q6970" s="99"/>
      <c r="R6970" s="35">
        <v>9872571.4199999999</v>
      </c>
      <c r="S6970" s="300">
        <v>3</v>
      </c>
      <c r="T6970" s="35" t="s">
        <v>16420</v>
      </c>
      <c r="U6970" s="102" t="s">
        <v>16421</v>
      </c>
      <c r="V6970" s="102" t="s">
        <v>7048</v>
      </c>
      <c r="W6970" s="379"/>
    </row>
    <row r="6971" spans="1:23" s="102" customFormat="1" ht="37.5" x14ac:dyDescent="0.2">
      <c r="A6971" s="16">
        <v>6966</v>
      </c>
      <c r="B6971" s="207" t="s">
        <v>4626</v>
      </c>
      <c r="C6971" s="207" t="s">
        <v>11092</v>
      </c>
      <c r="D6971" s="102" t="s">
        <v>11093</v>
      </c>
      <c r="E6971" s="102" t="s">
        <v>16494</v>
      </c>
      <c r="G6971" s="378" t="s">
        <v>1493</v>
      </c>
      <c r="H6971" s="308"/>
      <c r="I6971" s="184"/>
      <c r="J6971" s="35">
        <v>7371000</v>
      </c>
      <c r="K6971" s="99">
        <v>1</v>
      </c>
      <c r="L6971" s="35">
        <v>7371000</v>
      </c>
      <c r="M6971" s="99">
        <v>1</v>
      </c>
      <c r="N6971" s="35">
        <v>7371000</v>
      </c>
      <c r="O6971" s="99">
        <v>1</v>
      </c>
      <c r="P6971" s="99"/>
      <c r="Q6971" s="99"/>
      <c r="R6971" s="35">
        <v>22113000</v>
      </c>
      <c r="S6971" s="300">
        <v>3</v>
      </c>
      <c r="T6971" s="35" t="s">
        <v>16420</v>
      </c>
      <c r="U6971" s="102" t="s">
        <v>16421</v>
      </c>
      <c r="V6971" s="102" t="s">
        <v>7048</v>
      </c>
      <c r="W6971" s="379"/>
    </row>
    <row r="6972" spans="1:23" s="102" customFormat="1" ht="131.25" x14ac:dyDescent="0.2">
      <c r="A6972" s="16">
        <v>6967</v>
      </c>
      <c r="B6972" s="207" t="s">
        <v>16416</v>
      </c>
      <c r="C6972" s="207" t="s">
        <v>16495</v>
      </c>
      <c r="D6972" s="102" t="s">
        <v>16496</v>
      </c>
      <c r="E6972" s="102" t="s">
        <v>16432</v>
      </c>
      <c r="G6972" s="378" t="s">
        <v>49</v>
      </c>
      <c r="H6972" s="308"/>
      <c r="I6972" s="184"/>
      <c r="J6972" s="35">
        <v>190361.60000000001</v>
      </c>
      <c r="K6972" s="99">
        <v>1</v>
      </c>
      <c r="L6972" s="35">
        <v>190361.60000000001</v>
      </c>
      <c r="M6972" s="99">
        <v>1</v>
      </c>
      <c r="N6972" s="35">
        <v>190361.60000000001</v>
      </c>
      <c r="O6972" s="99">
        <v>1</v>
      </c>
      <c r="P6972" s="99"/>
      <c r="Q6972" s="99"/>
      <c r="R6972" s="35">
        <v>571084.80000000005</v>
      </c>
      <c r="S6972" s="300">
        <v>3</v>
      </c>
      <c r="T6972" s="35" t="s">
        <v>16420</v>
      </c>
      <c r="U6972" s="102" t="s">
        <v>16421</v>
      </c>
      <c r="V6972" s="102" t="s">
        <v>7048</v>
      </c>
      <c r="W6972" s="379"/>
    </row>
    <row r="6973" spans="1:23" s="102" customFormat="1" ht="112.5" x14ac:dyDescent="0.2">
      <c r="A6973" s="16">
        <v>6968</v>
      </c>
      <c r="B6973" s="207" t="s">
        <v>16416</v>
      </c>
      <c r="C6973" s="207" t="s">
        <v>16497</v>
      </c>
      <c r="D6973" s="102" t="s">
        <v>16498</v>
      </c>
      <c r="E6973" s="102" t="s">
        <v>16499</v>
      </c>
      <c r="G6973" s="378" t="s">
        <v>49</v>
      </c>
      <c r="H6973" s="308"/>
      <c r="I6973" s="184"/>
      <c r="J6973" s="35">
        <v>6240000</v>
      </c>
      <c r="K6973" s="99">
        <v>1</v>
      </c>
      <c r="L6973" s="35">
        <v>6240000</v>
      </c>
      <c r="M6973" s="99">
        <v>1</v>
      </c>
      <c r="N6973" s="35">
        <v>6240000</v>
      </c>
      <c r="O6973" s="99">
        <v>1</v>
      </c>
      <c r="P6973" s="99"/>
      <c r="Q6973" s="99"/>
      <c r="R6973" s="35">
        <v>18720000</v>
      </c>
      <c r="S6973" s="300">
        <v>3</v>
      </c>
      <c r="T6973" s="35" t="s">
        <v>16420</v>
      </c>
      <c r="U6973" s="102" t="s">
        <v>16421</v>
      </c>
      <c r="V6973" s="102" t="s">
        <v>7048</v>
      </c>
      <c r="W6973" s="379"/>
    </row>
    <row r="6974" spans="1:23" s="102" customFormat="1" ht="131.25" x14ac:dyDescent="0.2">
      <c r="A6974" s="16">
        <v>6969</v>
      </c>
      <c r="B6974" s="207" t="s">
        <v>16416</v>
      </c>
      <c r="C6974" s="207" t="s">
        <v>16500</v>
      </c>
      <c r="D6974" s="102" t="s">
        <v>16501</v>
      </c>
      <c r="E6974" s="102" t="s">
        <v>16429</v>
      </c>
      <c r="G6974" s="378" t="s">
        <v>49</v>
      </c>
      <c r="H6974" s="308"/>
      <c r="I6974" s="184"/>
      <c r="J6974" s="35">
        <v>13343482.880000001</v>
      </c>
      <c r="K6974" s="99">
        <v>1</v>
      </c>
      <c r="L6974" s="35">
        <v>13343482.880000001</v>
      </c>
      <c r="M6974" s="99">
        <v>1</v>
      </c>
      <c r="N6974" s="35">
        <v>13343482.880000001</v>
      </c>
      <c r="O6974" s="99">
        <v>1</v>
      </c>
      <c r="P6974" s="99"/>
      <c r="Q6974" s="99"/>
      <c r="R6974" s="35">
        <v>40030448.640000001</v>
      </c>
      <c r="S6974" s="300">
        <v>3</v>
      </c>
      <c r="T6974" s="35" t="s">
        <v>16420</v>
      </c>
      <c r="U6974" s="102" t="s">
        <v>16421</v>
      </c>
      <c r="V6974" s="102" t="s">
        <v>7048</v>
      </c>
      <c r="W6974" s="379"/>
    </row>
    <row r="6975" spans="1:23" s="102" customFormat="1" ht="168.75" x14ac:dyDescent="0.2">
      <c r="A6975" s="16">
        <v>6970</v>
      </c>
      <c r="B6975" s="207" t="s">
        <v>3170</v>
      </c>
      <c r="C6975" s="207" t="s">
        <v>16502</v>
      </c>
      <c r="D6975" s="207" t="s">
        <v>16503</v>
      </c>
      <c r="E6975" s="207" t="s">
        <v>16504</v>
      </c>
      <c r="F6975" s="207"/>
      <c r="G6975" s="207" t="s">
        <v>16505</v>
      </c>
      <c r="H6975" s="469">
        <v>1257000</v>
      </c>
      <c r="I6975" s="469">
        <v>3000</v>
      </c>
      <c r="J6975" s="190">
        <v>1257000</v>
      </c>
      <c r="K6975" s="190">
        <v>3000</v>
      </c>
      <c r="L6975" s="190">
        <v>1257000</v>
      </c>
      <c r="M6975" s="190">
        <v>3000</v>
      </c>
      <c r="N6975" s="190">
        <v>1257000</v>
      </c>
      <c r="O6975" s="190">
        <v>3000</v>
      </c>
      <c r="P6975" s="190"/>
      <c r="Q6975" s="190"/>
      <c r="R6975" s="190">
        <v>5028000</v>
      </c>
      <c r="S6975" s="300">
        <v>12000</v>
      </c>
      <c r="T6975" s="207" t="s">
        <v>16420</v>
      </c>
      <c r="U6975" s="207" t="s">
        <v>35</v>
      </c>
      <c r="V6975" s="207" t="s">
        <v>7048</v>
      </c>
      <c r="W6975" s="379"/>
    </row>
    <row r="6976" spans="1:23" s="102" customFormat="1" ht="131.25" x14ac:dyDescent="0.2">
      <c r="A6976" s="16">
        <v>6971</v>
      </c>
      <c r="B6976" s="207" t="s">
        <v>2391</v>
      </c>
      <c r="C6976" s="207" t="s">
        <v>16506</v>
      </c>
      <c r="D6976" s="207" t="s">
        <v>16507</v>
      </c>
      <c r="E6976" s="207" t="s">
        <v>16508</v>
      </c>
      <c r="F6976" s="207"/>
      <c r="G6976" s="207" t="s">
        <v>16509</v>
      </c>
      <c r="H6976" s="469">
        <v>1363130</v>
      </c>
      <c r="I6976" s="469">
        <v>200</v>
      </c>
      <c r="J6976" s="190">
        <v>1363130</v>
      </c>
      <c r="K6976" s="190">
        <v>200</v>
      </c>
      <c r="L6976" s="190">
        <v>1363130</v>
      </c>
      <c r="M6976" s="190">
        <v>200</v>
      </c>
      <c r="N6976" s="190">
        <v>1363130</v>
      </c>
      <c r="O6976" s="190">
        <v>200</v>
      </c>
      <c r="P6976" s="190"/>
      <c r="Q6976" s="190"/>
      <c r="R6976" s="190">
        <v>5452520</v>
      </c>
      <c r="S6976" s="300">
        <v>800</v>
      </c>
      <c r="T6976" s="207" t="s">
        <v>16420</v>
      </c>
      <c r="U6976" s="207" t="s">
        <v>35</v>
      </c>
      <c r="V6976" s="207" t="s">
        <v>7048</v>
      </c>
      <c r="W6976" s="379"/>
    </row>
    <row r="6977" spans="1:23" s="102" customFormat="1" ht="93.75" x14ac:dyDescent="0.2">
      <c r="A6977" s="16">
        <v>6972</v>
      </c>
      <c r="B6977" s="207" t="s">
        <v>16510</v>
      </c>
      <c r="C6977" s="207" t="s">
        <v>16511</v>
      </c>
      <c r="D6977" s="207" t="s">
        <v>16512</v>
      </c>
      <c r="E6977" s="207" t="s">
        <v>16513</v>
      </c>
      <c r="F6977" s="207"/>
      <c r="G6977" s="102" t="s">
        <v>9680</v>
      </c>
      <c r="H6977" s="469"/>
      <c r="I6977" s="469"/>
      <c r="J6977" s="190">
        <v>1001249.5</v>
      </c>
      <c r="K6977" s="190">
        <v>265</v>
      </c>
      <c r="L6977" s="190">
        <v>1001249.5</v>
      </c>
      <c r="M6977" s="190">
        <v>265</v>
      </c>
      <c r="N6977" s="190">
        <v>1001249.5</v>
      </c>
      <c r="O6977" s="190">
        <v>265</v>
      </c>
      <c r="P6977" s="190"/>
      <c r="Q6977" s="190"/>
      <c r="R6977" s="190">
        <v>3003748.5</v>
      </c>
      <c r="S6977" s="300">
        <v>795</v>
      </c>
      <c r="T6977" s="207" t="s">
        <v>16420</v>
      </c>
      <c r="U6977" s="207"/>
      <c r="V6977" s="207"/>
      <c r="W6977" s="379"/>
    </row>
    <row r="6978" spans="1:23" s="102" customFormat="1" ht="93.75" x14ac:dyDescent="0.2">
      <c r="A6978" s="16">
        <v>6973</v>
      </c>
      <c r="B6978" s="207" t="s">
        <v>16510</v>
      </c>
      <c r="C6978" s="207" t="s">
        <v>16511</v>
      </c>
      <c r="D6978" s="207" t="s">
        <v>16512</v>
      </c>
      <c r="E6978" s="207" t="s">
        <v>16514</v>
      </c>
      <c r="F6978" s="207"/>
      <c r="G6978" s="102" t="s">
        <v>9680</v>
      </c>
      <c r="H6978" s="469"/>
      <c r="I6978" s="469"/>
      <c r="J6978" s="190">
        <v>5065210.8</v>
      </c>
      <c r="K6978" s="190">
        <v>10</v>
      </c>
      <c r="L6978" s="190">
        <v>5065210.8</v>
      </c>
      <c r="M6978" s="190">
        <v>10</v>
      </c>
      <c r="N6978" s="190">
        <v>5065210.8</v>
      </c>
      <c r="O6978" s="190">
        <v>10</v>
      </c>
      <c r="P6978" s="190"/>
      <c r="Q6978" s="190"/>
      <c r="R6978" s="190">
        <v>15195632.399999999</v>
      </c>
      <c r="S6978" s="300">
        <v>30</v>
      </c>
      <c r="T6978" s="207" t="s">
        <v>16420</v>
      </c>
      <c r="U6978" s="207"/>
      <c r="V6978" s="207"/>
      <c r="W6978" s="379"/>
    </row>
    <row r="6979" spans="1:23" s="102" customFormat="1" ht="93.75" x14ac:dyDescent="0.2">
      <c r="A6979" s="16">
        <v>6974</v>
      </c>
      <c r="B6979" s="207" t="s">
        <v>16510</v>
      </c>
      <c r="C6979" s="207" t="s">
        <v>16511</v>
      </c>
      <c r="D6979" s="207" t="s">
        <v>16512</v>
      </c>
      <c r="E6979" s="207" t="s">
        <v>16515</v>
      </c>
      <c r="F6979" s="207"/>
      <c r="G6979" s="102" t="s">
        <v>9680</v>
      </c>
      <c r="H6979" s="469"/>
      <c r="I6979" s="469"/>
      <c r="J6979" s="190">
        <v>9044565</v>
      </c>
      <c r="K6979" s="190">
        <v>30</v>
      </c>
      <c r="L6979" s="190">
        <v>9044565</v>
      </c>
      <c r="M6979" s="190">
        <v>30</v>
      </c>
      <c r="N6979" s="190">
        <v>9044565</v>
      </c>
      <c r="O6979" s="190">
        <v>30</v>
      </c>
      <c r="P6979" s="190"/>
      <c r="Q6979" s="190"/>
      <c r="R6979" s="190">
        <v>27133695</v>
      </c>
      <c r="S6979" s="300">
        <v>90</v>
      </c>
      <c r="T6979" s="207" t="s">
        <v>16420</v>
      </c>
      <c r="U6979" s="207"/>
      <c r="V6979" s="207"/>
      <c r="W6979" s="379"/>
    </row>
    <row r="6980" spans="1:23" s="102" customFormat="1" ht="93.75" x14ac:dyDescent="0.2">
      <c r="A6980" s="16">
        <v>6975</v>
      </c>
      <c r="B6980" s="207" t="s">
        <v>16510</v>
      </c>
      <c r="C6980" s="207" t="s">
        <v>16511</v>
      </c>
      <c r="D6980" s="207" t="s">
        <v>16512</v>
      </c>
      <c r="E6980" s="207" t="s">
        <v>16516</v>
      </c>
      <c r="F6980" s="207"/>
      <c r="G6980" s="102" t="s">
        <v>9680</v>
      </c>
      <c r="H6980" s="469"/>
      <c r="I6980" s="469"/>
      <c r="J6980" s="190">
        <v>7293416</v>
      </c>
      <c r="K6980" s="190">
        <v>20</v>
      </c>
      <c r="L6980" s="190">
        <v>7293416</v>
      </c>
      <c r="M6980" s="190">
        <v>20</v>
      </c>
      <c r="N6980" s="190">
        <v>7293416</v>
      </c>
      <c r="O6980" s="190">
        <v>20</v>
      </c>
      <c r="P6980" s="190"/>
      <c r="Q6980" s="190"/>
      <c r="R6980" s="190">
        <v>21880248</v>
      </c>
      <c r="S6980" s="300">
        <v>60</v>
      </c>
      <c r="T6980" s="207" t="s">
        <v>16420</v>
      </c>
      <c r="U6980" s="207"/>
      <c r="V6980" s="207"/>
      <c r="W6980" s="379"/>
    </row>
    <row r="6981" spans="1:23" s="102" customFormat="1" ht="93.75" x14ac:dyDescent="0.2">
      <c r="A6981" s="16">
        <v>6976</v>
      </c>
      <c r="B6981" s="207" t="s">
        <v>16510</v>
      </c>
      <c r="C6981" s="207" t="s">
        <v>16511</v>
      </c>
      <c r="D6981" s="207" t="s">
        <v>16512</v>
      </c>
      <c r="E6981" s="207" t="s">
        <v>16517</v>
      </c>
      <c r="F6981" s="207"/>
      <c r="G6981" s="102" t="s">
        <v>9680</v>
      </c>
      <c r="H6981" s="469"/>
      <c r="I6981" s="469"/>
      <c r="J6981" s="190">
        <v>8966517.9000000004</v>
      </c>
      <c r="K6981" s="190">
        <v>10</v>
      </c>
      <c r="L6981" s="190">
        <v>8966517.9000000004</v>
      </c>
      <c r="M6981" s="190">
        <v>10</v>
      </c>
      <c r="N6981" s="190">
        <v>8966517.9000000004</v>
      </c>
      <c r="O6981" s="190">
        <v>10</v>
      </c>
      <c r="P6981" s="190"/>
      <c r="Q6981" s="190"/>
      <c r="R6981" s="190">
        <v>26899553.700000003</v>
      </c>
      <c r="S6981" s="300">
        <v>30</v>
      </c>
      <c r="T6981" s="207" t="s">
        <v>16420</v>
      </c>
      <c r="U6981" s="207"/>
      <c r="V6981" s="207"/>
      <c r="W6981" s="379"/>
    </row>
    <row r="6982" spans="1:23" s="102" customFormat="1" ht="131.25" x14ac:dyDescent="0.2">
      <c r="A6982" s="16">
        <v>6977</v>
      </c>
      <c r="B6982" s="207" t="s">
        <v>16510</v>
      </c>
      <c r="C6982" s="207" t="s">
        <v>16518</v>
      </c>
      <c r="D6982" s="207" t="s">
        <v>16519</v>
      </c>
      <c r="E6982" s="207" t="s">
        <v>16520</v>
      </c>
      <c r="F6982" s="207"/>
      <c r="G6982" s="102" t="s">
        <v>9680</v>
      </c>
      <c r="H6982" s="469"/>
      <c r="I6982" s="469"/>
      <c r="J6982" s="190">
        <v>50624294.699999996</v>
      </c>
      <c r="K6982" s="190">
        <v>10</v>
      </c>
      <c r="L6982" s="190">
        <v>50624294.699999996</v>
      </c>
      <c r="M6982" s="190">
        <v>10</v>
      </c>
      <c r="N6982" s="190">
        <v>50624294.699999996</v>
      </c>
      <c r="O6982" s="190">
        <v>10</v>
      </c>
      <c r="P6982" s="190"/>
      <c r="Q6982" s="190"/>
      <c r="R6982" s="190">
        <v>151872884.09999999</v>
      </c>
      <c r="S6982" s="300">
        <v>30</v>
      </c>
      <c r="T6982" s="207" t="s">
        <v>16420</v>
      </c>
      <c r="U6982" s="207"/>
      <c r="V6982" s="207"/>
      <c r="W6982" s="379"/>
    </row>
    <row r="6983" spans="1:23" s="102" customFormat="1" ht="93.75" x14ac:dyDescent="0.2">
      <c r="A6983" s="16">
        <v>6978</v>
      </c>
      <c r="B6983" s="207" t="s">
        <v>16510</v>
      </c>
      <c r="C6983" s="207" t="s">
        <v>16511</v>
      </c>
      <c r="D6983" s="207" t="s">
        <v>16512</v>
      </c>
      <c r="E6983" s="207" t="s">
        <v>16521</v>
      </c>
      <c r="F6983" s="207"/>
      <c r="G6983" s="102" t="s">
        <v>9680</v>
      </c>
      <c r="H6983" s="469"/>
      <c r="I6983" s="469"/>
      <c r="J6983" s="190">
        <v>12214720</v>
      </c>
      <c r="K6983" s="190">
        <v>10</v>
      </c>
      <c r="L6983" s="190">
        <v>12214720</v>
      </c>
      <c r="M6983" s="190">
        <v>10</v>
      </c>
      <c r="N6983" s="190">
        <v>12214720</v>
      </c>
      <c r="O6983" s="190">
        <v>10</v>
      </c>
      <c r="P6983" s="190"/>
      <c r="Q6983" s="190"/>
      <c r="R6983" s="190">
        <v>36644160</v>
      </c>
      <c r="S6983" s="300">
        <v>30</v>
      </c>
      <c r="T6983" s="207" t="s">
        <v>16420</v>
      </c>
      <c r="U6983" s="207"/>
      <c r="V6983" s="207"/>
      <c r="W6983" s="379"/>
    </row>
    <row r="6984" spans="1:23" s="102" customFormat="1" ht="131.25" x14ac:dyDescent="0.2">
      <c r="A6984" s="16">
        <v>6979</v>
      </c>
      <c r="B6984" s="207" t="s">
        <v>16510</v>
      </c>
      <c r="C6984" s="207" t="s">
        <v>16518</v>
      </c>
      <c r="D6984" s="207" t="s">
        <v>16519</v>
      </c>
      <c r="E6984" s="207" t="s">
        <v>16522</v>
      </c>
      <c r="F6984" s="207"/>
      <c r="G6984" s="102" t="s">
        <v>9680</v>
      </c>
      <c r="H6984" s="469"/>
      <c r="I6984" s="469"/>
      <c r="J6984" s="190">
        <v>277610589.40000004</v>
      </c>
      <c r="K6984" s="190">
        <v>20</v>
      </c>
      <c r="L6984" s="190">
        <v>277610589.40000004</v>
      </c>
      <c r="M6984" s="190">
        <v>20</v>
      </c>
      <c r="N6984" s="190">
        <v>277610589.40000004</v>
      </c>
      <c r="O6984" s="190">
        <v>20</v>
      </c>
      <c r="P6984" s="190"/>
      <c r="Q6984" s="190"/>
      <c r="R6984" s="190">
        <v>832831768.20000005</v>
      </c>
      <c r="S6984" s="300">
        <v>60</v>
      </c>
      <c r="T6984" s="207" t="s">
        <v>16420</v>
      </c>
      <c r="U6984" s="207"/>
      <c r="V6984" s="207"/>
      <c r="W6984" s="379"/>
    </row>
    <row r="6985" spans="1:23" s="102" customFormat="1" ht="93.75" x14ac:dyDescent="0.2">
      <c r="A6985" s="16">
        <v>6980</v>
      </c>
      <c r="B6985" s="207" t="s">
        <v>16510</v>
      </c>
      <c r="C6985" s="207" t="s">
        <v>16511</v>
      </c>
      <c r="D6985" s="207" t="s">
        <v>16512</v>
      </c>
      <c r="E6985" s="207" t="s">
        <v>16523</v>
      </c>
      <c r="F6985" s="207"/>
      <c r="G6985" s="102" t="s">
        <v>9680</v>
      </c>
      <c r="H6985" s="469"/>
      <c r="I6985" s="469"/>
      <c r="J6985" s="190">
        <v>47567482.199999996</v>
      </c>
      <c r="K6985" s="190">
        <v>10</v>
      </c>
      <c r="L6985" s="190">
        <v>47567482.199999996</v>
      </c>
      <c r="M6985" s="190">
        <v>10</v>
      </c>
      <c r="N6985" s="190">
        <v>47567482.199999996</v>
      </c>
      <c r="O6985" s="190">
        <v>10</v>
      </c>
      <c r="P6985" s="190"/>
      <c r="Q6985" s="190"/>
      <c r="R6985" s="190">
        <v>142702446.59999999</v>
      </c>
      <c r="S6985" s="300">
        <v>30</v>
      </c>
      <c r="T6985" s="207" t="s">
        <v>16420</v>
      </c>
      <c r="U6985" s="207"/>
      <c r="V6985" s="207"/>
      <c r="W6985" s="379"/>
    </row>
    <row r="6986" spans="1:23" s="102" customFormat="1" ht="131.25" x14ac:dyDescent="0.2">
      <c r="A6986" s="16">
        <v>6981</v>
      </c>
      <c r="B6986" s="207" t="s">
        <v>16510</v>
      </c>
      <c r="C6986" s="207" t="s">
        <v>16518</v>
      </c>
      <c r="D6986" s="207" t="s">
        <v>16519</v>
      </c>
      <c r="E6986" s="207" t="s">
        <v>16524</v>
      </c>
      <c r="F6986" s="207"/>
      <c r="G6986" s="102" t="s">
        <v>9680</v>
      </c>
      <c r="H6986" s="469"/>
      <c r="I6986" s="469"/>
      <c r="J6986" s="190">
        <v>319779250</v>
      </c>
      <c r="K6986" s="190">
        <v>20</v>
      </c>
      <c r="L6986" s="190">
        <v>319779250</v>
      </c>
      <c r="M6986" s="190">
        <v>20</v>
      </c>
      <c r="N6986" s="190">
        <v>319779250</v>
      </c>
      <c r="O6986" s="190">
        <v>20</v>
      </c>
      <c r="P6986" s="190"/>
      <c r="Q6986" s="190"/>
      <c r="R6986" s="190">
        <v>959337750</v>
      </c>
      <c r="S6986" s="300">
        <v>60</v>
      </c>
      <c r="T6986" s="207" t="s">
        <v>16420</v>
      </c>
      <c r="U6986" s="207"/>
      <c r="V6986" s="207"/>
      <c r="W6986" s="379"/>
    </row>
    <row r="6987" spans="1:23" s="102" customFormat="1" ht="93.75" x14ac:dyDescent="0.2">
      <c r="A6987" s="16">
        <v>6982</v>
      </c>
      <c r="B6987" s="207" t="s">
        <v>16510</v>
      </c>
      <c r="C6987" s="207" t="s">
        <v>16511</v>
      </c>
      <c r="D6987" s="207" t="s">
        <v>16512</v>
      </c>
      <c r="E6987" s="207" t="s">
        <v>16525</v>
      </c>
      <c r="F6987" s="207"/>
      <c r="G6987" s="102" t="s">
        <v>9680</v>
      </c>
      <c r="H6987" s="469"/>
      <c r="I6987" s="469"/>
      <c r="J6987" s="190">
        <v>69575053.600000009</v>
      </c>
      <c r="K6987" s="190">
        <v>10</v>
      </c>
      <c r="L6987" s="190">
        <v>69575053.600000009</v>
      </c>
      <c r="M6987" s="190">
        <v>10</v>
      </c>
      <c r="N6987" s="190">
        <v>69575053.600000009</v>
      </c>
      <c r="O6987" s="190">
        <v>10</v>
      </c>
      <c r="P6987" s="190"/>
      <c r="Q6987" s="190"/>
      <c r="R6987" s="190">
        <v>208725160.80000001</v>
      </c>
      <c r="S6987" s="300">
        <v>30</v>
      </c>
      <c r="T6987" s="207" t="s">
        <v>16420</v>
      </c>
      <c r="U6987" s="207"/>
      <c r="V6987" s="207"/>
      <c r="W6987" s="379"/>
    </row>
    <row r="6988" spans="1:23" s="102" customFormat="1" ht="131.25" x14ac:dyDescent="0.2">
      <c r="A6988" s="16">
        <v>6983</v>
      </c>
      <c r="B6988" s="207" t="s">
        <v>16510</v>
      </c>
      <c r="C6988" s="207" t="s">
        <v>16518</v>
      </c>
      <c r="D6988" s="207" t="s">
        <v>16519</v>
      </c>
      <c r="E6988" s="207" t="s">
        <v>16526</v>
      </c>
      <c r="F6988" s="207"/>
      <c r="G6988" s="102" t="s">
        <v>9680</v>
      </c>
      <c r="H6988" s="469"/>
      <c r="I6988" s="469"/>
      <c r="J6988" s="190">
        <v>160858982.20000002</v>
      </c>
      <c r="K6988" s="190">
        <v>10</v>
      </c>
      <c r="L6988" s="190">
        <v>160858982.20000002</v>
      </c>
      <c r="M6988" s="190">
        <v>10</v>
      </c>
      <c r="N6988" s="190">
        <v>160858982.20000002</v>
      </c>
      <c r="O6988" s="190">
        <v>10</v>
      </c>
      <c r="P6988" s="190"/>
      <c r="Q6988" s="190"/>
      <c r="R6988" s="190">
        <v>482576946.60000002</v>
      </c>
      <c r="S6988" s="300">
        <v>30</v>
      </c>
      <c r="T6988" s="207" t="s">
        <v>16420</v>
      </c>
      <c r="U6988" s="207"/>
      <c r="V6988" s="207"/>
      <c r="W6988" s="379"/>
    </row>
    <row r="6989" spans="1:23" s="102" customFormat="1" ht="131.25" x14ac:dyDescent="0.2">
      <c r="A6989" s="16">
        <v>6984</v>
      </c>
      <c r="B6989" s="39" t="s">
        <v>16510</v>
      </c>
      <c r="C6989" s="39" t="s">
        <v>16518</v>
      </c>
      <c r="D6989" s="39" t="s">
        <v>16519</v>
      </c>
      <c r="E6989" s="39" t="s">
        <v>16527</v>
      </c>
      <c r="F6989" s="39"/>
      <c r="G6989" s="102" t="s">
        <v>9680</v>
      </c>
      <c r="H6989" s="469"/>
      <c r="I6989" s="469"/>
      <c r="J6989" s="190">
        <v>617459892.89999998</v>
      </c>
      <c r="K6989" s="190">
        <v>30</v>
      </c>
      <c r="L6989" s="190">
        <v>617459892.89999998</v>
      </c>
      <c r="M6989" s="190">
        <v>30</v>
      </c>
      <c r="N6989" s="190">
        <v>617459892.89999998</v>
      </c>
      <c r="O6989" s="190">
        <v>30</v>
      </c>
      <c r="P6989" s="190"/>
      <c r="Q6989" s="190"/>
      <c r="R6989" s="190">
        <v>1852379678.6999998</v>
      </c>
      <c r="S6989" s="300">
        <v>90</v>
      </c>
      <c r="T6989" s="207" t="s">
        <v>16420</v>
      </c>
      <c r="U6989" s="207"/>
      <c r="V6989" s="207"/>
      <c r="W6989" s="379"/>
    </row>
    <row r="6990" spans="1:23" s="102" customFormat="1" ht="93.75" x14ac:dyDescent="0.2">
      <c r="A6990" s="16">
        <v>6985</v>
      </c>
      <c r="B6990" s="39" t="s">
        <v>16510</v>
      </c>
      <c r="C6990" s="39" t="s">
        <v>16511</v>
      </c>
      <c r="D6990" s="39" t="s">
        <v>16512</v>
      </c>
      <c r="E6990" s="39" t="s">
        <v>16528</v>
      </c>
      <c r="F6990" s="39"/>
      <c r="G6990" s="102" t="s">
        <v>9680</v>
      </c>
      <c r="H6990" s="469"/>
      <c r="I6990" s="469"/>
      <c r="J6990" s="190">
        <v>90041544.700000003</v>
      </c>
      <c r="K6990" s="190">
        <v>10</v>
      </c>
      <c r="L6990" s="190">
        <v>90041544.700000003</v>
      </c>
      <c r="M6990" s="190">
        <v>10</v>
      </c>
      <c r="N6990" s="190">
        <v>90041544.700000003</v>
      </c>
      <c r="O6990" s="190">
        <v>10</v>
      </c>
      <c r="P6990" s="190"/>
      <c r="Q6990" s="190"/>
      <c r="R6990" s="190">
        <v>270124634.10000002</v>
      </c>
      <c r="S6990" s="300">
        <v>30</v>
      </c>
      <c r="T6990" s="207" t="s">
        <v>16420</v>
      </c>
      <c r="U6990" s="207"/>
      <c r="V6990" s="207"/>
      <c r="W6990" s="379"/>
    </row>
    <row r="6991" spans="1:23" s="102" customFormat="1" ht="409.5" x14ac:dyDescent="0.2">
      <c r="A6991" s="16">
        <v>6986</v>
      </c>
      <c r="B6991" s="39" t="s">
        <v>16510</v>
      </c>
      <c r="C6991" s="39" t="s">
        <v>16518</v>
      </c>
      <c r="D6991" s="39" t="s">
        <v>16512</v>
      </c>
      <c r="E6991" s="39" t="s">
        <v>16529</v>
      </c>
      <c r="F6991" s="39"/>
      <c r="G6991" s="102" t="s">
        <v>9680</v>
      </c>
      <c r="H6991" s="469"/>
      <c r="I6991" s="469"/>
      <c r="J6991" s="190">
        <v>65358982.159999996</v>
      </c>
      <c r="K6991" s="190">
        <v>4</v>
      </c>
      <c r="L6991" s="190">
        <v>65358982.159999996</v>
      </c>
      <c r="M6991" s="190">
        <v>4</v>
      </c>
      <c r="N6991" s="190">
        <v>65358982.159999996</v>
      </c>
      <c r="O6991" s="190">
        <v>4</v>
      </c>
      <c r="P6991" s="190"/>
      <c r="Q6991" s="190"/>
      <c r="R6991" s="190">
        <v>196076946.47999999</v>
      </c>
      <c r="S6991" s="300">
        <v>12</v>
      </c>
      <c r="T6991" s="207" t="s">
        <v>16420</v>
      </c>
      <c r="U6991" s="207"/>
      <c r="V6991" s="207"/>
      <c r="W6991" s="379"/>
    </row>
    <row r="6992" spans="1:23" s="102" customFormat="1" ht="409.5" x14ac:dyDescent="0.2">
      <c r="A6992" s="16">
        <v>6987</v>
      </c>
      <c r="B6992" s="39" t="s">
        <v>16510</v>
      </c>
      <c r="C6992" s="39" t="s">
        <v>16518</v>
      </c>
      <c r="D6992" s="39" t="s">
        <v>16512</v>
      </c>
      <c r="E6992" s="39" t="s">
        <v>16530</v>
      </c>
      <c r="F6992" s="39"/>
      <c r="G6992" s="102" t="s">
        <v>9680</v>
      </c>
      <c r="H6992" s="469"/>
      <c r="I6992" s="469"/>
      <c r="J6992" s="190">
        <v>179139696.44999999</v>
      </c>
      <c r="K6992" s="190">
        <v>5</v>
      </c>
      <c r="L6992" s="190">
        <v>179139696.44999999</v>
      </c>
      <c r="M6992" s="190">
        <v>5</v>
      </c>
      <c r="N6992" s="190">
        <v>179139696.44999999</v>
      </c>
      <c r="O6992" s="190">
        <v>5</v>
      </c>
      <c r="P6992" s="190"/>
      <c r="Q6992" s="190"/>
      <c r="R6992" s="190">
        <v>537419089.3499999</v>
      </c>
      <c r="S6992" s="300">
        <v>15</v>
      </c>
      <c r="T6992" s="207" t="s">
        <v>16420</v>
      </c>
      <c r="U6992" s="207"/>
      <c r="V6992" s="207"/>
      <c r="W6992" s="379"/>
    </row>
    <row r="6993" spans="1:23" s="102" customFormat="1" ht="409.5" x14ac:dyDescent="0.2">
      <c r="A6993" s="16">
        <v>6988</v>
      </c>
      <c r="B6993" s="39" t="s">
        <v>16510</v>
      </c>
      <c r="C6993" s="39" t="s">
        <v>16518</v>
      </c>
      <c r="D6993" s="39" t="s">
        <v>16512</v>
      </c>
      <c r="E6993" s="39" t="s">
        <v>16531</v>
      </c>
      <c r="F6993" s="39"/>
      <c r="G6993" s="102" t="s">
        <v>9680</v>
      </c>
      <c r="H6993" s="469"/>
      <c r="I6993" s="469"/>
      <c r="J6993" s="190">
        <v>179139696.44999999</v>
      </c>
      <c r="K6993" s="190">
        <v>5</v>
      </c>
      <c r="L6993" s="190">
        <v>179139696.44999999</v>
      </c>
      <c r="M6993" s="190">
        <v>5</v>
      </c>
      <c r="N6993" s="190">
        <v>179139696.44999999</v>
      </c>
      <c r="O6993" s="190">
        <v>5</v>
      </c>
      <c r="P6993" s="190"/>
      <c r="Q6993" s="190"/>
      <c r="R6993" s="190">
        <v>537419089.3499999</v>
      </c>
      <c r="S6993" s="300">
        <v>15</v>
      </c>
      <c r="T6993" s="207" t="s">
        <v>16420</v>
      </c>
      <c r="U6993" s="207"/>
      <c r="V6993" s="207"/>
      <c r="W6993" s="379"/>
    </row>
    <row r="6994" spans="1:23" s="102" customFormat="1" ht="409.5" x14ac:dyDescent="0.2">
      <c r="A6994" s="16">
        <v>6989</v>
      </c>
      <c r="B6994" s="39" t="s">
        <v>14372</v>
      </c>
      <c r="C6994" s="39" t="s">
        <v>14373</v>
      </c>
      <c r="D6994" s="39" t="s">
        <v>14374</v>
      </c>
      <c r="E6994" s="39" t="s">
        <v>14375</v>
      </c>
      <c r="F6994" s="39"/>
      <c r="G6994" s="102" t="s">
        <v>9680</v>
      </c>
      <c r="H6994" s="469">
        <v>0</v>
      </c>
      <c r="I6994" s="469">
        <v>0</v>
      </c>
      <c r="J6994" s="190">
        <f>25960813*K6994</f>
        <v>778824390</v>
      </c>
      <c r="K6994" s="190">
        <v>30</v>
      </c>
      <c r="L6994" s="190">
        <f>25960813*10</f>
        <v>259608130</v>
      </c>
      <c r="M6994" s="190">
        <v>10</v>
      </c>
      <c r="N6994" s="190">
        <v>259608130</v>
      </c>
      <c r="O6994" s="190">
        <v>10</v>
      </c>
      <c r="P6994" s="190">
        <v>259608130</v>
      </c>
      <c r="Q6994" s="190">
        <v>10</v>
      </c>
      <c r="R6994" s="190">
        <f>J6994+L6994+N6994+P6994</f>
        <v>1557648780</v>
      </c>
      <c r="S6994" s="300">
        <f t="shared" ref="S6994:S7007" si="4">Q6994+O6994+M6994+K6994+I6994</f>
        <v>60</v>
      </c>
      <c r="T6994" s="207" t="s">
        <v>14376</v>
      </c>
      <c r="U6994" s="207" t="s">
        <v>2567</v>
      </c>
      <c r="V6994" s="207" t="s">
        <v>14377</v>
      </c>
      <c r="W6994" s="379"/>
    </row>
    <row r="6995" spans="1:23" s="1" customFormat="1" ht="262.5" x14ac:dyDescent="0.3">
      <c r="A6995" s="16">
        <v>6990</v>
      </c>
      <c r="B6995" s="39" t="s">
        <v>14378</v>
      </c>
      <c r="C6995" s="39" t="s">
        <v>14379</v>
      </c>
      <c r="D6995" s="39" t="s">
        <v>14380</v>
      </c>
      <c r="E6995" s="39" t="s">
        <v>14381</v>
      </c>
      <c r="F6995" s="36"/>
      <c r="G6995" s="102" t="s">
        <v>9680</v>
      </c>
      <c r="H6995" s="184">
        <v>120960000</v>
      </c>
      <c r="I6995" s="184">
        <v>280</v>
      </c>
      <c r="J6995" s="99"/>
      <c r="K6995" s="99"/>
      <c r="L6995" s="99">
        <v>31104000</v>
      </c>
      <c r="M6995" s="99">
        <v>72</v>
      </c>
      <c r="N6995" s="99">
        <v>29376000</v>
      </c>
      <c r="O6995" s="99">
        <v>68</v>
      </c>
      <c r="P6995" s="99">
        <v>29376000</v>
      </c>
      <c r="Q6995" s="99">
        <v>68</v>
      </c>
      <c r="R6995" s="300">
        <f>H6995+L6995+N6995+P6995</f>
        <v>210816000</v>
      </c>
      <c r="S6995" s="300">
        <f t="shared" si="4"/>
        <v>488</v>
      </c>
      <c r="T6995" s="215" t="s">
        <v>14382</v>
      </c>
      <c r="U6995" s="37"/>
      <c r="V6995" s="37"/>
    </row>
    <row r="6996" spans="1:23" s="1" customFormat="1" ht="356.25" x14ac:dyDescent="0.3">
      <c r="A6996" s="16">
        <v>6991</v>
      </c>
      <c r="B6996" s="39" t="s">
        <v>14364</v>
      </c>
      <c r="C6996" s="39" t="s">
        <v>14383</v>
      </c>
      <c r="D6996" s="39" t="s">
        <v>14366</v>
      </c>
      <c r="E6996" s="39" t="s">
        <v>14367</v>
      </c>
      <c r="F6996" s="36"/>
      <c r="G6996" s="102" t="s">
        <v>9680</v>
      </c>
      <c r="H6996" s="184"/>
      <c r="I6996" s="184"/>
      <c r="J6996" s="99">
        <v>129789000</v>
      </c>
      <c r="K6996" s="99">
        <v>108</v>
      </c>
      <c r="L6996" s="99">
        <v>173052000</v>
      </c>
      <c r="M6996" s="99">
        <v>144</v>
      </c>
      <c r="N6996" s="99">
        <v>173052000</v>
      </c>
      <c r="O6996" s="99">
        <v>144</v>
      </c>
      <c r="P6996" s="99">
        <v>173052000</v>
      </c>
      <c r="Q6996" s="99">
        <v>144</v>
      </c>
      <c r="R6996" s="300">
        <f>J6996+L6996+N6996+P6996</f>
        <v>648945000</v>
      </c>
      <c r="S6996" s="300">
        <f t="shared" si="4"/>
        <v>540</v>
      </c>
      <c r="T6996" s="215" t="s">
        <v>13873</v>
      </c>
      <c r="U6996" s="37"/>
      <c r="V6996" s="37"/>
    </row>
    <row r="6997" spans="1:23" s="1" customFormat="1" ht="409.5" x14ac:dyDescent="0.3">
      <c r="A6997" s="16">
        <v>6992</v>
      </c>
      <c r="B6997" s="39" t="s">
        <v>4200</v>
      </c>
      <c r="C6997" s="39" t="s">
        <v>4199</v>
      </c>
      <c r="D6997" s="39" t="s">
        <v>2493</v>
      </c>
      <c r="E6997" s="39" t="s">
        <v>9158</v>
      </c>
      <c r="F6997" s="36"/>
      <c r="G6997" s="102" t="s">
        <v>9680</v>
      </c>
      <c r="H6997" s="184">
        <v>170836600</v>
      </c>
      <c r="I6997" s="184">
        <v>2318</v>
      </c>
      <c r="J6997" s="99">
        <v>180232613</v>
      </c>
      <c r="K6997" s="99">
        <v>2318</v>
      </c>
      <c r="L6997" s="99">
        <v>177670064</v>
      </c>
      <c r="M6997" s="99">
        <v>2318</v>
      </c>
      <c r="N6997" s="99">
        <v>177670064</v>
      </c>
      <c r="O6997" s="99">
        <v>2318</v>
      </c>
      <c r="P6997" s="99">
        <v>177670064</v>
      </c>
      <c r="Q6997" s="99">
        <v>2318</v>
      </c>
      <c r="R6997" s="300">
        <v>884079405</v>
      </c>
      <c r="S6997" s="300">
        <f t="shared" si="4"/>
        <v>11590</v>
      </c>
      <c r="T6997" s="99" t="s">
        <v>9160</v>
      </c>
      <c r="U6997" s="37"/>
      <c r="V6997" s="37"/>
    </row>
    <row r="6998" spans="1:23" s="1" customFormat="1" ht="243.75" x14ac:dyDescent="0.3">
      <c r="A6998" s="16">
        <v>6993</v>
      </c>
      <c r="B6998" s="39" t="s">
        <v>9161</v>
      </c>
      <c r="C6998" s="39" t="s">
        <v>9162</v>
      </c>
      <c r="D6998" s="39" t="s">
        <v>9163</v>
      </c>
      <c r="E6998" s="39" t="s">
        <v>9164</v>
      </c>
      <c r="F6998" s="36"/>
      <c r="G6998" s="102" t="s">
        <v>9680</v>
      </c>
      <c r="H6998" s="184">
        <v>3835200</v>
      </c>
      <c r="I6998" s="184">
        <v>24</v>
      </c>
      <c r="J6998" s="99">
        <v>4046136</v>
      </c>
      <c r="K6998" s="99">
        <v>24</v>
      </c>
      <c r="L6998" s="99">
        <v>3988608</v>
      </c>
      <c r="M6998" s="99">
        <v>24</v>
      </c>
      <c r="N6998" s="99">
        <v>3988608</v>
      </c>
      <c r="O6998" s="99">
        <v>24</v>
      </c>
      <c r="P6998" s="99">
        <v>3988608</v>
      </c>
      <c r="Q6998" s="99">
        <v>24</v>
      </c>
      <c r="R6998" s="99">
        <v>19847160</v>
      </c>
      <c r="S6998" s="300">
        <f t="shared" si="4"/>
        <v>120</v>
      </c>
      <c r="T6998" s="99" t="s">
        <v>9160</v>
      </c>
      <c r="U6998" s="99" t="s">
        <v>83</v>
      </c>
      <c r="V6998" s="37"/>
    </row>
    <row r="6999" spans="1:23" s="1" customFormat="1" ht="243.75" x14ac:dyDescent="0.3">
      <c r="A6999" s="16">
        <v>6994</v>
      </c>
      <c r="B6999" s="39" t="s">
        <v>9161</v>
      </c>
      <c r="C6999" s="39" t="s">
        <v>9162</v>
      </c>
      <c r="D6999" s="39" t="s">
        <v>9163</v>
      </c>
      <c r="E6999" s="39" t="s">
        <v>9165</v>
      </c>
      <c r="F6999" s="36"/>
      <c r="G6999" s="102" t="s">
        <v>9680</v>
      </c>
      <c r="H6999" s="184">
        <v>3612600</v>
      </c>
      <c r="I6999" s="184">
        <v>27</v>
      </c>
      <c r="J6999" s="99">
        <v>3811293</v>
      </c>
      <c r="K6999" s="99">
        <v>27</v>
      </c>
      <c r="L6999" s="99">
        <v>3811293</v>
      </c>
      <c r="M6999" s="99">
        <v>27</v>
      </c>
      <c r="N6999" s="99">
        <v>3811293</v>
      </c>
      <c r="O6999" s="99">
        <v>27</v>
      </c>
      <c r="P6999" s="99">
        <v>3811293</v>
      </c>
      <c r="Q6999" s="99">
        <v>27</v>
      </c>
      <c r="R6999" s="99">
        <v>18857772</v>
      </c>
      <c r="S6999" s="300">
        <f t="shared" si="4"/>
        <v>135</v>
      </c>
      <c r="T6999" s="99" t="s">
        <v>9160</v>
      </c>
      <c r="U6999" s="99" t="s">
        <v>83</v>
      </c>
      <c r="V6999" s="37"/>
    </row>
    <row r="7000" spans="1:23" s="1" customFormat="1" ht="93.75" x14ac:dyDescent="0.3">
      <c r="A7000" s="16">
        <v>6995</v>
      </c>
      <c r="B7000" s="39" t="s">
        <v>9119</v>
      </c>
      <c r="C7000" s="39" t="s">
        <v>9166</v>
      </c>
      <c r="D7000" s="39" t="s">
        <v>9167</v>
      </c>
      <c r="E7000" s="39" t="s">
        <v>10972</v>
      </c>
      <c r="F7000" s="36"/>
      <c r="G7000" s="102" t="s">
        <v>9680</v>
      </c>
      <c r="H7000" s="184">
        <v>53400</v>
      </c>
      <c r="I7000" s="184">
        <v>6</v>
      </c>
      <c r="J7000" s="99">
        <v>56337</v>
      </c>
      <c r="K7000" s="99">
        <v>6</v>
      </c>
      <c r="L7000" s="99">
        <v>55536</v>
      </c>
      <c r="M7000" s="99">
        <v>6</v>
      </c>
      <c r="N7000" s="99">
        <v>55536</v>
      </c>
      <c r="O7000" s="99">
        <v>6</v>
      </c>
      <c r="P7000" s="99">
        <v>55536</v>
      </c>
      <c r="Q7000" s="99">
        <v>6</v>
      </c>
      <c r="R7000" s="99">
        <v>276345</v>
      </c>
      <c r="S7000" s="300">
        <f t="shared" si="4"/>
        <v>30</v>
      </c>
      <c r="T7000" s="99" t="s">
        <v>9160</v>
      </c>
      <c r="U7000" s="99" t="s">
        <v>83</v>
      </c>
      <c r="V7000" s="37"/>
    </row>
    <row r="7001" spans="1:23" s="1" customFormat="1" ht="75" x14ac:dyDescent="0.3">
      <c r="A7001" s="16">
        <v>6996</v>
      </c>
      <c r="B7001" s="39" t="s">
        <v>9119</v>
      </c>
      <c r="C7001" s="39" t="s">
        <v>9166</v>
      </c>
      <c r="D7001" s="39" t="s">
        <v>9167</v>
      </c>
      <c r="E7001" s="39" t="s">
        <v>9168</v>
      </c>
      <c r="F7001" s="36"/>
      <c r="G7001" s="102" t="s">
        <v>9680</v>
      </c>
      <c r="H7001" s="184">
        <v>932400</v>
      </c>
      <c r="I7001" s="184">
        <v>74</v>
      </c>
      <c r="J7001" s="99">
        <v>983682</v>
      </c>
      <c r="K7001" s="99">
        <v>74</v>
      </c>
      <c r="L7001" s="99">
        <v>969696</v>
      </c>
      <c r="M7001" s="99">
        <v>74</v>
      </c>
      <c r="N7001" s="99">
        <v>969696</v>
      </c>
      <c r="O7001" s="99">
        <v>74</v>
      </c>
      <c r="P7001" s="99">
        <v>969696</v>
      </c>
      <c r="Q7001" s="99">
        <v>74</v>
      </c>
      <c r="R7001" s="99">
        <v>4825170</v>
      </c>
      <c r="S7001" s="300">
        <f t="shared" si="4"/>
        <v>370</v>
      </c>
      <c r="T7001" s="99" t="s">
        <v>9160</v>
      </c>
      <c r="U7001" s="99" t="s">
        <v>83</v>
      </c>
      <c r="V7001" s="37"/>
    </row>
    <row r="7002" spans="1:23" s="1" customFormat="1" ht="93.75" x14ac:dyDescent="0.3">
      <c r="A7002" s="16">
        <v>6997</v>
      </c>
      <c r="B7002" s="39" t="s">
        <v>9169</v>
      </c>
      <c r="C7002" s="39" t="s">
        <v>9170</v>
      </c>
      <c r="D7002" s="39" t="s">
        <v>9171</v>
      </c>
      <c r="E7002" s="39" t="s">
        <v>9172</v>
      </c>
      <c r="F7002" s="36"/>
      <c r="G7002" s="102" t="s">
        <v>9680</v>
      </c>
      <c r="H7002" s="184">
        <v>1439440</v>
      </c>
      <c r="I7002" s="184">
        <v>95</v>
      </c>
      <c r="J7002" s="99">
        <v>1518609.2</v>
      </c>
      <c r="K7002" s="99">
        <v>95</v>
      </c>
      <c r="L7002" s="99">
        <v>1497017.6</v>
      </c>
      <c r="M7002" s="99">
        <v>95</v>
      </c>
      <c r="N7002" s="99">
        <v>1497017.6</v>
      </c>
      <c r="O7002" s="99">
        <v>95</v>
      </c>
      <c r="P7002" s="99">
        <v>1497017.6</v>
      </c>
      <c r="Q7002" s="99">
        <v>95</v>
      </c>
      <c r="R7002" s="99">
        <v>7449102</v>
      </c>
      <c r="S7002" s="300">
        <f t="shared" si="4"/>
        <v>475</v>
      </c>
      <c r="T7002" s="99" t="s">
        <v>9160</v>
      </c>
      <c r="U7002" s="99" t="s">
        <v>83</v>
      </c>
      <c r="V7002" s="37"/>
    </row>
    <row r="7003" spans="1:23" s="1" customFormat="1" ht="37.5" x14ac:dyDescent="0.3">
      <c r="A7003" s="16">
        <v>6998</v>
      </c>
      <c r="B7003" s="39" t="s">
        <v>10973</v>
      </c>
      <c r="C7003" s="39" t="s">
        <v>10974</v>
      </c>
      <c r="D7003" s="39" t="s">
        <v>10975</v>
      </c>
      <c r="E7003" s="39" t="s">
        <v>10976</v>
      </c>
      <c r="F7003" s="36"/>
      <c r="G7003" s="102" t="s">
        <v>9680</v>
      </c>
      <c r="H7003" s="184">
        <v>49856</v>
      </c>
      <c r="I7003" s="184">
        <v>19</v>
      </c>
      <c r="J7003" s="99">
        <v>52598.079999999994</v>
      </c>
      <c r="K7003" s="99">
        <v>19</v>
      </c>
      <c r="L7003" s="99">
        <v>51850.239999999998</v>
      </c>
      <c r="M7003" s="99">
        <v>19</v>
      </c>
      <c r="N7003" s="99">
        <v>51850.239999999998</v>
      </c>
      <c r="O7003" s="99">
        <v>19</v>
      </c>
      <c r="P7003" s="99">
        <v>51850.239999999998</v>
      </c>
      <c r="Q7003" s="99">
        <v>19</v>
      </c>
      <c r="R7003" s="99">
        <v>258004.79999999996</v>
      </c>
      <c r="S7003" s="300">
        <f t="shared" si="4"/>
        <v>95</v>
      </c>
      <c r="T7003" s="99" t="s">
        <v>9160</v>
      </c>
      <c r="U7003" s="99" t="s">
        <v>83</v>
      </c>
      <c r="V7003" s="37"/>
    </row>
    <row r="7004" spans="1:23" s="1" customFormat="1" ht="409.5" x14ac:dyDescent="0.3">
      <c r="A7004" s="16">
        <v>6999</v>
      </c>
      <c r="B7004" s="39" t="s">
        <v>6525</v>
      </c>
      <c r="C7004" s="39" t="s">
        <v>9173</v>
      </c>
      <c r="D7004" s="39" t="s">
        <v>9174</v>
      </c>
      <c r="E7004" s="39" t="s">
        <v>9175</v>
      </c>
      <c r="F7004" s="36"/>
      <c r="G7004" s="102" t="s">
        <v>9680</v>
      </c>
      <c r="H7004" s="184">
        <v>18760000</v>
      </c>
      <c r="I7004" s="184">
        <v>536</v>
      </c>
      <c r="J7004" s="99">
        <v>19791800</v>
      </c>
      <c r="K7004" s="99">
        <v>536</v>
      </c>
      <c r="L7004" s="99">
        <v>19510400</v>
      </c>
      <c r="M7004" s="99">
        <v>536</v>
      </c>
      <c r="N7004" s="99">
        <v>19510400</v>
      </c>
      <c r="O7004" s="99">
        <v>536</v>
      </c>
      <c r="P7004" s="99">
        <v>19510400</v>
      </c>
      <c r="Q7004" s="99">
        <v>536</v>
      </c>
      <c r="R7004" s="99">
        <v>97083000</v>
      </c>
      <c r="S7004" s="300">
        <f t="shared" si="4"/>
        <v>2680</v>
      </c>
      <c r="T7004" s="99" t="s">
        <v>9160</v>
      </c>
      <c r="U7004" s="99" t="s">
        <v>83</v>
      </c>
      <c r="V7004" s="37"/>
    </row>
    <row r="7005" spans="1:23" s="1" customFormat="1" ht="168.75" x14ac:dyDescent="0.3">
      <c r="A7005" s="16">
        <v>7000</v>
      </c>
      <c r="B7005" s="39" t="s">
        <v>16532</v>
      </c>
      <c r="C7005" s="39" t="s">
        <v>14384</v>
      </c>
      <c r="D7005" s="39" t="s">
        <v>16533</v>
      </c>
      <c r="E7005" s="39" t="s">
        <v>16534</v>
      </c>
      <c r="F7005" s="36"/>
      <c r="G7005" s="99" t="s">
        <v>1571</v>
      </c>
      <c r="H7005" s="184"/>
      <c r="I7005" s="184">
        <v>347518</v>
      </c>
      <c r="J7005" s="99"/>
      <c r="K7005" s="99">
        <v>282672</v>
      </c>
      <c r="L7005" s="99"/>
      <c r="M7005" s="99">
        <v>411840</v>
      </c>
      <c r="N7005" s="99"/>
      <c r="O7005" s="99">
        <v>411840</v>
      </c>
      <c r="P7005" s="99"/>
      <c r="Q7005" s="99">
        <v>441792</v>
      </c>
      <c r="R7005" s="99">
        <v>1895662</v>
      </c>
      <c r="S7005" s="300">
        <f t="shared" si="4"/>
        <v>1895662</v>
      </c>
      <c r="T7005" s="99" t="s">
        <v>14385</v>
      </c>
      <c r="U7005" s="99"/>
      <c r="V7005" s="37"/>
    </row>
    <row r="7006" spans="1:23" s="1" customFormat="1" ht="93.75" x14ac:dyDescent="0.3">
      <c r="A7006" s="16">
        <v>7001</v>
      </c>
      <c r="B7006" s="39" t="s">
        <v>16535</v>
      </c>
      <c r="C7006" s="39" t="s">
        <v>16536</v>
      </c>
      <c r="D7006" s="39" t="s">
        <v>16537</v>
      </c>
      <c r="E7006" s="39" t="s">
        <v>16538</v>
      </c>
      <c r="F7006" s="36"/>
      <c r="G7006" s="99" t="s">
        <v>13868</v>
      </c>
      <c r="H7006" s="184"/>
      <c r="I7006" s="184">
        <v>200000</v>
      </c>
      <c r="J7006" s="99"/>
      <c r="K7006" s="99">
        <v>200000</v>
      </c>
      <c r="L7006" s="99"/>
      <c r="M7006" s="99">
        <v>200000</v>
      </c>
      <c r="N7006" s="99"/>
      <c r="O7006" s="99">
        <v>200000</v>
      </c>
      <c r="P7006" s="99"/>
      <c r="Q7006" s="99">
        <v>200000</v>
      </c>
      <c r="R7006" s="99">
        <v>1000000</v>
      </c>
      <c r="S7006" s="300">
        <f t="shared" si="4"/>
        <v>1000000</v>
      </c>
      <c r="T7006" s="99" t="s">
        <v>14385</v>
      </c>
      <c r="U7006" s="99"/>
      <c r="V7006" s="37"/>
    </row>
    <row r="7007" spans="1:23" s="1" customFormat="1" ht="409.5" x14ac:dyDescent="0.3">
      <c r="A7007" s="16">
        <v>7002</v>
      </c>
      <c r="B7007" s="39" t="s">
        <v>14372</v>
      </c>
      <c r="C7007" s="39" t="s">
        <v>14373</v>
      </c>
      <c r="D7007" s="39" t="s">
        <v>14374</v>
      </c>
      <c r="E7007" s="39" t="s">
        <v>14375</v>
      </c>
      <c r="F7007" s="36"/>
      <c r="G7007" s="102" t="s">
        <v>9680</v>
      </c>
      <c r="H7007" s="184">
        <v>0</v>
      </c>
      <c r="I7007" s="184">
        <v>0</v>
      </c>
      <c r="J7007" s="380">
        <f>25960813*K7007</f>
        <v>778824390</v>
      </c>
      <c r="K7007" s="99">
        <v>30</v>
      </c>
      <c r="L7007" s="380">
        <f>25960813*10</f>
        <v>259608130</v>
      </c>
      <c r="M7007" s="380">
        <v>10</v>
      </c>
      <c r="N7007" s="380">
        <v>259608130</v>
      </c>
      <c r="O7007" s="380">
        <v>10</v>
      </c>
      <c r="P7007" s="380">
        <v>259608130</v>
      </c>
      <c r="Q7007" s="99">
        <v>10</v>
      </c>
      <c r="R7007" s="300">
        <f>J7007+L7007+N7007+P7007</f>
        <v>1557648780</v>
      </c>
      <c r="S7007" s="300">
        <f t="shared" si="4"/>
        <v>60</v>
      </c>
      <c r="T7007" s="215" t="s">
        <v>14376</v>
      </c>
      <c r="U7007" s="215" t="s">
        <v>2567</v>
      </c>
      <c r="V7007" s="215" t="s">
        <v>14377</v>
      </c>
    </row>
    <row r="7008" spans="1:23" s="3" customFormat="1" ht="46.5" customHeight="1" x14ac:dyDescent="0.2">
      <c r="A7008" s="16">
        <v>7003</v>
      </c>
      <c r="B7008" s="21" t="s">
        <v>773</v>
      </c>
      <c r="C7008" s="16" t="s">
        <v>11546</v>
      </c>
      <c r="D7008" s="16" t="s">
        <v>11547</v>
      </c>
      <c r="E7008" s="16" t="s">
        <v>11548</v>
      </c>
      <c r="G7008" s="16" t="s">
        <v>82</v>
      </c>
      <c r="H7008" s="462">
        <v>170716000</v>
      </c>
      <c r="I7008" s="461">
        <v>52</v>
      </c>
      <c r="J7008" s="29">
        <v>170716000</v>
      </c>
      <c r="K7008" s="31">
        <v>52</v>
      </c>
      <c r="L7008" s="29">
        <v>170716000</v>
      </c>
      <c r="M7008" s="31">
        <v>52</v>
      </c>
      <c r="N7008" s="29">
        <v>170716000</v>
      </c>
      <c r="O7008" s="31">
        <v>52</v>
      </c>
      <c r="P7008" s="29">
        <v>170716000</v>
      </c>
      <c r="Q7008" s="16">
        <f>S7008+I7008+K7008+M7008+O7008</f>
        <v>260</v>
      </c>
      <c r="R7008" s="16">
        <f t="shared" ref="R7008:S7023" si="5">H7008+J7008+L7008+N7008+P7008</f>
        <v>853580000</v>
      </c>
      <c r="S7008" s="31">
        <v>52</v>
      </c>
      <c r="T7008" s="16" t="s">
        <v>819</v>
      </c>
      <c r="U7008" s="16"/>
      <c r="V7008" s="16"/>
    </row>
    <row r="7009" spans="1:22" s="3" customFormat="1" ht="35.25" customHeight="1" x14ac:dyDescent="0.2">
      <c r="A7009" s="16">
        <v>7004</v>
      </c>
      <c r="B7009" s="21" t="s">
        <v>773</v>
      </c>
      <c r="C7009" s="16" t="s">
        <v>7135</v>
      </c>
      <c r="D7009" s="16" t="s">
        <v>7136</v>
      </c>
      <c r="E7009" s="16" t="s">
        <v>11549</v>
      </c>
      <c r="G7009" s="16" t="s">
        <v>82</v>
      </c>
      <c r="H7009" s="251">
        <v>82551000</v>
      </c>
      <c r="I7009" s="251">
        <v>21</v>
      </c>
      <c r="J7009" s="16">
        <v>82551000</v>
      </c>
      <c r="K7009" s="16">
        <v>21</v>
      </c>
      <c r="L7009" s="16">
        <v>82551000</v>
      </c>
      <c r="M7009" s="16">
        <v>21</v>
      </c>
      <c r="N7009" s="16">
        <v>82551000</v>
      </c>
      <c r="O7009" s="16">
        <v>21</v>
      </c>
      <c r="P7009" s="16">
        <v>82551000</v>
      </c>
      <c r="Q7009" s="16">
        <f>S7009+I7009+K7009+M7009+O7009</f>
        <v>105</v>
      </c>
      <c r="R7009" s="16">
        <f t="shared" si="5"/>
        <v>412755000</v>
      </c>
      <c r="S7009" s="16">
        <v>21</v>
      </c>
      <c r="T7009" s="16" t="s">
        <v>819</v>
      </c>
      <c r="U7009" s="16"/>
      <c r="V7009" s="16"/>
    </row>
    <row r="7010" spans="1:22" s="381" customFormat="1" ht="45.75" customHeight="1" x14ac:dyDescent="0.2">
      <c r="A7010" s="16">
        <v>7005</v>
      </c>
      <c r="B7010" s="383" t="s">
        <v>11533</v>
      </c>
      <c r="C7010" s="383" t="s">
        <v>1828</v>
      </c>
      <c r="D7010" s="383" t="s">
        <v>11534</v>
      </c>
      <c r="E7010" s="383" t="s">
        <v>11535</v>
      </c>
      <c r="F7010" s="384"/>
      <c r="G7010" s="383" t="s">
        <v>49</v>
      </c>
      <c r="H7010" s="427">
        <v>71711000</v>
      </c>
      <c r="I7010" s="512">
        <v>1</v>
      </c>
      <c r="J7010" s="383"/>
      <c r="K7010" s="383"/>
      <c r="L7010" s="383">
        <v>75296550</v>
      </c>
      <c r="M7010" s="383">
        <v>1</v>
      </c>
      <c r="N7010" s="383"/>
      <c r="O7010" s="383"/>
      <c r="P7010" s="383"/>
      <c r="Q7010" s="383"/>
      <c r="R7010" s="16">
        <f t="shared" si="5"/>
        <v>147007550</v>
      </c>
      <c r="S7010" s="16">
        <v>21</v>
      </c>
      <c r="T7010" s="383"/>
      <c r="U7010" s="383" t="s">
        <v>35</v>
      </c>
      <c r="V7010" s="383" t="s">
        <v>11536</v>
      </c>
    </row>
    <row r="7011" spans="1:22" s="381" customFormat="1" ht="51" customHeight="1" x14ac:dyDescent="0.2">
      <c r="A7011" s="16">
        <v>7006</v>
      </c>
      <c r="B7011" s="383" t="s">
        <v>11537</v>
      </c>
      <c r="C7011" s="383" t="s">
        <v>1828</v>
      </c>
      <c r="D7011" s="383" t="s">
        <v>11538</v>
      </c>
      <c r="E7011" s="383" t="s">
        <v>11539</v>
      </c>
      <c r="F7011" s="384"/>
      <c r="G7011" s="383" t="s">
        <v>49</v>
      </c>
      <c r="H7011" s="427">
        <v>44200700</v>
      </c>
      <c r="I7011" s="512">
        <v>1</v>
      </c>
      <c r="J7011" s="383"/>
      <c r="K7011" s="383"/>
      <c r="L7011" s="383"/>
      <c r="M7011" s="383"/>
      <c r="N7011" s="383"/>
      <c r="O7011" s="383"/>
      <c r="P7011" s="383"/>
      <c r="Q7011" s="383"/>
      <c r="R7011" s="16">
        <f t="shared" si="5"/>
        <v>44200700</v>
      </c>
      <c r="S7011" s="16">
        <v>21</v>
      </c>
      <c r="T7011" s="383"/>
      <c r="U7011" s="383" t="s">
        <v>83</v>
      </c>
      <c r="V7011" s="383" t="s">
        <v>11540</v>
      </c>
    </row>
    <row r="7012" spans="1:22" s="382" customFormat="1" ht="63" x14ac:dyDescent="0.25">
      <c r="A7012" s="16">
        <v>7007</v>
      </c>
      <c r="B7012" s="383" t="s">
        <v>11533</v>
      </c>
      <c r="C7012" s="383" t="s">
        <v>1828</v>
      </c>
      <c r="D7012" s="383" t="s">
        <v>11541</v>
      </c>
      <c r="E7012" s="383" t="s">
        <v>11542</v>
      </c>
      <c r="F7012" s="384"/>
      <c r="G7012" s="383" t="s">
        <v>49</v>
      </c>
      <c r="H7012" s="427">
        <v>26729000</v>
      </c>
      <c r="I7012" s="512">
        <v>1</v>
      </c>
      <c r="J7012" s="383"/>
      <c r="K7012" s="383"/>
      <c r="L7012" s="383"/>
      <c r="M7012" s="383"/>
      <c r="N7012" s="383"/>
      <c r="O7012" s="383"/>
      <c r="P7012" s="383"/>
      <c r="Q7012" s="383"/>
      <c r="R7012" s="16">
        <f t="shared" si="5"/>
        <v>26729000</v>
      </c>
      <c r="S7012" s="16">
        <v>21</v>
      </c>
      <c r="T7012" s="383"/>
      <c r="U7012" s="383" t="s">
        <v>35</v>
      </c>
      <c r="V7012" s="383" t="s">
        <v>11536</v>
      </c>
    </row>
    <row r="7013" spans="1:22" s="382" customFormat="1" ht="51.75" customHeight="1" x14ac:dyDescent="0.25">
      <c r="A7013" s="16">
        <v>7008</v>
      </c>
      <c r="B7013" s="383" t="s">
        <v>11533</v>
      </c>
      <c r="C7013" s="383" t="s">
        <v>1828</v>
      </c>
      <c r="D7013" s="383" t="s">
        <v>11543</v>
      </c>
      <c r="E7013" s="383" t="s">
        <v>11544</v>
      </c>
      <c r="F7013" s="384"/>
      <c r="G7013" s="383" t="s">
        <v>49</v>
      </c>
      <c r="H7013" s="427"/>
      <c r="I7013" s="427"/>
      <c r="J7013" s="383">
        <v>28332740</v>
      </c>
      <c r="K7013" s="385">
        <v>1</v>
      </c>
      <c r="L7013" s="385"/>
      <c r="M7013" s="383"/>
      <c r="N7013" s="383"/>
      <c r="O7013" s="383"/>
      <c r="P7013" s="383"/>
      <c r="Q7013" s="383"/>
      <c r="R7013" s="16">
        <f t="shared" si="5"/>
        <v>28332740</v>
      </c>
      <c r="S7013" s="16">
        <v>21</v>
      </c>
      <c r="T7013" s="383"/>
      <c r="U7013" s="383" t="s">
        <v>35</v>
      </c>
      <c r="V7013" s="383" t="s">
        <v>11536</v>
      </c>
    </row>
    <row r="7014" spans="1:22" s="382" customFormat="1" ht="46.5" customHeight="1" x14ac:dyDescent="0.25">
      <c r="A7014" s="16">
        <v>7009</v>
      </c>
      <c r="B7014" s="383" t="s">
        <v>11533</v>
      </c>
      <c r="C7014" s="383" t="s">
        <v>1828</v>
      </c>
      <c r="D7014" s="383" t="s">
        <v>11545</v>
      </c>
      <c r="E7014" s="383" t="s">
        <v>11535</v>
      </c>
      <c r="F7014" s="384"/>
      <c r="G7014" s="383" t="s">
        <v>49</v>
      </c>
      <c r="H7014" s="427"/>
      <c r="I7014" s="427"/>
      <c r="J7014" s="383"/>
      <c r="K7014" s="385"/>
      <c r="L7014" s="383">
        <v>75296550</v>
      </c>
      <c r="M7014" s="383">
        <v>1</v>
      </c>
      <c r="N7014" s="383"/>
      <c r="O7014" s="383"/>
      <c r="P7014" s="383"/>
      <c r="Q7014" s="383"/>
      <c r="R7014" s="16">
        <f t="shared" si="5"/>
        <v>75296550</v>
      </c>
      <c r="S7014" s="16">
        <v>21</v>
      </c>
      <c r="T7014" s="383"/>
      <c r="U7014" s="383" t="s">
        <v>35</v>
      </c>
      <c r="V7014" s="383" t="s">
        <v>11536</v>
      </c>
    </row>
    <row r="7015" spans="1:22" s="60" customFormat="1" ht="112.5" customHeight="1" x14ac:dyDescent="0.2">
      <c r="A7015" s="16">
        <v>7010</v>
      </c>
      <c r="B7015" s="134" t="s">
        <v>11550</v>
      </c>
      <c r="C7015" s="134" t="s">
        <v>11551</v>
      </c>
      <c r="D7015" s="35" t="s">
        <v>11552</v>
      </c>
      <c r="E7015" s="134" t="s">
        <v>11553</v>
      </c>
      <c r="F7015" s="134"/>
      <c r="G7015" s="35" t="s">
        <v>24</v>
      </c>
      <c r="H7015" s="308">
        <v>3233681708.0832</v>
      </c>
      <c r="I7015" s="308">
        <v>2694734.7567359991</v>
      </c>
      <c r="J7015" s="35">
        <f>K7015*1215</f>
        <v>3166721592.2999997</v>
      </c>
      <c r="K7015" s="35">
        <v>2606355.2199999997</v>
      </c>
      <c r="L7015" s="35">
        <f>M7015*1275.75</f>
        <v>3319031462.6699996</v>
      </c>
      <c r="M7015" s="35">
        <v>2601631.5599999996</v>
      </c>
      <c r="N7015" s="35">
        <f>O7015*1339.538</f>
        <v>3850431440.9289198</v>
      </c>
      <c r="O7015" s="35">
        <v>2874447.34</v>
      </c>
      <c r="P7015" s="35">
        <f>Q7015*1406.514</f>
        <v>3659231211.9818392</v>
      </c>
      <c r="Q7015" s="35">
        <v>2601631.5599999996</v>
      </c>
      <c r="R7015" s="16">
        <f t="shared" si="5"/>
        <v>17229097415.963959</v>
      </c>
      <c r="S7015" s="35">
        <f t="shared" ref="S7015" si="6">I7015+K7015+M7015+O7015+Q7015</f>
        <v>13378800.436735999</v>
      </c>
      <c r="T7015" s="134" t="s">
        <v>6868</v>
      </c>
      <c r="U7015" s="134" t="s">
        <v>83</v>
      </c>
      <c r="V7015" s="35" t="s">
        <v>6955</v>
      </c>
    </row>
    <row r="7016" spans="1:22" s="60" customFormat="1" ht="131.25" customHeight="1" x14ac:dyDescent="0.2">
      <c r="A7016" s="16">
        <v>7011</v>
      </c>
      <c r="B7016" s="134" t="s">
        <v>11554</v>
      </c>
      <c r="C7016" s="134" t="s">
        <v>11555</v>
      </c>
      <c r="D7016" s="35" t="s">
        <v>11556</v>
      </c>
      <c r="E7016" s="134" t="s">
        <v>11557</v>
      </c>
      <c r="F7016" s="134"/>
      <c r="G7016" s="35" t="s">
        <v>24</v>
      </c>
      <c r="H7016" s="308">
        <v>902480300.98490894</v>
      </c>
      <c r="I7016" s="308">
        <v>467122.30899839994</v>
      </c>
      <c r="J7016" s="35">
        <f>K7016*1347.5</f>
        <v>608803252.94249988</v>
      </c>
      <c r="K7016" s="35">
        <v>451802.04299999995</v>
      </c>
      <c r="L7016" s="35">
        <f>M7016*1414.875</f>
        <v>638084874.90824997</v>
      </c>
      <c r="M7016" s="35">
        <v>450983.21399999998</v>
      </c>
      <c r="N7016" s="35">
        <f>O7016*1485.62</f>
        <v>740247039.57401991</v>
      </c>
      <c r="O7016" s="35">
        <v>498274.821</v>
      </c>
      <c r="P7016" s="35">
        <f>Q7016*1559.89</f>
        <v>703484205.68646002</v>
      </c>
      <c r="Q7016" s="35">
        <v>450983.21399999998</v>
      </c>
      <c r="R7016" s="16">
        <f t="shared" si="5"/>
        <v>3593099674.0961385</v>
      </c>
      <c r="S7016" s="16">
        <v>21</v>
      </c>
      <c r="T7016" s="134" t="s">
        <v>6868</v>
      </c>
      <c r="U7016" s="134" t="s">
        <v>11558</v>
      </c>
      <c r="V7016" s="35" t="s">
        <v>11559</v>
      </c>
    </row>
    <row r="7017" spans="1:22" s="1" customFormat="1" x14ac:dyDescent="0.3">
      <c r="A7017" s="16">
        <v>7012</v>
      </c>
      <c r="B7017" s="236" t="s">
        <v>16540</v>
      </c>
      <c r="C7017" s="236" t="s">
        <v>16541</v>
      </c>
      <c r="D7017" s="236" t="s">
        <v>16542</v>
      </c>
      <c r="E7017" s="236" t="s">
        <v>16543</v>
      </c>
      <c r="F7017" s="236"/>
      <c r="G7017" s="236" t="s">
        <v>1493</v>
      </c>
      <c r="H7017" s="513"/>
      <c r="I7017" s="513"/>
      <c r="J7017" s="215">
        <v>502000</v>
      </c>
      <c r="K7017" s="215">
        <v>80</v>
      </c>
      <c r="L7017" s="236"/>
      <c r="M7017" s="236"/>
      <c r="N7017" s="236"/>
      <c r="O7017" s="236"/>
      <c r="P7017" s="236"/>
      <c r="Q7017" s="236"/>
      <c r="R7017" s="16">
        <f t="shared" si="5"/>
        <v>502000</v>
      </c>
      <c r="S7017" s="16">
        <f>I7017+K7017+M7017+O7017+Q7017</f>
        <v>80</v>
      </c>
      <c r="T7017" s="387" t="s">
        <v>16544</v>
      </c>
      <c r="U7017" s="236" t="s">
        <v>35</v>
      </c>
      <c r="V7017" s="388" t="s">
        <v>16545</v>
      </c>
    </row>
    <row r="7018" spans="1:22" s="1" customFormat="1" x14ac:dyDescent="0.3">
      <c r="A7018" s="16">
        <v>7013</v>
      </c>
      <c r="B7018" s="236" t="s">
        <v>16540</v>
      </c>
      <c r="C7018" s="236" t="s">
        <v>16541</v>
      </c>
      <c r="D7018" s="236" t="s">
        <v>16542</v>
      </c>
      <c r="E7018" s="236" t="s">
        <v>16546</v>
      </c>
      <c r="F7018" s="236"/>
      <c r="G7018" s="236" t="s">
        <v>1493</v>
      </c>
      <c r="H7018" s="513"/>
      <c r="I7018" s="513"/>
      <c r="J7018" s="215">
        <v>75600</v>
      </c>
      <c r="K7018" s="215">
        <v>12</v>
      </c>
      <c r="L7018" s="236"/>
      <c r="M7018" s="236"/>
      <c r="N7018" s="236"/>
      <c r="O7018" s="236"/>
      <c r="P7018" s="236"/>
      <c r="Q7018" s="236"/>
      <c r="R7018" s="16">
        <f t="shared" si="5"/>
        <v>75600</v>
      </c>
      <c r="S7018" s="16">
        <f t="shared" si="5"/>
        <v>12</v>
      </c>
      <c r="T7018" s="387" t="s">
        <v>16544</v>
      </c>
      <c r="U7018" s="236" t="s">
        <v>35</v>
      </c>
      <c r="V7018" s="388" t="s">
        <v>16545</v>
      </c>
    </row>
    <row r="7019" spans="1:22" s="1" customFormat="1" x14ac:dyDescent="0.3">
      <c r="A7019" s="16">
        <v>7014</v>
      </c>
      <c r="B7019" s="236" t="s">
        <v>16540</v>
      </c>
      <c r="C7019" s="236" t="s">
        <v>16547</v>
      </c>
      <c r="D7019" s="236" t="s">
        <v>16548</v>
      </c>
      <c r="E7019" s="236" t="s">
        <v>16549</v>
      </c>
      <c r="F7019" s="236"/>
      <c r="G7019" s="236" t="s">
        <v>1493</v>
      </c>
      <c r="H7019" s="513"/>
      <c r="I7019" s="513"/>
      <c r="J7019" s="215">
        <v>1020600</v>
      </c>
      <c r="K7019" s="215">
        <v>162</v>
      </c>
      <c r="L7019" s="236"/>
      <c r="M7019" s="236"/>
      <c r="N7019" s="236"/>
      <c r="O7019" s="236"/>
      <c r="P7019" s="236"/>
      <c r="Q7019" s="236"/>
      <c r="R7019" s="16">
        <f t="shared" si="5"/>
        <v>1020600</v>
      </c>
      <c r="S7019" s="16">
        <f t="shared" si="5"/>
        <v>162</v>
      </c>
      <c r="T7019" s="387" t="s">
        <v>16544</v>
      </c>
      <c r="U7019" s="236" t="s">
        <v>35</v>
      </c>
      <c r="V7019" s="388" t="s">
        <v>16545</v>
      </c>
    </row>
    <row r="7020" spans="1:22" s="1" customFormat="1" x14ac:dyDescent="0.3">
      <c r="A7020" s="16">
        <v>7015</v>
      </c>
      <c r="B7020" s="236" t="s">
        <v>16540</v>
      </c>
      <c r="C7020" s="236" t="s">
        <v>16541</v>
      </c>
      <c r="D7020" s="236" t="s">
        <v>16542</v>
      </c>
      <c r="E7020" s="236" t="s">
        <v>16550</v>
      </c>
      <c r="F7020" s="236"/>
      <c r="G7020" s="236" t="s">
        <v>1493</v>
      </c>
      <c r="H7020" s="513"/>
      <c r="I7020" s="513"/>
      <c r="J7020" s="215">
        <v>2486760</v>
      </c>
      <c r="K7020" s="215">
        <v>276</v>
      </c>
      <c r="L7020" s="236"/>
      <c r="M7020" s="236"/>
      <c r="N7020" s="236"/>
      <c r="O7020" s="236"/>
      <c r="P7020" s="236"/>
      <c r="Q7020" s="236"/>
      <c r="R7020" s="16">
        <f t="shared" si="5"/>
        <v>2486760</v>
      </c>
      <c r="S7020" s="16">
        <f t="shared" si="5"/>
        <v>276</v>
      </c>
      <c r="T7020" s="387" t="s">
        <v>16544</v>
      </c>
      <c r="U7020" s="236" t="s">
        <v>35</v>
      </c>
      <c r="V7020" s="388" t="s">
        <v>16545</v>
      </c>
    </row>
    <row r="7021" spans="1:22" s="1" customFormat="1" x14ac:dyDescent="0.3">
      <c r="A7021" s="16">
        <v>7016</v>
      </c>
      <c r="B7021" s="236" t="s">
        <v>16540</v>
      </c>
      <c r="C7021" s="236" t="s">
        <v>16547</v>
      </c>
      <c r="D7021" s="236" t="s">
        <v>16548</v>
      </c>
      <c r="E7021" s="236" t="s">
        <v>16551</v>
      </c>
      <c r="F7021" s="236"/>
      <c r="G7021" s="236" t="s">
        <v>1493</v>
      </c>
      <c r="H7021" s="513"/>
      <c r="I7021" s="513"/>
      <c r="J7021" s="215">
        <v>21993410</v>
      </c>
      <c r="K7021" s="215">
        <v>2441</v>
      </c>
      <c r="L7021" s="236"/>
      <c r="M7021" s="236"/>
      <c r="N7021" s="236"/>
      <c r="O7021" s="236"/>
      <c r="P7021" s="236"/>
      <c r="Q7021" s="236"/>
      <c r="R7021" s="16">
        <f t="shared" si="5"/>
        <v>21993410</v>
      </c>
      <c r="S7021" s="16">
        <f t="shared" si="5"/>
        <v>2441</v>
      </c>
      <c r="T7021" s="387" t="s">
        <v>16544</v>
      </c>
      <c r="U7021" s="236" t="s">
        <v>35</v>
      </c>
      <c r="V7021" s="388" t="s">
        <v>16545</v>
      </c>
    </row>
    <row r="7022" spans="1:22" s="1" customFormat="1" x14ac:dyDescent="0.3">
      <c r="A7022" s="16">
        <v>7017</v>
      </c>
      <c r="B7022" s="236" t="s">
        <v>16540</v>
      </c>
      <c r="C7022" s="236" t="s">
        <v>16541</v>
      </c>
      <c r="D7022" s="236" t="s">
        <v>16542</v>
      </c>
      <c r="E7022" s="236" t="s">
        <v>16552</v>
      </c>
      <c r="F7022" s="236"/>
      <c r="G7022" s="236" t="s">
        <v>1493</v>
      </c>
      <c r="H7022" s="513"/>
      <c r="I7022" s="513"/>
      <c r="J7022" s="215">
        <v>44320</v>
      </c>
      <c r="K7022" s="215">
        <v>4</v>
      </c>
      <c r="L7022" s="236"/>
      <c r="M7022" s="236"/>
      <c r="N7022" s="236"/>
      <c r="O7022" s="236"/>
      <c r="P7022" s="236"/>
      <c r="Q7022" s="236"/>
      <c r="R7022" s="16">
        <f t="shared" si="5"/>
        <v>44320</v>
      </c>
      <c r="S7022" s="16">
        <f t="shared" si="5"/>
        <v>4</v>
      </c>
      <c r="T7022" s="387" t="s">
        <v>16544</v>
      </c>
      <c r="U7022" s="236" t="s">
        <v>35</v>
      </c>
      <c r="V7022" s="388" t="s">
        <v>16545</v>
      </c>
    </row>
    <row r="7023" spans="1:22" s="1" customFormat="1" x14ac:dyDescent="0.3">
      <c r="A7023" s="16">
        <v>7018</v>
      </c>
      <c r="B7023" s="236" t="s">
        <v>16540</v>
      </c>
      <c r="C7023" s="236" t="s">
        <v>16541</v>
      </c>
      <c r="D7023" s="236" t="s">
        <v>16542</v>
      </c>
      <c r="E7023" s="236" t="s">
        <v>16553</v>
      </c>
      <c r="F7023" s="236"/>
      <c r="G7023" s="236" t="s">
        <v>1493</v>
      </c>
      <c r="H7023" s="513"/>
      <c r="I7023" s="513"/>
      <c r="J7023" s="215">
        <v>1546280</v>
      </c>
      <c r="K7023" s="215">
        <v>116</v>
      </c>
      <c r="L7023" s="236"/>
      <c r="M7023" s="236"/>
      <c r="N7023" s="236"/>
      <c r="O7023" s="236"/>
      <c r="P7023" s="236"/>
      <c r="Q7023" s="236"/>
      <c r="R7023" s="16">
        <f t="shared" si="5"/>
        <v>1546280</v>
      </c>
      <c r="S7023" s="16">
        <f t="shared" si="5"/>
        <v>116</v>
      </c>
      <c r="T7023" s="387" t="s">
        <v>16544</v>
      </c>
      <c r="U7023" s="236" t="s">
        <v>35</v>
      </c>
      <c r="V7023" s="388" t="s">
        <v>16545</v>
      </c>
    </row>
    <row r="7024" spans="1:22" s="1" customFormat="1" x14ac:dyDescent="0.3">
      <c r="A7024" s="16">
        <v>7019</v>
      </c>
      <c r="B7024" s="236" t="s">
        <v>16540</v>
      </c>
      <c r="C7024" s="236" t="s">
        <v>16547</v>
      </c>
      <c r="D7024" s="236" t="s">
        <v>16548</v>
      </c>
      <c r="E7024" s="236" t="s">
        <v>16554</v>
      </c>
      <c r="F7024" s="236"/>
      <c r="G7024" s="236" t="s">
        <v>1493</v>
      </c>
      <c r="H7024" s="513"/>
      <c r="I7024" s="513"/>
      <c r="J7024" s="215">
        <v>2268825</v>
      </c>
      <c r="K7024" s="215">
        <v>169</v>
      </c>
      <c r="L7024" s="236"/>
      <c r="M7024" s="236"/>
      <c r="N7024" s="236"/>
      <c r="O7024" s="236"/>
      <c r="P7024" s="236"/>
      <c r="Q7024" s="236"/>
      <c r="R7024" s="16">
        <f t="shared" ref="R7024:R7087" si="7">H7024+J7024+L7024+N7024+P7024</f>
        <v>2268825</v>
      </c>
      <c r="S7024" s="16">
        <f t="shared" ref="S7024:S7058" si="8">I7024+K7024+M7024+O7024+Q7024</f>
        <v>169</v>
      </c>
      <c r="T7024" s="387" t="s">
        <v>16544</v>
      </c>
      <c r="U7024" s="236" t="s">
        <v>35</v>
      </c>
      <c r="V7024" s="388" t="s">
        <v>16545</v>
      </c>
    </row>
    <row r="7025" spans="1:22" s="1" customFormat="1" x14ac:dyDescent="0.3">
      <c r="A7025" s="16">
        <v>7020</v>
      </c>
      <c r="B7025" s="236" t="s">
        <v>16540</v>
      </c>
      <c r="C7025" s="236" t="s">
        <v>16541</v>
      </c>
      <c r="D7025" s="236" t="s">
        <v>16542</v>
      </c>
      <c r="E7025" s="236" t="s">
        <v>16555</v>
      </c>
      <c r="F7025" s="236"/>
      <c r="G7025" s="236" t="s">
        <v>1493</v>
      </c>
      <c r="H7025" s="513"/>
      <c r="I7025" s="513"/>
      <c r="J7025" s="215">
        <v>3286920</v>
      </c>
      <c r="K7025" s="215">
        <v>182</v>
      </c>
      <c r="L7025" s="236"/>
      <c r="M7025" s="236"/>
      <c r="N7025" s="236"/>
      <c r="O7025" s="236"/>
      <c r="P7025" s="236"/>
      <c r="Q7025" s="236"/>
      <c r="R7025" s="16">
        <f t="shared" si="7"/>
        <v>3286920</v>
      </c>
      <c r="S7025" s="16">
        <f t="shared" si="8"/>
        <v>182</v>
      </c>
      <c r="T7025" s="387" t="s">
        <v>16544</v>
      </c>
      <c r="U7025" s="236" t="s">
        <v>35</v>
      </c>
      <c r="V7025" s="388" t="s">
        <v>16545</v>
      </c>
    </row>
    <row r="7026" spans="1:22" s="1" customFormat="1" x14ac:dyDescent="0.3">
      <c r="A7026" s="16">
        <v>7021</v>
      </c>
      <c r="B7026" s="236" t="s">
        <v>16540</v>
      </c>
      <c r="C7026" s="236" t="s">
        <v>16547</v>
      </c>
      <c r="D7026" s="236" t="s">
        <v>16548</v>
      </c>
      <c r="E7026" s="236" t="s">
        <v>16556</v>
      </c>
      <c r="F7026" s="236"/>
      <c r="G7026" s="236" t="s">
        <v>1493</v>
      </c>
      <c r="H7026" s="513"/>
      <c r="I7026" s="513"/>
      <c r="J7026" s="215">
        <v>5995920</v>
      </c>
      <c r="K7026" s="215">
        <v>332</v>
      </c>
      <c r="L7026" s="236"/>
      <c r="M7026" s="236"/>
      <c r="N7026" s="236"/>
      <c r="O7026" s="236"/>
      <c r="P7026" s="236"/>
      <c r="Q7026" s="236"/>
      <c r="R7026" s="16">
        <f t="shared" si="7"/>
        <v>5995920</v>
      </c>
      <c r="S7026" s="16">
        <f t="shared" si="8"/>
        <v>332</v>
      </c>
      <c r="T7026" s="387" t="s">
        <v>16544</v>
      </c>
      <c r="U7026" s="236" t="s">
        <v>35</v>
      </c>
      <c r="V7026" s="388" t="s">
        <v>16545</v>
      </c>
    </row>
    <row r="7027" spans="1:22" s="1" customFormat="1" x14ac:dyDescent="0.3">
      <c r="A7027" s="16">
        <v>7022</v>
      </c>
      <c r="B7027" s="236" t="s">
        <v>16540</v>
      </c>
      <c r="C7027" s="236" t="s">
        <v>16547</v>
      </c>
      <c r="D7027" s="236" t="s">
        <v>16548</v>
      </c>
      <c r="E7027" s="236" t="s">
        <v>16557</v>
      </c>
      <c r="F7027" s="236"/>
      <c r="G7027" s="236" t="s">
        <v>1493</v>
      </c>
      <c r="H7027" s="513"/>
      <c r="I7027" s="513"/>
      <c r="J7027" s="215">
        <v>325080</v>
      </c>
      <c r="K7027" s="215">
        <v>18</v>
      </c>
      <c r="L7027" s="236"/>
      <c r="M7027" s="236"/>
      <c r="N7027" s="236"/>
      <c r="O7027" s="236"/>
      <c r="P7027" s="236"/>
      <c r="Q7027" s="236"/>
      <c r="R7027" s="16">
        <f t="shared" si="7"/>
        <v>325080</v>
      </c>
      <c r="S7027" s="16">
        <f t="shared" si="8"/>
        <v>18</v>
      </c>
      <c r="T7027" s="387" t="s">
        <v>16544</v>
      </c>
      <c r="U7027" s="236" t="s">
        <v>35</v>
      </c>
      <c r="V7027" s="388" t="s">
        <v>16545</v>
      </c>
    </row>
    <row r="7028" spans="1:22" s="1" customFormat="1" x14ac:dyDescent="0.3">
      <c r="A7028" s="16">
        <v>7023</v>
      </c>
      <c r="B7028" s="236" t="s">
        <v>16540</v>
      </c>
      <c r="C7028" s="236" t="s">
        <v>16547</v>
      </c>
      <c r="D7028" s="236" t="s">
        <v>16548</v>
      </c>
      <c r="E7028" s="236" t="s">
        <v>16558</v>
      </c>
      <c r="F7028" s="236"/>
      <c r="G7028" s="236" t="s">
        <v>1493</v>
      </c>
      <c r="H7028" s="513"/>
      <c r="I7028" s="513"/>
      <c r="J7028" s="215">
        <v>40759200</v>
      </c>
      <c r="K7028" s="215">
        <v>4440</v>
      </c>
      <c r="L7028" s="236"/>
      <c r="M7028" s="236"/>
      <c r="N7028" s="236"/>
      <c r="O7028" s="236"/>
      <c r="P7028" s="236"/>
      <c r="Q7028" s="236"/>
      <c r="R7028" s="16">
        <f t="shared" si="7"/>
        <v>40759200</v>
      </c>
      <c r="S7028" s="16">
        <f t="shared" si="8"/>
        <v>4440</v>
      </c>
      <c r="T7028" s="387" t="s">
        <v>16544</v>
      </c>
      <c r="U7028" s="236" t="s">
        <v>35</v>
      </c>
      <c r="V7028" s="388" t="s">
        <v>16545</v>
      </c>
    </row>
    <row r="7029" spans="1:22" s="1" customFormat="1" x14ac:dyDescent="0.3">
      <c r="A7029" s="16">
        <v>7024</v>
      </c>
      <c r="B7029" s="236" t="s">
        <v>16540</v>
      </c>
      <c r="C7029" s="236" t="s">
        <v>16547</v>
      </c>
      <c r="D7029" s="236" t="s">
        <v>16548</v>
      </c>
      <c r="E7029" s="236" t="s">
        <v>16559</v>
      </c>
      <c r="F7029" s="236"/>
      <c r="G7029" s="236" t="s">
        <v>1493</v>
      </c>
      <c r="H7029" s="513"/>
      <c r="I7029" s="513"/>
      <c r="J7029" s="215">
        <v>956880</v>
      </c>
      <c r="K7029" s="215">
        <v>108</v>
      </c>
      <c r="L7029" s="236"/>
      <c r="M7029" s="236"/>
      <c r="N7029" s="236"/>
      <c r="O7029" s="236"/>
      <c r="P7029" s="236"/>
      <c r="Q7029" s="236"/>
      <c r="R7029" s="16">
        <f t="shared" si="7"/>
        <v>956880</v>
      </c>
      <c r="S7029" s="16">
        <f t="shared" si="8"/>
        <v>108</v>
      </c>
      <c r="T7029" s="387" t="s">
        <v>16544</v>
      </c>
      <c r="U7029" s="236" t="s">
        <v>35</v>
      </c>
      <c r="V7029" s="388" t="s">
        <v>16545</v>
      </c>
    </row>
    <row r="7030" spans="1:22" s="1" customFormat="1" x14ac:dyDescent="0.3">
      <c r="A7030" s="16">
        <v>7025</v>
      </c>
      <c r="B7030" s="236" t="s">
        <v>16540</v>
      </c>
      <c r="C7030" s="236" t="s">
        <v>16547</v>
      </c>
      <c r="D7030" s="236" t="s">
        <v>16548</v>
      </c>
      <c r="E7030" s="236" t="s">
        <v>16560</v>
      </c>
      <c r="F7030" s="236"/>
      <c r="G7030" s="236" t="s">
        <v>1493</v>
      </c>
      <c r="H7030" s="513"/>
      <c r="I7030" s="513"/>
      <c r="J7030" s="215">
        <v>150287010</v>
      </c>
      <c r="K7030" s="215">
        <v>16186</v>
      </c>
      <c r="L7030" s="236"/>
      <c r="M7030" s="236"/>
      <c r="N7030" s="236"/>
      <c r="O7030" s="236"/>
      <c r="P7030" s="236"/>
      <c r="Q7030" s="236"/>
      <c r="R7030" s="16">
        <f t="shared" si="7"/>
        <v>150287010</v>
      </c>
      <c r="S7030" s="16">
        <f t="shared" si="8"/>
        <v>16186</v>
      </c>
      <c r="T7030" s="387" t="s">
        <v>16544</v>
      </c>
      <c r="U7030" s="236" t="s">
        <v>35</v>
      </c>
      <c r="V7030" s="388" t="s">
        <v>16545</v>
      </c>
    </row>
    <row r="7031" spans="1:22" s="1" customFormat="1" x14ac:dyDescent="0.3">
      <c r="A7031" s="16">
        <v>7026</v>
      </c>
      <c r="B7031" s="236" t="s">
        <v>16540</v>
      </c>
      <c r="C7031" s="236" t="s">
        <v>16547</v>
      </c>
      <c r="D7031" s="236" t="s">
        <v>16548</v>
      </c>
      <c r="E7031" s="236" t="s">
        <v>16561</v>
      </c>
      <c r="F7031" s="236"/>
      <c r="G7031" s="236" t="s">
        <v>1493</v>
      </c>
      <c r="H7031" s="513"/>
      <c r="I7031" s="513"/>
      <c r="J7031" s="215">
        <v>515700</v>
      </c>
      <c r="K7031" s="215">
        <v>54</v>
      </c>
      <c r="L7031" s="236"/>
      <c r="M7031" s="236"/>
      <c r="N7031" s="236"/>
      <c r="O7031" s="236"/>
      <c r="P7031" s="236"/>
      <c r="Q7031" s="236"/>
      <c r="R7031" s="16">
        <f t="shared" si="7"/>
        <v>515700</v>
      </c>
      <c r="S7031" s="16">
        <f t="shared" si="8"/>
        <v>54</v>
      </c>
      <c r="T7031" s="387" t="s">
        <v>16544</v>
      </c>
      <c r="U7031" s="236" t="s">
        <v>35</v>
      </c>
      <c r="V7031" s="388" t="s">
        <v>16545</v>
      </c>
    </row>
    <row r="7032" spans="1:22" s="1" customFormat="1" x14ac:dyDescent="0.3">
      <c r="A7032" s="16">
        <v>7027</v>
      </c>
      <c r="B7032" s="236" t="s">
        <v>16540</v>
      </c>
      <c r="C7032" s="236" t="s">
        <v>16547</v>
      </c>
      <c r="D7032" s="236" t="s">
        <v>16548</v>
      </c>
      <c r="E7032" s="236" t="s">
        <v>16562</v>
      </c>
      <c r="F7032" s="236"/>
      <c r="G7032" s="236" t="s">
        <v>1493</v>
      </c>
      <c r="H7032" s="513"/>
      <c r="I7032" s="513"/>
      <c r="J7032" s="215">
        <v>15741025</v>
      </c>
      <c r="K7032" s="215">
        <v>1069</v>
      </c>
      <c r="L7032" s="236"/>
      <c r="M7032" s="236"/>
      <c r="N7032" s="236"/>
      <c r="O7032" s="236"/>
      <c r="P7032" s="236"/>
      <c r="Q7032" s="236"/>
      <c r="R7032" s="16">
        <f t="shared" si="7"/>
        <v>15741025</v>
      </c>
      <c r="S7032" s="16">
        <f t="shared" si="8"/>
        <v>1069</v>
      </c>
      <c r="T7032" s="387" t="s">
        <v>16544</v>
      </c>
      <c r="U7032" s="236" t="s">
        <v>35</v>
      </c>
      <c r="V7032" s="388" t="s">
        <v>16545</v>
      </c>
    </row>
    <row r="7033" spans="1:22" s="1" customFormat="1" x14ac:dyDescent="0.3">
      <c r="A7033" s="16">
        <v>7028</v>
      </c>
      <c r="B7033" s="236" t="s">
        <v>16563</v>
      </c>
      <c r="C7033" s="236" t="s">
        <v>16564</v>
      </c>
      <c r="D7033" s="236" t="s">
        <v>16565</v>
      </c>
      <c r="E7033" s="236" t="s">
        <v>16566</v>
      </c>
      <c r="F7033" s="236"/>
      <c r="G7033" s="236" t="s">
        <v>1493</v>
      </c>
      <c r="H7033" s="513"/>
      <c r="I7033" s="513"/>
      <c r="J7033" s="215">
        <v>754820</v>
      </c>
      <c r="K7033" s="215">
        <v>44</v>
      </c>
      <c r="L7033" s="236"/>
      <c r="M7033" s="236"/>
      <c r="N7033" s="236"/>
      <c r="O7033" s="236"/>
      <c r="P7033" s="236"/>
      <c r="Q7033" s="236"/>
      <c r="R7033" s="16">
        <f t="shared" si="7"/>
        <v>754820</v>
      </c>
      <c r="S7033" s="16">
        <f t="shared" si="8"/>
        <v>44</v>
      </c>
      <c r="T7033" s="387" t="s">
        <v>16544</v>
      </c>
      <c r="U7033" s="236" t="s">
        <v>35</v>
      </c>
      <c r="V7033" s="388" t="s">
        <v>16545</v>
      </c>
    </row>
    <row r="7034" spans="1:22" s="1" customFormat="1" x14ac:dyDescent="0.3">
      <c r="A7034" s="16">
        <v>7029</v>
      </c>
      <c r="B7034" s="236" t="s">
        <v>16563</v>
      </c>
      <c r="C7034" s="236" t="s">
        <v>16564</v>
      </c>
      <c r="D7034" s="236" t="s">
        <v>16565</v>
      </c>
      <c r="E7034" s="236" t="s">
        <v>16567</v>
      </c>
      <c r="F7034" s="236"/>
      <c r="G7034" s="236" t="s">
        <v>1493</v>
      </c>
      <c r="H7034" s="513"/>
      <c r="I7034" s="513"/>
      <c r="J7034" s="215">
        <v>1704840</v>
      </c>
      <c r="K7034" s="215">
        <v>24</v>
      </c>
      <c r="L7034" s="236"/>
      <c r="M7034" s="236"/>
      <c r="N7034" s="236"/>
      <c r="O7034" s="236"/>
      <c r="P7034" s="236"/>
      <c r="Q7034" s="236"/>
      <c r="R7034" s="16">
        <f t="shared" si="7"/>
        <v>1704840</v>
      </c>
      <c r="S7034" s="16">
        <f t="shared" si="8"/>
        <v>24</v>
      </c>
      <c r="T7034" s="387" t="s">
        <v>16544</v>
      </c>
      <c r="U7034" s="236" t="s">
        <v>35</v>
      </c>
      <c r="V7034" s="388" t="s">
        <v>16545</v>
      </c>
    </row>
    <row r="7035" spans="1:22" s="1" customFormat="1" x14ac:dyDescent="0.3">
      <c r="A7035" s="16">
        <v>7030</v>
      </c>
      <c r="B7035" s="236" t="s">
        <v>16563</v>
      </c>
      <c r="C7035" s="236" t="s">
        <v>16568</v>
      </c>
      <c r="D7035" s="236" t="s">
        <v>16569</v>
      </c>
      <c r="E7035" s="236" t="s">
        <v>16570</v>
      </c>
      <c r="F7035" s="236"/>
      <c r="G7035" s="236" t="s">
        <v>1493</v>
      </c>
      <c r="H7035" s="513"/>
      <c r="I7035" s="513"/>
      <c r="J7035" s="215">
        <v>883520</v>
      </c>
      <c r="K7035" s="215">
        <v>22</v>
      </c>
      <c r="L7035" s="236"/>
      <c r="M7035" s="236"/>
      <c r="N7035" s="236"/>
      <c r="O7035" s="236"/>
      <c r="P7035" s="236"/>
      <c r="Q7035" s="236"/>
      <c r="R7035" s="16">
        <f t="shared" si="7"/>
        <v>883520</v>
      </c>
      <c r="S7035" s="16">
        <f t="shared" si="8"/>
        <v>22</v>
      </c>
      <c r="T7035" s="387" t="s">
        <v>16544</v>
      </c>
      <c r="U7035" s="236" t="s">
        <v>35</v>
      </c>
      <c r="V7035" s="388" t="s">
        <v>16545</v>
      </c>
    </row>
    <row r="7036" spans="1:22" s="1" customFormat="1" x14ac:dyDescent="0.3">
      <c r="A7036" s="16">
        <v>7031</v>
      </c>
      <c r="B7036" s="236" t="s">
        <v>16563</v>
      </c>
      <c r="C7036" s="236" t="s">
        <v>16571</v>
      </c>
      <c r="D7036" s="236" t="s">
        <v>16572</v>
      </c>
      <c r="E7036" s="236" t="s">
        <v>16573</v>
      </c>
      <c r="F7036" s="236"/>
      <c r="G7036" s="236" t="s">
        <v>1493</v>
      </c>
      <c r="H7036" s="513"/>
      <c r="I7036" s="513"/>
      <c r="J7036" s="215">
        <v>6646500</v>
      </c>
      <c r="K7036" s="215">
        <v>1260</v>
      </c>
      <c r="L7036" s="236"/>
      <c r="M7036" s="236"/>
      <c r="N7036" s="236"/>
      <c r="O7036" s="236"/>
      <c r="P7036" s="236"/>
      <c r="Q7036" s="236"/>
      <c r="R7036" s="16">
        <f t="shared" si="7"/>
        <v>6646500</v>
      </c>
      <c r="S7036" s="16">
        <f t="shared" si="8"/>
        <v>1260</v>
      </c>
      <c r="T7036" s="387" t="s">
        <v>16544</v>
      </c>
      <c r="U7036" s="236" t="s">
        <v>35</v>
      </c>
      <c r="V7036" s="388" t="s">
        <v>16545</v>
      </c>
    </row>
    <row r="7037" spans="1:22" s="1" customFormat="1" x14ac:dyDescent="0.3">
      <c r="A7037" s="16">
        <v>7032</v>
      </c>
      <c r="B7037" s="236" t="s">
        <v>16563</v>
      </c>
      <c r="C7037" s="236" t="s">
        <v>16571</v>
      </c>
      <c r="D7037" s="236" t="s">
        <v>16572</v>
      </c>
      <c r="E7037" s="236" t="s">
        <v>16574</v>
      </c>
      <c r="F7037" s="236"/>
      <c r="G7037" s="236" t="s">
        <v>1493</v>
      </c>
      <c r="H7037" s="513"/>
      <c r="I7037" s="513"/>
      <c r="J7037" s="215">
        <v>100385</v>
      </c>
      <c r="K7037" s="215">
        <v>17</v>
      </c>
      <c r="L7037" s="236"/>
      <c r="M7037" s="236"/>
      <c r="N7037" s="236"/>
      <c r="O7037" s="236"/>
      <c r="P7037" s="236"/>
      <c r="Q7037" s="236"/>
      <c r="R7037" s="16">
        <f t="shared" si="7"/>
        <v>100385</v>
      </c>
      <c r="S7037" s="16">
        <f t="shared" si="8"/>
        <v>17</v>
      </c>
      <c r="T7037" s="387" t="s">
        <v>16544</v>
      </c>
      <c r="U7037" s="236" t="s">
        <v>35</v>
      </c>
      <c r="V7037" s="388" t="s">
        <v>16545</v>
      </c>
    </row>
    <row r="7038" spans="1:22" s="1" customFormat="1" x14ac:dyDescent="0.3">
      <c r="A7038" s="16">
        <v>7033</v>
      </c>
      <c r="B7038" s="236" t="s">
        <v>16563</v>
      </c>
      <c r="C7038" s="236" t="s">
        <v>16571</v>
      </c>
      <c r="D7038" s="236" t="s">
        <v>16572</v>
      </c>
      <c r="E7038" s="236" t="s">
        <v>16575</v>
      </c>
      <c r="F7038" s="236"/>
      <c r="G7038" s="236" t="s">
        <v>1493</v>
      </c>
      <c r="H7038" s="513"/>
      <c r="I7038" s="513"/>
      <c r="J7038" s="215">
        <v>724940</v>
      </c>
      <c r="K7038" s="215">
        <v>134</v>
      </c>
      <c r="L7038" s="236"/>
      <c r="M7038" s="236"/>
      <c r="N7038" s="236"/>
      <c r="O7038" s="236"/>
      <c r="P7038" s="236"/>
      <c r="Q7038" s="236"/>
      <c r="R7038" s="16">
        <f t="shared" si="7"/>
        <v>724940</v>
      </c>
      <c r="S7038" s="16">
        <f t="shared" si="8"/>
        <v>134</v>
      </c>
      <c r="T7038" s="387" t="s">
        <v>16544</v>
      </c>
      <c r="U7038" s="236" t="s">
        <v>35</v>
      </c>
      <c r="V7038" s="388" t="s">
        <v>16545</v>
      </c>
    </row>
    <row r="7039" spans="1:22" s="1" customFormat="1" x14ac:dyDescent="0.3">
      <c r="A7039" s="16">
        <v>7034</v>
      </c>
      <c r="B7039" s="236" t="s">
        <v>16563</v>
      </c>
      <c r="C7039" s="236" t="s">
        <v>16571</v>
      </c>
      <c r="D7039" s="236" t="s">
        <v>16572</v>
      </c>
      <c r="E7039" s="236" t="s">
        <v>16576</v>
      </c>
      <c r="F7039" s="236"/>
      <c r="G7039" s="236" t="s">
        <v>1493</v>
      </c>
      <c r="H7039" s="513"/>
      <c r="I7039" s="513"/>
      <c r="J7039" s="215">
        <v>37870</v>
      </c>
      <c r="K7039" s="215">
        <v>7</v>
      </c>
      <c r="L7039" s="236"/>
      <c r="M7039" s="236"/>
      <c r="N7039" s="236"/>
      <c r="O7039" s="236"/>
      <c r="P7039" s="236"/>
      <c r="Q7039" s="236"/>
      <c r="R7039" s="16">
        <f t="shared" si="7"/>
        <v>37870</v>
      </c>
      <c r="S7039" s="16">
        <f t="shared" si="8"/>
        <v>7</v>
      </c>
      <c r="T7039" s="387" t="s">
        <v>16544</v>
      </c>
      <c r="U7039" s="236" t="s">
        <v>35</v>
      </c>
      <c r="V7039" s="388" t="s">
        <v>16545</v>
      </c>
    </row>
    <row r="7040" spans="1:22" s="1" customFormat="1" x14ac:dyDescent="0.3">
      <c r="A7040" s="16">
        <v>7035</v>
      </c>
      <c r="B7040" s="236" t="s">
        <v>16563</v>
      </c>
      <c r="C7040" s="236" t="s">
        <v>16577</v>
      </c>
      <c r="D7040" s="236" t="s">
        <v>16578</v>
      </c>
      <c r="E7040" s="236" t="s">
        <v>16579</v>
      </c>
      <c r="F7040" s="236"/>
      <c r="G7040" s="236" t="s">
        <v>1493</v>
      </c>
      <c r="H7040" s="513"/>
      <c r="I7040" s="513"/>
      <c r="J7040" s="215">
        <v>48000</v>
      </c>
      <c r="K7040" s="215">
        <v>6</v>
      </c>
      <c r="L7040" s="236"/>
      <c r="M7040" s="236"/>
      <c r="N7040" s="236"/>
      <c r="O7040" s="236"/>
      <c r="P7040" s="236"/>
      <c r="Q7040" s="236"/>
      <c r="R7040" s="16">
        <f t="shared" si="7"/>
        <v>48000</v>
      </c>
      <c r="S7040" s="16">
        <f t="shared" si="8"/>
        <v>6</v>
      </c>
      <c r="T7040" s="387" t="s">
        <v>16544</v>
      </c>
      <c r="U7040" s="236" t="s">
        <v>35</v>
      </c>
      <c r="V7040" s="388" t="s">
        <v>16545</v>
      </c>
    </row>
    <row r="7041" spans="1:22" s="1" customFormat="1" x14ac:dyDescent="0.3">
      <c r="A7041" s="16">
        <v>7036</v>
      </c>
      <c r="B7041" s="236" t="s">
        <v>16563</v>
      </c>
      <c r="C7041" s="236" t="s">
        <v>16577</v>
      </c>
      <c r="D7041" s="236" t="s">
        <v>16578</v>
      </c>
      <c r="E7041" s="236" t="s">
        <v>16580</v>
      </c>
      <c r="F7041" s="236"/>
      <c r="G7041" s="236" t="s">
        <v>1493</v>
      </c>
      <c r="H7041" s="513"/>
      <c r="I7041" s="513"/>
      <c r="J7041" s="215">
        <v>9069320</v>
      </c>
      <c r="K7041" s="215">
        <v>652</v>
      </c>
      <c r="L7041" s="236"/>
      <c r="M7041" s="236"/>
      <c r="N7041" s="236"/>
      <c r="O7041" s="236"/>
      <c r="P7041" s="236"/>
      <c r="Q7041" s="236"/>
      <c r="R7041" s="16">
        <f t="shared" si="7"/>
        <v>9069320</v>
      </c>
      <c r="S7041" s="16">
        <f t="shared" si="8"/>
        <v>652</v>
      </c>
      <c r="T7041" s="387" t="s">
        <v>16544</v>
      </c>
      <c r="U7041" s="236" t="s">
        <v>35</v>
      </c>
      <c r="V7041" s="388" t="s">
        <v>16545</v>
      </c>
    </row>
    <row r="7042" spans="1:22" s="1" customFormat="1" x14ac:dyDescent="0.3">
      <c r="A7042" s="16">
        <v>7037</v>
      </c>
      <c r="B7042" s="236" t="s">
        <v>16563</v>
      </c>
      <c r="C7042" s="236" t="s">
        <v>16577</v>
      </c>
      <c r="D7042" s="236" t="s">
        <v>16578</v>
      </c>
      <c r="E7042" s="236" t="s">
        <v>16581</v>
      </c>
      <c r="F7042" s="236"/>
      <c r="G7042" s="236" t="s">
        <v>1493</v>
      </c>
      <c r="H7042" s="513"/>
      <c r="I7042" s="513"/>
      <c r="J7042" s="215">
        <v>923020</v>
      </c>
      <c r="K7042" s="215">
        <v>76</v>
      </c>
      <c r="L7042" s="236"/>
      <c r="M7042" s="236"/>
      <c r="N7042" s="236"/>
      <c r="O7042" s="236"/>
      <c r="P7042" s="236"/>
      <c r="Q7042" s="236"/>
      <c r="R7042" s="16">
        <f t="shared" si="7"/>
        <v>923020</v>
      </c>
      <c r="S7042" s="16">
        <f t="shared" si="8"/>
        <v>76</v>
      </c>
      <c r="T7042" s="387" t="s">
        <v>16544</v>
      </c>
      <c r="U7042" s="236" t="s">
        <v>35</v>
      </c>
      <c r="V7042" s="388" t="s">
        <v>16545</v>
      </c>
    </row>
    <row r="7043" spans="1:22" s="1" customFormat="1" x14ac:dyDescent="0.3">
      <c r="A7043" s="16">
        <v>7038</v>
      </c>
      <c r="B7043" s="236" t="s">
        <v>16563</v>
      </c>
      <c r="C7043" s="236" t="s">
        <v>16577</v>
      </c>
      <c r="D7043" s="236" t="s">
        <v>16578</v>
      </c>
      <c r="E7043" s="236" t="s">
        <v>16582</v>
      </c>
      <c r="F7043" s="236"/>
      <c r="G7043" s="236" t="s">
        <v>1493</v>
      </c>
      <c r="H7043" s="513"/>
      <c r="I7043" s="513"/>
      <c r="J7043" s="215">
        <v>834600</v>
      </c>
      <c r="K7043" s="215">
        <v>60</v>
      </c>
      <c r="L7043" s="236"/>
      <c r="M7043" s="236"/>
      <c r="N7043" s="236"/>
      <c r="O7043" s="236"/>
      <c r="P7043" s="236"/>
      <c r="Q7043" s="236"/>
      <c r="R7043" s="16">
        <f t="shared" si="7"/>
        <v>834600</v>
      </c>
      <c r="S7043" s="16">
        <f t="shared" si="8"/>
        <v>60</v>
      </c>
      <c r="T7043" s="387" t="s">
        <v>16544</v>
      </c>
      <c r="U7043" s="236" t="s">
        <v>35</v>
      </c>
      <c r="V7043" s="388" t="s">
        <v>16545</v>
      </c>
    </row>
    <row r="7044" spans="1:22" s="1" customFormat="1" x14ac:dyDescent="0.3">
      <c r="A7044" s="16">
        <v>7039</v>
      </c>
      <c r="B7044" s="236" t="s">
        <v>16563</v>
      </c>
      <c r="C7044" s="236" t="s">
        <v>16577</v>
      </c>
      <c r="D7044" s="236" t="s">
        <v>16578</v>
      </c>
      <c r="E7044" s="236" t="s">
        <v>16583</v>
      </c>
      <c r="F7044" s="236"/>
      <c r="G7044" s="236" t="s">
        <v>1493</v>
      </c>
      <c r="H7044" s="513"/>
      <c r="I7044" s="513"/>
      <c r="J7044" s="215">
        <v>62160</v>
      </c>
      <c r="K7044" s="215">
        <v>4</v>
      </c>
      <c r="L7044" s="236"/>
      <c r="M7044" s="236"/>
      <c r="N7044" s="236"/>
      <c r="O7044" s="236"/>
      <c r="P7044" s="236"/>
      <c r="Q7044" s="236"/>
      <c r="R7044" s="16">
        <f t="shared" si="7"/>
        <v>62160</v>
      </c>
      <c r="S7044" s="16">
        <f t="shared" si="8"/>
        <v>4</v>
      </c>
      <c r="T7044" s="387" t="s">
        <v>16544</v>
      </c>
      <c r="U7044" s="236" t="s">
        <v>35</v>
      </c>
      <c r="V7044" s="388" t="s">
        <v>16545</v>
      </c>
    </row>
    <row r="7045" spans="1:22" s="1" customFormat="1" x14ac:dyDescent="0.3">
      <c r="A7045" s="16">
        <v>7040</v>
      </c>
      <c r="B7045" s="236" t="s">
        <v>16563</v>
      </c>
      <c r="C7045" s="236" t="s">
        <v>16584</v>
      </c>
      <c r="D7045" s="236" t="s">
        <v>16585</v>
      </c>
      <c r="E7045" s="236" t="s">
        <v>16586</v>
      </c>
      <c r="F7045" s="236"/>
      <c r="G7045" s="236" t="s">
        <v>1493</v>
      </c>
      <c r="H7045" s="513"/>
      <c r="I7045" s="513"/>
      <c r="J7045" s="215">
        <v>236285</v>
      </c>
      <c r="K7045" s="215">
        <v>43</v>
      </c>
      <c r="L7045" s="236"/>
      <c r="M7045" s="236"/>
      <c r="N7045" s="236"/>
      <c r="O7045" s="236"/>
      <c r="P7045" s="236"/>
      <c r="Q7045" s="236"/>
      <c r="R7045" s="16">
        <f t="shared" si="7"/>
        <v>236285</v>
      </c>
      <c r="S7045" s="16">
        <f t="shared" si="8"/>
        <v>43</v>
      </c>
      <c r="T7045" s="387" t="s">
        <v>16544</v>
      </c>
      <c r="U7045" s="236" t="s">
        <v>35</v>
      </c>
      <c r="V7045" s="388" t="s">
        <v>16545</v>
      </c>
    </row>
    <row r="7046" spans="1:22" s="1" customFormat="1" x14ac:dyDescent="0.3">
      <c r="A7046" s="16">
        <v>7041</v>
      </c>
      <c r="B7046" s="236" t="s">
        <v>16563</v>
      </c>
      <c r="C7046" s="236" t="s">
        <v>16584</v>
      </c>
      <c r="D7046" s="236" t="s">
        <v>16585</v>
      </c>
      <c r="E7046" s="236" t="s">
        <v>16587</v>
      </c>
      <c r="F7046" s="236"/>
      <c r="G7046" s="236" t="s">
        <v>1493</v>
      </c>
      <c r="H7046" s="513"/>
      <c r="I7046" s="513"/>
      <c r="J7046" s="215">
        <v>11869200</v>
      </c>
      <c r="K7046" s="215">
        <v>2160</v>
      </c>
      <c r="L7046" s="236"/>
      <c r="M7046" s="236"/>
      <c r="N7046" s="236"/>
      <c r="O7046" s="236"/>
      <c r="P7046" s="236"/>
      <c r="Q7046" s="236"/>
      <c r="R7046" s="16">
        <f t="shared" si="7"/>
        <v>11869200</v>
      </c>
      <c r="S7046" s="16">
        <f t="shared" si="8"/>
        <v>2160</v>
      </c>
      <c r="T7046" s="387" t="s">
        <v>16544</v>
      </c>
      <c r="U7046" s="236" t="s">
        <v>35</v>
      </c>
      <c r="V7046" s="388" t="s">
        <v>16545</v>
      </c>
    </row>
    <row r="7047" spans="1:22" s="1" customFormat="1" x14ac:dyDescent="0.3">
      <c r="A7047" s="16">
        <v>7042</v>
      </c>
      <c r="B7047" s="236" t="s">
        <v>16563</v>
      </c>
      <c r="C7047" s="236" t="s">
        <v>16588</v>
      </c>
      <c r="D7047" s="236" t="s">
        <v>16589</v>
      </c>
      <c r="E7047" s="236" t="s">
        <v>16590</v>
      </c>
      <c r="F7047" s="236"/>
      <c r="G7047" s="236" t="s">
        <v>1493</v>
      </c>
      <c r="H7047" s="513"/>
      <c r="I7047" s="513"/>
      <c r="J7047" s="215">
        <v>3526875</v>
      </c>
      <c r="K7047" s="215">
        <v>19</v>
      </c>
      <c r="L7047" s="236"/>
      <c r="M7047" s="236"/>
      <c r="N7047" s="236"/>
      <c r="O7047" s="236"/>
      <c r="P7047" s="236"/>
      <c r="Q7047" s="236"/>
      <c r="R7047" s="16">
        <f t="shared" si="7"/>
        <v>3526875</v>
      </c>
      <c r="S7047" s="16">
        <f t="shared" si="8"/>
        <v>19</v>
      </c>
      <c r="T7047" s="387" t="s">
        <v>16544</v>
      </c>
      <c r="U7047" s="236" t="s">
        <v>35</v>
      </c>
      <c r="V7047" s="388" t="s">
        <v>16545</v>
      </c>
    </row>
    <row r="7048" spans="1:22" s="1" customFormat="1" x14ac:dyDescent="0.3">
      <c r="A7048" s="16">
        <v>7043</v>
      </c>
      <c r="B7048" s="236" t="s">
        <v>16563</v>
      </c>
      <c r="C7048" s="236" t="s">
        <v>16591</v>
      </c>
      <c r="D7048" s="236" t="s">
        <v>16592</v>
      </c>
      <c r="E7048" s="236" t="s">
        <v>16593</v>
      </c>
      <c r="F7048" s="236"/>
      <c r="G7048" s="236" t="s">
        <v>1493</v>
      </c>
      <c r="H7048" s="513"/>
      <c r="I7048" s="513"/>
      <c r="J7048" s="215">
        <v>278460</v>
      </c>
      <c r="K7048" s="215">
        <v>6</v>
      </c>
      <c r="L7048" s="236"/>
      <c r="M7048" s="236"/>
      <c r="N7048" s="236"/>
      <c r="O7048" s="236"/>
      <c r="P7048" s="236"/>
      <c r="Q7048" s="236"/>
      <c r="R7048" s="16">
        <f t="shared" si="7"/>
        <v>278460</v>
      </c>
      <c r="S7048" s="16">
        <f t="shared" si="8"/>
        <v>6</v>
      </c>
      <c r="T7048" s="387" t="s">
        <v>16544</v>
      </c>
      <c r="U7048" s="236" t="s">
        <v>35</v>
      </c>
      <c r="V7048" s="388" t="s">
        <v>16545</v>
      </c>
    </row>
    <row r="7049" spans="1:22" s="1" customFormat="1" x14ac:dyDescent="0.3">
      <c r="A7049" s="16">
        <v>7044</v>
      </c>
      <c r="B7049" s="236" t="s">
        <v>16594</v>
      </c>
      <c r="C7049" s="236" t="s">
        <v>16595</v>
      </c>
      <c r="D7049" s="236" t="s">
        <v>16596</v>
      </c>
      <c r="E7049" s="236" t="s">
        <v>16597</v>
      </c>
      <c r="F7049" s="236"/>
      <c r="G7049" s="236" t="s">
        <v>1493</v>
      </c>
      <c r="H7049" s="513"/>
      <c r="I7049" s="513"/>
      <c r="J7049" s="215">
        <v>1672790</v>
      </c>
      <c r="K7049" s="215">
        <v>322</v>
      </c>
      <c r="L7049" s="236"/>
      <c r="M7049" s="236"/>
      <c r="N7049" s="236"/>
      <c r="O7049" s="236"/>
      <c r="P7049" s="236"/>
      <c r="Q7049" s="236"/>
      <c r="R7049" s="16">
        <f t="shared" si="7"/>
        <v>1672790</v>
      </c>
      <c r="S7049" s="16">
        <f t="shared" si="8"/>
        <v>322</v>
      </c>
      <c r="T7049" s="387" t="s">
        <v>16544</v>
      </c>
      <c r="U7049" s="236" t="s">
        <v>35</v>
      </c>
      <c r="V7049" s="388" t="s">
        <v>16545</v>
      </c>
    </row>
    <row r="7050" spans="1:22" s="1" customFormat="1" x14ac:dyDescent="0.3">
      <c r="A7050" s="16">
        <v>7045</v>
      </c>
      <c r="B7050" s="236" t="s">
        <v>16594</v>
      </c>
      <c r="C7050" s="236" t="s">
        <v>16595</v>
      </c>
      <c r="D7050" s="236" t="s">
        <v>16596</v>
      </c>
      <c r="E7050" s="236" t="s">
        <v>16598</v>
      </c>
      <c r="F7050" s="236"/>
      <c r="G7050" s="236" t="s">
        <v>1493</v>
      </c>
      <c r="H7050" s="513"/>
      <c r="I7050" s="513"/>
      <c r="J7050" s="215">
        <v>2412000</v>
      </c>
      <c r="K7050" s="215">
        <v>300</v>
      </c>
      <c r="L7050" s="236"/>
      <c r="M7050" s="236"/>
      <c r="N7050" s="236"/>
      <c r="O7050" s="236"/>
      <c r="P7050" s="236"/>
      <c r="Q7050" s="236"/>
      <c r="R7050" s="16">
        <f t="shared" si="7"/>
        <v>2412000</v>
      </c>
      <c r="S7050" s="16">
        <f t="shared" si="8"/>
        <v>300</v>
      </c>
      <c r="T7050" s="387" t="s">
        <v>16544</v>
      </c>
      <c r="U7050" s="236" t="s">
        <v>35</v>
      </c>
      <c r="V7050" s="388" t="s">
        <v>16545</v>
      </c>
    </row>
    <row r="7051" spans="1:22" s="1" customFormat="1" x14ac:dyDescent="0.3">
      <c r="A7051" s="16">
        <v>7046</v>
      </c>
      <c r="B7051" s="236" t="s">
        <v>16594</v>
      </c>
      <c r="C7051" s="236" t="s">
        <v>16595</v>
      </c>
      <c r="D7051" s="236" t="s">
        <v>16596</v>
      </c>
      <c r="E7051" s="236" t="s">
        <v>16599</v>
      </c>
      <c r="F7051" s="236"/>
      <c r="G7051" s="236" t="s">
        <v>1493</v>
      </c>
      <c r="H7051" s="513"/>
      <c r="I7051" s="513"/>
      <c r="J7051" s="215">
        <v>231660</v>
      </c>
      <c r="K7051" s="215">
        <v>117</v>
      </c>
      <c r="L7051" s="236"/>
      <c r="M7051" s="236"/>
      <c r="N7051" s="236"/>
      <c r="O7051" s="236"/>
      <c r="P7051" s="236"/>
      <c r="Q7051" s="236"/>
      <c r="R7051" s="16">
        <f t="shared" si="7"/>
        <v>231660</v>
      </c>
      <c r="S7051" s="16">
        <f t="shared" si="8"/>
        <v>117</v>
      </c>
      <c r="T7051" s="387" t="s">
        <v>16544</v>
      </c>
      <c r="U7051" s="236" t="s">
        <v>35</v>
      </c>
      <c r="V7051" s="388" t="s">
        <v>16545</v>
      </c>
    </row>
    <row r="7052" spans="1:22" s="1" customFormat="1" x14ac:dyDescent="0.3">
      <c r="A7052" s="16">
        <v>7047</v>
      </c>
      <c r="B7052" s="236" t="s">
        <v>16594</v>
      </c>
      <c r="C7052" s="236" t="s">
        <v>16595</v>
      </c>
      <c r="D7052" s="236" t="s">
        <v>16596</v>
      </c>
      <c r="E7052" s="236" t="s">
        <v>16600</v>
      </c>
      <c r="F7052" s="236"/>
      <c r="G7052" s="236" t="s">
        <v>1493</v>
      </c>
      <c r="H7052" s="513"/>
      <c r="I7052" s="513"/>
      <c r="J7052" s="215">
        <v>240750</v>
      </c>
      <c r="K7052" s="215">
        <v>90</v>
      </c>
      <c r="L7052" s="236"/>
      <c r="M7052" s="236"/>
      <c r="N7052" s="236"/>
      <c r="O7052" s="236"/>
      <c r="P7052" s="236"/>
      <c r="Q7052" s="236"/>
      <c r="R7052" s="16">
        <f t="shared" si="7"/>
        <v>240750</v>
      </c>
      <c r="S7052" s="16">
        <f t="shared" si="8"/>
        <v>90</v>
      </c>
      <c r="T7052" s="387" t="s">
        <v>16544</v>
      </c>
      <c r="U7052" s="236" t="s">
        <v>35</v>
      </c>
      <c r="V7052" s="388" t="s">
        <v>16545</v>
      </c>
    </row>
    <row r="7053" spans="1:22" s="1" customFormat="1" x14ac:dyDescent="0.3">
      <c r="A7053" s="16">
        <v>7048</v>
      </c>
      <c r="B7053" s="236" t="s">
        <v>16594</v>
      </c>
      <c r="C7053" s="236" t="s">
        <v>16595</v>
      </c>
      <c r="D7053" s="236" t="s">
        <v>16596</v>
      </c>
      <c r="E7053" s="236" t="s">
        <v>16601</v>
      </c>
      <c r="F7053" s="236"/>
      <c r="G7053" s="236" t="s">
        <v>1493</v>
      </c>
      <c r="H7053" s="513"/>
      <c r="I7053" s="513"/>
      <c r="J7053" s="215">
        <v>1018255</v>
      </c>
      <c r="K7053" s="215">
        <v>329</v>
      </c>
      <c r="L7053" s="236"/>
      <c r="M7053" s="236"/>
      <c r="N7053" s="236"/>
      <c r="O7053" s="236"/>
      <c r="P7053" s="236"/>
      <c r="Q7053" s="236"/>
      <c r="R7053" s="16">
        <f t="shared" si="7"/>
        <v>1018255</v>
      </c>
      <c r="S7053" s="16">
        <f t="shared" si="8"/>
        <v>329</v>
      </c>
      <c r="T7053" s="387" t="s">
        <v>16544</v>
      </c>
      <c r="U7053" s="236" t="s">
        <v>35</v>
      </c>
      <c r="V7053" s="388" t="s">
        <v>16545</v>
      </c>
    </row>
    <row r="7054" spans="1:22" s="1" customFormat="1" x14ac:dyDescent="0.3">
      <c r="A7054" s="16">
        <v>7049</v>
      </c>
      <c r="B7054" s="236" t="s">
        <v>16594</v>
      </c>
      <c r="C7054" s="236" t="s">
        <v>16595</v>
      </c>
      <c r="D7054" s="236" t="s">
        <v>16596</v>
      </c>
      <c r="E7054" s="236" t="s">
        <v>16602</v>
      </c>
      <c r="F7054" s="236"/>
      <c r="G7054" s="236" t="s">
        <v>1493</v>
      </c>
      <c r="H7054" s="513"/>
      <c r="I7054" s="513"/>
      <c r="J7054" s="215">
        <v>24750</v>
      </c>
      <c r="K7054" s="215">
        <v>18</v>
      </c>
      <c r="L7054" s="236"/>
      <c r="M7054" s="236"/>
      <c r="N7054" s="236"/>
      <c r="O7054" s="236"/>
      <c r="P7054" s="236"/>
      <c r="Q7054" s="236"/>
      <c r="R7054" s="16">
        <f t="shared" si="7"/>
        <v>24750</v>
      </c>
      <c r="S7054" s="16">
        <f t="shared" si="8"/>
        <v>18</v>
      </c>
      <c r="T7054" s="387" t="s">
        <v>16544</v>
      </c>
      <c r="U7054" s="236" t="s">
        <v>35</v>
      </c>
      <c r="V7054" s="388" t="s">
        <v>16545</v>
      </c>
    </row>
    <row r="7055" spans="1:22" s="1" customFormat="1" x14ac:dyDescent="0.3">
      <c r="A7055" s="16">
        <v>7050</v>
      </c>
      <c r="B7055" s="236" t="s">
        <v>16594</v>
      </c>
      <c r="C7055" s="236" t="s">
        <v>16595</v>
      </c>
      <c r="D7055" s="236" t="s">
        <v>16596</v>
      </c>
      <c r="E7055" s="236" t="s">
        <v>16603</v>
      </c>
      <c r="F7055" s="236"/>
      <c r="G7055" s="236" t="s">
        <v>1493</v>
      </c>
      <c r="H7055" s="513"/>
      <c r="I7055" s="513"/>
      <c r="J7055" s="215">
        <v>100600</v>
      </c>
      <c r="K7055" s="215">
        <v>40</v>
      </c>
      <c r="L7055" s="236"/>
      <c r="M7055" s="236"/>
      <c r="N7055" s="236"/>
      <c r="O7055" s="236"/>
      <c r="P7055" s="236"/>
      <c r="Q7055" s="236"/>
      <c r="R7055" s="16">
        <f t="shared" si="7"/>
        <v>100600</v>
      </c>
      <c r="S7055" s="16">
        <f t="shared" si="8"/>
        <v>40</v>
      </c>
      <c r="T7055" s="387" t="s">
        <v>16544</v>
      </c>
      <c r="U7055" s="236" t="s">
        <v>35</v>
      </c>
      <c r="V7055" s="388" t="s">
        <v>16545</v>
      </c>
    </row>
    <row r="7056" spans="1:22" s="1" customFormat="1" x14ac:dyDescent="0.3">
      <c r="A7056" s="16">
        <v>7051</v>
      </c>
      <c r="B7056" s="236" t="s">
        <v>16594</v>
      </c>
      <c r="C7056" s="236" t="s">
        <v>16595</v>
      </c>
      <c r="D7056" s="236" t="s">
        <v>16596</v>
      </c>
      <c r="E7056" s="236" t="s">
        <v>16604</v>
      </c>
      <c r="F7056" s="236"/>
      <c r="G7056" s="236" t="s">
        <v>1493</v>
      </c>
      <c r="H7056" s="513"/>
      <c r="I7056" s="513"/>
      <c r="J7056" s="215">
        <v>971465</v>
      </c>
      <c r="K7056" s="215">
        <v>187</v>
      </c>
      <c r="L7056" s="236"/>
      <c r="M7056" s="236"/>
      <c r="N7056" s="236"/>
      <c r="O7056" s="236"/>
      <c r="P7056" s="236"/>
      <c r="Q7056" s="236"/>
      <c r="R7056" s="16">
        <f t="shared" si="7"/>
        <v>971465</v>
      </c>
      <c r="S7056" s="16">
        <f t="shared" si="8"/>
        <v>187</v>
      </c>
      <c r="T7056" s="387" t="s">
        <v>16544</v>
      </c>
      <c r="U7056" s="236" t="s">
        <v>35</v>
      </c>
      <c r="V7056" s="388" t="s">
        <v>16545</v>
      </c>
    </row>
    <row r="7057" spans="1:22" s="1" customFormat="1" x14ac:dyDescent="0.3">
      <c r="A7057" s="16">
        <v>7052</v>
      </c>
      <c r="B7057" s="236" t="s">
        <v>16594</v>
      </c>
      <c r="C7057" s="236" t="s">
        <v>16605</v>
      </c>
      <c r="D7057" s="236" t="s">
        <v>16606</v>
      </c>
      <c r="E7057" s="236" t="s">
        <v>16607</v>
      </c>
      <c r="F7057" s="236"/>
      <c r="G7057" s="236" t="s">
        <v>1493</v>
      </c>
      <c r="H7057" s="513"/>
      <c r="I7057" s="513"/>
      <c r="J7057" s="215">
        <v>97800</v>
      </c>
      <c r="K7057" s="215">
        <v>6</v>
      </c>
      <c r="L7057" s="236"/>
      <c r="M7057" s="236"/>
      <c r="N7057" s="236"/>
      <c r="O7057" s="236"/>
      <c r="P7057" s="236"/>
      <c r="Q7057" s="236"/>
      <c r="R7057" s="16">
        <f t="shared" si="7"/>
        <v>97800</v>
      </c>
      <c r="S7057" s="16">
        <f t="shared" si="8"/>
        <v>6</v>
      </c>
      <c r="T7057" s="387" t="s">
        <v>16544</v>
      </c>
      <c r="U7057" s="236" t="s">
        <v>35</v>
      </c>
      <c r="V7057" s="388" t="s">
        <v>16545</v>
      </c>
    </row>
    <row r="7058" spans="1:22" s="1" customFormat="1" x14ac:dyDescent="0.3">
      <c r="A7058" s="16">
        <v>7053</v>
      </c>
      <c r="B7058" s="389" t="s">
        <v>16594</v>
      </c>
      <c r="C7058" s="389" t="s">
        <v>16605</v>
      </c>
      <c r="D7058" s="389" t="s">
        <v>16606</v>
      </c>
      <c r="E7058" s="389" t="s">
        <v>16608</v>
      </c>
      <c r="F7058" s="389"/>
      <c r="G7058" s="389" t="s">
        <v>1493</v>
      </c>
      <c r="H7058" s="514"/>
      <c r="I7058" s="514"/>
      <c r="J7058" s="390">
        <v>94560</v>
      </c>
      <c r="K7058" s="390">
        <v>6</v>
      </c>
      <c r="L7058" s="389"/>
      <c r="M7058" s="389"/>
      <c r="N7058" s="389"/>
      <c r="O7058" s="389"/>
      <c r="P7058" s="389"/>
      <c r="Q7058" s="389"/>
      <c r="R7058" s="16">
        <f t="shared" si="7"/>
        <v>94560</v>
      </c>
      <c r="S7058" s="391">
        <f t="shared" si="8"/>
        <v>6</v>
      </c>
      <c r="T7058" s="392" t="s">
        <v>16544</v>
      </c>
      <c r="U7058" s="389" t="s">
        <v>35</v>
      </c>
      <c r="V7058" s="393" t="s">
        <v>16545</v>
      </c>
    </row>
    <row r="7059" spans="1:22" s="1" customFormat="1" ht="37.5" x14ac:dyDescent="0.3">
      <c r="A7059" s="16">
        <v>7054</v>
      </c>
      <c r="B7059" s="236" t="s">
        <v>2406</v>
      </c>
      <c r="C7059" s="236" t="s">
        <v>2405</v>
      </c>
      <c r="D7059" s="236" t="s">
        <v>2406</v>
      </c>
      <c r="E7059" s="236" t="s">
        <v>822</v>
      </c>
      <c r="F7059" s="236"/>
      <c r="G7059" s="236" t="s">
        <v>24</v>
      </c>
      <c r="H7059" s="513">
        <v>9072000</v>
      </c>
      <c r="I7059" s="513">
        <v>5000</v>
      </c>
      <c r="J7059" s="236">
        <v>17860000</v>
      </c>
      <c r="K7059" s="236">
        <v>10000</v>
      </c>
      <c r="L7059" s="236">
        <v>19646000</v>
      </c>
      <c r="M7059" s="236">
        <v>10000</v>
      </c>
      <c r="N7059" s="236">
        <v>19646000</v>
      </c>
      <c r="O7059" s="236">
        <v>10000</v>
      </c>
      <c r="P7059" s="236">
        <v>19646000</v>
      </c>
      <c r="Q7059" s="236">
        <v>10000</v>
      </c>
      <c r="R7059" s="16">
        <f t="shared" si="7"/>
        <v>85870000</v>
      </c>
      <c r="S7059" s="236">
        <v>45000</v>
      </c>
      <c r="T7059" s="387" t="s">
        <v>1050</v>
      </c>
      <c r="U7059" s="236" t="s">
        <v>35</v>
      </c>
      <c r="V7059" s="388" t="s">
        <v>7547</v>
      </c>
    </row>
    <row r="7060" spans="1:22" s="1" customFormat="1" x14ac:dyDescent="0.3">
      <c r="A7060" s="16">
        <v>7055</v>
      </c>
      <c r="B7060" s="236" t="s">
        <v>514</v>
      </c>
      <c r="C7060" s="236" t="s">
        <v>3741</v>
      </c>
      <c r="D7060" s="236" t="s">
        <v>3742</v>
      </c>
      <c r="E7060" s="236" t="s">
        <v>10982</v>
      </c>
      <c r="F7060" s="236"/>
      <c r="G7060" s="236" t="s">
        <v>1493</v>
      </c>
      <c r="H7060" s="513">
        <v>72950345.569999993</v>
      </c>
      <c r="I7060" s="513">
        <v>4</v>
      </c>
      <c r="J7060" s="236">
        <v>72950345.569999993</v>
      </c>
      <c r="K7060" s="236">
        <v>4</v>
      </c>
      <c r="L7060" s="236">
        <v>72950345.569999993</v>
      </c>
      <c r="M7060" s="236">
        <v>4</v>
      </c>
      <c r="N7060" s="236">
        <v>72950345.569999993</v>
      </c>
      <c r="O7060" s="236">
        <v>4</v>
      </c>
      <c r="P7060" s="236">
        <v>72950345.569999993</v>
      </c>
      <c r="Q7060" s="236">
        <v>4</v>
      </c>
      <c r="R7060" s="16">
        <f t="shared" si="7"/>
        <v>364751727.84999996</v>
      </c>
      <c r="S7060" s="236">
        <v>20</v>
      </c>
      <c r="T7060" s="387" t="s">
        <v>1113</v>
      </c>
      <c r="U7060" s="236" t="s">
        <v>1210</v>
      </c>
      <c r="V7060" s="388" t="s">
        <v>199</v>
      </c>
    </row>
    <row r="7061" spans="1:22" s="1" customFormat="1" x14ac:dyDescent="0.3">
      <c r="A7061" s="16">
        <v>7056</v>
      </c>
      <c r="B7061" s="236" t="s">
        <v>1940</v>
      </c>
      <c r="C7061" s="236" t="s">
        <v>10983</v>
      </c>
      <c r="D7061" s="236" t="s">
        <v>10984</v>
      </c>
      <c r="E7061" s="236" t="s">
        <v>10985</v>
      </c>
      <c r="F7061" s="236"/>
      <c r="G7061" s="236" t="s">
        <v>24</v>
      </c>
      <c r="H7061" s="513">
        <v>553352.80000000005</v>
      </c>
      <c r="I7061" s="513">
        <v>500</v>
      </c>
      <c r="J7061" s="236">
        <v>553352.80000000005</v>
      </c>
      <c r="K7061" s="236">
        <v>500</v>
      </c>
      <c r="L7061" s="236">
        <v>553352.80000000005</v>
      </c>
      <c r="M7061" s="236">
        <v>500</v>
      </c>
      <c r="N7061" s="236">
        <v>553352.80000000005</v>
      </c>
      <c r="O7061" s="236">
        <v>500</v>
      </c>
      <c r="P7061" s="236">
        <v>553352.80000000005</v>
      </c>
      <c r="Q7061" s="236">
        <v>500</v>
      </c>
      <c r="R7061" s="16">
        <f t="shared" si="7"/>
        <v>2766764</v>
      </c>
      <c r="S7061" s="236">
        <v>2500</v>
      </c>
      <c r="T7061" s="387" t="s">
        <v>1113</v>
      </c>
      <c r="U7061" s="236" t="s">
        <v>1097</v>
      </c>
      <c r="V7061" s="388" t="s">
        <v>199</v>
      </c>
    </row>
    <row r="7062" spans="1:22" s="1" customFormat="1" x14ac:dyDescent="0.3">
      <c r="A7062" s="16">
        <v>7057</v>
      </c>
      <c r="B7062" s="236" t="s">
        <v>417</v>
      </c>
      <c r="C7062" s="236" t="s">
        <v>726</v>
      </c>
      <c r="D7062" s="236" t="s">
        <v>727</v>
      </c>
      <c r="E7062" s="236" t="s">
        <v>10986</v>
      </c>
      <c r="F7062" s="236"/>
      <c r="G7062" s="236" t="s">
        <v>1493</v>
      </c>
      <c r="H7062" s="513">
        <v>961579.59</v>
      </c>
      <c r="I7062" s="513">
        <v>40</v>
      </c>
      <c r="J7062" s="236">
        <v>961579.59</v>
      </c>
      <c r="K7062" s="236">
        <v>40</v>
      </c>
      <c r="L7062" s="236">
        <v>961579.59</v>
      </c>
      <c r="M7062" s="236">
        <v>40</v>
      </c>
      <c r="N7062" s="236">
        <v>961579.59</v>
      </c>
      <c r="O7062" s="236">
        <v>40</v>
      </c>
      <c r="P7062" s="236">
        <v>961579.59</v>
      </c>
      <c r="Q7062" s="236">
        <v>40</v>
      </c>
      <c r="R7062" s="16">
        <f t="shared" si="7"/>
        <v>4807897.95</v>
      </c>
      <c r="S7062" s="236">
        <v>200</v>
      </c>
      <c r="T7062" s="387" t="s">
        <v>1113</v>
      </c>
      <c r="U7062" s="236" t="s">
        <v>1097</v>
      </c>
      <c r="V7062" s="388" t="s">
        <v>199</v>
      </c>
    </row>
    <row r="7063" spans="1:22" s="1" customFormat="1" x14ac:dyDescent="0.3">
      <c r="A7063" s="16">
        <v>7058</v>
      </c>
      <c r="B7063" s="236" t="s">
        <v>645</v>
      </c>
      <c r="C7063" s="236" t="s">
        <v>799</v>
      </c>
      <c r="D7063" s="236" t="s">
        <v>800</v>
      </c>
      <c r="E7063" s="236" t="s">
        <v>10987</v>
      </c>
      <c r="F7063" s="236"/>
      <c r="G7063" s="236" t="s">
        <v>1493</v>
      </c>
      <c r="H7063" s="513">
        <v>403200</v>
      </c>
      <c r="I7063" s="513">
        <v>6</v>
      </c>
      <c r="J7063" s="236">
        <v>403200</v>
      </c>
      <c r="K7063" s="236">
        <v>6</v>
      </c>
      <c r="L7063" s="236">
        <v>403200</v>
      </c>
      <c r="M7063" s="236">
        <v>6</v>
      </c>
      <c r="N7063" s="236">
        <v>403200</v>
      </c>
      <c r="O7063" s="236">
        <v>6</v>
      </c>
      <c r="P7063" s="236">
        <v>403200</v>
      </c>
      <c r="Q7063" s="236">
        <v>6</v>
      </c>
      <c r="R7063" s="16">
        <f t="shared" si="7"/>
        <v>2016000</v>
      </c>
      <c r="S7063" s="236">
        <v>30</v>
      </c>
      <c r="T7063" s="387" t="s">
        <v>1113</v>
      </c>
      <c r="U7063" s="236" t="s">
        <v>1210</v>
      </c>
      <c r="V7063" s="388" t="s">
        <v>199</v>
      </c>
    </row>
    <row r="7064" spans="1:22" s="1" customFormat="1" x14ac:dyDescent="0.3">
      <c r="A7064" s="16">
        <v>7059</v>
      </c>
      <c r="B7064" s="236" t="s">
        <v>645</v>
      </c>
      <c r="C7064" s="236" t="s">
        <v>16609</v>
      </c>
      <c r="D7064" s="236" t="s">
        <v>16610</v>
      </c>
      <c r="E7064" s="236" t="s">
        <v>16611</v>
      </c>
      <c r="F7064" s="236"/>
      <c r="G7064" s="236" t="s">
        <v>1493</v>
      </c>
      <c r="H7064" s="513">
        <v>94315.78</v>
      </c>
      <c r="I7064" s="513">
        <v>2</v>
      </c>
      <c r="J7064" s="236">
        <v>94315.78</v>
      </c>
      <c r="K7064" s="236">
        <v>2</v>
      </c>
      <c r="L7064" s="236">
        <v>94315.78</v>
      </c>
      <c r="M7064" s="236">
        <v>2</v>
      </c>
      <c r="N7064" s="236">
        <v>94315.78</v>
      </c>
      <c r="O7064" s="236">
        <v>2</v>
      </c>
      <c r="P7064" s="236">
        <v>94315.78</v>
      </c>
      <c r="Q7064" s="236">
        <v>2</v>
      </c>
      <c r="R7064" s="16">
        <f t="shared" si="7"/>
        <v>471578.9</v>
      </c>
      <c r="S7064" s="236">
        <v>10</v>
      </c>
      <c r="T7064" s="387" t="s">
        <v>1113</v>
      </c>
      <c r="U7064" s="236" t="s">
        <v>1210</v>
      </c>
      <c r="V7064" s="388" t="s">
        <v>199</v>
      </c>
    </row>
    <row r="7065" spans="1:22" s="1" customFormat="1" x14ac:dyDescent="0.3">
      <c r="A7065" s="16">
        <v>7060</v>
      </c>
      <c r="B7065" s="236" t="s">
        <v>645</v>
      </c>
      <c r="C7065" s="236" t="s">
        <v>1375</v>
      </c>
      <c r="D7065" s="236" t="s">
        <v>1376</v>
      </c>
      <c r="E7065" s="236" t="s">
        <v>10988</v>
      </c>
      <c r="F7065" s="236"/>
      <c r="G7065" s="236" t="s">
        <v>1493</v>
      </c>
      <c r="H7065" s="513">
        <v>1947620.77</v>
      </c>
      <c r="I7065" s="513">
        <v>59</v>
      </c>
      <c r="J7065" s="236">
        <v>1947620.77</v>
      </c>
      <c r="K7065" s="236">
        <v>59</v>
      </c>
      <c r="L7065" s="236">
        <v>1947620.77</v>
      </c>
      <c r="M7065" s="236">
        <v>59</v>
      </c>
      <c r="N7065" s="236">
        <v>1947620.77</v>
      </c>
      <c r="O7065" s="236">
        <v>59</v>
      </c>
      <c r="P7065" s="236">
        <v>1947620.77</v>
      </c>
      <c r="Q7065" s="236">
        <v>59</v>
      </c>
      <c r="R7065" s="16">
        <f t="shared" si="7"/>
        <v>9738103.8499999996</v>
      </c>
      <c r="S7065" s="236">
        <v>295</v>
      </c>
      <c r="T7065" s="387" t="s">
        <v>1113</v>
      </c>
      <c r="U7065" s="236" t="s">
        <v>1097</v>
      </c>
      <c r="V7065" s="388" t="s">
        <v>199</v>
      </c>
    </row>
    <row r="7066" spans="1:22" s="1" customFormat="1" x14ac:dyDescent="0.3">
      <c r="A7066" s="16">
        <v>7061</v>
      </c>
      <c r="B7066" s="236" t="s">
        <v>645</v>
      </c>
      <c r="C7066" s="236" t="s">
        <v>4063</v>
      </c>
      <c r="D7066" s="236" t="s">
        <v>4064</v>
      </c>
      <c r="E7066" s="236" t="s">
        <v>16612</v>
      </c>
      <c r="F7066" s="236"/>
      <c r="G7066" s="236" t="s">
        <v>1493</v>
      </c>
      <c r="H7066" s="513">
        <v>87242.11</v>
      </c>
      <c r="I7066" s="513">
        <v>2</v>
      </c>
      <c r="J7066" s="236">
        <v>87242.11</v>
      </c>
      <c r="K7066" s="236">
        <v>2</v>
      </c>
      <c r="L7066" s="236">
        <v>87242.11</v>
      </c>
      <c r="M7066" s="236">
        <v>2</v>
      </c>
      <c r="N7066" s="236">
        <v>87242.11</v>
      </c>
      <c r="O7066" s="236">
        <v>2</v>
      </c>
      <c r="P7066" s="236">
        <v>87242.11</v>
      </c>
      <c r="Q7066" s="236">
        <v>2</v>
      </c>
      <c r="R7066" s="16">
        <f t="shared" si="7"/>
        <v>436210.55</v>
      </c>
      <c r="S7066" s="236">
        <v>10</v>
      </c>
      <c r="T7066" s="387" t="s">
        <v>1113</v>
      </c>
      <c r="U7066" s="236" t="s">
        <v>1097</v>
      </c>
      <c r="V7066" s="388" t="s">
        <v>199</v>
      </c>
    </row>
    <row r="7067" spans="1:22" s="1" customFormat="1" x14ac:dyDescent="0.3">
      <c r="A7067" s="16">
        <v>7062</v>
      </c>
      <c r="B7067" s="236" t="s">
        <v>645</v>
      </c>
      <c r="C7067" s="236" t="s">
        <v>4070</v>
      </c>
      <c r="D7067" s="236" t="s">
        <v>4071</v>
      </c>
      <c r="E7067" s="236" t="s">
        <v>10989</v>
      </c>
      <c r="F7067" s="236"/>
      <c r="G7067" s="236" t="s">
        <v>1493</v>
      </c>
      <c r="H7067" s="513">
        <v>1221813.82</v>
      </c>
      <c r="I7067" s="513">
        <v>20</v>
      </c>
      <c r="J7067" s="236">
        <v>1221813.82</v>
      </c>
      <c r="K7067" s="236">
        <v>20</v>
      </c>
      <c r="L7067" s="236">
        <v>1221813.82</v>
      </c>
      <c r="M7067" s="236">
        <v>20</v>
      </c>
      <c r="N7067" s="236">
        <v>1221813.82</v>
      </c>
      <c r="O7067" s="236">
        <v>20</v>
      </c>
      <c r="P7067" s="236">
        <v>1221813.82</v>
      </c>
      <c r="Q7067" s="236">
        <v>20</v>
      </c>
      <c r="R7067" s="16">
        <f t="shared" si="7"/>
        <v>6109069.1000000006</v>
      </c>
      <c r="S7067" s="236">
        <v>100</v>
      </c>
      <c r="T7067" s="387" t="s">
        <v>1113</v>
      </c>
      <c r="U7067" s="236" t="s">
        <v>1097</v>
      </c>
      <c r="V7067" s="388" t="s">
        <v>199</v>
      </c>
    </row>
    <row r="7068" spans="1:22" s="1" customFormat="1" x14ac:dyDescent="0.3">
      <c r="A7068" s="16">
        <v>7063</v>
      </c>
      <c r="B7068" s="236" t="s">
        <v>645</v>
      </c>
      <c r="C7068" s="236" t="s">
        <v>2109</v>
      </c>
      <c r="D7068" s="236" t="s">
        <v>2110</v>
      </c>
      <c r="E7068" s="236" t="s">
        <v>10990</v>
      </c>
      <c r="F7068" s="236"/>
      <c r="G7068" s="236" t="s">
        <v>1493</v>
      </c>
      <c r="H7068" s="513">
        <v>4953776.8</v>
      </c>
      <c r="I7068" s="513">
        <v>115</v>
      </c>
      <c r="J7068" s="236">
        <v>4953776.8</v>
      </c>
      <c r="K7068" s="236">
        <v>115</v>
      </c>
      <c r="L7068" s="236">
        <v>4953776.8</v>
      </c>
      <c r="M7068" s="236">
        <v>115</v>
      </c>
      <c r="N7068" s="236">
        <v>4953776.8</v>
      </c>
      <c r="O7068" s="236">
        <v>115</v>
      </c>
      <c r="P7068" s="236">
        <v>4953776.8</v>
      </c>
      <c r="Q7068" s="236">
        <v>115</v>
      </c>
      <c r="R7068" s="16">
        <f t="shared" si="7"/>
        <v>24768884</v>
      </c>
      <c r="S7068" s="236">
        <v>575</v>
      </c>
      <c r="T7068" s="387" t="s">
        <v>1113</v>
      </c>
      <c r="U7068" s="236" t="s">
        <v>1210</v>
      </c>
      <c r="V7068" s="388" t="s">
        <v>199</v>
      </c>
    </row>
    <row r="7069" spans="1:22" s="1" customFormat="1" x14ac:dyDescent="0.3">
      <c r="A7069" s="16">
        <v>7064</v>
      </c>
      <c r="B7069" s="236" t="s">
        <v>645</v>
      </c>
      <c r="C7069" s="236" t="s">
        <v>2069</v>
      </c>
      <c r="D7069" s="236" t="s">
        <v>2070</v>
      </c>
      <c r="E7069" s="236" t="s">
        <v>10991</v>
      </c>
      <c r="F7069" s="236"/>
      <c r="G7069" s="236" t="s">
        <v>1493</v>
      </c>
      <c r="H7069" s="513">
        <v>2470153.7200000002</v>
      </c>
      <c r="I7069" s="513">
        <v>48</v>
      </c>
      <c r="J7069" s="236">
        <v>2470153.7200000002</v>
      </c>
      <c r="K7069" s="236">
        <v>48</v>
      </c>
      <c r="L7069" s="236">
        <v>2470153.7200000002</v>
      </c>
      <c r="M7069" s="236">
        <v>48</v>
      </c>
      <c r="N7069" s="236">
        <v>2470153.7200000002</v>
      </c>
      <c r="O7069" s="236">
        <v>48</v>
      </c>
      <c r="P7069" s="236">
        <v>2470153.7200000002</v>
      </c>
      <c r="Q7069" s="236">
        <v>48</v>
      </c>
      <c r="R7069" s="16">
        <f t="shared" si="7"/>
        <v>12350768.600000001</v>
      </c>
      <c r="S7069" s="236">
        <v>240</v>
      </c>
      <c r="T7069" s="387" t="s">
        <v>1113</v>
      </c>
      <c r="U7069" s="236" t="s">
        <v>1210</v>
      </c>
      <c r="V7069" s="388" t="s">
        <v>199</v>
      </c>
    </row>
    <row r="7070" spans="1:22" s="1" customFormat="1" x14ac:dyDescent="0.3">
      <c r="A7070" s="16">
        <v>7065</v>
      </c>
      <c r="B7070" s="236" t="s">
        <v>16613</v>
      </c>
      <c r="C7070" s="236" t="s">
        <v>16614</v>
      </c>
      <c r="D7070" s="236" t="s">
        <v>16615</v>
      </c>
      <c r="E7070" s="236" t="s">
        <v>16616</v>
      </c>
      <c r="F7070" s="236"/>
      <c r="G7070" s="236" t="s">
        <v>24</v>
      </c>
      <c r="H7070" s="513">
        <v>95198.88</v>
      </c>
      <c r="I7070" s="513">
        <v>1</v>
      </c>
      <c r="J7070" s="236">
        <v>95198.88</v>
      </c>
      <c r="K7070" s="236">
        <v>1</v>
      </c>
      <c r="L7070" s="236">
        <v>95198.88</v>
      </c>
      <c r="M7070" s="236">
        <v>1</v>
      </c>
      <c r="N7070" s="236">
        <v>95198.88</v>
      </c>
      <c r="O7070" s="236">
        <v>1</v>
      </c>
      <c r="P7070" s="236">
        <v>95198.88</v>
      </c>
      <c r="Q7070" s="236">
        <v>1</v>
      </c>
      <c r="R7070" s="16">
        <f t="shared" si="7"/>
        <v>475994.4</v>
      </c>
      <c r="S7070" s="236">
        <v>5</v>
      </c>
      <c r="T7070" s="387" t="s">
        <v>1113</v>
      </c>
      <c r="U7070" s="236" t="s">
        <v>1097</v>
      </c>
      <c r="V7070" s="388" t="s">
        <v>199</v>
      </c>
    </row>
    <row r="7071" spans="1:22" s="1" customFormat="1" x14ac:dyDescent="0.3">
      <c r="A7071" s="16">
        <v>7066</v>
      </c>
      <c r="B7071" s="236" t="s">
        <v>4104</v>
      </c>
      <c r="C7071" s="236" t="s">
        <v>16617</v>
      </c>
      <c r="D7071" s="236" t="s">
        <v>16618</v>
      </c>
      <c r="E7071" s="236" t="s">
        <v>16619</v>
      </c>
      <c r="F7071" s="236"/>
      <c r="G7071" s="236" t="s">
        <v>1493</v>
      </c>
      <c r="H7071" s="513">
        <v>100800</v>
      </c>
      <c r="I7071" s="513">
        <v>20</v>
      </c>
      <c r="J7071" s="236">
        <v>100800</v>
      </c>
      <c r="K7071" s="236">
        <v>20</v>
      </c>
      <c r="L7071" s="236">
        <v>100800</v>
      </c>
      <c r="M7071" s="236">
        <v>20</v>
      </c>
      <c r="N7071" s="236">
        <v>100800</v>
      </c>
      <c r="O7071" s="236">
        <v>20</v>
      </c>
      <c r="P7071" s="236">
        <v>100800</v>
      </c>
      <c r="Q7071" s="236">
        <v>20</v>
      </c>
      <c r="R7071" s="16">
        <f t="shared" si="7"/>
        <v>504000</v>
      </c>
      <c r="S7071" s="236">
        <v>100</v>
      </c>
      <c r="T7071" s="387" t="s">
        <v>1113</v>
      </c>
      <c r="U7071" s="236" t="s">
        <v>1097</v>
      </c>
      <c r="V7071" s="388" t="s">
        <v>199</v>
      </c>
    </row>
    <row r="7072" spans="1:22" s="1" customFormat="1" x14ac:dyDescent="0.3">
      <c r="A7072" s="16">
        <v>7067</v>
      </c>
      <c r="B7072" s="236" t="s">
        <v>4104</v>
      </c>
      <c r="C7072" s="236" t="s">
        <v>16617</v>
      </c>
      <c r="D7072" s="236" t="s">
        <v>16618</v>
      </c>
      <c r="E7072" s="236" t="s">
        <v>16620</v>
      </c>
      <c r="F7072" s="236"/>
      <c r="G7072" s="236" t="s">
        <v>1493</v>
      </c>
      <c r="H7072" s="513">
        <v>78400</v>
      </c>
      <c r="I7072" s="513">
        <v>20</v>
      </c>
      <c r="J7072" s="236">
        <v>78400</v>
      </c>
      <c r="K7072" s="236">
        <v>20</v>
      </c>
      <c r="L7072" s="236">
        <v>78400</v>
      </c>
      <c r="M7072" s="236">
        <v>20</v>
      </c>
      <c r="N7072" s="236">
        <v>78400</v>
      </c>
      <c r="O7072" s="236">
        <v>20</v>
      </c>
      <c r="P7072" s="236">
        <v>78400</v>
      </c>
      <c r="Q7072" s="236">
        <v>20</v>
      </c>
      <c r="R7072" s="16">
        <f t="shared" si="7"/>
        <v>392000</v>
      </c>
      <c r="S7072" s="236">
        <v>100</v>
      </c>
      <c r="T7072" s="387" t="s">
        <v>1113</v>
      </c>
      <c r="U7072" s="236" t="s">
        <v>1097</v>
      </c>
      <c r="V7072" s="388" t="s">
        <v>199</v>
      </c>
    </row>
    <row r="7073" spans="1:22" s="1" customFormat="1" x14ac:dyDescent="0.3">
      <c r="A7073" s="16">
        <v>7068</v>
      </c>
      <c r="B7073" s="236" t="s">
        <v>3340</v>
      </c>
      <c r="C7073" s="236" t="s">
        <v>3339</v>
      </c>
      <c r="D7073" s="236" t="s">
        <v>1764</v>
      </c>
      <c r="E7073" s="236" t="s">
        <v>16621</v>
      </c>
      <c r="F7073" s="236"/>
      <c r="G7073" s="236" t="s">
        <v>1493</v>
      </c>
      <c r="H7073" s="513">
        <v>121990.39999999999</v>
      </c>
      <c r="I7073" s="513">
        <v>40</v>
      </c>
      <c r="J7073" s="236">
        <v>121990.39999999999</v>
      </c>
      <c r="K7073" s="236">
        <v>40</v>
      </c>
      <c r="L7073" s="236">
        <v>121990.39999999999</v>
      </c>
      <c r="M7073" s="236">
        <v>40</v>
      </c>
      <c r="N7073" s="236">
        <v>121990.39999999999</v>
      </c>
      <c r="O7073" s="236">
        <v>40</v>
      </c>
      <c r="P7073" s="236">
        <v>121990.39999999999</v>
      </c>
      <c r="Q7073" s="236">
        <v>40</v>
      </c>
      <c r="R7073" s="16">
        <f t="shared" si="7"/>
        <v>609952</v>
      </c>
      <c r="S7073" s="236">
        <v>200</v>
      </c>
      <c r="T7073" s="387" t="s">
        <v>1113</v>
      </c>
      <c r="U7073" s="236" t="s">
        <v>1097</v>
      </c>
      <c r="V7073" s="388" t="s">
        <v>199</v>
      </c>
    </row>
    <row r="7074" spans="1:22" s="1" customFormat="1" x14ac:dyDescent="0.3">
      <c r="A7074" s="16">
        <v>7069</v>
      </c>
      <c r="B7074" s="236" t="s">
        <v>3340</v>
      </c>
      <c r="C7074" s="236" t="s">
        <v>3339</v>
      </c>
      <c r="D7074" s="236" t="s">
        <v>1764</v>
      </c>
      <c r="E7074" s="236" t="s">
        <v>10992</v>
      </c>
      <c r="F7074" s="236"/>
      <c r="G7074" s="236" t="s">
        <v>1493</v>
      </c>
      <c r="H7074" s="513">
        <v>212486.39999999999</v>
      </c>
      <c r="I7074" s="513">
        <v>40</v>
      </c>
      <c r="J7074" s="236">
        <v>212486.39999999999</v>
      </c>
      <c r="K7074" s="236">
        <v>40</v>
      </c>
      <c r="L7074" s="236">
        <v>212486.39999999999</v>
      </c>
      <c r="M7074" s="236">
        <v>40</v>
      </c>
      <c r="N7074" s="236">
        <v>212486.39999999999</v>
      </c>
      <c r="O7074" s="236">
        <v>40</v>
      </c>
      <c r="P7074" s="236">
        <v>212486.39999999999</v>
      </c>
      <c r="Q7074" s="236">
        <v>40</v>
      </c>
      <c r="R7074" s="16">
        <f t="shared" si="7"/>
        <v>1062432</v>
      </c>
      <c r="S7074" s="236">
        <v>200</v>
      </c>
      <c r="T7074" s="387" t="s">
        <v>1113</v>
      </c>
      <c r="U7074" s="236" t="s">
        <v>1097</v>
      </c>
      <c r="V7074" s="388" t="s">
        <v>199</v>
      </c>
    </row>
    <row r="7075" spans="1:22" s="1" customFormat="1" x14ac:dyDescent="0.3">
      <c r="A7075" s="16">
        <v>7070</v>
      </c>
      <c r="B7075" s="236" t="s">
        <v>3340</v>
      </c>
      <c r="C7075" s="236" t="s">
        <v>3339</v>
      </c>
      <c r="D7075" s="236" t="s">
        <v>1764</v>
      </c>
      <c r="E7075" s="236" t="s">
        <v>16622</v>
      </c>
      <c r="F7075" s="236"/>
      <c r="G7075" s="236" t="s">
        <v>1493</v>
      </c>
      <c r="H7075" s="513">
        <v>121990.39999999999</v>
      </c>
      <c r="I7075" s="513">
        <v>40</v>
      </c>
      <c r="J7075" s="236">
        <v>121990.39999999999</v>
      </c>
      <c r="K7075" s="236">
        <v>40</v>
      </c>
      <c r="L7075" s="236">
        <v>121990.39999999999</v>
      </c>
      <c r="M7075" s="236">
        <v>40</v>
      </c>
      <c r="N7075" s="236">
        <v>121990.39999999999</v>
      </c>
      <c r="O7075" s="236">
        <v>40</v>
      </c>
      <c r="P7075" s="236">
        <v>121990.39999999999</v>
      </c>
      <c r="Q7075" s="236">
        <v>40</v>
      </c>
      <c r="R7075" s="16">
        <f t="shared" si="7"/>
        <v>609952</v>
      </c>
      <c r="S7075" s="236">
        <v>200</v>
      </c>
      <c r="T7075" s="387" t="s">
        <v>1113</v>
      </c>
      <c r="U7075" s="236" t="s">
        <v>1097</v>
      </c>
      <c r="V7075" s="388" t="s">
        <v>199</v>
      </c>
    </row>
    <row r="7076" spans="1:22" s="1" customFormat="1" x14ac:dyDescent="0.3">
      <c r="A7076" s="16">
        <v>7071</v>
      </c>
      <c r="B7076" s="236" t="s">
        <v>3340</v>
      </c>
      <c r="C7076" s="236" t="s">
        <v>3339</v>
      </c>
      <c r="D7076" s="236" t="s">
        <v>1764</v>
      </c>
      <c r="E7076" s="236" t="s">
        <v>16623</v>
      </c>
      <c r="F7076" s="236"/>
      <c r="G7076" s="236" t="s">
        <v>1493</v>
      </c>
      <c r="H7076" s="513">
        <v>165474.4</v>
      </c>
      <c r="I7076" s="513">
        <v>65</v>
      </c>
      <c r="J7076" s="236">
        <v>165474.4</v>
      </c>
      <c r="K7076" s="236">
        <v>65</v>
      </c>
      <c r="L7076" s="236">
        <v>165474.4</v>
      </c>
      <c r="M7076" s="236">
        <v>65</v>
      </c>
      <c r="N7076" s="236">
        <v>165474.4</v>
      </c>
      <c r="O7076" s="236">
        <v>65</v>
      </c>
      <c r="P7076" s="236">
        <v>165474.4</v>
      </c>
      <c r="Q7076" s="236">
        <v>65</v>
      </c>
      <c r="R7076" s="16">
        <f t="shared" si="7"/>
        <v>827372</v>
      </c>
      <c r="S7076" s="236">
        <v>325</v>
      </c>
      <c r="T7076" s="387" t="s">
        <v>1113</v>
      </c>
      <c r="U7076" s="236" t="s">
        <v>1097</v>
      </c>
      <c r="V7076" s="388" t="s">
        <v>199</v>
      </c>
    </row>
    <row r="7077" spans="1:22" s="1" customFormat="1" x14ac:dyDescent="0.3">
      <c r="A7077" s="16">
        <v>7072</v>
      </c>
      <c r="B7077" s="236" t="s">
        <v>3340</v>
      </c>
      <c r="C7077" s="236" t="s">
        <v>3339</v>
      </c>
      <c r="D7077" s="236" t="s">
        <v>1764</v>
      </c>
      <c r="E7077" s="236" t="s">
        <v>16624</v>
      </c>
      <c r="F7077" s="236"/>
      <c r="G7077" s="236" t="s">
        <v>1493</v>
      </c>
      <c r="H7077" s="513">
        <v>141842.4</v>
      </c>
      <c r="I7077" s="513">
        <v>15</v>
      </c>
      <c r="J7077" s="236">
        <v>141842.4</v>
      </c>
      <c r="K7077" s="236">
        <v>15</v>
      </c>
      <c r="L7077" s="236">
        <v>141842.4</v>
      </c>
      <c r="M7077" s="236">
        <v>15</v>
      </c>
      <c r="N7077" s="236">
        <v>141842.4</v>
      </c>
      <c r="O7077" s="236">
        <v>15</v>
      </c>
      <c r="P7077" s="236">
        <v>141842.4</v>
      </c>
      <c r="Q7077" s="236">
        <v>15</v>
      </c>
      <c r="R7077" s="16">
        <f t="shared" si="7"/>
        <v>709212</v>
      </c>
      <c r="S7077" s="236">
        <v>75</v>
      </c>
      <c r="T7077" s="387" t="s">
        <v>1113</v>
      </c>
      <c r="U7077" s="236" t="s">
        <v>1097</v>
      </c>
      <c r="V7077" s="388" t="s">
        <v>199</v>
      </c>
    </row>
    <row r="7078" spans="1:22" s="1" customFormat="1" x14ac:dyDescent="0.3">
      <c r="A7078" s="16">
        <v>7073</v>
      </c>
      <c r="B7078" s="236" t="s">
        <v>3340</v>
      </c>
      <c r="C7078" s="236" t="s">
        <v>3339</v>
      </c>
      <c r="D7078" s="236" t="s">
        <v>1764</v>
      </c>
      <c r="E7078" s="236" t="s">
        <v>10993</v>
      </c>
      <c r="F7078" s="236"/>
      <c r="G7078" s="236" t="s">
        <v>1493</v>
      </c>
      <c r="H7078" s="513">
        <v>513811.20000000001</v>
      </c>
      <c r="I7078" s="513">
        <v>120</v>
      </c>
      <c r="J7078" s="236">
        <v>513811.20000000001</v>
      </c>
      <c r="K7078" s="236">
        <v>120</v>
      </c>
      <c r="L7078" s="236">
        <v>513811.20000000001</v>
      </c>
      <c r="M7078" s="236">
        <v>120</v>
      </c>
      <c r="N7078" s="236">
        <v>513811.20000000001</v>
      </c>
      <c r="O7078" s="236">
        <v>120</v>
      </c>
      <c r="P7078" s="236">
        <v>513811.20000000001</v>
      </c>
      <c r="Q7078" s="236">
        <v>120</v>
      </c>
      <c r="R7078" s="16">
        <f t="shared" si="7"/>
        <v>2569056</v>
      </c>
      <c r="S7078" s="236">
        <v>600</v>
      </c>
      <c r="T7078" s="387" t="s">
        <v>1113</v>
      </c>
      <c r="U7078" s="236" t="s">
        <v>1097</v>
      </c>
      <c r="V7078" s="388" t="s">
        <v>199</v>
      </c>
    </row>
    <row r="7079" spans="1:22" s="1" customFormat="1" x14ac:dyDescent="0.3">
      <c r="A7079" s="16">
        <v>7074</v>
      </c>
      <c r="B7079" s="236" t="s">
        <v>915</v>
      </c>
      <c r="C7079" s="236" t="s">
        <v>10994</v>
      </c>
      <c r="D7079" s="236" t="s">
        <v>10995</v>
      </c>
      <c r="E7079" s="236" t="s">
        <v>10996</v>
      </c>
      <c r="F7079" s="236"/>
      <c r="G7079" s="236" t="s">
        <v>1493</v>
      </c>
      <c r="H7079" s="513">
        <v>16399999.84</v>
      </c>
      <c r="I7079" s="513">
        <v>1</v>
      </c>
      <c r="J7079" s="236">
        <v>16399999.84</v>
      </c>
      <c r="K7079" s="236">
        <v>1</v>
      </c>
      <c r="L7079" s="236">
        <v>16399999.84</v>
      </c>
      <c r="M7079" s="236">
        <v>1</v>
      </c>
      <c r="N7079" s="236">
        <v>16399999.84</v>
      </c>
      <c r="O7079" s="236">
        <v>1</v>
      </c>
      <c r="P7079" s="236">
        <v>16399999.84</v>
      </c>
      <c r="Q7079" s="236">
        <v>1</v>
      </c>
      <c r="R7079" s="16">
        <f t="shared" si="7"/>
        <v>81999999.200000003</v>
      </c>
      <c r="S7079" s="236">
        <v>5</v>
      </c>
      <c r="T7079" s="387" t="s">
        <v>1113</v>
      </c>
      <c r="U7079" s="236" t="s">
        <v>1097</v>
      </c>
      <c r="V7079" s="388" t="s">
        <v>199</v>
      </c>
    </row>
    <row r="7080" spans="1:22" s="1" customFormat="1" x14ac:dyDescent="0.3">
      <c r="A7080" s="16">
        <v>7075</v>
      </c>
      <c r="B7080" s="236" t="s">
        <v>10997</v>
      </c>
      <c r="C7080" s="236" t="s">
        <v>16625</v>
      </c>
      <c r="D7080" s="236" t="s">
        <v>16626</v>
      </c>
      <c r="E7080" s="236" t="s">
        <v>16627</v>
      </c>
      <c r="F7080" s="236"/>
      <c r="G7080" s="236" t="s">
        <v>1493</v>
      </c>
      <c r="H7080" s="513">
        <v>154560</v>
      </c>
      <c r="I7080" s="513">
        <v>3</v>
      </c>
      <c r="J7080" s="236">
        <v>154560</v>
      </c>
      <c r="K7080" s="236">
        <v>3</v>
      </c>
      <c r="L7080" s="236">
        <v>154560</v>
      </c>
      <c r="M7080" s="236">
        <v>3</v>
      </c>
      <c r="N7080" s="236">
        <v>154560</v>
      </c>
      <c r="O7080" s="236">
        <v>3</v>
      </c>
      <c r="P7080" s="236">
        <v>154560</v>
      </c>
      <c r="Q7080" s="236">
        <v>3</v>
      </c>
      <c r="R7080" s="16">
        <f t="shared" si="7"/>
        <v>772800</v>
      </c>
      <c r="S7080" s="236">
        <v>15</v>
      </c>
      <c r="T7080" s="387" t="s">
        <v>1113</v>
      </c>
      <c r="U7080" s="236" t="s">
        <v>1097</v>
      </c>
      <c r="V7080" s="388" t="s">
        <v>199</v>
      </c>
    </row>
    <row r="7081" spans="1:22" s="1" customFormat="1" x14ac:dyDescent="0.3">
      <c r="A7081" s="16">
        <v>7076</v>
      </c>
      <c r="B7081" s="236" t="s">
        <v>1499</v>
      </c>
      <c r="C7081" s="236" t="s">
        <v>1500</v>
      </c>
      <c r="D7081" s="236" t="s">
        <v>1501</v>
      </c>
      <c r="E7081" s="236" t="s">
        <v>10998</v>
      </c>
      <c r="F7081" s="236"/>
      <c r="G7081" s="236" t="s">
        <v>1493</v>
      </c>
      <c r="H7081" s="513">
        <v>3440000</v>
      </c>
      <c r="I7081" s="513">
        <v>20</v>
      </c>
      <c r="J7081" s="236">
        <v>3440000</v>
      </c>
      <c r="K7081" s="236">
        <v>20</v>
      </c>
      <c r="L7081" s="236">
        <v>3440000</v>
      </c>
      <c r="M7081" s="236">
        <v>20</v>
      </c>
      <c r="N7081" s="236">
        <v>3440000</v>
      </c>
      <c r="O7081" s="236">
        <v>20</v>
      </c>
      <c r="P7081" s="236">
        <v>3440000</v>
      </c>
      <c r="Q7081" s="236">
        <v>20</v>
      </c>
      <c r="R7081" s="16">
        <f t="shared" si="7"/>
        <v>17200000</v>
      </c>
      <c r="S7081" s="236">
        <v>100</v>
      </c>
      <c r="T7081" s="387" t="s">
        <v>1113</v>
      </c>
      <c r="U7081" s="236" t="s">
        <v>1097</v>
      </c>
      <c r="V7081" s="388" t="s">
        <v>199</v>
      </c>
    </row>
    <row r="7082" spans="1:22" s="1" customFormat="1" x14ac:dyDescent="0.3">
      <c r="A7082" s="16">
        <v>7077</v>
      </c>
      <c r="B7082" s="236" t="s">
        <v>332</v>
      </c>
      <c r="C7082" s="236" t="s">
        <v>1348</v>
      </c>
      <c r="D7082" s="236" t="s">
        <v>2384</v>
      </c>
      <c r="E7082" s="236" t="s">
        <v>10999</v>
      </c>
      <c r="F7082" s="236"/>
      <c r="G7082" s="236" t="s">
        <v>1664</v>
      </c>
      <c r="H7082" s="513">
        <v>35031377.920000002</v>
      </c>
      <c r="I7082" s="513">
        <v>2240</v>
      </c>
      <c r="J7082" s="236">
        <v>35031377.920000002</v>
      </c>
      <c r="K7082" s="236">
        <v>2240</v>
      </c>
      <c r="L7082" s="236">
        <v>35031377.920000002</v>
      </c>
      <c r="M7082" s="236">
        <v>2240</v>
      </c>
      <c r="N7082" s="236">
        <v>35031377.920000002</v>
      </c>
      <c r="O7082" s="236">
        <v>2240</v>
      </c>
      <c r="P7082" s="236">
        <v>35031377.920000002</v>
      </c>
      <c r="Q7082" s="236">
        <v>2240</v>
      </c>
      <c r="R7082" s="16">
        <f t="shared" si="7"/>
        <v>175156889.60000002</v>
      </c>
      <c r="S7082" s="236">
        <v>11200</v>
      </c>
      <c r="T7082" s="387" t="s">
        <v>1113</v>
      </c>
      <c r="U7082" s="236" t="s">
        <v>9526</v>
      </c>
      <c r="V7082" s="388" t="s">
        <v>199</v>
      </c>
    </row>
    <row r="7083" spans="1:22" s="1" customFormat="1" x14ac:dyDescent="0.3">
      <c r="A7083" s="16">
        <v>7078</v>
      </c>
      <c r="B7083" s="236" t="s">
        <v>2579</v>
      </c>
      <c r="C7083" s="236" t="s">
        <v>2580</v>
      </c>
      <c r="D7083" s="236" t="s">
        <v>2581</v>
      </c>
      <c r="E7083" s="236" t="s">
        <v>11000</v>
      </c>
      <c r="F7083" s="236"/>
      <c r="G7083" s="236" t="s">
        <v>11001</v>
      </c>
      <c r="H7083" s="513">
        <v>257600</v>
      </c>
      <c r="I7083" s="513">
        <v>50</v>
      </c>
      <c r="J7083" s="236">
        <v>257600</v>
      </c>
      <c r="K7083" s="236">
        <v>50</v>
      </c>
      <c r="L7083" s="236">
        <v>257600</v>
      </c>
      <c r="M7083" s="236">
        <v>50</v>
      </c>
      <c r="N7083" s="236">
        <v>257600</v>
      </c>
      <c r="O7083" s="236">
        <v>50</v>
      </c>
      <c r="P7083" s="236">
        <v>257600</v>
      </c>
      <c r="Q7083" s="236">
        <v>50</v>
      </c>
      <c r="R7083" s="16">
        <f t="shared" si="7"/>
        <v>1288000</v>
      </c>
      <c r="S7083" s="236">
        <v>250</v>
      </c>
      <c r="T7083" s="387" t="s">
        <v>1113</v>
      </c>
      <c r="U7083" s="236" t="s">
        <v>1097</v>
      </c>
      <c r="V7083" s="388" t="s">
        <v>199</v>
      </c>
    </row>
    <row r="7084" spans="1:22" s="1" customFormat="1" x14ac:dyDescent="0.3">
      <c r="A7084" s="16">
        <v>7079</v>
      </c>
      <c r="B7084" s="236" t="s">
        <v>320</v>
      </c>
      <c r="C7084" s="236" t="s">
        <v>4628</v>
      </c>
      <c r="D7084" s="236" t="s">
        <v>4629</v>
      </c>
      <c r="E7084" s="236" t="s">
        <v>11002</v>
      </c>
      <c r="F7084" s="236"/>
      <c r="G7084" s="236" t="s">
        <v>1493</v>
      </c>
      <c r="H7084" s="513">
        <v>798984.58</v>
      </c>
      <c r="I7084" s="513">
        <v>38</v>
      </c>
      <c r="J7084" s="236">
        <v>798984.58</v>
      </c>
      <c r="K7084" s="236">
        <v>38</v>
      </c>
      <c r="L7084" s="236">
        <v>798984.58</v>
      </c>
      <c r="M7084" s="236">
        <v>38</v>
      </c>
      <c r="N7084" s="236">
        <v>798984.58</v>
      </c>
      <c r="O7084" s="236">
        <v>38</v>
      </c>
      <c r="P7084" s="236">
        <v>798984.58</v>
      </c>
      <c r="Q7084" s="236">
        <v>38</v>
      </c>
      <c r="R7084" s="16">
        <f t="shared" si="7"/>
        <v>3994922.9</v>
      </c>
      <c r="S7084" s="236">
        <v>190</v>
      </c>
      <c r="T7084" s="387" t="s">
        <v>1113</v>
      </c>
      <c r="U7084" s="236" t="s">
        <v>1210</v>
      </c>
      <c r="V7084" s="388" t="s">
        <v>199</v>
      </c>
    </row>
    <row r="7085" spans="1:22" s="1" customFormat="1" x14ac:dyDescent="0.3">
      <c r="A7085" s="16">
        <v>7080</v>
      </c>
      <c r="B7085" s="236" t="s">
        <v>270</v>
      </c>
      <c r="C7085" s="236" t="s">
        <v>271</v>
      </c>
      <c r="D7085" s="236" t="s">
        <v>272</v>
      </c>
      <c r="E7085" s="236" t="s">
        <v>11003</v>
      </c>
      <c r="F7085" s="236"/>
      <c r="G7085" s="236" t="s">
        <v>1493</v>
      </c>
      <c r="H7085" s="513">
        <v>1433600</v>
      </c>
      <c r="I7085" s="513">
        <v>10</v>
      </c>
      <c r="J7085" s="236">
        <v>1433600</v>
      </c>
      <c r="K7085" s="236">
        <v>10</v>
      </c>
      <c r="L7085" s="236">
        <v>1433600</v>
      </c>
      <c r="M7085" s="236">
        <v>10</v>
      </c>
      <c r="N7085" s="236">
        <v>1433600</v>
      </c>
      <c r="O7085" s="236">
        <v>10</v>
      </c>
      <c r="P7085" s="236">
        <v>1433600</v>
      </c>
      <c r="Q7085" s="236">
        <v>10</v>
      </c>
      <c r="R7085" s="16">
        <f t="shared" si="7"/>
        <v>7168000</v>
      </c>
      <c r="S7085" s="236">
        <v>50</v>
      </c>
      <c r="T7085" s="387" t="s">
        <v>1113</v>
      </c>
      <c r="U7085" s="236" t="s">
        <v>1210</v>
      </c>
      <c r="V7085" s="388" t="s">
        <v>199</v>
      </c>
    </row>
    <row r="7086" spans="1:22" s="1" customFormat="1" x14ac:dyDescent="0.3">
      <c r="A7086" s="16">
        <v>7081</v>
      </c>
      <c r="B7086" s="236" t="s">
        <v>695</v>
      </c>
      <c r="C7086" s="236" t="s">
        <v>2258</v>
      </c>
      <c r="D7086" s="236" t="s">
        <v>2259</v>
      </c>
      <c r="E7086" s="236" t="s">
        <v>11004</v>
      </c>
      <c r="F7086" s="236"/>
      <c r="G7086" s="236" t="s">
        <v>1493</v>
      </c>
      <c r="H7086" s="513">
        <v>1878637.71</v>
      </c>
      <c r="I7086" s="513">
        <v>205</v>
      </c>
      <c r="J7086" s="236">
        <v>1878637.71</v>
      </c>
      <c r="K7086" s="236">
        <v>205</v>
      </c>
      <c r="L7086" s="236">
        <v>1878637.71</v>
      </c>
      <c r="M7086" s="236">
        <v>205</v>
      </c>
      <c r="N7086" s="236">
        <v>1878637.71</v>
      </c>
      <c r="O7086" s="236">
        <v>205</v>
      </c>
      <c r="P7086" s="236">
        <v>1878637.71</v>
      </c>
      <c r="Q7086" s="236">
        <v>205</v>
      </c>
      <c r="R7086" s="16">
        <f t="shared" si="7"/>
        <v>9393188.5500000007</v>
      </c>
      <c r="S7086" s="236">
        <v>1025</v>
      </c>
      <c r="T7086" s="387" t="s">
        <v>1113</v>
      </c>
      <c r="U7086" s="236" t="s">
        <v>1210</v>
      </c>
      <c r="V7086" s="388" t="s">
        <v>199</v>
      </c>
    </row>
    <row r="7087" spans="1:22" s="1" customFormat="1" x14ac:dyDescent="0.3">
      <c r="A7087" s="16">
        <v>7082</v>
      </c>
      <c r="B7087" s="236" t="s">
        <v>695</v>
      </c>
      <c r="C7087" s="236" t="s">
        <v>696</v>
      </c>
      <c r="D7087" s="236" t="s">
        <v>697</v>
      </c>
      <c r="E7087" s="236" t="s">
        <v>11005</v>
      </c>
      <c r="F7087" s="236"/>
      <c r="G7087" s="236" t="s">
        <v>1493</v>
      </c>
      <c r="H7087" s="513">
        <v>1576666.57</v>
      </c>
      <c r="I7087" s="513">
        <v>203</v>
      </c>
      <c r="J7087" s="236">
        <v>1576666.57</v>
      </c>
      <c r="K7087" s="236">
        <v>203</v>
      </c>
      <c r="L7087" s="236">
        <v>1576666.57</v>
      </c>
      <c r="M7087" s="236">
        <v>203</v>
      </c>
      <c r="N7087" s="236">
        <v>1576666.57</v>
      </c>
      <c r="O7087" s="236">
        <v>203</v>
      </c>
      <c r="P7087" s="236">
        <v>1576666.57</v>
      </c>
      <c r="Q7087" s="236">
        <v>203</v>
      </c>
      <c r="R7087" s="16">
        <f t="shared" si="7"/>
        <v>7883332.8500000006</v>
      </c>
      <c r="S7087" s="236">
        <v>1015</v>
      </c>
      <c r="T7087" s="387" t="s">
        <v>1113</v>
      </c>
      <c r="U7087" s="236" t="s">
        <v>1210</v>
      </c>
      <c r="V7087" s="388" t="s">
        <v>199</v>
      </c>
    </row>
    <row r="7088" spans="1:22" s="1" customFormat="1" x14ac:dyDescent="0.3">
      <c r="A7088" s="16">
        <v>7083</v>
      </c>
      <c r="B7088" s="236" t="s">
        <v>645</v>
      </c>
      <c r="C7088" s="236" t="s">
        <v>2109</v>
      </c>
      <c r="D7088" s="236" t="s">
        <v>2110</v>
      </c>
      <c r="E7088" s="236" t="s">
        <v>11006</v>
      </c>
      <c r="F7088" s="236"/>
      <c r="G7088" s="236" t="s">
        <v>1493</v>
      </c>
      <c r="H7088" s="513">
        <v>1060209.02</v>
      </c>
      <c r="I7088" s="513">
        <v>20</v>
      </c>
      <c r="J7088" s="236">
        <v>1060209.02</v>
      </c>
      <c r="K7088" s="236">
        <v>20</v>
      </c>
      <c r="L7088" s="236">
        <v>1060209.02</v>
      </c>
      <c r="M7088" s="236">
        <v>20</v>
      </c>
      <c r="N7088" s="236">
        <v>1060209.02</v>
      </c>
      <c r="O7088" s="236">
        <v>20</v>
      </c>
      <c r="P7088" s="236">
        <v>1060209.02</v>
      </c>
      <c r="Q7088" s="236">
        <v>20</v>
      </c>
      <c r="R7088" s="16">
        <f t="shared" ref="R7088:R7151" si="9">H7088+J7088+L7088+N7088+P7088</f>
        <v>5301045.0999999996</v>
      </c>
      <c r="S7088" s="236">
        <v>100</v>
      </c>
      <c r="T7088" s="387" t="s">
        <v>1113</v>
      </c>
      <c r="U7088" s="236" t="s">
        <v>11007</v>
      </c>
      <c r="V7088" s="388" t="s">
        <v>199</v>
      </c>
    </row>
    <row r="7089" spans="1:22" s="1" customFormat="1" x14ac:dyDescent="0.3">
      <c r="A7089" s="16">
        <v>7084</v>
      </c>
      <c r="B7089" s="236" t="s">
        <v>384</v>
      </c>
      <c r="C7089" s="236" t="s">
        <v>1392</v>
      </c>
      <c r="D7089" s="236" t="s">
        <v>1393</v>
      </c>
      <c r="E7089" s="236" t="s">
        <v>11008</v>
      </c>
      <c r="F7089" s="236"/>
      <c r="G7089" s="236" t="s">
        <v>1493</v>
      </c>
      <c r="H7089" s="513">
        <v>4666368</v>
      </c>
      <c r="I7089" s="513">
        <v>56</v>
      </c>
      <c r="J7089" s="236">
        <v>4666368</v>
      </c>
      <c r="K7089" s="236">
        <v>56</v>
      </c>
      <c r="L7089" s="236">
        <v>4666368</v>
      </c>
      <c r="M7089" s="236">
        <v>56</v>
      </c>
      <c r="N7089" s="236">
        <v>4666368</v>
      </c>
      <c r="O7089" s="236">
        <v>56</v>
      </c>
      <c r="P7089" s="236">
        <v>4666368</v>
      </c>
      <c r="Q7089" s="236">
        <v>56</v>
      </c>
      <c r="R7089" s="16">
        <f t="shared" si="9"/>
        <v>23331840</v>
      </c>
      <c r="S7089" s="236">
        <v>280</v>
      </c>
      <c r="T7089" s="387" t="s">
        <v>1113</v>
      </c>
      <c r="U7089" s="236" t="s">
        <v>1210</v>
      </c>
      <c r="V7089" s="388" t="s">
        <v>199</v>
      </c>
    </row>
    <row r="7090" spans="1:22" s="1" customFormat="1" x14ac:dyDescent="0.3">
      <c r="A7090" s="16">
        <v>7085</v>
      </c>
      <c r="B7090" s="236" t="s">
        <v>384</v>
      </c>
      <c r="C7090" s="236" t="s">
        <v>1392</v>
      </c>
      <c r="D7090" s="236" t="s">
        <v>1393</v>
      </c>
      <c r="E7090" s="236" t="s">
        <v>11009</v>
      </c>
      <c r="F7090" s="236"/>
      <c r="G7090" s="236" t="s">
        <v>1493</v>
      </c>
      <c r="H7090" s="513">
        <v>2916480</v>
      </c>
      <c r="I7090" s="513">
        <v>35</v>
      </c>
      <c r="J7090" s="236">
        <v>2916480</v>
      </c>
      <c r="K7090" s="236">
        <v>35</v>
      </c>
      <c r="L7090" s="236">
        <v>2916480</v>
      </c>
      <c r="M7090" s="236">
        <v>35</v>
      </c>
      <c r="N7090" s="236">
        <v>2916480</v>
      </c>
      <c r="O7090" s="236">
        <v>35</v>
      </c>
      <c r="P7090" s="236">
        <v>2916480</v>
      </c>
      <c r="Q7090" s="236">
        <v>35</v>
      </c>
      <c r="R7090" s="16">
        <f t="shared" si="9"/>
        <v>14582400</v>
      </c>
      <c r="S7090" s="236">
        <v>175</v>
      </c>
      <c r="T7090" s="387" t="s">
        <v>1113</v>
      </c>
      <c r="U7090" s="236" t="s">
        <v>1210</v>
      </c>
      <c r="V7090" s="388" t="s">
        <v>199</v>
      </c>
    </row>
    <row r="7091" spans="1:22" s="1" customFormat="1" x14ac:dyDescent="0.3">
      <c r="A7091" s="16">
        <v>7086</v>
      </c>
      <c r="B7091" s="236" t="s">
        <v>384</v>
      </c>
      <c r="C7091" s="236" t="s">
        <v>11010</v>
      </c>
      <c r="D7091" s="236" t="s">
        <v>11011</v>
      </c>
      <c r="E7091" s="236" t="s">
        <v>11012</v>
      </c>
      <c r="F7091" s="236"/>
      <c r="G7091" s="236" t="s">
        <v>1493</v>
      </c>
      <c r="H7091" s="513">
        <v>15567552</v>
      </c>
      <c r="I7091" s="513">
        <v>156</v>
      </c>
      <c r="J7091" s="236">
        <v>15567552</v>
      </c>
      <c r="K7091" s="236">
        <v>156</v>
      </c>
      <c r="L7091" s="236">
        <v>15567552</v>
      </c>
      <c r="M7091" s="236">
        <v>156</v>
      </c>
      <c r="N7091" s="236">
        <v>15567552</v>
      </c>
      <c r="O7091" s="236">
        <v>156</v>
      </c>
      <c r="P7091" s="236">
        <v>15567552</v>
      </c>
      <c r="Q7091" s="236">
        <v>156</v>
      </c>
      <c r="R7091" s="16">
        <f t="shared" si="9"/>
        <v>77837760</v>
      </c>
      <c r="S7091" s="236">
        <v>780</v>
      </c>
      <c r="T7091" s="387" t="s">
        <v>1113</v>
      </c>
      <c r="U7091" s="236" t="s">
        <v>1210</v>
      </c>
      <c r="V7091" s="388" t="s">
        <v>199</v>
      </c>
    </row>
    <row r="7092" spans="1:22" s="1" customFormat="1" x14ac:dyDescent="0.3">
      <c r="A7092" s="16">
        <v>7087</v>
      </c>
      <c r="B7092" s="236" t="s">
        <v>6464</v>
      </c>
      <c r="C7092" s="236" t="s">
        <v>6500</v>
      </c>
      <c r="D7092" s="236" t="s">
        <v>310</v>
      </c>
      <c r="E7092" s="236" t="s">
        <v>11013</v>
      </c>
      <c r="F7092" s="236"/>
      <c r="G7092" s="236" t="s">
        <v>1493</v>
      </c>
      <c r="H7092" s="513">
        <v>1745497.6</v>
      </c>
      <c r="I7092" s="513">
        <v>22</v>
      </c>
      <c r="J7092" s="236">
        <v>1745497.6</v>
      </c>
      <c r="K7092" s="236">
        <v>22</v>
      </c>
      <c r="L7092" s="236">
        <v>1745497.6</v>
      </c>
      <c r="M7092" s="236">
        <v>22</v>
      </c>
      <c r="N7092" s="236">
        <v>1745497.6</v>
      </c>
      <c r="O7092" s="236">
        <v>22</v>
      </c>
      <c r="P7092" s="236">
        <v>1745497.6</v>
      </c>
      <c r="Q7092" s="236">
        <v>22</v>
      </c>
      <c r="R7092" s="16">
        <f t="shared" si="9"/>
        <v>8727488</v>
      </c>
      <c r="S7092" s="236">
        <v>110</v>
      </c>
      <c r="T7092" s="387" t="s">
        <v>1113</v>
      </c>
      <c r="U7092" s="236" t="s">
        <v>1210</v>
      </c>
      <c r="V7092" s="388" t="s">
        <v>199</v>
      </c>
    </row>
    <row r="7093" spans="1:22" s="1" customFormat="1" x14ac:dyDescent="0.3">
      <c r="A7093" s="16">
        <v>7088</v>
      </c>
      <c r="B7093" s="236" t="s">
        <v>6464</v>
      </c>
      <c r="C7093" s="236" t="s">
        <v>6500</v>
      </c>
      <c r="D7093" s="236" t="s">
        <v>310</v>
      </c>
      <c r="E7093" s="236" t="s">
        <v>11014</v>
      </c>
      <c r="F7093" s="236"/>
      <c r="G7093" s="236" t="s">
        <v>1493</v>
      </c>
      <c r="H7093" s="513">
        <v>2171564.6</v>
      </c>
      <c r="I7093" s="513">
        <v>22</v>
      </c>
      <c r="J7093" s="236">
        <v>2171564.6</v>
      </c>
      <c r="K7093" s="236">
        <v>22</v>
      </c>
      <c r="L7093" s="236">
        <v>2171564.6</v>
      </c>
      <c r="M7093" s="236">
        <v>22</v>
      </c>
      <c r="N7093" s="236">
        <v>2171564.6</v>
      </c>
      <c r="O7093" s="236">
        <v>22</v>
      </c>
      <c r="P7093" s="236">
        <v>2171564.6</v>
      </c>
      <c r="Q7093" s="236">
        <v>22</v>
      </c>
      <c r="R7093" s="16">
        <f t="shared" si="9"/>
        <v>10857823</v>
      </c>
      <c r="S7093" s="236">
        <v>110</v>
      </c>
      <c r="T7093" s="387" t="s">
        <v>1113</v>
      </c>
      <c r="U7093" s="236" t="s">
        <v>1210</v>
      </c>
      <c r="V7093" s="388" t="s">
        <v>199</v>
      </c>
    </row>
    <row r="7094" spans="1:22" s="1" customFormat="1" x14ac:dyDescent="0.3">
      <c r="A7094" s="16">
        <v>7089</v>
      </c>
      <c r="B7094" s="236" t="s">
        <v>326</v>
      </c>
      <c r="C7094" s="236" t="s">
        <v>3120</v>
      </c>
      <c r="D7094" s="236" t="s">
        <v>3121</v>
      </c>
      <c r="E7094" s="236" t="s">
        <v>11015</v>
      </c>
      <c r="F7094" s="236"/>
      <c r="G7094" s="236" t="s">
        <v>7194</v>
      </c>
      <c r="H7094" s="513">
        <v>5387200</v>
      </c>
      <c r="I7094" s="513">
        <v>13</v>
      </c>
      <c r="J7094" s="236">
        <v>5387200</v>
      </c>
      <c r="K7094" s="236">
        <v>13</v>
      </c>
      <c r="L7094" s="236">
        <v>5387200</v>
      </c>
      <c r="M7094" s="236">
        <v>13</v>
      </c>
      <c r="N7094" s="236">
        <v>5387200</v>
      </c>
      <c r="O7094" s="236">
        <v>13</v>
      </c>
      <c r="P7094" s="236">
        <v>5387200</v>
      </c>
      <c r="Q7094" s="236">
        <v>13</v>
      </c>
      <c r="R7094" s="16">
        <f t="shared" si="9"/>
        <v>26936000</v>
      </c>
      <c r="S7094" s="236">
        <v>65</v>
      </c>
      <c r="T7094" s="387" t="s">
        <v>1113</v>
      </c>
      <c r="U7094" s="236" t="s">
        <v>1097</v>
      </c>
      <c r="V7094" s="388" t="s">
        <v>199</v>
      </c>
    </row>
    <row r="7095" spans="1:22" s="1" customFormat="1" x14ac:dyDescent="0.3">
      <c r="A7095" s="16">
        <v>7090</v>
      </c>
      <c r="B7095" s="236" t="s">
        <v>326</v>
      </c>
      <c r="C7095" s="236" t="s">
        <v>327</v>
      </c>
      <c r="D7095" s="236" t="s">
        <v>328</v>
      </c>
      <c r="E7095" s="236" t="s">
        <v>11016</v>
      </c>
      <c r="F7095" s="236"/>
      <c r="G7095" s="236" t="s">
        <v>24</v>
      </c>
      <c r="H7095" s="513">
        <v>7687008</v>
      </c>
      <c r="I7095" s="513">
        <v>18600</v>
      </c>
      <c r="J7095" s="236">
        <v>7687008</v>
      </c>
      <c r="K7095" s="236">
        <v>18600</v>
      </c>
      <c r="L7095" s="236">
        <v>7687008</v>
      </c>
      <c r="M7095" s="236">
        <v>18600</v>
      </c>
      <c r="N7095" s="236">
        <v>7687008</v>
      </c>
      <c r="O7095" s="236">
        <v>18600</v>
      </c>
      <c r="P7095" s="236">
        <v>7687008</v>
      </c>
      <c r="Q7095" s="236">
        <v>18600</v>
      </c>
      <c r="R7095" s="16">
        <f t="shared" si="9"/>
        <v>38435040</v>
      </c>
      <c r="S7095" s="236">
        <v>93000</v>
      </c>
      <c r="T7095" s="387" t="s">
        <v>1113</v>
      </c>
      <c r="U7095" s="236" t="s">
        <v>1097</v>
      </c>
      <c r="V7095" s="388" t="s">
        <v>199</v>
      </c>
    </row>
    <row r="7096" spans="1:22" s="1" customFormat="1" x14ac:dyDescent="0.3">
      <c r="A7096" s="16">
        <v>7091</v>
      </c>
      <c r="B7096" s="236" t="s">
        <v>955</v>
      </c>
      <c r="C7096" s="236" t="s">
        <v>956</v>
      </c>
      <c r="D7096" s="236" t="s">
        <v>957</v>
      </c>
      <c r="E7096" s="236" t="s">
        <v>11017</v>
      </c>
      <c r="F7096" s="236"/>
      <c r="G7096" s="236" t="s">
        <v>24</v>
      </c>
      <c r="H7096" s="513">
        <v>8808240</v>
      </c>
      <c r="I7096" s="513">
        <v>25000</v>
      </c>
      <c r="J7096" s="236">
        <v>8808240</v>
      </c>
      <c r="K7096" s="236">
        <v>25000</v>
      </c>
      <c r="L7096" s="236">
        <v>8808240</v>
      </c>
      <c r="M7096" s="236">
        <v>25000</v>
      </c>
      <c r="N7096" s="236">
        <v>8808240</v>
      </c>
      <c r="O7096" s="236">
        <v>25000</v>
      </c>
      <c r="P7096" s="236">
        <v>8808240</v>
      </c>
      <c r="Q7096" s="236">
        <v>25000</v>
      </c>
      <c r="R7096" s="16">
        <f t="shared" si="9"/>
        <v>44041200</v>
      </c>
      <c r="S7096" s="236">
        <v>125000</v>
      </c>
      <c r="T7096" s="387" t="s">
        <v>1113</v>
      </c>
      <c r="U7096" s="236" t="s">
        <v>1097</v>
      </c>
      <c r="V7096" s="388" t="s">
        <v>199</v>
      </c>
    </row>
    <row r="7097" spans="1:22" s="1" customFormat="1" x14ac:dyDescent="0.3">
      <c r="A7097" s="16">
        <v>7092</v>
      </c>
      <c r="B7097" s="236" t="s">
        <v>1590</v>
      </c>
      <c r="C7097" s="236" t="s">
        <v>2778</v>
      </c>
      <c r="D7097" s="236" t="s">
        <v>2779</v>
      </c>
      <c r="E7097" s="236" t="s">
        <v>11018</v>
      </c>
      <c r="F7097" s="236"/>
      <c r="G7097" s="236" t="s">
        <v>1493</v>
      </c>
      <c r="H7097" s="513">
        <v>1218094.29</v>
      </c>
      <c r="I7097" s="513">
        <v>77</v>
      </c>
      <c r="J7097" s="236">
        <v>1218094.29</v>
      </c>
      <c r="K7097" s="236">
        <v>77</v>
      </c>
      <c r="L7097" s="236">
        <v>1218094.29</v>
      </c>
      <c r="M7097" s="236">
        <v>77</v>
      </c>
      <c r="N7097" s="236">
        <v>1218094.29</v>
      </c>
      <c r="O7097" s="236">
        <v>77</v>
      </c>
      <c r="P7097" s="236">
        <v>1218094.29</v>
      </c>
      <c r="Q7097" s="236">
        <v>77</v>
      </c>
      <c r="R7097" s="16">
        <f t="shared" si="9"/>
        <v>6090471.4500000002</v>
      </c>
      <c r="S7097" s="236">
        <v>385</v>
      </c>
      <c r="T7097" s="387" t="s">
        <v>1113</v>
      </c>
      <c r="U7097" s="236" t="s">
        <v>1210</v>
      </c>
      <c r="V7097" s="388" t="s">
        <v>199</v>
      </c>
    </row>
    <row r="7098" spans="1:22" s="1" customFormat="1" x14ac:dyDescent="0.3">
      <c r="A7098" s="16">
        <v>7093</v>
      </c>
      <c r="B7098" s="236" t="s">
        <v>384</v>
      </c>
      <c r="C7098" s="236" t="s">
        <v>3964</v>
      </c>
      <c r="D7098" s="236" t="s">
        <v>3965</v>
      </c>
      <c r="E7098" s="236" t="s">
        <v>11019</v>
      </c>
      <c r="F7098" s="236"/>
      <c r="G7098" s="236" t="s">
        <v>1493</v>
      </c>
      <c r="H7098" s="513">
        <v>4146545.89</v>
      </c>
      <c r="I7098" s="513">
        <v>18</v>
      </c>
      <c r="J7098" s="236">
        <v>4146545.89</v>
      </c>
      <c r="K7098" s="236">
        <v>18</v>
      </c>
      <c r="L7098" s="236">
        <v>4146545.89</v>
      </c>
      <c r="M7098" s="236">
        <v>18</v>
      </c>
      <c r="N7098" s="236">
        <v>4146545.89</v>
      </c>
      <c r="O7098" s="236">
        <v>18</v>
      </c>
      <c r="P7098" s="236">
        <v>4146545.89</v>
      </c>
      <c r="Q7098" s="236">
        <v>18</v>
      </c>
      <c r="R7098" s="16">
        <f t="shared" si="9"/>
        <v>20732729.449999999</v>
      </c>
      <c r="S7098" s="236">
        <v>90</v>
      </c>
      <c r="T7098" s="387" t="s">
        <v>1113</v>
      </c>
      <c r="U7098" s="236" t="s">
        <v>1097</v>
      </c>
      <c r="V7098" s="388" t="s">
        <v>199</v>
      </c>
    </row>
    <row r="7099" spans="1:22" s="1" customFormat="1" x14ac:dyDescent="0.3">
      <c r="A7099" s="16">
        <v>7094</v>
      </c>
      <c r="B7099" s="236" t="s">
        <v>417</v>
      </c>
      <c r="C7099" s="236" t="s">
        <v>726</v>
      </c>
      <c r="D7099" s="236" t="s">
        <v>727</v>
      </c>
      <c r="E7099" s="236" t="s">
        <v>16628</v>
      </c>
      <c r="F7099" s="236"/>
      <c r="G7099" s="236" t="s">
        <v>1493</v>
      </c>
      <c r="H7099" s="513">
        <v>66752</v>
      </c>
      <c r="I7099" s="513">
        <v>50</v>
      </c>
      <c r="J7099" s="236">
        <v>66752</v>
      </c>
      <c r="K7099" s="236">
        <v>50</v>
      </c>
      <c r="L7099" s="236">
        <v>66752</v>
      </c>
      <c r="M7099" s="236">
        <v>50</v>
      </c>
      <c r="N7099" s="236">
        <v>66752</v>
      </c>
      <c r="O7099" s="236">
        <v>50</v>
      </c>
      <c r="P7099" s="236">
        <v>66752</v>
      </c>
      <c r="Q7099" s="236">
        <v>50</v>
      </c>
      <c r="R7099" s="16">
        <f t="shared" si="9"/>
        <v>333760</v>
      </c>
      <c r="S7099" s="236">
        <v>250</v>
      </c>
      <c r="T7099" s="387" t="s">
        <v>1113</v>
      </c>
      <c r="U7099" s="236" t="s">
        <v>8908</v>
      </c>
      <c r="V7099" s="388" t="s">
        <v>199</v>
      </c>
    </row>
    <row r="7100" spans="1:22" s="1" customFormat="1" x14ac:dyDescent="0.3">
      <c r="A7100" s="16">
        <v>7095</v>
      </c>
      <c r="B7100" s="236" t="s">
        <v>417</v>
      </c>
      <c r="C7100" s="236" t="s">
        <v>726</v>
      </c>
      <c r="D7100" s="236" t="s">
        <v>727</v>
      </c>
      <c r="E7100" s="236" t="s">
        <v>11020</v>
      </c>
      <c r="F7100" s="236"/>
      <c r="G7100" s="236" t="s">
        <v>1493</v>
      </c>
      <c r="H7100" s="513">
        <v>247979.2</v>
      </c>
      <c r="I7100" s="513">
        <v>70</v>
      </c>
      <c r="J7100" s="236">
        <v>247979.2</v>
      </c>
      <c r="K7100" s="236">
        <v>70</v>
      </c>
      <c r="L7100" s="236">
        <v>247979.2</v>
      </c>
      <c r="M7100" s="236">
        <v>70</v>
      </c>
      <c r="N7100" s="236">
        <v>247979.2</v>
      </c>
      <c r="O7100" s="236">
        <v>70</v>
      </c>
      <c r="P7100" s="236">
        <v>247979.2</v>
      </c>
      <c r="Q7100" s="236">
        <v>70</v>
      </c>
      <c r="R7100" s="16">
        <f t="shared" si="9"/>
        <v>1239896</v>
      </c>
      <c r="S7100" s="236">
        <v>350</v>
      </c>
      <c r="T7100" s="387" t="s">
        <v>1113</v>
      </c>
      <c r="U7100" s="236" t="s">
        <v>8908</v>
      </c>
      <c r="V7100" s="388" t="s">
        <v>199</v>
      </c>
    </row>
    <row r="7101" spans="1:22" s="1" customFormat="1" x14ac:dyDescent="0.3">
      <c r="A7101" s="16">
        <v>7096</v>
      </c>
      <c r="B7101" s="236" t="s">
        <v>651</v>
      </c>
      <c r="C7101" s="236" t="s">
        <v>652</v>
      </c>
      <c r="D7101" s="236" t="s">
        <v>653</v>
      </c>
      <c r="E7101" s="236" t="s">
        <v>11021</v>
      </c>
      <c r="F7101" s="236"/>
      <c r="G7101" s="236" t="s">
        <v>1493</v>
      </c>
      <c r="H7101" s="513">
        <v>3035549.44</v>
      </c>
      <c r="I7101" s="513">
        <v>209</v>
      </c>
      <c r="J7101" s="236">
        <v>3035549.44</v>
      </c>
      <c r="K7101" s="236">
        <v>209</v>
      </c>
      <c r="L7101" s="236">
        <v>3035549.44</v>
      </c>
      <c r="M7101" s="236">
        <v>209</v>
      </c>
      <c r="N7101" s="236">
        <v>3035549.44</v>
      </c>
      <c r="O7101" s="236">
        <v>209</v>
      </c>
      <c r="P7101" s="236">
        <v>3035549.44</v>
      </c>
      <c r="Q7101" s="236">
        <v>209</v>
      </c>
      <c r="R7101" s="16">
        <f t="shared" si="9"/>
        <v>15177747.199999999</v>
      </c>
      <c r="S7101" s="236">
        <v>1045</v>
      </c>
      <c r="T7101" s="387" t="s">
        <v>1113</v>
      </c>
      <c r="U7101" s="236" t="s">
        <v>1210</v>
      </c>
      <c r="V7101" s="388" t="s">
        <v>199</v>
      </c>
    </row>
    <row r="7102" spans="1:22" s="1" customFormat="1" x14ac:dyDescent="0.3">
      <c r="A7102" s="16">
        <v>7097</v>
      </c>
      <c r="B7102" s="236" t="s">
        <v>1940</v>
      </c>
      <c r="C7102" s="236" t="s">
        <v>11022</v>
      </c>
      <c r="D7102" s="236" t="s">
        <v>11023</v>
      </c>
      <c r="E7102" s="236" t="s">
        <v>11024</v>
      </c>
      <c r="F7102" s="236"/>
      <c r="G7102" s="236" t="s">
        <v>24</v>
      </c>
      <c r="H7102" s="513">
        <v>959380.8</v>
      </c>
      <c r="I7102" s="513">
        <v>1000</v>
      </c>
      <c r="J7102" s="236">
        <v>959380.8</v>
      </c>
      <c r="K7102" s="236">
        <v>1000</v>
      </c>
      <c r="L7102" s="236">
        <v>959380.8</v>
      </c>
      <c r="M7102" s="236">
        <v>1000</v>
      </c>
      <c r="N7102" s="236">
        <v>959380.8</v>
      </c>
      <c r="O7102" s="236">
        <v>1000</v>
      </c>
      <c r="P7102" s="236">
        <v>959380.8</v>
      </c>
      <c r="Q7102" s="236">
        <v>1000</v>
      </c>
      <c r="R7102" s="16">
        <f t="shared" si="9"/>
        <v>4796904</v>
      </c>
      <c r="S7102" s="236">
        <v>5000</v>
      </c>
      <c r="T7102" s="387" t="s">
        <v>1113</v>
      </c>
      <c r="U7102" s="236" t="s">
        <v>1097</v>
      </c>
      <c r="V7102" s="388" t="s">
        <v>199</v>
      </c>
    </row>
    <row r="7103" spans="1:22" s="1" customFormat="1" x14ac:dyDescent="0.3">
      <c r="A7103" s="16">
        <v>7098</v>
      </c>
      <c r="B7103" s="236" t="s">
        <v>326</v>
      </c>
      <c r="C7103" s="236" t="s">
        <v>11025</v>
      </c>
      <c r="D7103" s="236" t="s">
        <v>11026</v>
      </c>
      <c r="E7103" s="236" t="s">
        <v>11027</v>
      </c>
      <c r="F7103" s="236"/>
      <c r="G7103" s="236" t="s">
        <v>24</v>
      </c>
      <c r="H7103" s="513">
        <v>10895360</v>
      </c>
      <c r="I7103" s="513">
        <v>19000</v>
      </c>
      <c r="J7103" s="236">
        <v>10895360</v>
      </c>
      <c r="K7103" s="236">
        <v>19000</v>
      </c>
      <c r="L7103" s="236">
        <v>10895360</v>
      </c>
      <c r="M7103" s="236">
        <v>19000</v>
      </c>
      <c r="N7103" s="236">
        <v>10895360</v>
      </c>
      <c r="O7103" s="236">
        <v>19000</v>
      </c>
      <c r="P7103" s="236">
        <v>10895360</v>
      </c>
      <c r="Q7103" s="236">
        <v>19000</v>
      </c>
      <c r="R7103" s="16">
        <f t="shared" si="9"/>
        <v>54476800</v>
      </c>
      <c r="S7103" s="236">
        <v>95000</v>
      </c>
      <c r="T7103" s="387" t="s">
        <v>1113</v>
      </c>
      <c r="U7103" s="236" t="s">
        <v>1097</v>
      </c>
      <c r="V7103" s="388" t="s">
        <v>199</v>
      </c>
    </row>
    <row r="7104" spans="1:22" s="1" customFormat="1" x14ac:dyDescent="0.3">
      <c r="A7104" s="16">
        <v>7099</v>
      </c>
      <c r="B7104" s="236" t="s">
        <v>627</v>
      </c>
      <c r="C7104" s="236" t="s">
        <v>11028</v>
      </c>
      <c r="D7104" s="236" t="s">
        <v>11029</v>
      </c>
      <c r="E7104" s="236" t="s">
        <v>11030</v>
      </c>
      <c r="F7104" s="236"/>
      <c r="G7104" s="236" t="s">
        <v>1664</v>
      </c>
      <c r="H7104" s="513">
        <v>17348385.600000001</v>
      </c>
      <c r="I7104" s="513">
        <v>4500</v>
      </c>
      <c r="J7104" s="236">
        <v>17348385.600000001</v>
      </c>
      <c r="K7104" s="236">
        <v>4500</v>
      </c>
      <c r="L7104" s="236">
        <v>17348385.600000001</v>
      </c>
      <c r="M7104" s="236">
        <v>4500</v>
      </c>
      <c r="N7104" s="236">
        <v>17348385.600000001</v>
      </c>
      <c r="O7104" s="236">
        <v>4500</v>
      </c>
      <c r="P7104" s="236">
        <v>17348385.600000001</v>
      </c>
      <c r="Q7104" s="236">
        <v>4500</v>
      </c>
      <c r="R7104" s="16">
        <f t="shared" si="9"/>
        <v>86741928</v>
      </c>
      <c r="S7104" s="236">
        <v>22500</v>
      </c>
      <c r="T7104" s="387" t="s">
        <v>1113</v>
      </c>
      <c r="U7104" s="236" t="s">
        <v>1097</v>
      </c>
      <c r="V7104" s="388" t="s">
        <v>199</v>
      </c>
    </row>
    <row r="7105" spans="1:22" s="1" customFormat="1" x14ac:dyDescent="0.3">
      <c r="A7105" s="16">
        <v>7100</v>
      </c>
      <c r="B7105" s="236" t="s">
        <v>985</v>
      </c>
      <c r="C7105" s="236" t="s">
        <v>986</v>
      </c>
      <c r="D7105" s="236" t="s">
        <v>987</v>
      </c>
      <c r="E7105" s="236" t="s">
        <v>11031</v>
      </c>
      <c r="F7105" s="236"/>
      <c r="G7105" s="236" t="s">
        <v>1664</v>
      </c>
      <c r="H7105" s="513">
        <v>499800</v>
      </c>
      <c r="I7105" s="513">
        <v>1400</v>
      </c>
      <c r="J7105" s="236">
        <v>499800</v>
      </c>
      <c r="K7105" s="236">
        <v>1400</v>
      </c>
      <c r="L7105" s="236">
        <v>499800</v>
      </c>
      <c r="M7105" s="236">
        <v>1400</v>
      </c>
      <c r="N7105" s="236">
        <v>499800</v>
      </c>
      <c r="O7105" s="236">
        <v>1400</v>
      </c>
      <c r="P7105" s="236">
        <v>499800</v>
      </c>
      <c r="Q7105" s="236">
        <v>1400</v>
      </c>
      <c r="R7105" s="16">
        <f t="shared" si="9"/>
        <v>2499000</v>
      </c>
      <c r="S7105" s="236">
        <v>7000</v>
      </c>
      <c r="T7105" s="387" t="s">
        <v>1113</v>
      </c>
      <c r="U7105" s="236" t="s">
        <v>1097</v>
      </c>
      <c r="V7105" s="388" t="s">
        <v>199</v>
      </c>
    </row>
    <row r="7106" spans="1:22" s="1" customFormat="1" x14ac:dyDescent="0.3">
      <c r="A7106" s="16">
        <v>7101</v>
      </c>
      <c r="B7106" s="236" t="s">
        <v>662</v>
      </c>
      <c r="C7106" s="236" t="s">
        <v>1142</v>
      </c>
      <c r="D7106" s="236" t="s">
        <v>611</v>
      </c>
      <c r="E7106" s="236" t="s">
        <v>11032</v>
      </c>
      <c r="F7106" s="236"/>
      <c r="G7106" s="236" t="s">
        <v>1493</v>
      </c>
      <c r="H7106" s="513">
        <v>8691200</v>
      </c>
      <c r="I7106" s="513">
        <v>40</v>
      </c>
      <c r="J7106" s="236">
        <v>8691200</v>
      </c>
      <c r="K7106" s="236">
        <v>40</v>
      </c>
      <c r="L7106" s="236">
        <v>8691200</v>
      </c>
      <c r="M7106" s="236">
        <v>40</v>
      </c>
      <c r="N7106" s="236">
        <v>8691200</v>
      </c>
      <c r="O7106" s="236">
        <v>40</v>
      </c>
      <c r="P7106" s="236">
        <v>8691200</v>
      </c>
      <c r="Q7106" s="236">
        <v>40</v>
      </c>
      <c r="R7106" s="16">
        <f t="shared" si="9"/>
        <v>43456000</v>
      </c>
      <c r="S7106" s="236">
        <v>200</v>
      </c>
      <c r="T7106" s="387" t="s">
        <v>1113</v>
      </c>
      <c r="U7106" s="236" t="s">
        <v>1097</v>
      </c>
      <c r="V7106" s="388" t="s">
        <v>199</v>
      </c>
    </row>
    <row r="7107" spans="1:22" s="1" customFormat="1" x14ac:dyDescent="0.3">
      <c r="A7107" s="16">
        <v>7102</v>
      </c>
      <c r="B7107" s="236" t="s">
        <v>645</v>
      </c>
      <c r="C7107" s="236" t="s">
        <v>86</v>
      </c>
      <c r="D7107" s="236" t="s">
        <v>87</v>
      </c>
      <c r="E7107" s="236" t="s">
        <v>11033</v>
      </c>
      <c r="F7107" s="236"/>
      <c r="G7107" s="236" t="s">
        <v>1493</v>
      </c>
      <c r="H7107" s="513">
        <v>5938746.04</v>
      </c>
      <c r="I7107" s="513">
        <v>71</v>
      </c>
      <c r="J7107" s="236">
        <v>5938746.04</v>
      </c>
      <c r="K7107" s="236">
        <v>71</v>
      </c>
      <c r="L7107" s="236">
        <v>5938746.04</v>
      </c>
      <c r="M7107" s="236">
        <v>71</v>
      </c>
      <c r="N7107" s="236">
        <v>5938746.04</v>
      </c>
      <c r="O7107" s="236">
        <v>71</v>
      </c>
      <c r="P7107" s="236">
        <v>5938746.04</v>
      </c>
      <c r="Q7107" s="236">
        <v>71</v>
      </c>
      <c r="R7107" s="16">
        <f t="shared" si="9"/>
        <v>29693730.199999999</v>
      </c>
      <c r="S7107" s="236">
        <v>355</v>
      </c>
      <c r="T7107" s="387" t="s">
        <v>1113</v>
      </c>
      <c r="U7107" s="236" t="s">
        <v>1097</v>
      </c>
      <c r="V7107" s="388" t="s">
        <v>199</v>
      </c>
    </row>
    <row r="7108" spans="1:22" s="1" customFormat="1" x14ac:dyDescent="0.3">
      <c r="A7108" s="16">
        <v>7103</v>
      </c>
      <c r="B7108" s="236" t="s">
        <v>645</v>
      </c>
      <c r="C7108" s="236" t="s">
        <v>86</v>
      </c>
      <c r="D7108" s="236" t="s">
        <v>87</v>
      </c>
      <c r="E7108" s="236" t="s">
        <v>11034</v>
      </c>
      <c r="F7108" s="236"/>
      <c r="G7108" s="236" t="s">
        <v>1493</v>
      </c>
      <c r="H7108" s="513">
        <v>18093855.800000001</v>
      </c>
      <c r="I7108" s="513">
        <v>371</v>
      </c>
      <c r="J7108" s="236">
        <v>18093855.800000001</v>
      </c>
      <c r="K7108" s="236">
        <v>371</v>
      </c>
      <c r="L7108" s="236">
        <v>18093855.800000001</v>
      </c>
      <c r="M7108" s="236">
        <v>371</v>
      </c>
      <c r="N7108" s="236">
        <v>18093855.800000001</v>
      </c>
      <c r="O7108" s="236">
        <v>371</v>
      </c>
      <c r="P7108" s="236">
        <v>18093855.800000001</v>
      </c>
      <c r="Q7108" s="236">
        <v>371</v>
      </c>
      <c r="R7108" s="16">
        <f t="shared" si="9"/>
        <v>90469279</v>
      </c>
      <c r="S7108" s="236">
        <v>1855</v>
      </c>
      <c r="T7108" s="387" t="s">
        <v>1113</v>
      </c>
      <c r="U7108" s="236" t="s">
        <v>1097</v>
      </c>
      <c r="V7108" s="388" t="s">
        <v>199</v>
      </c>
    </row>
    <row r="7109" spans="1:22" s="1" customFormat="1" x14ac:dyDescent="0.3">
      <c r="A7109" s="16">
        <v>7104</v>
      </c>
      <c r="B7109" s="236" t="s">
        <v>645</v>
      </c>
      <c r="C7109" s="236" t="s">
        <v>86</v>
      </c>
      <c r="D7109" s="236" t="s">
        <v>87</v>
      </c>
      <c r="E7109" s="236" t="s">
        <v>11035</v>
      </c>
      <c r="F7109" s="236"/>
      <c r="G7109" s="236" t="s">
        <v>1493</v>
      </c>
      <c r="H7109" s="513">
        <v>1699589</v>
      </c>
      <c r="I7109" s="513">
        <v>18</v>
      </c>
      <c r="J7109" s="236">
        <v>1699589</v>
      </c>
      <c r="K7109" s="236">
        <v>18</v>
      </c>
      <c r="L7109" s="236">
        <v>1699589</v>
      </c>
      <c r="M7109" s="236">
        <v>18</v>
      </c>
      <c r="N7109" s="236">
        <v>1699589</v>
      </c>
      <c r="O7109" s="236">
        <v>18</v>
      </c>
      <c r="P7109" s="236">
        <v>1699589</v>
      </c>
      <c r="Q7109" s="236">
        <v>18</v>
      </c>
      <c r="R7109" s="16">
        <f t="shared" si="9"/>
        <v>8497945</v>
      </c>
      <c r="S7109" s="236">
        <v>90</v>
      </c>
      <c r="T7109" s="387" t="s">
        <v>1113</v>
      </c>
      <c r="U7109" s="236" t="s">
        <v>1097</v>
      </c>
      <c r="V7109" s="388" t="s">
        <v>199</v>
      </c>
    </row>
    <row r="7110" spans="1:22" s="1" customFormat="1" x14ac:dyDescent="0.3">
      <c r="A7110" s="16">
        <v>7105</v>
      </c>
      <c r="B7110" s="236" t="s">
        <v>645</v>
      </c>
      <c r="C7110" s="236" t="s">
        <v>86</v>
      </c>
      <c r="D7110" s="236" t="s">
        <v>87</v>
      </c>
      <c r="E7110" s="236" t="s">
        <v>11036</v>
      </c>
      <c r="F7110" s="236"/>
      <c r="G7110" s="236" t="s">
        <v>1493</v>
      </c>
      <c r="H7110" s="513">
        <v>1309981.57</v>
      </c>
      <c r="I7110" s="513">
        <v>20</v>
      </c>
      <c r="J7110" s="236">
        <v>1309981.57</v>
      </c>
      <c r="K7110" s="236">
        <v>20</v>
      </c>
      <c r="L7110" s="236">
        <v>1309981.57</v>
      </c>
      <c r="M7110" s="236">
        <v>20</v>
      </c>
      <c r="N7110" s="236">
        <v>1309981.57</v>
      </c>
      <c r="O7110" s="236">
        <v>20</v>
      </c>
      <c r="P7110" s="236">
        <v>1309981.57</v>
      </c>
      <c r="Q7110" s="236">
        <v>20</v>
      </c>
      <c r="R7110" s="16">
        <f t="shared" si="9"/>
        <v>6549907.8500000006</v>
      </c>
      <c r="S7110" s="236">
        <v>100</v>
      </c>
      <c r="T7110" s="387" t="s">
        <v>1113</v>
      </c>
      <c r="U7110" s="236" t="s">
        <v>1097</v>
      </c>
      <c r="V7110" s="388" t="s">
        <v>199</v>
      </c>
    </row>
    <row r="7111" spans="1:22" s="1" customFormat="1" x14ac:dyDescent="0.3">
      <c r="A7111" s="16">
        <v>7106</v>
      </c>
      <c r="B7111" s="236" t="s">
        <v>645</v>
      </c>
      <c r="C7111" s="236" t="s">
        <v>8089</v>
      </c>
      <c r="D7111" s="236" t="s">
        <v>8090</v>
      </c>
      <c r="E7111" s="236" t="s">
        <v>11037</v>
      </c>
      <c r="F7111" s="236"/>
      <c r="G7111" s="236" t="s">
        <v>1493</v>
      </c>
      <c r="H7111" s="513">
        <v>1445667.24</v>
      </c>
      <c r="I7111" s="513">
        <v>4</v>
      </c>
      <c r="J7111" s="236">
        <v>1445667.24</v>
      </c>
      <c r="K7111" s="236">
        <v>4</v>
      </c>
      <c r="L7111" s="236">
        <v>1445667.24</v>
      </c>
      <c r="M7111" s="236">
        <v>4</v>
      </c>
      <c r="N7111" s="236">
        <v>1445667.24</v>
      </c>
      <c r="O7111" s="236">
        <v>4</v>
      </c>
      <c r="P7111" s="236">
        <v>1445667.24</v>
      </c>
      <c r="Q7111" s="236">
        <v>4</v>
      </c>
      <c r="R7111" s="16">
        <f t="shared" si="9"/>
        <v>7228336.2000000002</v>
      </c>
      <c r="S7111" s="236">
        <v>20</v>
      </c>
      <c r="T7111" s="387" t="s">
        <v>1113</v>
      </c>
      <c r="U7111" s="236" t="s">
        <v>1210</v>
      </c>
      <c r="V7111" s="388" t="s">
        <v>199</v>
      </c>
    </row>
    <row r="7112" spans="1:22" s="1" customFormat="1" x14ac:dyDescent="0.3">
      <c r="A7112" s="16">
        <v>7107</v>
      </c>
      <c r="B7112" s="236" t="s">
        <v>645</v>
      </c>
      <c r="C7112" s="236" t="s">
        <v>86</v>
      </c>
      <c r="D7112" s="236" t="s">
        <v>87</v>
      </c>
      <c r="E7112" s="236" t="s">
        <v>11038</v>
      </c>
      <c r="F7112" s="236"/>
      <c r="G7112" s="236" t="s">
        <v>1493</v>
      </c>
      <c r="H7112" s="513">
        <v>2051725.78</v>
      </c>
      <c r="I7112" s="513">
        <v>23</v>
      </c>
      <c r="J7112" s="236">
        <v>2051725.78</v>
      </c>
      <c r="K7112" s="236">
        <v>23</v>
      </c>
      <c r="L7112" s="236">
        <v>2051725.78</v>
      </c>
      <c r="M7112" s="236">
        <v>23</v>
      </c>
      <c r="N7112" s="236">
        <v>2051725.78</v>
      </c>
      <c r="O7112" s="236">
        <v>23</v>
      </c>
      <c r="P7112" s="236">
        <v>2051725.78</v>
      </c>
      <c r="Q7112" s="236">
        <v>23</v>
      </c>
      <c r="R7112" s="16">
        <f t="shared" si="9"/>
        <v>10258628.9</v>
      </c>
      <c r="S7112" s="236">
        <v>115</v>
      </c>
      <c r="T7112" s="387" t="s">
        <v>1113</v>
      </c>
      <c r="U7112" s="236" t="s">
        <v>1097</v>
      </c>
      <c r="V7112" s="388" t="s">
        <v>199</v>
      </c>
    </row>
    <row r="7113" spans="1:22" s="1" customFormat="1" x14ac:dyDescent="0.3">
      <c r="A7113" s="16">
        <v>7108</v>
      </c>
      <c r="B7113" s="236" t="s">
        <v>645</v>
      </c>
      <c r="C7113" s="236" t="s">
        <v>11039</v>
      </c>
      <c r="D7113" s="236" t="s">
        <v>11040</v>
      </c>
      <c r="E7113" s="236" t="s">
        <v>11041</v>
      </c>
      <c r="F7113" s="236"/>
      <c r="G7113" s="236" t="s">
        <v>1493</v>
      </c>
      <c r="H7113" s="513">
        <v>8533946.8000000007</v>
      </c>
      <c r="I7113" s="513">
        <v>12</v>
      </c>
      <c r="J7113" s="236">
        <v>8533946.8000000007</v>
      </c>
      <c r="K7113" s="236">
        <v>12</v>
      </c>
      <c r="L7113" s="236">
        <v>8533946.8000000007</v>
      </c>
      <c r="M7113" s="236">
        <v>12</v>
      </c>
      <c r="N7113" s="236">
        <v>8533946.8000000007</v>
      </c>
      <c r="O7113" s="236">
        <v>12</v>
      </c>
      <c r="P7113" s="236">
        <v>8533946.8000000007</v>
      </c>
      <c r="Q7113" s="236">
        <v>12</v>
      </c>
      <c r="R7113" s="16">
        <f t="shared" si="9"/>
        <v>42669734</v>
      </c>
      <c r="S7113" s="236">
        <v>60</v>
      </c>
      <c r="T7113" s="387" t="s">
        <v>1113</v>
      </c>
      <c r="U7113" s="236" t="s">
        <v>7544</v>
      </c>
      <c r="V7113" s="388" t="s">
        <v>199</v>
      </c>
    </row>
    <row r="7114" spans="1:22" s="1" customFormat="1" x14ac:dyDescent="0.3">
      <c r="A7114" s="16">
        <v>7109</v>
      </c>
      <c r="B7114" s="236" t="s">
        <v>645</v>
      </c>
      <c r="C7114" s="236" t="s">
        <v>231</v>
      </c>
      <c r="D7114" s="236" t="s">
        <v>232</v>
      </c>
      <c r="E7114" s="236" t="s">
        <v>11042</v>
      </c>
      <c r="F7114" s="236"/>
      <c r="G7114" s="236" t="s">
        <v>1493</v>
      </c>
      <c r="H7114" s="513">
        <v>7671983.04</v>
      </c>
      <c r="I7114" s="513">
        <v>67</v>
      </c>
      <c r="J7114" s="236">
        <v>7671983.04</v>
      </c>
      <c r="K7114" s="236">
        <v>67</v>
      </c>
      <c r="L7114" s="236">
        <v>7671983.04</v>
      </c>
      <c r="M7114" s="236">
        <v>67</v>
      </c>
      <c r="N7114" s="236">
        <v>7671983.04</v>
      </c>
      <c r="O7114" s="236">
        <v>67</v>
      </c>
      <c r="P7114" s="236">
        <v>7671983.04</v>
      </c>
      <c r="Q7114" s="236">
        <v>67</v>
      </c>
      <c r="R7114" s="16">
        <f t="shared" si="9"/>
        <v>38359915.200000003</v>
      </c>
      <c r="S7114" s="236">
        <v>335</v>
      </c>
      <c r="T7114" s="387" t="s">
        <v>1113</v>
      </c>
      <c r="U7114" s="236" t="s">
        <v>1210</v>
      </c>
      <c r="V7114" s="388" t="s">
        <v>199</v>
      </c>
    </row>
    <row r="7115" spans="1:22" s="1" customFormat="1" x14ac:dyDescent="0.3">
      <c r="A7115" s="16">
        <v>7110</v>
      </c>
      <c r="B7115" s="236" t="s">
        <v>645</v>
      </c>
      <c r="C7115" s="236" t="s">
        <v>11043</v>
      </c>
      <c r="D7115" s="236" t="s">
        <v>11044</v>
      </c>
      <c r="E7115" s="236" t="s">
        <v>11045</v>
      </c>
      <c r="F7115" s="236"/>
      <c r="G7115" s="236" t="s">
        <v>1493</v>
      </c>
      <c r="H7115" s="513">
        <v>1095041.6100000001</v>
      </c>
      <c r="I7115" s="513">
        <v>6</v>
      </c>
      <c r="J7115" s="236">
        <v>1095041.6100000001</v>
      </c>
      <c r="K7115" s="236">
        <v>6</v>
      </c>
      <c r="L7115" s="236">
        <v>1095041.6100000001</v>
      </c>
      <c r="M7115" s="236">
        <v>6</v>
      </c>
      <c r="N7115" s="236">
        <v>1095041.6100000001</v>
      </c>
      <c r="O7115" s="236">
        <v>6</v>
      </c>
      <c r="P7115" s="236">
        <v>1095041.6100000001</v>
      </c>
      <c r="Q7115" s="236">
        <v>6</v>
      </c>
      <c r="R7115" s="16">
        <f t="shared" si="9"/>
        <v>5475208.0500000007</v>
      </c>
      <c r="S7115" s="236">
        <v>30</v>
      </c>
      <c r="T7115" s="387" t="s">
        <v>1113</v>
      </c>
      <c r="U7115" s="236" t="s">
        <v>1097</v>
      </c>
      <c r="V7115" s="388" t="s">
        <v>199</v>
      </c>
    </row>
    <row r="7116" spans="1:22" s="1" customFormat="1" x14ac:dyDescent="0.3">
      <c r="A7116" s="16">
        <v>7111</v>
      </c>
      <c r="B7116" s="236" t="s">
        <v>645</v>
      </c>
      <c r="C7116" s="236" t="s">
        <v>1837</v>
      </c>
      <c r="D7116" s="236" t="s">
        <v>1838</v>
      </c>
      <c r="E7116" s="236" t="s">
        <v>11046</v>
      </c>
      <c r="F7116" s="236"/>
      <c r="G7116" s="236" t="s">
        <v>1493</v>
      </c>
      <c r="H7116" s="513">
        <v>893795.83999999997</v>
      </c>
      <c r="I7116" s="513">
        <v>20</v>
      </c>
      <c r="J7116" s="236">
        <v>893795.83999999997</v>
      </c>
      <c r="K7116" s="236">
        <v>20</v>
      </c>
      <c r="L7116" s="236">
        <v>893795.83999999997</v>
      </c>
      <c r="M7116" s="236">
        <v>20</v>
      </c>
      <c r="N7116" s="236">
        <v>893795.83999999997</v>
      </c>
      <c r="O7116" s="236">
        <v>20</v>
      </c>
      <c r="P7116" s="236">
        <v>893795.83999999997</v>
      </c>
      <c r="Q7116" s="236">
        <v>20</v>
      </c>
      <c r="R7116" s="16">
        <f t="shared" si="9"/>
        <v>4468979.2</v>
      </c>
      <c r="S7116" s="236">
        <v>100</v>
      </c>
      <c r="T7116" s="387" t="s">
        <v>1113</v>
      </c>
      <c r="U7116" s="236" t="s">
        <v>1210</v>
      </c>
      <c r="V7116" s="388" t="s">
        <v>199</v>
      </c>
    </row>
    <row r="7117" spans="1:22" s="1" customFormat="1" x14ac:dyDescent="0.3">
      <c r="A7117" s="16">
        <v>7112</v>
      </c>
      <c r="B7117" s="236" t="s">
        <v>645</v>
      </c>
      <c r="C7117" s="236" t="s">
        <v>11047</v>
      </c>
      <c r="D7117" s="236" t="s">
        <v>11048</v>
      </c>
      <c r="E7117" s="236" t="s">
        <v>11049</v>
      </c>
      <c r="F7117" s="236"/>
      <c r="G7117" s="236" t="s">
        <v>1493</v>
      </c>
      <c r="H7117" s="513">
        <v>9960313.2200000007</v>
      </c>
      <c r="I7117" s="513">
        <v>80</v>
      </c>
      <c r="J7117" s="236">
        <v>9960313.2200000007</v>
      </c>
      <c r="K7117" s="236">
        <v>80</v>
      </c>
      <c r="L7117" s="236">
        <v>9960313.2200000007</v>
      </c>
      <c r="M7117" s="236">
        <v>80</v>
      </c>
      <c r="N7117" s="236">
        <v>9960313.2200000007</v>
      </c>
      <c r="O7117" s="236">
        <v>80</v>
      </c>
      <c r="P7117" s="236">
        <v>9960313.2200000007</v>
      </c>
      <c r="Q7117" s="236">
        <v>80</v>
      </c>
      <c r="R7117" s="16">
        <f t="shared" si="9"/>
        <v>49801566.100000001</v>
      </c>
      <c r="S7117" s="236">
        <v>400</v>
      </c>
      <c r="T7117" s="387" t="s">
        <v>1113</v>
      </c>
      <c r="U7117" s="236" t="s">
        <v>1097</v>
      </c>
      <c r="V7117" s="388" t="s">
        <v>199</v>
      </c>
    </row>
    <row r="7118" spans="1:22" s="1" customFormat="1" x14ac:dyDescent="0.3">
      <c r="A7118" s="16">
        <v>7113</v>
      </c>
      <c r="B7118" s="236" t="s">
        <v>11050</v>
      </c>
      <c r="C7118" s="236" t="s">
        <v>11051</v>
      </c>
      <c r="D7118" s="236" t="s">
        <v>798</v>
      </c>
      <c r="E7118" s="236" t="s">
        <v>11052</v>
      </c>
      <c r="F7118" s="236"/>
      <c r="G7118" s="236" t="s">
        <v>1493</v>
      </c>
      <c r="H7118" s="513">
        <v>670000</v>
      </c>
      <c r="I7118" s="513">
        <v>5</v>
      </c>
      <c r="J7118" s="236">
        <v>670000</v>
      </c>
      <c r="K7118" s="236">
        <v>5</v>
      </c>
      <c r="L7118" s="236">
        <v>670000</v>
      </c>
      <c r="M7118" s="236">
        <v>5</v>
      </c>
      <c r="N7118" s="236">
        <v>670000</v>
      </c>
      <c r="O7118" s="236">
        <v>5</v>
      </c>
      <c r="P7118" s="236">
        <v>670000</v>
      </c>
      <c r="Q7118" s="236">
        <v>5</v>
      </c>
      <c r="R7118" s="16">
        <f t="shared" si="9"/>
        <v>3350000</v>
      </c>
      <c r="S7118" s="236">
        <v>25</v>
      </c>
      <c r="T7118" s="387" t="s">
        <v>1113</v>
      </c>
      <c r="U7118" s="236" t="s">
        <v>11053</v>
      </c>
      <c r="V7118" s="388" t="s">
        <v>199</v>
      </c>
    </row>
    <row r="7119" spans="1:22" s="1" customFormat="1" x14ac:dyDescent="0.3">
      <c r="A7119" s="16">
        <v>7114</v>
      </c>
      <c r="B7119" s="236" t="s">
        <v>11050</v>
      </c>
      <c r="C7119" s="236" t="s">
        <v>11051</v>
      </c>
      <c r="D7119" s="236" t="s">
        <v>798</v>
      </c>
      <c r="E7119" s="236" t="s">
        <v>11054</v>
      </c>
      <c r="F7119" s="236"/>
      <c r="G7119" s="236" t="s">
        <v>1493</v>
      </c>
      <c r="H7119" s="513">
        <v>372000</v>
      </c>
      <c r="I7119" s="513">
        <v>2</v>
      </c>
      <c r="J7119" s="236">
        <v>372000</v>
      </c>
      <c r="K7119" s="236">
        <v>2</v>
      </c>
      <c r="L7119" s="236">
        <v>372000</v>
      </c>
      <c r="M7119" s="236">
        <v>2</v>
      </c>
      <c r="N7119" s="236">
        <v>372000</v>
      </c>
      <c r="O7119" s="236">
        <v>2</v>
      </c>
      <c r="P7119" s="236">
        <v>372000</v>
      </c>
      <c r="Q7119" s="236">
        <v>2</v>
      </c>
      <c r="R7119" s="16">
        <f t="shared" si="9"/>
        <v>1860000</v>
      </c>
      <c r="S7119" s="236">
        <v>10</v>
      </c>
      <c r="T7119" s="387" t="s">
        <v>1113</v>
      </c>
      <c r="U7119" s="236" t="s">
        <v>11053</v>
      </c>
      <c r="V7119" s="388" t="s">
        <v>199</v>
      </c>
    </row>
    <row r="7120" spans="1:22" s="1" customFormat="1" x14ac:dyDescent="0.3">
      <c r="A7120" s="16">
        <v>7115</v>
      </c>
      <c r="B7120" s="236" t="s">
        <v>11055</v>
      </c>
      <c r="C7120" s="236" t="s">
        <v>11056</v>
      </c>
      <c r="D7120" s="236" t="s">
        <v>11057</v>
      </c>
      <c r="E7120" s="236" t="s">
        <v>11058</v>
      </c>
      <c r="F7120" s="236"/>
      <c r="G7120" s="236" t="s">
        <v>1493</v>
      </c>
      <c r="H7120" s="513">
        <v>655871</v>
      </c>
      <c r="I7120" s="513">
        <v>100</v>
      </c>
      <c r="J7120" s="236">
        <v>655871</v>
      </c>
      <c r="K7120" s="236">
        <v>100</v>
      </c>
      <c r="L7120" s="236">
        <v>655871</v>
      </c>
      <c r="M7120" s="236">
        <v>100</v>
      </c>
      <c r="N7120" s="236">
        <v>655871</v>
      </c>
      <c r="O7120" s="236">
        <v>100</v>
      </c>
      <c r="P7120" s="236">
        <v>655871</v>
      </c>
      <c r="Q7120" s="236">
        <v>100</v>
      </c>
      <c r="R7120" s="16">
        <f t="shared" si="9"/>
        <v>3279355</v>
      </c>
      <c r="S7120" s="236">
        <v>500</v>
      </c>
      <c r="T7120" s="387" t="s">
        <v>1113</v>
      </c>
      <c r="U7120" s="236" t="s">
        <v>1210</v>
      </c>
      <c r="V7120" s="388" t="s">
        <v>199</v>
      </c>
    </row>
    <row r="7121" spans="1:22" s="1" customFormat="1" x14ac:dyDescent="0.3">
      <c r="A7121" s="16">
        <v>7116</v>
      </c>
      <c r="B7121" s="236" t="s">
        <v>645</v>
      </c>
      <c r="C7121" s="236" t="s">
        <v>231</v>
      </c>
      <c r="D7121" s="236" t="s">
        <v>232</v>
      </c>
      <c r="E7121" s="236" t="s">
        <v>11059</v>
      </c>
      <c r="F7121" s="236"/>
      <c r="G7121" s="236" t="s">
        <v>1493</v>
      </c>
      <c r="H7121" s="513">
        <v>4040580.5</v>
      </c>
      <c r="I7121" s="513">
        <v>36</v>
      </c>
      <c r="J7121" s="236">
        <v>4040580.5</v>
      </c>
      <c r="K7121" s="236">
        <v>36</v>
      </c>
      <c r="L7121" s="236">
        <v>4040580.5</v>
      </c>
      <c r="M7121" s="236">
        <v>36</v>
      </c>
      <c r="N7121" s="236">
        <v>4040580.5</v>
      </c>
      <c r="O7121" s="236">
        <v>36</v>
      </c>
      <c r="P7121" s="236">
        <v>4040580.5</v>
      </c>
      <c r="Q7121" s="236">
        <v>36</v>
      </c>
      <c r="R7121" s="16">
        <f t="shared" si="9"/>
        <v>20202902.5</v>
      </c>
      <c r="S7121" s="236">
        <v>180</v>
      </c>
      <c r="T7121" s="387" t="s">
        <v>1113</v>
      </c>
      <c r="U7121" s="236" t="s">
        <v>1210</v>
      </c>
      <c r="V7121" s="388" t="s">
        <v>199</v>
      </c>
    </row>
    <row r="7122" spans="1:22" s="1" customFormat="1" x14ac:dyDescent="0.3">
      <c r="A7122" s="16">
        <v>7117</v>
      </c>
      <c r="B7122" s="236" t="s">
        <v>645</v>
      </c>
      <c r="C7122" s="236" t="s">
        <v>11060</v>
      </c>
      <c r="D7122" s="236" t="s">
        <v>11061</v>
      </c>
      <c r="E7122" s="236" t="s">
        <v>11062</v>
      </c>
      <c r="F7122" s="236"/>
      <c r="G7122" s="236" t="s">
        <v>1493</v>
      </c>
      <c r="H7122" s="513">
        <v>4767720.05</v>
      </c>
      <c r="I7122" s="513">
        <v>26</v>
      </c>
      <c r="J7122" s="236">
        <v>4767720.05</v>
      </c>
      <c r="K7122" s="236">
        <v>26</v>
      </c>
      <c r="L7122" s="236">
        <v>4767720.05</v>
      </c>
      <c r="M7122" s="236">
        <v>26</v>
      </c>
      <c r="N7122" s="236">
        <v>4767720.05</v>
      </c>
      <c r="O7122" s="236">
        <v>26</v>
      </c>
      <c r="P7122" s="236">
        <v>4767720.05</v>
      </c>
      <c r="Q7122" s="236">
        <v>26</v>
      </c>
      <c r="R7122" s="16">
        <f t="shared" si="9"/>
        <v>23838600.25</v>
      </c>
      <c r="S7122" s="236">
        <v>130</v>
      </c>
      <c r="T7122" s="387" t="s">
        <v>1113</v>
      </c>
      <c r="U7122" s="236" t="s">
        <v>1210</v>
      </c>
      <c r="V7122" s="388" t="s">
        <v>199</v>
      </c>
    </row>
    <row r="7123" spans="1:22" s="1" customFormat="1" x14ac:dyDescent="0.3">
      <c r="A7123" s="16">
        <v>7118</v>
      </c>
      <c r="B7123" s="236" t="s">
        <v>645</v>
      </c>
      <c r="C7123" s="236" t="s">
        <v>11063</v>
      </c>
      <c r="D7123" s="236" t="s">
        <v>11064</v>
      </c>
      <c r="E7123" s="236" t="s">
        <v>11065</v>
      </c>
      <c r="F7123" s="236"/>
      <c r="G7123" s="236" t="s">
        <v>1493</v>
      </c>
      <c r="H7123" s="513">
        <v>3868354.16</v>
      </c>
      <c r="I7123" s="513">
        <v>42</v>
      </c>
      <c r="J7123" s="236">
        <v>3868354.16</v>
      </c>
      <c r="K7123" s="236">
        <v>42</v>
      </c>
      <c r="L7123" s="236">
        <v>3868354.16</v>
      </c>
      <c r="M7123" s="236">
        <v>42</v>
      </c>
      <c r="N7123" s="236">
        <v>3868354.16</v>
      </c>
      <c r="O7123" s="236">
        <v>42</v>
      </c>
      <c r="P7123" s="236">
        <v>3868354.16</v>
      </c>
      <c r="Q7123" s="236">
        <v>42</v>
      </c>
      <c r="R7123" s="16">
        <f t="shared" si="9"/>
        <v>19341770.800000001</v>
      </c>
      <c r="S7123" s="236">
        <v>210</v>
      </c>
      <c r="T7123" s="387" t="s">
        <v>1113</v>
      </c>
      <c r="U7123" s="236" t="s">
        <v>1210</v>
      </c>
      <c r="V7123" s="388" t="s">
        <v>199</v>
      </c>
    </row>
    <row r="7124" spans="1:22" s="1" customFormat="1" x14ac:dyDescent="0.3">
      <c r="A7124" s="16">
        <v>7119</v>
      </c>
      <c r="B7124" s="236" t="s">
        <v>645</v>
      </c>
      <c r="C7124" s="236" t="s">
        <v>231</v>
      </c>
      <c r="D7124" s="236" t="s">
        <v>232</v>
      </c>
      <c r="E7124" s="236" t="s">
        <v>11066</v>
      </c>
      <c r="F7124" s="236"/>
      <c r="G7124" s="236" t="s">
        <v>1493</v>
      </c>
      <c r="H7124" s="513">
        <v>7651989.6299999999</v>
      </c>
      <c r="I7124" s="513">
        <v>80</v>
      </c>
      <c r="J7124" s="236">
        <v>7651989.6299999999</v>
      </c>
      <c r="K7124" s="236">
        <v>80</v>
      </c>
      <c r="L7124" s="236">
        <v>7651989.6299999999</v>
      </c>
      <c r="M7124" s="236">
        <v>80</v>
      </c>
      <c r="N7124" s="236">
        <v>7651989.6299999999</v>
      </c>
      <c r="O7124" s="236">
        <v>80</v>
      </c>
      <c r="P7124" s="236">
        <v>7651989.6299999999</v>
      </c>
      <c r="Q7124" s="236">
        <v>80</v>
      </c>
      <c r="R7124" s="16">
        <f t="shared" si="9"/>
        <v>38259948.149999999</v>
      </c>
      <c r="S7124" s="236">
        <v>400</v>
      </c>
      <c r="T7124" s="387" t="s">
        <v>1113</v>
      </c>
      <c r="U7124" s="236" t="s">
        <v>1210</v>
      </c>
      <c r="V7124" s="388" t="s">
        <v>199</v>
      </c>
    </row>
    <row r="7125" spans="1:22" s="1" customFormat="1" x14ac:dyDescent="0.3">
      <c r="A7125" s="16">
        <v>7120</v>
      </c>
      <c r="B7125" s="236" t="s">
        <v>4626</v>
      </c>
      <c r="C7125" s="236" t="s">
        <v>4625</v>
      </c>
      <c r="D7125" s="236" t="s">
        <v>3918</v>
      </c>
      <c r="E7125" s="236" t="s">
        <v>11067</v>
      </c>
      <c r="F7125" s="236"/>
      <c r="G7125" s="236" t="s">
        <v>1493</v>
      </c>
      <c r="H7125" s="513">
        <v>1695335.24</v>
      </c>
      <c r="I7125" s="513">
        <v>819</v>
      </c>
      <c r="J7125" s="236">
        <v>1695335.24</v>
      </c>
      <c r="K7125" s="236">
        <v>819</v>
      </c>
      <c r="L7125" s="236">
        <v>1695335.24</v>
      </c>
      <c r="M7125" s="236">
        <v>819</v>
      </c>
      <c r="N7125" s="236">
        <v>1695335.24</v>
      </c>
      <c r="O7125" s="236">
        <v>819</v>
      </c>
      <c r="P7125" s="236">
        <v>1695335.24</v>
      </c>
      <c r="Q7125" s="236">
        <v>819</v>
      </c>
      <c r="R7125" s="16">
        <f t="shared" si="9"/>
        <v>8476676.1999999993</v>
      </c>
      <c r="S7125" s="236">
        <v>4095</v>
      </c>
      <c r="T7125" s="387" t="s">
        <v>1113</v>
      </c>
      <c r="U7125" s="236" t="s">
        <v>1210</v>
      </c>
      <c r="V7125" s="388" t="s">
        <v>199</v>
      </c>
    </row>
    <row r="7126" spans="1:22" s="1" customFormat="1" x14ac:dyDescent="0.3">
      <c r="A7126" s="16">
        <v>7121</v>
      </c>
      <c r="B7126" s="236" t="s">
        <v>1731</v>
      </c>
      <c r="C7126" s="236" t="s">
        <v>2586</v>
      </c>
      <c r="D7126" s="236" t="s">
        <v>2587</v>
      </c>
      <c r="E7126" s="236" t="s">
        <v>11068</v>
      </c>
      <c r="F7126" s="236"/>
      <c r="G7126" s="236" t="s">
        <v>1493</v>
      </c>
      <c r="H7126" s="513">
        <v>9408000</v>
      </c>
      <c r="I7126" s="513">
        <v>2</v>
      </c>
      <c r="J7126" s="236">
        <v>9408000</v>
      </c>
      <c r="K7126" s="236">
        <v>2</v>
      </c>
      <c r="L7126" s="236">
        <v>9408000</v>
      </c>
      <c r="M7126" s="236">
        <v>2</v>
      </c>
      <c r="N7126" s="236">
        <v>9408000</v>
      </c>
      <c r="O7126" s="236">
        <v>2</v>
      </c>
      <c r="P7126" s="236">
        <v>9408000</v>
      </c>
      <c r="Q7126" s="236">
        <v>2</v>
      </c>
      <c r="R7126" s="16">
        <f t="shared" si="9"/>
        <v>47040000</v>
      </c>
      <c r="S7126" s="236">
        <v>10</v>
      </c>
      <c r="T7126" s="387" t="s">
        <v>1113</v>
      </c>
      <c r="U7126" s="236" t="s">
        <v>1097</v>
      </c>
      <c r="V7126" s="388" t="s">
        <v>199</v>
      </c>
    </row>
    <row r="7127" spans="1:22" s="1" customFormat="1" x14ac:dyDescent="0.3">
      <c r="A7127" s="16">
        <v>7122</v>
      </c>
      <c r="B7127" s="236" t="s">
        <v>4626</v>
      </c>
      <c r="C7127" s="236" t="s">
        <v>4625</v>
      </c>
      <c r="D7127" s="236" t="s">
        <v>3918</v>
      </c>
      <c r="E7127" s="236" t="s">
        <v>11069</v>
      </c>
      <c r="F7127" s="236"/>
      <c r="G7127" s="236" t="s">
        <v>1493</v>
      </c>
      <c r="H7127" s="513">
        <v>4081208.69</v>
      </c>
      <c r="I7127" s="513">
        <v>607</v>
      </c>
      <c r="J7127" s="236">
        <v>4081208.69</v>
      </c>
      <c r="K7127" s="236">
        <v>607</v>
      </c>
      <c r="L7127" s="236">
        <v>4081208.69</v>
      </c>
      <c r="M7127" s="236">
        <v>607</v>
      </c>
      <c r="N7127" s="236">
        <v>4081208.69</v>
      </c>
      <c r="O7127" s="236">
        <v>607</v>
      </c>
      <c r="P7127" s="236">
        <v>4081208.69</v>
      </c>
      <c r="Q7127" s="236">
        <v>607</v>
      </c>
      <c r="R7127" s="16">
        <f t="shared" si="9"/>
        <v>20406043.449999999</v>
      </c>
      <c r="S7127" s="236">
        <v>3035</v>
      </c>
      <c r="T7127" s="387" t="s">
        <v>1113</v>
      </c>
      <c r="U7127" s="236" t="s">
        <v>1210</v>
      </c>
      <c r="V7127" s="388" t="s">
        <v>199</v>
      </c>
    </row>
    <row r="7128" spans="1:22" s="1" customFormat="1" x14ac:dyDescent="0.3">
      <c r="A7128" s="16">
        <v>7123</v>
      </c>
      <c r="B7128" s="236" t="s">
        <v>417</v>
      </c>
      <c r="C7128" s="236" t="s">
        <v>726</v>
      </c>
      <c r="D7128" s="236" t="s">
        <v>727</v>
      </c>
      <c r="E7128" s="236" t="s">
        <v>11070</v>
      </c>
      <c r="F7128" s="236"/>
      <c r="G7128" s="236" t="s">
        <v>1493</v>
      </c>
      <c r="H7128" s="513">
        <v>203990.39999999999</v>
      </c>
      <c r="I7128" s="513">
        <v>320</v>
      </c>
      <c r="J7128" s="236">
        <v>203990.39999999999</v>
      </c>
      <c r="K7128" s="236">
        <v>320</v>
      </c>
      <c r="L7128" s="236">
        <v>203990.39999999999</v>
      </c>
      <c r="M7128" s="236">
        <v>320</v>
      </c>
      <c r="N7128" s="236">
        <v>203990.39999999999</v>
      </c>
      <c r="O7128" s="236">
        <v>320</v>
      </c>
      <c r="P7128" s="236">
        <v>203990.39999999999</v>
      </c>
      <c r="Q7128" s="236">
        <v>320</v>
      </c>
      <c r="R7128" s="16">
        <f t="shared" si="9"/>
        <v>1019952</v>
      </c>
      <c r="S7128" s="236">
        <v>1600</v>
      </c>
      <c r="T7128" s="387" t="s">
        <v>1113</v>
      </c>
      <c r="U7128" s="236" t="s">
        <v>1210</v>
      </c>
      <c r="V7128" s="388" t="s">
        <v>199</v>
      </c>
    </row>
    <row r="7129" spans="1:22" s="1" customFormat="1" x14ac:dyDescent="0.3">
      <c r="A7129" s="16">
        <v>7124</v>
      </c>
      <c r="B7129" s="236" t="s">
        <v>417</v>
      </c>
      <c r="C7129" s="236" t="s">
        <v>726</v>
      </c>
      <c r="D7129" s="236" t="s">
        <v>727</v>
      </c>
      <c r="E7129" s="236" t="s">
        <v>11071</v>
      </c>
      <c r="F7129" s="236"/>
      <c r="G7129" s="236" t="s">
        <v>1493</v>
      </c>
      <c r="H7129" s="513">
        <v>2503773.31</v>
      </c>
      <c r="I7129" s="513">
        <v>532</v>
      </c>
      <c r="J7129" s="236">
        <v>2503773.31</v>
      </c>
      <c r="K7129" s="236">
        <v>532</v>
      </c>
      <c r="L7129" s="236">
        <v>2503773.31</v>
      </c>
      <c r="M7129" s="236">
        <v>532</v>
      </c>
      <c r="N7129" s="236">
        <v>2503773.31</v>
      </c>
      <c r="O7129" s="236">
        <v>532</v>
      </c>
      <c r="P7129" s="236">
        <v>2503773.31</v>
      </c>
      <c r="Q7129" s="236">
        <v>532</v>
      </c>
      <c r="R7129" s="16">
        <f t="shared" si="9"/>
        <v>12518866.550000001</v>
      </c>
      <c r="S7129" s="236">
        <v>2660</v>
      </c>
      <c r="T7129" s="387" t="s">
        <v>1113</v>
      </c>
      <c r="U7129" s="236" t="s">
        <v>1210</v>
      </c>
      <c r="V7129" s="388" t="s">
        <v>199</v>
      </c>
    </row>
    <row r="7130" spans="1:22" s="1" customFormat="1" x14ac:dyDescent="0.3">
      <c r="A7130" s="16">
        <v>7125</v>
      </c>
      <c r="B7130" s="236" t="s">
        <v>417</v>
      </c>
      <c r="C7130" s="236" t="s">
        <v>726</v>
      </c>
      <c r="D7130" s="236" t="s">
        <v>727</v>
      </c>
      <c r="E7130" s="236" t="s">
        <v>11072</v>
      </c>
      <c r="F7130" s="236"/>
      <c r="G7130" s="236" t="s">
        <v>1493</v>
      </c>
      <c r="H7130" s="513">
        <v>2591725.25</v>
      </c>
      <c r="I7130" s="513">
        <v>342</v>
      </c>
      <c r="J7130" s="236">
        <v>2591725.25</v>
      </c>
      <c r="K7130" s="236">
        <v>342</v>
      </c>
      <c r="L7130" s="236">
        <v>2591725.25</v>
      </c>
      <c r="M7130" s="236">
        <v>342</v>
      </c>
      <c r="N7130" s="236">
        <v>2591725.25</v>
      </c>
      <c r="O7130" s="236">
        <v>342</v>
      </c>
      <c r="P7130" s="236">
        <v>2591725.25</v>
      </c>
      <c r="Q7130" s="236">
        <v>342</v>
      </c>
      <c r="R7130" s="16">
        <f t="shared" si="9"/>
        <v>12958626.25</v>
      </c>
      <c r="S7130" s="236">
        <v>1710</v>
      </c>
      <c r="T7130" s="387" t="s">
        <v>1113</v>
      </c>
      <c r="U7130" s="236" t="s">
        <v>1210</v>
      </c>
      <c r="V7130" s="388" t="s">
        <v>199</v>
      </c>
    </row>
    <row r="7131" spans="1:22" s="1" customFormat="1" x14ac:dyDescent="0.3">
      <c r="A7131" s="16">
        <v>7126</v>
      </c>
      <c r="B7131" s="236" t="s">
        <v>417</v>
      </c>
      <c r="C7131" s="236" t="s">
        <v>673</v>
      </c>
      <c r="D7131" s="236" t="s">
        <v>674</v>
      </c>
      <c r="E7131" s="236" t="s">
        <v>3638</v>
      </c>
      <c r="F7131" s="236"/>
      <c r="G7131" s="236" t="s">
        <v>1493</v>
      </c>
      <c r="H7131" s="513">
        <v>1235653.04</v>
      </c>
      <c r="I7131" s="513">
        <v>52</v>
      </c>
      <c r="J7131" s="236">
        <v>1235653.04</v>
      </c>
      <c r="K7131" s="236">
        <v>52</v>
      </c>
      <c r="L7131" s="236">
        <v>1235653.04</v>
      </c>
      <c r="M7131" s="236">
        <v>52</v>
      </c>
      <c r="N7131" s="236">
        <v>1235653.04</v>
      </c>
      <c r="O7131" s="236">
        <v>52</v>
      </c>
      <c r="P7131" s="236">
        <v>1235653.04</v>
      </c>
      <c r="Q7131" s="236">
        <v>52</v>
      </c>
      <c r="R7131" s="16">
        <f t="shared" si="9"/>
        <v>6178265.2000000002</v>
      </c>
      <c r="S7131" s="236">
        <v>260</v>
      </c>
      <c r="T7131" s="387" t="s">
        <v>1113</v>
      </c>
      <c r="U7131" s="236" t="s">
        <v>1210</v>
      </c>
      <c r="V7131" s="388" t="s">
        <v>199</v>
      </c>
    </row>
    <row r="7132" spans="1:22" s="1" customFormat="1" x14ac:dyDescent="0.3">
      <c r="A7132" s="16">
        <v>7127</v>
      </c>
      <c r="B7132" s="236" t="s">
        <v>4626</v>
      </c>
      <c r="C7132" s="236" t="s">
        <v>4625</v>
      </c>
      <c r="D7132" s="236" t="s">
        <v>3918</v>
      </c>
      <c r="E7132" s="236" t="s">
        <v>11073</v>
      </c>
      <c r="F7132" s="236"/>
      <c r="G7132" s="236" t="s">
        <v>1493</v>
      </c>
      <c r="H7132" s="513">
        <v>202722.88</v>
      </c>
      <c r="I7132" s="513">
        <v>357</v>
      </c>
      <c r="J7132" s="236">
        <v>202722.88</v>
      </c>
      <c r="K7132" s="236">
        <v>357</v>
      </c>
      <c r="L7132" s="236">
        <v>202722.88</v>
      </c>
      <c r="M7132" s="236">
        <v>357</v>
      </c>
      <c r="N7132" s="236">
        <v>202722.88</v>
      </c>
      <c r="O7132" s="236">
        <v>357</v>
      </c>
      <c r="P7132" s="236">
        <v>202722.88</v>
      </c>
      <c r="Q7132" s="236">
        <v>357</v>
      </c>
      <c r="R7132" s="16">
        <f t="shared" si="9"/>
        <v>1013614.4</v>
      </c>
      <c r="S7132" s="236">
        <v>1785</v>
      </c>
      <c r="T7132" s="387" t="s">
        <v>1113</v>
      </c>
      <c r="U7132" s="236" t="s">
        <v>1210</v>
      </c>
      <c r="V7132" s="388" t="s">
        <v>199</v>
      </c>
    </row>
    <row r="7133" spans="1:22" s="1" customFormat="1" x14ac:dyDescent="0.3">
      <c r="A7133" s="16">
        <v>7128</v>
      </c>
      <c r="B7133" s="236" t="s">
        <v>417</v>
      </c>
      <c r="C7133" s="236" t="s">
        <v>685</v>
      </c>
      <c r="D7133" s="236" t="s">
        <v>686</v>
      </c>
      <c r="E7133" s="236" t="s">
        <v>11074</v>
      </c>
      <c r="F7133" s="236"/>
      <c r="G7133" s="236" t="s">
        <v>1493</v>
      </c>
      <c r="H7133" s="513">
        <v>7133827.8099999996</v>
      </c>
      <c r="I7133" s="513">
        <v>848</v>
      </c>
      <c r="J7133" s="236">
        <v>7133827.8099999996</v>
      </c>
      <c r="K7133" s="236">
        <v>848</v>
      </c>
      <c r="L7133" s="236">
        <v>7133827.8099999996</v>
      </c>
      <c r="M7133" s="236">
        <v>848</v>
      </c>
      <c r="N7133" s="236">
        <v>7133827.8099999996</v>
      </c>
      <c r="O7133" s="236">
        <v>848</v>
      </c>
      <c r="P7133" s="236">
        <v>7133827.8099999996</v>
      </c>
      <c r="Q7133" s="236">
        <v>848</v>
      </c>
      <c r="R7133" s="16">
        <f t="shared" si="9"/>
        <v>35669139.049999997</v>
      </c>
      <c r="S7133" s="236">
        <v>4240</v>
      </c>
      <c r="T7133" s="387" t="s">
        <v>1113</v>
      </c>
      <c r="U7133" s="236" t="s">
        <v>1210</v>
      </c>
      <c r="V7133" s="388" t="s">
        <v>199</v>
      </c>
    </row>
    <row r="7134" spans="1:22" s="1" customFormat="1" x14ac:dyDescent="0.3">
      <c r="A7134" s="16">
        <v>7129</v>
      </c>
      <c r="B7134" s="236" t="s">
        <v>417</v>
      </c>
      <c r="C7134" s="236" t="s">
        <v>673</v>
      </c>
      <c r="D7134" s="236" t="s">
        <v>674</v>
      </c>
      <c r="E7134" s="236" t="s">
        <v>11075</v>
      </c>
      <c r="F7134" s="236"/>
      <c r="G7134" s="236" t="s">
        <v>1493</v>
      </c>
      <c r="H7134" s="513">
        <v>1295202.72</v>
      </c>
      <c r="I7134" s="513">
        <v>50</v>
      </c>
      <c r="J7134" s="236">
        <v>1295202.72</v>
      </c>
      <c r="K7134" s="236">
        <v>50</v>
      </c>
      <c r="L7134" s="236">
        <v>1295202.72</v>
      </c>
      <c r="M7134" s="236">
        <v>50</v>
      </c>
      <c r="N7134" s="236">
        <v>1295202.72</v>
      </c>
      <c r="O7134" s="236">
        <v>50</v>
      </c>
      <c r="P7134" s="236">
        <v>1295202.72</v>
      </c>
      <c r="Q7134" s="236">
        <v>50</v>
      </c>
      <c r="R7134" s="16">
        <f t="shared" si="9"/>
        <v>6476013.5999999996</v>
      </c>
      <c r="S7134" s="236">
        <v>250</v>
      </c>
      <c r="T7134" s="387" t="s">
        <v>1113</v>
      </c>
      <c r="U7134" s="236" t="s">
        <v>1210</v>
      </c>
      <c r="V7134" s="388" t="s">
        <v>199</v>
      </c>
    </row>
    <row r="7135" spans="1:22" s="1" customFormat="1" x14ac:dyDescent="0.3">
      <c r="A7135" s="16">
        <v>7130</v>
      </c>
      <c r="B7135" s="236" t="s">
        <v>417</v>
      </c>
      <c r="C7135" s="236" t="s">
        <v>685</v>
      </c>
      <c r="D7135" s="236" t="s">
        <v>686</v>
      </c>
      <c r="E7135" s="236" t="s">
        <v>3229</v>
      </c>
      <c r="F7135" s="236"/>
      <c r="G7135" s="236" t="s">
        <v>1493</v>
      </c>
      <c r="H7135" s="513">
        <v>5143027.01</v>
      </c>
      <c r="I7135" s="513">
        <v>38</v>
      </c>
      <c r="J7135" s="236">
        <v>5143027.01</v>
      </c>
      <c r="K7135" s="236">
        <v>38</v>
      </c>
      <c r="L7135" s="236">
        <v>5143027.01</v>
      </c>
      <c r="M7135" s="236">
        <v>38</v>
      </c>
      <c r="N7135" s="236">
        <v>5143027.01</v>
      </c>
      <c r="O7135" s="236">
        <v>38</v>
      </c>
      <c r="P7135" s="236">
        <v>5143027.01</v>
      </c>
      <c r="Q7135" s="236">
        <v>38</v>
      </c>
      <c r="R7135" s="16">
        <f t="shared" si="9"/>
        <v>25715135.049999997</v>
      </c>
      <c r="S7135" s="236">
        <v>190</v>
      </c>
      <c r="T7135" s="387" t="s">
        <v>1113</v>
      </c>
      <c r="U7135" s="236" t="s">
        <v>1210</v>
      </c>
      <c r="V7135" s="388" t="s">
        <v>199</v>
      </c>
    </row>
    <row r="7136" spans="1:22" s="1" customFormat="1" x14ac:dyDescent="0.3">
      <c r="A7136" s="16">
        <v>7131</v>
      </c>
      <c r="B7136" s="236" t="s">
        <v>417</v>
      </c>
      <c r="C7136" s="236" t="s">
        <v>685</v>
      </c>
      <c r="D7136" s="236" t="s">
        <v>686</v>
      </c>
      <c r="E7136" s="236" t="s">
        <v>11076</v>
      </c>
      <c r="F7136" s="236"/>
      <c r="G7136" s="236" t="s">
        <v>1493</v>
      </c>
      <c r="H7136" s="513">
        <v>9680593.2699999996</v>
      </c>
      <c r="I7136" s="513">
        <v>735</v>
      </c>
      <c r="J7136" s="236">
        <v>9680593.2699999996</v>
      </c>
      <c r="K7136" s="236">
        <v>735</v>
      </c>
      <c r="L7136" s="236">
        <v>9680593.2699999996</v>
      </c>
      <c r="M7136" s="236">
        <v>735</v>
      </c>
      <c r="N7136" s="236">
        <v>9680593.2699999996</v>
      </c>
      <c r="O7136" s="236">
        <v>735</v>
      </c>
      <c r="P7136" s="236">
        <v>9680593.2699999996</v>
      </c>
      <c r="Q7136" s="236">
        <v>735</v>
      </c>
      <c r="R7136" s="16">
        <f t="shared" si="9"/>
        <v>48402966.349999994</v>
      </c>
      <c r="S7136" s="236">
        <v>3675</v>
      </c>
      <c r="T7136" s="387" t="s">
        <v>1113</v>
      </c>
      <c r="U7136" s="236" t="s">
        <v>1210</v>
      </c>
      <c r="V7136" s="388" t="s">
        <v>199</v>
      </c>
    </row>
    <row r="7137" spans="1:22" s="1" customFormat="1" x14ac:dyDescent="0.3">
      <c r="A7137" s="16">
        <v>7132</v>
      </c>
      <c r="B7137" s="236" t="s">
        <v>514</v>
      </c>
      <c r="C7137" s="236" t="s">
        <v>2489</v>
      </c>
      <c r="D7137" s="236" t="s">
        <v>2490</v>
      </c>
      <c r="E7137" s="236" t="s">
        <v>11077</v>
      </c>
      <c r="F7137" s="236"/>
      <c r="G7137" s="236" t="s">
        <v>1493</v>
      </c>
      <c r="H7137" s="513">
        <v>30445136.690000001</v>
      </c>
      <c r="I7137" s="513">
        <v>32</v>
      </c>
      <c r="J7137" s="236">
        <v>30445136.690000001</v>
      </c>
      <c r="K7137" s="236">
        <v>32</v>
      </c>
      <c r="L7137" s="236">
        <v>30445136.690000001</v>
      </c>
      <c r="M7137" s="236">
        <v>32</v>
      </c>
      <c r="N7137" s="236">
        <v>30445136.690000001</v>
      </c>
      <c r="O7137" s="236">
        <v>32</v>
      </c>
      <c r="P7137" s="236">
        <v>30445136.690000001</v>
      </c>
      <c r="Q7137" s="236">
        <v>32</v>
      </c>
      <c r="R7137" s="16">
        <f t="shared" si="9"/>
        <v>152225683.45000002</v>
      </c>
      <c r="S7137" s="236">
        <v>160</v>
      </c>
      <c r="T7137" s="387" t="s">
        <v>1113</v>
      </c>
      <c r="U7137" s="236" t="s">
        <v>1210</v>
      </c>
      <c r="V7137" s="388" t="s">
        <v>199</v>
      </c>
    </row>
    <row r="7138" spans="1:22" s="1" customFormat="1" x14ac:dyDescent="0.3">
      <c r="A7138" s="16">
        <v>7133</v>
      </c>
      <c r="B7138" s="236" t="s">
        <v>452</v>
      </c>
      <c r="C7138" s="236" t="s">
        <v>453</v>
      </c>
      <c r="D7138" s="236" t="s">
        <v>454</v>
      </c>
      <c r="E7138" s="236" t="s">
        <v>11078</v>
      </c>
      <c r="F7138" s="236"/>
      <c r="G7138" s="236" t="s">
        <v>1493</v>
      </c>
      <c r="H7138" s="513">
        <v>3380400</v>
      </c>
      <c r="I7138" s="513">
        <v>45</v>
      </c>
      <c r="J7138" s="236">
        <v>3380400</v>
      </c>
      <c r="K7138" s="236">
        <v>45</v>
      </c>
      <c r="L7138" s="236">
        <v>3380400</v>
      </c>
      <c r="M7138" s="236">
        <v>45</v>
      </c>
      <c r="N7138" s="236">
        <v>3380400</v>
      </c>
      <c r="O7138" s="236">
        <v>45</v>
      </c>
      <c r="P7138" s="236">
        <v>3380400</v>
      </c>
      <c r="Q7138" s="236">
        <v>45</v>
      </c>
      <c r="R7138" s="16">
        <f t="shared" si="9"/>
        <v>16902000</v>
      </c>
      <c r="S7138" s="236">
        <v>225</v>
      </c>
      <c r="T7138" s="387" t="s">
        <v>1113</v>
      </c>
      <c r="U7138" s="236" t="s">
        <v>7947</v>
      </c>
      <c r="V7138" s="388" t="s">
        <v>199</v>
      </c>
    </row>
    <row r="7139" spans="1:22" s="1" customFormat="1" x14ac:dyDescent="0.3">
      <c r="A7139" s="16">
        <v>7134</v>
      </c>
      <c r="B7139" s="236" t="s">
        <v>326</v>
      </c>
      <c r="C7139" s="236" t="s">
        <v>327</v>
      </c>
      <c r="D7139" s="236" t="s">
        <v>328</v>
      </c>
      <c r="E7139" s="236" t="s">
        <v>11079</v>
      </c>
      <c r="F7139" s="236"/>
      <c r="G7139" s="236" t="s">
        <v>24</v>
      </c>
      <c r="H7139" s="513">
        <v>9112066.8800000008</v>
      </c>
      <c r="I7139" s="513">
        <v>22600</v>
      </c>
      <c r="J7139" s="236">
        <v>9112066.8800000008</v>
      </c>
      <c r="K7139" s="236">
        <v>22600</v>
      </c>
      <c r="L7139" s="236">
        <v>9112066.8800000008</v>
      </c>
      <c r="M7139" s="236">
        <v>22600</v>
      </c>
      <c r="N7139" s="236">
        <v>9112066.8800000008</v>
      </c>
      <c r="O7139" s="236">
        <v>22600</v>
      </c>
      <c r="P7139" s="236">
        <v>9112066.8800000008</v>
      </c>
      <c r="Q7139" s="236">
        <v>22600</v>
      </c>
      <c r="R7139" s="16">
        <f t="shared" si="9"/>
        <v>45560334.400000006</v>
      </c>
      <c r="S7139" s="236">
        <v>113000</v>
      </c>
      <c r="T7139" s="387" t="s">
        <v>1113</v>
      </c>
      <c r="U7139" s="236" t="s">
        <v>1097</v>
      </c>
      <c r="V7139" s="388" t="s">
        <v>199</v>
      </c>
    </row>
    <row r="7140" spans="1:22" s="1" customFormat="1" x14ac:dyDescent="0.3">
      <c r="A7140" s="16">
        <v>7135</v>
      </c>
      <c r="B7140" s="236" t="s">
        <v>645</v>
      </c>
      <c r="C7140" s="236" t="s">
        <v>231</v>
      </c>
      <c r="D7140" s="236" t="s">
        <v>232</v>
      </c>
      <c r="E7140" s="236" t="s">
        <v>11080</v>
      </c>
      <c r="F7140" s="236"/>
      <c r="G7140" s="236" t="s">
        <v>1493</v>
      </c>
      <c r="H7140" s="513">
        <v>3718631.62</v>
      </c>
      <c r="I7140" s="513">
        <v>40</v>
      </c>
      <c r="J7140" s="236">
        <v>3718631.62</v>
      </c>
      <c r="K7140" s="236">
        <v>40</v>
      </c>
      <c r="L7140" s="236">
        <v>3718631.62</v>
      </c>
      <c r="M7140" s="236">
        <v>40</v>
      </c>
      <c r="N7140" s="236">
        <v>3718631.62</v>
      </c>
      <c r="O7140" s="236">
        <v>40</v>
      </c>
      <c r="P7140" s="236">
        <v>3718631.62</v>
      </c>
      <c r="Q7140" s="236">
        <v>40</v>
      </c>
      <c r="R7140" s="16">
        <f t="shared" si="9"/>
        <v>18593158.100000001</v>
      </c>
      <c r="S7140" s="236">
        <v>200</v>
      </c>
      <c r="T7140" s="387" t="s">
        <v>1113</v>
      </c>
      <c r="U7140" s="236" t="s">
        <v>1097</v>
      </c>
      <c r="V7140" s="388" t="s">
        <v>199</v>
      </c>
    </row>
    <row r="7141" spans="1:22" s="1" customFormat="1" x14ac:dyDescent="0.3">
      <c r="A7141" s="16">
        <v>7136</v>
      </c>
      <c r="B7141" s="236" t="s">
        <v>326</v>
      </c>
      <c r="C7141" s="236" t="s">
        <v>11081</v>
      </c>
      <c r="D7141" s="236" t="s">
        <v>11082</v>
      </c>
      <c r="E7141" s="236" t="s">
        <v>11083</v>
      </c>
      <c r="F7141" s="236"/>
      <c r="G7141" s="236" t="s">
        <v>281</v>
      </c>
      <c r="H7141" s="513">
        <v>14889078.34</v>
      </c>
      <c r="I7141" s="513">
        <v>1097.5</v>
      </c>
      <c r="J7141" s="236">
        <v>14889078.34</v>
      </c>
      <c r="K7141" s="236">
        <v>1097.5</v>
      </c>
      <c r="L7141" s="236">
        <v>14889078.34</v>
      </c>
      <c r="M7141" s="236">
        <v>1097.5</v>
      </c>
      <c r="N7141" s="236">
        <v>14889078.34</v>
      </c>
      <c r="O7141" s="236">
        <v>1097.5</v>
      </c>
      <c r="P7141" s="236">
        <v>14889078.34</v>
      </c>
      <c r="Q7141" s="236">
        <v>1097.5</v>
      </c>
      <c r="R7141" s="16">
        <f t="shared" si="9"/>
        <v>74445391.700000003</v>
      </c>
      <c r="S7141" s="236">
        <v>5487.5</v>
      </c>
      <c r="T7141" s="387" t="s">
        <v>1113</v>
      </c>
      <c r="U7141" s="236" t="s">
        <v>1097</v>
      </c>
      <c r="V7141" s="388" t="s">
        <v>199</v>
      </c>
    </row>
    <row r="7142" spans="1:22" s="1" customFormat="1" x14ac:dyDescent="0.3">
      <c r="A7142" s="16">
        <v>7137</v>
      </c>
      <c r="B7142" s="236" t="s">
        <v>645</v>
      </c>
      <c r="C7142" s="236" t="s">
        <v>2750</v>
      </c>
      <c r="D7142" s="236" t="s">
        <v>2751</v>
      </c>
      <c r="E7142" s="236" t="s">
        <v>11084</v>
      </c>
      <c r="F7142" s="236"/>
      <c r="G7142" s="236" t="s">
        <v>1493</v>
      </c>
      <c r="H7142" s="513">
        <v>1551513.6000000001</v>
      </c>
      <c r="I7142" s="513">
        <v>8</v>
      </c>
      <c r="J7142" s="236">
        <v>1551513.6000000001</v>
      </c>
      <c r="K7142" s="236">
        <v>8</v>
      </c>
      <c r="L7142" s="236">
        <v>1551513.6000000001</v>
      </c>
      <c r="M7142" s="236">
        <v>8</v>
      </c>
      <c r="N7142" s="236">
        <v>1551513.6000000001</v>
      </c>
      <c r="O7142" s="236">
        <v>8</v>
      </c>
      <c r="P7142" s="236">
        <v>1551513.6000000001</v>
      </c>
      <c r="Q7142" s="236">
        <v>8</v>
      </c>
      <c r="R7142" s="16">
        <f t="shared" si="9"/>
        <v>7757568</v>
      </c>
      <c r="S7142" s="236">
        <v>40</v>
      </c>
      <c r="T7142" s="387" t="s">
        <v>1113</v>
      </c>
      <c r="U7142" s="236" t="s">
        <v>4512</v>
      </c>
      <c r="V7142" s="388" t="s">
        <v>199</v>
      </c>
    </row>
    <row r="7143" spans="1:22" s="1" customFormat="1" x14ac:dyDescent="0.3">
      <c r="A7143" s="16">
        <v>7138</v>
      </c>
      <c r="B7143" s="236" t="s">
        <v>296</v>
      </c>
      <c r="C7143" s="236" t="s">
        <v>297</v>
      </c>
      <c r="D7143" s="236" t="s">
        <v>298</v>
      </c>
      <c r="E7143" s="236" t="s">
        <v>11085</v>
      </c>
      <c r="F7143" s="236"/>
      <c r="G7143" s="236" t="s">
        <v>1493</v>
      </c>
      <c r="H7143" s="513">
        <v>6375600</v>
      </c>
      <c r="I7143" s="513">
        <v>1500</v>
      </c>
      <c r="J7143" s="236">
        <v>6375600</v>
      </c>
      <c r="K7143" s="236">
        <v>1500</v>
      </c>
      <c r="L7143" s="236">
        <v>6375600</v>
      </c>
      <c r="M7143" s="236">
        <v>1500</v>
      </c>
      <c r="N7143" s="236">
        <v>6375600</v>
      </c>
      <c r="O7143" s="236">
        <v>1500</v>
      </c>
      <c r="P7143" s="236">
        <v>6375600</v>
      </c>
      <c r="Q7143" s="236">
        <v>1500</v>
      </c>
      <c r="R7143" s="16">
        <f t="shared" si="9"/>
        <v>31878000</v>
      </c>
      <c r="S7143" s="236">
        <v>7500</v>
      </c>
      <c r="T7143" s="387" t="s">
        <v>1113</v>
      </c>
      <c r="U7143" s="236" t="s">
        <v>1097</v>
      </c>
      <c r="V7143" s="388" t="s">
        <v>199</v>
      </c>
    </row>
    <row r="7144" spans="1:22" s="1" customFormat="1" x14ac:dyDescent="0.3">
      <c r="A7144" s="16">
        <v>7139</v>
      </c>
      <c r="B7144" s="236" t="s">
        <v>1339</v>
      </c>
      <c r="C7144" s="236" t="s">
        <v>1340</v>
      </c>
      <c r="D7144" s="236" t="s">
        <v>1341</v>
      </c>
      <c r="E7144" s="236" t="s">
        <v>11086</v>
      </c>
      <c r="F7144" s="236"/>
      <c r="G7144" s="236" t="s">
        <v>1493</v>
      </c>
      <c r="H7144" s="513">
        <v>40461652.829999998</v>
      </c>
      <c r="I7144" s="513">
        <v>3</v>
      </c>
      <c r="J7144" s="236">
        <v>40461652.829999998</v>
      </c>
      <c r="K7144" s="236">
        <v>3</v>
      </c>
      <c r="L7144" s="236">
        <v>40461652.829999998</v>
      </c>
      <c r="M7144" s="236">
        <v>3</v>
      </c>
      <c r="N7144" s="236">
        <v>40461652.829999998</v>
      </c>
      <c r="O7144" s="236">
        <v>3</v>
      </c>
      <c r="P7144" s="236">
        <v>40461652.829999998</v>
      </c>
      <c r="Q7144" s="236">
        <v>3</v>
      </c>
      <c r="R7144" s="16">
        <f t="shared" si="9"/>
        <v>202308264.14999998</v>
      </c>
      <c r="S7144" s="236">
        <v>15</v>
      </c>
      <c r="T7144" s="387" t="s">
        <v>1113</v>
      </c>
      <c r="U7144" s="236" t="s">
        <v>1210</v>
      </c>
      <c r="V7144" s="388" t="s">
        <v>199</v>
      </c>
    </row>
    <row r="7145" spans="1:22" s="1" customFormat="1" x14ac:dyDescent="0.3">
      <c r="A7145" s="16">
        <v>7140</v>
      </c>
      <c r="B7145" s="236" t="s">
        <v>831</v>
      </c>
      <c r="C7145" s="236" t="s">
        <v>853</v>
      </c>
      <c r="D7145" s="236" t="s">
        <v>854</v>
      </c>
      <c r="E7145" s="236" t="s">
        <v>11087</v>
      </c>
      <c r="F7145" s="236"/>
      <c r="G7145" s="236" t="s">
        <v>1493</v>
      </c>
      <c r="H7145" s="513">
        <v>34681651.200000003</v>
      </c>
      <c r="I7145" s="513">
        <v>224</v>
      </c>
      <c r="J7145" s="236">
        <v>34681651.200000003</v>
      </c>
      <c r="K7145" s="236">
        <v>224</v>
      </c>
      <c r="L7145" s="236">
        <v>34681651.200000003</v>
      </c>
      <c r="M7145" s="236">
        <v>224</v>
      </c>
      <c r="N7145" s="236">
        <v>34681651.200000003</v>
      </c>
      <c r="O7145" s="236">
        <v>224</v>
      </c>
      <c r="P7145" s="236">
        <v>34681651.200000003</v>
      </c>
      <c r="Q7145" s="236">
        <v>224</v>
      </c>
      <c r="R7145" s="16">
        <f t="shared" si="9"/>
        <v>173408256</v>
      </c>
      <c r="S7145" s="236">
        <v>1120</v>
      </c>
      <c r="T7145" s="387" t="s">
        <v>1113</v>
      </c>
      <c r="U7145" s="236" t="s">
        <v>1210</v>
      </c>
      <c r="V7145" s="388" t="s">
        <v>199</v>
      </c>
    </row>
    <row r="7146" spans="1:22" s="1" customFormat="1" x14ac:dyDescent="0.3">
      <c r="A7146" s="16">
        <v>7141</v>
      </c>
      <c r="B7146" s="236" t="s">
        <v>11088</v>
      </c>
      <c r="C7146" s="236" t="s">
        <v>11089</v>
      </c>
      <c r="D7146" s="236" t="s">
        <v>11090</v>
      </c>
      <c r="E7146" s="236" t="s">
        <v>11091</v>
      </c>
      <c r="F7146" s="236"/>
      <c r="G7146" s="236" t="s">
        <v>1493</v>
      </c>
      <c r="H7146" s="513">
        <v>272260.8</v>
      </c>
      <c r="I7146" s="513">
        <v>185</v>
      </c>
      <c r="J7146" s="236">
        <v>272260.8</v>
      </c>
      <c r="K7146" s="236">
        <v>185</v>
      </c>
      <c r="L7146" s="236">
        <v>272260.8</v>
      </c>
      <c r="M7146" s="236">
        <v>185</v>
      </c>
      <c r="N7146" s="236">
        <v>272260.8</v>
      </c>
      <c r="O7146" s="236">
        <v>185</v>
      </c>
      <c r="P7146" s="236">
        <v>272260.8</v>
      </c>
      <c r="Q7146" s="236">
        <v>185</v>
      </c>
      <c r="R7146" s="16">
        <f t="shared" si="9"/>
        <v>1361304</v>
      </c>
      <c r="S7146" s="236">
        <v>925</v>
      </c>
      <c r="T7146" s="387" t="s">
        <v>1113</v>
      </c>
      <c r="U7146" s="236" t="s">
        <v>1210</v>
      </c>
      <c r="V7146" s="388" t="s">
        <v>199</v>
      </c>
    </row>
    <row r="7147" spans="1:22" s="1" customFormat="1" x14ac:dyDescent="0.3">
      <c r="A7147" s="16">
        <v>7142</v>
      </c>
      <c r="B7147" s="236" t="s">
        <v>4626</v>
      </c>
      <c r="C7147" s="236" t="s">
        <v>11092</v>
      </c>
      <c r="D7147" s="236" t="s">
        <v>11093</v>
      </c>
      <c r="E7147" s="236" t="s">
        <v>11094</v>
      </c>
      <c r="F7147" s="236"/>
      <c r="G7147" s="236" t="s">
        <v>1493</v>
      </c>
      <c r="H7147" s="513">
        <v>501760</v>
      </c>
      <c r="I7147" s="513">
        <v>7</v>
      </c>
      <c r="J7147" s="236">
        <v>501760</v>
      </c>
      <c r="K7147" s="236">
        <v>7</v>
      </c>
      <c r="L7147" s="236">
        <v>501760</v>
      </c>
      <c r="M7147" s="236">
        <v>7</v>
      </c>
      <c r="N7147" s="236">
        <v>501760</v>
      </c>
      <c r="O7147" s="236">
        <v>7</v>
      </c>
      <c r="P7147" s="236">
        <v>501760</v>
      </c>
      <c r="Q7147" s="236">
        <v>7</v>
      </c>
      <c r="R7147" s="16">
        <f t="shared" si="9"/>
        <v>2508800</v>
      </c>
      <c r="S7147" s="236">
        <v>35</v>
      </c>
      <c r="T7147" s="387" t="s">
        <v>1113</v>
      </c>
      <c r="U7147" s="236" t="s">
        <v>1210</v>
      </c>
      <c r="V7147" s="388" t="s">
        <v>199</v>
      </c>
    </row>
    <row r="7148" spans="1:22" s="1" customFormat="1" x14ac:dyDescent="0.3">
      <c r="A7148" s="16">
        <v>7143</v>
      </c>
      <c r="B7148" s="236" t="s">
        <v>320</v>
      </c>
      <c r="C7148" s="236" t="s">
        <v>7991</v>
      </c>
      <c r="D7148" s="236" t="s">
        <v>7992</v>
      </c>
      <c r="E7148" s="236" t="s">
        <v>16629</v>
      </c>
      <c r="F7148" s="236"/>
      <c r="G7148" s="236" t="s">
        <v>1493</v>
      </c>
      <c r="H7148" s="513">
        <v>184800</v>
      </c>
      <c r="I7148" s="513">
        <v>25</v>
      </c>
      <c r="J7148" s="236">
        <v>184800</v>
      </c>
      <c r="K7148" s="236">
        <v>25</v>
      </c>
      <c r="L7148" s="236">
        <v>184800</v>
      </c>
      <c r="M7148" s="236">
        <v>25</v>
      </c>
      <c r="N7148" s="236">
        <v>184800</v>
      </c>
      <c r="O7148" s="236">
        <v>25</v>
      </c>
      <c r="P7148" s="236">
        <v>184800</v>
      </c>
      <c r="Q7148" s="236">
        <v>25</v>
      </c>
      <c r="R7148" s="16">
        <f t="shared" si="9"/>
        <v>924000</v>
      </c>
      <c r="S7148" s="236">
        <v>125</v>
      </c>
      <c r="T7148" s="387" t="s">
        <v>1113</v>
      </c>
      <c r="U7148" s="236" t="s">
        <v>1210</v>
      </c>
      <c r="V7148" s="388" t="s">
        <v>199</v>
      </c>
    </row>
    <row r="7149" spans="1:22" s="1" customFormat="1" x14ac:dyDescent="0.3">
      <c r="A7149" s="16">
        <v>7144</v>
      </c>
      <c r="B7149" s="236" t="s">
        <v>320</v>
      </c>
      <c r="C7149" s="236" t="s">
        <v>7991</v>
      </c>
      <c r="D7149" s="236" t="s">
        <v>7992</v>
      </c>
      <c r="E7149" s="236" t="s">
        <v>16630</v>
      </c>
      <c r="F7149" s="236"/>
      <c r="G7149" s="236" t="s">
        <v>1493</v>
      </c>
      <c r="H7149" s="513">
        <v>142800</v>
      </c>
      <c r="I7149" s="513">
        <v>25</v>
      </c>
      <c r="J7149" s="236">
        <v>142800</v>
      </c>
      <c r="K7149" s="236">
        <v>25</v>
      </c>
      <c r="L7149" s="236">
        <v>142800</v>
      </c>
      <c r="M7149" s="236">
        <v>25</v>
      </c>
      <c r="N7149" s="236">
        <v>142800</v>
      </c>
      <c r="O7149" s="236">
        <v>25</v>
      </c>
      <c r="P7149" s="236">
        <v>142800</v>
      </c>
      <c r="Q7149" s="236">
        <v>25</v>
      </c>
      <c r="R7149" s="16">
        <f t="shared" si="9"/>
        <v>714000</v>
      </c>
      <c r="S7149" s="236">
        <v>125</v>
      </c>
      <c r="T7149" s="387" t="s">
        <v>1113</v>
      </c>
      <c r="U7149" s="236" t="s">
        <v>1210</v>
      </c>
      <c r="V7149" s="388" t="s">
        <v>199</v>
      </c>
    </row>
    <row r="7150" spans="1:22" s="1" customFormat="1" x14ac:dyDescent="0.3">
      <c r="A7150" s="16">
        <v>7145</v>
      </c>
      <c r="B7150" s="236" t="s">
        <v>320</v>
      </c>
      <c r="C7150" s="236" t="s">
        <v>7991</v>
      </c>
      <c r="D7150" s="236" t="s">
        <v>7992</v>
      </c>
      <c r="E7150" s="236" t="s">
        <v>16631</v>
      </c>
      <c r="F7150" s="236"/>
      <c r="G7150" s="236" t="s">
        <v>1493</v>
      </c>
      <c r="H7150" s="513">
        <v>104720</v>
      </c>
      <c r="I7150" s="513">
        <v>25</v>
      </c>
      <c r="J7150" s="236">
        <v>104720</v>
      </c>
      <c r="K7150" s="236">
        <v>25</v>
      </c>
      <c r="L7150" s="236">
        <v>104720</v>
      </c>
      <c r="M7150" s="236">
        <v>25</v>
      </c>
      <c r="N7150" s="236">
        <v>104720</v>
      </c>
      <c r="O7150" s="236">
        <v>25</v>
      </c>
      <c r="P7150" s="236">
        <v>104720</v>
      </c>
      <c r="Q7150" s="236">
        <v>25</v>
      </c>
      <c r="R7150" s="16">
        <f t="shared" si="9"/>
        <v>523600</v>
      </c>
      <c r="S7150" s="236">
        <v>125</v>
      </c>
      <c r="T7150" s="387" t="s">
        <v>1113</v>
      </c>
      <c r="U7150" s="236" t="s">
        <v>1210</v>
      </c>
      <c r="V7150" s="388" t="s">
        <v>199</v>
      </c>
    </row>
    <row r="7151" spans="1:22" s="1" customFormat="1" x14ac:dyDescent="0.3">
      <c r="A7151" s="16">
        <v>7146</v>
      </c>
      <c r="B7151" s="236" t="s">
        <v>320</v>
      </c>
      <c r="C7151" s="236" t="s">
        <v>7991</v>
      </c>
      <c r="D7151" s="236" t="s">
        <v>7992</v>
      </c>
      <c r="E7151" s="236" t="s">
        <v>16632</v>
      </c>
      <c r="F7151" s="236"/>
      <c r="G7151" s="236" t="s">
        <v>1493</v>
      </c>
      <c r="H7151" s="513">
        <v>131600</v>
      </c>
      <c r="I7151" s="513">
        <v>25</v>
      </c>
      <c r="J7151" s="236">
        <v>131600</v>
      </c>
      <c r="K7151" s="236">
        <v>25</v>
      </c>
      <c r="L7151" s="236">
        <v>131600</v>
      </c>
      <c r="M7151" s="236">
        <v>25</v>
      </c>
      <c r="N7151" s="236">
        <v>131600</v>
      </c>
      <c r="O7151" s="236">
        <v>25</v>
      </c>
      <c r="P7151" s="236">
        <v>131600</v>
      </c>
      <c r="Q7151" s="236">
        <v>25</v>
      </c>
      <c r="R7151" s="16">
        <f t="shared" si="9"/>
        <v>658000</v>
      </c>
      <c r="S7151" s="236">
        <v>125</v>
      </c>
      <c r="T7151" s="387" t="s">
        <v>1113</v>
      </c>
      <c r="U7151" s="236" t="s">
        <v>1210</v>
      </c>
      <c r="V7151" s="388" t="s">
        <v>199</v>
      </c>
    </row>
    <row r="7152" spans="1:22" s="1" customFormat="1" x14ac:dyDescent="0.3">
      <c r="A7152" s="16">
        <v>7147</v>
      </c>
      <c r="B7152" s="236" t="s">
        <v>320</v>
      </c>
      <c r="C7152" s="236" t="s">
        <v>7991</v>
      </c>
      <c r="D7152" s="236" t="s">
        <v>7992</v>
      </c>
      <c r="E7152" s="236" t="s">
        <v>16633</v>
      </c>
      <c r="F7152" s="236"/>
      <c r="G7152" s="236" t="s">
        <v>1493</v>
      </c>
      <c r="H7152" s="513">
        <v>119000</v>
      </c>
      <c r="I7152" s="513">
        <v>25</v>
      </c>
      <c r="J7152" s="236">
        <v>119000</v>
      </c>
      <c r="K7152" s="236">
        <v>25</v>
      </c>
      <c r="L7152" s="236">
        <v>119000</v>
      </c>
      <c r="M7152" s="236">
        <v>25</v>
      </c>
      <c r="N7152" s="236">
        <v>119000</v>
      </c>
      <c r="O7152" s="236">
        <v>25</v>
      </c>
      <c r="P7152" s="236">
        <v>119000</v>
      </c>
      <c r="Q7152" s="236">
        <v>25</v>
      </c>
      <c r="R7152" s="16">
        <f t="shared" ref="R7152:R7215" si="10">H7152+J7152+L7152+N7152+P7152</f>
        <v>595000</v>
      </c>
      <c r="S7152" s="236">
        <v>125</v>
      </c>
      <c r="T7152" s="387" t="s">
        <v>1113</v>
      </c>
      <c r="U7152" s="236" t="s">
        <v>1210</v>
      </c>
      <c r="V7152" s="388" t="s">
        <v>199</v>
      </c>
    </row>
    <row r="7153" spans="1:22" s="1" customFormat="1" x14ac:dyDescent="0.3">
      <c r="A7153" s="16">
        <v>7148</v>
      </c>
      <c r="B7153" s="236" t="s">
        <v>320</v>
      </c>
      <c r="C7153" s="236" t="s">
        <v>7991</v>
      </c>
      <c r="D7153" s="236" t="s">
        <v>7992</v>
      </c>
      <c r="E7153" s="236" t="s">
        <v>16634</v>
      </c>
      <c r="F7153" s="236"/>
      <c r="G7153" s="236" t="s">
        <v>1493</v>
      </c>
      <c r="H7153" s="513">
        <v>124600</v>
      </c>
      <c r="I7153" s="513">
        <v>25</v>
      </c>
      <c r="J7153" s="236">
        <v>124600</v>
      </c>
      <c r="K7153" s="236">
        <v>25</v>
      </c>
      <c r="L7153" s="236">
        <v>124600</v>
      </c>
      <c r="M7153" s="236">
        <v>25</v>
      </c>
      <c r="N7153" s="236">
        <v>124600</v>
      </c>
      <c r="O7153" s="236">
        <v>25</v>
      </c>
      <c r="P7153" s="236">
        <v>124600</v>
      </c>
      <c r="Q7153" s="236">
        <v>25</v>
      </c>
      <c r="R7153" s="16">
        <f t="shared" si="10"/>
        <v>623000</v>
      </c>
      <c r="S7153" s="236">
        <v>125</v>
      </c>
      <c r="T7153" s="387" t="s">
        <v>1113</v>
      </c>
      <c r="U7153" s="236" t="s">
        <v>1210</v>
      </c>
      <c r="V7153" s="388" t="s">
        <v>199</v>
      </c>
    </row>
    <row r="7154" spans="1:22" s="1" customFormat="1" x14ac:dyDescent="0.3">
      <c r="A7154" s="16">
        <v>7149</v>
      </c>
      <c r="B7154" s="236" t="s">
        <v>514</v>
      </c>
      <c r="C7154" s="236" t="s">
        <v>2281</v>
      </c>
      <c r="D7154" s="236" t="s">
        <v>2282</v>
      </c>
      <c r="E7154" s="236" t="s">
        <v>11095</v>
      </c>
      <c r="F7154" s="236"/>
      <c r="G7154" s="236" t="s">
        <v>1493</v>
      </c>
      <c r="H7154" s="513">
        <v>86174520.769999996</v>
      </c>
      <c r="I7154" s="513">
        <v>180</v>
      </c>
      <c r="J7154" s="236">
        <v>86174520.769999996</v>
      </c>
      <c r="K7154" s="236">
        <v>180</v>
      </c>
      <c r="L7154" s="236">
        <v>86174520.769999996</v>
      </c>
      <c r="M7154" s="236">
        <v>180</v>
      </c>
      <c r="N7154" s="236">
        <v>86174520.769999996</v>
      </c>
      <c r="O7154" s="236">
        <v>180</v>
      </c>
      <c r="P7154" s="236">
        <v>86174520.769999996</v>
      </c>
      <c r="Q7154" s="236">
        <v>180</v>
      </c>
      <c r="R7154" s="16">
        <f t="shared" si="10"/>
        <v>430872603.84999996</v>
      </c>
      <c r="S7154" s="236">
        <v>900</v>
      </c>
      <c r="T7154" s="387" t="s">
        <v>1113</v>
      </c>
      <c r="U7154" s="236" t="s">
        <v>1210</v>
      </c>
      <c r="V7154" s="388" t="s">
        <v>199</v>
      </c>
    </row>
    <row r="7155" spans="1:22" s="1" customFormat="1" x14ac:dyDescent="0.3">
      <c r="A7155" s="16">
        <v>7150</v>
      </c>
      <c r="B7155" s="236" t="s">
        <v>532</v>
      </c>
      <c r="C7155" s="236" t="s">
        <v>2974</v>
      </c>
      <c r="D7155" s="236" t="s">
        <v>2975</v>
      </c>
      <c r="E7155" s="236" t="s">
        <v>11096</v>
      </c>
      <c r="F7155" s="236"/>
      <c r="G7155" s="236" t="s">
        <v>1493</v>
      </c>
      <c r="H7155" s="513">
        <v>9175132.5</v>
      </c>
      <c r="I7155" s="513">
        <v>250</v>
      </c>
      <c r="J7155" s="236">
        <v>9175132.5</v>
      </c>
      <c r="K7155" s="236">
        <v>250</v>
      </c>
      <c r="L7155" s="236">
        <v>9175132.5</v>
      </c>
      <c r="M7155" s="236">
        <v>250</v>
      </c>
      <c r="N7155" s="236">
        <v>9175132.5</v>
      </c>
      <c r="O7155" s="236">
        <v>250</v>
      </c>
      <c r="P7155" s="236">
        <v>9175132.5</v>
      </c>
      <c r="Q7155" s="236">
        <v>250</v>
      </c>
      <c r="R7155" s="16">
        <f t="shared" si="10"/>
        <v>45875662.5</v>
      </c>
      <c r="S7155" s="236">
        <v>1250</v>
      </c>
      <c r="T7155" s="387" t="s">
        <v>1113</v>
      </c>
      <c r="U7155" s="236" t="s">
        <v>1210</v>
      </c>
      <c r="V7155" s="388" t="s">
        <v>199</v>
      </c>
    </row>
    <row r="7156" spans="1:22" s="1" customFormat="1" x14ac:dyDescent="0.3">
      <c r="A7156" s="16">
        <v>7151</v>
      </c>
      <c r="B7156" s="236" t="s">
        <v>486</v>
      </c>
      <c r="C7156" s="236" t="s">
        <v>211</v>
      </c>
      <c r="D7156" s="236" t="s">
        <v>212</v>
      </c>
      <c r="E7156" s="236" t="s">
        <v>11097</v>
      </c>
      <c r="F7156" s="236"/>
      <c r="G7156" s="236" t="s">
        <v>1493</v>
      </c>
      <c r="H7156" s="513">
        <v>2634638.04</v>
      </c>
      <c r="I7156" s="513">
        <v>207</v>
      </c>
      <c r="J7156" s="236">
        <v>2634638.04</v>
      </c>
      <c r="K7156" s="236">
        <v>207</v>
      </c>
      <c r="L7156" s="236">
        <v>2634638.04</v>
      </c>
      <c r="M7156" s="236">
        <v>207</v>
      </c>
      <c r="N7156" s="236">
        <v>2634638.04</v>
      </c>
      <c r="O7156" s="236">
        <v>207</v>
      </c>
      <c r="P7156" s="236">
        <v>2634638.04</v>
      </c>
      <c r="Q7156" s="236">
        <v>207</v>
      </c>
      <c r="R7156" s="16">
        <f t="shared" si="10"/>
        <v>13173190.199999999</v>
      </c>
      <c r="S7156" s="236">
        <v>1035</v>
      </c>
      <c r="T7156" s="387" t="s">
        <v>1113</v>
      </c>
      <c r="U7156" s="236" t="s">
        <v>1210</v>
      </c>
      <c r="V7156" s="388" t="s">
        <v>199</v>
      </c>
    </row>
    <row r="7157" spans="1:22" s="1" customFormat="1" x14ac:dyDescent="0.3">
      <c r="A7157" s="16">
        <v>7152</v>
      </c>
      <c r="B7157" s="236" t="s">
        <v>486</v>
      </c>
      <c r="C7157" s="236" t="s">
        <v>211</v>
      </c>
      <c r="D7157" s="236" t="s">
        <v>212</v>
      </c>
      <c r="E7157" s="236" t="s">
        <v>11098</v>
      </c>
      <c r="F7157" s="236"/>
      <c r="G7157" s="236" t="s">
        <v>1493</v>
      </c>
      <c r="H7157" s="513">
        <v>2334298.2400000002</v>
      </c>
      <c r="I7157" s="513">
        <v>188</v>
      </c>
      <c r="J7157" s="236">
        <v>2334298.2400000002</v>
      </c>
      <c r="K7157" s="236">
        <v>188</v>
      </c>
      <c r="L7157" s="236">
        <v>2334298.2400000002</v>
      </c>
      <c r="M7157" s="236">
        <v>188</v>
      </c>
      <c r="N7157" s="236">
        <v>2334298.2400000002</v>
      </c>
      <c r="O7157" s="236">
        <v>188</v>
      </c>
      <c r="P7157" s="236">
        <v>2334298.2400000002</v>
      </c>
      <c r="Q7157" s="236">
        <v>188</v>
      </c>
      <c r="R7157" s="16">
        <f t="shared" si="10"/>
        <v>11671491.200000001</v>
      </c>
      <c r="S7157" s="236">
        <v>940</v>
      </c>
      <c r="T7157" s="387" t="s">
        <v>1113</v>
      </c>
      <c r="U7157" s="236" t="s">
        <v>1210</v>
      </c>
      <c r="V7157" s="388" t="s">
        <v>199</v>
      </c>
    </row>
    <row r="7158" spans="1:22" s="1" customFormat="1" x14ac:dyDescent="0.3">
      <c r="A7158" s="16">
        <v>7153</v>
      </c>
      <c r="B7158" s="236" t="s">
        <v>486</v>
      </c>
      <c r="C7158" s="236" t="s">
        <v>211</v>
      </c>
      <c r="D7158" s="236" t="s">
        <v>212</v>
      </c>
      <c r="E7158" s="236" t="s">
        <v>11099</v>
      </c>
      <c r="F7158" s="236"/>
      <c r="G7158" s="236" t="s">
        <v>1493</v>
      </c>
      <c r="H7158" s="513">
        <v>1713117.9</v>
      </c>
      <c r="I7158" s="513">
        <v>195</v>
      </c>
      <c r="J7158" s="236">
        <v>1713117.9</v>
      </c>
      <c r="K7158" s="236">
        <v>195</v>
      </c>
      <c r="L7158" s="236">
        <v>1713117.9</v>
      </c>
      <c r="M7158" s="236">
        <v>195</v>
      </c>
      <c r="N7158" s="236">
        <v>1713117.9</v>
      </c>
      <c r="O7158" s="236">
        <v>195</v>
      </c>
      <c r="P7158" s="236">
        <v>1713117.9</v>
      </c>
      <c r="Q7158" s="236">
        <v>195</v>
      </c>
      <c r="R7158" s="16">
        <f t="shared" si="10"/>
        <v>8565589.5</v>
      </c>
      <c r="S7158" s="236">
        <v>975</v>
      </c>
      <c r="T7158" s="387" t="s">
        <v>1113</v>
      </c>
      <c r="U7158" s="236" t="s">
        <v>1210</v>
      </c>
      <c r="V7158" s="388" t="s">
        <v>199</v>
      </c>
    </row>
    <row r="7159" spans="1:22" s="1" customFormat="1" x14ac:dyDescent="0.3">
      <c r="A7159" s="16">
        <v>7154</v>
      </c>
      <c r="B7159" s="236" t="s">
        <v>417</v>
      </c>
      <c r="C7159" s="236" t="s">
        <v>1577</v>
      </c>
      <c r="D7159" s="236" t="s">
        <v>1578</v>
      </c>
      <c r="E7159" s="236" t="s">
        <v>11100</v>
      </c>
      <c r="F7159" s="236"/>
      <c r="G7159" s="236" t="s">
        <v>1493</v>
      </c>
      <c r="H7159" s="513">
        <v>228749.14</v>
      </c>
      <c r="I7159" s="513">
        <v>330</v>
      </c>
      <c r="J7159" s="236">
        <v>228749.14</v>
      </c>
      <c r="K7159" s="236">
        <v>330</v>
      </c>
      <c r="L7159" s="236">
        <v>228749.14</v>
      </c>
      <c r="M7159" s="236">
        <v>330</v>
      </c>
      <c r="N7159" s="236">
        <v>228749.14</v>
      </c>
      <c r="O7159" s="236">
        <v>330</v>
      </c>
      <c r="P7159" s="236">
        <v>228749.14</v>
      </c>
      <c r="Q7159" s="236">
        <v>330</v>
      </c>
      <c r="R7159" s="16">
        <f t="shared" si="10"/>
        <v>1143745.7000000002</v>
      </c>
      <c r="S7159" s="236">
        <v>1650</v>
      </c>
      <c r="T7159" s="387" t="s">
        <v>1113</v>
      </c>
      <c r="U7159" s="236" t="s">
        <v>1097</v>
      </c>
      <c r="V7159" s="388" t="s">
        <v>199</v>
      </c>
    </row>
    <row r="7160" spans="1:22" s="1" customFormat="1" x14ac:dyDescent="0.3">
      <c r="A7160" s="16">
        <v>7155</v>
      </c>
      <c r="B7160" s="236" t="s">
        <v>417</v>
      </c>
      <c r="C7160" s="236" t="s">
        <v>726</v>
      </c>
      <c r="D7160" s="236" t="s">
        <v>727</v>
      </c>
      <c r="E7160" s="236" t="s">
        <v>11101</v>
      </c>
      <c r="F7160" s="236"/>
      <c r="G7160" s="236" t="s">
        <v>1493</v>
      </c>
      <c r="H7160" s="513">
        <v>238230.72</v>
      </c>
      <c r="I7160" s="513">
        <v>260</v>
      </c>
      <c r="J7160" s="236">
        <v>238230.72</v>
      </c>
      <c r="K7160" s="236">
        <v>260</v>
      </c>
      <c r="L7160" s="236">
        <v>238230.72</v>
      </c>
      <c r="M7160" s="236">
        <v>260</v>
      </c>
      <c r="N7160" s="236">
        <v>238230.72</v>
      </c>
      <c r="O7160" s="236">
        <v>260</v>
      </c>
      <c r="P7160" s="236">
        <v>238230.72</v>
      </c>
      <c r="Q7160" s="236">
        <v>260</v>
      </c>
      <c r="R7160" s="16">
        <f t="shared" si="10"/>
        <v>1191153.6000000001</v>
      </c>
      <c r="S7160" s="236">
        <v>1300</v>
      </c>
      <c r="T7160" s="387" t="s">
        <v>1113</v>
      </c>
      <c r="U7160" s="236" t="s">
        <v>1097</v>
      </c>
      <c r="V7160" s="388" t="s">
        <v>199</v>
      </c>
    </row>
    <row r="7161" spans="1:22" s="1" customFormat="1" x14ac:dyDescent="0.3">
      <c r="A7161" s="16">
        <v>7156</v>
      </c>
      <c r="B7161" s="236" t="s">
        <v>417</v>
      </c>
      <c r="C7161" s="236" t="s">
        <v>726</v>
      </c>
      <c r="D7161" s="236" t="s">
        <v>727</v>
      </c>
      <c r="E7161" s="236" t="s">
        <v>11102</v>
      </c>
      <c r="F7161" s="236"/>
      <c r="G7161" s="236" t="s">
        <v>1493</v>
      </c>
      <c r="H7161" s="513">
        <v>400802.75</v>
      </c>
      <c r="I7161" s="513">
        <v>14</v>
      </c>
      <c r="J7161" s="236">
        <v>400802.75</v>
      </c>
      <c r="K7161" s="236">
        <v>14</v>
      </c>
      <c r="L7161" s="236">
        <v>400802.75</v>
      </c>
      <c r="M7161" s="236">
        <v>14</v>
      </c>
      <c r="N7161" s="236">
        <v>400802.75</v>
      </c>
      <c r="O7161" s="236">
        <v>14</v>
      </c>
      <c r="P7161" s="236">
        <v>400802.75</v>
      </c>
      <c r="Q7161" s="236">
        <v>14</v>
      </c>
      <c r="R7161" s="16">
        <f t="shared" si="10"/>
        <v>2004013.75</v>
      </c>
      <c r="S7161" s="236">
        <v>70</v>
      </c>
      <c r="T7161" s="387" t="s">
        <v>1113</v>
      </c>
      <c r="U7161" s="236" t="s">
        <v>1097</v>
      </c>
      <c r="V7161" s="388" t="s">
        <v>199</v>
      </c>
    </row>
    <row r="7162" spans="1:22" s="1" customFormat="1" x14ac:dyDescent="0.3">
      <c r="A7162" s="16">
        <v>7157</v>
      </c>
      <c r="B7162" s="236" t="s">
        <v>326</v>
      </c>
      <c r="C7162" s="236" t="s">
        <v>2169</v>
      </c>
      <c r="D7162" s="236" t="s">
        <v>11103</v>
      </c>
      <c r="E7162" s="236" t="s">
        <v>11104</v>
      </c>
      <c r="F7162" s="236"/>
      <c r="G7162" s="236" t="s">
        <v>24</v>
      </c>
      <c r="H7162" s="513">
        <v>3341800</v>
      </c>
      <c r="I7162" s="513">
        <v>7000</v>
      </c>
      <c r="J7162" s="236">
        <v>3341800</v>
      </c>
      <c r="K7162" s="236">
        <v>7000</v>
      </c>
      <c r="L7162" s="236">
        <v>3341800</v>
      </c>
      <c r="M7162" s="236">
        <v>7000</v>
      </c>
      <c r="N7162" s="236">
        <v>3341800</v>
      </c>
      <c r="O7162" s="236">
        <v>7000</v>
      </c>
      <c r="P7162" s="236">
        <v>3341800</v>
      </c>
      <c r="Q7162" s="236">
        <v>7000</v>
      </c>
      <c r="R7162" s="16">
        <f t="shared" si="10"/>
        <v>16709000</v>
      </c>
      <c r="S7162" s="236">
        <v>35000</v>
      </c>
      <c r="T7162" s="387" t="s">
        <v>1113</v>
      </c>
      <c r="U7162" s="236" t="s">
        <v>1097</v>
      </c>
      <c r="V7162" s="388" t="s">
        <v>199</v>
      </c>
    </row>
    <row r="7163" spans="1:22" s="1" customFormat="1" x14ac:dyDescent="0.3">
      <c r="A7163" s="16">
        <v>7158</v>
      </c>
      <c r="B7163" s="236" t="s">
        <v>532</v>
      </c>
      <c r="C7163" s="236" t="s">
        <v>8379</v>
      </c>
      <c r="D7163" s="236" t="s">
        <v>11105</v>
      </c>
      <c r="E7163" s="236" t="s">
        <v>11106</v>
      </c>
      <c r="F7163" s="236"/>
      <c r="G7163" s="236" t="s">
        <v>1493</v>
      </c>
      <c r="H7163" s="513">
        <v>6380556.96</v>
      </c>
      <c r="I7163" s="513">
        <v>68</v>
      </c>
      <c r="J7163" s="236">
        <v>6380556.96</v>
      </c>
      <c r="K7163" s="236">
        <v>68</v>
      </c>
      <c r="L7163" s="236">
        <v>6380556.96</v>
      </c>
      <c r="M7163" s="236">
        <v>68</v>
      </c>
      <c r="N7163" s="236">
        <v>6380556.96</v>
      </c>
      <c r="O7163" s="236">
        <v>68</v>
      </c>
      <c r="P7163" s="236">
        <v>6380556.96</v>
      </c>
      <c r="Q7163" s="236">
        <v>68</v>
      </c>
      <c r="R7163" s="16">
        <f t="shared" si="10"/>
        <v>31902784.800000001</v>
      </c>
      <c r="S7163" s="236">
        <v>340</v>
      </c>
      <c r="T7163" s="387" t="s">
        <v>1113</v>
      </c>
      <c r="U7163" s="236" t="s">
        <v>1097</v>
      </c>
      <c r="V7163" s="388" t="s">
        <v>199</v>
      </c>
    </row>
    <row r="7164" spans="1:22" s="1" customFormat="1" x14ac:dyDescent="0.3">
      <c r="A7164" s="16">
        <v>7159</v>
      </c>
      <c r="B7164" s="236" t="s">
        <v>417</v>
      </c>
      <c r="C7164" s="236" t="s">
        <v>1577</v>
      </c>
      <c r="D7164" s="236" t="s">
        <v>1578</v>
      </c>
      <c r="E7164" s="236" t="s">
        <v>16635</v>
      </c>
      <c r="F7164" s="236"/>
      <c r="G7164" s="236" t="s">
        <v>1493</v>
      </c>
      <c r="H7164" s="513">
        <v>137190</v>
      </c>
      <c r="I7164" s="513">
        <v>30</v>
      </c>
      <c r="J7164" s="236">
        <v>137190</v>
      </c>
      <c r="K7164" s="236">
        <v>30</v>
      </c>
      <c r="L7164" s="236">
        <v>137190</v>
      </c>
      <c r="M7164" s="236">
        <v>30</v>
      </c>
      <c r="N7164" s="236">
        <v>137190</v>
      </c>
      <c r="O7164" s="236">
        <v>30</v>
      </c>
      <c r="P7164" s="236">
        <v>137190</v>
      </c>
      <c r="Q7164" s="236">
        <v>30</v>
      </c>
      <c r="R7164" s="16">
        <f t="shared" si="10"/>
        <v>685950</v>
      </c>
      <c r="S7164" s="236">
        <v>150</v>
      </c>
      <c r="T7164" s="387" t="s">
        <v>1113</v>
      </c>
      <c r="U7164" s="236" t="s">
        <v>1210</v>
      </c>
      <c r="V7164" s="388" t="s">
        <v>199</v>
      </c>
    </row>
    <row r="7165" spans="1:22" s="1" customFormat="1" x14ac:dyDescent="0.3">
      <c r="A7165" s="16">
        <v>7160</v>
      </c>
      <c r="B7165" s="236" t="s">
        <v>3650</v>
      </c>
      <c r="C7165" s="236" t="s">
        <v>3700</v>
      </c>
      <c r="D7165" s="236" t="s">
        <v>3701</v>
      </c>
      <c r="E7165" s="236" t="s">
        <v>11107</v>
      </c>
      <c r="F7165" s="236"/>
      <c r="G7165" s="236" t="s">
        <v>1493</v>
      </c>
      <c r="H7165" s="513">
        <v>599700</v>
      </c>
      <c r="I7165" s="513">
        <v>30</v>
      </c>
      <c r="J7165" s="236">
        <v>599700</v>
      </c>
      <c r="K7165" s="236">
        <v>30</v>
      </c>
      <c r="L7165" s="236">
        <v>599700</v>
      </c>
      <c r="M7165" s="236">
        <v>30</v>
      </c>
      <c r="N7165" s="236">
        <v>599700</v>
      </c>
      <c r="O7165" s="236">
        <v>30</v>
      </c>
      <c r="P7165" s="236">
        <v>599700</v>
      </c>
      <c r="Q7165" s="236">
        <v>30</v>
      </c>
      <c r="R7165" s="16">
        <f t="shared" si="10"/>
        <v>2998500</v>
      </c>
      <c r="S7165" s="236">
        <v>150</v>
      </c>
      <c r="T7165" s="387" t="s">
        <v>1113</v>
      </c>
      <c r="U7165" s="236" t="s">
        <v>1210</v>
      </c>
      <c r="V7165" s="388" t="s">
        <v>199</v>
      </c>
    </row>
    <row r="7166" spans="1:22" s="1" customFormat="1" x14ac:dyDescent="0.3">
      <c r="A7166" s="16">
        <v>7161</v>
      </c>
      <c r="B7166" s="236" t="s">
        <v>11108</v>
      </c>
      <c r="C7166" s="236" t="s">
        <v>11109</v>
      </c>
      <c r="D7166" s="236" t="s">
        <v>11110</v>
      </c>
      <c r="E7166" s="236" t="s">
        <v>11111</v>
      </c>
      <c r="F7166" s="236"/>
      <c r="G7166" s="236" t="s">
        <v>1493</v>
      </c>
      <c r="H7166" s="513">
        <v>1904000</v>
      </c>
      <c r="I7166" s="513">
        <v>20</v>
      </c>
      <c r="J7166" s="236">
        <v>1904000</v>
      </c>
      <c r="K7166" s="236">
        <v>20</v>
      </c>
      <c r="L7166" s="236">
        <v>1904000</v>
      </c>
      <c r="M7166" s="236">
        <v>20</v>
      </c>
      <c r="N7166" s="236">
        <v>1904000</v>
      </c>
      <c r="O7166" s="236">
        <v>20</v>
      </c>
      <c r="P7166" s="236">
        <v>1904000</v>
      </c>
      <c r="Q7166" s="236">
        <v>20</v>
      </c>
      <c r="R7166" s="16">
        <f t="shared" si="10"/>
        <v>9520000</v>
      </c>
      <c r="S7166" s="236">
        <v>100</v>
      </c>
      <c r="T7166" s="387" t="s">
        <v>1113</v>
      </c>
      <c r="U7166" s="236" t="s">
        <v>1097</v>
      </c>
      <c r="V7166" s="388" t="s">
        <v>199</v>
      </c>
    </row>
    <row r="7167" spans="1:22" s="1" customFormat="1" x14ac:dyDescent="0.3">
      <c r="A7167" s="16">
        <v>7162</v>
      </c>
      <c r="B7167" s="236" t="s">
        <v>6261</v>
      </c>
      <c r="C7167" s="236" t="s">
        <v>6262</v>
      </c>
      <c r="D7167" s="236" t="s">
        <v>5472</v>
      </c>
      <c r="E7167" s="236" t="s">
        <v>11112</v>
      </c>
      <c r="F7167" s="236"/>
      <c r="G7167" s="236" t="s">
        <v>1493</v>
      </c>
      <c r="H7167" s="513">
        <v>850000</v>
      </c>
      <c r="I7167" s="513">
        <v>17</v>
      </c>
      <c r="J7167" s="236">
        <v>850000</v>
      </c>
      <c r="K7167" s="236">
        <v>17</v>
      </c>
      <c r="L7167" s="236">
        <v>850000</v>
      </c>
      <c r="M7167" s="236">
        <v>17</v>
      </c>
      <c r="N7167" s="236">
        <v>850000</v>
      </c>
      <c r="O7167" s="236">
        <v>17</v>
      </c>
      <c r="P7167" s="236">
        <v>850000</v>
      </c>
      <c r="Q7167" s="236">
        <v>17</v>
      </c>
      <c r="R7167" s="16">
        <f t="shared" si="10"/>
        <v>4250000</v>
      </c>
      <c r="S7167" s="236">
        <v>85</v>
      </c>
      <c r="T7167" s="387" t="s">
        <v>1113</v>
      </c>
      <c r="U7167" s="236" t="s">
        <v>1210</v>
      </c>
      <c r="V7167" s="388" t="s">
        <v>199</v>
      </c>
    </row>
    <row r="7168" spans="1:22" s="1" customFormat="1" x14ac:dyDescent="0.3">
      <c r="A7168" s="16">
        <v>7163</v>
      </c>
      <c r="B7168" s="236" t="s">
        <v>1632</v>
      </c>
      <c r="C7168" s="236" t="s">
        <v>1633</v>
      </c>
      <c r="D7168" s="236" t="s">
        <v>1634</v>
      </c>
      <c r="E7168" s="236" t="s">
        <v>11113</v>
      </c>
      <c r="F7168" s="236"/>
      <c r="G7168" s="236" t="s">
        <v>1493</v>
      </c>
      <c r="H7168" s="513">
        <v>42107563.68</v>
      </c>
      <c r="I7168" s="513">
        <v>12</v>
      </c>
      <c r="J7168" s="236">
        <v>42107563.68</v>
      </c>
      <c r="K7168" s="236">
        <v>12</v>
      </c>
      <c r="L7168" s="236">
        <v>42107563.68</v>
      </c>
      <c r="M7168" s="236">
        <v>12</v>
      </c>
      <c r="N7168" s="236">
        <v>42107563.68</v>
      </c>
      <c r="O7168" s="236">
        <v>12</v>
      </c>
      <c r="P7168" s="236">
        <v>42107563.68</v>
      </c>
      <c r="Q7168" s="236">
        <v>12</v>
      </c>
      <c r="R7168" s="16">
        <f t="shared" si="10"/>
        <v>210537818.40000001</v>
      </c>
      <c r="S7168" s="236">
        <v>60</v>
      </c>
      <c r="T7168" s="387" t="s">
        <v>1113</v>
      </c>
      <c r="U7168" s="236" t="s">
        <v>1210</v>
      </c>
      <c r="V7168" s="388" t="s">
        <v>199</v>
      </c>
    </row>
    <row r="7169" spans="1:22" s="1" customFormat="1" x14ac:dyDescent="0.3">
      <c r="A7169" s="16">
        <v>7164</v>
      </c>
      <c r="B7169" s="236" t="s">
        <v>11114</v>
      </c>
      <c r="C7169" s="236" t="s">
        <v>11115</v>
      </c>
      <c r="D7169" s="236" t="s">
        <v>11116</v>
      </c>
      <c r="E7169" s="236" t="s">
        <v>11117</v>
      </c>
      <c r="F7169" s="236"/>
      <c r="G7169" s="236" t="s">
        <v>24</v>
      </c>
      <c r="H7169" s="513">
        <v>997920</v>
      </c>
      <c r="I7169" s="513">
        <v>3240</v>
      </c>
      <c r="J7169" s="236">
        <v>997920</v>
      </c>
      <c r="K7169" s="236">
        <v>3240</v>
      </c>
      <c r="L7169" s="236">
        <v>997920</v>
      </c>
      <c r="M7169" s="236">
        <v>3240</v>
      </c>
      <c r="N7169" s="236">
        <v>997920</v>
      </c>
      <c r="O7169" s="236">
        <v>3240</v>
      </c>
      <c r="P7169" s="236">
        <v>997920</v>
      </c>
      <c r="Q7169" s="236">
        <v>3240</v>
      </c>
      <c r="R7169" s="16">
        <f t="shared" si="10"/>
        <v>4989600</v>
      </c>
      <c r="S7169" s="236">
        <v>16200</v>
      </c>
      <c r="T7169" s="387" t="s">
        <v>1113</v>
      </c>
      <c r="U7169" s="236" t="s">
        <v>1097</v>
      </c>
      <c r="V7169" s="388" t="s">
        <v>199</v>
      </c>
    </row>
    <row r="7170" spans="1:22" s="1" customFormat="1" x14ac:dyDescent="0.3">
      <c r="A7170" s="16">
        <v>7165</v>
      </c>
      <c r="B7170" s="236" t="s">
        <v>11118</v>
      </c>
      <c r="C7170" s="236" t="s">
        <v>11119</v>
      </c>
      <c r="D7170" s="236" t="s">
        <v>1337</v>
      </c>
      <c r="E7170" s="236" t="s">
        <v>11120</v>
      </c>
      <c r="F7170" s="236"/>
      <c r="G7170" s="236" t="s">
        <v>1493</v>
      </c>
      <c r="H7170" s="513">
        <v>15902835.199999999</v>
      </c>
      <c r="I7170" s="513">
        <v>20</v>
      </c>
      <c r="J7170" s="236">
        <v>15902835.199999999</v>
      </c>
      <c r="K7170" s="236">
        <v>20</v>
      </c>
      <c r="L7170" s="236">
        <v>15902835.199999999</v>
      </c>
      <c r="M7170" s="236">
        <v>20</v>
      </c>
      <c r="N7170" s="236">
        <v>15902835.199999999</v>
      </c>
      <c r="O7170" s="236">
        <v>20</v>
      </c>
      <c r="P7170" s="236">
        <v>15902835.199999999</v>
      </c>
      <c r="Q7170" s="236">
        <v>20</v>
      </c>
      <c r="R7170" s="16">
        <f t="shared" si="10"/>
        <v>79514176</v>
      </c>
      <c r="S7170" s="236">
        <v>100</v>
      </c>
      <c r="T7170" s="387" t="s">
        <v>1113</v>
      </c>
      <c r="U7170" s="236" t="s">
        <v>1210</v>
      </c>
      <c r="V7170" s="388" t="s">
        <v>199</v>
      </c>
    </row>
    <row r="7171" spans="1:22" s="1" customFormat="1" x14ac:dyDescent="0.3">
      <c r="A7171" s="16">
        <v>7166</v>
      </c>
      <c r="B7171" s="236" t="s">
        <v>474</v>
      </c>
      <c r="C7171" s="236" t="s">
        <v>3318</v>
      </c>
      <c r="D7171" s="236" t="s">
        <v>3319</v>
      </c>
      <c r="E7171" s="236" t="s">
        <v>11121</v>
      </c>
      <c r="F7171" s="236"/>
      <c r="G7171" s="236" t="s">
        <v>1493</v>
      </c>
      <c r="H7171" s="513">
        <v>1371979.84</v>
      </c>
      <c r="I7171" s="513">
        <v>11</v>
      </c>
      <c r="J7171" s="236">
        <v>1371979.84</v>
      </c>
      <c r="K7171" s="236">
        <v>11</v>
      </c>
      <c r="L7171" s="236">
        <v>1371979.84</v>
      </c>
      <c r="M7171" s="236">
        <v>11</v>
      </c>
      <c r="N7171" s="236">
        <v>1371979.84</v>
      </c>
      <c r="O7171" s="236">
        <v>11</v>
      </c>
      <c r="P7171" s="236">
        <v>1371979.84</v>
      </c>
      <c r="Q7171" s="236">
        <v>11</v>
      </c>
      <c r="R7171" s="16">
        <f t="shared" si="10"/>
        <v>6859899.2000000002</v>
      </c>
      <c r="S7171" s="236">
        <v>55</v>
      </c>
      <c r="T7171" s="387" t="s">
        <v>1113</v>
      </c>
      <c r="U7171" s="236" t="s">
        <v>1097</v>
      </c>
      <c r="V7171" s="388" t="s">
        <v>199</v>
      </c>
    </row>
    <row r="7172" spans="1:22" s="1" customFormat="1" x14ac:dyDescent="0.3">
      <c r="A7172" s="16">
        <v>7167</v>
      </c>
      <c r="B7172" s="236" t="s">
        <v>474</v>
      </c>
      <c r="C7172" s="236" t="s">
        <v>3318</v>
      </c>
      <c r="D7172" s="236" t="s">
        <v>3319</v>
      </c>
      <c r="E7172" s="236" t="s">
        <v>11122</v>
      </c>
      <c r="F7172" s="236"/>
      <c r="G7172" s="236" t="s">
        <v>1493</v>
      </c>
      <c r="H7172" s="513">
        <v>917280</v>
      </c>
      <c r="I7172" s="513">
        <v>26</v>
      </c>
      <c r="J7172" s="236">
        <v>917280</v>
      </c>
      <c r="K7172" s="236">
        <v>26</v>
      </c>
      <c r="L7172" s="236">
        <v>917280</v>
      </c>
      <c r="M7172" s="236">
        <v>26</v>
      </c>
      <c r="N7172" s="236">
        <v>917280</v>
      </c>
      <c r="O7172" s="236">
        <v>26</v>
      </c>
      <c r="P7172" s="236">
        <v>917280</v>
      </c>
      <c r="Q7172" s="236">
        <v>26</v>
      </c>
      <c r="R7172" s="16">
        <f t="shared" si="10"/>
        <v>4586400</v>
      </c>
      <c r="S7172" s="236">
        <v>130</v>
      </c>
      <c r="T7172" s="387" t="s">
        <v>1113</v>
      </c>
      <c r="U7172" s="236" t="s">
        <v>1097</v>
      </c>
      <c r="V7172" s="388" t="s">
        <v>199</v>
      </c>
    </row>
    <row r="7173" spans="1:22" s="1" customFormat="1" x14ac:dyDescent="0.3">
      <c r="A7173" s="16">
        <v>7168</v>
      </c>
      <c r="B7173" s="236" t="s">
        <v>474</v>
      </c>
      <c r="C7173" s="236" t="s">
        <v>3318</v>
      </c>
      <c r="D7173" s="236" t="s">
        <v>3319</v>
      </c>
      <c r="E7173" s="236" t="s">
        <v>11123</v>
      </c>
      <c r="F7173" s="236"/>
      <c r="G7173" s="236" t="s">
        <v>1493</v>
      </c>
      <c r="H7173" s="513">
        <v>285600</v>
      </c>
      <c r="I7173" s="513">
        <v>17</v>
      </c>
      <c r="J7173" s="236">
        <v>285600</v>
      </c>
      <c r="K7173" s="236">
        <v>17</v>
      </c>
      <c r="L7173" s="236">
        <v>285600</v>
      </c>
      <c r="M7173" s="236">
        <v>17</v>
      </c>
      <c r="N7173" s="236">
        <v>285600</v>
      </c>
      <c r="O7173" s="236">
        <v>17</v>
      </c>
      <c r="P7173" s="236">
        <v>285600</v>
      </c>
      <c r="Q7173" s="236">
        <v>17</v>
      </c>
      <c r="R7173" s="16">
        <f t="shared" si="10"/>
        <v>1428000</v>
      </c>
      <c r="S7173" s="236">
        <v>85</v>
      </c>
      <c r="T7173" s="387" t="s">
        <v>1113</v>
      </c>
      <c r="U7173" s="236" t="s">
        <v>1097</v>
      </c>
      <c r="V7173" s="388" t="s">
        <v>199</v>
      </c>
    </row>
    <row r="7174" spans="1:22" s="1" customFormat="1" x14ac:dyDescent="0.3">
      <c r="A7174" s="16">
        <v>7169</v>
      </c>
      <c r="B7174" s="236" t="s">
        <v>831</v>
      </c>
      <c r="C7174" s="236" t="s">
        <v>7730</v>
      </c>
      <c r="D7174" s="236" t="s">
        <v>7731</v>
      </c>
      <c r="E7174" s="236" t="s">
        <v>11124</v>
      </c>
      <c r="F7174" s="236"/>
      <c r="G7174" s="236" t="s">
        <v>1493</v>
      </c>
      <c r="H7174" s="513">
        <v>4796116.1900000004</v>
      </c>
      <c r="I7174" s="513">
        <v>10</v>
      </c>
      <c r="J7174" s="236">
        <v>4796116.1900000004</v>
      </c>
      <c r="K7174" s="236">
        <v>10</v>
      </c>
      <c r="L7174" s="236">
        <v>4796116.1900000004</v>
      </c>
      <c r="M7174" s="236">
        <v>10</v>
      </c>
      <c r="N7174" s="236">
        <v>4796116.1900000004</v>
      </c>
      <c r="O7174" s="236">
        <v>10</v>
      </c>
      <c r="P7174" s="236">
        <v>4796116.1900000004</v>
      </c>
      <c r="Q7174" s="236">
        <v>10</v>
      </c>
      <c r="R7174" s="16">
        <f t="shared" si="10"/>
        <v>23980580.950000003</v>
      </c>
      <c r="S7174" s="236">
        <v>50</v>
      </c>
      <c r="T7174" s="387" t="s">
        <v>1113</v>
      </c>
      <c r="U7174" s="236" t="s">
        <v>1210</v>
      </c>
      <c r="V7174" s="388" t="s">
        <v>199</v>
      </c>
    </row>
    <row r="7175" spans="1:22" s="1" customFormat="1" x14ac:dyDescent="0.3">
      <c r="A7175" s="16">
        <v>7170</v>
      </c>
      <c r="B7175" s="236" t="s">
        <v>417</v>
      </c>
      <c r="C7175" s="236" t="s">
        <v>726</v>
      </c>
      <c r="D7175" s="236" t="s">
        <v>727</v>
      </c>
      <c r="E7175" s="236" t="s">
        <v>11125</v>
      </c>
      <c r="F7175" s="236"/>
      <c r="G7175" s="236" t="s">
        <v>1493</v>
      </c>
      <c r="H7175" s="513">
        <v>681355.9</v>
      </c>
      <c r="I7175" s="513">
        <v>28</v>
      </c>
      <c r="J7175" s="236">
        <v>681355.9</v>
      </c>
      <c r="K7175" s="236">
        <v>28</v>
      </c>
      <c r="L7175" s="236">
        <v>681355.9</v>
      </c>
      <c r="M7175" s="236">
        <v>28</v>
      </c>
      <c r="N7175" s="236">
        <v>681355.9</v>
      </c>
      <c r="O7175" s="236">
        <v>28</v>
      </c>
      <c r="P7175" s="236">
        <v>681355.9</v>
      </c>
      <c r="Q7175" s="236">
        <v>28</v>
      </c>
      <c r="R7175" s="16">
        <f t="shared" si="10"/>
        <v>3406779.5</v>
      </c>
      <c r="S7175" s="236">
        <v>140</v>
      </c>
      <c r="T7175" s="387" t="s">
        <v>1113</v>
      </c>
      <c r="U7175" s="236" t="s">
        <v>677</v>
      </c>
      <c r="V7175" s="388" t="s">
        <v>199</v>
      </c>
    </row>
    <row r="7176" spans="1:22" s="1" customFormat="1" x14ac:dyDescent="0.3">
      <c r="A7176" s="16">
        <v>7171</v>
      </c>
      <c r="B7176" s="236" t="s">
        <v>2348</v>
      </c>
      <c r="C7176" s="236" t="s">
        <v>11126</v>
      </c>
      <c r="D7176" s="236" t="s">
        <v>11127</v>
      </c>
      <c r="E7176" s="236" t="s">
        <v>11128</v>
      </c>
      <c r="F7176" s="236"/>
      <c r="G7176" s="236" t="s">
        <v>1493</v>
      </c>
      <c r="H7176" s="513">
        <v>365617</v>
      </c>
      <c r="I7176" s="513">
        <v>2749</v>
      </c>
      <c r="J7176" s="236">
        <v>365617</v>
      </c>
      <c r="K7176" s="236">
        <v>2749</v>
      </c>
      <c r="L7176" s="236">
        <v>365617</v>
      </c>
      <c r="M7176" s="236">
        <v>2749</v>
      </c>
      <c r="N7176" s="236">
        <v>365617</v>
      </c>
      <c r="O7176" s="236">
        <v>2749</v>
      </c>
      <c r="P7176" s="236">
        <v>365617</v>
      </c>
      <c r="Q7176" s="236">
        <v>2749</v>
      </c>
      <c r="R7176" s="16">
        <f t="shared" si="10"/>
        <v>1828085</v>
      </c>
      <c r="S7176" s="236">
        <v>13745</v>
      </c>
      <c r="T7176" s="387" t="s">
        <v>1113</v>
      </c>
      <c r="U7176" s="236" t="s">
        <v>1210</v>
      </c>
      <c r="V7176" s="388" t="s">
        <v>199</v>
      </c>
    </row>
    <row r="7177" spans="1:22" s="1" customFormat="1" x14ac:dyDescent="0.3">
      <c r="A7177" s="16">
        <v>7172</v>
      </c>
      <c r="B7177" s="236" t="s">
        <v>11129</v>
      </c>
      <c r="C7177" s="236" t="s">
        <v>11130</v>
      </c>
      <c r="D7177" s="236" t="s">
        <v>11131</v>
      </c>
      <c r="E7177" s="236" t="s">
        <v>11132</v>
      </c>
      <c r="F7177" s="236"/>
      <c r="G7177" s="236" t="s">
        <v>1493</v>
      </c>
      <c r="H7177" s="513">
        <v>2172553</v>
      </c>
      <c r="I7177" s="513">
        <v>148805</v>
      </c>
      <c r="J7177" s="236">
        <v>2172553</v>
      </c>
      <c r="K7177" s="236">
        <v>148805</v>
      </c>
      <c r="L7177" s="236">
        <v>2172553</v>
      </c>
      <c r="M7177" s="236">
        <v>148805</v>
      </c>
      <c r="N7177" s="236">
        <v>2172553</v>
      </c>
      <c r="O7177" s="236">
        <v>148805</v>
      </c>
      <c r="P7177" s="236">
        <v>2172553</v>
      </c>
      <c r="Q7177" s="236">
        <v>148805</v>
      </c>
      <c r="R7177" s="16">
        <f t="shared" si="10"/>
        <v>10862765</v>
      </c>
      <c r="S7177" s="236">
        <v>744025</v>
      </c>
      <c r="T7177" s="387" t="s">
        <v>1113</v>
      </c>
      <c r="U7177" s="236" t="s">
        <v>1210</v>
      </c>
      <c r="V7177" s="388" t="s">
        <v>199</v>
      </c>
    </row>
    <row r="7178" spans="1:22" s="1" customFormat="1" x14ac:dyDescent="0.3">
      <c r="A7178" s="16">
        <v>7173</v>
      </c>
      <c r="B7178" s="236" t="s">
        <v>645</v>
      </c>
      <c r="C7178" s="236" t="s">
        <v>4063</v>
      </c>
      <c r="D7178" s="236" t="s">
        <v>4064</v>
      </c>
      <c r="E7178" s="236" t="s">
        <v>11133</v>
      </c>
      <c r="F7178" s="236"/>
      <c r="G7178" s="236" t="s">
        <v>1493</v>
      </c>
      <c r="H7178" s="513">
        <v>698880</v>
      </c>
      <c r="I7178" s="513">
        <v>6</v>
      </c>
      <c r="J7178" s="236">
        <v>698880</v>
      </c>
      <c r="K7178" s="236">
        <v>6</v>
      </c>
      <c r="L7178" s="236">
        <v>698880</v>
      </c>
      <c r="M7178" s="236">
        <v>6</v>
      </c>
      <c r="N7178" s="236">
        <v>698880</v>
      </c>
      <c r="O7178" s="236">
        <v>6</v>
      </c>
      <c r="P7178" s="236">
        <v>698880</v>
      </c>
      <c r="Q7178" s="236">
        <v>6</v>
      </c>
      <c r="R7178" s="16">
        <f t="shared" si="10"/>
        <v>3494400</v>
      </c>
      <c r="S7178" s="236">
        <v>30</v>
      </c>
      <c r="T7178" s="387" t="s">
        <v>1113</v>
      </c>
      <c r="U7178" s="236" t="s">
        <v>6878</v>
      </c>
      <c r="V7178" s="388" t="s">
        <v>199</v>
      </c>
    </row>
    <row r="7179" spans="1:22" s="1" customFormat="1" x14ac:dyDescent="0.3">
      <c r="A7179" s="16">
        <v>7174</v>
      </c>
      <c r="B7179" s="236" t="s">
        <v>645</v>
      </c>
      <c r="C7179" s="236" t="s">
        <v>11134</v>
      </c>
      <c r="D7179" s="236" t="s">
        <v>11135</v>
      </c>
      <c r="E7179" s="236" t="s">
        <v>11136</v>
      </c>
      <c r="F7179" s="236"/>
      <c r="G7179" s="236" t="s">
        <v>1493</v>
      </c>
      <c r="H7179" s="513">
        <v>2120440</v>
      </c>
      <c r="I7179" s="513">
        <v>10</v>
      </c>
      <c r="J7179" s="236">
        <v>2120440</v>
      </c>
      <c r="K7179" s="236">
        <v>10</v>
      </c>
      <c r="L7179" s="236">
        <v>2120440</v>
      </c>
      <c r="M7179" s="236">
        <v>10</v>
      </c>
      <c r="N7179" s="236">
        <v>2120440</v>
      </c>
      <c r="O7179" s="236">
        <v>10</v>
      </c>
      <c r="P7179" s="236">
        <v>2120440</v>
      </c>
      <c r="Q7179" s="236">
        <v>10</v>
      </c>
      <c r="R7179" s="16">
        <f t="shared" si="10"/>
        <v>10602200</v>
      </c>
      <c r="S7179" s="236">
        <v>50</v>
      </c>
      <c r="T7179" s="387" t="s">
        <v>1113</v>
      </c>
      <c r="U7179" s="236" t="s">
        <v>1210</v>
      </c>
      <c r="V7179" s="388" t="s">
        <v>199</v>
      </c>
    </row>
    <row r="7180" spans="1:22" s="1" customFormat="1" x14ac:dyDescent="0.3">
      <c r="A7180" s="16">
        <v>7175</v>
      </c>
      <c r="B7180" s="236" t="s">
        <v>645</v>
      </c>
      <c r="C7180" s="236" t="s">
        <v>1837</v>
      </c>
      <c r="D7180" s="236" t="s">
        <v>1838</v>
      </c>
      <c r="E7180" s="236" t="s">
        <v>11137</v>
      </c>
      <c r="F7180" s="236"/>
      <c r="G7180" s="236" t="s">
        <v>1493</v>
      </c>
      <c r="H7180" s="513">
        <v>2382800</v>
      </c>
      <c r="I7180" s="513">
        <v>74</v>
      </c>
      <c r="J7180" s="236">
        <v>2382800</v>
      </c>
      <c r="K7180" s="236">
        <v>74</v>
      </c>
      <c r="L7180" s="236">
        <v>2382800</v>
      </c>
      <c r="M7180" s="236">
        <v>74</v>
      </c>
      <c r="N7180" s="236">
        <v>2382800</v>
      </c>
      <c r="O7180" s="236">
        <v>74</v>
      </c>
      <c r="P7180" s="236">
        <v>2382800</v>
      </c>
      <c r="Q7180" s="236">
        <v>74</v>
      </c>
      <c r="R7180" s="16">
        <f t="shared" si="10"/>
        <v>11914000</v>
      </c>
      <c r="S7180" s="236">
        <v>370</v>
      </c>
      <c r="T7180" s="387" t="s">
        <v>1113</v>
      </c>
      <c r="U7180" s="236" t="s">
        <v>1210</v>
      </c>
      <c r="V7180" s="388" t="s">
        <v>199</v>
      </c>
    </row>
    <row r="7181" spans="1:22" s="1" customFormat="1" x14ac:dyDescent="0.3">
      <c r="A7181" s="16">
        <v>7176</v>
      </c>
      <c r="B7181" s="236" t="s">
        <v>645</v>
      </c>
      <c r="C7181" s="236" t="s">
        <v>11138</v>
      </c>
      <c r="D7181" s="236" t="s">
        <v>11139</v>
      </c>
      <c r="E7181" s="236" t="s">
        <v>11140</v>
      </c>
      <c r="F7181" s="236"/>
      <c r="G7181" s="236" t="s">
        <v>1493</v>
      </c>
      <c r="H7181" s="513">
        <v>585312</v>
      </c>
      <c r="I7181" s="513">
        <v>8</v>
      </c>
      <c r="J7181" s="236">
        <v>585312</v>
      </c>
      <c r="K7181" s="236">
        <v>8</v>
      </c>
      <c r="L7181" s="236">
        <v>585312</v>
      </c>
      <c r="M7181" s="236">
        <v>8</v>
      </c>
      <c r="N7181" s="236">
        <v>585312</v>
      </c>
      <c r="O7181" s="236">
        <v>8</v>
      </c>
      <c r="P7181" s="236">
        <v>585312</v>
      </c>
      <c r="Q7181" s="236">
        <v>8</v>
      </c>
      <c r="R7181" s="16">
        <f t="shared" si="10"/>
        <v>2926560</v>
      </c>
      <c r="S7181" s="236">
        <v>40</v>
      </c>
      <c r="T7181" s="387" t="s">
        <v>1113</v>
      </c>
      <c r="U7181" s="236" t="s">
        <v>1210</v>
      </c>
      <c r="V7181" s="388" t="s">
        <v>199</v>
      </c>
    </row>
    <row r="7182" spans="1:22" s="1" customFormat="1" x14ac:dyDescent="0.3">
      <c r="A7182" s="16">
        <v>7177</v>
      </c>
      <c r="B7182" s="236" t="s">
        <v>645</v>
      </c>
      <c r="C7182" s="236" t="s">
        <v>2069</v>
      </c>
      <c r="D7182" s="236" t="s">
        <v>2070</v>
      </c>
      <c r="E7182" s="236" t="s">
        <v>11141</v>
      </c>
      <c r="F7182" s="236"/>
      <c r="G7182" s="236" t="s">
        <v>1493</v>
      </c>
      <c r="H7182" s="513">
        <v>1453760</v>
      </c>
      <c r="I7182" s="513">
        <v>20</v>
      </c>
      <c r="J7182" s="236">
        <v>1453760</v>
      </c>
      <c r="K7182" s="236">
        <v>20</v>
      </c>
      <c r="L7182" s="236">
        <v>1453760</v>
      </c>
      <c r="M7182" s="236">
        <v>20</v>
      </c>
      <c r="N7182" s="236">
        <v>1453760</v>
      </c>
      <c r="O7182" s="236">
        <v>20</v>
      </c>
      <c r="P7182" s="236">
        <v>1453760</v>
      </c>
      <c r="Q7182" s="236">
        <v>20</v>
      </c>
      <c r="R7182" s="16">
        <f t="shared" si="10"/>
        <v>7268800</v>
      </c>
      <c r="S7182" s="236">
        <v>100</v>
      </c>
      <c r="T7182" s="387" t="s">
        <v>1113</v>
      </c>
      <c r="U7182" s="236" t="s">
        <v>1210</v>
      </c>
      <c r="V7182" s="388" t="s">
        <v>199</v>
      </c>
    </row>
    <row r="7183" spans="1:22" s="1" customFormat="1" x14ac:dyDescent="0.3">
      <c r="A7183" s="16">
        <v>7178</v>
      </c>
      <c r="B7183" s="236" t="s">
        <v>645</v>
      </c>
      <c r="C7183" s="236" t="s">
        <v>2069</v>
      </c>
      <c r="D7183" s="236" t="s">
        <v>2070</v>
      </c>
      <c r="E7183" s="236" t="s">
        <v>11142</v>
      </c>
      <c r="F7183" s="236"/>
      <c r="G7183" s="236" t="s">
        <v>1493</v>
      </c>
      <c r="H7183" s="513">
        <v>752640</v>
      </c>
      <c r="I7183" s="513">
        <v>8</v>
      </c>
      <c r="J7183" s="236">
        <v>752640</v>
      </c>
      <c r="K7183" s="236">
        <v>8</v>
      </c>
      <c r="L7183" s="236">
        <v>752640</v>
      </c>
      <c r="M7183" s="236">
        <v>8</v>
      </c>
      <c r="N7183" s="236">
        <v>752640</v>
      </c>
      <c r="O7183" s="236">
        <v>8</v>
      </c>
      <c r="P7183" s="236">
        <v>752640</v>
      </c>
      <c r="Q7183" s="236">
        <v>8</v>
      </c>
      <c r="R7183" s="16">
        <f t="shared" si="10"/>
        <v>3763200</v>
      </c>
      <c r="S7183" s="236">
        <v>40</v>
      </c>
      <c r="T7183" s="387" t="s">
        <v>1113</v>
      </c>
      <c r="U7183" s="236" t="s">
        <v>1210</v>
      </c>
      <c r="V7183" s="388" t="s">
        <v>199</v>
      </c>
    </row>
    <row r="7184" spans="1:22" s="1" customFormat="1" x14ac:dyDescent="0.3">
      <c r="A7184" s="16">
        <v>7179</v>
      </c>
      <c r="B7184" s="236" t="s">
        <v>417</v>
      </c>
      <c r="C7184" s="236" t="s">
        <v>1577</v>
      </c>
      <c r="D7184" s="236" t="s">
        <v>1578</v>
      </c>
      <c r="E7184" s="236" t="s">
        <v>11143</v>
      </c>
      <c r="F7184" s="236"/>
      <c r="G7184" s="236" t="s">
        <v>1493</v>
      </c>
      <c r="H7184" s="513">
        <v>884553.04</v>
      </c>
      <c r="I7184" s="513">
        <v>50</v>
      </c>
      <c r="J7184" s="236">
        <v>884553.04</v>
      </c>
      <c r="K7184" s="236">
        <v>50</v>
      </c>
      <c r="L7184" s="236">
        <v>884553.04</v>
      </c>
      <c r="M7184" s="236">
        <v>50</v>
      </c>
      <c r="N7184" s="236">
        <v>884553.04</v>
      </c>
      <c r="O7184" s="236">
        <v>50</v>
      </c>
      <c r="P7184" s="236">
        <v>884553.04</v>
      </c>
      <c r="Q7184" s="236">
        <v>50</v>
      </c>
      <c r="R7184" s="16">
        <f t="shared" si="10"/>
        <v>4422765.2</v>
      </c>
      <c r="S7184" s="236">
        <v>250</v>
      </c>
      <c r="T7184" s="387" t="s">
        <v>1113</v>
      </c>
      <c r="U7184" s="236" t="s">
        <v>1210</v>
      </c>
      <c r="V7184" s="388" t="s">
        <v>199</v>
      </c>
    </row>
    <row r="7185" spans="1:22" s="1" customFormat="1" x14ac:dyDescent="0.3">
      <c r="A7185" s="16">
        <v>7180</v>
      </c>
      <c r="B7185" s="236" t="s">
        <v>417</v>
      </c>
      <c r="C7185" s="236" t="s">
        <v>1577</v>
      </c>
      <c r="D7185" s="236" t="s">
        <v>1578</v>
      </c>
      <c r="E7185" s="236" t="s">
        <v>11144</v>
      </c>
      <c r="F7185" s="236"/>
      <c r="G7185" s="236" t="s">
        <v>1493</v>
      </c>
      <c r="H7185" s="513">
        <v>1894253.76</v>
      </c>
      <c r="I7185" s="513">
        <v>420</v>
      </c>
      <c r="J7185" s="236">
        <v>1894253.76</v>
      </c>
      <c r="K7185" s="236">
        <v>420</v>
      </c>
      <c r="L7185" s="236">
        <v>1894253.76</v>
      </c>
      <c r="M7185" s="236">
        <v>420</v>
      </c>
      <c r="N7185" s="236">
        <v>1894253.76</v>
      </c>
      <c r="O7185" s="236">
        <v>420</v>
      </c>
      <c r="P7185" s="236">
        <v>1894253.76</v>
      </c>
      <c r="Q7185" s="236">
        <v>420</v>
      </c>
      <c r="R7185" s="16">
        <f t="shared" si="10"/>
        <v>9471268.8000000007</v>
      </c>
      <c r="S7185" s="236">
        <v>2100</v>
      </c>
      <c r="T7185" s="387" t="s">
        <v>1113</v>
      </c>
      <c r="U7185" s="236" t="s">
        <v>1210</v>
      </c>
      <c r="V7185" s="388" t="s">
        <v>199</v>
      </c>
    </row>
    <row r="7186" spans="1:22" s="1" customFormat="1" x14ac:dyDescent="0.3">
      <c r="A7186" s="16">
        <v>7181</v>
      </c>
      <c r="B7186" s="236" t="s">
        <v>417</v>
      </c>
      <c r="C7186" s="236" t="s">
        <v>1577</v>
      </c>
      <c r="D7186" s="236" t="s">
        <v>1578</v>
      </c>
      <c r="E7186" s="236" t="s">
        <v>11145</v>
      </c>
      <c r="F7186" s="236"/>
      <c r="G7186" s="236" t="s">
        <v>1493</v>
      </c>
      <c r="H7186" s="513">
        <v>1146190.75</v>
      </c>
      <c r="I7186" s="513">
        <v>420</v>
      </c>
      <c r="J7186" s="236">
        <v>1146190.75</v>
      </c>
      <c r="K7186" s="236">
        <v>420</v>
      </c>
      <c r="L7186" s="236">
        <v>1146190.75</v>
      </c>
      <c r="M7186" s="236">
        <v>420</v>
      </c>
      <c r="N7186" s="236">
        <v>1146190.75</v>
      </c>
      <c r="O7186" s="236">
        <v>420</v>
      </c>
      <c r="P7186" s="236">
        <v>1146190.75</v>
      </c>
      <c r="Q7186" s="236">
        <v>420</v>
      </c>
      <c r="R7186" s="16">
        <f t="shared" si="10"/>
        <v>5730953.75</v>
      </c>
      <c r="S7186" s="236">
        <v>2100</v>
      </c>
      <c r="T7186" s="387" t="s">
        <v>1113</v>
      </c>
      <c r="U7186" s="236" t="s">
        <v>1210</v>
      </c>
      <c r="V7186" s="388" t="s">
        <v>199</v>
      </c>
    </row>
    <row r="7187" spans="1:22" s="1" customFormat="1" x14ac:dyDescent="0.3">
      <c r="A7187" s="16">
        <v>7182</v>
      </c>
      <c r="B7187" s="236" t="s">
        <v>417</v>
      </c>
      <c r="C7187" s="236" t="s">
        <v>1577</v>
      </c>
      <c r="D7187" s="236" t="s">
        <v>1578</v>
      </c>
      <c r="E7187" s="236" t="s">
        <v>11146</v>
      </c>
      <c r="F7187" s="236"/>
      <c r="G7187" s="236" t="s">
        <v>1493</v>
      </c>
      <c r="H7187" s="513">
        <v>1204632.8</v>
      </c>
      <c r="I7187" s="513">
        <v>50</v>
      </c>
      <c r="J7187" s="236">
        <v>1204632.8</v>
      </c>
      <c r="K7187" s="236">
        <v>50</v>
      </c>
      <c r="L7187" s="236">
        <v>1204632.8</v>
      </c>
      <c r="M7187" s="236">
        <v>50</v>
      </c>
      <c r="N7187" s="236">
        <v>1204632.8</v>
      </c>
      <c r="O7187" s="236">
        <v>50</v>
      </c>
      <c r="P7187" s="236">
        <v>1204632.8</v>
      </c>
      <c r="Q7187" s="236">
        <v>50</v>
      </c>
      <c r="R7187" s="16">
        <f t="shared" si="10"/>
        <v>6023164</v>
      </c>
      <c r="S7187" s="236">
        <v>250</v>
      </c>
      <c r="T7187" s="387" t="s">
        <v>1113</v>
      </c>
      <c r="U7187" s="236" t="s">
        <v>1210</v>
      </c>
      <c r="V7187" s="388" t="s">
        <v>199</v>
      </c>
    </row>
    <row r="7188" spans="1:22" s="1" customFormat="1" x14ac:dyDescent="0.3">
      <c r="A7188" s="16">
        <v>7183</v>
      </c>
      <c r="B7188" s="236" t="s">
        <v>11147</v>
      </c>
      <c r="C7188" s="236" t="s">
        <v>11148</v>
      </c>
      <c r="D7188" s="236" t="s">
        <v>9237</v>
      </c>
      <c r="E7188" s="236" t="s">
        <v>11149</v>
      </c>
      <c r="F7188" s="236"/>
      <c r="G7188" s="236" t="s">
        <v>1493</v>
      </c>
      <c r="H7188" s="513">
        <v>988001</v>
      </c>
      <c r="I7188" s="513">
        <v>29</v>
      </c>
      <c r="J7188" s="236">
        <v>988001</v>
      </c>
      <c r="K7188" s="236">
        <v>29</v>
      </c>
      <c r="L7188" s="236">
        <v>988001</v>
      </c>
      <c r="M7188" s="236">
        <v>29</v>
      </c>
      <c r="N7188" s="236">
        <v>988001</v>
      </c>
      <c r="O7188" s="236">
        <v>29</v>
      </c>
      <c r="P7188" s="236">
        <v>988001</v>
      </c>
      <c r="Q7188" s="236">
        <v>29</v>
      </c>
      <c r="R7188" s="16">
        <f t="shared" si="10"/>
        <v>4940005</v>
      </c>
      <c r="S7188" s="236">
        <v>145</v>
      </c>
      <c r="T7188" s="387" t="s">
        <v>1113</v>
      </c>
      <c r="U7188" s="236" t="s">
        <v>1097</v>
      </c>
      <c r="V7188" s="388" t="s">
        <v>199</v>
      </c>
    </row>
    <row r="7189" spans="1:22" s="1" customFormat="1" x14ac:dyDescent="0.3">
      <c r="A7189" s="16">
        <v>7184</v>
      </c>
      <c r="B7189" s="236" t="s">
        <v>3020</v>
      </c>
      <c r="C7189" s="236" t="s">
        <v>3019</v>
      </c>
      <c r="D7189" s="236" t="s">
        <v>4640</v>
      </c>
      <c r="E7189" s="236" t="s">
        <v>11150</v>
      </c>
      <c r="F7189" s="236"/>
      <c r="G7189" s="236" t="s">
        <v>1493</v>
      </c>
      <c r="H7189" s="513">
        <v>499005</v>
      </c>
      <c r="I7189" s="513">
        <v>15</v>
      </c>
      <c r="J7189" s="236">
        <v>499005</v>
      </c>
      <c r="K7189" s="236">
        <v>15</v>
      </c>
      <c r="L7189" s="236">
        <v>499005</v>
      </c>
      <c r="M7189" s="236">
        <v>15</v>
      </c>
      <c r="N7189" s="236">
        <v>499005</v>
      </c>
      <c r="O7189" s="236">
        <v>15</v>
      </c>
      <c r="P7189" s="236">
        <v>499005</v>
      </c>
      <c r="Q7189" s="236">
        <v>15</v>
      </c>
      <c r="R7189" s="16">
        <f t="shared" si="10"/>
        <v>2495025</v>
      </c>
      <c r="S7189" s="236">
        <v>75</v>
      </c>
      <c r="T7189" s="387" t="s">
        <v>1113</v>
      </c>
      <c r="U7189" s="236" t="s">
        <v>1097</v>
      </c>
      <c r="V7189" s="388" t="s">
        <v>199</v>
      </c>
    </row>
    <row r="7190" spans="1:22" s="1" customFormat="1" x14ac:dyDescent="0.3">
      <c r="A7190" s="16">
        <v>7185</v>
      </c>
      <c r="B7190" s="236" t="s">
        <v>1676</v>
      </c>
      <c r="C7190" s="236" t="s">
        <v>6217</v>
      </c>
      <c r="D7190" s="236" t="s">
        <v>6218</v>
      </c>
      <c r="E7190" s="236" t="s">
        <v>11151</v>
      </c>
      <c r="F7190" s="236"/>
      <c r="G7190" s="236" t="s">
        <v>1493</v>
      </c>
      <c r="H7190" s="513">
        <v>735163</v>
      </c>
      <c r="I7190" s="513">
        <v>143</v>
      </c>
      <c r="J7190" s="236">
        <v>735163</v>
      </c>
      <c r="K7190" s="236">
        <v>143</v>
      </c>
      <c r="L7190" s="236">
        <v>735163</v>
      </c>
      <c r="M7190" s="236">
        <v>143</v>
      </c>
      <c r="N7190" s="236">
        <v>735163</v>
      </c>
      <c r="O7190" s="236">
        <v>143</v>
      </c>
      <c r="P7190" s="236">
        <v>735163</v>
      </c>
      <c r="Q7190" s="236">
        <v>143</v>
      </c>
      <c r="R7190" s="16">
        <f t="shared" si="10"/>
        <v>3675815</v>
      </c>
      <c r="S7190" s="236">
        <v>715</v>
      </c>
      <c r="T7190" s="387" t="s">
        <v>1113</v>
      </c>
      <c r="U7190" s="236" t="s">
        <v>1210</v>
      </c>
      <c r="V7190" s="388" t="s">
        <v>199</v>
      </c>
    </row>
    <row r="7191" spans="1:22" s="1" customFormat="1" x14ac:dyDescent="0.3">
      <c r="A7191" s="16">
        <v>7186</v>
      </c>
      <c r="B7191" s="236" t="s">
        <v>1668</v>
      </c>
      <c r="C7191" s="236" t="s">
        <v>11152</v>
      </c>
      <c r="D7191" s="236" t="s">
        <v>11153</v>
      </c>
      <c r="E7191" s="236" t="s">
        <v>16636</v>
      </c>
      <c r="F7191" s="236"/>
      <c r="G7191" s="236" t="s">
        <v>16637</v>
      </c>
      <c r="H7191" s="513">
        <v>105700</v>
      </c>
      <c r="I7191" s="513">
        <v>50</v>
      </c>
      <c r="J7191" s="236">
        <v>105700</v>
      </c>
      <c r="K7191" s="236">
        <v>50</v>
      </c>
      <c r="L7191" s="236">
        <v>105700</v>
      </c>
      <c r="M7191" s="236">
        <v>50</v>
      </c>
      <c r="N7191" s="236">
        <v>105700</v>
      </c>
      <c r="O7191" s="236">
        <v>50</v>
      </c>
      <c r="P7191" s="236">
        <v>105700</v>
      </c>
      <c r="Q7191" s="236">
        <v>50</v>
      </c>
      <c r="R7191" s="16">
        <f t="shared" si="10"/>
        <v>528500</v>
      </c>
      <c r="S7191" s="236">
        <v>250</v>
      </c>
      <c r="T7191" s="387" t="s">
        <v>1113</v>
      </c>
      <c r="U7191" s="236" t="s">
        <v>1210</v>
      </c>
      <c r="V7191" s="388" t="s">
        <v>199</v>
      </c>
    </row>
    <row r="7192" spans="1:22" s="1" customFormat="1" x14ac:dyDescent="0.3">
      <c r="A7192" s="16">
        <v>7187</v>
      </c>
      <c r="B7192" s="236" t="s">
        <v>1676</v>
      </c>
      <c r="C7192" s="236" t="s">
        <v>6217</v>
      </c>
      <c r="D7192" s="236" t="s">
        <v>6218</v>
      </c>
      <c r="E7192" s="236" t="s">
        <v>16638</v>
      </c>
      <c r="F7192" s="236"/>
      <c r="G7192" s="236" t="s">
        <v>1493</v>
      </c>
      <c r="H7192" s="513">
        <v>148680</v>
      </c>
      <c r="I7192" s="513">
        <v>20</v>
      </c>
      <c r="J7192" s="236">
        <v>148680</v>
      </c>
      <c r="K7192" s="236">
        <v>20</v>
      </c>
      <c r="L7192" s="236">
        <v>148680</v>
      </c>
      <c r="M7192" s="236">
        <v>20</v>
      </c>
      <c r="N7192" s="236">
        <v>148680</v>
      </c>
      <c r="O7192" s="236">
        <v>20</v>
      </c>
      <c r="P7192" s="236">
        <v>148680</v>
      </c>
      <c r="Q7192" s="236">
        <v>20</v>
      </c>
      <c r="R7192" s="16">
        <f t="shared" si="10"/>
        <v>743400</v>
      </c>
      <c r="S7192" s="236">
        <v>100</v>
      </c>
      <c r="T7192" s="387" t="s">
        <v>1113</v>
      </c>
      <c r="U7192" s="236" t="s">
        <v>1210</v>
      </c>
      <c r="V7192" s="388" t="s">
        <v>199</v>
      </c>
    </row>
    <row r="7193" spans="1:22" s="1" customFormat="1" x14ac:dyDescent="0.3">
      <c r="A7193" s="16">
        <v>7188</v>
      </c>
      <c r="B7193" s="236" t="s">
        <v>4556</v>
      </c>
      <c r="C7193" s="236" t="s">
        <v>11154</v>
      </c>
      <c r="D7193" s="236" t="s">
        <v>11155</v>
      </c>
      <c r="E7193" s="236" t="s">
        <v>11156</v>
      </c>
      <c r="F7193" s="236"/>
      <c r="G7193" s="236" t="s">
        <v>1493</v>
      </c>
      <c r="H7193" s="513">
        <v>896000</v>
      </c>
      <c r="I7193" s="513">
        <v>20</v>
      </c>
      <c r="J7193" s="236">
        <v>896000</v>
      </c>
      <c r="K7193" s="236">
        <v>20</v>
      </c>
      <c r="L7193" s="236">
        <v>896000</v>
      </c>
      <c r="M7193" s="236">
        <v>20</v>
      </c>
      <c r="N7193" s="236">
        <v>896000</v>
      </c>
      <c r="O7193" s="236">
        <v>20</v>
      </c>
      <c r="P7193" s="236">
        <v>896000</v>
      </c>
      <c r="Q7193" s="236">
        <v>20</v>
      </c>
      <c r="R7193" s="16">
        <f t="shared" si="10"/>
        <v>4480000</v>
      </c>
      <c r="S7193" s="236">
        <v>100</v>
      </c>
      <c r="T7193" s="387" t="s">
        <v>1113</v>
      </c>
      <c r="U7193" s="236" t="s">
        <v>1097</v>
      </c>
      <c r="V7193" s="388" t="s">
        <v>199</v>
      </c>
    </row>
    <row r="7194" spans="1:22" s="1" customFormat="1" x14ac:dyDescent="0.3">
      <c r="A7194" s="16">
        <v>7189</v>
      </c>
      <c r="B7194" s="236" t="s">
        <v>11157</v>
      </c>
      <c r="C7194" s="236" t="s">
        <v>11158</v>
      </c>
      <c r="D7194" s="236" t="s">
        <v>11159</v>
      </c>
      <c r="E7194" s="236" t="s">
        <v>11160</v>
      </c>
      <c r="F7194" s="236"/>
      <c r="G7194" s="236" t="s">
        <v>1493</v>
      </c>
      <c r="H7194" s="513">
        <v>2015854.4</v>
      </c>
      <c r="I7194" s="513">
        <v>1</v>
      </c>
      <c r="J7194" s="236">
        <v>2015854.4</v>
      </c>
      <c r="K7194" s="236">
        <v>1</v>
      </c>
      <c r="L7194" s="236">
        <v>2015854.4</v>
      </c>
      <c r="M7194" s="236">
        <v>1</v>
      </c>
      <c r="N7194" s="236">
        <v>2015854.4</v>
      </c>
      <c r="O7194" s="236">
        <v>1</v>
      </c>
      <c r="P7194" s="236">
        <v>2015854.4</v>
      </c>
      <c r="Q7194" s="236">
        <v>1</v>
      </c>
      <c r="R7194" s="16">
        <f t="shared" si="10"/>
        <v>10079272</v>
      </c>
      <c r="S7194" s="236">
        <v>5</v>
      </c>
      <c r="T7194" s="387" t="s">
        <v>1113</v>
      </c>
      <c r="U7194" s="236" t="s">
        <v>1097</v>
      </c>
      <c r="V7194" s="388" t="s">
        <v>199</v>
      </c>
    </row>
    <row r="7195" spans="1:22" s="1" customFormat="1" x14ac:dyDescent="0.3">
      <c r="A7195" s="16">
        <v>7190</v>
      </c>
      <c r="B7195" s="236" t="s">
        <v>11157</v>
      </c>
      <c r="C7195" s="236" t="s">
        <v>11158</v>
      </c>
      <c r="D7195" s="236" t="s">
        <v>11159</v>
      </c>
      <c r="E7195" s="236" t="s">
        <v>11161</v>
      </c>
      <c r="F7195" s="236"/>
      <c r="G7195" s="236" t="s">
        <v>1493</v>
      </c>
      <c r="H7195" s="513">
        <v>1641472</v>
      </c>
      <c r="I7195" s="513">
        <v>1</v>
      </c>
      <c r="J7195" s="236">
        <v>1641472</v>
      </c>
      <c r="K7195" s="236">
        <v>1</v>
      </c>
      <c r="L7195" s="236">
        <v>1641472</v>
      </c>
      <c r="M7195" s="236">
        <v>1</v>
      </c>
      <c r="N7195" s="236">
        <v>1641472</v>
      </c>
      <c r="O7195" s="236">
        <v>1</v>
      </c>
      <c r="P7195" s="236">
        <v>1641472</v>
      </c>
      <c r="Q7195" s="236">
        <v>1</v>
      </c>
      <c r="R7195" s="16">
        <f t="shared" si="10"/>
        <v>8207360</v>
      </c>
      <c r="S7195" s="236">
        <v>5</v>
      </c>
      <c r="T7195" s="387" t="s">
        <v>1113</v>
      </c>
      <c r="U7195" s="236" t="s">
        <v>1097</v>
      </c>
      <c r="V7195" s="388" t="s">
        <v>199</v>
      </c>
    </row>
    <row r="7196" spans="1:22" s="1" customFormat="1" x14ac:dyDescent="0.3">
      <c r="A7196" s="16">
        <v>7191</v>
      </c>
      <c r="B7196" s="236" t="s">
        <v>11157</v>
      </c>
      <c r="C7196" s="236" t="s">
        <v>11158</v>
      </c>
      <c r="D7196" s="236" t="s">
        <v>11159</v>
      </c>
      <c r="E7196" s="236" t="s">
        <v>11162</v>
      </c>
      <c r="F7196" s="236"/>
      <c r="G7196" s="236" t="s">
        <v>1493</v>
      </c>
      <c r="H7196" s="513">
        <v>1604709.46</v>
      </c>
      <c r="I7196" s="513">
        <v>1</v>
      </c>
      <c r="J7196" s="236">
        <v>1604709.46</v>
      </c>
      <c r="K7196" s="236">
        <v>1</v>
      </c>
      <c r="L7196" s="236">
        <v>1604709.46</v>
      </c>
      <c r="M7196" s="236">
        <v>1</v>
      </c>
      <c r="N7196" s="236">
        <v>1604709.46</v>
      </c>
      <c r="O7196" s="236">
        <v>1</v>
      </c>
      <c r="P7196" s="236">
        <v>1604709.46</v>
      </c>
      <c r="Q7196" s="236">
        <v>1</v>
      </c>
      <c r="R7196" s="16">
        <f t="shared" si="10"/>
        <v>8023547.2999999998</v>
      </c>
      <c r="S7196" s="236">
        <v>5</v>
      </c>
      <c r="T7196" s="387" t="s">
        <v>1113</v>
      </c>
      <c r="U7196" s="236" t="s">
        <v>1097</v>
      </c>
      <c r="V7196" s="388" t="s">
        <v>199</v>
      </c>
    </row>
    <row r="7197" spans="1:22" s="1" customFormat="1" x14ac:dyDescent="0.3">
      <c r="A7197" s="16">
        <v>7192</v>
      </c>
      <c r="B7197" s="236" t="s">
        <v>11157</v>
      </c>
      <c r="C7197" s="236" t="s">
        <v>11158</v>
      </c>
      <c r="D7197" s="236" t="s">
        <v>11159</v>
      </c>
      <c r="E7197" s="236" t="s">
        <v>11163</v>
      </c>
      <c r="F7197" s="236"/>
      <c r="G7197" s="236" t="s">
        <v>1493</v>
      </c>
      <c r="H7197" s="513">
        <v>1203861.25</v>
      </c>
      <c r="I7197" s="513">
        <v>1</v>
      </c>
      <c r="J7197" s="236">
        <v>1203861.25</v>
      </c>
      <c r="K7197" s="236">
        <v>1</v>
      </c>
      <c r="L7197" s="236">
        <v>1203861.25</v>
      </c>
      <c r="M7197" s="236">
        <v>1</v>
      </c>
      <c r="N7197" s="236">
        <v>1203861.25</v>
      </c>
      <c r="O7197" s="236">
        <v>1</v>
      </c>
      <c r="P7197" s="236">
        <v>1203861.25</v>
      </c>
      <c r="Q7197" s="236">
        <v>1</v>
      </c>
      <c r="R7197" s="16">
        <f t="shared" si="10"/>
        <v>6019306.25</v>
      </c>
      <c r="S7197" s="236">
        <v>5</v>
      </c>
      <c r="T7197" s="387" t="s">
        <v>1113</v>
      </c>
      <c r="U7197" s="236" t="s">
        <v>1097</v>
      </c>
      <c r="V7197" s="388" t="s">
        <v>199</v>
      </c>
    </row>
    <row r="7198" spans="1:22" s="1" customFormat="1" x14ac:dyDescent="0.3">
      <c r="A7198" s="16">
        <v>7193</v>
      </c>
      <c r="B7198" s="236" t="s">
        <v>354</v>
      </c>
      <c r="C7198" s="236" t="s">
        <v>355</v>
      </c>
      <c r="D7198" s="236" t="s">
        <v>356</v>
      </c>
      <c r="E7198" s="236" t="s">
        <v>11164</v>
      </c>
      <c r="F7198" s="236"/>
      <c r="G7198" s="236" t="s">
        <v>1493</v>
      </c>
      <c r="H7198" s="513">
        <v>1103760</v>
      </c>
      <c r="I7198" s="513">
        <v>135</v>
      </c>
      <c r="J7198" s="236">
        <v>1103760</v>
      </c>
      <c r="K7198" s="236">
        <v>135</v>
      </c>
      <c r="L7198" s="236">
        <v>1103760</v>
      </c>
      <c r="M7198" s="236">
        <v>135</v>
      </c>
      <c r="N7198" s="236">
        <v>1103760</v>
      </c>
      <c r="O7198" s="236">
        <v>135</v>
      </c>
      <c r="P7198" s="236">
        <v>1103760</v>
      </c>
      <c r="Q7198" s="236">
        <v>135</v>
      </c>
      <c r="R7198" s="16">
        <f t="shared" si="10"/>
        <v>5518800</v>
      </c>
      <c r="S7198" s="236">
        <v>675</v>
      </c>
      <c r="T7198" s="387" t="s">
        <v>1113</v>
      </c>
      <c r="U7198" s="236" t="s">
        <v>1210</v>
      </c>
      <c r="V7198" s="388" t="s">
        <v>199</v>
      </c>
    </row>
    <row r="7199" spans="1:22" s="1" customFormat="1" x14ac:dyDescent="0.3">
      <c r="A7199" s="16">
        <v>7194</v>
      </c>
      <c r="B7199" s="236" t="s">
        <v>6277</v>
      </c>
      <c r="C7199" s="236" t="s">
        <v>1657</v>
      </c>
      <c r="D7199" s="236" t="s">
        <v>1658</v>
      </c>
      <c r="E7199" s="236" t="s">
        <v>11165</v>
      </c>
      <c r="F7199" s="236"/>
      <c r="G7199" s="236" t="s">
        <v>1493</v>
      </c>
      <c r="H7199" s="513">
        <v>1168507.2</v>
      </c>
      <c r="I7199" s="513">
        <v>30</v>
      </c>
      <c r="J7199" s="236">
        <v>1168507.2</v>
      </c>
      <c r="K7199" s="236">
        <v>30</v>
      </c>
      <c r="L7199" s="236">
        <v>1168507.2</v>
      </c>
      <c r="M7199" s="236">
        <v>30</v>
      </c>
      <c r="N7199" s="236">
        <v>1168507.2</v>
      </c>
      <c r="O7199" s="236">
        <v>30</v>
      </c>
      <c r="P7199" s="236">
        <v>1168507.2</v>
      </c>
      <c r="Q7199" s="236">
        <v>30</v>
      </c>
      <c r="R7199" s="16">
        <f t="shared" si="10"/>
        <v>5842536</v>
      </c>
      <c r="S7199" s="236">
        <v>150</v>
      </c>
      <c r="T7199" s="387" t="s">
        <v>1113</v>
      </c>
      <c r="U7199" s="236" t="s">
        <v>7544</v>
      </c>
      <c r="V7199" s="388" t="s">
        <v>199</v>
      </c>
    </row>
    <row r="7200" spans="1:22" s="1" customFormat="1" x14ac:dyDescent="0.3">
      <c r="A7200" s="16">
        <v>7195</v>
      </c>
      <c r="B7200" s="236" t="s">
        <v>2482</v>
      </c>
      <c r="C7200" s="236" t="s">
        <v>11166</v>
      </c>
      <c r="D7200" s="236" t="s">
        <v>11167</v>
      </c>
      <c r="E7200" s="236" t="s">
        <v>11168</v>
      </c>
      <c r="F7200" s="236"/>
      <c r="G7200" s="236" t="s">
        <v>1493</v>
      </c>
      <c r="H7200" s="513">
        <v>3969921.81</v>
      </c>
      <c r="I7200" s="513">
        <v>15</v>
      </c>
      <c r="J7200" s="236">
        <v>3969921.81</v>
      </c>
      <c r="K7200" s="236">
        <v>15</v>
      </c>
      <c r="L7200" s="236">
        <v>3969921.81</v>
      </c>
      <c r="M7200" s="236">
        <v>15</v>
      </c>
      <c r="N7200" s="236">
        <v>3969921.81</v>
      </c>
      <c r="O7200" s="236">
        <v>15</v>
      </c>
      <c r="P7200" s="236">
        <v>3969921.81</v>
      </c>
      <c r="Q7200" s="236">
        <v>15</v>
      </c>
      <c r="R7200" s="16">
        <f t="shared" si="10"/>
        <v>19849609.050000001</v>
      </c>
      <c r="S7200" s="236">
        <v>75</v>
      </c>
      <c r="T7200" s="387" t="s">
        <v>1113</v>
      </c>
      <c r="U7200" s="236" t="s">
        <v>1210</v>
      </c>
      <c r="V7200" s="388" t="s">
        <v>199</v>
      </c>
    </row>
    <row r="7201" spans="1:22" s="1" customFormat="1" x14ac:dyDescent="0.3">
      <c r="A7201" s="16">
        <v>7196</v>
      </c>
      <c r="B7201" s="236" t="s">
        <v>645</v>
      </c>
      <c r="C7201" s="236" t="s">
        <v>16639</v>
      </c>
      <c r="D7201" s="236" t="s">
        <v>16640</v>
      </c>
      <c r="E7201" s="236" t="s">
        <v>16641</v>
      </c>
      <c r="F7201" s="236"/>
      <c r="G7201" s="236" t="s">
        <v>1493</v>
      </c>
      <c r="H7201" s="513">
        <v>127680</v>
      </c>
      <c r="I7201" s="513">
        <v>2</v>
      </c>
      <c r="J7201" s="236">
        <v>127680</v>
      </c>
      <c r="K7201" s="236">
        <v>2</v>
      </c>
      <c r="L7201" s="236">
        <v>127680</v>
      </c>
      <c r="M7201" s="236">
        <v>2</v>
      </c>
      <c r="N7201" s="236">
        <v>127680</v>
      </c>
      <c r="O7201" s="236">
        <v>2</v>
      </c>
      <c r="P7201" s="236">
        <v>127680</v>
      </c>
      <c r="Q7201" s="236">
        <v>2</v>
      </c>
      <c r="R7201" s="16">
        <f t="shared" si="10"/>
        <v>638400</v>
      </c>
      <c r="S7201" s="236">
        <v>10</v>
      </c>
      <c r="T7201" s="387" t="s">
        <v>1113</v>
      </c>
      <c r="U7201" s="236" t="s">
        <v>1097</v>
      </c>
      <c r="V7201" s="388" t="s">
        <v>199</v>
      </c>
    </row>
    <row r="7202" spans="1:22" s="1" customFormat="1" x14ac:dyDescent="0.3">
      <c r="A7202" s="16">
        <v>7197</v>
      </c>
      <c r="B7202" s="236" t="s">
        <v>645</v>
      </c>
      <c r="C7202" s="236" t="s">
        <v>2475</v>
      </c>
      <c r="D7202" s="236" t="s">
        <v>2476</v>
      </c>
      <c r="E7202" s="236" t="s">
        <v>11169</v>
      </c>
      <c r="F7202" s="236"/>
      <c r="G7202" s="236" t="s">
        <v>1493</v>
      </c>
      <c r="H7202" s="513">
        <v>3292800</v>
      </c>
      <c r="I7202" s="513">
        <v>5</v>
      </c>
      <c r="J7202" s="236">
        <v>3292800</v>
      </c>
      <c r="K7202" s="236">
        <v>5</v>
      </c>
      <c r="L7202" s="236">
        <v>3292800</v>
      </c>
      <c r="M7202" s="236">
        <v>5</v>
      </c>
      <c r="N7202" s="236">
        <v>3292800</v>
      </c>
      <c r="O7202" s="236">
        <v>5</v>
      </c>
      <c r="P7202" s="236">
        <v>3292800</v>
      </c>
      <c r="Q7202" s="236">
        <v>5</v>
      </c>
      <c r="R7202" s="16">
        <f t="shared" si="10"/>
        <v>16464000</v>
      </c>
      <c r="S7202" s="236">
        <v>25</v>
      </c>
      <c r="T7202" s="387" t="s">
        <v>1113</v>
      </c>
      <c r="U7202" s="236" t="s">
        <v>1097</v>
      </c>
      <c r="V7202" s="388" t="s">
        <v>199</v>
      </c>
    </row>
    <row r="7203" spans="1:22" s="1" customFormat="1" x14ac:dyDescent="0.3">
      <c r="A7203" s="16">
        <v>7198</v>
      </c>
      <c r="B7203" s="236" t="s">
        <v>1339</v>
      </c>
      <c r="C7203" s="236" t="s">
        <v>11170</v>
      </c>
      <c r="D7203" s="236" t="s">
        <v>11171</v>
      </c>
      <c r="E7203" s="236" t="s">
        <v>11172</v>
      </c>
      <c r="F7203" s="236"/>
      <c r="G7203" s="236" t="s">
        <v>1664</v>
      </c>
      <c r="H7203" s="513">
        <v>512548.04</v>
      </c>
      <c r="I7203" s="513">
        <v>2349</v>
      </c>
      <c r="J7203" s="236">
        <v>512548.04</v>
      </c>
      <c r="K7203" s="236">
        <v>2349</v>
      </c>
      <c r="L7203" s="236">
        <v>512548.04</v>
      </c>
      <c r="M7203" s="236">
        <v>2349</v>
      </c>
      <c r="N7203" s="236">
        <v>512548.04</v>
      </c>
      <c r="O7203" s="236">
        <v>2349</v>
      </c>
      <c r="P7203" s="236">
        <v>512548.04</v>
      </c>
      <c r="Q7203" s="236">
        <v>2349</v>
      </c>
      <c r="R7203" s="16">
        <f t="shared" si="10"/>
        <v>2562740.1999999997</v>
      </c>
      <c r="S7203" s="236">
        <v>11745</v>
      </c>
      <c r="T7203" s="387" t="s">
        <v>1113</v>
      </c>
      <c r="U7203" s="236" t="s">
        <v>1210</v>
      </c>
      <c r="V7203" s="388" t="s">
        <v>199</v>
      </c>
    </row>
    <row r="7204" spans="1:22" s="1" customFormat="1" x14ac:dyDescent="0.3">
      <c r="A7204" s="16">
        <v>7199</v>
      </c>
      <c r="B7204" s="236" t="s">
        <v>4687</v>
      </c>
      <c r="C7204" s="236" t="s">
        <v>2326</v>
      </c>
      <c r="D7204" s="236" t="s">
        <v>2327</v>
      </c>
      <c r="E7204" s="236" t="s">
        <v>11173</v>
      </c>
      <c r="F7204" s="236"/>
      <c r="G7204" s="236" t="s">
        <v>1664</v>
      </c>
      <c r="H7204" s="513">
        <v>1512194.21</v>
      </c>
      <c r="I7204" s="513">
        <v>5090</v>
      </c>
      <c r="J7204" s="236">
        <v>1512194.21</v>
      </c>
      <c r="K7204" s="236">
        <v>5090</v>
      </c>
      <c r="L7204" s="236">
        <v>1512194.21</v>
      </c>
      <c r="M7204" s="236">
        <v>5090</v>
      </c>
      <c r="N7204" s="236">
        <v>1512194.21</v>
      </c>
      <c r="O7204" s="236">
        <v>5090</v>
      </c>
      <c r="P7204" s="236">
        <v>1512194.21</v>
      </c>
      <c r="Q7204" s="236">
        <v>5090</v>
      </c>
      <c r="R7204" s="16">
        <f t="shared" si="10"/>
        <v>7560971.0499999998</v>
      </c>
      <c r="S7204" s="236">
        <v>25450</v>
      </c>
      <c r="T7204" s="387" t="s">
        <v>1113</v>
      </c>
      <c r="U7204" s="236" t="s">
        <v>1097</v>
      </c>
      <c r="V7204" s="388" t="s">
        <v>199</v>
      </c>
    </row>
    <row r="7205" spans="1:22" s="1" customFormat="1" x14ac:dyDescent="0.3">
      <c r="A7205" s="16">
        <v>7200</v>
      </c>
      <c r="B7205" s="236" t="s">
        <v>4687</v>
      </c>
      <c r="C7205" s="236" t="s">
        <v>11174</v>
      </c>
      <c r="D7205" s="236" t="s">
        <v>11175</v>
      </c>
      <c r="E7205" s="236" t="s">
        <v>11176</v>
      </c>
      <c r="F7205" s="236"/>
      <c r="G7205" s="236" t="s">
        <v>1664</v>
      </c>
      <c r="H7205" s="513">
        <v>252200.48</v>
      </c>
      <c r="I7205" s="513">
        <v>830</v>
      </c>
      <c r="J7205" s="236">
        <v>252200.48</v>
      </c>
      <c r="K7205" s="236">
        <v>830</v>
      </c>
      <c r="L7205" s="236">
        <v>252200.48</v>
      </c>
      <c r="M7205" s="236">
        <v>830</v>
      </c>
      <c r="N7205" s="236">
        <v>252200.48</v>
      </c>
      <c r="O7205" s="236">
        <v>830</v>
      </c>
      <c r="P7205" s="236">
        <v>252200.48</v>
      </c>
      <c r="Q7205" s="236">
        <v>830</v>
      </c>
      <c r="R7205" s="16">
        <f t="shared" si="10"/>
        <v>1261002.4000000001</v>
      </c>
      <c r="S7205" s="236">
        <v>4150</v>
      </c>
      <c r="T7205" s="387" t="s">
        <v>1113</v>
      </c>
      <c r="U7205" s="236" t="s">
        <v>1097</v>
      </c>
      <c r="V7205" s="388" t="s">
        <v>199</v>
      </c>
    </row>
    <row r="7206" spans="1:22" s="1" customFormat="1" x14ac:dyDescent="0.3">
      <c r="A7206" s="16">
        <v>7201</v>
      </c>
      <c r="B7206" s="236" t="s">
        <v>417</v>
      </c>
      <c r="C7206" s="236" t="s">
        <v>1766</v>
      </c>
      <c r="D7206" s="236" t="s">
        <v>1767</v>
      </c>
      <c r="E7206" s="236" t="s">
        <v>11177</v>
      </c>
      <c r="F7206" s="236"/>
      <c r="G7206" s="236" t="s">
        <v>1493</v>
      </c>
      <c r="H7206" s="513">
        <v>1757179.2</v>
      </c>
      <c r="I7206" s="513">
        <v>70</v>
      </c>
      <c r="J7206" s="236">
        <v>1757179.2</v>
      </c>
      <c r="K7206" s="236">
        <v>70</v>
      </c>
      <c r="L7206" s="236">
        <v>1757179.2</v>
      </c>
      <c r="M7206" s="236">
        <v>70</v>
      </c>
      <c r="N7206" s="236">
        <v>1757179.2</v>
      </c>
      <c r="O7206" s="236">
        <v>70</v>
      </c>
      <c r="P7206" s="236">
        <v>1757179.2</v>
      </c>
      <c r="Q7206" s="236">
        <v>70</v>
      </c>
      <c r="R7206" s="16">
        <f t="shared" si="10"/>
        <v>8785896</v>
      </c>
      <c r="S7206" s="236">
        <v>350</v>
      </c>
      <c r="T7206" s="387" t="s">
        <v>1113</v>
      </c>
      <c r="U7206" s="236" t="s">
        <v>8908</v>
      </c>
      <c r="V7206" s="388" t="s">
        <v>199</v>
      </c>
    </row>
    <row r="7207" spans="1:22" s="1" customFormat="1" x14ac:dyDescent="0.3">
      <c r="A7207" s="16">
        <v>7202</v>
      </c>
      <c r="B7207" s="236" t="s">
        <v>417</v>
      </c>
      <c r="C7207" s="236" t="s">
        <v>726</v>
      </c>
      <c r="D7207" s="236" t="s">
        <v>727</v>
      </c>
      <c r="E7207" s="236" t="s">
        <v>3967</v>
      </c>
      <c r="F7207" s="236"/>
      <c r="G7207" s="236" t="s">
        <v>1493</v>
      </c>
      <c r="H7207" s="513">
        <v>183724.79999999999</v>
      </c>
      <c r="I7207" s="513">
        <v>60</v>
      </c>
      <c r="J7207" s="236">
        <v>183724.79999999999</v>
      </c>
      <c r="K7207" s="236">
        <v>60</v>
      </c>
      <c r="L7207" s="236">
        <v>183724.79999999999</v>
      </c>
      <c r="M7207" s="236">
        <v>60</v>
      </c>
      <c r="N7207" s="236">
        <v>183724.79999999999</v>
      </c>
      <c r="O7207" s="236">
        <v>60</v>
      </c>
      <c r="P7207" s="236">
        <v>183724.79999999999</v>
      </c>
      <c r="Q7207" s="236">
        <v>60</v>
      </c>
      <c r="R7207" s="16">
        <f t="shared" si="10"/>
        <v>918624</v>
      </c>
      <c r="S7207" s="236">
        <v>300</v>
      </c>
      <c r="T7207" s="387" t="s">
        <v>1113</v>
      </c>
      <c r="U7207" s="236" t="s">
        <v>8908</v>
      </c>
      <c r="V7207" s="388" t="s">
        <v>199</v>
      </c>
    </row>
    <row r="7208" spans="1:22" s="1" customFormat="1" x14ac:dyDescent="0.3">
      <c r="A7208" s="16">
        <v>7203</v>
      </c>
      <c r="B7208" s="236" t="s">
        <v>417</v>
      </c>
      <c r="C7208" s="236" t="s">
        <v>726</v>
      </c>
      <c r="D7208" s="236" t="s">
        <v>727</v>
      </c>
      <c r="E7208" s="236" t="s">
        <v>4733</v>
      </c>
      <c r="F7208" s="236"/>
      <c r="G7208" s="236" t="s">
        <v>1493</v>
      </c>
      <c r="H7208" s="513">
        <v>474102.72</v>
      </c>
      <c r="I7208" s="513">
        <v>54</v>
      </c>
      <c r="J7208" s="236">
        <v>474102.72</v>
      </c>
      <c r="K7208" s="236">
        <v>54</v>
      </c>
      <c r="L7208" s="236">
        <v>474102.72</v>
      </c>
      <c r="M7208" s="236">
        <v>54</v>
      </c>
      <c r="N7208" s="236">
        <v>474102.72</v>
      </c>
      <c r="O7208" s="236">
        <v>54</v>
      </c>
      <c r="P7208" s="236">
        <v>474102.72</v>
      </c>
      <c r="Q7208" s="236">
        <v>54</v>
      </c>
      <c r="R7208" s="16">
        <f t="shared" si="10"/>
        <v>2370513.5999999996</v>
      </c>
      <c r="S7208" s="236">
        <v>270</v>
      </c>
      <c r="T7208" s="387" t="s">
        <v>1113</v>
      </c>
      <c r="U7208" s="236" t="s">
        <v>8908</v>
      </c>
      <c r="V7208" s="388" t="s">
        <v>199</v>
      </c>
    </row>
    <row r="7209" spans="1:22" s="1" customFormat="1" x14ac:dyDescent="0.3">
      <c r="A7209" s="16">
        <v>7204</v>
      </c>
      <c r="B7209" s="236" t="s">
        <v>200</v>
      </c>
      <c r="C7209" s="236" t="s">
        <v>201</v>
      </c>
      <c r="D7209" s="236" t="s">
        <v>202</v>
      </c>
      <c r="E7209" s="236" t="s">
        <v>11178</v>
      </c>
      <c r="F7209" s="236"/>
      <c r="G7209" s="236" t="s">
        <v>1493</v>
      </c>
      <c r="H7209" s="513">
        <v>5072412.51</v>
      </c>
      <c r="I7209" s="513">
        <v>141</v>
      </c>
      <c r="J7209" s="236">
        <v>5072412.51</v>
      </c>
      <c r="K7209" s="236">
        <v>141</v>
      </c>
      <c r="L7209" s="236">
        <v>5072412.51</v>
      </c>
      <c r="M7209" s="236">
        <v>141</v>
      </c>
      <c r="N7209" s="236">
        <v>5072412.51</v>
      </c>
      <c r="O7209" s="236">
        <v>141</v>
      </c>
      <c r="P7209" s="236">
        <v>5072412.51</v>
      </c>
      <c r="Q7209" s="236">
        <v>141</v>
      </c>
      <c r="R7209" s="16">
        <f t="shared" si="10"/>
        <v>25362062.549999997</v>
      </c>
      <c r="S7209" s="236">
        <v>705</v>
      </c>
      <c r="T7209" s="387" t="s">
        <v>1113</v>
      </c>
      <c r="U7209" s="236" t="s">
        <v>1210</v>
      </c>
      <c r="V7209" s="388" t="s">
        <v>199</v>
      </c>
    </row>
    <row r="7210" spans="1:22" s="1" customFormat="1" x14ac:dyDescent="0.3">
      <c r="A7210" s="16">
        <v>7205</v>
      </c>
      <c r="B7210" s="236" t="s">
        <v>384</v>
      </c>
      <c r="C7210" s="236" t="s">
        <v>11179</v>
      </c>
      <c r="D7210" s="236" t="s">
        <v>11180</v>
      </c>
      <c r="E7210" s="236" t="s">
        <v>11181</v>
      </c>
      <c r="F7210" s="236"/>
      <c r="G7210" s="236" t="s">
        <v>1493</v>
      </c>
      <c r="H7210" s="513">
        <v>2533440</v>
      </c>
      <c r="I7210" s="513">
        <v>29</v>
      </c>
      <c r="J7210" s="236">
        <v>2533440</v>
      </c>
      <c r="K7210" s="236">
        <v>29</v>
      </c>
      <c r="L7210" s="236">
        <v>2533440</v>
      </c>
      <c r="M7210" s="236">
        <v>29</v>
      </c>
      <c r="N7210" s="236">
        <v>2533440</v>
      </c>
      <c r="O7210" s="236">
        <v>29</v>
      </c>
      <c r="P7210" s="236">
        <v>2533440</v>
      </c>
      <c r="Q7210" s="236">
        <v>29</v>
      </c>
      <c r="R7210" s="16">
        <f t="shared" si="10"/>
        <v>12667200</v>
      </c>
      <c r="S7210" s="236">
        <v>145</v>
      </c>
      <c r="T7210" s="387" t="s">
        <v>1113</v>
      </c>
      <c r="U7210" s="236" t="s">
        <v>1210</v>
      </c>
      <c r="V7210" s="388" t="s">
        <v>199</v>
      </c>
    </row>
    <row r="7211" spans="1:22" s="1" customFormat="1" x14ac:dyDescent="0.3">
      <c r="A7211" s="16">
        <v>7206</v>
      </c>
      <c r="B7211" s="236" t="s">
        <v>1996</v>
      </c>
      <c r="C7211" s="236" t="s">
        <v>11182</v>
      </c>
      <c r="D7211" s="236" t="s">
        <v>11183</v>
      </c>
      <c r="E7211" s="236" t="s">
        <v>11184</v>
      </c>
      <c r="F7211" s="236"/>
      <c r="G7211" s="236" t="s">
        <v>1493</v>
      </c>
      <c r="H7211" s="513">
        <v>58545994.210000001</v>
      </c>
      <c r="I7211" s="513">
        <v>22</v>
      </c>
      <c r="J7211" s="236">
        <v>58545994.210000001</v>
      </c>
      <c r="K7211" s="236">
        <v>22</v>
      </c>
      <c r="L7211" s="236">
        <v>58545994.210000001</v>
      </c>
      <c r="M7211" s="236">
        <v>22</v>
      </c>
      <c r="N7211" s="236">
        <v>58545994.210000001</v>
      </c>
      <c r="O7211" s="236">
        <v>22</v>
      </c>
      <c r="P7211" s="236">
        <v>58545994.210000001</v>
      </c>
      <c r="Q7211" s="236">
        <v>22</v>
      </c>
      <c r="R7211" s="16">
        <f t="shared" si="10"/>
        <v>292729971.05000001</v>
      </c>
      <c r="S7211" s="236">
        <v>110</v>
      </c>
      <c r="T7211" s="387" t="s">
        <v>1113</v>
      </c>
      <c r="U7211" s="236" t="s">
        <v>1097</v>
      </c>
      <c r="V7211" s="388" t="s">
        <v>199</v>
      </c>
    </row>
    <row r="7212" spans="1:22" s="1" customFormat="1" x14ac:dyDescent="0.3">
      <c r="A7212" s="16">
        <v>7207</v>
      </c>
      <c r="B7212" s="236" t="s">
        <v>5480</v>
      </c>
      <c r="C7212" s="236" t="s">
        <v>5481</v>
      </c>
      <c r="D7212" s="236" t="s">
        <v>5482</v>
      </c>
      <c r="E7212" s="236" t="s">
        <v>11185</v>
      </c>
      <c r="F7212" s="236"/>
      <c r="G7212" s="236" t="s">
        <v>1493</v>
      </c>
      <c r="H7212" s="513">
        <v>9486400</v>
      </c>
      <c r="I7212" s="513">
        <v>4</v>
      </c>
      <c r="J7212" s="236">
        <v>9486400</v>
      </c>
      <c r="K7212" s="236">
        <v>4</v>
      </c>
      <c r="L7212" s="236">
        <v>9486400</v>
      </c>
      <c r="M7212" s="236">
        <v>4</v>
      </c>
      <c r="N7212" s="236">
        <v>9486400</v>
      </c>
      <c r="O7212" s="236">
        <v>4</v>
      </c>
      <c r="P7212" s="236">
        <v>9486400</v>
      </c>
      <c r="Q7212" s="236">
        <v>4</v>
      </c>
      <c r="R7212" s="16">
        <f t="shared" si="10"/>
        <v>47432000</v>
      </c>
      <c r="S7212" s="236">
        <v>20</v>
      </c>
      <c r="T7212" s="387" t="s">
        <v>1113</v>
      </c>
      <c r="U7212" s="236" t="s">
        <v>7544</v>
      </c>
      <c r="V7212" s="388" t="s">
        <v>199</v>
      </c>
    </row>
    <row r="7213" spans="1:22" s="1" customFormat="1" x14ac:dyDescent="0.3">
      <c r="A7213" s="16">
        <v>7208</v>
      </c>
      <c r="B7213" s="236" t="s">
        <v>11186</v>
      </c>
      <c r="C7213" s="236" t="s">
        <v>11187</v>
      </c>
      <c r="D7213" s="236" t="s">
        <v>11188</v>
      </c>
      <c r="E7213" s="236" t="s">
        <v>11189</v>
      </c>
      <c r="F7213" s="236"/>
      <c r="G7213" s="236" t="s">
        <v>1493</v>
      </c>
      <c r="H7213" s="513">
        <v>582355.19999999995</v>
      </c>
      <c r="I7213" s="513">
        <v>84</v>
      </c>
      <c r="J7213" s="236">
        <v>582355.19999999995</v>
      </c>
      <c r="K7213" s="236">
        <v>84</v>
      </c>
      <c r="L7213" s="236">
        <v>582355.19999999995</v>
      </c>
      <c r="M7213" s="236">
        <v>84</v>
      </c>
      <c r="N7213" s="236">
        <v>582355.19999999995</v>
      </c>
      <c r="O7213" s="236">
        <v>84</v>
      </c>
      <c r="P7213" s="236">
        <v>582355.19999999995</v>
      </c>
      <c r="Q7213" s="236">
        <v>84</v>
      </c>
      <c r="R7213" s="16">
        <f t="shared" si="10"/>
        <v>2911776</v>
      </c>
      <c r="S7213" s="236">
        <v>420</v>
      </c>
      <c r="T7213" s="387" t="s">
        <v>1113</v>
      </c>
      <c r="U7213" s="236" t="s">
        <v>1097</v>
      </c>
      <c r="V7213" s="388" t="s">
        <v>199</v>
      </c>
    </row>
    <row r="7214" spans="1:22" s="1" customFormat="1" x14ac:dyDescent="0.3">
      <c r="A7214" s="16">
        <v>7209</v>
      </c>
      <c r="B7214" s="236" t="s">
        <v>4675</v>
      </c>
      <c r="C7214" s="236" t="s">
        <v>4674</v>
      </c>
      <c r="D7214" s="236" t="s">
        <v>3422</v>
      </c>
      <c r="E7214" s="236" t="s">
        <v>11190</v>
      </c>
      <c r="F7214" s="236"/>
      <c r="G7214" s="236" t="s">
        <v>1493</v>
      </c>
      <c r="H7214" s="513">
        <v>21504000</v>
      </c>
      <c r="I7214" s="513">
        <v>60</v>
      </c>
      <c r="J7214" s="236">
        <v>21504000</v>
      </c>
      <c r="K7214" s="236">
        <v>60</v>
      </c>
      <c r="L7214" s="236">
        <v>21504000</v>
      </c>
      <c r="M7214" s="236">
        <v>60</v>
      </c>
      <c r="N7214" s="236">
        <v>21504000</v>
      </c>
      <c r="O7214" s="236">
        <v>60</v>
      </c>
      <c r="P7214" s="236">
        <v>21504000</v>
      </c>
      <c r="Q7214" s="236">
        <v>60</v>
      </c>
      <c r="R7214" s="16">
        <f t="shared" si="10"/>
        <v>107520000</v>
      </c>
      <c r="S7214" s="236">
        <v>300</v>
      </c>
      <c r="T7214" s="387" t="s">
        <v>1113</v>
      </c>
      <c r="U7214" s="236" t="s">
        <v>1097</v>
      </c>
      <c r="V7214" s="388" t="s">
        <v>199</v>
      </c>
    </row>
    <row r="7215" spans="1:22" s="1" customFormat="1" x14ac:dyDescent="0.3">
      <c r="A7215" s="16">
        <v>7210</v>
      </c>
      <c r="B7215" s="236" t="s">
        <v>4372</v>
      </c>
      <c r="C7215" s="236" t="s">
        <v>4371</v>
      </c>
      <c r="D7215" s="236" t="s">
        <v>3918</v>
      </c>
      <c r="E7215" s="236" t="s">
        <v>11191</v>
      </c>
      <c r="F7215" s="236"/>
      <c r="G7215" s="236" t="s">
        <v>1493</v>
      </c>
      <c r="H7215" s="513">
        <v>6652800</v>
      </c>
      <c r="I7215" s="513">
        <v>44</v>
      </c>
      <c r="J7215" s="236">
        <v>6652800</v>
      </c>
      <c r="K7215" s="236">
        <v>44</v>
      </c>
      <c r="L7215" s="236">
        <v>6652800</v>
      </c>
      <c r="M7215" s="236">
        <v>44</v>
      </c>
      <c r="N7215" s="236">
        <v>6652800</v>
      </c>
      <c r="O7215" s="236">
        <v>44</v>
      </c>
      <c r="P7215" s="236">
        <v>6652800</v>
      </c>
      <c r="Q7215" s="236">
        <v>44</v>
      </c>
      <c r="R7215" s="16">
        <f t="shared" si="10"/>
        <v>33264000</v>
      </c>
      <c r="S7215" s="236">
        <v>220</v>
      </c>
      <c r="T7215" s="387" t="s">
        <v>1113</v>
      </c>
      <c r="U7215" s="236" t="s">
        <v>1097</v>
      </c>
      <c r="V7215" s="388" t="s">
        <v>199</v>
      </c>
    </row>
    <row r="7216" spans="1:22" s="1" customFormat="1" x14ac:dyDescent="0.3">
      <c r="A7216" s="16">
        <v>7211</v>
      </c>
      <c r="B7216" s="236" t="s">
        <v>11186</v>
      </c>
      <c r="C7216" s="236" t="s">
        <v>11187</v>
      </c>
      <c r="D7216" s="236" t="s">
        <v>11188</v>
      </c>
      <c r="E7216" s="236" t="s">
        <v>11192</v>
      </c>
      <c r="F7216" s="236"/>
      <c r="G7216" s="236" t="s">
        <v>1493</v>
      </c>
      <c r="H7216" s="513">
        <v>609571.19999999995</v>
      </c>
      <c r="I7216" s="513">
        <v>94</v>
      </c>
      <c r="J7216" s="236">
        <v>609571.19999999995</v>
      </c>
      <c r="K7216" s="236">
        <v>94</v>
      </c>
      <c r="L7216" s="236">
        <v>609571.19999999995</v>
      </c>
      <c r="M7216" s="236">
        <v>94</v>
      </c>
      <c r="N7216" s="236">
        <v>609571.19999999995</v>
      </c>
      <c r="O7216" s="236">
        <v>94</v>
      </c>
      <c r="P7216" s="236">
        <v>609571.19999999995</v>
      </c>
      <c r="Q7216" s="236">
        <v>94</v>
      </c>
      <c r="R7216" s="16">
        <f t="shared" ref="R7216:R7279" si="11">H7216+J7216+L7216+N7216+P7216</f>
        <v>3047856</v>
      </c>
      <c r="S7216" s="236">
        <v>470</v>
      </c>
      <c r="T7216" s="387" t="s">
        <v>1113</v>
      </c>
      <c r="U7216" s="236" t="s">
        <v>1097</v>
      </c>
      <c r="V7216" s="388" t="s">
        <v>199</v>
      </c>
    </row>
    <row r="7217" spans="1:22" s="1" customFormat="1" x14ac:dyDescent="0.3">
      <c r="A7217" s="16">
        <v>7212</v>
      </c>
      <c r="B7217" s="236" t="s">
        <v>1841</v>
      </c>
      <c r="C7217" s="236" t="s">
        <v>3333</v>
      </c>
      <c r="D7217" s="236" t="s">
        <v>3334</v>
      </c>
      <c r="E7217" s="236" t="s">
        <v>11193</v>
      </c>
      <c r="F7217" s="236"/>
      <c r="G7217" s="236" t="s">
        <v>1493</v>
      </c>
      <c r="H7217" s="513">
        <v>1160732.1599999999</v>
      </c>
      <c r="I7217" s="513">
        <v>60</v>
      </c>
      <c r="J7217" s="236">
        <v>1160732.1599999999</v>
      </c>
      <c r="K7217" s="236">
        <v>60</v>
      </c>
      <c r="L7217" s="236">
        <v>1160732.1599999999</v>
      </c>
      <c r="M7217" s="236">
        <v>60</v>
      </c>
      <c r="N7217" s="236">
        <v>1160732.1599999999</v>
      </c>
      <c r="O7217" s="236">
        <v>60</v>
      </c>
      <c r="P7217" s="236">
        <v>1160732.1599999999</v>
      </c>
      <c r="Q7217" s="236">
        <v>60</v>
      </c>
      <c r="R7217" s="16">
        <f t="shared" si="11"/>
        <v>5803660.7999999998</v>
      </c>
      <c r="S7217" s="236">
        <v>300</v>
      </c>
      <c r="T7217" s="387" t="s">
        <v>1113</v>
      </c>
      <c r="U7217" s="236" t="s">
        <v>1097</v>
      </c>
      <c r="V7217" s="388" t="s">
        <v>199</v>
      </c>
    </row>
    <row r="7218" spans="1:22" s="1" customFormat="1" x14ac:dyDescent="0.3">
      <c r="A7218" s="16">
        <v>7213</v>
      </c>
      <c r="B7218" s="236" t="s">
        <v>11194</v>
      </c>
      <c r="C7218" s="236" t="s">
        <v>11195</v>
      </c>
      <c r="D7218" s="236" t="s">
        <v>2002</v>
      </c>
      <c r="E7218" s="236" t="s">
        <v>11196</v>
      </c>
      <c r="F7218" s="236"/>
      <c r="G7218" s="236" t="s">
        <v>1493</v>
      </c>
      <c r="H7218" s="513">
        <v>16165000</v>
      </c>
      <c r="I7218" s="513">
        <v>10</v>
      </c>
      <c r="J7218" s="236">
        <v>16165000</v>
      </c>
      <c r="K7218" s="236">
        <v>10</v>
      </c>
      <c r="L7218" s="236">
        <v>16165000</v>
      </c>
      <c r="M7218" s="236">
        <v>10</v>
      </c>
      <c r="N7218" s="236">
        <v>16165000</v>
      </c>
      <c r="O7218" s="236">
        <v>10</v>
      </c>
      <c r="P7218" s="236">
        <v>16165000</v>
      </c>
      <c r="Q7218" s="236">
        <v>10</v>
      </c>
      <c r="R7218" s="16">
        <f t="shared" si="11"/>
        <v>80825000</v>
      </c>
      <c r="S7218" s="236">
        <v>50</v>
      </c>
      <c r="T7218" s="387" t="s">
        <v>1113</v>
      </c>
      <c r="U7218" s="236" t="s">
        <v>1097</v>
      </c>
      <c r="V7218" s="388" t="s">
        <v>199</v>
      </c>
    </row>
    <row r="7219" spans="1:22" s="1" customFormat="1" x14ac:dyDescent="0.3">
      <c r="A7219" s="16">
        <v>7214</v>
      </c>
      <c r="B7219" s="236" t="s">
        <v>2634</v>
      </c>
      <c r="C7219" s="236" t="s">
        <v>2635</v>
      </c>
      <c r="D7219" s="236" t="s">
        <v>2636</v>
      </c>
      <c r="E7219" s="236" t="s">
        <v>11197</v>
      </c>
      <c r="F7219" s="236"/>
      <c r="G7219" s="236" t="s">
        <v>1493</v>
      </c>
      <c r="H7219" s="513">
        <v>4905600</v>
      </c>
      <c r="I7219" s="513">
        <v>10</v>
      </c>
      <c r="J7219" s="236">
        <v>4905600</v>
      </c>
      <c r="K7219" s="236">
        <v>10</v>
      </c>
      <c r="L7219" s="236">
        <v>4905600</v>
      </c>
      <c r="M7219" s="236">
        <v>10</v>
      </c>
      <c r="N7219" s="236">
        <v>4905600</v>
      </c>
      <c r="O7219" s="236">
        <v>10</v>
      </c>
      <c r="P7219" s="236">
        <v>4905600</v>
      </c>
      <c r="Q7219" s="236">
        <v>10</v>
      </c>
      <c r="R7219" s="16">
        <f t="shared" si="11"/>
        <v>24528000</v>
      </c>
      <c r="S7219" s="236">
        <v>50</v>
      </c>
      <c r="T7219" s="387" t="s">
        <v>1113</v>
      </c>
      <c r="U7219" s="236" t="s">
        <v>1097</v>
      </c>
      <c r="V7219" s="388" t="s">
        <v>199</v>
      </c>
    </row>
    <row r="7220" spans="1:22" s="1" customFormat="1" x14ac:dyDescent="0.3">
      <c r="A7220" s="16">
        <v>7215</v>
      </c>
      <c r="B7220" s="236" t="s">
        <v>645</v>
      </c>
      <c r="C7220" s="236" t="s">
        <v>4063</v>
      </c>
      <c r="D7220" s="236" t="s">
        <v>4064</v>
      </c>
      <c r="E7220" s="236" t="s">
        <v>11198</v>
      </c>
      <c r="F7220" s="236"/>
      <c r="G7220" s="236" t="s">
        <v>1493</v>
      </c>
      <c r="H7220" s="513">
        <v>2448067.71</v>
      </c>
      <c r="I7220" s="513">
        <v>6</v>
      </c>
      <c r="J7220" s="236">
        <v>2448067.71</v>
      </c>
      <c r="K7220" s="236">
        <v>6</v>
      </c>
      <c r="L7220" s="236">
        <v>2448067.71</v>
      </c>
      <c r="M7220" s="236">
        <v>6</v>
      </c>
      <c r="N7220" s="236">
        <v>2448067.71</v>
      </c>
      <c r="O7220" s="236">
        <v>6</v>
      </c>
      <c r="P7220" s="236">
        <v>2448067.71</v>
      </c>
      <c r="Q7220" s="236">
        <v>6</v>
      </c>
      <c r="R7220" s="16">
        <f t="shared" si="11"/>
        <v>12240338.550000001</v>
      </c>
      <c r="S7220" s="236">
        <v>30</v>
      </c>
      <c r="T7220" s="387" t="s">
        <v>1113</v>
      </c>
      <c r="U7220" s="236" t="s">
        <v>1210</v>
      </c>
      <c r="V7220" s="388" t="s">
        <v>199</v>
      </c>
    </row>
    <row r="7221" spans="1:22" s="1" customFormat="1" x14ac:dyDescent="0.3">
      <c r="A7221" s="16">
        <v>7216</v>
      </c>
      <c r="B7221" s="236" t="s">
        <v>320</v>
      </c>
      <c r="C7221" s="236" t="s">
        <v>7991</v>
      </c>
      <c r="D7221" s="236" t="s">
        <v>7992</v>
      </c>
      <c r="E7221" s="236" t="s">
        <v>16642</v>
      </c>
      <c r="F7221" s="236"/>
      <c r="G7221" s="236" t="s">
        <v>1493</v>
      </c>
      <c r="H7221" s="513">
        <v>67760</v>
      </c>
      <c r="I7221" s="513">
        <v>10</v>
      </c>
      <c r="J7221" s="236">
        <v>67760</v>
      </c>
      <c r="K7221" s="236">
        <v>10</v>
      </c>
      <c r="L7221" s="236">
        <v>67760</v>
      </c>
      <c r="M7221" s="236">
        <v>10</v>
      </c>
      <c r="N7221" s="236">
        <v>67760</v>
      </c>
      <c r="O7221" s="236">
        <v>10</v>
      </c>
      <c r="P7221" s="236">
        <v>67760</v>
      </c>
      <c r="Q7221" s="236">
        <v>10</v>
      </c>
      <c r="R7221" s="16">
        <f t="shared" si="11"/>
        <v>338800</v>
      </c>
      <c r="S7221" s="236">
        <v>50</v>
      </c>
      <c r="T7221" s="387" t="s">
        <v>1113</v>
      </c>
      <c r="U7221" s="236" t="s">
        <v>1210</v>
      </c>
      <c r="V7221" s="388" t="s">
        <v>199</v>
      </c>
    </row>
    <row r="7222" spans="1:22" s="1" customFormat="1" x14ac:dyDescent="0.3">
      <c r="A7222" s="16">
        <v>7217</v>
      </c>
      <c r="B7222" s="236" t="s">
        <v>320</v>
      </c>
      <c r="C7222" s="236" t="s">
        <v>7991</v>
      </c>
      <c r="D7222" s="236" t="s">
        <v>7992</v>
      </c>
      <c r="E7222" s="236" t="s">
        <v>16643</v>
      </c>
      <c r="F7222" s="236"/>
      <c r="G7222" s="236" t="s">
        <v>1493</v>
      </c>
      <c r="H7222" s="513">
        <v>72240</v>
      </c>
      <c r="I7222" s="513">
        <v>10</v>
      </c>
      <c r="J7222" s="236">
        <v>72240</v>
      </c>
      <c r="K7222" s="236">
        <v>10</v>
      </c>
      <c r="L7222" s="236">
        <v>72240</v>
      </c>
      <c r="M7222" s="236">
        <v>10</v>
      </c>
      <c r="N7222" s="236">
        <v>72240</v>
      </c>
      <c r="O7222" s="236">
        <v>10</v>
      </c>
      <c r="P7222" s="236">
        <v>72240</v>
      </c>
      <c r="Q7222" s="236">
        <v>10</v>
      </c>
      <c r="R7222" s="16">
        <f t="shared" si="11"/>
        <v>361200</v>
      </c>
      <c r="S7222" s="236">
        <v>50</v>
      </c>
      <c r="T7222" s="387" t="s">
        <v>1113</v>
      </c>
      <c r="U7222" s="236" t="s">
        <v>1210</v>
      </c>
      <c r="V7222" s="388" t="s">
        <v>199</v>
      </c>
    </row>
    <row r="7223" spans="1:22" s="1" customFormat="1" x14ac:dyDescent="0.3">
      <c r="A7223" s="16">
        <v>7218</v>
      </c>
      <c r="B7223" s="236" t="s">
        <v>320</v>
      </c>
      <c r="C7223" s="236" t="s">
        <v>7991</v>
      </c>
      <c r="D7223" s="236" t="s">
        <v>7992</v>
      </c>
      <c r="E7223" s="236" t="s">
        <v>16644</v>
      </c>
      <c r="F7223" s="236"/>
      <c r="G7223" s="236" t="s">
        <v>1493</v>
      </c>
      <c r="H7223" s="513">
        <v>122640</v>
      </c>
      <c r="I7223" s="513">
        <v>10</v>
      </c>
      <c r="J7223" s="236">
        <v>122640</v>
      </c>
      <c r="K7223" s="236">
        <v>10</v>
      </c>
      <c r="L7223" s="236">
        <v>122640</v>
      </c>
      <c r="M7223" s="236">
        <v>10</v>
      </c>
      <c r="N7223" s="236">
        <v>122640</v>
      </c>
      <c r="O7223" s="236">
        <v>10</v>
      </c>
      <c r="P7223" s="236">
        <v>122640</v>
      </c>
      <c r="Q7223" s="236">
        <v>10</v>
      </c>
      <c r="R7223" s="16">
        <f t="shared" si="11"/>
        <v>613200</v>
      </c>
      <c r="S7223" s="236">
        <v>50</v>
      </c>
      <c r="T7223" s="387" t="s">
        <v>1113</v>
      </c>
      <c r="U7223" s="236" t="s">
        <v>1210</v>
      </c>
      <c r="V7223" s="388" t="s">
        <v>199</v>
      </c>
    </row>
    <row r="7224" spans="1:22" s="1" customFormat="1" x14ac:dyDescent="0.3">
      <c r="A7224" s="16">
        <v>7219</v>
      </c>
      <c r="B7224" s="236" t="s">
        <v>320</v>
      </c>
      <c r="C7224" s="236" t="s">
        <v>7991</v>
      </c>
      <c r="D7224" s="236" t="s">
        <v>7992</v>
      </c>
      <c r="E7224" s="236" t="s">
        <v>16645</v>
      </c>
      <c r="F7224" s="236"/>
      <c r="G7224" s="236" t="s">
        <v>1493</v>
      </c>
      <c r="H7224" s="513">
        <v>70000</v>
      </c>
      <c r="I7224" s="513">
        <v>10</v>
      </c>
      <c r="J7224" s="236">
        <v>70000</v>
      </c>
      <c r="K7224" s="236">
        <v>10</v>
      </c>
      <c r="L7224" s="236">
        <v>70000</v>
      </c>
      <c r="M7224" s="236">
        <v>10</v>
      </c>
      <c r="N7224" s="236">
        <v>70000</v>
      </c>
      <c r="O7224" s="236">
        <v>10</v>
      </c>
      <c r="P7224" s="236">
        <v>70000</v>
      </c>
      <c r="Q7224" s="236">
        <v>10</v>
      </c>
      <c r="R7224" s="16">
        <f t="shared" si="11"/>
        <v>350000</v>
      </c>
      <c r="S7224" s="236">
        <v>50</v>
      </c>
      <c r="T7224" s="387" t="s">
        <v>1113</v>
      </c>
      <c r="U7224" s="236" t="s">
        <v>1210</v>
      </c>
      <c r="V7224" s="388" t="s">
        <v>199</v>
      </c>
    </row>
    <row r="7225" spans="1:22" s="1" customFormat="1" x14ac:dyDescent="0.3">
      <c r="A7225" s="16">
        <v>7220</v>
      </c>
      <c r="B7225" s="236" t="s">
        <v>320</v>
      </c>
      <c r="C7225" s="236" t="s">
        <v>7991</v>
      </c>
      <c r="D7225" s="236" t="s">
        <v>7992</v>
      </c>
      <c r="E7225" s="236" t="s">
        <v>16646</v>
      </c>
      <c r="F7225" s="236"/>
      <c r="G7225" s="236" t="s">
        <v>1493</v>
      </c>
      <c r="H7225" s="513">
        <v>49840</v>
      </c>
      <c r="I7225" s="513">
        <v>10</v>
      </c>
      <c r="J7225" s="236">
        <v>49840</v>
      </c>
      <c r="K7225" s="236">
        <v>10</v>
      </c>
      <c r="L7225" s="236">
        <v>49840</v>
      </c>
      <c r="M7225" s="236">
        <v>10</v>
      </c>
      <c r="N7225" s="236">
        <v>49840</v>
      </c>
      <c r="O7225" s="236">
        <v>10</v>
      </c>
      <c r="P7225" s="236">
        <v>49840</v>
      </c>
      <c r="Q7225" s="236">
        <v>10</v>
      </c>
      <c r="R7225" s="16">
        <f t="shared" si="11"/>
        <v>249200</v>
      </c>
      <c r="S7225" s="236">
        <v>50</v>
      </c>
      <c r="T7225" s="387" t="s">
        <v>1113</v>
      </c>
      <c r="U7225" s="236" t="s">
        <v>1210</v>
      </c>
      <c r="V7225" s="388" t="s">
        <v>199</v>
      </c>
    </row>
    <row r="7226" spans="1:22" s="1" customFormat="1" x14ac:dyDescent="0.3">
      <c r="A7226" s="16">
        <v>7221</v>
      </c>
      <c r="B7226" s="236" t="s">
        <v>320</v>
      </c>
      <c r="C7226" s="236" t="s">
        <v>7991</v>
      </c>
      <c r="D7226" s="236" t="s">
        <v>7992</v>
      </c>
      <c r="E7226" s="236" t="s">
        <v>16647</v>
      </c>
      <c r="F7226" s="236"/>
      <c r="G7226" s="236" t="s">
        <v>1493</v>
      </c>
      <c r="H7226" s="513">
        <v>61040</v>
      </c>
      <c r="I7226" s="513">
        <v>10</v>
      </c>
      <c r="J7226" s="236">
        <v>61040</v>
      </c>
      <c r="K7226" s="236">
        <v>10</v>
      </c>
      <c r="L7226" s="236">
        <v>61040</v>
      </c>
      <c r="M7226" s="236">
        <v>10</v>
      </c>
      <c r="N7226" s="236">
        <v>61040</v>
      </c>
      <c r="O7226" s="236">
        <v>10</v>
      </c>
      <c r="P7226" s="236">
        <v>61040</v>
      </c>
      <c r="Q7226" s="236">
        <v>10</v>
      </c>
      <c r="R7226" s="16">
        <f t="shared" si="11"/>
        <v>305200</v>
      </c>
      <c r="S7226" s="236">
        <v>50</v>
      </c>
      <c r="T7226" s="387" t="s">
        <v>1113</v>
      </c>
      <c r="U7226" s="236" t="s">
        <v>1210</v>
      </c>
      <c r="V7226" s="388" t="s">
        <v>199</v>
      </c>
    </row>
    <row r="7227" spans="1:22" s="1" customFormat="1" x14ac:dyDescent="0.3">
      <c r="A7227" s="16">
        <v>7222</v>
      </c>
      <c r="B7227" s="236" t="s">
        <v>320</v>
      </c>
      <c r="C7227" s="236" t="s">
        <v>7991</v>
      </c>
      <c r="D7227" s="236" t="s">
        <v>7992</v>
      </c>
      <c r="E7227" s="236" t="s">
        <v>16648</v>
      </c>
      <c r="F7227" s="236"/>
      <c r="G7227" s="236" t="s">
        <v>1493</v>
      </c>
      <c r="H7227" s="513">
        <v>63280</v>
      </c>
      <c r="I7227" s="513">
        <v>10</v>
      </c>
      <c r="J7227" s="236">
        <v>63280</v>
      </c>
      <c r="K7227" s="236">
        <v>10</v>
      </c>
      <c r="L7227" s="236">
        <v>63280</v>
      </c>
      <c r="M7227" s="236">
        <v>10</v>
      </c>
      <c r="N7227" s="236">
        <v>63280</v>
      </c>
      <c r="O7227" s="236">
        <v>10</v>
      </c>
      <c r="P7227" s="236">
        <v>63280</v>
      </c>
      <c r="Q7227" s="236">
        <v>10</v>
      </c>
      <c r="R7227" s="16">
        <f t="shared" si="11"/>
        <v>316400</v>
      </c>
      <c r="S7227" s="236">
        <v>50</v>
      </c>
      <c r="T7227" s="387" t="s">
        <v>1113</v>
      </c>
      <c r="U7227" s="236" t="s">
        <v>1210</v>
      </c>
      <c r="V7227" s="388" t="s">
        <v>199</v>
      </c>
    </row>
    <row r="7228" spans="1:22" s="1" customFormat="1" x14ac:dyDescent="0.3">
      <c r="A7228" s="16">
        <v>7223</v>
      </c>
      <c r="B7228" s="236" t="s">
        <v>320</v>
      </c>
      <c r="C7228" s="236" t="s">
        <v>7991</v>
      </c>
      <c r="D7228" s="236" t="s">
        <v>7992</v>
      </c>
      <c r="E7228" s="236" t="s">
        <v>16649</v>
      </c>
      <c r="F7228" s="236"/>
      <c r="G7228" s="236" t="s">
        <v>1493</v>
      </c>
      <c r="H7228" s="513">
        <v>65520</v>
      </c>
      <c r="I7228" s="513">
        <v>10</v>
      </c>
      <c r="J7228" s="236">
        <v>65520</v>
      </c>
      <c r="K7228" s="236">
        <v>10</v>
      </c>
      <c r="L7228" s="236">
        <v>65520</v>
      </c>
      <c r="M7228" s="236">
        <v>10</v>
      </c>
      <c r="N7228" s="236">
        <v>65520</v>
      </c>
      <c r="O7228" s="236">
        <v>10</v>
      </c>
      <c r="P7228" s="236">
        <v>65520</v>
      </c>
      <c r="Q7228" s="236">
        <v>10</v>
      </c>
      <c r="R7228" s="16">
        <f t="shared" si="11"/>
        <v>327600</v>
      </c>
      <c r="S7228" s="236">
        <v>50</v>
      </c>
      <c r="T7228" s="387" t="s">
        <v>1113</v>
      </c>
      <c r="U7228" s="236" t="s">
        <v>1210</v>
      </c>
      <c r="V7228" s="388" t="s">
        <v>199</v>
      </c>
    </row>
    <row r="7229" spans="1:22" s="1" customFormat="1" x14ac:dyDescent="0.3">
      <c r="A7229" s="16">
        <v>7224</v>
      </c>
      <c r="B7229" s="236" t="s">
        <v>486</v>
      </c>
      <c r="C7229" s="236" t="s">
        <v>211</v>
      </c>
      <c r="D7229" s="236" t="s">
        <v>212</v>
      </c>
      <c r="E7229" s="236" t="s">
        <v>11098</v>
      </c>
      <c r="F7229" s="236"/>
      <c r="G7229" s="236" t="s">
        <v>1493</v>
      </c>
      <c r="H7229" s="513">
        <v>6128294.0499999998</v>
      </c>
      <c r="I7229" s="513">
        <v>188</v>
      </c>
      <c r="J7229" s="236">
        <v>6128294.0499999998</v>
      </c>
      <c r="K7229" s="236">
        <v>188</v>
      </c>
      <c r="L7229" s="236">
        <v>6128294.0499999998</v>
      </c>
      <c r="M7229" s="236">
        <v>188</v>
      </c>
      <c r="N7229" s="236">
        <v>6128294.0499999998</v>
      </c>
      <c r="O7229" s="236">
        <v>188</v>
      </c>
      <c r="P7229" s="236">
        <v>6128294.0499999998</v>
      </c>
      <c r="Q7229" s="236">
        <v>188</v>
      </c>
      <c r="R7229" s="16">
        <f t="shared" si="11"/>
        <v>30641470.25</v>
      </c>
      <c r="S7229" s="236">
        <v>940</v>
      </c>
      <c r="T7229" s="387" t="s">
        <v>1113</v>
      </c>
      <c r="U7229" s="236" t="s">
        <v>1210</v>
      </c>
      <c r="V7229" s="388" t="s">
        <v>199</v>
      </c>
    </row>
    <row r="7230" spans="1:22" s="1" customFormat="1" x14ac:dyDescent="0.3">
      <c r="A7230" s="16">
        <v>7225</v>
      </c>
      <c r="B7230" s="236" t="s">
        <v>486</v>
      </c>
      <c r="C7230" s="236" t="s">
        <v>211</v>
      </c>
      <c r="D7230" s="236" t="s">
        <v>212</v>
      </c>
      <c r="E7230" s="236" t="s">
        <v>11199</v>
      </c>
      <c r="F7230" s="236"/>
      <c r="G7230" s="236" t="s">
        <v>1493</v>
      </c>
      <c r="H7230" s="513">
        <v>3773264.34</v>
      </c>
      <c r="I7230" s="513">
        <v>162</v>
      </c>
      <c r="J7230" s="236">
        <v>3773264.34</v>
      </c>
      <c r="K7230" s="236">
        <v>162</v>
      </c>
      <c r="L7230" s="236">
        <v>3773264.34</v>
      </c>
      <c r="M7230" s="236">
        <v>162</v>
      </c>
      <c r="N7230" s="236">
        <v>3773264.34</v>
      </c>
      <c r="O7230" s="236">
        <v>162</v>
      </c>
      <c r="P7230" s="236">
        <v>3773264.34</v>
      </c>
      <c r="Q7230" s="236">
        <v>162</v>
      </c>
      <c r="R7230" s="16">
        <f t="shared" si="11"/>
        <v>18866321.699999999</v>
      </c>
      <c r="S7230" s="236">
        <v>810</v>
      </c>
      <c r="T7230" s="387" t="s">
        <v>1113</v>
      </c>
      <c r="U7230" s="236" t="s">
        <v>1210</v>
      </c>
      <c r="V7230" s="388" t="s">
        <v>199</v>
      </c>
    </row>
    <row r="7231" spans="1:22" s="1" customFormat="1" x14ac:dyDescent="0.3">
      <c r="A7231" s="16">
        <v>7226</v>
      </c>
      <c r="B7231" s="236" t="s">
        <v>1544</v>
      </c>
      <c r="C7231" s="236" t="s">
        <v>1545</v>
      </c>
      <c r="D7231" s="236" t="s">
        <v>1546</v>
      </c>
      <c r="E7231" s="236" t="s">
        <v>11200</v>
      </c>
      <c r="F7231" s="236"/>
      <c r="G7231" s="236" t="s">
        <v>24</v>
      </c>
      <c r="H7231" s="513">
        <v>12906388.449999999</v>
      </c>
      <c r="I7231" s="513">
        <v>7214.4</v>
      </c>
      <c r="J7231" s="236">
        <v>12906388.449999999</v>
      </c>
      <c r="K7231" s="236">
        <v>7214.4</v>
      </c>
      <c r="L7231" s="236">
        <v>12906388.449999999</v>
      </c>
      <c r="M7231" s="236">
        <v>7214.4</v>
      </c>
      <c r="N7231" s="236">
        <v>12906388.449999999</v>
      </c>
      <c r="O7231" s="236">
        <v>7214.4</v>
      </c>
      <c r="P7231" s="236">
        <v>12906388.449999999</v>
      </c>
      <c r="Q7231" s="236">
        <v>7214.4</v>
      </c>
      <c r="R7231" s="16">
        <f t="shared" si="11"/>
        <v>64531942.25</v>
      </c>
      <c r="S7231" s="236">
        <v>36072</v>
      </c>
      <c r="T7231" s="387" t="s">
        <v>1113</v>
      </c>
      <c r="U7231" s="236" t="s">
        <v>1097</v>
      </c>
      <c r="V7231" s="388" t="s">
        <v>199</v>
      </c>
    </row>
    <row r="7232" spans="1:22" s="1" customFormat="1" x14ac:dyDescent="0.3">
      <c r="A7232" s="16">
        <v>7227</v>
      </c>
      <c r="B7232" s="236" t="s">
        <v>404</v>
      </c>
      <c r="C7232" s="236" t="s">
        <v>7815</v>
      </c>
      <c r="D7232" s="236" t="s">
        <v>7816</v>
      </c>
      <c r="E7232" s="236" t="s">
        <v>11201</v>
      </c>
      <c r="F7232" s="236"/>
      <c r="G7232" s="236" t="s">
        <v>1493</v>
      </c>
      <c r="H7232" s="513">
        <v>1355480</v>
      </c>
      <c r="I7232" s="513">
        <v>235</v>
      </c>
      <c r="J7232" s="236">
        <v>1355480</v>
      </c>
      <c r="K7232" s="236">
        <v>235</v>
      </c>
      <c r="L7232" s="236">
        <v>1355480</v>
      </c>
      <c r="M7232" s="236">
        <v>235</v>
      </c>
      <c r="N7232" s="236">
        <v>1355480</v>
      </c>
      <c r="O7232" s="236">
        <v>235</v>
      </c>
      <c r="P7232" s="236">
        <v>1355480</v>
      </c>
      <c r="Q7232" s="236">
        <v>235</v>
      </c>
      <c r="R7232" s="16">
        <f t="shared" si="11"/>
        <v>6777400</v>
      </c>
      <c r="S7232" s="236">
        <v>1175</v>
      </c>
      <c r="T7232" s="387" t="s">
        <v>1113</v>
      </c>
      <c r="U7232" s="236" t="s">
        <v>1097</v>
      </c>
      <c r="V7232" s="388" t="s">
        <v>199</v>
      </c>
    </row>
    <row r="7233" spans="1:22" s="1" customFormat="1" x14ac:dyDescent="0.3">
      <c r="A7233" s="16">
        <v>7228</v>
      </c>
      <c r="B7233" s="236" t="s">
        <v>404</v>
      </c>
      <c r="C7233" s="236" t="s">
        <v>7815</v>
      </c>
      <c r="D7233" s="236" t="s">
        <v>7816</v>
      </c>
      <c r="E7233" s="236" t="s">
        <v>11202</v>
      </c>
      <c r="F7233" s="236"/>
      <c r="G7233" s="236" t="s">
        <v>1493</v>
      </c>
      <c r="H7233" s="513">
        <v>995904</v>
      </c>
      <c r="I7233" s="513">
        <v>234</v>
      </c>
      <c r="J7233" s="236">
        <v>995904</v>
      </c>
      <c r="K7233" s="236">
        <v>234</v>
      </c>
      <c r="L7233" s="236">
        <v>995904</v>
      </c>
      <c r="M7233" s="236">
        <v>234</v>
      </c>
      <c r="N7233" s="236">
        <v>995904</v>
      </c>
      <c r="O7233" s="236">
        <v>234</v>
      </c>
      <c r="P7233" s="236">
        <v>995904</v>
      </c>
      <c r="Q7233" s="236">
        <v>234</v>
      </c>
      <c r="R7233" s="16">
        <f t="shared" si="11"/>
        <v>4979520</v>
      </c>
      <c r="S7233" s="236">
        <v>1170</v>
      </c>
      <c r="T7233" s="387" t="s">
        <v>1113</v>
      </c>
      <c r="U7233" s="236" t="s">
        <v>1097</v>
      </c>
      <c r="V7233" s="388" t="s">
        <v>199</v>
      </c>
    </row>
    <row r="7234" spans="1:22" s="1" customFormat="1" x14ac:dyDescent="0.3">
      <c r="A7234" s="16">
        <v>7229</v>
      </c>
      <c r="B7234" s="236" t="s">
        <v>404</v>
      </c>
      <c r="C7234" s="236" t="s">
        <v>7815</v>
      </c>
      <c r="D7234" s="236" t="s">
        <v>7816</v>
      </c>
      <c r="E7234" s="236" t="s">
        <v>11203</v>
      </c>
      <c r="F7234" s="236"/>
      <c r="G7234" s="236" t="s">
        <v>1493</v>
      </c>
      <c r="H7234" s="513">
        <v>2709504</v>
      </c>
      <c r="I7234" s="513">
        <v>252</v>
      </c>
      <c r="J7234" s="236">
        <v>2709504</v>
      </c>
      <c r="K7234" s="236">
        <v>252</v>
      </c>
      <c r="L7234" s="236">
        <v>2709504</v>
      </c>
      <c r="M7234" s="236">
        <v>252</v>
      </c>
      <c r="N7234" s="236">
        <v>2709504</v>
      </c>
      <c r="O7234" s="236">
        <v>252</v>
      </c>
      <c r="P7234" s="236">
        <v>2709504</v>
      </c>
      <c r="Q7234" s="236">
        <v>252</v>
      </c>
      <c r="R7234" s="16">
        <f t="shared" si="11"/>
        <v>13547520</v>
      </c>
      <c r="S7234" s="236">
        <v>1260</v>
      </c>
      <c r="T7234" s="387" t="s">
        <v>1113</v>
      </c>
      <c r="U7234" s="236" t="s">
        <v>1097</v>
      </c>
      <c r="V7234" s="388" t="s">
        <v>199</v>
      </c>
    </row>
    <row r="7235" spans="1:22" s="1" customFormat="1" x14ac:dyDescent="0.3">
      <c r="A7235" s="16">
        <v>7230</v>
      </c>
      <c r="B7235" s="236" t="s">
        <v>1154</v>
      </c>
      <c r="C7235" s="236" t="s">
        <v>16650</v>
      </c>
      <c r="D7235" s="236" t="s">
        <v>16651</v>
      </c>
      <c r="E7235" s="236" t="s">
        <v>16652</v>
      </c>
      <c r="F7235" s="236"/>
      <c r="G7235" s="236" t="s">
        <v>1664</v>
      </c>
      <c r="H7235" s="513">
        <v>64629.599999999999</v>
      </c>
      <c r="I7235" s="513">
        <v>15</v>
      </c>
      <c r="J7235" s="236">
        <v>64629.599999999999</v>
      </c>
      <c r="K7235" s="236">
        <v>15</v>
      </c>
      <c r="L7235" s="236">
        <v>64629.599999999999</v>
      </c>
      <c r="M7235" s="236">
        <v>15</v>
      </c>
      <c r="N7235" s="236">
        <v>64629.599999999999</v>
      </c>
      <c r="O7235" s="236">
        <v>15</v>
      </c>
      <c r="P7235" s="236">
        <v>64629.599999999999</v>
      </c>
      <c r="Q7235" s="236">
        <v>15</v>
      </c>
      <c r="R7235" s="16">
        <f t="shared" si="11"/>
        <v>323148</v>
      </c>
      <c r="S7235" s="236">
        <v>75</v>
      </c>
      <c r="T7235" s="387" t="s">
        <v>1113</v>
      </c>
      <c r="U7235" s="236" t="s">
        <v>1097</v>
      </c>
      <c r="V7235" s="388" t="s">
        <v>199</v>
      </c>
    </row>
    <row r="7236" spans="1:22" s="1" customFormat="1" x14ac:dyDescent="0.3">
      <c r="A7236" s="16">
        <v>7231</v>
      </c>
      <c r="B7236" s="236" t="s">
        <v>11204</v>
      </c>
      <c r="C7236" s="236" t="s">
        <v>11205</v>
      </c>
      <c r="D7236" s="236" t="s">
        <v>11206</v>
      </c>
      <c r="E7236" s="236" t="s">
        <v>11207</v>
      </c>
      <c r="F7236" s="236"/>
      <c r="G7236" s="236" t="s">
        <v>1493</v>
      </c>
      <c r="H7236" s="513">
        <v>318259.20000000001</v>
      </c>
      <c r="I7236" s="513">
        <v>40</v>
      </c>
      <c r="J7236" s="236">
        <v>318259.20000000001</v>
      </c>
      <c r="K7236" s="236">
        <v>40</v>
      </c>
      <c r="L7236" s="236">
        <v>318259.20000000001</v>
      </c>
      <c r="M7236" s="236">
        <v>40</v>
      </c>
      <c r="N7236" s="236">
        <v>318259.20000000001</v>
      </c>
      <c r="O7236" s="236">
        <v>40</v>
      </c>
      <c r="P7236" s="236">
        <v>318259.20000000001</v>
      </c>
      <c r="Q7236" s="236">
        <v>40</v>
      </c>
      <c r="R7236" s="16">
        <f t="shared" si="11"/>
        <v>1591296</v>
      </c>
      <c r="S7236" s="236">
        <v>200</v>
      </c>
      <c r="T7236" s="387" t="s">
        <v>1113</v>
      </c>
      <c r="U7236" s="236" t="s">
        <v>268</v>
      </c>
      <c r="V7236" s="388" t="s">
        <v>199</v>
      </c>
    </row>
    <row r="7237" spans="1:22" s="1" customFormat="1" x14ac:dyDescent="0.3">
      <c r="A7237" s="16">
        <v>7232</v>
      </c>
      <c r="B7237" s="236" t="s">
        <v>417</v>
      </c>
      <c r="C7237" s="236" t="s">
        <v>1577</v>
      </c>
      <c r="D7237" s="236" t="s">
        <v>1578</v>
      </c>
      <c r="E7237" s="236" t="s">
        <v>11208</v>
      </c>
      <c r="F7237" s="236"/>
      <c r="G7237" s="236" t="s">
        <v>49</v>
      </c>
      <c r="H7237" s="513">
        <v>6224280</v>
      </c>
      <c r="I7237" s="513">
        <v>6</v>
      </c>
      <c r="J7237" s="236">
        <v>6224280</v>
      </c>
      <c r="K7237" s="236">
        <v>6</v>
      </c>
      <c r="L7237" s="236">
        <v>6224280</v>
      </c>
      <c r="M7237" s="236">
        <v>6</v>
      </c>
      <c r="N7237" s="236">
        <v>6224280</v>
      </c>
      <c r="O7237" s="236">
        <v>6</v>
      </c>
      <c r="P7237" s="236">
        <v>6224280</v>
      </c>
      <c r="Q7237" s="236">
        <v>6</v>
      </c>
      <c r="R7237" s="16">
        <f t="shared" si="11"/>
        <v>31121400</v>
      </c>
      <c r="S7237" s="236">
        <v>30</v>
      </c>
      <c r="T7237" s="387" t="s">
        <v>1113</v>
      </c>
      <c r="U7237" s="236" t="s">
        <v>1210</v>
      </c>
      <c r="V7237" s="388" t="s">
        <v>199</v>
      </c>
    </row>
    <row r="7238" spans="1:22" s="1" customFormat="1" x14ac:dyDescent="0.3">
      <c r="A7238" s="16">
        <v>7233</v>
      </c>
      <c r="B7238" s="236" t="s">
        <v>417</v>
      </c>
      <c r="C7238" s="236" t="s">
        <v>685</v>
      </c>
      <c r="D7238" s="236" t="s">
        <v>686</v>
      </c>
      <c r="E7238" s="236" t="s">
        <v>11209</v>
      </c>
      <c r="F7238" s="236"/>
      <c r="G7238" s="236" t="s">
        <v>1493</v>
      </c>
      <c r="H7238" s="513">
        <v>777437.92</v>
      </c>
      <c r="I7238" s="513">
        <v>371</v>
      </c>
      <c r="J7238" s="236">
        <v>777437.92</v>
      </c>
      <c r="K7238" s="236">
        <v>371</v>
      </c>
      <c r="L7238" s="236">
        <v>777437.92</v>
      </c>
      <c r="M7238" s="236">
        <v>371</v>
      </c>
      <c r="N7238" s="236">
        <v>777437.92</v>
      </c>
      <c r="O7238" s="236">
        <v>371</v>
      </c>
      <c r="P7238" s="236">
        <v>777437.92</v>
      </c>
      <c r="Q7238" s="236">
        <v>371</v>
      </c>
      <c r="R7238" s="16">
        <f t="shared" si="11"/>
        <v>3887189.6</v>
      </c>
      <c r="S7238" s="236">
        <v>1855</v>
      </c>
      <c r="T7238" s="387" t="s">
        <v>1113</v>
      </c>
      <c r="U7238" s="236" t="s">
        <v>11210</v>
      </c>
      <c r="V7238" s="388" t="s">
        <v>199</v>
      </c>
    </row>
    <row r="7239" spans="1:22" s="1" customFormat="1" x14ac:dyDescent="0.3">
      <c r="A7239" s="16">
        <v>7234</v>
      </c>
      <c r="B7239" s="236" t="s">
        <v>4626</v>
      </c>
      <c r="C7239" s="236" t="s">
        <v>4625</v>
      </c>
      <c r="D7239" s="236" t="s">
        <v>3918</v>
      </c>
      <c r="E7239" s="236" t="s">
        <v>16653</v>
      </c>
      <c r="F7239" s="236"/>
      <c r="G7239" s="236" t="s">
        <v>1493</v>
      </c>
      <c r="H7239" s="513">
        <v>173859.84</v>
      </c>
      <c r="I7239" s="513">
        <v>56</v>
      </c>
      <c r="J7239" s="236">
        <v>173859.84</v>
      </c>
      <c r="K7239" s="236">
        <v>56</v>
      </c>
      <c r="L7239" s="236">
        <v>173859.84</v>
      </c>
      <c r="M7239" s="236">
        <v>56</v>
      </c>
      <c r="N7239" s="236">
        <v>173859.84</v>
      </c>
      <c r="O7239" s="236">
        <v>56</v>
      </c>
      <c r="P7239" s="236">
        <v>173859.84</v>
      </c>
      <c r="Q7239" s="236">
        <v>56</v>
      </c>
      <c r="R7239" s="16">
        <f t="shared" si="11"/>
        <v>869299.19999999995</v>
      </c>
      <c r="S7239" s="236">
        <v>280</v>
      </c>
      <c r="T7239" s="387" t="s">
        <v>1113</v>
      </c>
      <c r="U7239" s="236" t="s">
        <v>11210</v>
      </c>
      <c r="V7239" s="388" t="s">
        <v>199</v>
      </c>
    </row>
    <row r="7240" spans="1:22" s="1" customFormat="1" x14ac:dyDescent="0.3">
      <c r="A7240" s="16">
        <v>7235</v>
      </c>
      <c r="B7240" s="236" t="s">
        <v>417</v>
      </c>
      <c r="C7240" s="236" t="s">
        <v>685</v>
      </c>
      <c r="D7240" s="236" t="s">
        <v>686</v>
      </c>
      <c r="E7240" s="236" t="s">
        <v>11211</v>
      </c>
      <c r="F7240" s="236"/>
      <c r="G7240" s="236" t="s">
        <v>1493</v>
      </c>
      <c r="H7240" s="513">
        <v>747479.04000000004</v>
      </c>
      <c r="I7240" s="513">
        <v>316</v>
      </c>
      <c r="J7240" s="236">
        <v>747479.04000000004</v>
      </c>
      <c r="K7240" s="236">
        <v>316</v>
      </c>
      <c r="L7240" s="236">
        <v>747479.04000000004</v>
      </c>
      <c r="M7240" s="236">
        <v>316</v>
      </c>
      <c r="N7240" s="236">
        <v>747479.04000000004</v>
      </c>
      <c r="O7240" s="236">
        <v>316</v>
      </c>
      <c r="P7240" s="236">
        <v>747479.04000000004</v>
      </c>
      <c r="Q7240" s="236">
        <v>316</v>
      </c>
      <c r="R7240" s="16">
        <f t="shared" si="11"/>
        <v>3737395.2000000002</v>
      </c>
      <c r="S7240" s="236">
        <v>1580</v>
      </c>
      <c r="T7240" s="387" t="s">
        <v>1113</v>
      </c>
      <c r="U7240" s="236" t="s">
        <v>11210</v>
      </c>
      <c r="V7240" s="388" t="s">
        <v>199</v>
      </c>
    </row>
    <row r="7241" spans="1:22" s="1" customFormat="1" x14ac:dyDescent="0.3">
      <c r="A7241" s="16">
        <v>7236</v>
      </c>
      <c r="B7241" s="236" t="s">
        <v>1590</v>
      </c>
      <c r="C7241" s="236" t="s">
        <v>8125</v>
      </c>
      <c r="D7241" s="236" t="s">
        <v>8126</v>
      </c>
      <c r="E7241" s="236" t="s">
        <v>11212</v>
      </c>
      <c r="F7241" s="236"/>
      <c r="G7241" s="236" t="s">
        <v>1493</v>
      </c>
      <c r="H7241" s="513">
        <v>1859312</v>
      </c>
      <c r="I7241" s="513">
        <v>13</v>
      </c>
      <c r="J7241" s="236">
        <v>1859312</v>
      </c>
      <c r="K7241" s="236">
        <v>13</v>
      </c>
      <c r="L7241" s="236">
        <v>1859312</v>
      </c>
      <c r="M7241" s="236">
        <v>13</v>
      </c>
      <c r="N7241" s="236">
        <v>1859312</v>
      </c>
      <c r="O7241" s="236">
        <v>13</v>
      </c>
      <c r="P7241" s="236">
        <v>1859312</v>
      </c>
      <c r="Q7241" s="236">
        <v>13</v>
      </c>
      <c r="R7241" s="16">
        <f t="shared" si="11"/>
        <v>9296560</v>
      </c>
      <c r="S7241" s="236">
        <v>65</v>
      </c>
      <c r="T7241" s="387" t="s">
        <v>1113</v>
      </c>
      <c r="U7241" s="236" t="s">
        <v>1097</v>
      </c>
      <c r="V7241" s="388" t="s">
        <v>199</v>
      </c>
    </row>
    <row r="7242" spans="1:22" s="1" customFormat="1" x14ac:dyDescent="0.3">
      <c r="A7242" s="16">
        <v>7237</v>
      </c>
      <c r="B7242" s="236" t="s">
        <v>1590</v>
      </c>
      <c r="C7242" s="236" t="s">
        <v>11213</v>
      </c>
      <c r="D7242" s="236" t="s">
        <v>11214</v>
      </c>
      <c r="E7242" s="236" t="s">
        <v>11215</v>
      </c>
      <c r="F7242" s="236"/>
      <c r="G7242" s="236" t="s">
        <v>1493</v>
      </c>
      <c r="H7242" s="513">
        <v>1473920</v>
      </c>
      <c r="I7242" s="513">
        <v>8</v>
      </c>
      <c r="J7242" s="236">
        <v>1473920</v>
      </c>
      <c r="K7242" s="236">
        <v>8</v>
      </c>
      <c r="L7242" s="236">
        <v>1473920</v>
      </c>
      <c r="M7242" s="236">
        <v>8</v>
      </c>
      <c r="N7242" s="236">
        <v>1473920</v>
      </c>
      <c r="O7242" s="236">
        <v>8</v>
      </c>
      <c r="P7242" s="236">
        <v>1473920</v>
      </c>
      <c r="Q7242" s="236">
        <v>8</v>
      </c>
      <c r="R7242" s="16">
        <f t="shared" si="11"/>
        <v>7369600</v>
      </c>
      <c r="S7242" s="236">
        <v>40</v>
      </c>
      <c r="T7242" s="387" t="s">
        <v>1113</v>
      </c>
      <c r="U7242" s="236" t="s">
        <v>1097</v>
      </c>
      <c r="V7242" s="388" t="s">
        <v>199</v>
      </c>
    </row>
    <row r="7243" spans="1:22" s="1" customFormat="1" x14ac:dyDescent="0.3">
      <c r="A7243" s="16">
        <v>7238</v>
      </c>
      <c r="B7243" s="236" t="s">
        <v>915</v>
      </c>
      <c r="C7243" s="236" t="s">
        <v>4145</v>
      </c>
      <c r="D7243" s="236" t="s">
        <v>4146</v>
      </c>
      <c r="E7243" s="236" t="s">
        <v>11216</v>
      </c>
      <c r="F7243" s="236"/>
      <c r="G7243" s="236" t="s">
        <v>1493</v>
      </c>
      <c r="H7243" s="513">
        <v>244572</v>
      </c>
      <c r="I7243" s="513">
        <v>267</v>
      </c>
      <c r="J7243" s="236">
        <v>244572</v>
      </c>
      <c r="K7243" s="236">
        <v>267</v>
      </c>
      <c r="L7243" s="236">
        <v>244572</v>
      </c>
      <c r="M7243" s="236">
        <v>267</v>
      </c>
      <c r="N7243" s="236">
        <v>244572</v>
      </c>
      <c r="O7243" s="236">
        <v>267</v>
      </c>
      <c r="P7243" s="236">
        <v>244572</v>
      </c>
      <c r="Q7243" s="236">
        <v>267</v>
      </c>
      <c r="R7243" s="16">
        <f t="shared" si="11"/>
        <v>1222860</v>
      </c>
      <c r="S7243" s="236">
        <v>1335</v>
      </c>
      <c r="T7243" s="387" t="s">
        <v>1113</v>
      </c>
      <c r="U7243" s="236" t="s">
        <v>1210</v>
      </c>
      <c r="V7243" s="388" t="s">
        <v>199</v>
      </c>
    </row>
    <row r="7244" spans="1:22" s="1" customFormat="1" x14ac:dyDescent="0.3">
      <c r="A7244" s="16">
        <v>7239</v>
      </c>
      <c r="B7244" s="236" t="s">
        <v>2853</v>
      </c>
      <c r="C7244" s="236" t="s">
        <v>2854</v>
      </c>
      <c r="D7244" s="236" t="s">
        <v>2855</v>
      </c>
      <c r="E7244" s="236" t="s">
        <v>11217</v>
      </c>
      <c r="F7244" s="236"/>
      <c r="G7244" s="236" t="s">
        <v>1493</v>
      </c>
      <c r="H7244" s="513">
        <v>4561549.4400000004</v>
      </c>
      <c r="I7244" s="513">
        <v>400</v>
      </c>
      <c r="J7244" s="236">
        <v>4561549.4400000004</v>
      </c>
      <c r="K7244" s="236">
        <v>400</v>
      </c>
      <c r="L7244" s="236">
        <v>4561549.4400000004</v>
      </c>
      <c r="M7244" s="236">
        <v>400</v>
      </c>
      <c r="N7244" s="236">
        <v>4561549.4400000004</v>
      </c>
      <c r="O7244" s="236">
        <v>400</v>
      </c>
      <c r="P7244" s="236">
        <v>4561549.4400000004</v>
      </c>
      <c r="Q7244" s="236">
        <v>400</v>
      </c>
      <c r="R7244" s="16">
        <f t="shared" si="11"/>
        <v>22807747.200000003</v>
      </c>
      <c r="S7244" s="236">
        <v>2000</v>
      </c>
      <c r="T7244" s="387" t="s">
        <v>1113</v>
      </c>
      <c r="U7244" s="236" t="s">
        <v>1097</v>
      </c>
      <c r="V7244" s="388" t="s">
        <v>199</v>
      </c>
    </row>
    <row r="7245" spans="1:22" s="1" customFormat="1" x14ac:dyDescent="0.3">
      <c r="A7245" s="16">
        <v>7240</v>
      </c>
      <c r="B7245" s="236" t="s">
        <v>1825</v>
      </c>
      <c r="C7245" s="236" t="s">
        <v>1826</v>
      </c>
      <c r="D7245" s="236" t="s">
        <v>970</v>
      </c>
      <c r="E7245" s="236" t="s">
        <v>11218</v>
      </c>
      <c r="F7245" s="236"/>
      <c r="G7245" s="236" t="s">
        <v>1493</v>
      </c>
      <c r="H7245" s="513">
        <v>764026</v>
      </c>
      <c r="I7245" s="513">
        <v>31</v>
      </c>
      <c r="J7245" s="236">
        <v>764026</v>
      </c>
      <c r="K7245" s="236">
        <v>31</v>
      </c>
      <c r="L7245" s="236">
        <v>764026</v>
      </c>
      <c r="M7245" s="236">
        <v>31</v>
      </c>
      <c r="N7245" s="236">
        <v>764026</v>
      </c>
      <c r="O7245" s="236">
        <v>31</v>
      </c>
      <c r="P7245" s="236">
        <v>764026</v>
      </c>
      <c r="Q7245" s="236">
        <v>31</v>
      </c>
      <c r="R7245" s="16">
        <f t="shared" si="11"/>
        <v>3820130</v>
      </c>
      <c r="S7245" s="236">
        <v>155</v>
      </c>
      <c r="T7245" s="387" t="s">
        <v>1113</v>
      </c>
      <c r="U7245" s="236" t="s">
        <v>1210</v>
      </c>
      <c r="V7245" s="388" t="s">
        <v>199</v>
      </c>
    </row>
    <row r="7246" spans="1:22" s="1" customFormat="1" x14ac:dyDescent="0.3">
      <c r="A7246" s="16">
        <v>7241</v>
      </c>
      <c r="B7246" s="236" t="s">
        <v>417</v>
      </c>
      <c r="C7246" s="236" t="s">
        <v>726</v>
      </c>
      <c r="D7246" s="236" t="s">
        <v>727</v>
      </c>
      <c r="E7246" s="236" t="s">
        <v>3882</v>
      </c>
      <c r="F7246" s="236"/>
      <c r="G7246" s="236" t="s">
        <v>1493</v>
      </c>
      <c r="H7246" s="513">
        <v>126000</v>
      </c>
      <c r="I7246" s="513">
        <v>30</v>
      </c>
      <c r="J7246" s="236">
        <v>126000</v>
      </c>
      <c r="K7246" s="236">
        <v>30</v>
      </c>
      <c r="L7246" s="236">
        <v>126000</v>
      </c>
      <c r="M7246" s="236">
        <v>30</v>
      </c>
      <c r="N7246" s="236">
        <v>126000</v>
      </c>
      <c r="O7246" s="236">
        <v>30</v>
      </c>
      <c r="P7246" s="236">
        <v>126000</v>
      </c>
      <c r="Q7246" s="236">
        <v>30</v>
      </c>
      <c r="R7246" s="16">
        <f t="shared" si="11"/>
        <v>630000</v>
      </c>
      <c r="S7246" s="236">
        <v>150</v>
      </c>
      <c r="T7246" s="387" t="s">
        <v>1113</v>
      </c>
      <c r="U7246" s="236" t="s">
        <v>1210</v>
      </c>
      <c r="V7246" s="388" t="s">
        <v>199</v>
      </c>
    </row>
    <row r="7247" spans="1:22" s="1" customFormat="1" x14ac:dyDescent="0.3">
      <c r="A7247" s="16">
        <v>7242</v>
      </c>
      <c r="B7247" s="236" t="s">
        <v>11219</v>
      </c>
      <c r="C7247" s="236" t="s">
        <v>11220</v>
      </c>
      <c r="D7247" s="236" t="s">
        <v>3918</v>
      </c>
      <c r="E7247" s="236" t="s">
        <v>11221</v>
      </c>
      <c r="F7247" s="236"/>
      <c r="G7247" s="236" t="s">
        <v>1493</v>
      </c>
      <c r="H7247" s="513">
        <v>4567413</v>
      </c>
      <c r="I7247" s="513">
        <v>87</v>
      </c>
      <c r="J7247" s="236">
        <v>4567413</v>
      </c>
      <c r="K7247" s="236">
        <v>87</v>
      </c>
      <c r="L7247" s="236">
        <v>4567413</v>
      </c>
      <c r="M7247" s="236">
        <v>87</v>
      </c>
      <c r="N7247" s="236">
        <v>4567413</v>
      </c>
      <c r="O7247" s="236">
        <v>87</v>
      </c>
      <c r="P7247" s="236">
        <v>4567413</v>
      </c>
      <c r="Q7247" s="236">
        <v>87</v>
      </c>
      <c r="R7247" s="16">
        <f t="shared" si="11"/>
        <v>22837065</v>
      </c>
      <c r="S7247" s="236">
        <v>435</v>
      </c>
      <c r="T7247" s="387" t="s">
        <v>1113</v>
      </c>
      <c r="U7247" s="236" t="s">
        <v>1097</v>
      </c>
      <c r="V7247" s="388" t="s">
        <v>199</v>
      </c>
    </row>
    <row r="7248" spans="1:22" s="1" customFormat="1" ht="75" x14ac:dyDescent="0.3">
      <c r="A7248" s="16">
        <v>7243</v>
      </c>
      <c r="B7248" s="236" t="s">
        <v>332</v>
      </c>
      <c r="C7248" s="236" t="s">
        <v>333</v>
      </c>
      <c r="D7248" s="236" t="s">
        <v>334</v>
      </c>
      <c r="E7248" s="236" t="s">
        <v>11248</v>
      </c>
      <c r="F7248" s="236"/>
      <c r="G7248" s="236" t="s">
        <v>9684</v>
      </c>
      <c r="H7248" s="513">
        <v>0</v>
      </c>
      <c r="I7248" s="513">
        <v>0</v>
      </c>
      <c r="J7248" s="236">
        <v>5845008</v>
      </c>
      <c r="K7248" s="236">
        <v>624</v>
      </c>
      <c r="L7248" s="236">
        <v>0</v>
      </c>
      <c r="M7248" s="236">
        <v>0</v>
      </c>
      <c r="N7248" s="236">
        <v>0</v>
      </c>
      <c r="O7248" s="236">
        <v>0</v>
      </c>
      <c r="P7248" s="236">
        <v>0</v>
      </c>
      <c r="Q7248" s="236">
        <v>0</v>
      </c>
      <c r="R7248" s="16">
        <f t="shared" si="11"/>
        <v>5845008</v>
      </c>
      <c r="S7248" s="236">
        <v>0</v>
      </c>
      <c r="T7248" s="387" t="s">
        <v>1000</v>
      </c>
      <c r="U7248" s="236" t="s">
        <v>1097</v>
      </c>
      <c r="V7248" s="388" t="s">
        <v>199</v>
      </c>
    </row>
    <row r="7249" spans="1:22" s="1" customFormat="1" ht="75" x14ac:dyDescent="0.3">
      <c r="A7249" s="16">
        <v>7244</v>
      </c>
      <c r="B7249" s="236" t="s">
        <v>332</v>
      </c>
      <c r="C7249" s="236" t="s">
        <v>333</v>
      </c>
      <c r="D7249" s="236" t="s">
        <v>334</v>
      </c>
      <c r="E7249" s="236" t="s">
        <v>11248</v>
      </c>
      <c r="F7249" s="236"/>
      <c r="G7249" s="236" t="s">
        <v>9684</v>
      </c>
      <c r="H7249" s="513">
        <v>0</v>
      </c>
      <c r="I7249" s="513">
        <v>0</v>
      </c>
      <c r="J7249" s="236">
        <v>18734000</v>
      </c>
      <c r="K7249" s="236">
        <v>2000</v>
      </c>
      <c r="L7249" s="236">
        <v>0</v>
      </c>
      <c r="M7249" s="236">
        <v>0</v>
      </c>
      <c r="N7249" s="236">
        <v>0</v>
      </c>
      <c r="O7249" s="236">
        <v>0</v>
      </c>
      <c r="P7249" s="236">
        <v>0</v>
      </c>
      <c r="Q7249" s="236">
        <v>0</v>
      </c>
      <c r="R7249" s="16">
        <f t="shared" si="11"/>
        <v>18734000</v>
      </c>
      <c r="S7249" s="236">
        <v>0</v>
      </c>
      <c r="T7249" s="387" t="s">
        <v>1000</v>
      </c>
      <c r="U7249" s="236" t="s">
        <v>1097</v>
      </c>
      <c r="V7249" s="388" t="s">
        <v>199</v>
      </c>
    </row>
    <row r="7250" spans="1:22" s="1" customFormat="1" ht="75" x14ac:dyDescent="0.3">
      <c r="A7250" s="16">
        <v>7245</v>
      </c>
      <c r="B7250" s="236" t="s">
        <v>332</v>
      </c>
      <c r="C7250" s="236" t="s">
        <v>1343</v>
      </c>
      <c r="D7250" s="236" t="s">
        <v>3594</v>
      </c>
      <c r="E7250" s="236" t="s">
        <v>11249</v>
      </c>
      <c r="F7250" s="236"/>
      <c r="G7250" s="236" t="s">
        <v>9684</v>
      </c>
      <c r="H7250" s="513">
        <v>0</v>
      </c>
      <c r="I7250" s="513">
        <v>0</v>
      </c>
      <c r="J7250" s="236">
        <v>36750000</v>
      </c>
      <c r="K7250" s="236">
        <v>1500</v>
      </c>
      <c r="L7250" s="236">
        <v>0</v>
      </c>
      <c r="M7250" s="236">
        <v>0</v>
      </c>
      <c r="N7250" s="236">
        <v>0</v>
      </c>
      <c r="O7250" s="236">
        <v>0</v>
      </c>
      <c r="P7250" s="236">
        <v>0</v>
      </c>
      <c r="Q7250" s="236">
        <v>0</v>
      </c>
      <c r="R7250" s="16">
        <f t="shared" si="11"/>
        <v>36750000</v>
      </c>
      <c r="S7250" s="236">
        <v>0</v>
      </c>
      <c r="T7250" s="387" t="s">
        <v>1000</v>
      </c>
      <c r="U7250" s="236" t="s">
        <v>1097</v>
      </c>
      <c r="V7250" s="388" t="s">
        <v>199</v>
      </c>
    </row>
    <row r="7251" spans="1:22" s="1" customFormat="1" ht="75" x14ac:dyDescent="0.3">
      <c r="A7251" s="16">
        <v>7246</v>
      </c>
      <c r="B7251" s="236" t="s">
        <v>332</v>
      </c>
      <c r="C7251" s="236" t="s">
        <v>3513</v>
      </c>
      <c r="D7251" s="236" t="s">
        <v>3514</v>
      </c>
      <c r="E7251" s="236" t="s">
        <v>11250</v>
      </c>
      <c r="F7251" s="236"/>
      <c r="G7251" s="236" t="s">
        <v>9684</v>
      </c>
      <c r="H7251" s="513">
        <v>0</v>
      </c>
      <c r="I7251" s="513">
        <v>0</v>
      </c>
      <c r="J7251" s="236">
        <v>42000000</v>
      </c>
      <c r="K7251" s="236">
        <v>2000</v>
      </c>
      <c r="L7251" s="236">
        <v>0</v>
      </c>
      <c r="M7251" s="236">
        <v>0</v>
      </c>
      <c r="N7251" s="236">
        <v>0</v>
      </c>
      <c r="O7251" s="236">
        <v>0</v>
      </c>
      <c r="P7251" s="236">
        <v>0</v>
      </c>
      <c r="Q7251" s="236">
        <v>0</v>
      </c>
      <c r="R7251" s="16">
        <f t="shared" si="11"/>
        <v>42000000</v>
      </c>
      <c r="S7251" s="236">
        <v>0</v>
      </c>
      <c r="T7251" s="387" t="s">
        <v>1000</v>
      </c>
      <c r="U7251" s="236" t="s">
        <v>1097</v>
      </c>
      <c r="V7251" s="388" t="s">
        <v>199</v>
      </c>
    </row>
    <row r="7252" spans="1:22" s="1" customFormat="1" ht="75" x14ac:dyDescent="0.3">
      <c r="A7252" s="16">
        <v>7247</v>
      </c>
      <c r="B7252" s="236" t="s">
        <v>332</v>
      </c>
      <c r="C7252" s="236" t="s">
        <v>333</v>
      </c>
      <c r="D7252" s="236" t="s">
        <v>334</v>
      </c>
      <c r="E7252" s="236" t="s">
        <v>11251</v>
      </c>
      <c r="F7252" s="236"/>
      <c r="G7252" s="236" t="s">
        <v>9684</v>
      </c>
      <c r="H7252" s="513">
        <v>0</v>
      </c>
      <c r="I7252" s="513">
        <v>0</v>
      </c>
      <c r="J7252" s="236">
        <v>39000000</v>
      </c>
      <c r="K7252" s="236">
        <v>2000</v>
      </c>
      <c r="L7252" s="236">
        <v>0</v>
      </c>
      <c r="M7252" s="236">
        <v>0</v>
      </c>
      <c r="N7252" s="236">
        <v>0</v>
      </c>
      <c r="O7252" s="236">
        <v>0</v>
      </c>
      <c r="P7252" s="236">
        <v>0</v>
      </c>
      <c r="Q7252" s="236">
        <v>0</v>
      </c>
      <c r="R7252" s="16">
        <f t="shared" si="11"/>
        <v>39000000</v>
      </c>
      <c r="S7252" s="236">
        <v>0</v>
      </c>
      <c r="T7252" s="387" t="s">
        <v>1000</v>
      </c>
      <c r="U7252" s="236" t="s">
        <v>1097</v>
      </c>
      <c r="V7252" s="388" t="s">
        <v>199</v>
      </c>
    </row>
    <row r="7253" spans="1:22" s="1" customFormat="1" ht="75" x14ac:dyDescent="0.3">
      <c r="A7253" s="16">
        <v>7248</v>
      </c>
      <c r="B7253" s="236" t="s">
        <v>332</v>
      </c>
      <c r="C7253" s="236" t="s">
        <v>1351</v>
      </c>
      <c r="D7253" s="236" t="s">
        <v>1352</v>
      </c>
      <c r="E7253" s="236" t="s">
        <v>11252</v>
      </c>
      <c r="F7253" s="236"/>
      <c r="G7253" s="236" t="s">
        <v>9684</v>
      </c>
      <c r="H7253" s="513">
        <v>0</v>
      </c>
      <c r="I7253" s="513">
        <v>0</v>
      </c>
      <c r="J7253" s="236">
        <v>36000000</v>
      </c>
      <c r="K7253" s="236">
        <v>2000</v>
      </c>
      <c r="L7253" s="236">
        <v>0</v>
      </c>
      <c r="M7253" s="236">
        <v>0</v>
      </c>
      <c r="N7253" s="236">
        <v>0</v>
      </c>
      <c r="O7253" s="236">
        <v>0</v>
      </c>
      <c r="P7253" s="236">
        <v>0</v>
      </c>
      <c r="Q7253" s="236">
        <v>0</v>
      </c>
      <c r="R7253" s="16">
        <f t="shared" si="11"/>
        <v>36000000</v>
      </c>
      <c r="S7253" s="236">
        <v>0</v>
      </c>
      <c r="T7253" s="387" t="s">
        <v>1000</v>
      </c>
      <c r="U7253" s="236" t="s">
        <v>1097</v>
      </c>
      <c r="V7253" s="388" t="s">
        <v>199</v>
      </c>
    </row>
    <row r="7254" spans="1:22" s="1" customFormat="1" ht="75" x14ac:dyDescent="0.3">
      <c r="A7254" s="16">
        <v>7249</v>
      </c>
      <c r="B7254" s="236" t="s">
        <v>332</v>
      </c>
      <c r="C7254" s="236" t="s">
        <v>1661</v>
      </c>
      <c r="D7254" s="236" t="s">
        <v>1662</v>
      </c>
      <c r="E7254" s="236" t="s">
        <v>11253</v>
      </c>
      <c r="F7254" s="236"/>
      <c r="G7254" s="236" t="s">
        <v>9684</v>
      </c>
      <c r="H7254" s="513">
        <v>0</v>
      </c>
      <c r="I7254" s="513">
        <v>0</v>
      </c>
      <c r="J7254" s="236">
        <v>15000000</v>
      </c>
      <c r="K7254" s="236">
        <v>1000</v>
      </c>
      <c r="L7254" s="236">
        <v>0</v>
      </c>
      <c r="M7254" s="236">
        <v>0</v>
      </c>
      <c r="N7254" s="236">
        <v>0</v>
      </c>
      <c r="O7254" s="236">
        <v>0</v>
      </c>
      <c r="P7254" s="236">
        <v>0</v>
      </c>
      <c r="Q7254" s="236">
        <v>0</v>
      </c>
      <c r="R7254" s="16">
        <f t="shared" si="11"/>
        <v>15000000</v>
      </c>
      <c r="S7254" s="236">
        <v>0</v>
      </c>
      <c r="T7254" s="387" t="s">
        <v>1000</v>
      </c>
      <c r="U7254" s="236" t="s">
        <v>1097</v>
      </c>
      <c r="V7254" s="388" t="s">
        <v>199</v>
      </c>
    </row>
    <row r="7255" spans="1:22" s="1" customFormat="1" ht="75" x14ac:dyDescent="0.3">
      <c r="A7255" s="16">
        <v>7250</v>
      </c>
      <c r="B7255" s="236" t="s">
        <v>332</v>
      </c>
      <c r="C7255" s="236" t="s">
        <v>333</v>
      </c>
      <c r="D7255" s="236" t="s">
        <v>334</v>
      </c>
      <c r="E7255" s="236" t="s">
        <v>11254</v>
      </c>
      <c r="F7255" s="236"/>
      <c r="G7255" s="236" t="s">
        <v>9684</v>
      </c>
      <c r="H7255" s="513">
        <v>0</v>
      </c>
      <c r="I7255" s="513">
        <v>0</v>
      </c>
      <c r="J7255" s="236">
        <v>32000000</v>
      </c>
      <c r="K7255" s="236">
        <v>2000</v>
      </c>
      <c r="L7255" s="236">
        <v>0</v>
      </c>
      <c r="M7255" s="236">
        <v>0</v>
      </c>
      <c r="N7255" s="236">
        <v>0</v>
      </c>
      <c r="O7255" s="236">
        <v>0</v>
      </c>
      <c r="P7255" s="236">
        <v>0</v>
      </c>
      <c r="Q7255" s="236">
        <v>0</v>
      </c>
      <c r="R7255" s="16">
        <f t="shared" si="11"/>
        <v>32000000</v>
      </c>
      <c r="S7255" s="236">
        <v>0</v>
      </c>
      <c r="T7255" s="387" t="s">
        <v>1000</v>
      </c>
      <c r="U7255" s="236" t="s">
        <v>1097</v>
      </c>
      <c r="V7255" s="388" t="s">
        <v>199</v>
      </c>
    </row>
    <row r="7256" spans="1:22" s="1" customFormat="1" ht="75" x14ac:dyDescent="0.3">
      <c r="A7256" s="16">
        <v>7251</v>
      </c>
      <c r="B7256" s="236" t="s">
        <v>11255</v>
      </c>
      <c r="C7256" s="236" t="s">
        <v>1343</v>
      </c>
      <c r="D7256" s="236" t="s">
        <v>11256</v>
      </c>
      <c r="E7256" s="236" t="s">
        <v>11257</v>
      </c>
      <c r="F7256" s="236"/>
      <c r="G7256" s="236" t="s">
        <v>9684</v>
      </c>
      <c r="H7256" s="513">
        <v>0</v>
      </c>
      <c r="I7256" s="513">
        <v>0</v>
      </c>
      <c r="J7256" s="236">
        <v>38000000</v>
      </c>
      <c r="K7256" s="236">
        <v>2000</v>
      </c>
      <c r="L7256" s="236">
        <v>0</v>
      </c>
      <c r="M7256" s="236">
        <v>0</v>
      </c>
      <c r="N7256" s="236">
        <v>0</v>
      </c>
      <c r="O7256" s="236">
        <v>0</v>
      </c>
      <c r="P7256" s="236">
        <v>0</v>
      </c>
      <c r="Q7256" s="236">
        <v>0</v>
      </c>
      <c r="R7256" s="16">
        <f t="shared" si="11"/>
        <v>38000000</v>
      </c>
      <c r="S7256" s="236">
        <v>0</v>
      </c>
      <c r="T7256" s="387" t="s">
        <v>1000</v>
      </c>
      <c r="U7256" s="236" t="s">
        <v>1097</v>
      </c>
      <c r="V7256" s="388" t="s">
        <v>199</v>
      </c>
    </row>
    <row r="7257" spans="1:22" s="1" customFormat="1" ht="75" x14ac:dyDescent="0.3">
      <c r="A7257" s="16">
        <v>7252</v>
      </c>
      <c r="B7257" s="236" t="s">
        <v>11255</v>
      </c>
      <c r="C7257" s="236" t="s">
        <v>1348</v>
      </c>
      <c r="D7257" s="236" t="s">
        <v>11256</v>
      </c>
      <c r="E7257" s="236" t="s">
        <v>11258</v>
      </c>
      <c r="F7257" s="236"/>
      <c r="G7257" s="236" t="s">
        <v>9684</v>
      </c>
      <c r="H7257" s="513">
        <v>0</v>
      </c>
      <c r="I7257" s="513">
        <v>0</v>
      </c>
      <c r="J7257" s="236">
        <v>46000000</v>
      </c>
      <c r="K7257" s="236">
        <v>2000</v>
      </c>
      <c r="L7257" s="236">
        <v>0</v>
      </c>
      <c r="M7257" s="236">
        <v>0</v>
      </c>
      <c r="N7257" s="236">
        <v>0</v>
      </c>
      <c r="O7257" s="236">
        <v>0</v>
      </c>
      <c r="P7257" s="236">
        <v>0</v>
      </c>
      <c r="Q7257" s="236">
        <v>0</v>
      </c>
      <c r="R7257" s="16">
        <f t="shared" si="11"/>
        <v>46000000</v>
      </c>
      <c r="S7257" s="236">
        <v>0</v>
      </c>
      <c r="T7257" s="387" t="s">
        <v>1000</v>
      </c>
      <c r="U7257" s="236" t="s">
        <v>1097</v>
      </c>
      <c r="V7257" s="388" t="s">
        <v>199</v>
      </c>
    </row>
    <row r="7258" spans="1:22" s="1" customFormat="1" ht="75" x14ac:dyDescent="0.3">
      <c r="A7258" s="16">
        <v>7253</v>
      </c>
      <c r="B7258" s="236" t="s">
        <v>11255</v>
      </c>
      <c r="C7258" s="236" t="s">
        <v>1348</v>
      </c>
      <c r="D7258" s="236" t="s">
        <v>11256</v>
      </c>
      <c r="E7258" s="236" t="s">
        <v>11259</v>
      </c>
      <c r="F7258" s="236"/>
      <c r="G7258" s="236" t="s">
        <v>9684</v>
      </c>
      <c r="H7258" s="513">
        <v>0</v>
      </c>
      <c r="I7258" s="513">
        <v>0</v>
      </c>
      <c r="J7258" s="236">
        <v>36000000</v>
      </c>
      <c r="K7258" s="236">
        <v>1500</v>
      </c>
      <c r="L7258" s="236">
        <v>0</v>
      </c>
      <c r="M7258" s="236">
        <v>0</v>
      </c>
      <c r="N7258" s="236">
        <v>0</v>
      </c>
      <c r="O7258" s="236">
        <v>0</v>
      </c>
      <c r="P7258" s="236">
        <v>0</v>
      </c>
      <c r="Q7258" s="236">
        <v>0</v>
      </c>
      <c r="R7258" s="16">
        <f t="shared" si="11"/>
        <v>36000000</v>
      </c>
      <c r="S7258" s="236">
        <v>0</v>
      </c>
      <c r="T7258" s="387" t="s">
        <v>1000</v>
      </c>
      <c r="U7258" s="236" t="s">
        <v>1097</v>
      </c>
      <c r="V7258" s="388" t="s">
        <v>199</v>
      </c>
    </row>
    <row r="7259" spans="1:22" s="1" customFormat="1" ht="75" x14ac:dyDescent="0.3">
      <c r="A7259" s="16">
        <v>7254</v>
      </c>
      <c r="B7259" s="236" t="s">
        <v>11255</v>
      </c>
      <c r="C7259" s="236" t="s">
        <v>1343</v>
      </c>
      <c r="D7259" s="236" t="s">
        <v>11256</v>
      </c>
      <c r="E7259" s="236" t="s">
        <v>16654</v>
      </c>
      <c r="F7259" s="236"/>
      <c r="G7259" s="236" t="s">
        <v>9684</v>
      </c>
      <c r="H7259" s="513">
        <v>0</v>
      </c>
      <c r="I7259" s="513">
        <v>0</v>
      </c>
      <c r="J7259" s="236">
        <v>821250</v>
      </c>
      <c r="K7259" s="236">
        <v>50</v>
      </c>
      <c r="L7259" s="236">
        <v>0</v>
      </c>
      <c r="M7259" s="236">
        <v>0</v>
      </c>
      <c r="N7259" s="236">
        <v>0</v>
      </c>
      <c r="O7259" s="236">
        <v>0</v>
      </c>
      <c r="P7259" s="236">
        <v>0</v>
      </c>
      <c r="Q7259" s="236">
        <v>0</v>
      </c>
      <c r="R7259" s="16">
        <f t="shared" si="11"/>
        <v>821250</v>
      </c>
      <c r="S7259" s="236">
        <v>0</v>
      </c>
      <c r="T7259" s="387" t="s">
        <v>1000</v>
      </c>
      <c r="U7259" s="236" t="s">
        <v>1097</v>
      </c>
      <c r="V7259" s="388" t="s">
        <v>199</v>
      </c>
    </row>
    <row r="7260" spans="1:22" s="1" customFormat="1" ht="75" x14ac:dyDescent="0.3">
      <c r="A7260" s="16">
        <v>7255</v>
      </c>
      <c r="B7260" s="236" t="s">
        <v>332</v>
      </c>
      <c r="C7260" s="236" t="s">
        <v>1351</v>
      </c>
      <c r="D7260" s="236" t="s">
        <v>1352</v>
      </c>
      <c r="E7260" s="236" t="s">
        <v>11260</v>
      </c>
      <c r="F7260" s="236"/>
      <c r="G7260" s="236" t="s">
        <v>9684</v>
      </c>
      <c r="H7260" s="513">
        <v>0</v>
      </c>
      <c r="I7260" s="513">
        <v>0</v>
      </c>
      <c r="J7260" s="236">
        <v>36750000</v>
      </c>
      <c r="K7260" s="236">
        <v>1500</v>
      </c>
      <c r="L7260" s="236">
        <v>0</v>
      </c>
      <c r="M7260" s="236">
        <v>0</v>
      </c>
      <c r="N7260" s="236">
        <v>0</v>
      </c>
      <c r="O7260" s="236">
        <v>0</v>
      </c>
      <c r="P7260" s="236">
        <v>0</v>
      </c>
      <c r="Q7260" s="236">
        <v>0</v>
      </c>
      <c r="R7260" s="16">
        <f t="shared" si="11"/>
        <v>36750000</v>
      </c>
      <c r="S7260" s="236">
        <v>0</v>
      </c>
      <c r="T7260" s="387" t="s">
        <v>1000</v>
      </c>
      <c r="U7260" s="236" t="s">
        <v>1097</v>
      </c>
      <c r="V7260" s="388" t="s">
        <v>199</v>
      </c>
    </row>
    <row r="7261" spans="1:22" s="1" customFormat="1" ht="75" x14ac:dyDescent="0.3">
      <c r="A7261" s="16">
        <v>7256</v>
      </c>
      <c r="B7261" s="236" t="s">
        <v>332</v>
      </c>
      <c r="C7261" s="236" t="s">
        <v>333</v>
      </c>
      <c r="D7261" s="236" t="s">
        <v>334</v>
      </c>
      <c r="E7261" s="236" t="s">
        <v>11261</v>
      </c>
      <c r="F7261" s="236"/>
      <c r="G7261" s="236" t="s">
        <v>9684</v>
      </c>
      <c r="H7261" s="513">
        <v>0</v>
      </c>
      <c r="I7261" s="513">
        <v>0</v>
      </c>
      <c r="J7261" s="236">
        <v>1072000</v>
      </c>
      <c r="K7261" s="236">
        <v>67</v>
      </c>
      <c r="L7261" s="236">
        <v>0</v>
      </c>
      <c r="M7261" s="236">
        <v>0</v>
      </c>
      <c r="N7261" s="236">
        <v>0</v>
      </c>
      <c r="O7261" s="236">
        <v>0</v>
      </c>
      <c r="P7261" s="236">
        <v>0</v>
      </c>
      <c r="Q7261" s="236">
        <v>0</v>
      </c>
      <c r="R7261" s="16">
        <f t="shared" si="11"/>
        <v>1072000</v>
      </c>
      <c r="S7261" s="236">
        <v>0</v>
      </c>
      <c r="T7261" s="387" t="s">
        <v>1000</v>
      </c>
      <c r="U7261" s="236" t="s">
        <v>1097</v>
      </c>
      <c r="V7261" s="388" t="s">
        <v>199</v>
      </c>
    </row>
    <row r="7262" spans="1:22" s="1" customFormat="1" ht="75" x14ac:dyDescent="0.3">
      <c r="A7262" s="16">
        <v>7257</v>
      </c>
      <c r="B7262" s="236" t="s">
        <v>332</v>
      </c>
      <c r="C7262" s="236" t="s">
        <v>333</v>
      </c>
      <c r="D7262" s="236" t="s">
        <v>334</v>
      </c>
      <c r="E7262" s="236" t="s">
        <v>11261</v>
      </c>
      <c r="F7262" s="236"/>
      <c r="G7262" s="236" t="s">
        <v>9684</v>
      </c>
      <c r="H7262" s="513">
        <v>0</v>
      </c>
      <c r="I7262" s="513">
        <v>0</v>
      </c>
      <c r="J7262" s="236">
        <v>32000000</v>
      </c>
      <c r="K7262" s="236">
        <v>2000</v>
      </c>
      <c r="L7262" s="236">
        <v>0</v>
      </c>
      <c r="M7262" s="236">
        <v>0</v>
      </c>
      <c r="N7262" s="236">
        <v>0</v>
      </c>
      <c r="O7262" s="236">
        <v>0</v>
      </c>
      <c r="P7262" s="236">
        <v>0</v>
      </c>
      <c r="Q7262" s="236">
        <v>0</v>
      </c>
      <c r="R7262" s="16">
        <f t="shared" si="11"/>
        <v>32000000</v>
      </c>
      <c r="S7262" s="236">
        <v>0</v>
      </c>
      <c r="T7262" s="387" t="s">
        <v>1000</v>
      </c>
      <c r="U7262" s="236" t="s">
        <v>1097</v>
      </c>
      <c r="V7262" s="388" t="s">
        <v>199</v>
      </c>
    </row>
    <row r="7263" spans="1:22" s="1" customFormat="1" ht="75" x14ac:dyDescent="0.3">
      <c r="A7263" s="16">
        <v>7258</v>
      </c>
      <c r="B7263" s="236" t="s">
        <v>332</v>
      </c>
      <c r="C7263" s="236" t="s">
        <v>333</v>
      </c>
      <c r="D7263" s="236" t="s">
        <v>334</v>
      </c>
      <c r="E7263" s="236" t="s">
        <v>11261</v>
      </c>
      <c r="F7263" s="236"/>
      <c r="G7263" s="236" t="s">
        <v>9684</v>
      </c>
      <c r="H7263" s="513">
        <v>0</v>
      </c>
      <c r="I7263" s="513">
        <v>0</v>
      </c>
      <c r="J7263" s="236">
        <v>16000000</v>
      </c>
      <c r="K7263" s="236">
        <v>1000</v>
      </c>
      <c r="L7263" s="236">
        <v>0</v>
      </c>
      <c r="M7263" s="236">
        <v>0</v>
      </c>
      <c r="N7263" s="236">
        <v>0</v>
      </c>
      <c r="O7263" s="236">
        <v>0</v>
      </c>
      <c r="P7263" s="236">
        <v>0</v>
      </c>
      <c r="Q7263" s="236">
        <v>0</v>
      </c>
      <c r="R7263" s="16">
        <f t="shared" si="11"/>
        <v>16000000</v>
      </c>
      <c r="S7263" s="236">
        <v>0</v>
      </c>
      <c r="T7263" s="387" t="s">
        <v>1000</v>
      </c>
      <c r="U7263" s="236" t="s">
        <v>1097</v>
      </c>
      <c r="V7263" s="388" t="s">
        <v>199</v>
      </c>
    </row>
    <row r="7264" spans="1:22" s="1" customFormat="1" ht="75" x14ac:dyDescent="0.3">
      <c r="A7264" s="16">
        <v>7259</v>
      </c>
      <c r="B7264" s="236" t="s">
        <v>332</v>
      </c>
      <c r="C7264" s="236" t="s">
        <v>1661</v>
      </c>
      <c r="D7264" s="236" t="s">
        <v>1662</v>
      </c>
      <c r="E7264" s="236" t="s">
        <v>11248</v>
      </c>
      <c r="F7264" s="236"/>
      <c r="G7264" s="236" t="s">
        <v>9684</v>
      </c>
      <c r="H7264" s="513">
        <v>0</v>
      </c>
      <c r="I7264" s="513">
        <v>0</v>
      </c>
      <c r="J7264" s="236">
        <v>7800000</v>
      </c>
      <c r="K7264" s="236">
        <v>1000</v>
      </c>
      <c r="L7264" s="236">
        <v>0</v>
      </c>
      <c r="M7264" s="236">
        <v>0</v>
      </c>
      <c r="N7264" s="236">
        <v>0</v>
      </c>
      <c r="O7264" s="236">
        <v>0</v>
      </c>
      <c r="P7264" s="236">
        <v>0</v>
      </c>
      <c r="Q7264" s="236">
        <v>0</v>
      </c>
      <c r="R7264" s="16">
        <f t="shared" si="11"/>
        <v>7800000</v>
      </c>
      <c r="S7264" s="236">
        <v>0</v>
      </c>
      <c r="T7264" s="387" t="s">
        <v>1000</v>
      </c>
      <c r="U7264" s="236" t="s">
        <v>1097</v>
      </c>
      <c r="V7264" s="388" t="s">
        <v>199</v>
      </c>
    </row>
    <row r="7265" spans="1:22" s="1" customFormat="1" ht="75" x14ac:dyDescent="0.3">
      <c r="A7265" s="16">
        <v>7260</v>
      </c>
      <c r="B7265" s="236" t="s">
        <v>332</v>
      </c>
      <c r="C7265" s="236" t="s">
        <v>1661</v>
      </c>
      <c r="D7265" s="236" t="s">
        <v>1662</v>
      </c>
      <c r="E7265" s="236" t="s">
        <v>11248</v>
      </c>
      <c r="F7265" s="236"/>
      <c r="G7265" s="236" t="s">
        <v>9684</v>
      </c>
      <c r="H7265" s="513">
        <v>0</v>
      </c>
      <c r="I7265" s="513">
        <v>0</v>
      </c>
      <c r="J7265" s="236">
        <v>1833000</v>
      </c>
      <c r="K7265" s="236">
        <v>235</v>
      </c>
      <c r="L7265" s="236">
        <v>0</v>
      </c>
      <c r="M7265" s="236">
        <v>0</v>
      </c>
      <c r="N7265" s="236">
        <v>0</v>
      </c>
      <c r="O7265" s="236">
        <v>0</v>
      </c>
      <c r="P7265" s="236">
        <v>0</v>
      </c>
      <c r="Q7265" s="236">
        <v>0</v>
      </c>
      <c r="R7265" s="16">
        <f t="shared" si="11"/>
        <v>1833000</v>
      </c>
      <c r="S7265" s="236">
        <v>0</v>
      </c>
      <c r="T7265" s="387" t="s">
        <v>1000</v>
      </c>
      <c r="U7265" s="236" t="s">
        <v>1097</v>
      </c>
      <c r="V7265" s="388" t="s">
        <v>199</v>
      </c>
    </row>
    <row r="7266" spans="1:22" s="1" customFormat="1" ht="56.25" x14ac:dyDescent="0.3">
      <c r="A7266" s="16">
        <v>7261</v>
      </c>
      <c r="B7266" s="236" t="s">
        <v>993</v>
      </c>
      <c r="C7266" s="236" t="s">
        <v>3201</v>
      </c>
      <c r="D7266" s="236" t="s">
        <v>1889</v>
      </c>
      <c r="E7266" s="236" t="s">
        <v>11262</v>
      </c>
      <c r="F7266" s="236"/>
      <c r="G7266" s="236" t="s">
        <v>1493</v>
      </c>
      <c r="H7266" s="513">
        <v>1071308.28</v>
      </c>
      <c r="I7266" s="513">
        <v>10</v>
      </c>
      <c r="J7266" s="236">
        <v>0</v>
      </c>
      <c r="K7266" s="236">
        <v>0</v>
      </c>
      <c r="L7266" s="236">
        <v>0</v>
      </c>
      <c r="M7266" s="236">
        <v>0</v>
      </c>
      <c r="N7266" s="236">
        <v>0</v>
      </c>
      <c r="O7266" s="236">
        <v>0</v>
      </c>
      <c r="P7266" s="236">
        <v>0</v>
      </c>
      <c r="Q7266" s="236">
        <v>0</v>
      </c>
      <c r="R7266" s="16">
        <f t="shared" si="11"/>
        <v>1071308.28</v>
      </c>
      <c r="S7266" s="236">
        <v>10</v>
      </c>
      <c r="T7266" s="387" t="s">
        <v>9133</v>
      </c>
      <c r="U7266" s="236" t="s">
        <v>83</v>
      </c>
      <c r="V7266" s="388" t="s">
        <v>199</v>
      </c>
    </row>
    <row r="7267" spans="1:22" s="1" customFormat="1" ht="56.25" x14ac:dyDescent="0.3">
      <c r="A7267" s="16">
        <v>7262</v>
      </c>
      <c r="B7267" s="236" t="s">
        <v>2941</v>
      </c>
      <c r="C7267" s="236" t="s">
        <v>2942</v>
      </c>
      <c r="D7267" s="236" t="s">
        <v>1333</v>
      </c>
      <c r="E7267" s="236" t="s">
        <v>11263</v>
      </c>
      <c r="F7267" s="236"/>
      <c r="G7267" s="236" t="s">
        <v>1493</v>
      </c>
      <c r="H7267" s="513">
        <v>2607911.3130000001</v>
      </c>
      <c r="I7267" s="513">
        <v>1</v>
      </c>
      <c r="J7267" s="236">
        <v>0</v>
      </c>
      <c r="K7267" s="236">
        <v>0</v>
      </c>
      <c r="L7267" s="236">
        <v>0</v>
      </c>
      <c r="M7267" s="236">
        <v>0</v>
      </c>
      <c r="N7267" s="236">
        <v>0</v>
      </c>
      <c r="O7267" s="236">
        <v>0</v>
      </c>
      <c r="P7267" s="236">
        <v>0</v>
      </c>
      <c r="Q7267" s="236">
        <v>0</v>
      </c>
      <c r="R7267" s="16">
        <f t="shared" si="11"/>
        <v>2607911.3130000001</v>
      </c>
      <c r="S7267" s="236">
        <v>1</v>
      </c>
      <c r="T7267" s="387" t="s">
        <v>9133</v>
      </c>
      <c r="U7267" s="236" t="s">
        <v>83</v>
      </c>
      <c r="V7267" s="388" t="s">
        <v>199</v>
      </c>
    </row>
    <row r="7268" spans="1:22" s="1" customFormat="1" ht="56.25" x14ac:dyDescent="0.3">
      <c r="A7268" s="16">
        <v>7263</v>
      </c>
      <c r="B7268" s="236" t="s">
        <v>993</v>
      </c>
      <c r="C7268" s="236" t="s">
        <v>1540</v>
      </c>
      <c r="D7268" s="236" t="s">
        <v>1541</v>
      </c>
      <c r="E7268" s="236" t="s">
        <v>16655</v>
      </c>
      <c r="F7268" s="236"/>
      <c r="G7268" s="236" t="s">
        <v>1493</v>
      </c>
      <c r="H7268" s="513">
        <v>422782.58400000003</v>
      </c>
      <c r="I7268" s="513">
        <v>8</v>
      </c>
      <c r="J7268" s="236">
        <v>0</v>
      </c>
      <c r="K7268" s="236">
        <v>0</v>
      </c>
      <c r="L7268" s="236">
        <v>0</v>
      </c>
      <c r="M7268" s="236">
        <v>0</v>
      </c>
      <c r="N7268" s="236">
        <v>0</v>
      </c>
      <c r="O7268" s="236">
        <v>0</v>
      </c>
      <c r="P7268" s="236">
        <v>0</v>
      </c>
      <c r="Q7268" s="236">
        <v>0</v>
      </c>
      <c r="R7268" s="16">
        <f t="shared" si="11"/>
        <v>422782.58400000003</v>
      </c>
      <c r="S7268" s="236">
        <v>8</v>
      </c>
      <c r="T7268" s="387" t="s">
        <v>9133</v>
      </c>
      <c r="U7268" s="236" t="s">
        <v>83</v>
      </c>
      <c r="V7268" s="388" t="s">
        <v>199</v>
      </c>
    </row>
    <row r="7269" spans="1:22" s="1" customFormat="1" ht="56.25" x14ac:dyDescent="0.3">
      <c r="A7269" s="16">
        <v>7264</v>
      </c>
      <c r="B7269" s="236" t="s">
        <v>3885</v>
      </c>
      <c r="C7269" s="236" t="s">
        <v>3886</v>
      </c>
      <c r="D7269" s="236" t="s">
        <v>3887</v>
      </c>
      <c r="E7269" s="236" t="s">
        <v>16656</v>
      </c>
      <c r="F7269" s="236"/>
      <c r="G7269" s="236" t="s">
        <v>1493</v>
      </c>
      <c r="H7269" s="513">
        <v>787500</v>
      </c>
      <c r="I7269" s="513">
        <v>1</v>
      </c>
      <c r="J7269" s="236">
        <v>0</v>
      </c>
      <c r="K7269" s="236">
        <v>0</v>
      </c>
      <c r="L7269" s="236">
        <v>0</v>
      </c>
      <c r="M7269" s="236">
        <v>0</v>
      </c>
      <c r="N7269" s="236">
        <v>0</v>
      </c>
      <c r="O7269" s="236">
        <v>0</v>
      </c>
      <c r="P7269" s="236">
        <v>0</v>
      </c>
      <c r="Q7269" s="236">
        <v>0</v>
      </c>
      <c r="R7269" s="16">
        <f t="shared" si="11"/>
        <v>787500</v>
      </c>
      <c r="S7269" s="236">
        <v>1</v>
      </c>
      <c r="T7269" s="387" t="s">
        <v>9133</v>
      </c>
      <c r="U7269" s="236" t="s">
        <v>1523</v>
      </c>
      <c r="V7269" s="388" t="s">
        <v>199</v>
      </c>
    </row>
    <row r="7270" spans="1:22" s="1" customFormat="1" ht="56.25" x14ac:dyDescent="0.3">
      <c r="A7270" s="16">
        <v>7265</v>
      </c>
      <c r="B7270" s="236" t="s">
        <v>3408</v>
      </c>
      <c r="C7270" s="236" t="s">
        <v>3149</v>
      </c>
      <c r="D7270" s="236" t="s">
        <v>3409</v>
      </c>
      <c r="E7270" s="236" t="s">
        <v>16657</v>
      </c>
      <c r="F7270" s="236"/>
      <c r="G7270" s="236" t="s">
        <v>1493</v>
      </c>
      <c r="H7270" s="513">
        <v>772327.75199999998</v>
      </c>
      <c r="I7270" s="513">
        <v>1</v>
      </c>
      <c r="J7270" s="236">
        <v>0</v>
      </c>
      <c r="K7270" s="236">
        <v>0</v>
      </c>
      <c r="L7270" s="236">
        <v>0</v>
      </c>
      <c r="M7270" s="236">
        <v>0</v>
      </c>
      <c r="N7270" s="236">
        <v>0</v>
      </c>
      <c r="O7270" s="236">
        <v>0</v>
      </c>
      <c r="P7270" s="236">
        <v>0</v>
      </c>
      <c r="Q7270" s="236">
        <v>0</v>
      </c>
      <c r="R7270" s="16">
        <f t="shared" si="11"/>
        <v>772327.75199999998</v>
      </c>
      <c r="S7270" s="236">
        <v>1</v>
      </c>
      <c r="T7270" s="387" t="s">
        <v>9133</v>
      </c>
      <c r="U7270" s="236" t="s">
        <v>1523</v>
      </c>
      <c r="V7270" s="388" t="s">
        <v>199</v>
      </c>
    </row>
    <row r="7271" spans="1:22" s="1" customFormat="1" ht="56.25" x14ac:dyDescent="0.3">
      <c r="A7271" s="16">
        <v>7266</v>
      </c>
      <c r="B7271" s="236" t="s">
        <v>66</v>
      </c>
      <c r="C7271" s="236" t="s">
        <v>67</v>
      </c>
      <c r="D7271" s="236" t="s">
        <v>91</v>
      </c>
      <c r="E7271" s="236" t="s">
        <v>11264</v>
      </c>
      <c r="F7271" s="236"/>
      <c r="G7271" s="236" t="s">
        <v>1493</v>
      </c>
      <c r="H7271" s="513">
        <v>3243595.173</v>
      </c>
      <c r="I7271" s="513">
        <v>1</v>
      </c>
      <c r="J7271" s="236">
        <v>0</v>
      </c>
      <c r="K7271" s="236">
        <v>0</v>
      </c>
      <c r="L7271" s="236">
        <v>0</v>
      </c>
      <c r="M7271" s="236">
        <v>0</v>
      </c>
      <c r="N7271" s="236">
        <v>0</v>
      </c>
      <c r="O7271" s="236">
        <v>0</v>
      </c>
      <c r="P7271" s="236">
        <v>0</v>
      </c>
      <c r="Q7271" s="236">
        <v>0</v>
      </c>
      <c r="R7271" s="16">
        <f t="shared" si="11"/>
        <v>3243595.173</v>
      </c>
      <c r="S7271" s="236">
        <v>1</v>
      </c>
      <c r="T7271" s="387" t="s">
        <v>9133</v>
      </c>
      <c r="U7271" s="236" t="s">
        <v>61</v>
      </c>
      <c r="V7271" s="388" t="s">
        <v>199</v>
      </c>
    </row>
    <row r="7272" spans="1:22" s="1" customFormat="1" ht="56.25" x14ac:dyDescent="0.3">
      <c r="A7272" s="16">
        <v>7267</v>
      </c>
      <c r="B7272" s="236" t="s">
        <v>66</v>
      </c>
      <c r="C7272" s="236" t="s">
        <v>67</v>
      </c>
      <c r="D7272" s="236" t="s">
        <v>91</v>
      </c>
      <c r="E7272" s="236" t="s">
        <v>11265</v>
      </c>
      <c r="F7272" s="236"/>
      <c r="G7272" s="236" t="s">
        <v>1493</v>
      </c>
      <c r="H7272" s="513">
        <v>3243595.173</v>
      </c>
      <c r="I7272" s="513">
        <v>1</v>
      </c>
      <c r="J7272" s="236">
        <v>0</v>
      </c>
      <c r="K7272" s="236">
        <v>0</v>
      </c>
      <c r="L7272" s="236">
        <v>0</v>
      </c>
      <c r="M7272" s="236">
        <v>0</v>
      </c>
      <c r="N7272" s="236">
        <v>0</v>
      </c>
      <c r="O7272" s="236">
        <v>0</v>
      </c>
      <c r="P7272" s="236">
        <v>0</v>
      </c>
      <c r="Q7272" s="236">
        <v>0</v>
      </c>
      <c r="R7272" s="16">
        <f t="shared" si="11"/>
        <v>3243595.173</v>
      </c>
      <c r="S7272" s="236">
        <v>1</v>
      </c>
      <c r="T7272" s="387" t="s">
        <v>9133</v>
      </c>
      <c r="U7272" s="236" t="s">
        <v>61</v>
      </c>
      <c r="V7272" s="388" t="s">
        <v>199</v>
      </c>
    </row>
    <row r="7273" spans="1:22" s="1" customFormat="1" ht="56.25" x14ac:dyDescent="0.3">
      <c r="A7273" s="16">
        <v>7268</v>
      </c>
      <c r="B7273" s="236" t="s">
        <v>5344</v>
      </c>
      <c r="C7273" s="236" t="s">
        <v>5345</v>
      </c>
      <c r="D7273" s="236" t="s">
        <v>5346</v>
      </c>
      <c r="E7273" s="236" t="s">
        <v>11266</v>
      </c>
      <c r="F7273" s="236"/>
      <c r="G7273" s="236" t="s">
        <v>1493</v>
      </c>
      <c r="H7273" s="513">
        <v>2046634.8525</v>
      </c>
      <c r="I7273" s="513">
        <v>3</v>
      </c>
      <c r="J7273" s="236">
        <v>0</v>
      </c>
      <c r="K7273" s="236">
        <v>0</v>
      </c>
      <c r="L7273" s="236">
        <v>0</v>
      </c>
      <c r="M7273" s="236">
        <v>0</v>
      </c>
      <c r="N7273" s="236">
        <v>0</v>
      </c>
      <c r="O7273" s="236">
        <v>0</v>
      </c>
      <c r="P7273" s="236">
        <v>0</v>
      </c>
      <c r="Q7273" s="236">
        <v>0</v>
      </c>
      <c r="R7273" s="16">
        <f t="shared" si="11"/>
        <v>2046634.8525</v>
      </c>
      <c r="S7273" s="236">
        <v>3</v>
      </c>
      <c r="T7273" s="387" t="s">
        <v>9133</v>
      </c>
      <c r="U7273" s="236" t="s">
        <v>11267</v>
      </c>
      <c r="V7273" s="388" t="s">
        <v>199</v>
      </c>
    </row>
    <row r="7274" spans="1:22" s="1" customFormat="1" ht="56.25" x14ac:dyDescent="0.3">
      <c r="A7274" s="16">
        <v>7269</v>
      </c>
      <c r="B7274" s="236" t="s">
        <v>1193</v>
      </c>
      <c r="C7274" s="236" t="s">
        <v>8070</v>
      </c>
      <c r="D7274" s="236" t="s">
        <v>8071</v>
      </c>
      <c r="E7274" s="236" t="s">
        <v>16658</v>
      </c>
      <c r="F7274" s="236"/>
      <c r="G7274" s="236" t="s">
        <v>1493</v>
      </c>
      <c r="H7274" s="513">
        <v>427339.22700000001</v>
      </c>
      <c r="I7274" s="513">
        <v>2</v>
      </c>
      <c r="J7274" s="236">
        <v>0</v>
      </c>
      <c r="K7274" s="236">
        <v>0</v>
      </c>
      <c r="L7274" s="236">
        <v>0</v>
      </c>
      <c r="M7274" s="236">
        <v>0</v>
      </c>
      <c r="N7274" s="236">
        <v>0</v>
      </c>
      <c r="O7274" s="236">
        <v>0</v>
      </c>
      <c r="P7274" s="236">
        <v>0</v>
      </c>
      <c r="Q7274" s="236">
        <v>0</v>
      </c>
      <c r="R7274" s="16">
        <f t="shared" si="11"/>
        <v>427339.22700000001</v>
      </c>
      <c r="S7274" s="236">
        <v>2</v>
      </c>
      <c r="T7274" s="387" t="s">
        <v>9133</v>
      </c>
      <c r="U7274" s="236" t="s">
        <v>61</v>
      </c>
      <c r="V7274" s="388" t="s">
        <v>199</v>
      </c>
    </row>
    <row r="7275" spans="1:22" s="1" customFormat="1" ht="56.25" x14ac:dyDescent="0.3">
      <c r="A7275" s="16">
        <v>7270</v>
      </c>
      <c r="B7275" s="236" t="s">
        <v>4148</v>
      </c>
      <c r="C7275" s="236" t="s">
        <v>2959</v>
      </c>
      <c r="D7275" s="236" t="s">
        <v>2984</v>
      </c>
      <c r="E7275" s="236" t="s">
        <v>16659</v>
      </c>
      <c r="F7275" s="236"/>
      <c r="G7275" s="236" t="s">
        <v>1493</v>
      </c>
      <c r="H7275" s="513">
        <v>313110.10499999998</v>
      </c>
      <c r="I7275" s="513">
        <v>1</v>
      </c>
      <c r="J7275" s="236">
        <v>0</v>
      </c>
      <c r="K7275" s="236">
        <v>0</v>
      </c>
      <c r="L7275" s="236">
        <v>0</v>
      </c>
      <c r="M7275" s="236">
        <v>0</v>
      </c>
      <c r="N7275" s="236">
        <v>0</v>
      </c>
      <c r="O7275" s="236">
        <v>0</v>
      </c>
      <c r="P7275" s="236">
        <v>0</v>
      </c>
      <c r="Q7275" s="236">
        <v>0</v>
      </c>
      <c r="R7275" s="16">
        <f t="shared" si="11"/>
        <v>313110.10499999998</v>
      </c>
      <c r="S7275" s="236">
        <v>1</v>
      </c>
      <c r="T7275" s="387" t="s">
        <v>9133</v>
      </c>
      <c r="U7275" s="236" t="s">
        <v>11267</v>
      </c>
      <c r="V7275" s="388" t="s">
        <v>199</v>
      </c>
    </row>
    <row r="7276" spans="1:22" s="1" customFormat="1" ht="56.25" x14ac:dyDescent="0.3">
      <c r="A7276" s="16">
        <v>7271</v>
      </c>
      <c r="B7276" s="236" t="s">
        <v>4148</v>
      </c>
      <c r="C7276" s="236" t="s">
        <v>2959</v>
      </c>
      <c r="D7276" s="236" t="s">
        <v>2984</v>
      </c>
      <c r="E7276" s="236" t="s">
        <v>16660</v>
      </c>
      <c r="F7276" s="236"/>
      <c r="G7276" s="236" t="s">
        <v>1493</v>
      </c>
      <c r="H7276" s="513">
        <v>313110.10499999998</v>
      </c>
      <c r="I7276" s="513">
        <v>1</v>
      </c>
      <c r="J7276" s="236">
        <v>0</v>
      </c>
      <c r="K7276" s="236">
        <v>0</v>
      </c>
      <c r="L7276" s="236">
        <v>0</v>
      </c>
      <c r="M7276" s="236">
        <v>0</v>
      </c>
      <c r="N7276" s="236">
        <v>0</v>
      </c>
      <c r="O7276" s="236">
        <v>0</v>
      </c>
      <c r="P7276" s="236">
        <v>0</v>
      </c>
      <c r="Q7276" s="236">
        <v>0</v>
      </c>
      <c r="R7276" s="16">
        <f t="shared" si="11"/>
        <v>313110.10499999998</v>
      </c>
      <c r="S7276" s="236">
        <v>1</v>
      </c>
      <c r="T7276" s="387" t="s">
        <v>9133</v>
      </c>
      <c r="U7276" s="236" t="s">
        <v>11267</v>
      </c>
      <c r="V7276" s="388" t="s">
        <v>199</v>
      </c>
    </row>
    <row r="7277" spans="1:22" s="1" customFormat="1" ht="56.25" x14ac:dyDescent="0.3">
      <c r="A7277" s="16">
        <v>7272</v>
      </c>
      <c r="B7277" s="236" t="s">
        <v>781</v>
      </c>
      <c r="C7277" s="236" t="s">
        <v>782</v>
      </c>
      <c r="D7277" s="236" t="s">
        <v>783</v>
      </c>
      <c r="E7277" s="236" t="s">
        <v>16661</v>
      </c>
      <c r="F7277" s="236"/>
      <c r="G7277" s="236" t="s">
        <v>1493</v>
      </c>
      <c r="H7277" s="513">
        <v>4130.1540000000005</v>
      </c>
      <c r="I7277" s="513">
        <v>4</v>
      </c>
      <c r="J7277" s="236">
        <v>0</v>
      </c>
      <c r="K7277" s="236">
        <v>0</v>
      </c>
      <c r="L7277" s="236">
        <v>0</v>
      </c>
      <c r="M7277" s="236">
        <v>0</v>
      </c>
      <c r="N7277" s="236">
        <v>0</v>
      </c>
      <c r="O7277" s="236">
        <v>0</v>
      </c>
      <c r="P7277" s="236">
        <v>0</v>
      </c>
      <c r="Q7277" s="236">
        <v>0</v>
      </c>
      <c r="R7277" s="16">
        <f t="shared" si="11"/>
        <v>4130.1540000000005</v>
      </c>
      <c r="S7277" s="236">
        <v>4</v>
      </c>
      <c r="T7277" s="387" t="s">
        <v>9133</v>
      </c>
      <c r="U7277" s="236" t="s">
        <v>83</v>
      </c>
      <c r="V7277" s="388" t="s">
        <v>199</v>
      </c>
    </row>
    <row r="7278" spans="1:22" s="1" customFormat="1" ht="56.25" x14ac:dyDescent="0.3">
      <c r="A7278" s="16">
        <v>7273</v>
      </c>
      <c r="B7278" s="236" t="s">
        <v>9053</v>
      </c>
      <c r="C7278" s="236" t="s">
        <v>11268</v>
      </c>
      <c r="D7278" s="236" t="s">
        <v>1501</v>
      </c>
      <c r="E7278" s="236" t="s">
        <v>16662</v>
      </c>
      <c r="F7278" s="236"/>
      <c r="G7278" s="236" t="s">
        <v>1493</v>
      </c>
      <c r="H7278" s="513">
        <v>355475.15850000002</v>
      </c>
      <c r="I7278" s="513">
        <v>1</v>
      </c>
      <c r="J7278" s="236">
        <v>0</v>
      </c>
      <c r="K7278" s="236">
        <v>0</v>
      </c>
      <c r="L7278" s="236">
        <v>0</v>
      </c>
      <c r="M7278" s="236">
        <v>0</v>
      </c>
      <c r="N7278" s="236">
        <v>0</v>
      </c>
      <c r="O7278" s="236">
        <v>0</v>
      </c>
      <c r="P7278" s="236">
        <v>0</v>
      </c>
      <c r="Q7278" s="236">
        <v>0</v>
      </c>
      <c r="R7278" s="16">
        <f t="shared" si="11"/>
        <v>355475.15850000002</v>
      </c>
      <c r="S7278" s="236">
        <v>1</v>
      </c>
      <c r="T7278" s="387" t="s">
        <v>9133</v>
      </c>
      <c r="U7278" s="236" t="s">
        <v>11267</v>
      </c>
      <c r="V7278" s="388" t="s">
        <v>199</v>
      </c>
    </row>
    <row r="7279" spans="1:22" s="1" customFormat="1" ht="56.25" x14ac:dyDescent="0.3">
      <c r="A7279" s="16">
        <v>7274</v>
      </c>
      <c r="B7279" s="236" t="s">
        <v>16663</v>
      </c>
      <c r="C7279" s="236" t="s">
        <v>16664</v>
      </c>
      <c r="D7279" s="236" t="s">
        <v>1501</v>
      </c>
      <c r="E7279" s="236" t="s">
        <v>16665</v>
      </c>
      <c r="F7279" s="236"/>
      <c r="G7279" s="236" t="s">
        <v>1493</v>
      </c>
      <c r="H7279" s="513">
        <v>13975.5735</v>
      </c>
      <c r="I7279" s="513">
        <v>1</v>
      </c>
      <c r="J7279" s="236">
        <v>0</v>
      </c>
      <c r="K7279" s="236">
        <v>0</v>
      </c>
      <c r="L7279" s="236">
        <v>0</v>
      </c>
      <c r="M7279" s="236">
        <v>0</v>
      </c>
      <c r="N7279" s="236">
        <v>0</v>
      </c>
      <c r="O7279" s="236">
        <v>0</v>
      </c>
      <c r="P7279" s="236">
        <v>0</v>
      </c>
      <c r="Q7279" s="236">
        <v>0</v>
      </c>
      <c r="R7279" s="16">
        <f t="shared" si="11"/>
        <v>13975.5735</v>
      </c>
      <c r="S7279" s="236">
        <v>1</v>
      </c>
      <c r="T7279" s="387" t="s">
        <v>9133</v>
      </c>
      <c r="U7279" s="236" t="s">
        <v>11267</v>
      </c>
      <c r="V7279" s="388" t="s">
        <v>199</v>
      </c>
    </row>
    <row r="7280" spans="1:22" s="1" customFormat="1" ht="56.25" x14ac:dyDescent="0.3">
      <c r="A7280" s="16">
        <v>7275</v>
      </c>
      <c r="B7280" s="236" t="s">
        <v>3289</v>
      </c>
      <c r="C7280" s="236" t="s">
        <v>16666</v>
      </c>
      <c r="D7280" s="236" t="s">
        <v>1501</v>
      </c>
      <c r="E7280" s="236" t="s">
        <v>16667</v>
      </c>
      <c r="F7280" s="236"/>
      <c r="G7280" s="236" t="s">
        <v>1493</v>
      </c>
      <c r="H7280" s="513">
        <v>252378.32550000001</v>
      </c>
      <c r="I7280" s="513">
        <v>1</v>
      </c>
      <c r="J7280" s="236">
        <v>0</v>
      </c>
      <c r="K7280" s="236">
        <v>0</v>
      </c>
      <c r="L7280" s="236">
        <v>0</v>
      </c>
      <c r="M7280" s="236">
        <v>0</v>
      </c>
      <c r="N7280" s="236">
        <v>0</v>
      </c>
      <c r="O7280" s="236">
        <v>0</v>
      </c>
      <c r="P7280" s="236">
        <v>0</v>
      </c>
      <c r="Q7280" s="236">
        <v>0</v>
      </c>
      <c r="R7280" s="16">
        <f t="shared" ref="R7280:R7343" si="12">H7280+J7280+L7280+N7280+P7280</f>
        <v>252378.32550000001</v>
      </c>
      <c r="S7280" s="236">
        <v>1</v>
      </c>
      <c r="T7280" s="387" t="s">
        <v>9133</v>
      </c>
      <c r="U7280" s="236" t="s">
        <v>11267</v>
      </c>
      <c r="V7280" s="388" t="s">
        <v>199</v>
      </c>
    </row>
    <row r="7281" spans="1:22" s="1" customFormat="1" ht="56.25" x14ac:dyDescent="0.3">
      <c r="A7281" s="16">
        <v>7276</v>
      </c>
      <c r="B7281" s="236" t="s">
        <v>11269</v>
      </c>
      <c r="C7281" s="236" t="s">
        <v>11270</v>
      </c>
      <c r="D7281" s="236" t="s">
        <v>1501</v>
      </c>
      <c r="E7281" s="236" t="s">
        <v>16668</v>
      </c>
      <c r="F7281" s="236"/>
      <c r="G7281" s="236" t="s">
        <v>49</v>
      </c>
      <c r="H7281" s="513">
        <v>131002.71450000002</v>
      </c>
      <c r="I7281" s="513">
        <v>1</v>
      </c>
      <c r="J7281" s="236">
        <v>0</v>
      </c>
      <c r="K7281" s="236">
        <v>0</v>
      </c>
      <c r="L7281" s="236">
        <v>0</v>
      </c>
      <c r="M7281" s="236">
        <v>0</v>
      </c>
      <c r="N7281" s="236">
        <v>0</v>
      </c>
      <c r="O7281" s="236">
        <v>0</v>
      </c>
      <c r="P7281" s="236">
        <v>0</v>
      </c>
      <c r="Q7281" s="236">
        <v>0</v>
      </c>
      <c r="R7281" s="16">
        <f t="shared" si="12"/>
        <v>131002.71450000002</v>
      </c>
      <c r="S7281" s="236">
        <v>1</v>
      </c>
      <c r="T7281" s="387" t="s">
        <v>9133</v>
      </c>
      <c r="U7281" s="236" t="s">
        <v>11267</v>
      </c>
      <c r="V7281" s="388" t="s">
        <v>199</v>
      </c>
    </row>
    <row r="7282" spans="1:22" s="1" customFormat="1" ht="56.25" x14ac:dyDescent="0.3">
      <c r="A7282" s="16">
        <v>7277</v>
      </c>
      <c r="B7282" s="236" t="s">
        <v>16669</v>
      </c>
      <c r="C7282" s="236" t="s">
        <v>16670</v>
      </c>
      <c r="D7282" s="236" t="s">
        <v>1501</v>
      </c>
      <c r="E7282" s="236" t="s">
        <v>16671</v>
      </c>
      <c r="F7282" s="236"/>
      <c r="G7282" s="236" t="s">
        <v>1493</v>
      </c>
      <c r="H7282" s="513">
        <v>102652.2</v>
      </c>
      <c r="I7282" s="513">
        <v>4</v>
      </c>
      <c r="J7282" s="236">
        <v>0</v>
      </c>
      <c r="K7282" s="236">
        <v>0</v>
      </c>
      <c r="L7282" s="236">
        <v>0</v>
      </c>
      <c r="M7282" s="236">
        <v>0</v>
      </c>
      <c r="N7282" s="236">
        <v>0</v>
      </c>
      <c r="O7282" s="236">
        <v>0</v>
      </c>
      <c r="P7282" s="236">
        <v>0</v>
      </c>
      <c r="Q7282" s="236">
        <v>0</v>
      </c>
      <c r="R7282" s="16">
        <f t="shared" si="12"/>
        <v>102652.2</v>
      </c>
      <c r="S7282" s="236">
        <v>4</v>
      </c>
      <c r="T7282" s="387" t="s">
        <v>9133</v>
      </c>
      <c r="U7282" s="236" t="s">
        <v>11267</v>
      </c>
      <c r="V7282" s="388" t="s">
        <v>199</v>
      </c>
    </row>
    <row r="7283" spans="1:22" s="1" customFormat="1" ht="56.25" x14ac:dyDescent="0.3">
      <c r="A7283" s="16">
        <v>7278</v>
      </c>
      <c r="B7283" s="236" t="s">
        <v>16672</v>
      </c>
      <c r="C7283" s="236" t="s">
        <v>16673</v>
      </c>
      <c r="D7283" s="236" t="s">
        <v>1501</v>
      </c>
      <c r="E7283" s="236" t="s">
        <v>16674</v>
      </c>
      <c r="F7283" s="236"/>
      <c r="G7283" s="236" t="s">
        <v>1493</v>
      </c>
      <c r="H7283" s="513">
        <v>21000</v>
      </c>
      <c r="I7283" s="513">
        <v>1</v>
      </c>
      <c r="J7283" s="236">
        <v>0</v>
      </c>
      <c r="K7283" s="236">
        <v>0</v>
      </c>
      <c r="L7283" s="236">
        <v>0</v>
      </c>
      <c r="M7283" s="236">
        <v>0</v>
      </c>
      <c r="N7283" s="236">
        <v>0</v>
      </c>
      <c r="O7283" s="236">
        <v>0</v>
      </c>
      <c r="P7283" s="236">
        <v>0</v>
      </c>
      <c r="Q7283" s="236">
        <v>0</v>
      </c>
      <c r="R7283" s="16">
        <f t="shared" si="12"/>
        <v>21000</v>
      </c>
      <c r="S7283" s="236">
        <v>1</v>
      </c>
      <c r="T7283" s="387" t="s">
        <v>9133</v>
      </c>
      <c r="U7283" s="236" t="s">
        <v>11267</v>
      </c>
      <c r="V7283" s="388" t="s">
        <v>199</v>
      </c>
    </row>
    <row r="7284" spans="1:22" s="1" customFormat="1" ht="56.25" x14ac:dyDescent="0.3">
      <c r="A7284" s="16">
        <v>7279</v>
      </c>
      <c r="B7284" s="236" t="s">
        <v>797</v>
      </c>
      <c r="C7284" s="236" t="s">
        <v>2663</v>
      </c>
      <c r="D7284" s="236" t="s">
        <v>1501</v>
      </c>
      <c r="E7284" s="236" t="s">
        <v>16675</v>
      </c>
      <c r="F7284" s="236"/>
      <c r="G7284" s="236" t="s">
        <v>1493</v>
      </c>
      <c r="H7284" s="513">
        <v>339360</v>
      </c>
      <c r="I7284" s="513">
        <v>20</v>
      </c>
      <c r="J7284" s="236">
        <v>0</v>
      </c>
      <c r="K7284" s="236">
        <v>0</v>
      </c>
      <c r="L7284" s="236">
        <v>0</v>
      </c>
      <c r="M7284" s="236">
        <v>0</v>
      </c>
      <c r="N7284" s="236">
        <v>0</v>
      </c>
      <c r="O7284" s="236">
        <v>0</v>
      </c>
      <c r="P7284" s="236">
        <v>0</v>
      </c>
      <c r="Q7284" s="236">
        <v>0</v>
      </c>
      <c r="R7284" s="16">
        <f t="shared" si="12"/>
        <v>339360</v>
      </c>
      <c r="S7284" s="236">
        <v>20</v>
      </c>
      <c r="T7284" s="387" t="s">
        <v>9133</v>
      </c>
      <c r="U7284" s="236" t="s">
        <v>11267</v>
      </c>
      <c r="V7284" s="388" t="s">
        <v>199</v>
      </c>
    </row>
    <row r="7285" spans="1:22" s="1" customFormat="1" ht="56.25" x14ac:dyDescent="0.3">
      <c r="A7285" s="16">
        <v>7280</v>
      </c>
      <c r="B7285" s="236" t="s">
        <v>859</v>
      </c>
      <c r="C7285" s="236" t="s">
        <v>11271</v>
      </c>
      <c r="D7285" s="236" t="s">
        <v>11272</v>
      </c>
      <c r="E7285" s="236" t="s">
        <v>16676</v>
      </c>
      <c r="F7285" s="236"/>
      <c r="G7285" s="236" t="s">
        <v>1493</v>
      </c>
      <c r="H7285" s="513">
        <v>314751.21299999999</v>
      </c>
      <c r="I7285" s="513">
        <v>2</v>
      </c>
      <c r="J7285" s="236">
        <v>0</v>
      </c>
      <c r="K7285" s="236">
        <v>0</v>
      </c>
      <c r="L7285" s="236">
        <v>0</v>
      </c>
      <c r="M7285" s="236">
        <v>0</v>
      </c>
      <c r="N7285" s="236">
        <v>0</v>
      </c>
      <c r="O7285" s="236">
        <v>0</v>
      </c>
      <c r="P7285" s="236">
        <v>0</v>
      </c>
      <c r="Q7285" s="236">
        <v>0</v>
      </c>
      <c r="R7285" s="16">
        <f t="shared" si="12"/>
        <v>314751.21299999999</v>
      </c>
      <c r="S7285" s="236">
        <v>2</v>
      </c>
      <c r="T7285" s="387" t="s">
        <v>9133</v>
      </c>
      <c r="U7285" s="236" t="s">
        <v>11267</v>
      </c>
      <c r="V7285" s="388" t="s">
        <v>199</v>
      </c>
    </row>
    <row r="7286" spans="1:22" s="1" customFormat="1" ht="56.25" x14ac:dyDescent="0.3">
      <c r="A7286" s="16">
        <v>7281</v>
      </c>
      <c r="B7286" s="236" t="s">
        <v>16677</v>
      </c>
      <c r="C7286" s="236" t="s">
        <v>16678</v>
      </c>
      <c r="D7286" s="236" t="s">
        <v>16679</v>
      </c>
      <c r="E7286" s="236" t="s">
        <v>16680</v>
      </c>
      <c r="F7286" s="236"/>
      <c r="G7286" s="236" t="s">
        <v>410</v>
      </c>
      <c r="H7286" s="513">
        <v>243923.76749999999</v>
      </c>
      <c r="I7286" s="513">
        <v>5</v>
      </c>
      <c r="J7286" s="236">
        <v>0</v>
      </c>
      <c r="K7286" s="236">
        <v>0</v>
      </c>
      <c r="L7286" s="236">
        <v>0</v>
      </c>
      <c r="M7286" s="236">
        <v>0</v>
      </c>
      <c r="N7286" s="236">
        <v>0</v>
      </c>
      <c r="O7286" s="236">
        <v>0</v>
      </c>
      <c r="P7286" s="236">
        <v>0</v>
      </c>
      <c r="Q7286" s="236">
        <v>0</v>
      </c>
      <c r="R7286" s="16">
        <f t="shared" si="12"/>
        <v>243923.76749999999</v>
      </c>
      <c r="S7286" s="236">
        <v>5</v>
      </c>
      <c r="T7286" s="387" t="s">
        <v>9133</v>
      </c>
      <c r="U7286" s="236" t="s">
        <v>83</v>
      </c>
      <c r="V7286" s="388" t="s">
        <v>199</v>
      </c>
    </row>
    <row r="7287" spans="1:22" s="1" customFormat="1" ht="56.25" x14ac:dyDescent="0.3">
      <c r="A7287" s="16">
        <v>7282</v>
      </c>
      <c r="B7287" s="236" t="s">
        <v>1912</v>
      </c>
      <c r="C7287" s="236" t="s">
        <v>11273</v>
      </c>
      <c r="D7287" s="236" t="s">
        <v>11274</v>
      </c>
      <c r="E7287" s="236" t="s">
        <v>16681</v>
      </c>
      <c r="F7287" s="236"/>
      <c r="G7287" s="236" t="s">
        <v>1493</v>
      </c>
      <c r="H7287" s="513">
        <v>47250</v>
      </c>
      <c r="I7287" s="513">
        <v>1</v>
      </c>
      <c r="J7287" s="236">
        <v>0</v>
      </c>
      <c r="K7287" s="236">
        <v>0</v>
      </c>
      <c r="L7287" s="236">
        <v>0</v>
      </c>
      <c r="M7287" s="236">
        <v>0</v>
      </c>
      <c r="N7287" s="236">
        <v>0</v>
      </c>
      <c r="O7287" s="236">
        <v>0</v>
      </c>
      <c r="P7287" s="236">
        <v>0</v>
      </c>
      <c r="Q7287" s="236">
        <v>0</v>
      </c>
      <c r="R7287" s="16">
        <f t="shared" si="12"/>
        <v>47250</v>
      </c>
      <c r="S7287" s="236">
        <v>1</v>
      </c>
      <c r="T7287" s="387" t="s">
        <v>9133</v>
      </c>
      <c r="U7287" s="236" t="s">
        <v>11267</v>
      </c>
      <c r="V7287" s="388" t="s">
        <v>199</v>
      </c>
    </row>
    <row r="7288" spans="1:22" s="1" customFormat="1" ht="56.25" x14ac:dyDescent="0.3">
      <c r="A7288" s="16">
        <v>7283</v>
      </c>
      <c r="B7288" s="236" t="s">
        <v>16682</v>
      </c>
      <c r="C7288" s="236" t="s">
        <v>16683</v>
      </c>
      <c r="D7288" s="236" t="s">
        <v>1501</v>
      </c>
      <c r="E7288" s="236" t="s">
        <v>16684</v>
      </c>
      <c r="F7288" s="236"/>
      <c r="G7288" s="236" t="s">
        <v>1493</v>
      </c>
      <c r="H7288" s="513">
        <v>77009.005500000014</v>
      </c>
      <c r="I7288" s="513">
        <v>1</v>
      </c>
      <c r="J7288" s="236">
        <v>0</v>
      </c>
      <c r="K7288" s="236">
        <v>0</v>
      </c>
      <c r="L7288" s="236">
        <v>0</v>
      </c>
      <c r="M7288" s="236">
        <v>0</v>
      </c>
      <c r="N7288" s="236">
        <v>0</v>
      </c>
      <c r="O7288" s="236">
        <v>0</v>
      </c>
      <c r="P7288" s="236">
        <v>0</v>
      </c>
      <c r="Q7288" s="236">
        <v>0</v>
      </c>
      <c r="R7288" s="16">
        <f t="shared" si="12"/>
        <v>77009.005500000014</v>
      </c>
      <c r="S7288" s="236">
        <v>1</v>
      </c>
      <c r="T7288" s="387" t="s">
        <v>9133</v>
      </c>
      <c r="U7288" s="236" t="s">
        <v>11267</v>
      </c>
      <c r="V7288" s="388" t="s">
        <v>199</v>
      </c>
    </row>
    <row r="7289" spans="1:22" s="1" customFormat="1" ht="56.25" x14ac:dyDescent="0.3">
      <c r="A7289" s="16">
        <v>7284</v>
      </c>
      <c r="B7289" s="236" t="s">
        <v>16685</v>
      </c>
      <c r="C7289" s="236" t="s">
        <v>16686</v>
      </c>
      <c r="D7289" s="236" t="s">
        <v>5479</v>
      </c>
      <c r="E7289" s="236" t="s">
        <v>16687</v>
      </c>
      <c r="F7289" s="236"/>
      <c r="G7289" s="236" t="s">
        <v>1493</v>
      </c>
      <c r="H7289" s="513">
        <v>198441.18000000002</v>
      </c>
      <c r="I7289" s="513">
        <v>1</v>
      </c>
      <c r="J7289" s="236">
        <v>0</v>
      </c>
      <c r="K7289" s="236">
        <v>0</v>
      </c>
      <c r="L7289" s="236">
        <v>0</v>
      </c>
      <c r="M7289" s="236">
        <v>0</v>
      </c>
      <c r="N7289" s="236">
        <v>0</v>
      </c>
      <c r="O7289" s="236">
        <v>0</v>
      </c>
      <c r="P7289" s="236">
        <v>0</v>
      </c>
      <c r="Q7289" s="236">
        <v>0</v>
      </c>
      <c r="R7289" s="16">
        <f t="shared" si="12"/>
        <v>198441.18000000002</v>
      </c>
      <c r="S7289" s="236">
        <v>1</v>
      </c>
      <c r="T7289" s="387" t="s">
        <v>9133</v>
      </c>
      <c r="U7289" s="236" t="s">
        <v>11267</v>
      </c>
      <c r="V7289" s="388" t="s">
        <v>199</v>
      </c>
    </row>
    <row r="7290" spans="1:22" s="1" customFormat="1" ht="56.25" x14ac:dyDescent="0.3">
      <c r="A7290" s="16">
        <v>7285</v>
      </c>
      <c r="B7290" s="236" t="s">
        <v>2175</v>
      </c>
      <c r="C7290" s="236" t="s">
        <v>3058</v>
      </c>
      <c r="D7290" s="236" t="s">
        <v>2002</v>
      </c>
      <c r="E7290" s="236" t="s">
        <v>16688</v>
      </c>
      <c r="F7290" s="236"/>
      <c r="G7290" s="236" t="s">
        <v>1493</v>
      </c>
      <c r="H7290" s="513">
        <v>176615.69100000002</v>
      </c>
      <c r="I7290" s="513">
        <v>1</v>
      </c>
      <c r="J7290" s="236">
        <v>0</v>
      </c>
      <c r="K7290" s="236">
        <v>0</v>
      </c>
      <c r="L7290" s="236">
        <v>0</v>
      </c>
      <c r="M7290" s="236">
        <v>0</v>
      </c>
      <c r="N7290" s="236">
        <v>0</v>
      </c>
      <c r="O7290" s="236">
        <v>0</v>
      </c>
      <c r="P7290" s="236">
        <v>0</v>
      </c>
      <c r="Q7290" s="236">
        <v>0</v>
      </c>
      <c r="R7290" s="16">
        <f t="shared" si="12"/>
        <v>176615.69100000002</v>
      </c>
      <c r="S7290" s="236">
        <v>1</v>
      </c>
      <c r="T7290" s="387" t="s">
        <v>9133</v>
      </c>
      <c r="U7290" s="236" t="s">
        <v>1210</v>
      </c>
      <c r="V7290" s="388" t="s">
        <v>199</v>
      </c>
    </row>
    <row r="7291" spans="1:22" s="1" customFormat="1" ht="56.25" x14ac:dyDescent="0.3">
      <c r="A7291" s="16">
        <v>7286</v>
      </c>
      <c r="B7291" s="236" t="s">
        <v>2175</v>
      </c>
      <c r="C7291" s="236" t="s">
        <v>9914</v>
      </c>
      <c r="D7291" s="236" t="s">
        <v>848</v>
      </c>
      <c r="E7291" s="236" t="s">
        <v>16689</v>
      </c>
      <c r="F7291" s="236"/>
      <c r="G7291" s="236" t="s">
        <v>1493</v>
      </c>
      <c r="H7291" s="513">
        <v>341092.98300000001</v>
      </c>
      <c r="I7291" s="513">
        <v>1</v>
      </c>
      <c r="J7291" s="236">
        <v>0</v>
      </c>
      <c r="K7291" s="236">
        <v>0</v>
      </c>
      <c r="L7291" s="236">
        <v>0</v>
      </c>
      <c r="M7291" s="236">
        <v>0</v>
      </c>
      <c r="N7291" s="236">
        <v>0</v>
      </c>
      <c r="O7291" s="236">
        <v>0</v>
      </c>
      <c r="P7291" s="236">
        <v>0</v>
      </c>
      <c r="Q7291" s="236">
        <v>0</v>
      </c>
      <c r="R7291" s="16">
        <f t="shared" si="12"/>
        <v>341092.98300000001</v>
      </c>
      <c r="S7291" s="236">
        <v>1</v>
      </c>
      <c r="T7291" s="387" t="s">
        <v>9133</v>
      </c>
      <c r="U7291" s="236" t="s">
        <v>11267</v>
      </c>
      <c r="V7291" s="388" t="s">
        <v>199</v>
      </c>
    </row>
    <row r="7292" spans="1:22" s="1" customFormat="1" ht="56.25" x14ac:dyDescent="0.3">
      <c r="A7292" s="16">
        <v>7287</v>
      </c>
      <c r="B7292" s="236" t="s">
        <v>6988</v>
      </c>
      <c r="C7292" s="236" t="s">
        <v>11275</v>
      </c>
      <c r="D7292" s="236" t="s">
        <v>1501</v>
      </c>
      <c r="E7292" s="236" t="s">
        <v>16690</v>
      </c>
      <c r="F7292" s="236"/>
      <c r="G7292" s="236" t="s">
        <v>1493</v>
      </c>
      <c r="H7292" s="513">
        <v>259901.16600000003</v>
      </c>
      <c r="I7292" s="513">
        <v>2</v>
      </c>
      <c r="J7292" s="236">
        <v>0</v>
      </c>
      <c r="K7292" s="236">
        <v>0</v>
      </c>
      <c r="L7292" s="236">
        <v>0</v>
      </c>
      <c r="M7292" s="236">
        <v>0</v>
      </c>
      <c r="N7292" s="236">
        <v>0</v>
      </c>
      <c r="O7292" s="236">
        <v>0</v>
      </c>
      <c r="P7292" s="236">
        <v>0</v>
      </c>
      <c r="Q7292" s="236">
        <v>0</v>
      </c>
      <c r="R7292" s="16">
        <f t="shared" si="12"/>
        <v>259901.16600000003</v>
      </c>
      <c r="S7292" s="236">
        <v>2</v>
      </c>
      <c r="T7292" s="387" t="s">
        <v>9133</v>
      </c>
      <c r="U7292" s="236" t="s">
        <v>11267</v>
      </c>
      <c r="V7292" s="388" t="s">
        <v>199</v>
      </c>
    </row>
    <row r="7293" spans="1:22" s="1" customFormat="1" ht="56.25" x14ac:dyDescent="0.3">
      <c r="A7293" s="16">
        <v>7288</v>
      </c>
      <c r="B7293" s="236" t="s">
        <v>6988</v>
      </c>
      <c r="C7293" s="236" t="s">
        <v>11275</v>
      </c>
      <c r="D7293" s="236" t="s">
        <v>1501</v>
      </c>
      <c r="E7293" s="236" t="s">
        <v>16691</v>
      </c>
      <c r="F7293" s="236"/>
      <c r="G7293" s="236" t="s">
        <v>1493</v>
      </c>
      <c r="H7293" s="513">
        <v>259901.16600000003</v>
      </c>
      <c r="I7293" s="513">
        <v>2</v>
      </c>
      <c r="J7293" s="236">
        <v>0</v>
      </c>
      <c r="K7293" s="236">
        <v>0</v>
      </c>
      <c r="L7293" s="236">
        <v>0</v>
      </c>
      <c r="M7293" s="236">
        <v>0</v>
      </c>
      <c r="N7293" s="236">
        <v>0</v>
      </c>
      <c r="O7293" s="236">
        <v>0</v>
      </c>
      <c r="P7293" s="236">
        <v>0</v>
      </c>
      <c r="Q7293" s="236">
        <v>0</v>
      </c>
      <c r="R7293" s="16">
        <f t="shared" si="12"/>
        <v>259901.16600000003</v>
      </c>
      <c r="S7293" s="236">
        <v>2</v>
      </c>
      <c r="T7293" s="387" t="s">
        <v>9133</v>
      </c>
      <c r="U7293" s="236" t="s">
        <v>11267</v>
      </c>
      <c r="V7293" s="388" t="s">
        <v>199</v>
      </c>
    </row>
    <row r="7294" spans="1:22" s="1" customFormat="1" ht="56.25" x14ac:dyDescent="0.3">
      <c r="A7294" s="16">
        <v>7289</v>
      </c>
      <c r="B7294" s="236" t="s">
        <v>263</v>
      </c>
      <c r="C7294" s="236" t="s">
        <v>11276</v>
      </c>
      <c r="D7294" s="236" t="s">
        <v>11277</v>
      </c>
      <c r="E7294" s="236" t="s">
        <v>16692</v>
      </c>
      <c r="F7294" s="236"/>
      <c r="G7294" s="236" t="s">
        <v>1493</v>
      </c>
      <c r="H7294" s="513">
        <v>10642.821</v>
      </c>
      <c r="I7294" s="513">
        <v>2</v>
      </c>
      <c r="J7294" s="236">
        <v>0</v>
      </c>
      <c r="K7294" s="236">
        <v>0</v>
      </c>
      <c r="L7294" s="236">
        <v>0</v>
      </c>
      <c r="M7294" s="236">
        <v>0</v>
      </c>
      <c r="N7294" s="236">
        <v>0</v>
      </c>
      <c r="O7294" s="236">
        <v>0</v>
      </c>
      <c r="P7294" s="236">
        <v>0</v>
      </c>
      <c r="Q7294" s="236">
        <v>0</v>
      </c>
      <c r="R7294" s="16">
        <f t="shared" si="12"/>
        <v>10642.821</v>
      </c>
      <c r="S7294" s="236">
        <v>2</v>
      </c>
      <c r="T7294" s="387" t="s">
        <v>9133</v>
      </c>
      <c r="U7294" s="236" t="s">
        <v>11267</v>
      </c>
      <c r="V7294" s="388" t="s">
        <v>199</v>
      </c>
    </row>
    <row r="7295" spans="1:22" s="1" customFormat="1" ht="56.25" x14ac:dyDescent="0.3">
      <c r="A7295" s="16">
        <v>7290</v>
      </c>
      <c r="B7295" s="236" t="s">
        <v>263</v>
      </c>
      <c r="C7295" s="236" t="s">
        <v>16693</v>
      </c>
      <c r="D7295" s="236" t="s">
        <v>16694</v>
      </c>
      <c r="E7295" s="236" t="s">
        <v>16695</v>
      </c>
      <c r="F7295" s="236"/>
      <c r="G7295" s="236" t="s">
        <v>1493</v>
      </c>
      <c r="H7295" s="513">
        <v>113595.93000000001</v>
      </c>
      <c r="I7295" s="513">
        <v>10</v>
      </c>
      <c r="J7295" s="236">
        <v>0</v>
      </c>
      <c r="K7295" s="236">
        <v>0</v>
      </c>
      <c r="L7295" s="236">
        <v>0</v>
      </c>
      <c r="M7295" s="236">
        <v>0</v>
      </c>
      <c r="N7295" s="236">
        <v>0</v>
      </c>
      <c r="O7295" s="236">
        <v>0</v>
      </c>
      <c r="P7295" s="236">
        <v>0</v>
      </c>
      <c r="Q7295" s="236">
        <v>0</v>
      </c>
      <c r="R7295" s="16">
        <f t="shared" si="12"/>
        <v>113595.93000000001</v>
      </c>
      <c r="S7295" s="236">
        <v>10</v>
      </c>
      <c r="T7295" s="387" t="s">
        <v>9133</v>
      </c>
      <c r="U7295" s="236" t="s">
        <v>11267</v>
      </c>
      <c r="V7295" s="388" t="s">
        <v>199</v>
      </c>
    </row>
    <row r="7296" spans="1:22" s="1" customFormat="1" ht="56.25" x14ac:dyDescent="0.3">
      <c r="A7296" s="16">
        <v>7291</v>
      </c>
      <c r="B7296" s="236" t="s">
        <v>5524</v>
      </c>
      <c r="C7296" s="236" t="s">
        <v>16696</v>
      </c>
      <c r="D7296" s="236" t="s">
        <v>2309</v>
      </c>
      <c r="E7296" s="236" t="s">
        <v>16697</v>
      </c>
      <c r="F7296" s="236"/>
      <c r="G7296" s="236" t="s">
        <v>1493</v>
      </c>
      <c r="H7296" s="513">
        <v>46666.200000000004</v>
      </c>
      <c r="I7296" s="513">
        <v>4</v>
      </c>
      <c r="J7296" s="236">
        <v>0</v>
      </c>
      <c r="K7296" s="236">
        <v>0</v>
      </c>
      <c r="L7296" s="236">
        <v>0</v>
      </c>
      <c r="M7296" s="236">
        <v>0</v>
      </c>
      <c r="N7296" s="236">
        <v>0</v>
      </c>
      <c r="O7296" s="236">
        <v>0</v>
      </c>
      <c r="P7296" s="236">
        <v>0</v>
      </c>
      <c r="Q7296" s="236">
        <v>0</v>
      </c>
      <c r="R7296" s="16">
        <f t="shared" si="12"/>
        <v>46666.200000000004</v>
      </c>
      <c r="S7296" s="236">
        <v>4</v>
      </c>
      <c r="T7296" s="387" t="s">
        <v>9133</v>
      </c>
      <c r="U7296" s="236" t="s">
        <v>11267</v>
      </c>
      <c r="V7296" s="388" t="s">
        <v>199</v>
      </c>
    </row>
    <row r="7297" spans="1:22" s="1" customFormat="1" ht="56.25" x14ac:dyDescent="0.3">
      <c r="A7297" s="16">
        <v>7292</v>
      </c>
      <c r="B7297" s="236" t="s">
        <v>16698</v>
      </c>
      <c r="C7297" s="236" t="s">
        <v>16699</v>
      </c>
      <c r="D7297" s="236" t="s">
        <v>16700</v>
      </c>
      <c r="E7297" s="236" t="s">
        <v>16701</v>
      </c>
      <c r="F7297" s="236"/>
      <c r="G7297" s="236" t="s">
        <v>1493</v>
      </c>
      <c r="H7297" s="513">
        <v>381338.12</v>
      </c>
      <c r="I7297" s="513">
        <v>18</v>
      </c>
      <c r="J7297" s="236">
        <v>0</v>
      </c>
      <c r="K7297" s="236">
        <v>0</v>
      </c>
      <c r="L7297" s="236">
        <v>0</v>
      </c>
      <c r="M7297" s="236">
        <v>0</v>
      </c>
      <c r="N7297" s="236">
        <v>0</v>
      </c>
      <c r="O7297" s="236">
        <v>0</v>
      </c>
      <c r="P7297" s="236">
        <v>0</v>
      </c>
      <c r="Q7297" s="236">
        <v>0</v>
      </c>
      <c r="R7297" s="16">
        <f t="shared" si="12"/>
        <v>381338.12</v>
      </c>
      <c r="S7297" s="236">
        <v>18</v>
      </c>
      <c r="T7297" s="387" t="s">
        <v>9133</v>
      </c>
      <c r="U7297" s="236" t="s">
        <v>11267</v>
      </c>
      <c r="V7297" s="388" t="s">
        <v>199</v>
      </c>
    </row>
    <row r="7298" spans="1:22" s="1" customFormat="1" ht="56.25" x14ac:dyDescent="0.3">
      <c r="A7298" s="16">
        <v>7293</v>
      </c>
      <c r="B7298" s="236" t="s">
        <v>11278</v>
      </c>
      <c r="C7298" s="236" t="s">
        <v>11279</v>
      </c>
      <c r="D7298" s="236" t="s">
        <v>11280</v>
      </c>
      <c r="E7298" s="236" t="s">
        <v>11281</v>
      </c>
      <c r="F7298" s="236"/>
      <c r="G7298" s="236" t="s">
        <v>1493</v>
      </c>
      <c r="H7298" s="513">
        <v>6440935.7250000006</v>
      </c>
      <c r="I7298" s="513">
        <v>1</v>
      </c>
      <c r="J7298" s="236">
        <v>0</v>
      </c>
      <c r="K7298" s="236">
        <v>0</v>
      </c>
      <c r="L7298" s="236">
        <v>0</v>
      </c>
      <c r="M7298" s="236">
        <v>0</v>
      </c>
      <c r="N7298" s="236">
        <v>0</v>
      </c>
      <c r="O7298" s="236">
        <v>0</v>
      </c>
      <c r="P7298" s="236">
        <v>0</v>
      </c>
      <c r="Q7298" s="236">
        <v>0</v>
      </c>
      <c r="R7298" s="16">
        <f t="shared" si="12"/>
        <v>6440935.7250000006</v>
      </c>
      <c r="S7298" s="236">
        <v>1</v>
      </c>
      <c r="T7298" s="387" t="s">
        <v>9133</v>
      </c>
      <c r="U7298" s="236" t="s">
        <v>11267</v>
      </c>
      <c r="V7298" s="388" t="s">
        <v>199</v>
      </c>
    </row>
    <row r="7299" spans="1:22" s="1" customFormat="1" ht="56.25" x14ac:dyDescent="0.3">
      <c r="A7299" s="16">
        <v>7294</v>
      </c>
      <c r="B7299" s="236" t="s">
        <v>16702</v>
      </c>
      <c r="C7299" s="236" t="s">
        <v>16703</v>
      </c>
      <c r="D7299" s="236" t="s">
        <v>16702</v>
      </c>
      <c r="E7299" s="236" t="s">
        <v>16704</v>
      </c>
      <c r="F7299" s="236"/>
      <c r="G7299" s="236" t="s">
        <v>1493</v>
      </c>
      <c r="H7299" s="513">
        <v>978931.35899999994</v>
      </c>
      <c r="I7299" s="513">
        <v>3</v>
      </c>
      <c r="J7299" s="236">
        <v>0</v>
      </c>
      <c r="K7299" s="236">
        <v>0</v>
      </c>
      <c r="L7299" s="236">
        <v>0</v>
      </c>
      <c r="M7299" s="236">
        <v>0</v>
      </c>
      <c r="N7299" s="236">
        <v>0</v>
      </c>
      <c r="O7299" s="236">
        <v>0</v>
      </c>
      <c r="P7299" s="236">
        <v>0</v>
      </c>
      <c r="Q7299" s="236">
        <v>0</v>
      </c>
      <c r="R7299" s="16">
        <f t="shared" si="12"/>
        <v>978931.35899999994</v>
      </c>
      <c r="S7299" s="236">
        <v>3</v>
      </c>
      <c r="T7299" s="387" t="s">
        <v>9133</v>
      </c>
      <c r="U7299" s="236" t="s">
        <v>83</v>
      </c>
      <c r="V7299" s="388" t="s">
        <v>199</v>
      </c>
    </row>
    <row r="7300" spans="1:22" s="1" customFormat="1" ht="56.25" x14ac:dyDescent="0.3">
      <c r="A7300" s="16">
        <v>7295</v>
      </c>
      <c r="B7300" s="236" t="s">
        <v>411</v>
      </c>
      <c r="C7300" s="236" t="s">
        <v>412</v>
      </c>
      <c r="D7300" s="236" t="s">
        <v>413</v>
      </c>
      <c r="E7300" s="236" t="s">
        <v>16705</v>
      </c>
      <c r="F7300" s="236"/>
      <c r="G7300" s="236" t="s">
        <v>1493</v>
      </c>
      <c r="H7300" s="513">
        <v>472840.16849999997</v>
      </c>
      <c r="I7300" s="513">
        <v>1</v>
      </c>
      <c r="J7300" s="236">
        <v>0</v>
      </c>
      <c r="K7300" s="236">
        <v>0</v>
      </c>
      <c r="L7300" s="236">
        <v>0</v>
      </c>
      <c r="M7300" s="236">
        <v>0</v>
      </c>
      <c r="N7300" s="236">
        <v>0</v>
      </c>
      <c r="O7300" s="236">
        <v>0</v>
      </c>
      <c r="P7300" s="236">
        <v>0</v>
      </c>
      <c r="Q7300" s="236">
        <v>0</v>
      </c>
      <c r="R7300" s="16">
        <f t="shared" si="12"/>
        <v>472840.16849999997</v>
      </c>
      <c r="S7300" s="236">
        <v>1</v>
      </c>
      <c r="T7300" s="387" t="s">
        <v>9133</v>
      </c>
      <c r="U7300" s="236" t="s">
        <v>83</v>
      </c>
      <c r="V7300" s="388" t="s">
        <v>199</v>
      </c>
    </row>
    <row r="7301" spans="1:22" s="1" customFormat="1" ht="56.25" x14ac:dyDescent="0.3">
      <c r="A7301" s="16">
        <v>7296</v>
      </c>
      <c r="B7301" s="236" t="s">
        <v>781</v>
      </c>
      <c r="C7301" s="236" t="s">
        <v>16706</v>
      </c>
      <c r="D7301" s="236" t="s">
        <v>16707</v>
      </c>
      <c r="E7301" s="236" t="s">
        <v>16708</v>
      </c>
      <c r="F7301" s="236"/>
      <c r="G7301" s="236" t="s">
        <v>1493</v>
      </c>
      <c r="H7301" s="513">
        <v>27389.250000000004</v>
      </c>
      <c r="I7301" s="513">
        <v>50</v>
      </c>
      <c r="J7301" s="236">
        <v>0</v>
      </c>
      <c r="K7301" s="236">
        <v>0</v>
      </c>
      <c r="L7301" s="236">
        <v>0</v>
      </c>
      <c r="M7301" s="236">
        <v>0</v>
      </c>
      <c r="N7301" s="236">
        <v>0</v>
      </c>
      <c r="O7301" s="236">
        <v>0</v>
      </c>
      <c r="P7301" s="236">
        <v>0</v>
      </c>
      <c r="Q7301" s="236">
        <v>0</v>
      </c>
      <c r="R7301" s="16">
        <f t="shared" si="12"/>
        <v>27389.250000000004</v>
      </c>
      <c r="S7301" s="236">
        <v>50</v>
      </c>
      <c r="T7301" s="387" t="s">
        <v>9133</v>
      </c>
      <c r="U7301" s="236" t="s">
        <v>83</v>
      </c>
      <c r="V7301" s="388" t="s">
        <v>199</v>
      </c>
    </row>
    <row r="7302" spans="1:22" s="1" customFormat="1" ht="56.25" x14ac:dyDescent="0.3">
      <c r="A7302" s="16">
        <v>7297</v>
      </c>
      <c r="B7302" s="236" t="s">
        <v>781</v>
      </c>
      <c r="C7302" s="236" t="s">
        <v>782</v>
      </c>
      <c r="D7302" s="236" t="s">
        <v>783</v>
      </c>
      <c r="E7302" s="236" t="s">
        <v>16709</v>
      </c>
      <c r="F7302" s="236"/>
      <c r="G7302" s="236" t="s">
        <v>1493</v>
      </c>
      <c r="H7302" s="513">
        <v>82603.08</v>
      </c>
      <c r="I7302" s="513">
        <v>80</v>
      </c>
      <c r="J7302" s="236">
        <v>0</v>
      </c>
      <c r="K7302" s="236">
        <v>0</v>
      </c>
      <c r="L7302" s="236">
        <v>0</v>
      </c>
      <c r="M7302" s="236">
        <v>0</v>
      </c>
      <c r="N7302" s="236">
        <v>0</v>
      </c>
      <c r="O7302" s="236">
        <v>0</v>
      </c>
      <c r="P7302" s="236">
        <v>0</v>
      </c>
      <c r="Q7302" s="236">
        <v>0</v>
      </c>
      <c r="R7302" s="16">
        <f t="shared" si="12"/>
        <v>82603.08</v>
      </c>
      <c r="S7302" s="236">
        <v>80</v>
      </c>
      <c r="T7302" s="387" t="s">
        <v>9133</v>
      </c>
      <c r="U7302" s="236" t="s">
        <v>83</v>
      </c>
      <c r="V7302" s="388" t="s">
        <v>199</v>
      </c>
    </row>
    <row r="7303" spans="1:22" s="1" customFormat="1" ht="56.25" x14ac:dyDescent="0.3">
      <c r="A7303" s="16">
        <v>7298</v>
      </c>
      <c r="B7303" s="236" t="s">
        <v>993</v>
      </c>
      <c r="C7303" s="236" t="s">
        <v>1540</v>
      </c>
      <c r="D7303" s="236" t="s">
        <v>1541</v>
      </c>
      <c r="E7303" s="236" t="s">
        <v>16710</v>
      </c>
      <c r="F7303" s="236"/>
      <c r="G7303" s="236" t="s">
        <v>1493</v>
      </c>
      <c r="H7303" s="513">
        <v>211391.29200000002</v>
      </c>
      <c r="I7303" s="513">
        <v>4</v>
      </c>
      <c r="J7303" s="236">
        <v>0</v>
      </c>
      <c r="K7303" s="236">
        <v>0</v>
      </c>
      <c r="L7303" s="236">
        <v>0</v>
      </c>
      <c r="M7303" s="236">
        <v>0</v>
      </c>
      <c r="N7303" s="236">
        <v>0</v>
      </c>
      <c r="O7303" s="236">
        <v>0</v>
      </c>
      <c r="P7303" s="236">
        <v>0</v>
      </c>
      <c r="Q7303" s="236">
        <v>0</v>
      </c>
      <c r="R7303" s="16">
        <f t="shared" si="12"/>
        <v>211391.29200000002</v>
      </c>
      <c r="S7303" s="236">
        <v>4</v>
      </c>
      <c r="T7303" s="387" t="s">
        <v>9133</v>
      </c>
      <c r="U7303" s="236" t="s">
        <v>83</v>
      </c>
      <c r="V7303" s="388" t="s">
        <v>199</v>
      </c>
    </row>
    <row r="7304" spans="1:22" s="1" customFormat="1" ht="56.25" x14ac:dyDescent="0.3">
      <c r="A7304" s="16">
        <v>7299</v>
      </c>
      <c r="B7304" s="236" t="s">
        <v>993</v>
      </c>
      <c r="C7304" s="236" t="s">
        <v>3201</v>
      </c>
      <c r="D7304" s="236" t="s">
        <v>3202</v>
      </c>
      <c r="E7304" s="236" t="s">
        <v>16711</v>
      </c>
      <c r="F7304" s="236"/>
      <c r="G7304" s="236" t="s">
        <v>1493</v>
      </c>
      <c r="H7304" s="513">
        <v>107129.40000000001</v>
      </c>
      <c r="I7304" s="513">
        <v>2</v>
      </c>
      <c r="J7304" s="236">
        <v>0</v>
      </c>
      <c r="K7304" s="236">
        <v>0</v>
      </c>
      <c r="L7304" s="236">
        <v>0</v>
      </c>
      <c r="M7304" s="236">
        <v>0</v>
      </c>
      <c r="N7304" s="236">
        <v>0</v>
      </c>
      <c r="O7304" s="236">
        <v>0</v>
      </c>
      <c r="P7304" s="236">
        <v>0</v>
      </c>
      <c r="Q7304" s="236">
        <v>0</v>
      </c>
      <c r="R7304" s="16">
        <f t="shared" si="12"/>
        <v>107129.40000000001</v>
      </c>
      <c r="S7304" s="236">
        <v>2</v>
      </c>
      <c r="T7304" s="387" t="s">
        <v>9133</v>
      </c>
      <c r="U7304" s="236" t="s">
        <v>83</v>
      </c>
      <c r="V7304" s="388" t="s">
        <v>199</v>
      </c>
    </row>
    <row r="7305" spans="1:22" s="1" customFormat="1" ht="56.25" x14ac:dyDescent="0.3">
      <c r="A7305" s="16">
        <v>7300</v>
      </c>
      <c r="B7305" s="236" t="s">
        <v>993</v>
      </c>
      <c r="C7305" s="236" t="s">
        <v>3201</v>
      </c>
      <c r="D7305" s="236" t="s">
        <v>3202</v>
      </c>
      <c r="E7305" s="236" t="s">
        <v>16712</v>
      </c>
      <c r="F7305" s="236"/>
      <c r="G7305" s="236" t="s">
        <v>1493</v>
      </c>
      <c r="H7305" s="513">
        <v>107129.40000000001</v>
      </c>
      <c r="I7305" s="513">
        <v>2</v>
      </c>
      <c r="J7305" s="236">
        <v>0</v>
      </c>
      <c r="K7305" s="236">
        <v>0</v>
      </c>
      <c r="L7305" s="236">
        <v>0</v>
      </c>
      <c r="M7305" s="236">
        <v>0</v>
      </c>
      <c r="N7305" s="236">
        <v>0</v>
      </c>
      <c r="O7305" s="236">
        <v>0</v>
      </c>
      <c r="P7305" s="236">
        <v>0</v>
      </c>
      <c r="Q7305" s="236">
        <v>0</v>
      </c>
      <c r="R7305" s="16">
        <f t="shared" si="12"/>
        <v>107129.40000000001</v>
      </c>
      <c r="S7305" s="236">
        <v>2</v>
      </c>
      <c r="T7305" s="387" t="s">
        <v>9133</v>
      </c>
      <c r="U7305" s="236" t="s">
        <v>83</v>
      </c>
      <c r="V7305" s="388" t="s">
        <v>199</v>
      </c>
    </row>
    <row r="7306" spans="1:22" s="1" customFormat="1" ht="56.25" x14ac:dyDescent="0.3">
      <c r="A7306" s="16">
        <v>7301</v>
      </c>
      <c r="B7306" s="236" t="s">
        <v>16713</v>
      </c>
      <c r="C7306" s="236" t="s">
        <v>16714</v>
      </c>
      <c r="D7306" s="236" t="s">
        <v>16715</v>
      </c>
      <c r="E7306" s="236" t="s">
        <v>16716</v>
      </c>
      <c r="F7306" s="236"/>
      <c r="G7306" s="236" t="s">
        <v>1493</v>
      </c>
      <c r="H7306" s="513">
        <v>109178.685</v>
      </c>
      <c r="I7306" s="513">
        <v>300</v>
      </c>
      <c r="J7306" s="236">
        <v>0</v>
      </c>
      <c r="K7306" s="236">
        <v>0</v>
      </c>
      <c r="L7306" s="236">
        <v>0</v>
      </c>
      <c r="M7306" s="236">
        <v>0</v>
      </c>
      <c r="N7306" s="236">
        <v>0</v>
      </c>
      <c r="O7306" s="236">
        <v>0</v>
      </c>
      <c r="P7306" s="236">
        <v>0</v>
      </c>
      <c r="Q7306" s="236">
        <v>0</v>
      </c>
      <c r="R7306" s="16">
        <f t="shared" si="12"/>
        <v>109178.685</v>
      </c>
      <c r="S7306" s="236">
        <v>300</v>
      </c>
      <c r="T7306" s="387" t="s">
        <v>9133</v>
      </c>
      <c r="U7306" s="236" t="s">
        <v>11267</v>
      </c>
      <c r="V7306" s="388" t="s">
        <v>199</v>
      </c>
    </row>
    <row r="7307" spans="1:22" s="1" customFormat="1" ht="56.25" x14ac:dyDescent="0.3">
      <c r="A7307" s="16">
        <v>7302</v>
      </c>
      <c r="B7307" s="236" t="s">
        <v>16713</v>
      </c>
      <c r="C7307" s="236" t="s">
        <v>16714</v>
      </c>
      <c r="D7307" s="236" t="s">
        <v>16715</v>
      </c>
      <c r="E7307" s="236" t="s">
        <v>16717</v>
      </c>
      <c r="F7307" s="236"/>
      <c r="G7307" s="236" t="s">
        <v>1493</v>
      </c>
      <c r="H7307" s="513">
        <v>54589.342499999999</v>
      </c>
      <c r="I7307" s="513">
        <v>150</v>
      </c>
      <c r="J7307" s="236">
        <v>0</v>
      </c>
      <c r="K7307" s="236">
        <v>0</v>
      </c>
      <c r="L7307" s="236">
        <v>0</v>
      </c>
      <c r="M7307" s="236">
        <v>0</v>
      </c>
      <c r="N7307" s="236">
        <v>0</v>
      </c>
      <c r="O7307" s="236">
        <v>0</v>
      </c>
      <c r="P7307" s="236">
        <v>0</v>
      </c>
      <c r="Q7307" s="236">
        <v>0</v>
      </c>
      <c r="R7307" s="16">
        <f t="shared" si="12"/>
        <v>54589.342499999999</v>
      </c>
      <c r="S7307" s="236">
        <v>150</v>
      </c>
      <c r="T7307" s="387" t="s">
        <v>9133</v>
      </c>
      <c r="U7307" s="236" t="s">
        <v>11267</v>
      </c>
      <c r="V7307" s="388" t="s">
        <v>199</v>
      </c>
    </row>
    <row r="7308" spans="1:22" s="1" customFormat="1" ht="56.25" x14ac:dyDescent="0.3">
      <c r="A7308" s="16">
        <v>7303</v>
      </c>
      <c r="B7308" s="236" t="s">
        <v>2966</v>
      </c>
      <c r="C7308" s="236" t="s">
        <v>5589</v>
      </c>
      <c r="D7308" s="236" t="s">
        <v>5590</v>
      </c>
      <c r="E7308" s="236" t="s">
        <v>16718</v>
      </c>
      <c r="F7308" s="236"/>
      <c r="G7308" s="236" t="s">
        <v>1493</v>
      </c>
      <c r="H7308" s="513">
        <v>151075.45950000003</v>
      </c>
      <c r="I7308" s="513">
        <v>1</v>
      </c>
      <c r="J7308" s="236">
        <v>0</v>
      </c>
      <c r="K7308" s="236">
        <v>0</v>
      </c>
      <c r="L7308" s="236">
        <v>0</v>
      </c>
      <c r="M7308" s="236">
        <v>0</v>
      </c>
      <c r="N7308" s="236">
        <v>0</v>
      </c>
      <c r="O7308" s="236">
        <v>0</v>
      </c>
      <c r="P7308" s="236">
        <v>0</v>
      </c>
      <c r="Q7308" s="236">
        <v>0</v>
      </c>
      <c r="R7308" s="16">
        <f t="shared" si="12"/>
        <v>151075.45950000003</v>
      </c>
      <c r="S7308" s="236">
        <v>1</v>
      </c>
      <c r="T7308" s="387" t="s">
        <v>9133</v>
      </c>
      <c r="U7308" s="236" t="s">
        <v>11267</v>
      </c>
      <c r="V7308" s="388" t="s">
        <v>199</v>
      </c>
    </row>
    <row r="7309" spans="1:22" s="1" customFormat="1" ht="56.25" x14ac:dyDescent="0.3">
      <c r="A7309" s="16">
        <v>7304</v>
      </c>
      <c r="B7309" s="236" t="s">
        <v>1193</v>
      </c>
      <c r="C7309" s="236" t="s">
        <v>16719</v>
      </c>
      <c r="D7309" s="236" t="s">
        <v>16720</v>
      </c>
      <c r="E7309" s="236" t="s">
        <v>16721</v>
      </c>
      <c r="F7309" s="236"/>
      <c r="G7309" s="236" t="s">
        <v>1493</v>
      </c>
      <c r="H7309" s="513">
        <v>476289.83850000001</v>
      </c>
      <c r="I7309" s="513">
        <v>1</v>
      </c>
      <c r="J7309" s="236">
        <v>0</v>
      </c>
      <c r="K7309" s="236">
        <v>0</v>
      </c>
      <c r="L7309" s="236">
        <v>0</v>
      </c>
      <c r="M7309" s="236">
        <v>0</v>
      </c>
      <c r="N7309" s="236">
        <v>0</v>
      </c>
      <c r="O7309" s="236">
        <v>0</v>
      </c>
      <c r="P7309" s="236">
        <v>0</v>
      </c>
      <c r="Q7309" s="236">
        <v>0</v>
      </c>
      <c r="R7309" s="16">
        <f t="shared" si="12"/>
        <v>476289.83850000001</v>
      </c>
      <c r="S7309" s="236">
        <v>1</v>
      </c>
      <c r="T7309" s="387" t="s">
        <v>9133</v>
      </c>
      <c r="U7309" s="236" t="s">
        <v>83</v>
      </c>
      <c r="V7309" s="388" t="s">
        <v>199</v>
      </c>
    </row>
    <row r="7310" spans="1:22" s="1" customFormat="1" ht="56.25" x14ac:dyDescent="0.3">
      <c r="A7310" s="16">
        <v>7305</v>
      </c>
      <c r="B7310" s="236" t="s">
        <v>1193</v>
      </c>
      <c r="C7310" s="236" t="s">
        <v>16719</v>
      </c>
      <c r="D7310" s="236" t="s">
        <v>16720</v>
      </c>
      <c r="E7310" s="236" t="s">
        <v>16722</v>
      </c>
      <c r="F7310" s="236"/>
      <c r="G7310" s="236" t="s">
        <v>1493</v>
      </c>
      <c r="H7310" s="513">
        <v>476289.83850000001</v>
      </c>
      <c r="I7310" s="513">
        <v>1</v>
      </c>
      <c r="J7310" s="236">
        <v>0</v>
      </c>
      <c r="K7310" s="236">
        <v>0</v>
      </c>
      <c r="L7310" s="236">
        <v>0</v>
      </c>
      <c r="M7310" s="236">
        <v>0</v>
      </c>
      <c r="N7310" s="236">
        <v>0</v>
      </c>
      <c r="O7310" s="236">
        <v>0</v>
      </c>
      <c r="P7310" s="236">
        <v>0</v>
      </c>
      <c r="Q7310" s="236">
        <v>0</v>
      </c>
      <c r="R7310" s="16">
        <f t="shared" si="12"/>
        <v>476289.83850000001</v>
      </c>
      <c r="S7310" s="236">
        <v>1</v>
      </c>
      <c r="T7310" s="387" t="s">
        <v>9133</v>
      </c>
      <c r="U7310" s="236" t="s">
        <v>83</v>
      </c>
      <c r="V7310" s="388" t="s">
        <v>199</v>
      </c>
    </row>
    <row r="7311" spans="1:22" s="1" customFormat="1" ht="56.25" x14ac:dyDescent="0.3">
      <c r="A7311" s="16">
        <v>7306</v>
      </c>
      <c r="B7311" s="236" t="s">
        <v>1193</v>
      </c>
      <c r="C7311" s="236" t="s">
        <v>4014</v>
      </c>
      <c r="D7311" s="236" t="s">
        <v>4015</v>
      </c>
      <c r="E7311" s="236" t="s">
        <v>16723</v>
      </c>
      <c r="F7311" s="236"/>
      <c r="G7311" s="236" t="s">
        <v>1493</v>
      </c>
      <c r="H7311" s="513">
        <v>320193.3</v>
      </c>
      <c r="I7311" s="513">
        <v>2</v>
      </c>
      <c r="J7311" s="236">
        <v>0</v>
      </c>
      <c r="K7311" s="236">
        <v>0</v>
      </c>
      <c r="L7311" s="236">
        <v>0</v>
      </c>
      <c r="M7311" s="236">
        <v>0</v>
      </c>
      <c r="N7311" s="236">
        <v>0</v>
      </c>
      <c r="O7311" s="236">
        <v>0</v>
      </c>
      <c r="P7311" s="236">
        <v>0</v>
      </c>
      <c r="Q7311" s="236">
        <v>0</v>
      </c>
      <c r="R7311" s="16">
        <f t="shared" si="12"/>
        <v>320193.3</v>
      </c>
      <c r="S7311" s="236">
        <v>2</v>
      </c>
      <c r="T7311" s="387" t="s">
        <v>9133</v>
      </c>
      <c r="U7311" s="236" t="s">
        <v>83</v>
      </c>
      <c r="V7311" s="388" t="s">
        <v>199</v>
      </c>
    </row>
    <row r="7312" spans="1:22" s="1" customFormat="1" ht="56.25" x14ac:dyDescent="0.3">
      <c r="A7312" s="16">
        <v>7307</v>
      </c>
      <c r="B7312" s="236" t="s">
        <v>1193</v>
      </c>
      <c r="C7312" s="236" t="s">
        <v>8070</v>
      </c>
      <c r="D7312" s="236" t="s">
        <v>8071</v>
      </c>
      <c r="E7312" s="236" t="s">
        <v>16724</v>
      </c>
      <c r="F7312" s="236"/>
      <c r="G7312" s="236" t="s">
        <v>1493</v>
      </c>
      <c r="H7312" s="513">
        <v>427339.22700000001</v>
      </c>
      <c r="I7312" s="513">
        <v>2</v>
      </c>
      <c r="J7312" s="236">
        <v>0</v>
      </c>
      <c r="K7312" s="236">
        <v>0</v>
      </c>
      <c r="L7312" s="236">
        <v>0</v>
      </c>
      <c r="M7312" s="236">
        <v>0</v>
      </c>
      <c r="N7312" s="236">
        <v>0</v>
      </c>
      <c r="O7312" s="236">
        <v>0</v>
      </c>
      <c r="P7312" s="236">
        <v>0</v>
      </c>
      <c r="Q7312" s="236">
        <v>0</v>
      </c>
      <c r="R7312" s="16">
        <f t="shared" si="12"/>
        <v>427339.22700000001</v>
      </c>
      <c r="S7312" s="236">
        <v>2</v>
      </c>
      <c r="T7312" s="387" t="s">
        <v>9133</v>
      </c>
      <c r="U7312" s="236" t="s">
        <v>83</v>
      </c>
      <c r="V7312" s="388" t="s">
        <v>199</v>
      </c>
    </row>
    <row r="7313" spans="1:22" s="1" customFormat="1" ht="56.25" x14ac:dyDescent="0.3">
      <c r="A7313" s="16">
        <v>7308</v>
      </c>
      <c r="B7313" s="236" t="s">
        <v>6230</v>
      </c>
      <c r="C7313" s="236" t="s">
        <v>6231</v>
      </c>
      <c r="D7313" s="236" t="s">
        <v>6232</v>
      </c>
      <c r="E7313" s="236" t="s">
        <v>16725</v>
      </c>
      <c r="F7313" s="236"/>
      <c r="G7313" s="236" t="s">
        <v>1493</v>
      </c>
      <c r="H7313" s="513">
        <v>485607.03450000001</v>
      </c>
      <c r="I7313" s="513">
        <v>1</v>
      </c>
      <c r="J7313" s="236">
        <v>0</v>
      </c>
      <c r="K7313" s="236">
        <v>0</v>
      </c>
      <c r="L7313" s="236">
        <v>0</v>
      </c>
      <c r="M7313" s="236">
        <v>0</v>
      </c>
      <c r="N7313" s="236">
        <v>0</v>
      </c>
      <c r="O7313" s="236">
        <v>0</v>
      </c>
      <c r="P7313" s="236">
        <v>0</v>
      </c>
      <c r="Q7313" s="236">
        <v>0</v>
      </c>
      <c r="R7313" s="16">
        <f t="shared" si="12"/>
        <v>485607.03450000001</v>
      </c>
      <c r="S7313" s="236">
        <v>1</v>
      </c>
      <c r="T7313" s="387" t="s">
        <v>9133</v>
      </c>
      <c r="U7313" s="236" t="s">
        <v>83</v>
      </c>
      <c r="V7313" s="388" t="s">
        <v>199</v>
      </c>
    </row>
    <row r="7314" spans="1:22" s="1" customFormat="1" ht="56.25" x14ac:dyDescent="0.3">
      <c r="A7314" s="16">
        <v>7309</v>
      </c>
      <c r="B7314" s="236" t="s">
        <v>16726</v>
      </c>
      <c r="C7314" s="236" t="s">
        <v>16727</v>
      </c>
      <c r="D7314" s="236" t="s">
        <v>16728</v>
      </c>
      <c r="E7314" s="236" t="s">
        <v>16729</v>
      </c>
      <c r="F7314" s="236"/>
      <c r="G7314" s="236" t="s">
        <v>1493</v>
      </c>
      <c r="H7314" s="513">
        <v>182708.505</v>
      </c>
      <c r="I7314" s="513">
        <v>1</v>
      </c>
      <c r="J7314" s="236">
        <v>0</v>
      </c>
      <c r="K7314" s="236">
        <v>0</v>
      </c>
      <c r="L7314" s="236">
        <v>0</v>
      </c>
      <c r="M7314" s="236">
        <v>0</v>
      </c>
      <c r="N7314" s="236">
        <v>0</v>
      </c>
      <c r="O7314" s="236">
        <v>0</v>
      </c>
      <c r="P7314" s="236">
        <v>0</v>
      </c>
      <c r="Q7314" s="236">
        <v>0</v>
      </c>
      <c r="R7314" s="16">
        <f t="shared" si="12"/>
        <v>182708.505</v>
      </c>
      <c r="S7314" s="236">
        <v>1</v>
      </c>
      <c r="T7314" s="387" t="s">
        <v>9133</v>
      </c>
      <c r="U7314" s="236" t="s">
        <v>83</v>
      </c>
      <c r="V7314" s="388" t="s">
        <v>199</v>
      </c>
    </row>
    <row r="7315" spans="1:22" s="1" customFormat="1" ht="56.25" x14ac:dyDescent="0.3">
      <c r="A7315" s="16">
        <v>7310</v>
      </c>
      <c r="B7315" s="236" t="s">
        <v>4947</v>
      </c>
      <c r="C7315" s="236" t="s">
        <v>16730</v>
      </c>
      <c r="D7315" s="236" t="s">
        <v>16731</v>
      </c>
      <c r="E7315" s="236" t="s">
        <v>16732</v>
      </c>
      <c r="F7315" s="236"/>
      <c r="G7315" s="236" t="s">
        <v>1664</v>
      </c>
      <c r="H7315" s="513">
        <v>87593.625000000015</v>
      </c>
      <c r="I7315" s="513">
        <v>50</v>
      </c>
      <c r="J7315" s="236">
        <v>0</v>
      </c>
      <c r="K7315" s="236">
        <v>0</v>
      </c>
      <c r="L7315" s="236">
        <v>0</v>
      </c>
      <c r="M7315" s="236">
        <v>0</v>
      </c>
      <c r="N7315" s="236">
        <v>0</v>
      </c>
      <c r="O7315" s="236">
        <v>0</v>
      </c>
      <c r="P7315" s="236">
        <v>0</v>
      </c>
      <c r="Q7315" s="236">
        <v>0</v>
      </c>
      <c r="R7315" s="16">
        <f t="shared" si="12"/>
        <v>87593.625000000015</v>
      </c>
      <c r="S7315" s="236">
        <v>50</v>
      </c>
      <c r="T7315" s="387" t="s">
        <v>9133</v>
      </c>
      <c r="U7315" s="236" t="s">
        <v>11267</v>
      </c>
      <c r="V7315" s="388" t="s">
        <v>199</v>
      </c>
    </row>
    <row r="7316" spans="1:22" s="1" customFormat="1" ht="56.25" x14ac:dyDescent="0.3">
      <c r="A7316" s="16">
        <v>7311</v>
      </c>
      <c r="B7316" s="236" t="s">
        <v>5676</v>
      </c>
      <c r="C7316" s="236" t="s">
        <v>16733</v>
      </c>
      <c r="D7316" s="236" t="s">
        <v>16734</v>
      </c>
      <c r="E7316" s="236" t="s">
        <v>16735</v>
      </c>
      <c r="F7316" s="236"/>
      <c r="G7316" s="236" t="s">
        <v>1493</v>
      </c>
      <c r="H7316" s="513">
        <v>68138.28</v>
      </c>
      <c r="I7316" s="513">
        <v>40</v>
      </c>
      <c r="J7316" s="236">
        <v>0</v>
      </c>
      <c r="K7316" s="236">
        <v>0</v>
      </c>
      <c r="L7316" s="236">
        <v>0</v>
      </c>
      <c r="M7316" s="236">
        <v>0</v>
      </c>
      <c r="N7316" s="236">
        <v>0</v>
      </c>
      <c r="O7316" s="236">
        <v>0</v>
      </c>
      <c r="P7316" s="236">
        <v>0</v>
      </c>
      <c r="Q7316" s="236">
        <v>0</v>
      </c>
      <c r="R7316" s="16">
        <f t="shared" si="12"/>
        <v>68138.28</v>
      </c>
      <c r="S7316" s="236">
        <v>40</v>
      </c>
      <c r="T7316" s="387" t="s">
        <v>9133</v>
      </c>
      <c r="U7316" s="236" t="s">
        <v>83</v>
      </c>
      <c r="V7316" s="388" t="s">
        <v>199</v>
      </c>
    </row>
    <row r="7317" spans="1:22" s="1" customFormat="1" ht="56.25" x14ac:dyDescent="0.3">
      <c r="A7317" s="16">
        <v>7312</v>
      </c>
      <c r="B7317" s="236" t="s">
        <v>5676</v>
      </c>
      <c r="C7317" s="236" t="s">
        <v>16733</v>
      </c>
      <c r="D7317" s="236" t="s">
        <v>16736</v>
      </c>
      <c r="E7317" s="236" t="s">
        <v>16737</v>
      </c>
      <c r="F7317" s="236"/>
      <c r="G7317" s="236" t="s">
        <v>1493</v>
      </c>
      <c r="H7317" s="513">
        <v>6813.8279999999995</v>
      </c>
      <c r="I7317" s="513">
        <v>4</v>
      </c>
      <c r="J7317" s="236">
        <v>0</v>
      </c>
      <c r="K7317" s="236">
        <v>0</v>
      </c>
      <c r="L7317" s="236">
        <v>0</v>
      </c>
      <c r="M7317" s="236">
        <v>0</v>
      </c>
      <c r="N7317" s="236">
        <v>0</v>
      </c>
      <c r="O7317" s="236">
        <v>0</v>
      </c>
      <c r="P7317" s="236">
        <v>0</v>
      </c>
      <c r="Q7317" s="236">
        <v>0</v>
      </c>
      <c r="R7317" s="16">
        <f t="shared" si="12"/>
        <v>6813.8279999999995</v>
      </c>
      <c r="S7317" s="236">
        <v>4</v>
      </c>
      <c r="T7317" s="387" t="s">
        <v>9133</v>
      </c>
      <c r="U7317" s="236" t="s">
        <v>83</v>
      </c>
      <c r="V7317" s="388" t="s">
        <v>199</v>
      </c>
    </row>
    <row r="7318" spans="1:22" s="1" customFormat="1" ht="56.25" x14ac:dyDescent="0.3">
      <c r="A7318" s="16">
        <v>7313</v>
      </c>
      <c r="B7318" s="236" t="s">
        <v>5676</v>
      </c>
      <c r="C7318" s="236" t="s">
        <v>16733</v>
      </c>
      <c r="D7318" s="236" t="s">
        <v>16736</v>
      </c>
      <c r="E7318" s="236" t="s">
        <v>16738</v>
      </c>
      <c r="F7318" s="236"/>
      <c r="G7318" s="236" t="s">
        <v>1493</v>
      </c>
      <c r="H7318" s="513">
        <v>6813.8279999999995</v>
      </c>
      <c r="I7318" s="513">
        <v>4</v>
      </c>
      <c r="J7318" s="236">
        <v>0</v>
      </c>
      <c r="K7318" s="236">
        <v>0</v>
      </c>
      <c r="L7318" s="236">
        <v>0</v>
      </c>
      <c r="M7318" s="236">
        <v>0</v>
      </c>
      <c r="N7318" s="236">
        <v>0</v>
      </c>
      <c r="O7318" s="236">
        <v>0</v>
      </c>
      <c r="P7318" s="236">
        <v>0</v>
      </c>
      <c r="Q7318" s="236">
        <v>0</v>
      </c>
      <c r="R7318" s="16">
        <f t="shared" si="12"/>
        <v>6813.8279999999995</v>
      </c>
      <c r="S7318" s="236">
        <v>4</v>
      </c>
      <c r="T7318" s="387" t="s">
        <v>9133</v>
      </c>
      <c r="U7318" s="236" t="s">
        <v>83</v>
      </c>
      <c r="V7318" s="388" t="s">
        <v>199</v>
      </c>
    </row>
    <row r="7319" spans="1:22" s="1" customFormat="1" ht="56.25" x14ac:dyDescent="0.3">
      <c r="A7319" s="16">
        <v>7314</v>
      </c>
      <c r="B7319" s="236" t="s">
        <v>5676</v>
      </c>
      <c r="C7319" s="236" t="s">
        <v>16733</v>
      </c>
      <c r="D7319" s="236" t="s">
        <v>16736</v>
      </c>
      <c r="E7319" s="236" t="s">
        <v>16739</v>
      </c>
      <c r="F7319" s="236"/>
      <c r="G7319" s="236" t="s">
        <v>1493</v>
      </c>
      <c r="H7319" s="513">
        <v>6813.8279999999995</v>
      </c>
      <c r="I7319" s="513">
        <v>4</v>
      </c>
      <c r="J7319" s="236">
        <v>0</v>
      </c>
      <c r="K7319" s="236">
        <v>0</v>
      </c>
      <c r="L7319" s="236">
        <v>0</v>
      </c>
      <c r="M7319" s="236">
        <v>0</v>
      </c>
      <c r="N7319" s="236">
        <v>0</v>
      </c>
      <c r="O7319" s="236">
        <v>0</v>
      </c>
      <c r="P7319" s="236">
        <v>0</v>
      </c>
      <c r="Q7319" s="236">
        <v>0</v>
      </c>
      <c r="R7319" s="16">
        <f t="shared" si="12"/>
        <v>6813.8279999999995</v>
      </c>
      <c r="S7319" s="236">
        <v>4</v>
      </c>
      <c r="T7319" s="387" t="s">
        <v>9133</v>
      </c>
      <c r="U7319" s="236" t="s">
        <v>83</v>
      </c>
      <c r="V7319" s="388" t="s">
        <v>199</v>
      </c>
    </row>
    <row r="7320" spans="1:22" s="1" customFormat="1" ht="56.25" x14ac:dyDescent="0.3">
      <c r="A7320" s="16">
        <v>7315</v>
      </c>
      <c r="B7320" s="236" t="s">
        <v>5676</v>
      </c>
      <c r="C7320" s="236" t="s">
        <v>16740</v>
      </c>
      <c r="D7320" s="236" t="s">
        <v>16741</v>
      </c>
      <c r="E7320" s="236" t="s">
        <v>16742</v>
      </c>
      <c r="F7320" s="236"/>
      <c r="G7320" s="236" t="s">
        <v>1493</v>
      </c>
      <c r="H7320" s="513">
        <v>6112.2179999999998</v>
      </c>
      <c r="I7320" s="513">
        <v>4</v>
      </c>
      <c r="J7320" s="236">
        <v>0</v>
      </c>
      <c r="K7320" s="236">
        <v>0</v>
      </c>
      <c r="L7320" s="236">
        <v>0</v>
      </c>
      <c r="M7320" s="236">
        <v>0</v>
      </c>
      <c r="N7320" s="236">
        <v>0</v>
      </c>
      <c r="O7320" s="236">
        <v>0</v>
      </c>
      <c r="P7320" s="236">
        <v>0</v>
      </c>
      <c r="Q7320" s="236">
        <v>0</v>
      </c>
      <c r="R7320" s="16">
        <f t="shared" si="12"/>
        <v>6112.2179999999998</v>
      </c>
      <c r="S7320" s="236">
        <v>4</v>
      </c>
      <c r="T7320" s="387" t="s">
        <v>9133</v>
      </c>
      <c r="U7320" s="236" t="s">
        <v>83</v>
      </c>
      <c r="V7320" s="388" t="s">
        <v>199</v>
      </c>
    </row>
    <row r="7321" spans="1:22" s="1" customFormat="1" ht="56.25" x14ac:dyDescent="0.3">
      <c r="A7321" s="16">
        <v>7316</v>
      </c>
      <c r="B7321" s="236" t="s">
        <v>5676</v>
      </c>
      <c r="C7321" s="236" t="s">
        <v>16733</v>
      </c>
      <c r="D7321" s="236" t="s">
        <v>16736</v>
      </c>
      <c r="E7321" s="236" t="s">
        <v>16743</v>
      </c>
      <c r="F7321" s="236"/>
      <c r="G7321" s="236" t="s">
        <v>1493</v>
      </c>
      <c r="H7321" s="513">
        <v>6813.8279999999995</v>
      </c>
      <c r="I7321" s="513">
        <v>4</v>
      </c>
      <c r="J7321" s="236">
        <v>0</v>
      </c>
      <c r="K7321" s="236">
        <v>0</v>
      </c>
      <c r="L7321" s="236">
        <v>0</v>
      </c>
      <c r="M7321" s="236">
        <v>0</v>
      </c>
      <c r="N7321" s="236">
        <v>0</v>
      </c>
      <c r="O7321" s="236">
        <v>0</v>
      </c>
      <c r="P7321" s="236">
        <v>0</v>
      </c>
      <c r="Q7321" s="236">
        <v>0</v>
      </c>
      <c r="R7321" s="16">
        <f t="shared" si="12"/>
        <v>6813.8279999999995</v>
      </c>
      <c r="S7321" s="236">
        <v>4</v>
      </c>
      <c r="T7321" s="387" t="s">
        <v>9133</v>
      </c>
      <c r="U7321" s="236" t="s">
        <v>83</v>
      </c>
      <c r="V7321" s="388" t="s">
        <v>199</v>
      </c>
    </row>
    <row r="7322" spans="1:22" s="1" customFormat="1" ht="56.25" x14ac:dyDescent="0.3">
      <c r="A7322" s="16">
        <v>7317</v>
      </c>
      <c r="B7322" s="236" t="s">
        <v>5565</v>
      </c>
      <c r="C7322" s="236" t="s">
        <v>16744</v>
      </c>
      <c r="D7322" s="236" t="s">
        <v>16745</v>
      </c>
      <c r="E7322" s="236" t="s">
        <v>16746</v>
      </c>
      <c r="F7322" s="236"/>
      <c r="G7322" s="236" t="s">
        <v>281</v>
      </c>
      <c r="H7322" s="513">
        <v>215255.04000000004</v>
      </c>
      <c r="I7322" s="513">
        <v>154</v>
      </c>
      <c r="J7322" s="236">
        <v>0</v>
      </c>
      <c r="K7322" s="236">
        <v>0</v>
      </c>
      <c r="L7322" s="236">
        <v>0</v>
      </c>
      <c r="M7322" s="236">
        <v>0</v>
      </c>
      <c r="N7322" s="236">
        <v>0</v>
      </c>
      <c r="O7322" s="236">
        <v>0</v>
      </c>
      <c r="P7322" s="236">
        <v>0</v>
      </c>
      <c r="Q7322" s="236">
        <v>0</v>
      </c>
      <c r="R7322" s="16">
        <f t="shared" si="12"/>
        <v>215255.04000000004</v>
      </c>
      <c r="S7322" s="236">
        <v>154</v>
      </c>
      <c r="T7322" s="387" t="s">
        <v>9133</v>
      </c>
      <c r="U7322" s="236" t="s">
        <v>83</v>
      </c>
      <c r="V7322" s="388" t="s">
        <v>199</v>
      </c>
    </row>
    <row r="7323" spans="1:22" s="1" customFormat="1" ht="56.25" x14ac:dyDescent="0.3">
      <c r="A7323" s="16">
        <v>7318</v>
      </c>
      <c r="B7323" s="236" t="s">
        <v>780</v>
      </c>
      <c r="C7323" s="236" t="s">
        <v>4408</v>
      </c>
      <c r="D7323" s="236" t="s">
        <v>4409</v>
      </c>
      <c r="E7323" s="236" t="s">
        <v>16747</v>
      </c>
      <c r="F7323" s="236"/>
      <c r="G7323" s="236" t="s">
        <v>1493</v>
      </c>
      <c r="H7323" s="513">
        <v>118790</v>
      </c>
      <c r="I7323" s="513">
        <v>72</v>
      </c>
      <c r="J7323" s="236">
        <v>0</v>
      </c>
      <c r="K7323" s="236">
        <v>0</v>
      </c>
      <c r="L7323" s="236">
        <v>0</v>
      </c>
      <c r="M7323" s="236">
        <v>0</v>
      </c>
      <c r="N7323" s="236">
        <v>0</v>
      </c>
      <c r="O7323" s="236">
        <v>0</v>
      </c>
      <c r="P7323" s="236">
        <v>0</v>
      </c>
      <c r="Q7323" s="236">
        <v>0</v>
      </c>
      <c r="R7323" s="16">
        <f t="shared" si="12"/>
        <v>118790</v>
      </c>
      <c r="S7323" s="236">
        <v>72</v>
      </c>
      <c r="T7323" s="387" t="s">
        <v>9133</v>
      </c>
      <c r="U7323" s="236" t="s">
        <v>83</v>
      </c>
      <c r="V7323" s="388" t="s">
        <v>199</v>
      </c>
    </row>
    <row r="7324" spans="1:22" s="1" customFormat="1" ht="56.25" x14ac:dyDescent="0.3">
      <c r="A7324" s="16">
        <v>7319</v>
      </c>
      <c r="B7324" s="236" t="s">
        <v>8359</v>
      </c>
      <c r="C7324" s="236" t="s">
        <v>8358</v>
      </c>
      <c r="D7324" s="236" t="s">
        <v>16748</v>
      </c>
      <c r="E7324" s="236" t="s">
        <v>16749</v>
      </c>
      <c r="F7324" s="236"/>
      <c r="G7324" s="236" t="s">
        <v>1493</v>
      </c>
      <c r="H7324" s="513">
        <v>47093.549999999996</v>
      </c>
      <c r="I7324" s="513">
        <v>50</v>
      </c>
      <c r="J7324" s="236">
        <v>0</v>
      </c>
      <c r="K7324" s="236">
        <v>0</v>
      </c>
      <c r="L7324" s="236">
        <v>0</v>
      </c>
      <c r="M7324" s="236">
        <v>0</v>
      </c>
      <c r="N7324" s="236">
        <v>0</v>
      </c>
      <c r="O7324" s="236">
        <v>0</v>
      </c>
      <c r="P7324" s="236">
        <v>0</v>
      </c>
      <c r="Q7324" s="236">
        <v>0</v>
      </c>
      <c r="R7324" s="16">
        <f t="shared" si="12"/>
        <v>47093.549999999996</v>
      </c>
      <c r="S7324" s="236">
        <v>50</v>
      </c>
      <c r="T7324" s="387" t="s">
        <v>9133</v>
      </c>
      <c r="U7324" s="236" t="s">
        <v>83</v>
      </c>
      <c r="V7324" s="388" t="s">
        <v>199</v>
      </c>
    </row>
    <row r="7325" spans="1:22" s="1" customFormat="1" ht="56.25" x14ac:dyDescent="0.3">
      <c r="A7325" s="16">
        <v>7320</v>
      </c>
      <c r="B7325" s="236" t="s">
        <v>339</v>
      </c>
      <c r="C7325" s="236" t="s">
        <v>3939</v>
      </c>
      <c r="D7325" s="236" t="s">
        <v>3940</v>
      </c>
      <c r="E7325" s="236" t="s">
        <v>16750</v>
      </c>
      <c r="F7325" s="236"/>
      <c r="G7325" s="236" t="s">
        <v>1493</v>
      </c>
      <c r="H7325" s="513">
        <v>860320.39800000004</v>
      </c>
      <c r="I7325" s="513">
        <v>4</v>
      </c>
      <c r="J7325" s="236">
        <v>0</v>
      </c>
      <c r="K7325" s="236">
        <v>0</v>
      </c>
      <c r="L7325" s="236">
        <v>0</v>
      </c>
      <c r="M7325" s="236">
        <v>0</v>
      </c>
      <c r="N7325" s="236">
        <v>0</v>
      </c>
      <c r="O7325" s="236">
        <v>0</v>
      </c>
      <c r="P7325" s="236">
        <v>0</v>
      </c>
      <c r="Q7325" s="236">
        <v>0</v>
      </c>
      <c r="R7325" s="16">
        <f t="shared" si="12"/>
        <v>860320.39800000004</v>
      </c>
      <c r="S7325" s="236">
        <v>4</v>
      </c>
      <c r="T7325" s="387" t="s">
        <v>9133</v>
      </c>
      <c r="U7325" s="236" t="s">
        <v>83</v>
      </c>
      <c r="V7325" s="388" t="s">
        <v>199</v>
      </c>
    </row>
    <row r="7326" spans="1:22" s="1" customFormat="1" ht="56.25" x14ac:dyDescent="0.3">
      <c r="A7326" s="16">
        <v>7321</v>
      </c>
      <c r="B7326" s="236" t="s">
        <v>3833</v>
      </c>
      <c r="C7326" s="236" t="s">
        <v>16751</v>
      </c>
      <c r="D7326" s="236" t="s">
        <v>16752</v>
      </c>
      <c r="E7326" s="236" t="s">
        <v>16753</v>
      </c>
      <c r="F7326" s="236"/>
      <c r="G7326" s="236" t="s">
        <v>1493</v>
      </c>
      <c r="H7326" s="513">
        <v>33476.498999999996</v>
      </c>
      <c r="I7326" s="513">
        <v>3</v>
      </c>
      <c r="J7326" s="236">
        <v>0</v>
      </c>
      <c r="K7326" s="236">
        <v>0</v>
      </c>
      <c r="L7326" s="236">
        <v>0</v>
      </c>
      <c r="M7326" s="236">
        <v>0</v>
      </c>
      <c r="N7326" s="236">
        <v>0</v>
      </c>
      <c r="O7326" s="236">
        <v>0</v>
      </c>
      <c r="P7326" s="236">
        <v>0</v>
      </c>
      <c r="Q7326" s="236">
        <v>0</v>
      </c>
      <c r="R7326" s="16">
        <f t="shared" si="12"/>
        <v>33476.498999999996</v>
      </c>
      <c r="S7326" s="236">
        <v>3</v>
      </c>
      <c r="T7326" s="387" t="s">
        <v>9133</v>
      </c>
      <c r="U7326" s="236" t="s">
        <v>11267</v>
      </c>
      <c r="V7326" s="388" t="s">
        <v>199</v>
      </c>
    </row>
    <row r="7327" spans="1:22" s="1" customFormat="1" ht="56.25" x14ac:dyDescent="0.3">
      <c r="A7327" s="16">
        <v>7322</v>
      </c>
      <c r="B7327" s="236" t="s">
        <v>3833</v>
      </c>
      <c r="C7327" s="236" t="s">
        <v>16754</v>
      </c>
      <c r="D7327" s="236" t="s">
        <v>16755</v>
      </c>
      <c r="E7327" s="236" t="s">
        <v>16756</v>
      </c>
      <c r="F7327" s="236"/>
      <c r="G7327" s="236" t="s">
        <v>1664</v>
      </c>
      <c r="H7327" s="513">
        <v>24503.22</v>
      </c>
      <c r="I7327" s="513">
        <v>60</v>
      </c>
      <c r="J7327" s="236">
        <v>0</v>
      </c>
      <c r="K7327" s="236">
        <v>0</v>
      </c>
      <c r="L7327" s="236">
        <v>0</v>
      </c>
      <c r="M7327" s="236">
        <v>0</v>
      </c>
      <c r="N7327" s="236">
        <v>0</v>
      </c>
      <c r="O7327" s="236">
        <v>0</v>
      </c>
      <c r="P7327" s="236">
        <v>0</v>
      </c>
      <c r="Q7327" s="236">
        <v>0</v>
      </c>
      <c r="R7327" s="16">
        <f t="shared" si="12"/>
        <v>24503.22</v>
      </c>
      <c r="S7327" s="236">
        <v>60</v>
      </c>
      <c r="T7327" s="387" t="s">
        <v>9133</v>
      </c>
      <c r="U7327" s="236" t="s">
        <v>11267</v>
      </c>
      <c r="V7327" s="388" t="s">
        <v>199</v>
      </c>
    </row>
    <row r="7328" spans="1:22" s="1" customFormat="1" ht="56.25" x14ac:dyDescent="0.3">
      <c r="A7328" s="16">
        <v>7323</v>
      </c>
      <c r="B7328" s="236" t="s">
        <v>16757</v>
      </c>
      <c r="C7328" s="236" t="s">
        <v>16758</v>
      </c>
      <c r="D7328" s="236" t="s">
        <v>16759</v>
      </c>
      <c r="E7328" s="236" t="s">
        <v>16760</v>
      </c>
      <c r="F7328" s="236"/>
      <c r="G7328" s="236" t="s">
        <v>1493</v>
      </c>
      <c r="H7328" s="513">
        <v>284962.99650000001</v>
      </c>
      <c r="I7328" s="513">
        <v>1</v>
      </c>
      <c r="J7328" s="236">
        <v>0</v>
      </c>
      <c r="K7328" s="236">
        <v>0</v>
      </c>
      <c r="L7328" s="236">
        <v>0</v>
      </c>
      <c r="M7328" s="236">
        <v>0</v>
      </c>
      <c r="N7328" s="236">
        <v>0</v>
      </c>
      <c r="O7328" s="236">
        <v>0</v>
      </c>
      <c r="P7328" s="236">
        <v>0</v>
      </c>
      <c r="Q7328" s="236">
        <v>0</v>
      </c>
      <c r="R7328" s="16">
        <f t="shared" si="12"/>
        <v>284962.99650000001</v>
      </c>
      <c r="S7328" s="236">
        <v>1</v>
      </c>
      <c r="T7328" s="387" t="s">
        <v>9133</v>
      </c>
      <c r="U7328" s="236" t="s">
        <v>11267</v>
      </c>
      <c r="V7328" s="388" t="s">
        <v>199</v>
      </c>
    </row>
    <row r="7329" spans="1:22" s="1" customFormat="1" ht="56.25" x14ac:dyDescent="0.3">
      <c r="A7329" s="16">
        <v>7324</v>
      </c>
      <c r="B7329" s="236" t="s">
        <v>16761</v>
      </c>
      <c r="C7329" s="236" t="s">
        <v>16762</v>
      </c>
      <c r="D7329" s="236" t="s">
        <v>16763</v>
      </c>
      <c r="E7329" s="236" t="s">
        <v>16764</v>
      </c>
      <c r="F7329" s="236"/>
      <c r="G7329" s="236" t="s">
        <v>1493</v>
      </c>
      <c r="H7329" s="513">
        <v>98280</v>
      </c>
      <c r="I7329" s="513">
        <v>10</v>
      </c>
      <c r="J7329" s="236">
        <v>0</v>
      </c>
      <c r="K7329" s="236">
        <v>0</v>
      </c>
      <c r="L7329" s="236">
        <v>0</v>
      </c>
      <c r="M7329" s="236">
        <v>0</v>
      </c>
      <c r="N7329" s="236">
        <v>0</v>
      </c>
      <c r="O7329" s="236">
        <v>0</v>
      </c>
      <c r="P7329" s="236">
        <v>0</v>
      </c>
      <c r="Q7329" s="236">
        <v>0</v>
      </c>
      <c r="R7329" s="16">
        <f t="shared" si="12"/>
        <v>98280</v>
      </c>
      <c r="S7329" s="236">
        <v>10</v>
      </c>
      <c r="T7329" s="387" t="s">
        <v>9133</v>
      </c>
      <c r="U7329" s="236" t="s">
        <v>11267</v>
      </c>
      <c r="V7329" s="388" t="s">
        <v>199</v>
      </c>
    </row>
    <row r="7330" spans="1:22" s="1" customFormat="1" ht="56.25" x14ac:dyDescent="0.3">
      <c r="A7330" s="16">
        <v>7325</v>
      </c>
      <c r="B7330" s="236" t="s">
        <v>16761</v>
      </c>
      <c r="C7330" s="236" t="s">
        <v>16762</v>
      </c>
      <c r="D7330" s="236" t="s">
        <v>16765</v>
      </c>
      <c r="E7330" s="236" t="s">
        <v>16766</v>
      </c>
      <c r="F7330" s="236"/>
      <c r="G7330" s="236" t="s">
        <v>1493</v>
      </c>
      <c r="H7330" s="513">
        <v>49140</v>
      </c>
      <c r="I7330" s="513">
        <v>5</v>
      </c>
      <c r="J7330" s="236">
        <v>0</v>
      </c>
      <c r="K7330" s="236">
        <v>0</v>
      </c>
      <c r="L7330" s="236">
        <v>0</v>
      </c>
      <c r="M7330" s="236">
        <v>0</v>
      </c>
      <c r="N7330" s="236">
        <v>0</v>
      </c>
      <c r="O7330" s="236">
        <v>0</v>
      </c>
      <c r="P7330" s="236">
        <v>0</v>
      </c>
      <c r="Q7330" s="236">
        <v>0</v>
      </c>
      <c r="R7330" s="16">
        <f t="shared" si="12"/>
        <v>49140</v>
      </c>
      <c r="S7330" s="236">
        <v>5</v>
      </c>
      <c r="T7330" s="387" t="s">
        <v>9133</v>
      </c>
      <c r="U7330" s="236" t="s">
        <v>11267</v>
      </c>
      <c r="V7330" s="388" t="s">
        <v>199</v>
      </c>
    </row>
    <row r="7331" spans="1:22" s="1" customFormat="1" ht="56.25" x14ac:dyDescent="0.3">
      <c r="A7331" s="16">
        <v>7326</v>
      </c>
      <c r="B7331" s="236" t="s">
        <v>1754</v>
      </c>
      <c r="C7331" s="236" t="s">
        <v>1755</v>
      </c>
      <c r="D7331" s="236" t="s">
        <v>1756</v>
      </c>
      <c r="E7331" s="236" t="s">
        <v>16767</v>
      </c>
      <c r="F7331" s="236"/>
      <c r="G7331" s="236" t="s">
        <v>1757</v>
      </c>
      <c r="H7331" s="513">
        <v>20577.900000000001</v>
      </c>
      <c r="I7331" s="513">
        <v>41</v>
      </c>
      <c r="J7331" s="236">
        <v>0</v>
      </c>
      <c r="K7331" s="236">
        <v>0</v>
      </c>
      <c r="L7331" s="236">
        <v>0</v>
      </c>
      <c r="M7331" s="236">
        <v>0</v>
      </c>
      <c r="N7331" s="236">
        <v>0</v>
      </c>
      <c r="O7331" s="236">
        <v>0</v>
      </c>
      <c r="P7331" s="236">
        <v>0</v>
      </c>
      <c r="Q7331" s="236">
        <v>0</v>
      </c>
      <c r="R7331" s="16">
        <f t="shared" si="12"/>
        <v>20577.900000000001</v>
      </c>
      <c r="S7331" s="236">
        <v>41</v>
      </c>
      <c r="T7331" s="387" t="s">
        <v>9133</v>
      </c>
      <c r="U7331" s="236" t="s">
        <v>83</v>
      </c>
      <c r="V7331" s="388" t="s">
        <v>199</v>
      </c>
    </row>
    <row r="7332" spans="1:22" s="1" customFormat="1" ht="56.25" x14ac:dyDescent="0.3">
      <c r="A7332" s="16">
        <v>7327</v>
      </c>
      <c r="B7332" s="236" t="s">
        <v>1754</v>
      </c>
      <c r="C7332" s="236" t="s">
        <v>1755</v>
      </c>
      <c r="D7332" s="236" t="s">
        <v>1756</v>
      </c>
      <c r="E7332" s="236" t="s">
        <v>16767</v>
      </c>
      <c r="F7332" s="236"/>
      <c r="G7332" s="236" t="s">
        <v>1757</v>
      </c>
      <c r="H7332" s="513">
        <v>19072.2</v>
      </c>
      <c r="I7332" s="513">
        <v>38</v>
      </c>
      <c r="J7332" s="236">
        <v>0</v>
      </c>
      <c r="K7332" s="236">
        <v>0</v>
      </c>
      <c r="L7332" s="236">
        <v>0</v>
      </c>
      <c r="M7332" s="236">
        <v>0</v>
      </c>
      <c r="N7332" s="236">
        <v>0</v>
      </c>
      <c r="O7332" s="236">
        <v>0</v>
      </c>
      <c r="P7332" s="236">
        <v>0</v>
      </c>
      <c r="Q7332" s="236">
        <v>0</v>
      </c>
      <c r="R7332" s="16">
        <f t="shared" si="12"/>
        <v>19072.2</v>
      </c>
      <c r="S7332" s="236">
        <v>38</v>
      </c>
      <c r="T7332" s="387" t="s">
        <v>9133</v>
      </c>
      <c r="U7332" s="236" t="s">
        <v>83</v>
      </c>
      <c r="V7332" s="388" t="s">
        <v>199</v>
      </c>
    </row>
    <row r="7333" spans="1:22" s="1" customFormat="1" ht="56.25" x14ac:dyDescent="0.3">
      <c r="A7333" s="16">
        <v>7328</v>
      </c>
      <c r="B7333" s="236" t="s">
        <v>1754</v>
      </c>
      <c r="C7333" s="236" t="s">
        <v>1755</v>
      </c>
      <c r="D7333" s="236" t="s">
        <v>1756</v>
      </c>
      <c r="E7333" s="236" t="s">
        <v>16767</v>
      </c>
      <c r="F7333" s="236"/>
      <c r="G7333" s="236" t="s">
        <v>1757</v>
      </c>
      <c r="H7333" s="513">
        <v>160608</v>
      </c>
      <c r="I7333" s="513">
        <v>320</v>
      </c>
      <c r="J7333" s="236">
        <v>0</v>
      </c>
      <c r="K7333" s="236">
        <v>0</v>
      </c>
      <c r="L7333" s="236">
        <v>0</v>
      </c>
      <c r="M7333" s="236">
        <v>0</v>
      </c>
      <c r="N7333" s="236">
        <v>0</v>
      </c>
      <c r="O7333" s="236">
        <v>0</v>
      </c>
      <c r="P7333" s="236">
        <v>0</v>
      </c>
      <c r="Q7333" s="236">
        <v>0</v>
      </c>
      <c r="R7333" s="16">
        <f t="shared" si="12"/>
        <v>160608</v>
      </c>
      <c r="S7333" s="236">
        <v>320</v>
      </c>
      <c r="T7333" s="387" t="s">
        <v>9133</v>
      </c>
      <c r="U7333" s="236" t="s">
        <v>83</v>
      </c>
      <c r="V7333" s="388" t="s">
        <v>199</v>
      </c>
    </row>
    <row r="7334" spans="1:22" s="1" customFormat="1" ht="56.25" x14ac:dyDescent="0.3">
      <c r="A7334" s="16">
        <v>7329</v>
      </c>
      <c r="B7334" s="236" t="s">
        <v>1754</v>
      </c>
      <c r="C7334" s="236" t="s">
        <v>1755</v>
      </c>
      <c r="D7334" s="236" t="s">
        <v>1756</v>
      </c>
      <c r="E7334" s="236" t="s">
        <v>16767</v>
      </c>
      <c r="F7334" s="236"/>
      <c r="G7334" s="236" t="s">
        <v>1757</v>
      </c>
      <c r="H7334" s="513">
        <v>47178.600000000006</v>
      </c>
      <c r="I7334" s="513">
        <v>94</v>
      </c>
      <c r="J7334" s="236">
        <v>0</v>
      </c>
      <c r="K7334" s="236">
        <v>0</v>
      </c>
      <c r="L7334" s="236">
        <v>0</v>
      </c>
      <c r="M7334" s="236">
        <v>0</v>
      </c>
      <c r="N7334" s="236">
        <v>0</v>
      </c>
      <c r="O7334" s="236">
        <v>0</v>
      </c>
      <c r="P7334" s="236">
        <v>0</v>
      </c>
      <c r="Q7334" s="236">
        <v>0</v>
      </c>
      <c r="R7334" s="16">
        <f t="shared" si="12"/>
        <v>47178.600000000006</v>
      </c>
      <c r="S7334" s="236">
        <v>94</v>
      </c>
      <c r="T7334" s="387" t="s">
        <v>9133</v>
      </c>
      <c r="U7334" s="236" t="s">
        <v>83</v>
      </c>
      <c r="V7334" s="388" t="s">
        <v>199</v>
      </c>
    </row>
    <row r="7335" spans="1:22" s="1" customFormat="1" ht="56.25" x14ac:dyDescent="0.3">
      <c r="A7335" s="16">
        <v>7330</v>
      </c>
      <c r="B7335" s="236" t="s">
        <v>1754</v>
      </c>
      <c r="C7335" s="236" t="s">
        <v>1755</v>
      </c>
      <c r="D7335" s="236" t="s">
        <v>1756</v>
      </c>
      <c r="E7335" s="236" t="s">
        <v>16767</v>
      </c>
      <c r="F7335" s="236"/>
      <c r="G7335" s="236" t="s">
        <v>1757</v>
      </c>
      <c r="H7335" s="513">
        <v>30114.000000000004</v>
      </c>
      <c r="I7335" s="513">
        <v>60</v>
      </c>
      <c r="J7335" s="236">
        <v>0</v>
      </c>
      <c r="K7335" s="236">
        <v>0</v>
      </c>
      <c r="L7335" s="236">
        <v>0</v>
      </c>
      <c r="M7335" s="236">
        <v>0</v>
      </c>
      <c r="N7335" s="236">
        <v>0</v>
      </c>
      <c r="O7335" s="236">
        <v>0</v>
      </c>
      <c r="P7335" s="236">
        <v>0</v>
      </c>
      <c r="Q7335" s="236">
        <v>0</v>
      </c>
      <c r="R7335" s="16">
        <f t="shared" si="12"/>
        <v>30114.000000000004</v>
      </c>
      <c r="S7335" s="236">
        <v>60</v>
      </c>
      <c r="T7335" s="387" t="s">
        <v>9133</v>
      </c>
      <c r="U7335" s="236" t="s">
        <v>83</v>
      </c>
      <c r="V7335" s="388" t="s">
        <v>199</v>
      </c>
    </row>
    <row r="7336" spans="1:22" s="1" customFormat="1" ht="56.25" x14ac:dyDescent="0.3">
      <c r="A7336" s="16">
        <v>7331</v>
      </c>
      <c r="B7336" s="236" t="s">
        <v>1754</v>
      </c>
      <c r="C7336" s="236" t="s">
        <v>1755</v>
      </c>
      <c r="D7336" s="236" t="s">
        <v>1756</v>
      </c>
      <c r="E7336" s="236" t="s">
        <v>16767</v>
      </c>
      <c r="F7336" s="236"/>
      <c r="G7336" s="236" t="s">
        <v>1757</v>
      </c>
      <c r="H7336" s="513">
        <v>13049.400000000001</v>
      </c>
      <c r="I7336" s="513">
        <v>26</v>
      </c>
      <c r="J7336" s="236">
        <v>0</v>
      </c>
      <c r="K7336" s="236">
        <v>0</v>
      </c>
      <c r="L7336" s="236">
        <v>0</v>
      </c>
      <c r="M7336" s="236">
        <v>0</v>
      </c>
      <c r="N7336" s="236">
        <v>0</v>
      </c>
      <c r="O7336" s="236">
        <v>0</v>
      </c>
      <c r="P7336" s="236">
        <v>0</v>
      </c>
      <c r="Q7336" s="236">
        <v>0</v>
      </c>
      <c r="R7336" s="16">
        <f t="shared" si="12"/>
        <v>13049.400000000001</v>
      </c>
      <c r="S7336" s="236">
        <v>26</v>
      </c>
      <c r="T7336" s="387" t="s">
        <v>9133</v>
      </c>
      <c r="U7336" s="236" t="s">
        <v>83</v>
      </c>
      <c r="V7336" s="388" t="s">
        <v>199</v>
      </c>
    </row>
    <row r="7337" spans="1:22" s="1" customFormat="1" ht="56.25" x14ac:dyDescent="0.3">
      <c r="A7337" s="16">
        <v>7332</v>
      </c>
      <c r="B7337" s="236" t="s">
        <v>16768</v>
      </c>
      <c r="C7337" s="236" t="s">
        <v>16769</v>
      </c>
      <c r="D7337" s="236" t="s">
        <v>2309</v>
      </c>
      <c r="E7337" s="236" t="s">
        <v>16770</v>
      </c>
      <c r="F7337" s="236"/>
      <c r="G7337" s="236" t="s">
        <v>49</v>
      </c>
      <c r="H7337" s="513">
        <v>6300</v>
      </c>
      <c r="I7337" s="513">
        <v>1</v>
      </c>
      <c r="J7337" s="236">
        <v>0</v>
      </c>
      <c r="K7337" s="236">
        <v>0</v>
      </c>
      <c r="L7337" s="236">
        <v>0</v>
      </c>
      <c r="M7337" s="236">
        <v>0</v>
      </c>
      <c r="N7337" s="236">
        <v>0</v>
      </c>
      <c r="O7337" s="236">
        <v>0</v>
      </c>
      <c r="P7337" s="236">
        <v>0</v>
      </c>
      <c r="Q7337" s="236">
        <v>0</v>
      </c>
      <c r="R7337" s="16">
        <f t="shared" si="12"/>
        <v>6300</v>
      </c>
      <c r="S7337" s="236">
        <v>1</v>
      </c>
      <c r="T7337" s="387" t="s">
        <v>9133</v>
      </c>
      <c r="U7337" s="236" t="s">
        <v>83</v>
      </c>
      <c r="V7337" s="388" t="s">
        <v>199</v>
      </c>
    </row>
    <row r="7338" spans="1:22" s="1" customFormat="1" ht="56.25" x14ac:dyDescent="0.3">
      <c r="A7338" s="16">
        <v>7333</v>
      </c>
      <c r="B7338" s="236" t="s">
        <v>915</v>
      </c>
      <c r="C7338" s="236" t="s">
        <v>4145</v>
      </c>
      <c r="D7338" s="236" t="s">
        <v>4146</v>
      </c>
      <c r="E7338" s="236" t="s">
        <v>16771</v>
      </c>
      <c r="F7338" s="236"/>
      <c r="G7338" s="236" t="s">
        <v>1493</v>
      </c>
      <c r="H7338" s="513">
        <v>10750.824000000001</v>
      </c>
      <c r="I7338" s="513">
        <v>2</v>
      </c>
      <c r="J7338" s="236">
        <v>0</v>
      </c>
      <c r="K7338" s="236">
        <v>0</v>
      </c>
      <c r="L7338" s="236">
        <v>0</v>
      </c>
      <c r="M7338" s="236">
        <v>0</v>
      </c>
      <c r="N7338" s="236">
        <v>0</v>
      </c>
      <c r="O7338" s="236">
        <v>0</v>
      </c>
      <c r="P7338" s="236">
        <v>0</v>
      </c>
      <c r="Q7338" s="236">
        <v>0</v>
      </c>
      <c r="R7338" s="16">
        <f t="shared" si="12"/>
        <v>10750.824000000001</v>
      </c>
      <c r="S7338" s="236">
        <v>2</v>
      </c>
      <c r="T7338" s="387" t="s">
        <v>9133</v>
      </c>
      <c r="U7338" s="236" t="s">
        <v>83</v>
      </c>
      <c r="V7338" s="388" t="s">
        <v>199</v>
      </c>
    </row>
    <row r="7339" spans="1:22" s="1" customFormat="1" ht="56.25" x14ac:dyDescent="0.3">
      <c r="A7339" s="16">
        <v>7334</v>
      </c>
      <c r="B7339" s="236" t="s">
        <v>915</v>
      </c>
      <c r="C7339" s="236" t="s">
        <v>16772</v>
      </c>
      <c r="D7339" s="236" t="s">
        <v>16773</v>
      </c>
      <c r="E7339" s="236" t="s">
        <v>16774</v>
      </c>
      <c r="F7339" s="236"/>
      <c r="G7339" s="236" t="s">
        <v>1493</v>
      </c>
      <c r="H7339" s="513">
        <v>27568.275000000001</v>
      </c>
      <c r="I7339" s="513">
        <v>10</v>
      </c>
      <c r="J7339" s="236">
        <v>0</v>
      </c>
      <c r="K7339" s="236">
        <v>0</v>
      </c>
      <c r="L7339" s="236">
        <v>0</v>
      </c>
      <c r="M7339" s="236">
        <v>0</v>
      </c>
      <c r="N7339" s="236">
        <v>0</v>
      </c>
      <c r="O7339" s="236">
        <v>0</v>
      </c>
      <c r="P7339" s="236">
        <v>0</v>
      </c>
      <c r="Q7339" s="236">
        <v>0</v>
      </c>
      <c r="R7339" s="16">
        <f t="shared" si="12"/>
        <v>27568.275000000001</v>
      </c>
      <c r="S7339" s="236">
        <v>10</v>
      </c>
      <c r="T7339" s="387" t="s">
        <v>9133</v>
      </c>
      <c r="U7339" s="236" t="s">
        <v>83</v>
      </c>
      <c r="V7339" s="388" t="s">
        <v>199</v>
      </c>
    </row>
    <row r="7340" spans="1:22" s="1" customFormat="1" ht="56.25" x14ac:dyDescent="0.3">
      <c r="A7340" s="16">
        <v>7335</v>
      </c>
      <c r="B7340" s="236" t="s">
        <v>915</v>
      </c>
      <c r="C7340" s="236" t="s">
        <v>16775</v>
      </c>
      <c r="D7340" s="236" t="s">
        <v>16776</v>
      </c>
      <c r="E7340" s="236" t="s">
        <v>16777</v>
      </c>
      <c r="F7340" s="236"/>
      <c r="G7340" s="236" t="s">
        <v>1493</v>
      </c>
      <c r="H7340" s="513">
        <v>9457.2450000000008</v>
      </c>
      <c r="I7340" s="513">
        <v>10</v>
      </c>
      <c r="J7340" s="236">
        <v>0</v>
      </c>
      <c r="K7340" s="236">
        <v>0</v>
      </c>
      <c r="L7340" s="236">
        <v>0</v>
      </c>
      <c r="M7340" s="236">
        <v>0</v>
      </c>
      <c r="N7340" s="236">
        <v>0</v>
      </c>
      <c r="O7340" s="236">
        <v>0</v>
      </c>
      <c r="P7340" s="236">
        <v>0</v>
      </c>
      <c r="Q7340" s="236">
        <v>0</v>
      </c>
      <c r="R7340" s="16">
        <f t="shared" si="12"/>
        <v>9457.2450000000008</v>
      </c>
      <c r="S7340" s="236">
        <v>10</v>
      </c>
      <c r="T7340" s="387" t="s">
        <v>9133</v>
      </c>
      <c r="U7340" s="236" t="s">
        <v>83</v>
      </c>
      <c r="V7340" s="388" t="s">
        <v>199</v>
      </c>
    </row>
    <row r="7341" spans="1:22" s="1" customFormat="1" ht="56.25" x14ac:dyDescent="0.3">
      <c r="A7341" s="16">
        <v>7336</v>
      </c>
      <c r="B7341" s="236" t="s">
        <v>915</v>
      </c>
      <c r="C7341" s="236" t="s">
        <v>5465</v>
      </c>
      <c r="D7341" s="236" t="s">
        <v>5466</v>
      </c>
      <c r="E7341" s="236" t="s">
        <v>16778</v>
      </c>
      <c r="F7341" s="236"/>
      <c r="G7341" s="236" t="s">
        <v>1493</v>
      </c>
      <c r="H7341" s="513">
        <v>48543.768000000004</v>
      </c>
      <c r="I7341" s="513">
        <v>8</v>
      </c>
      <c r="J7341" s="236">
        <v>0</v>
      </c>
      <c r="K7341" s="236">
        <v>0</v>
      </c>
      <c r="L7341" s="236">
        <v>0</v>
      </c>
      <c r="M7341" s="236">
        <v>0</v>
      </c>
      <c r="N7341" s="236">
        <v>0</v>
      </c>
      <c r="O7341" s="236">
        <v>0</v>
      </c>
      <c r="P7341" s="236">
        <v>0</v>
      </c>
      <c r="Q7341" s="236">
        <v>0</v>
      </c>
      <c r="R7341" s="16">
        <f t="shared" si="12"/>
        <v>48543.768000000004</v>
      </c>
      <c r="S7341" s="236">
        <v>8</v>
      </c>
      <c r="T7341" s="387" t="s">
        <v>9133</v>
      </c>
      <c r="U7341" s="236" t="s">
        <v>83</v>
      </c>
      <c r="V7341" s="388" t="s">
        <v>199</v>
      </c>
    </row>
    <row r="7342" spans="1:22" s="1" customFormat="1" ht="56.25" x14ac:dyDescent="0.3">
      <c r="A7342" s="16">
        <v>7337</v>
      </c>
      <c r="B7342" s="236" t="s">
        <v>915</v>
      </c>
      <c r="C7342" s="236" t="s">
        <v>5465</v>
      </c>
      <c r="D7342" s="236" t="s">
        <v>5466</v>
      </c>
      <c r="E7342" s="236" t="s">
        <v>16779</v>
      </c>
      <c r="F7342" s="236"/>
      <c r="G7342" s="236" t="s">
        <v>1493</v>
      </c>
      <c r="H7342" s="513">
        <v>48543.768000000004</v>
      </c>
      <c r="I7342" s="513">
        <v>8</v>
      </c>
      <c r="J7342" s="236">
        <v>0</v>
      </c>
      <c r="K7342" s="236">
        <v>0</v>
      </c>
      <c r="L7342" s="236">
        <v>0</v>
      </c>
      <c r="M7342" s="236">
        <v>0</v>
      </c>
      <c r="N7342" s="236">
        <v>0</v>
      </c>
      <c r="O7342" s="236">
        <v>0</v>
      </c>
      <c r="P7342" s="236">
        <v>0</v>
      </c>
      <c r="Q7342" s="236">
        <v>0</v>
      </c>
      <c r="R7342" s="16">
        <f t="shared" si="12"/>
        <v>48543.768000000004</v>
      </c>
      <c r="S7342" s="236">
        <v>8</v>
      </c>
      <c r="T7342" s="387" t="s">
        <v>9133</v>
      </c>
      <c r="U7342" s="236" t="s">
        <v>83</v>
      </c>
      <c r="V7342" s="388" t="s">
        <v>199</v>
      </c>
    </row>
    <row r="7343" spans="1:22" s="1" customFormat="1" ht="56.25" x14ac:dyDescent="0.3">
      <c r="A7343" s="16">
        <v>7338</v>
      </c>
      <c r="B7343" s="236" t="s">
        <v>915</v>
      </c>
      <c r="C7343" s="236" t="s">
        <v>4145</v>
      </c>
      <c r="D7343" s="236" t="s">
        <v>4146</v>
      </c>
      <c r="E7343" s="236" t="s">
        <v>16780</v>
      </c>
      <c r="F7343" s="236"/>
      <c r="G7343" s="236" t="s">
        <v>1493</v>
      </c>
      <c r="H7343" s="513">
        <v>43003.296000000002</v>
      </c>
      <c r="I7343" s="513">
        <v>8</v>
      </c>
      <c r="J7343" s="236">
        <v>0</v>
      </c>
      <c r="K7343" s="236">
        <v>0</v>
      </c>
      <c r="L7343" s="236">
        <v>0</v>
      </c>
      <c r="M7343" s="236">
        <v>0</v>
      </c>
      <c r="N7343" s="236">
        <v>0</v>
      </c>
      <c r="O7343" s="236">
        <v>0</v>
      </c>
      <c r="P7343" s="236">
        <v>0</v>
      </c>
      <c r="Q7343" s="236">
        <v>0</v>
      </c>
      <c r="R7343" s="16">
        <f t="shared" si="12"/>
        <v>43003.296000000002</v>
      </c>
      <c r="S7343" s="236">
        <v>8</v>
      </c>
      <c r="T7343" s="387" t="s">
        <v>9133</v>
      </c>
      <c r="U7343" s="236" t="s">
        <v>11267</v>
      </c>
      <c r="V7343" s="388" t="s">
        <v>199</v>
      </c>
    </row>
    <row r="7344" spans="1:22" s="1" customFormat="1" ht="56.25" x14ac:dyDescent="0.3">
      <c r="A7344" s="16">
        <v>7339</v>
      </c>
      <c r="B7344" s="236" t="s">
        <v>915</v>
      </c>
      <c r="C7344" s="236" t="s">
        <v>4145</v>
      </c>
      <c r="D7344" s="236" t="s">
        <v>4146</v>
      </c>
      <c r="E7344" s="236" t="s">
        <v>16781</v>
      </c>
      <c r="F7344" s="236"/>
      <c r="G7344" s="236" t="s">
        <v>1493</v>
      </c>
      <c r="H7344" s="513">
        <v>10750.824000000001</v>
      </c>
      <c r="I7344" s="513">
        <v>2</v>
      </c>
      <c r="J7344" s="236">
        <v>0</v>
      </c>
      <c r="K7344" s="236">
        <v>0</v>
      </c>
      <c r="L7344" s="236">
        <v>0</v>
      </c>
      <c r="M7344" s="236">
        <v>0</v>
      </c>
      <c r="N7344" s="236">
        <v>0</v>
      </c>
      <c r="O7344" s="236">
        <v>0</v>
      </c>
      <c r="P7344" s="236">
        <v>0</v>
      </c>
      <c r="Q7344" s="236">
        <v>0</v>
      </c>
      <c r="R7344" s="16">
        <f t="shared" ref="R7344:R7407" si="13">H7344+J7344+L7344+N7344+P7344</f>
        <v>10750.824000000001</v>
      </c>
      <c r="S7344" s="236">
        <v>2</v>
      </c>
      <c r="T7344" s="387" t="s">
        <v>9133</v>
      </c>
      <c r="U7344" s="236" t="s">
        <v>11267</v>
      </c>
      <c r="V7344" s="388" t="s">
        <v>199</v>
      </c>
    </row>
    <row r="7345" spans="1:22" s="1" customFormat="1" ht="56.25" x14ac:dyDescent="0.3">
      <c r="A7345" s="16">
        <v>7340</v>
      </c>
      <c r="B7345" s="236" t="s">
        <v>915</v>
      </c>
      <c r="C7345" s="236" t="s">
        <v>4145</v>
      </c>
      <c r="D7345" s="236" t="s">
        <v>4146</v>
      </c>
      <c r="E7345" s="236" t="s">
        <v>16782</v>
      </c>
      <c r="F7345" s="236"/>
      <c r="G7345" s="236" t="s">
        <v>1493</v>
      </c>
      <c r="H7345" s="513">
        <v>10750.824000000001</v>
      </c>
      <c r="I7345" s="513">
        <v>2</v>
      </c>
      <c r="J7345" s="236">
        <v>0</v>
      </c>
      <c r="K7345" s="236">
        <v>0</v>
      </c>
      <c r="L7345" s="236">
        <v>0</v>
      </c>
      <c r="M7345" s="236">
        <v>0</v>
      </c>
      <c r="N7345" s="236">
        <v>0</v>
      </c>
      <c r="O7345" s="236">
        <v>0</v>
      </c>
      <c r="P7345" s="236">
        <v>0</v>
      </c>
      <c r="Q7345" s="236">
        <v>0</v>
      </c>
      <c r="R7345" s="16">
        <f t="shared" si="13"/>
        <v>10750.824000000001</v>
      </c>
      <c r="S7345" s="236">
        <v>2</v>
      </c>
      <c r="T7345" s="387" t="s">
        <v>9133</v>
      </c>
      <c r="U7345" s="236" t="s">
        <v>11267</v>
      </c>
      <c r="V7345" s="388" t="s">
        <v>199</v>
      </c>
    </row>
    <row r="7346" spans="1:22" s="1" customFormat="1" ht="56.25" x14ac:dyDescent="0.3">
      <c r="A7346" s="16">
        <v>7341</v>
      </c>
      <c r="B7346" s="236" t="s">
        <v>915</v>
      </c>
      <c r="C7346" s="236" t="s">
        <v>4145</v>
      </c>
      <c r="D7346" s="236" t="s">
        <v>4146</v>
      </c>
      <c r="E7346" s="236" t="s">
        <v>16783</v>
      </c>
      <c r="F7346" s="236"/>
      <c r="G7346" s="236" t="s">
        <v>1493</v>
      </c>
      <c r="H7346" s="513">
        <v>16126.236000000001</v>
      </c>
      <c r="I7346" s="513">
        <v>3</v>
      </c>
      <c r="J7346" s="236">
        <v>0</v>
      </c>
      <c r="K7346" s="236">
        <v>0</v>
      </c>
      <c r="L7346" s="236">
        <v>0</v>
      </c>
      <c r="M7346" s="236">
        <v>0</v>
      </c>
      <c r="N7346" s="236">
        <v>0</v>
      </c>
      <c r="O7346" s="236">
        <v>0</v>
      </c>
      <c r="P7346" s="236">
        <v>0</v>
      </c>
      <c r="Q7346" s="236">
        <v>0</v>
      </c>
      <c r="R7346" s="16">
        <f t="shared" si="13"/>
        <v>16126.236000000001</v>
      </c>
      <c r="S7346" s="236">
        <v>3</v>
      </c>
      <c r="T7346" s="387" t="s">
        <v>9133</v>
      </c>
      <c r="U7346" s="236" t="s">
        <v>11267</v>
      </c>
      <c r="V7346" s="388" t="s">
        <v>199</v>
      </c>
    </row>
    <row r="7347" spans="1:22" s="1" customFormat="1" ht="56.25" x14ac:dyDescent="0.3">
      <c r="A7347" s="16">
        <v>7342</v>
      </c>
      <c r="B7347" s="236" t="s">
        <v>915</v>
      </c>
      <c r="C7347" s="236" t="s">
        <v>4145</v>
      </c>
      <c r="D7347" s="236" t="s">
        <v>4146</v>
      </c>
      <c r="E7347" s="236" t="s">
        <v>16784</v>
      </c>
      <c r="F7347" s="236"/>
      <c r="G7347" s="236" t="s">
        <v>1493</v>
      </c>
      <c r="H7347" s="513">
        <v>16126.236000000001</v>
      </c>
      <c r="I7347" s="513">
        <v>3</v>
      </c>
      <c r="J7347" s="236">
        <v>0</v>
      </c>
      <c r="K7347" s="236">
        <v>0</v>
      </c>
      <c r="L7347" s="236">
        <v>0</v>
      </c>
      <c r="M7347" s="236">
        <v>0</v>
      </c>
      <c r="N7347" s="236">
        <v>0</v>
      </c>
      <c r="O7347" s="236">
        <v>0</v>
      </c>
      <c r="P7347" s="236">
        <v>0</v>
      </c>
      <c r="Q7347" s="236">
        <v>0</v>
      </c>
      <c r="R7347" s="16">
        <f t="shared" si="13"/>
        <v>16126.236000000001</v>
      </c>
      <c r="S7347" s="236">
        <v>3</v>
      </c>
      <c r="T7347" s="387" t="s">
        <v>9133</v>
      </c>
      <c r="U7347" s="236" t="s">
        <v>11267</v>
      </c>
      <c r="V7347" s="388" t="s">
        <v>199</v>
      </c>
    </row>
    <row r="7348" spans="1:22" s="1" customFormat="1" ht="56.25" x14ac:dyDescent="0.3">
      <c r="A7348" s="16">
        <v>7343</v>
      </c>
      <c r="B7348" s="236" t="s">
        <v>915</v>
      </c>
      <c r="C7348" s="236" t="s">
        <v>4145</v>
      </c>
      <c r="D7348" s="236" t="s">
        <v>4146</v>
      </c>
      <c r="E7348" s="236" t="s">
        <v>16785</v>
      </c>
      <c r="F7348" s="236"/>
      <c r="G7348" s="236" t="s">
        <v>1493</v>
      </c>
      <c r="H7348" s="513">
        <v>26877.06</v>
      </c>
      <c r="I7348" s="513">
        <v>5</v>
      </c>
      <c r="J7348" s="236">
        <v>0</v>
      </c>
      <c r="K7348" s="236">
        <v>0</v>
      </c>
      <c r="L7348" s="236">
        <v>0</v>
      </c>
      <c r="M7348" s="236">
        <v>0</v>
      </c>
      <c r="N7348" s="236">
        <v>0</v>
      </c>
      <c r="O7348" s="236">
        <v>0</v>
      </c>
      <c r="P7348" s="236">
        <v>0</v>
      </c>
      <c r="Q7348" s="236">
        <v>0</v>
      </c>
      <c r="R7348" s="16">
        <f t="shared" si="13"/>
        <v>26877.06</v>
      </c>
      <c r="S7348" s="236">
        <v>5</v>
      </c>
      <c r="T7348" s="387" t="s">
        <v>9133</v>
      </c>
      <c r="U7348" s="236" t="s">
        <v>11267</v>
      </c>
      <c r="V7348" s="388" t="s">
        <v>199</v>
      </c>
    </row>
    <row r="7349" spans="1:22" s="1" customFormat="1" ht="56.25" x14ac:dyDescent="0.3">
      <c r="A7349" s="16">
        <v>7344</v>
      </c>
      <c r="B7349" s="236" t="s">
        <v>915</v>
      </c>
      <c r="C7349" s="236" t="s">
        <v>4145</v>
      </c>
      <c r="D7349" s="236" t="s">
        <v>4146</v>
      </c>
      <c r="E7349" s="236" t="s">
        <v>16785</v>
      </c>
      <c r="F7349" s="236"/>
      <c r="G7349" s="236" t="s">
        <v>1493</v>
      </c>
      <c r="H7349" s="513">
        <v>26877.06</v>
      </c>
      <c r="I7349" s="513">
        <v>5</v>
      </c>
      <c r="J7349" s="236">
        <v>0</v>
      </c>
      <c r="K7349" s="236">
        <v>0</v>
      </c>
      <c r="L7349" s="236">
        <v>0</v>
      </c>
      <c r="M7349" s="236">
        <v>0</v>
      </c>
      <c r="N7349" s="236">
        <v>0</v>
      </c>
      <c r="O7349" s="236">
        <v>0</v>
      </c>
      <c r="P7349" s="236">
        <v>0</v>
      </c>
      <c r="Q7349" s="236">
        <v>0</v>
      </c>
      <c r="R7349" s="16">
        <f t="shared" si="13"/>
        <v>26877.06</v>
      </c>
      <c r="S7349" s="236">
        <v>5</v>
      </c>
      <c r="T7349" s="387" t="s">
        <v>9133</v>
      </c>
      <c r="U7349" s="236" t="s">
        <v>11267</v>
      </c>
      <c r="V7349" s="388" t="s">
        <v>199</v>
      </c>
    </row>
    <row r="7350" spans="1:22" s="1" customFormat="1" ht="56.25" x14ac:dyDescent="0.3">
      <c r="A7350" s="16">
        <v>7345</v>
      </c>
      <c r="B7350" s="236" t="s">
        <v>915</v>
      </c>
      <c r="C7350" s="236" t="s">
        <v>16772</v>
      </c>
      <c r="D7350" s="236" t="s">
        <v>16773</v>
      </c>
      <c r="E7350" s="236" t="s">
        <v>16786</v>
      </c>
      <c r="F7350" s="236"/>
      <c r="G7350" s="236" t="s">
        <v>1493</v>
      </c>
      <c r="H7350" s="513">
        <v>13784.137500000001</v>
      </c>
      <c r="I7350" s="513">
        <v>5</v>
      </c>
      <c r="J7350" s="236">
        <v>0</v>
      </c>
      <c r="K7350" s="236">
        <v>0</v>
      </c>
      <c r="L7350" s="236">
        <v>0</v>
      </c>
      <c r="M7350" s="236">
        <v>0</v>
      </c>
      <c r="N7350" s="236">
        <v>0</v>
      </c>
      <c r="O7350" s="236">
        <v>0</v>
      </c>
      <c r="P7350" s="236">
        <v>0</v>
      </c>
      <c r="Q7350" s="236">
        <v>0</v>
      </c>
      <c r="R7350" s="16">
        <f t="shared" si="13"/>
        <v>13784.137500000001</v>
      </c>
      <c r="S7350" s="236">
        <v>5</v>
      </c>
      <c r="T7350" s="387" t="s">
        <v>9133</v>
      </c>
      <c r="U7350" s="236" t="s">
        <v>603</v>
      </c>
      <c r="V7350" s="388" t="s">
        <v>199</v>
      </c>
    </row>
    <row r="7351" spans="1:22" s="1" customFormat="1" ht="56.25" x14ac:dyDescent="0.3">
      <c r="A7351" s="16">
        <v>7346</v>
      </c>
      <c r="B7351" s="236" t="s">
        <v>915</v>
      </c>
      <c r="C7351" s="236" t="s">
        <v>4145</v>
      </c>
      <c r="D7351" s="236" t="s">
        <v>4146</v>
      </c>
      <c r="E7351" s="236" t="s">
        <v>16787</v>
      </c>
      <c r="F7351" s="236"/>
      <c r="G7351" s="236" t="s">
        <v>1493</v>
      </c>
      <c r="H7351" s="513">
        <v>21501.648000000001</v>
      </c>
      <c r="I7351" s="513">
        <v>4</v>
      </c>
      <c r="J7351" s="236">
        <v>0</v>
      </c>
      <c r="K7351" s="236">
        <v>0</v>
      </c>
      <c r="L7351" s="236">
        <v>0</v>
      </c>
      <c r="M7351" s="236">
        <v>0</v>
      </c>
      <c r="N7351" s="236">
        <v>0</v>
      </c>
      <c r="O7351" s="236">
        <v>0</v>
      </c>
      <c r="P7351" s="236">
        <v>0</v>
      </c>
      <c r="Q7351" s="236">
        <v>0</v>
      </c>
      <c r="R7351" s="16">
        <f t="shared" si="13"/>
        <v>21501.648000000001</v>
      </c>
      <c r="S7351" s="236">
        <v>4</v>
      </c>
      <c r="T7351" s="387" t="s">
        <v>9133</v>
      </c>
      <c r="U7351" s="236" t="s">
        <v>11267</v>
      </c>
      <c r="V7351" s="388" t="s">
        <v>199</v>
      </c>
    </row>
    <row r="7352" spans="1:22" s="1" customFormat="1" ht="56.25" x14ac:dyDescent="0.3">
      <c r="A7352" s="16">
        <v>7347</v>
      </c>
      <c r="B7352" s="236" t="s">
        <v>915</v>
      </c>
      <c r="C7352" s="236" t="s">
        <v>4145</v>
      </c>
      <c r="D7352" s="236" t="s">
        <v>4146</v>
      </c>
      <c r="E7352" s="236" t="s">
        <v>16788</v>
      </c>
      <c r="F7352" s="236"/>
      <c r="G7352" s="236" t="s">
        <v>1493</v>
      </c>
      <c r="H7352" s="513">
        <v>21501.648000000001</v>
      </c>
      <c r="I7352" s="513">
        <v>4</v>
      </c>
      <c r="J7352" s="236">
        <v>0</v>
      </c>
      <c r="K7352" s="236">
        <v>0</v>
      </c>
      <c r="L7352" s="236">
        <v>0</v>
      </c>
      <c r="M7352" s="236">
        <v>0</v>
      </c>
      <c r="N7352" s="236">
        <v>0</v>
      </c>
      <c r="O7352" s="236">
        <v>0</v>
      </c>
      <c r="P7352" s="236">
        <v>0</v>
      </c>
      <c r="Q7352" s="236">
        <v>0</v>
      </c>
      <c r="R7352" s="16">
        <f t="shared" si="13"/>
        <v>21501.648000000001</v>
      </c>
      <c r="S7352" s="236">
        <v>4</v>
      </c>
      <c r="T7352" s="387" t="s">
        <v>9133</v>
      </c>
      <c r="U7352" s="236" t="s">
        <v>11267</v>
      </c>
      <c r="V7352" s="388" t="s">
        <v>199</v>
      </c>
    </row>
    <row r="7353" spans="1:22" s="1" customFormat="1" ht="56.25" x14ac:dyDescent="0.3">
      <c r="A7353" s="16">
        <v>7348</v>
      </c>
      <c r="B7353" s="236" t="s">
        <v>915</v>
      </c>
      <c r="C7353" s="236" t="s">
        <v>4145</v>
      </c>
      <c r="D7353" s="236" t="s">
        <v>4146</v>
      </c>
      <c r="E7353" s="236" t="s">
        <v>16789</v>
      </c>
      <c r="F7353" s="236"/>
      <c r="G7353" s="236" t="s">
        <v>1493</v>
      </c>
      <c r="H7353" s="513">
        <v>21501.648000000001</v>
      </c>
      <c r="I7353" s="513">
        <v>4</v>
      </c>
      <c r="J7353" s="236">
        <v>0</v>
      </c>
      <c r="K7353" s="236">
        <v>0</v>
      </c>
      <c r="L7353" s="236">
        <v>0</v>
      </c>
      <c r="M7353" s="236">
        <v>0</v>
      </c>
      <c r="N7353" s="236">
        <v>0</v>
      </c>
      <c r="O7353" s="236">
        <v>0</v>
      </c>
      <c r="P7353" s="236">
        <v>0</v>
      </c>
      <c r="Q7353" s="236">
        <v>0</v>
      </c>
      <c r="R7353" s="16">
        <f t="shared" si="13"/>
        <v>21501.648000000001</v>
      </c>
      <c r="S7353" s="236">
        <v>4</v>
      </c>
      <c r="T7353" s="387" t="s">
        <v>9133</v>
      </c>
      <c r="U7353" s="236" t="s">
        <v>11267</v>
      </c>
      <c r="V7353" s="388" t="s">
        <v>199</v>
      </c>
    </row>
    <row r="7354" spans="1:22" s="1" customFormat="1" ht="56.25" x14ac:dyDescent="0.3">
      <c r="A7354" s="16">
        <v>7349</v>
      </c>
      <c r="B7354" s="236" t="s">
        <v>915</v>
      </c>
      <c r="C7354" s="236" t="s">
        <v>4145</v>
      </c>
      <c r="D7354" s="236" t="s">
        <v>4146</v>
      </c>
      <c r="E7354" s="236" t="s">
        <v>16790</v>
      </c>
      <c r="F7354" s="236"/>
      <c r="G7354" s="236" t="s">
        <v>1493</v>
      </c>
      <c r="H7354" s="513">
        <v>21501.648000000001</v>
      </c>
      <c r="I7354" s="513">
        <v>4</v>
      </c>
      <c r="J7354" s="236">
        <v>0</v>
      </c>
      <c r="K7354" s="236">
        <v>0</v>
      </c>
      <c r="L7354" s="236">
        <v>0</v>
      </c>
      <c r="M7354" s="236">
        <v>0</v>
      </c>
      <c r="N7354" s="236">
        <v>0</v>
      </c>
      <c r="O7354" s="236">
        <v>0</v>
      </c>
      <c r="P7354" s="236">
        <v>0</v>
      </c>
      <c r="Q7354" s="236">
        <v>0</v>
      </c>
      <c r="R7354" s="16">
        <f t="shared" si="13"/>
        <v>21501.648000000001</v>
      </c>
      <c r="S7354" s="236">
        <v>4</v>
      </c>
      <c r="T7354" s="387" t="s">
        <v>9133</v>
      </c>
      <c r="U7354" s="236" t="s">
        <v>11267</v>
      </c>
      <c r="V7354" s="388" t="s">
        <v>199</v>
      </c>
    </row>
    <row r="7355" spans="1:22" s="1" customFormat="1" ht="56.25" x14ac:dyDescent="0.3">
      <c r="A7355" s="16">
        <v>7350</v>
      </c>
      <c r="B7355" s="236" t="s">
        <v>915</v>
      </c>
      <c r="C7355" s="236" t="s">
        <v>4145</v>
      </c>
      <c r="D7355" s="236" t="s">
        <v>4146</v>
      </c>
      <c r="E7355" s="236" t="s">
        <v>16791</v>
      </c>
      <c r="F7355" s="236"/>
      <c r="G7355" s="236" t="s">
        <v>1493</v>
      </c>
      <c r="H7355" s="513">
        <v>5375.4120000000003</v>
      </c>
      <c r="I7355" s="513">
        <v>1</v>
      </c>
      <c r="J7355" s="236">
        <v>0</v>
      </c>
      <c r="K7355" s="236">
        <v>0</v>
      </c>
      <c r="L7355" s="236">
        <v>0</v>
      </c>
      <c r="M7355" s="236">
        <v>0</v>
      </c>
      <c r="N7355" s="236">
        <v>0</v>
      </c>
      <c r="O7355" s="236">
        <v>0</v>
      </c>
      <c r="P7355" s="236">
        <v>0</v>
      </c>
      <c r="Q7355" s="236">
        <v>0</v>
      </c>
      <c r="R7355" s="16">
        <f t="shared" si="13"/>
        <v>5375.4120000000003</v>
      </c>
      <c r="S7355" s="236">
        <v>1</v>
      </c>
      <c r="T7355" s="387" t="s">
        <v>9133</v>
      </c>
      <c r="U7355" s="236" t="s">
        <v>11267</v>
      </c>
      <c r="V7355" s="388" t="s">
        <v>199</v>
      </c>
    </row>
    <row r="7356" spans="1:22" s="1" customFormat="1" ht="56.25" x14ac:dyDescent="0.3">
      <c r="A7356" s="16">
        <v>7351</v>
      </c>
      <c r="B7356" s="236" t="s">
        <v>915</v>
      </c>
      <c r="C7356" s="236" t="s">
        <v>16772</v>
      </c>
      <c r="D7356" s="236" t="s">
        <v>16773</v>
      </c>
      <c r="E7356" s="236" t="s">
        <v>16774</v>
      </c>
      <c r="F7356" s="236"/>
      <c r="G7356" s="236" t="s">
        <v>1493</v>
      </c>
      <c r="H7356" s="513">
        <v>13784.137500000001</v>
      </c>
      <c r="I7356" s="513">
        <v>5</v>
      </c>
      <c r="J7356" s="236">
        <v>0</v>
      </c>
      <c r="K7356" s="236">
        <v>0</v>
      </c>
      <c r="L7356" s="236">
        <v>0</v>
      </c>
      <c r="M7356" s="236">
        <v>0</v>
      </c>
      <c r="N7356" s="236">
        <v>0</v>
      </c>
      <c r="O7356" s="236">
        <v>0</v>
      </c>
      <c r="P7356" s="236">
        <v>0</v>
      </c>
      <c r="Q7356" s="236">
        <v>0</v>
      </c>
      <c r="R7356" s="16">
        <f t="shared" si="13"/>
        <v>13784.137500000001</v>
      </c>
      <c r="S7356" s="236">
        <v>5</v>
      </c>
      <c r="T7356" s="387" t="s">
        <v>9133</v>
      </c>
      <c r="U7356" s="236" t="s">
        <v>603</v>
      </c>
      <c r="V7356" s="388" t="s">
        <v>199</v>
      </c>
    </row>
    <row r="7357" spans="1:22" s="1" customFormat="1" ht="56.25" x14ac:dyDescent="0.3">
      <c r="A7357" s="16">
        <v>7352</v>
      </c>
      <c r="B7357" s="236" t="s">
        <v>5607</v>
      </c>
      <c r="C7357" s="236" t="s">
        <v>16792</v>
      </c>
      <c r="D7357" s="236" t="s">
        <v>16793</v>
      </c>
      <c r="E7357" s="236" t="s">
        <v>16794</v>
      </c>
      <c r="F7357" s="236"/>
      <c r="G7357" s="236" t="s">
        <v>1493</v>
      </c>
      <c r="H7357" s="513">
        <v>26832.960000000003</v>
      </c>
      <c r="I7357" s="513">
        <v>11</v>
      </c>
      <c r="J7357" s="236">
        <v>0</v>
      </c>
      <c r="K7357" s="236">
        <v>0</v>
      </c>
      <c r="L7357" s="236">
        <v>0</v>
      </c>
      <c r="M7357" s="236">
        <v>0</v>
      </c>
      <c r="N7357" s="236">
        <v>0</v>
      </c>
      <c r="O7357" s="236">
        <v>0</v>
      </c>
      <c r="P7357" s="236">
        <v>0</v>
      </c>
      <c r="Q7357" s="236">
        <v>0</v>
      </c>
      <c r="R7357" s="16">
        <f t="shared" si="13"/>
        <v>26832.960000000003</v>
      </c>
      <c r="S7357" s="236">
        <v>11</v>
      </c>
      <c r="T7357" s="387" t="s">
        <v>9133</v>
      </c>
      <c r="U7357" s="236" t="s">
        <v>83</v>
      </c>
      <c r="V7357" s="388" t="s">
        <v>199</v>
      </c>
    </row>
    <row r="7358" spans="1:22" s="1" customFormat="1" ht="56.25" x14ac:dyDescent="0.3">
      <c r="A7358" s="16">
        <v>7353</v>
      </c>
      <c r="B7358" s="236" t="s">
        <v>5607</v>
      </c>
      <c r="C7358" s="236" t="s">
        <v>5608</v>
      </c>
      <c r="D7358" s="236" t="s">
        <v>5609</v>
      </c>
      <c r="E7358" s="236" t="s">
        <v>16795</v>
      </c>
      <c r="F7358" s="236"/>
      <c r="G7358" s="236" t="s">
        <v>1493</v>
      </c>
      <c r="H7358" s="513">
        <v>183011.71350000001</v>
      </c>
      <c r="I7358" s="513">
        <v>11</v>
      </c>
      <c r="J7358" s="236">
        <v>0</v>
      </c>
      <c r="K7358" s="236">
        <v>0</v>
      </c>
      <c r="L7358" s="236">
        <v>0</v>
      </c>
      <c r="M7358" s="236">
        <v>0</v>
      </c>
      <c r="N7358" s="236">
        <v>0</v>
      </c>
      <c r="O7358" s="236">
        <v>0</v>
      </c>
      <c r="P7358" s="236">
        <v>0</v>
      </c>
      <c r="Q7358" s="236">
        <v>0</v>
      </c>
      <c r="R7358" s="16">
        <f t="shared" si="13"/>
        <v>183011.71350000001</v>
      </c>
      <c r="S7358" s="236">
        <v>11</v>
      </c>
      <c r="T7358" s="387" t="s">
        <v>9133</v>
      </c>
      <c r="U7358" s="236" t="s">
        <v>83</v>
      </c>
      <c r="V7358" s="388" t="s">
        <v>199</v>
      </c>
    </row>
    <row r="7359" spans="1:22" s="1" customFormat="1" ht="56.25" x14ac:dyDescent="0.3">
      <c r="A7359" s="16">
        <v>7354</v>
      </c>
      <c r="B7359" s="236" t="s">
        <v>5607</v>
      </c>
      <c r="C7359" s="236" t="s">
        <v>5608</v>
      </c>
      <c r="D7359" s="236" t="s">
        <v>5609</v>
      </c>
      <c r="E7359" s="236" t="s">
        <v>16796</v>
      </c>
      <c r="F7359" s="236"/>
      <c r="G7359" s="236" t="s">
        <v>1493</v>
      </c>
      <c r="H7359" s="513">
        <v>183011.71350000001</v>
      </c>
      <c r="I7359" s="513">
        <v>11</v>
      </c>
      <c r="J7359" s="236">
        <v>0</v>
      </c>
      <c r="K7359" s="236">
        <v>0</v>
      </c>
      <c r="L7359" s="236">
        <v>0</v>
      </c>
      <c r="M7359" s="236">
        <v>0</v>
      </c>
      <c r="N7359" s="236">
        <v>0</v>
      </c>
      <c r="O7359" s="236">
        <v>0</v>
      </c>
      <c r="P7359" s="236">
        <v>0</v>
      </c>
      <c r="Q7359" s="236">
        <v>0</v>
      </c>
      <c r="R7359" s="16">
        <f t="shared" si="13"/>
        <v>183011.71350000001</v>
      </c>
      <c r="S7359" s="236">
        <v>11</v>
      </c>
      <c r="T7359" s="387" t="s">
        <v>9133</v>
      </c>
      <c r="U7359" s="236" t="s">
        <v>83</v>
      </c>
      <c r="V7359" s="388" t="s">
        <v>199</v>
      </c>
    </row>
    <row r="7360" spans="1:22" s="1" customFormat="1" ht="56.25" x14ac:dyDescent="0.3">
      <c r="A7360" s="16">
        <v>7355</v>
      </c>
      <c r="B7360" s="236" t="s">
        <v>5607</v>
      </c>
      <c r="C7360" s="236" t="s">
        <v>16792</v>
      </c>
      <c r="D7360" s="236" t="s">
        <v>16797</v>
      </c>
      <c r="E7360" s="236" t="s">
        <v>16798</v>
      </c>
      <c r="F7360" s="236"/>
      <c r="G7360" s="236" t="s">
        <v>1493</v>
      </c>
      <c r="H7360" s="513">
        <v>7318.08</v>
      </c>
      <c r="I7360" s="513">
        <v>3</v>
      </c>
      <c r="J7360" s="236">
        <v>0</v>
      </c>
      <c r="K7360" s="236">
        <v>0</v>
      </c>
      <c r="L7360" s="236">
        <v>0</v>
      </c>
      <c r="M7360" s="236">
        <v>0</v>
      </c>
      <c r="N7360" s="236">
        <v>0</v>
      </c>
      <c r="O7360" s="236">
        <v>0</v>
      </c>
      <c r="P7360" s="236">
        <v>0</v>
      </c>
      <c r="Q7360" s="236">
        <v>0</v>
      </c>
      <c r="R7360" s="16">
        <f t="shared" si="13"/>
        <v>7318.08</v>
      </c>
      <c r="S7360" s="236">
        <v>3</v>
      </c>
      <c r="T7360" s="387" t="s">
        <v>9133</v>
      </c>
      <c r="U7360" s="236" t="s">
        <v>83</v>
      </c>
      <c r="V7360" s="388" t="s">
        <v>199</v>
      </c>
    </row>
    <row r="7361" spans="1:22" s="1" customFormat="1" ht="56.25" x14ac:dyDescent="0.3">
      <c r="A7361" s="16">
        <v>7356</v>
      </c>
      <c r="B7361" s="236" t="s">
        <v>5607</v>
      </c>
      <c r="C7361" s="236" t="s">
        <v>5608</v>
      </c>
      <c r="D7361" s="236" t="s">
        <v>5609</v>
      </c>
      <c r="E7361" s="236" t="s">
        <v>16799</v>
      </c>
      <c r="F7361" s="236"/>
      <c r="G7361" s="236" t="s">
        <v>1493</v>
      </c>
      <c r="H7361" s="513">
        <v>183011.71350000001</v>
      </c>
      <c r="I7361" s="513">
        <v>11</v>
      </c>
      <c r="J7361" s="236">
        <v>0</v>
      </c>
      <c r="K7361" s="236">
        <v>0</v>
      </c>
      <c r="L7361" s="236">
        <v>0</v>
      </c>
      <c r="M7361" s="236">
        <v>0</v>
      </c>
      <c r="N7361" s="236">
        <v>0</v>
      </c>
      <c r="O7361" s="236">
        <v>0</v>
      </c>
      <c r="P7361" s="236">
        <v>0</v>
      </c>
      <c r="Q7361" s="236">
        <v>0</v>
      </c>
      <c r="R7361" s="16">
        <f t="shared" si="13"/>
        <v>183011.71350000001</v>
      </c>
      <c r="S7361" s="236">
        <v>11</v>
      </c>
      <c r="T7361" s="387" t="s">
        <v>9133</v>
      </c>
      <c r="U7361" s="236" t="s">
        <v>83</v>
      </c>
      <c r="V7361" s="388" t="s">
        <v>199</v>
      </c>
    </row>
    <row r="7362" spans="1:22" s="1" customFormat="1" ht="56.25" x14ac:dyDescent="0.3">
      <c r="A7362" s="16">
        <v>7357</v>
      </c>
      <c r="B7362" s="236" t="s">
        <v>5607</v>
      </c>
      <c r="C7362" s="236" t="s">
        <v>16792</v>
      </c>
      <c r="D7362" s="236" t="s">
        <v>16793</v>
      </c>
      <c r="E7362" s="236" t="s">
        <v>16800</v>
      </c>
      <c r="F7362" s="236"/>
      <c r="G7362" s="236" t="s">
        <v>1493</v>
      </c>
      <c r="H7362" s="513">
        <v>7318.08</v>
      </c>
      <c r="I7362" s="513">
        <v>3</v>
      </c>
      <c r="J7362" s="236">
        <v>0</v>
      </c>
      <c r="K7362" s="236">
        <v>0</v>
      </c>
      <c r="L7362" s="236">
        <v>0</v>
      </c>
      <c r="M7362" s="236">
        <v>0</v>
      </c>
      <c r="N7362" s="236">
        <v>0</v>
      </c>
      <c r="O7362" s="236">
        <v>0</v>
      </c>
      <c r="P7362" s="236">
        <v>0</v>
      </c>
      <c r="Q7362" s="236">
        <v>0</v>
      </c>
      <c r="R7362" s="16">
        <f t="shared" si="13"/>
        <v>7318.08</v>
      </c>
      <c r="S7362" s="236">
        <v>3</v>
      </c>
      <c r="T7362" s="387" t="s">
        <v>9133</v>
      </c>
      <c r="U7362" s="236" t="s">
        <v>83</v>
      </c>
      <c r="V7362" s="388" t="s">
        <v>199</v>
      </c>
    </row>
    <row r="7363" spans="1:22" s="1" customFormat="1" ht="56.25" x14ac:dyDescent="0.3">
      <c r="A7363" s="16">
        <v>7358</v>
      </c>
      <c r="B7363" s="236" t="s">
        <v>5607</v>
      </c>
      <c r="C7363" s="236" t="s">
        <v>5608</v>
      </c>
      <c r="D7363" s="236" t="s">
        <v>5609</v>
      </c>
      <c r="E7363" s="236" t="s">
        <v>16801</v>
      </c>
      <c r="F7363" s="236"/>
      <c r="G7363" s="236" t="s">
        <v>1493</v>
      </c>
      <c r="H7363" s="513">
        <v>166374.28500000003</v>
      </c>
      <c r="I7363" s="513">
        <v>10</v>
      </c>
      <c r="J7363" s="236">
        <v>0</v>
      </c>
      <c r="K7363" s="236">
        <v>0</v>
      </c>
      <c r="L7363" s="236">
        <v>0</v>
      </c>
      <c r="M7363" s="236">
        <v>0</v>
      </c>
      <c r="N7363" s="236">
        <v>0</v>
      </c>
      <c r="O7363" s="236">
        <v>0</v>
      </c>
      <c r="P7363" s="236">
        <v>0</v>
      </c>
      <c r="Q7363" s="236">
        <v>0</v>
      </c>
      <c r="R7363" s="16">
        <f t="shared" si="13"/>
        <v>166374.28500000003</v>
      </c>
      <c r="S7363" s="236">
        <v>10</v>
      </c>
      <c r="T7363" s="387" t="s">
        <v>9133</v>
      </c>
      <c r="U7363" s="236" t="s">
        <v>83</v>
      </c>
      <c r="V7363" s="388" t="s">
        <v>199</v>
      </c>
    </row>
    <row r="7364" spans="1:22" s="1" customFormat="1" ht="56.25" x14ac:dyDescent="0.3">
      <c r="A7364" s="16">
        <v>7359</v>
      </c>
      <c r="B7364" s="236" t="s">
        <v>5607</v>
      </c>
      <c r="C7364" s="236" t="s">
        <v>16792</v>
      </c>
      <c r="D7364" s="236" t="s">
        <v>16793</v>
      </c>
      <c r="E7364" s="236" t="s">
        <v>16802</v>
      </c>
      <c r="F7364" s="236"/>
      <c r="G7364" s="236" t="s">
        <v>1493</v>
      </c>
      <c r="H7364" s="513">
        <v>7318.08</v>
      </c>
      <c r="I7364" s="513">
        <v>3</v>
      </c>
      <c r="J7364" s="236">
        <v>0</v>
      </c>
      <c r="K7364" s="236">
        <v>0</v>
      </c>
      <c r="L7364" s="236">
        <v>0</v>
      </c>
      <c r="M7364" s="236">
        <v>0</v>
      </c>
      <c r="N7364" s="236">
        <v>0</v>
      </c>
      <c r="O7364" s="236">
        <v>0</v>
      </c>
      <c r="P7364" s="236">
        <v>0</v>
      </c>
      <c r="Q7364" s="236">
        <v>0</v>
      </c>
      <c r="R7364" s="16">
        <f t="shared" si="13"/>
        <v>7318.08</v>
      </c>
      <c r="S7364" s="236">
        <v>3</v>
      </c>
      <c r="T7364" s="387" t="s">
        <v>9133</v>
      </c>
      <c r="U7364" s="236" t="s">
        <v>83</v>
      </c>
      <c r="V7364" s="388" t="s">
        <v>199</v>
      </c>
    </row>
    <row r="7365" spans="1:22" s="1" customFormat="1" ht="56.25" x14ac:dyDescent="0.3">
      <c r="A7365" s="16">
        <v>7360</v>
      </c>
      <c r="B7365" s="236" t="s">
        <v>5607</v>
      </c>
      <c r="C7365" s="236" t="s">
        <v>16792</v>
      </c>
      <c r="D7365" s="236" t="s">
        <v>16793</v>
      </c>
      <c r="E7365" s="236" t="s">
        <v>16800</v>
      </c>
      <c r="F7365" s="236"/>
      <c r="G7365" s="236" t="s">
        <v>1493</v>
      </c>
      <c r="H7365" s="513">
        <v>2439.36</v>
      </c>
      <c r="I7365" s="513">
        <v>1</v>
      </c>
      <c r="J7365" s="236">
        <v>0</v>
      </c>
      <c r="K7365" s="236">
        <v>0</v>
      </c>
      <c r="L7365" s="236">
        <v>0</v>
      </c>
      <c r="M7365" s="236">
        <v>0</v>
      </c>
      <c r="N7365" s="236">
        <v>0</v>
      </c>
      <c r="O7365" s="236">
        <v>0</v>
      </c>
      <c r="P7365" s="236">
        <v>0</v>
      </c>
      <c r="Q7365" s="236">
        <v>0</v>
      </c>
      <c r="R7365" s="16">
        <f t="shared" si="13"/>
        <v>2439.36</v>
      </c>
      <c r="S7365" s="236">
        <v>1</v>
      </c>
      <c r="T7365" s="387" t="s">
        <v>9133</v>
      </c>
      <c r="U7365" s="236" t="s">
        <v>83</v>
      </c>
      <c r="V7365" s="388" t="s">
        <v>199</v>
      </c>
    </row>
    <row r="7366" spans="1:22" s="1" customFormat="1" ht="56.25" x14ac:dyDescent="0.3">
      <c r="A7366" s="16">
        <v>7361</v>
      </c>
      <c r="B7366" s="236" t="s">
        <v>16803</v>
      </c>
      <c r="C7366" s="236" t="s">
        <v>16804</v>
      </c>
      <c r="D7366" s="236" t="s">
        <v>16805</v>
      </c>
      <c r="E7366" s="236" t="s">
        <v>16806</v>
      </c>
      <c r="F7366" s="236"/>
      <c r="G7366" s="236" t="s">
        <v>1493</v>
      </c>
      <c r="H7366" s="513">
        <v>177858.45</v>
      </c>
      <c r="I7366" s="513">
        <v>58</v>
      </c>
      <c r="J7366" s="236">
        <v>0</v>
      </c>
      <c r="K7366" s="236">
        <v>0</v>
      </c>
      <c r="L7366" s="236">
        <v>0</v>
      </c>
      <c r="M7366" s="236">
        <v>0</v>
      </c>
      <c r="N7366" s="236">
        <v>0</v>
      </c>
      <c r="O7366" s="236">
        <v>0</v>
      </c>
      <c r="P7366" s="236">
        <v>0</v>
      </c>
      <c r="Q7366" s="236">
        <v>0</v>
      </c>
      <c r="R7366" s="16">
        <f t="shared" si="13"/>
        <v>177858.45</v>
      </c>
      <c r="S7366" s="236">
        <v>58</v>
      </c>
      <c r="T7366" s="387" t="s">
        <v>9133</v>
      </c>
      <c r="U7366" s="236" t="s">
        <v>11267</v>
      </c>
      <c r="V7366" s="388" t="s">
        <v>199</v>
      </c>
    </row>
    <row r="7367" spans="1:22" s="1" customFormat="1" ht="56.25" x14ac:dyDescent="0.3">
      <c r="A7367" s="16">
        <v>7362</v>
      </c>
      <c r="B7367" s="236" t="s">
        <v>11282</v>
      </c>
      <c r="C7367" s="236" t="s">
        <v>16807</v>
      </c>
      <c r="D7367" s="236" t="s">
        <v>2309</v>
      </c>
      <c r="E7367" s="236" t="s">
        <v>16808</v>
      </c>
      <c r="F7367" s="236"/>
      <c r="G7367" s="236" t="s">
        <v>49</v>
      </c>
      <c r="H7367" s="513">
        <v>76125</v>
      </c>
      <c r="I7367" s="513">
        <v>1</v>
      </c>
      <c r="J7367" s="236">
        <v>0</v>
      </c>
      <c r="K7367" s="236">
        <v>0</v>
      </c>
      <c r="L7367" s="236">
        <v>0</v>
      </c>
      <c r="M7367" s="236">
        <v>0</v>
      </c>
      <c r="N7367" s="236">
        <v>0</v>
      </c>
      <c r="O7367" s="236">
        <v>0</v>
      </c>
      <c r="P7367" s="236">
        <v>0</v>
      </c>
      <c r="Q7367" s="236">
        <v>0</v>
      </c>
      <c r="R7367" s="16">
        <f t="shared" si="13"/>
        <v>76125</v>
      </c>
      <c r="S7367" s="236">
        <v>1</v>
      </c>
      <c r="T7367" s="387" t="s">
        <v>9133</v>
      </c>
      <c r="U7367" s="236" t="s">
        <v>11267</v>
      </c>
      <c r="V7367" s="388" t="s">
        <v>199</v>
      </c>
    </row>
    <row r="7368" spans="1:22" s="1" customFormat="1" ht="56.25" x14ac:dyDescent="0.3">
      <c r="A7368" s="16">
        <v>7363</v>
      </c>
      <c r="B7368" s="236" t="s">
        <v>6632</v>
      </c>
      <c r="C7368" s="236" t="s">
        <v>16809</v>
      </c>
      <c r="D7368" s="236" t="s">
        <v>16810</v>
      </c>
      <c r="E7368" s="236" t="s">
        <v>16811</v>
      </c>
      <c r="F7368" s="236"/>
      <c r="G7368" s="236" t="s">
        <v>1493</v>
      </c>
      <c r="H7368" s="513">
        <v>4719.75</v>
      </c>
      <c r="I7368" s="513">
        <v>5</v>
      </c>
      <c r="J7368" s="236">
        <v>0</v>
      </c>
      <c r="K7368" s="236">
        <v>0</v>
      </c>
      <c r="L7368" s="236">
        <v>0</v>
      </c>
      <c r="M7368" s="236">
        <v>0</v>
      </c>
      <c r="N7368" s="236">
        <v>0</v>
      </c>
      <c r="O7368" s="236">
        <v>0</v>
      </c>
      <c r="P7368" s="236">
        <v>0</v>
      </c>
      <c r="Q7368" s="236">
        <v>0</v>
      </c>
      <c r="R7368" s="16">
        <f t="shared" si="13"/>
        <v>4719.75</v>
      </c>
      <c r="S7368" s="236">
        <v>5</v>
      </c>
      <c r="T7368" s="387" t="s">
        <v>9133</v>
      </c>
      <c r="U7368" s="236" t="s">
        <v>11267</v>
      </c>
      <c r="V7368" s="388" t="s">
        <v>199</v>
      </c>
    </row>
    <row r="7369" spans="1:22" s="1" customFormat="1" ht="56.25" x14ac:dyDescent="0.3">
      <c r="A7369" s="16">
        <v>7364</v>
      </c>
      <c r="B7369" s="236" t="s">
        <v>5649</v>
      </c>
      <c r="C7369" s="236" t="s">
        <v>16812</v>
      </c>
      <c r="D7369" s="236" t="s">
        <v>16813</v>
      </c>
      <c r="E7369" s="236" t="s">
        <v>16814</v>
      </c>
      <c r="F7369" s="236"/>
      <c r="G7369" s="236" t="s">
        <v>1493</v>
      </c>
      <c r="H7369" s="513">
        <v>87569.055000000008</v>
      </c>
      <c r="I7369" s="513">
        <v>6</v>
      </c>
      <c r="J7369" s="236">
        <v>0</v>
      </c>
      <c r="K7369" s="236">
        <v>0</v>
      </c>
      <c r="L7369" s="236">
        <v>0</v>
      </c>
      <c r="M7369" s="236">
        <v>0</v>
      </c>
      <c r="N7369" s="236">
        <v>0</v>
      </c>
      <c r="O7369" s="236">
        <v>0</v>
      </c>
      <c r="P7369" s="236">
        <v>0</v>
      </c>
      <c r="Q7369" s="236">
        <v>0</v>
      </c>
      <c r="R7369" s="16">
        <f t="shared" si="13"/>
        <v>87569.055000000008</v>
      </c>
      <c r="S7369" s="236">
        <v>6</v>
      </c>
      <c r="T7369" s="387" t="s">
        <v>9133</v>
      </c>
      <c r="U7369" s="236" t="s">
        <v>11267</v>
      </c>
      <c r="V7369" s="388" t="s">
        <v>199</v>
      </c>
    </row>
    <row r="7370" spans="1:22" s="1" customFormat="1" ht="56.25" x14ac:dyDescent="0.3">
      <c r="A7370" s="16">
        <v>7365</v>
      </c>
      <c r="B7370" s="236" t="s">
        <v>16815</v>
      </c>
      <c r="C7370" s="236" t="s">
        <v>16816</v>
      </c>
      <c r="D7370" s="236" t="s">
        <v>16817</v>
      </c>
      <c r="E7370" s="236" t="s">
        <v>16818</v>
      </c>
      <c r="F7370" s="236"/>
      <c r="G7370" s="236" t="s">
        <v>1493</v>
      </c>
      <c r="H7370" s="513">
        <v>65179.327499999992</v>
      </c>
      <c r="I7370" s="513">
        <v>15</v>
      </c>
      <c r="J7370" s="236">
        <v>0</v>
      </c>
      <c r="K7370" s="236">
        <v>0</v>
      </c>
      <c r="L7370" s="236">
        <v>0</v>
      </c>
      <c r="M7370" s="236">
        <v>0</v>
      </c>
      <c r="N7370" s="236">
        <v>0</v>
      </c>
      <c r="O7370" s="236">
        <v>0</v>
      </c>
      <c r="P7370" s="236">
        <v>0</v>
      </c>
      <c r="Q7370" s="236">
        <v>0</v>
      </c>
      <c r="R7370" s="16">
        <f t="shared" si="13"/>
        <v>65179.327499999992</v>
      </c>
      <c r="S7370" s="236">
        <v>15</v>
      </c>
      <c r="T7370" s="387" t="s">
        <v>9133</v>
      </c>
      <c r="U7370" s="236" t="s">
        <v>83</v>
      </c>
      <c r="V7370" s="388" t="s">
        <v>199</v>
      </c>
    </row>
    <row r="7371" spans="1:22" s="1" customFormat="1" ht="56.25" x14ac:dyDescent="0.3">
      <c r="A7371" s="16">
        <v>7366</v>
      </c>
      <c r="B7371" s="236" t="s">
        <v>16815</v>
      </c>
      <c r="C7371" s="236" t="s">
        <v>16816</v>
      </c>
      <c r="D7371" s="236" t="s">
        <v>16817</v>
      </c>
      <c r="E7371" s="236" t="s">
        <v>16819</v>
      </c>
      <c r="F7371" s="236"/>
      <c r="G7371" s="236" t="s">
        <v>1493</v>
      </c>
      <c r="H7371" s="513">
        <v>43452.884999999995</v>
      </c>
      <c r="I7371" s="513">
        <v>10</v>
      </c>
      <c r="J7371" s="236">
        <v>0</v>
      </c>
      <c r="K7371" s="236">
        <v>0</v>
      </c>
      <c r="L7371" s="236">
        <v>0</v>
      </c>
      <c r="M7371" s="236">
        <v>0</v>
      </c>
      <c r="N7371" s="236">
        <v>0</v>
      </c>
      <c r="O7371" s="236">
        <v>0</v>
      </c>
      <c r="P7371" s="236">
        <v>0</v>
      </c>
      <c r="Q7371" s="236">
        <v>0</v>
      </c>
      <c r="R7371" s="16">
        <f t="shared" si="13"/>
        <v>43452.884999999995</v>
      </c>
      <c r="S7371" s="236">
        <v>10</v>
      </c>
      <c r="T7371" s="387" t="s">
        <v>9133</v>
      </c>
      <c r="U7371" s="236" t="s">
        <v>83</v>
      </c>
      <c r="V7371" s="388" t="s">
        <v>199</v>
      </c>
    </row>
    <row r="7372" spans="1:22" s="1" customFormat="1" ht="56.25" x14ac:dyDescent="0.3">
      <c r="A7372" s="16">
        <v>7367</v>
      </c>
      <c r="B7372" s="236" t="s">
        <v>4950</v>
      </c>
      <c r="C7372" s="236" t="s">
        <v>8645</v>
      </c>
      <c r="D7372" s="236" t="s">
        <v>8646</v>
      </c>
      <c r="E7372" s="236" t="s">
        <v>16820</v>
      </c>
      <c r="F7372" s="236"/>
      <c r="G7372" s="236" t="s">
        <v>16637</v>
      </c>
      <c r="H7372" s="513">
        <v>21236.942999999999</v>
      </c>
      <c r="I7372" s="513">
        <v>14</v>
      </c>
      <c r="J7372" s="236">
        <v>0</v>
      </c>
      <c r="K7372" s="236">
        <v>0</v>
      </c>
      <c r="L7372" s="236">
        <v>0</v>
      </c>
      <c r="M7372" s="236">
        <v>0</v>
      </c>
      <c r="N7372" s="236">
        <v>0</v>
      </c>
      <c r="O7372" s="236">
        <v>0</v>
      </c>
      <c r="P7372" s="236">
        <v>0</v>
      </c>
      <c r="Q7372" s="236">
        <v>0</v>
      </c>
      <c r="R7372" s="16">
        <f t="shared" si="13"/>
        <v>21236.942999999999</v>
      </c>
      <c r="S7372" s="236">
        <v>14</v>
      </c>
      <c r="T7372" s="387" t="s">
        <v>9133</v>
      </c>
      <c r="U7372" s="236" t="s">
        <v>11267</v>
      </c>
      <c r="V7372" s="388" t="s">
        <v>199</v>
      </c>
    </row>
    <row r="7373" spans="1:22" s="1" customFormat="1" ht="56.25" x14ac:dyDescent="0.3">
      <c r="A7373" s="16">
        <v>7368</v>
      </c>
      <c r="B7373" s="236" t="s">
        <v>6683</v>
      </c>
      <c r="C7373" s="236" t="s">
        <v>6684</v>
      </c>
      <c r="D7373" s="236" t="s">
        <v>6685</v>
      </c>
      <c r="E7373" s="236" t="s">
        <v>16821</v>
      </c>
      <c r="F7373" s="236"/>
      <c r="G7373" s="236" t="s">
        <v>1493</v>
      </c>
      <c r="H7373" s="513">
        <v>247122.75</v>
      </c>
      <c r="I7373" s="513">
        <v>2</v>
      </c>
      <c r="J7373" s="236">
        <v>0</v>
      </c>
      <c r="K7373" s="236">
        <v>0</v>
      </c>
      <c r="L7373" s="236">
        <v>0</v>
      </c>
      <c r="M7373" s="236">
        <v>0</v>
      </c>
      <c r="N7373" s="236">
        <v>0</v>
      </c>
      <c r="O7373" s="236">
        <v>0</v>
      </c>
      <c r="P7373" s="236">
        <v>0</v>
      </c>
      <c r="Q7373" s="236">
        <v>0</v>
      </c>
      <c r="R7373" s="16">
        <f t="shared" si="13"/>
        <v>247122.75</v>
      </c>
      <c r="S7373" s="236">
        <v>2</v>
      </c>
      <c r="T7373" s="387" t="s">
        <v>9133</v>
      </c>
      <c r="U7373" s="236" t="s">
        <v>11267</v>
      </c>
      <c r="V7373" s="388" t="s">
        <v>199</v>
      </c>
    </row>
    <row r="7374" spans="1:22" s="1" customFormat="1" ht="56.25" x14ac:dyDescent="0.3">
      <c r="A7374" s="16">
        <v>7369</v>
      </c>
      <c r="B7374" s="236" t="s">
        <v>5234</v>
      </c>
      <c r="C7374" s="236" t="s">
        <v>11283</v>
      </c>
      <c r="D7374" s="236" t="s">
        <v>11284</v>
      </c>
      <c r="E7374" s="236" t="s">
        <v>16822</v>
      </c>
      <c r="F7374" s="236"/>
      <c r="G7374" s="236" t="s">
        <v>1493</v>
      </c>
      <c r="H7374" s="513">
        <v>16449.016500000002</v>
      </c>
      <c r="I7374" s="513">
        <v>3</v>
      </c>
      <c r="J7374" s="236">
        <v>0</v>
      </c>
      <c r="K7374" s="236">
        <v>0</v>
      </c>
      <c r="L7374" s="236">
        <v>0</v>
      </c>
      <c r="M7374" s="236">
        <v>0</v>
      </c>
      <c r="N7374" s="236">
        <v>0</v>
      </c>
      <c r="O7374" s="236">
        <v>0</v>
      </c>
      <c r="P7374" s="236">
        <v>0</v>
      </c>
      <c r="Q7374" s="236">
        <v>0</v>
      </c>
      <c r="R7374" s="16">
        <f t="shared" si="13"/>
        <v>16449.016500000002</v>
      </c>
      <c r="S7374" s="236">
        <v>3</v>
      </c>
      <c r="T7374" s="387" t="s">
        <v>9133</v>
      </c>
      <c r="U7374" s="236" t="s">
        <v>83</v>
      </c>
      <c r="V7374" s="388" t="s">
        <v>199</v>
      </c>
    </row>
    <row r="7375" spans="1:22" s="1" customFormat="1" ht="56.25" x14ac:dyDescent="0.3">
      <c r="A7375" s="16">
        <v>7370</v>
      </c>
      <c r="B7375" s="236" t="s">
        <v>5234</v>
      </c>
      <c r="C7375" s="236" t="s">
        <v>5611</v>
      </c>
      <c r="D7375" s="236" t="s">
        <v>5612</v>
      </c>
      <c r="E7375" s="236" t="s">
        <v>16823</v>
      </c>
      <c r="F7375" s="236"/>
      <c r="G7375" s="236" t="s">
        <v>1493</v>
      </c>
      <c r="H7375" s="513">
        <v>14839.965</v>
      </c>
      <c r="I7375" s="513">
        <v>2</v>
      </c>
      <c r="J7375" s="236">
        <v>0</v>
      </c>
      <c r="K7375" s="236">
        <v>0</v>
      </c>
      <c r="L7375" s="236">
        <v>0</v>
      </c>
      <c r="M7375" s="236">
        <v>0</v>
      </c>
      <c r="N7375" s="236">
        <v>0</v>
      </c>
      <c r="O7375" s="236">
        <v>0</v>
      </c>
      <c r="P7375" s="236">
        <v>0</v>
      </c>
      <c r="Q7375" s="236">
        <v>0</v>
      </c>
      <c r="R7375" s="16">
        <f t="shared" si="13"/>
        <v>14839.965</v>
      </c>
      <c r="S7375" s="236">
        <v>2</v>
      </c>
      <c r="T7375" s="387" t="s">
        <v>9133</v>
      </c>
      <c r="U7375" s="236" t="s">
        <v>83</v>
      </c>
      <c r="V7375" s="388" t="s">
        <v>199</v>
      </c>
    </row>
    <row r="7376" spans="1:22" s="1" customFormat="1" ht="56.25" x14ac:dyDescent="0.3">
      <c r="A7376" s="16">
        <v>7371</v>
      </c>
      <c r="B7376" s="236" t="s">
        <v>5234</v>
      </c>
      <c r="C7376" s="236" t="s">
        <v>5611</v>
      </c>
      <c r="D7376" s="236" t="s">
        <v>5612</v>
      </c>
      <c r="E7376" s="236" t="s">
        <v>16824</v>
      </c>
      <c r="F7376" s="236"/>
      <c r="G7376" s="236" t="s">
        <v>1493</v>
      </c>
      <c r="H7376" s="513">
        <v>140979.66750000001</v>
      </c>
      <c r="I7376" s="513">
        <v>19</v>
      </c>
      <c r="J7376" s="236">
        <v>0</v>
      </c>
      <c r="K7376" s="236">
        <v>0</v>
      </c>
      <c r="L7376" s="236">
        <v>0</v>
      </c>
      <c r="M7376" s="236">
        <v>0</v>
      </c>
      <c r="N7376" s="236">
        <v>0</v>
      </c>
      <c r="O7376" s="236">
        <v>0</v>
      </c>
      <c r="P7376" s="236">
        <v>0</v>
      </c>
      <c r="Q7376" s="236">
        <v>0</v>
      </c>
      <c r="R7376" s="16">
        <f t="shared" si="13"/>
        <v>140979.66750000001</v>
      </c>
      <c r="S7376" s="236">
        <v>19</v>
      </c>
      <c r="T7376" s="387" t="s">
        <v>9133</v>
      </c>
      <c r="U7376" s="236" t="s">
        <v>83</v>
      </c>
      <c r="V7376" s="388" t="s">
        <v>199</v>
      </c>
    </row>
    <row r="7377" spans="1:22" s="1" customFormat="1" ht="56.25" x14ac:dyDescent="0.3">
      <c r="A7377" s="16">
        <v>7372</v>
      </c>
      <c r="B7377" s="236" t="s">
        <v>5234</v>
      </c>
      <c r="C7377" s="236" t="s">
        <v>5235</v>
      </c>
      <c r="D7377" s="236" t="s">
        <v>5236</v>
      </c>
      <c r="E7377" s="236" t="s">
        <v>16825</v>
      </c>
      <c r="F7377" s="236"/>
      <c r="G7377" s="236" t="s">
        <v>1493</v>
      </c>
      <c r="H7377" s="513">
        <v>37427.670000000006</v>
      </c>
      <c r="I7377" s="513">
        <v>10</v>
      </c>
      <c r="J7377" s="236">
        <v>0</v>
      </c>
      <c r="K7377" s="236">
        <v>0</v>
      </c>
      <c r="L7377" s="236">
        <v>0</v>
      </c>
      <c r="M7377" s="236">
        <v>0</v>
      </c>
      <c r="N7377" s="236">
        <v>0</v>
      </c>
      <c r="O7377" s="236">
        <v>0</v>
      </c>
      <c r="P7377" s="236">
        <v>0</v>
      </c>
      <c r="Q7377" s="236">
        <v>0</v>
      </c>
      <c r="R7377" s="16">
        <f t="shared" si="13"/>
        <v>37427.670000000006</v>
      </c>
      <c r="S7377" s="236">
        <v>10</v>
      </c>
      <c r="T7377" s="387" t="s">
        <v>9133</v>
      </c>
      <c r="U7377" s="236" t="s">
        <v>83</v>
      </c>
      <c r="V7377" s="388" t="s">
        <v>199</v>
      </c>
    </row>
    <row r="7378" spans="1:22" s="1" customFormat="1" ht="56.25" x14ac:dyDescent="0.3">
      <c r="A7378" s="16">
        <v>7373</v>
      </c>
      <c r="B7378" s="236" t="s">
        <v>5234</v>
      </c>
      <c r="C7378" s="236" t="s">
        <v>5235</v>
      </c>
      <c r="D7378" s="236" t="s">
        <v>5236</v>
      </c>
      <c r="E7378" s="236" t="s">
        <v>16826</v>
      </c>
      <c r="F7378" s="236"/>
      <c r="G7378" s="236" t="s">
        <v>1493</v>
      </c>
      <c r="H7378" s="513">
        <v>37427.670000000006</v>
      </c>
      <c r="I7378" s="513">
        <v>10</v>
      </c>
      <c r="J7378" s="236">
        <v>0</v>
      </c>
      <c r="K7378" s="236">
        <v>0</v>
      </c>
      <c r="L7378" s="236">
        <v>0</v>
      </c>
      <c r="M7378" s="236">
        <v>0</v>
      </c>
      <c r="N7378" s="236">
        <v>0</v>
      </c>
      <c r="O7378" s="236">
        <v>0</v>
      </c>
      <c r="P7378" s="236">
        <v>0</v>
      </c>
      <c r="Q7378" s="236">
        <v>0</v>
      </c>
      <c r="R7378" s="16">
        <f t="shared" si="13"/>
        <v>37427.670000000006</v>
      </c>
      <c r="S7378" s="236">
        <v>10</v>
      </c>
      <c r="T7378" s="387" t="s">
        <v>9133</v>
      </c>
      <c r="U7378" s="236" t="s">
        <v>83</v>
      </c>
      <c r="V7378" s="388" t="s">
        <v>199</v>
      </c>
    </row>
    <row r="7379" spans="1:22" s="1" customFormat="1" ht="56.25" x14ac:dyDescent="0.3">
      <c r="A7379" s="16">
        <v>7374</v>
      </c>
      <c r="B7379" s="236" t="s">
        <v>16827</v>
      </c>
      <c r="C7379" s="236" t="s">
        <v>16828</v>
      </c>
      <c r="D7379" s="236" t="s">
        <v>16829</v>
      </c>
      <c r="E7379" s="236" t="s">
        <v>16830</v>
      </c>
      <c r="F7379" s="236"/>
      <c r="G7379" s="236" t="s">
        <v>1493</v>
      </c>
      <c r="H7379" s="513">
        <v>67158.682499999995</v>
      </c>
      <c r="I7379" s="513">
        <v>5</v>
      </c>
      <c r="J7379" s="236">
        <v>0</v>
      </c>
      <c r="K7379" s="236">
        <v>0</v>
      </c>
      <c r="L7379" s="236">
        <v>0</v>
      </c>
      <c r="M7379" s="236">
        <v>0</v>
      </c>
      <c r="N7379" s="236">
        <v>0</v>
      </c>
      <c r="O7379" s="236">
        <v>0</v>
      </c>
      <c r="P7379" s="236">
        <v>0</v>
      </c>
      <c r="Q7379" s="236">
        <v>0</v>
      </c>
      <c r="R7379" s="16">
        <f t="shared" si="13"/>
        <v>67158.682499999995</v>
      </c>
      <c r="S7379" s="236">
        <v>5</v>
      </c>
      <c r="T7379" s="387" t="s">
        <v>9133</v>
      </c>
      <c r="U7379" s="236" t="s">
        <v>83</v>
      </c>
      <c r="V7379" s="388" t="s">
        <v>199</v>
      </c>
    </row>
    <row r="7380" spans="1:22" s="1" customFormat="1" ht="56.25" x14ac:dyDescent="0.3">
      <c r="A7380" s="16">
        <v>7375</v>
      </c>
      <c r="B7380" s="236" t="s">
        <v>16831</v>
      </c>
      <c r="C7380" s="236" t="s">
        <v>4747</v>
      </c>
      <c r="D7380" s="236" t="s">
        <v>4748</v>
      </c>
      <c r="E7380" s="236" t="s">
        <v>16832</v>
      </c>
      <c r="F7380" s="236"/>
      <c r="G7380" s="236" t="s">
        <v>1493</v>
      </c>
      <c r="H7380" s="513">
        <v>7863.9120000000003</v>
      </c>
      <c r="I7380" s="513">
        <v>3</v>
      </c>
      <c r="J7380" s="236">
        <v>0</v>
      </c>
      <c r="K7380" s="236">
        <v>0</v>
      </c>
      <c r="L7380" s="236">
        <v>0</v>
      </c>
      <c r="M7380" s="236">
        <v>0</v>
      </c>
      <c r="N7380" s="236">
        <v>0</v>
      </c>
      <c r="O7380" s="236">
        <v>0</v>
      </c>
      <c r="P7380" s="236">
        <v>0</v>
      </c>
      <c r="Q7380" s="236">
        <v>0</v>
      </c>
      <c r="R7380" s="16">
        <f t="shared" si="13"/>
        <v>7863.9120000000003</v>
      </c>
      <c r="S7380" s="236">
        <v>3</v>
      </c>
      <c r="T7380" s="387" t="s">
        <v>9133</v>
      </c>
      <c r="U7380" s="236" t="s">
        <v>11267</v>
      </c>
      <c r="V7380" s="388" t="s">
        <v>199</v>
      </c>
    </row>
    <row r="7381" spans="1:22" s="1" customFormat="1" ht="56.25" x14ac:dyDescent="0.3">
      <c r="A7381" s="16">
        <v>7376</v>
      </c>
      <c r="B7381" s="236" t="s">
        <v>16833</v>
      </c>
      <c r="C7381" s="236" t="s">
        <v>16834</v>
      </c>
      <c r="D7381" s="236" t="s">
        <v>16835</v>
      </c>
      <c r="E7381" s="236" t="s">
        <v>16836</v>
      </c>
      <c r="F7381" s="236"/>
      <c r="G7381" s="236" t="s">
        <v>24</v>
      </c>
      <c r="H7381" s="513">
        <v>411687.04499999998</v>
      </c>
      <c r="I7381" s="513">
        <v>1595</v>
      </c>
      <c r="J7381" s="236">
        <v>0</v>
      </c>
      <c r="K7381" s="236">
        <v>0</v>
      </c>
      <c r="L7381" s="236">
        <v>0</v>
      </c>
      <c r="M7381" s="236">
        <v>0</v>
      </c>
      <c r="N7381" s="236">
        <v>0</v>
      </c>
      <c r="O7381" s="236">
        <v>0</v>
      </c>
      <c r="P7381" s="236">
        <v>0</v>
      </c>
      <c r="Q7381" s="236">
        <v>0</v>
      </c>
      <c r="R7381" s="16">
        <f t="shared" si="13"/>
        <v>411687.04499999998</v>
      </c>
      <c r="S7381" s="236">
        <v>1595</v>
      </c>
      <c r="T7381" s="387" t="s">
        <v>9133</v>
      </c>
      <c r="U7381" s="236" t="s">
        <v>11267</v>
      </c>
      <c r="V7381" s="388" t="s">
        <v>199</v>
      </c>
    </row>
    <row r="7382" spans="1:22" s="1" customFormat="1" ht="56.25" x14ac:dyDescent="0.3">
      <c r="A7382" s="16">
        <v>7377</v>
      </c>
      <c r="B7382" s="236" t="s">
        <v>296</v>
      </c>
      <c r="C7382" s="236" t="s">
        <v>4058</v>
      </c>
      <c r="D7382" s="236" t="s">
        <v>4059</v>
      </c>
      <c r="E7382" s="236" t="s">
        <v>16837</v>
      </c>
      <c r="F7382" s="236"/>
      <c r="G7382" s="236" t="s">
        <v>1493</v>
      </c>
      <c r="H7382" s="513">
        <v>462200.2</v>
      </c>
      <c r="I7382" s="513">
        <v>18</v>
      </c>
      <c r="J7382" s="236">
        <v>0</v>
      </c>
      <c r="K7382" s="236">
        <v>0</v>
      </c>
      <c r="L7382" s="236">
        <v>0</v>
      </c>
      <c r="M7382" s="236">
        <v>0</v>
      </c>
      <c r="N7382" s="236">
        <v>0</v>
      </c>
      <c r="O7382" s="236">
        <v>0</v>
      </c>
      <c r="P7382" s="236">
        <v>0</v>
      </c>
      <c r="Q7382" s="236">
        <v>0</v>
      </c>
      <c r="R7382" s="16">
        <f t="shared" si="13"/>
        <v>462200.2</v>
      </c>
      <c r="S7382" s="236">
        <v>18</v>
      </c>
      <c r="T7382" s="387" t="s">
        <v>9133</v>
      </c>
      <c r="U7382" s="236" t="s">
        <v>11267</v>
      </c>
      <c r="V7382" s="388" t="s">
        <v>199</v>
      </c>
    </row>
    <row r="7383" spans="1:22" s="1" customFormat="1" ht="56.25" x14ac:dyDescent="0.3">
      <c r="A7383" s="16">
        <v>7378</v>
      </c>
      <c r="B7383" s="236" t="s">
        <v>11285</v>
      </c>
      <c r="C7383" s="236" t="s">
        <v>16838</v>
      </c>
      <c r="D7383" s="236" t="s">
        <v>16839</v>
      </c>
      <c r="E7383" s="236" t="s">
        <v>16840</v>
      </c>
      <c r="F7383" s="236"/>
      <c r="G7383" s="236" t="s">
        <v>24</v>
      </c>
      <c r="H7383" s="513">
        <v>3711.2172300000002</v>
      </c>
      <c r="I7383" s="513">
        <v>0.01</v>
      </c>
      <c r="J7383" s="236">
        <v>3711.2172300000002</v>
      </c>
      <c r="K7383" s="236">
        <v>0.01</v>
      </c>
      <c r="L7383" s="236">
        <v>3711.2172300000002</v>
      </c>
      <c r="M7383" s="236">
        <v>0.01</v>
      </c>
      <c r="N7383" s="236">
        <v>3711.2172300000002</v>
      </c>
      <c r="O7383" s="236">
        <v>0.01</v>
      </c>
      <c r="P7383" s="236">
        <v>3711.2172300000002</v>
      </c>
      <c r="Q7383" s="236">
        <v>0.01</v>
      </c>
      <c r="R7383" s="16">
        <f t="shared" si="13"/>
        <v>18556.086150000003</v>
      </c>
      <c r="S7383" s="236">
        <v>0.05</v>
      </c>
      <c r="T7383" s="387" t="s">
        <v>9133</v>
      </c>
      <c r="U7383" s="236" t="s">
        <v>11267</v>
      </c>
      <c r="V7383" s="388" t="s">
        <v>199</v>
      </c>
    </row>
    <row r="7384" spans="1:22" s="1" customFormat="1" ht="56.25" x14ac:dyDescent="0.3">
      <c r="A7384" s="16">
        <v>7379</v>
      </c>
      <c r="B7384" s="236" t="s">
        <v>11285</v>
      </c>
      <c r="C7384" s="236" t="s">
        <v>16838</v>
      </c>
      <c r="D7384" s="236" t="s">
        <v>16839</v>
      </c>
      <c r="E7384" s="236" t="s">
        <v>16840</v>
      </c>
      <c r="F7384" s="236"/>
      <c r="G7384" s="236" t="s">
        <v>24</v>
      </c>
      <c r="H7384" s="513">
        <v>3711.2172300000002</v>
      </c>
      <c r="I7384" s="513">
        <v>0.01</v>
      </c>
      <c r="J7384" s="236">
        <v>3711.2172300000002</v>
      </c>
      <c r="K7384" s="236">
        <v>0.01</v>
      </c>
      <c r="L7384" s="236">
        <v>3711.2172300000002</v>
      </c>
      <c r="M7384" s="236">
        <v>0.01</v>
      </c>
      <c r="N7384" s="236">
        <v>3711.2172300000002</v>
      </c>
      <c r="O7384" s="236">
        <v>0.01</v>
      </c>
      <c r="P7384" s="236">
        <v>3711.2172300000002</v>
      </c>
      <c r="Q7384" s="236">
        <v>0.01</v>
      </c>
      <c r="R7384" s="16">
        <f t="shared" si="13"/>
        <v>18556.086150000003</v>
      </c>
      <c r="S7384" s="236">
        <v>0.05</v>
      </c>
      <c r="T7384" s="387" t="s">
        <v>9133</v>
      </c>
      <c r="U7384" s="236" t="s">
        <v>11267</v>
      </c>
      <c r="V7384" s="388" t="s">
        <v>199</v>
      </c>
    </row>
    <row r="7385" spans="1:22" s="1" customFormat="1" ht="56.25" x14ac:dyDescent="0.3">
      <c r="A7385" s="16">
        <v>7380</v>
      </c>
      <c r="B7385" s="236" t="s">
        <v>16841</v>
      </c>
      <c r="C7385" s="236" t="s">
        <v>16842</v>
      </c>
      <c r="D7385" s="236" t="s">
        <v>16843</v>
      </c>
      <c r="E7385" s="236" t="s">
        <v>16844</v>
      </c>
      <c r="F7385" s="236"/>
      <c r="G7385" s="236" t="s">
        <v>1493</v>
      </c>
      <c r="H7385" s="513">
        <v>61554.727500000001</v>
      </c>
      <c r="I7385" s="513">
        <v>5</v>
      </c>
      <c r="J7385" s="236">
        <v>0</v>
      </c>
      <c r="K7385" s="236">
        <v>0</v>
      </c>
      <c r="L7385" s="236">
        <v>0</v>
      </c>
      <c r="M7385" s="236">
        <v>0</v>
      </c>
      <c r="N7385" s="236">
        <v>0</v>
      </c>
      <c r="O7385" s="236">
        <v>0</v>
      </c>
      <c r="P7385" s="236">
        <v>0</v>
      </c>
      <c r="Q7385" s="236">
        <v>0</v>
      </c>
      <c r="R7385" s="16">
        <f t="shared" si="13"/>
        <v>61554.727500000001</v>
      </c>
      <c r="S7385" s="236">
        <v>5</v>
      </c>
      <c r="T7385" s="387" t="s">
        <v>9133</v>
      </c>
      <c r="U7385" s="236" t="s">
        <v>83</v>
      </c>
      <c r="V7385" s="388" t="s">
        <v>199</v>
      </c>
    </row>
    <row r="7386" spans="1:22" s="1" customFormat="1" ht="56.25" x14ac:dyDescent="0.3">
      <c r="A7386" s="16">
        <v>7381</v>
      </c>
      <c r="B7386" s="236" t="s">
        <v>16845</v>
      </c>
      <c r="C7386" s="236" t="s">
        <v>16846</v>
      </c>
      <c r="D7386" s="236" t="s">
        <v>16847</v>
      </c>
      <c r="E7386" s="236" t="s">
        <v>16848</v>
      </c>
      <c r="F7386" s="236"/>
      <c r="G7386" s="236" t="s">
        <v>1493</v>
      </c>
      <c r="H7386" s="513">
        <v>2359.6019999999999</v>
      </c>
      <c r="I7386" s="513">
        <v>1</v>
      </c>
      <c r="J7386" s="236">
        <v>0</v>
      </c>
      <c r="K7386" s="236">
        <v>0</v>
      </c>
      <c r="L7386" s="236">
        <v>0</v>
      </c>
      <c r="M7386" s="236">
        <v>0</v>
      </c>
      <c r="N7386" s="236">
        <v>0</v>
      </c>
      <c r="O7386" s="236">
        <v>0</v>
      </c>
      <c r="P7386" s="236">
        <v>0</v>
      </c>
      <c r="Q7386" s="236">
        <v>0</v>
      </c>
      <c r="R7386" s="16">
        <f t="shared" si="13"/>
        <v>2359.6019999999999</v>
      </c>
      <c r="S7386" s="236">
        <v>1</v>
      </c>
      <c r="T7386" s="387" t="s">
        <v>9133</v>
      </c>
      <c r="U7386" s="236" t="s">
        <v>83</v>
      </c>
      <c r="V7386" s="388" t="s">
        <v>199</v>
      </c>
    </row>
    <row r="7387" spans="1:22" s="1" customFormat="1" ht="56.25" x14ac:dyDescent="0.3">
      <c r="A7387" s="16">
        <v>7382</v>
      </c>
      <c r="B7387" s="236" t="s">
        <v>5295</v>
      </c>
      <c r="C7387" s="236" t="s">
        <v>16849</v>
      </c>
      <c r="D7387" s="236" t="s">
        <v>16850</v>
      </c>
      <c r="E7387" s="236" t="s">
        <v>16851</v>
      </c>
      <c r="F7387" s="236"/>
      <c r="G7387" s="236" t="s">
        <v>1493</v>
      </c>
      <c r="H7387" s="513">
        <v>416394.40499999997</v>
      </c>
      <c r="I7387" s="513">
        <v>1</v>
      </c>
      <c r="J7387" s="236">
        <v>0</v>
      </c>
      <c r="K7387" s="236">
        <v>0</v>
      </c>
      <c r="L7387" s="236">
        <v>0</v>
      </c>
      <c r="M7387" s="236">
        <v>0</v>
      </c>
      <c r="N7387" s="236">
        <v>0</v>
      </c>
      <c r="O7387" s="236">
        <v>0</v>
      </c>
      <c r="P7387" s="236">
        <v>0</v>
      </c>
      <c r="Q7387" s="236">
        <v>0</v>
      </c>
      <c r="R7387" s="16">
        <f t="shared" si="13"/>
        <v>416394.40499999997</v>
      </c>
      <c r="S7387" s="236">
        <v>1</v>
      </c>
      <c r="T7387" s="387" t="s">
        <v>9133</v>
      </c>
      <c r="U7387" s="236" t="s">
        <v>83</v>
      </c>
      <c r="V7387" s="388" t="s">
        <v>199</v>
      </c>
    </row>
    <row r="7388" spans="1:22" s="1" customFormat="1" ht="56.25" x14ac:dyDescent="0.3">
      <c r="A7388" s="16">
        <v>7383</v>
      </c>
      <c r="B7388" s="236" t="s">
        <v>1680</v>
      </c>
      <c r="C7388" s="236" t="s">
        <v>1681</v>
      </c>
      <c r="D7388" s="236" t="s">
        <v>1682</v>
      </c>
      <c r="E7388" s="236" t="s">
        <v>16852</v>
      </c>
      <c r="F7388" s="236"/>
      <c r="G7388" s="236" t="s">
        <v>1664</v>
      </c>
      <c r="H7388" s="513">
        <v>5792.6610000000001</v>
      </c>
      <c r="I7388" s="513">
        <v>6</v>
      </c>
      <c r="J7388" s="236">
        <v>0</v>
      </c>
      <c r="K7388" s="236">
        <v>0</v>
      </c>
      <c r="L7388" s="236">
        <v>0</v>
      </c>
      <c r="M7388" s="236">
        <v>0</v>
      </c>
      <c r="N7388" s="236">
        <v>0</v>
      </c>
      <c r="O7388" s="236">
        <v>0</v>
      </c>
      <c r="P7388" s="236">
        <v>0</v>
      </c>
      <c r="Q7388" s="236">
        <v>0</v>
      </c>
      <c r="R7388" s="16">
        <f t="shared" si="13"/>
        <v>5792.6610000000001</v>
      </c>
      <c r="S7388" s="236">
        <v>6</v>
      </c>
      <c r="T7388" s="387" t="s">
        <v>9133</v>
      </c>
      <c r="U7388" s="236" t="s">
        <v>11267</v>
      </c>
      <c r="V7388" s="388" t="s">
        <v>199</v>
      </c>
    </row>
    <row r="7389" spans="1:22" s="1" customFormat="1" ht="56.25" x14ac:dyDescent="0.3">
      <c r="A7389" s="16">
        <v>7384</v>
      </c>
      <c r="B7389" s="236" t="s">
        <v>4237</v>
      </c>
      <c r="C7389" s="236" t="s">
        <v>4236</v>
      </c>
      <c r="D7389" s="236" t="s">
        <v>4238</v>
      </c>
      <c r="E7389" s="236" t="s">
        <v>16853</v>
      </c>
      <c r="F7389" s="236"/>
      <c r="G7389" s="236" t="s">
        <v>1493</v>
      </c>
      <c r="H7389" s="513">
        <v>221537.40000000002</v>
      </c>
      <c r="I7389" s="513">
        <v>2</v>
      </c>
      <c r="J7389" s="236">
        <v>0</v>
      </c>
      <c r="K7389" s="236">
        <v>0</v>
      </c>
      <c r="L7389" s="236">
        <v>0</v>
      </c>
      <c r="M7389" s="236">
        <v>0</v>
      </c>
      <c r="N7389" s="236">
        <v>0</v>
      </c>
      <c r="O7389" s="236">
        <v>0</v>
      </c>
      <c r="P7389" s="236">
        <v>0</v>
      </c>
      <c r="Q7389" s="236">
        <v>0</v>
      </c>
      <c r="R7389" s="16">
        <f t="shared" si="13"/>
        <v>221537.40000000002</v>
      </c>
      <c r="S7389" s="236">
        <v>2</v>
      </c>
      <c r="T7389" s="387" t="s">
        <v>9133</v>
      </c>
      <c r="U7389" s="236" t="s">
        <v>83</v>
      </c>
      <c r="V7389" s="388" t="s">
        <v>199</v>
      </c>
    </row>
    <row r="7390" spans="1:22" s="1" customFormat="1" ht="56.25" x14ac:dyDescent="0.3">
      <c r="A7390" s="16">
        <v>7385</v>
      </c>
      <c r="B7390" s="236" t="s">
        <v>1917</v>
      </c>
      <c r="C7390" s="236" t="s">
        <v>16854</v>
      </c>
      <c r="D7390" s="236" t="s">
        <v>16855</v>
      </c>
      <c r="E7390" s="236" t="s">
        <v>16856</v>
      </c>
      <c r="F7390" s="236"/>
      <c r="G7390" s="236" t="s">
        <v>1493</v>
      </c>
      <c r="H7390" s="513">
        <v>27215.422500000004</v>
      </c>
      <c r="I7390" s="513">
        <v>5</v>
      </c>
      <c r="J7390" s="236">
        <v>0</v>
      </c>
      <c r="K7390" s="236">
        <v>0</v>
      </c>
      <c r="L7390" s="236">
        <v>0</v>
      </c>
      <c r="M7390" s="236">
        <v>0</v>
      </c>
      <c r="N7390" s="236">
        <v>0</v>
      </c>
      <c r="O7390" s="236">
        <v>0</v>
      </c>
      <c r="P7390" s="236">
        <v>0</v>
      </c>
      <c r="Q7390" s="236">
        <v>0</v>
      </c>
      <c r="R7390" s="16">
        <f t="shared" si="13"/>
        <v>27215.422500000004</v>
      </c>
      <c r="S7390" s="236">
        <v>5</v>
      </c>
      <c r="T7390" s="387" t="s">
        <v>9133</v>
      </c>
      <c r="U7390" s="236" t="s">
        <v>83</v>
      </c>
      <c r="V7390" s="388" t="s">
        <v>199</v>
      </c>
    </row>
    <row r="7391" spans="1:22" s="1" customFormat="1" ht="56.25" x14ac:dyDescent="0.3">
      <c r="A7391" s="16">
        <v>7386</v>
      </c>
      <c r="B7391" s="236" t="s">
        <v>16857</v>
      </c>
      <c r="C7391" s="236" t="s">
        <v>16858</v>
      </c>
      <c r="D7391" s="236" t="s">
        <v>1501</v>
      </c>
      <c r="E7391" s="236" t="s">
        <v>16859</v>
      </c>
      <c r="F7391" s="236"/>
      <c r="G7391" s="236" t="s">
        <v>1493</v>
      </c>
      <c r="H7391" s="513">
        <v>42000</v>
      </c>
      <c r="I7391" s="513">
        <v>1</v>
      </c>
      <c r="J7391" s="236">
        <v>0</v>
      </c>
      <c r="K7391" s="236">
        <v>0</v>
      </c>
      <c r="L7391" s="236">
        <v>0</v>
      </c>
      <c r="M7391" s="236">
        <v>0</v>
      </c>
      <c r="N7391" s="236">
        <v>0</v>
      </c>
      <c r="O7391" s="236">
        <v>0</v>
      </c>
      <c r="P7391" s="236">
        <v>0</v>
      </c>
      <c r="Q7391" s="236">
        <v>0</v>
      </c>
      <c r="R7391" s="16">
        <f t="shared" si="13"/>
        <v>42000</v>
      </c>
      <c r="S7391" s="236">
        <v>1</v>
      </c>
      <c r="T7391" s="387" t="s">
        <v>9133</v>
      </c>
      <c r="U7391" s="236" t="s">
        <v>11267</v>
      </c>
      <c r="V7391" s="388" t="s">
        <v>199</v>
      </c>
    </row>
    <row r="7392" spans="1:22" s="1" customFormat="1" ht="56.25" x14ac:dyDescent="0.3">
      <c r="A7392" s="16">
        <v>7387</v>
      </c>
      <c r="B7392" s="236" t="s">
        <v>16860</v>
      </c>
      <c r="C7392" s="236" t="s">
        <v>16861</v>
      </c>
      <c r="D7392" s="236" t="s">
        <v>16862</v>
      </c>
      <c r="E7392" s="236" t="s">
        <v>16863</v>
      </c>
      <c r="F7392" s="236"/>
      <c r="G7392" s="236" t="s">
        <v>1493</v>
      </c>
      <c r="H7392" s="513">
        <v>269739.53999999998</v>
      </c>
      <c r="I7392" s="513">
        <v>2</v>
      </c>
      <c r="J7392" s="236">
        <v>0</v>
      </c>
      <c r="K7392" s="236">
        <v>0</v>
      </c>
      <c r="L7392" s="236">
        <v>0</v>
      </c>
      <c r="M7392" s="236">
        <v>0</v>
      </c>
      <c r="N7392" s="236">
        <v>0</v>
      </c>
      <c r="O7392" s="236">
        <v>0</v>
      </c>
      <c r="P7392" s="236">
        <v>0</v>
      </c>
      <c r="Q7392" s="236">
        <v>0</v>
      </c>
      <c r="R7392" s="16">
        <f t="shared" si="13"/>
        <v>269739.53999999998</v>
      </c>
      <c r="S7392" s="236">
        <v>2</v>
      </c>
      <c r="T7392" s="387" t="s">
        <v>9133</v>
      </c>
      <c r="U7392" s="236" t="s">
        <v>11267</v>
      </c>
      <c r="V7392" s="388" t="s">
        <v>199</v>
      </c>
    </row>
    <row r="7393" spans="1:22" s="1" customFormat="1" ht="56.25" x14ac:dyDescent="0.3">
      <c r="A7393" s="16">
        <v>7388</v>
      </c>
      <c r="B7393" s="236" t="s">
        <v>16864</v>
      </c>
      <c r="C7393" s="236" t="s">
        <v>16865</v>
      </c>
      <c r="D7393" s="236" t="s">
        <v>16866</v>
      </c>
      <c r="E7393" s="236" t="s">
        <v>16867</v>
      </c>
      <c r="F7393" s="236"/>
      <c r="G7393" s="236" t="s">
        <v>1493</v>
      </c>
      <c r="H7393" s="513">
        <v>12017.25</v>
      </c>
      <c r="I7393" s="513">
        <v>2</v>
      </c>
      <c r="J7393" s="236">
        <v>0</v>
      </c>
      <c r="K7393" s="236">
        <v>0</v>
      </c>
      <c r="L7393" s="236">
        <v>0</v>
      </c>
      <c r="M7393" s="236">
        <v>0</v>
      </c>
      <c r="N7393" s="236">
        <v>0</v>
      </c>
      <c r="O7393" s="236">
        <v>0</v>
      </c>
      <c r="P7393" s="236">
        <v>0</v>
      </c>
      <c r="Q7393" s="236">
        <v>0</v>
      </c>
      <c r="R7393" s="16">
        <f t="shared" si="13"/>
        <v>12017.25</v>
      </c>
      <c r="S7393" s="236">
        <v>2</v>
      </c>
      <c r="T7393" s="387" t="s">
        <v>9133</v>
      </c>
      <c r="U7393" s="236" t="s">
        <v>11267</v>
      </c>
      <c r="V7393" s="388" t="s">
        <v>199</v>
      </c>
    </row>
    <row r="7394" spans="1:22" s="1" customFormat="1" ht="56.25" x14ac:dyDescent="0.3">
      <c r="A7394" s="16">
        <v>7389</v>
      </c>
      <c r="B7394" s="236" t="s">
        <v>16868</v>
      </c>
      <c r="C7394" s="236" t="s">
        <v>16869</v>
      </c>
      <c r="D7394" s="236" t="s">
        <v>16870</v>
      </c>
      <c r="E7394" s="236" t="s">
        <v>16871</v>
      </c>
      <c r="F7394" s="236"/>
      <c r="G7394" s="236" t="s">
        <v>1493</v>
      </c>
      <c r="H7394" s="513">
        <v>123701.60250000001</v>
      </c>
      <c r="I7394" s="513">
        <v>3</v>
      </c>
      <c r="J7394" s="236">
        <v>0</v>
      </c>
      <c r="K7394" s="236">
        <v>0</v>
      </c>
      <c r="L7394" s="236">
        <v>0</v>
      </c>
      <c r="M7394" s="236">
        <v>0</v>
      </c>
      <c r="N7394" s="236">
        <v>0</v>
      </c>
      <c r="O7394" s="236">
        <v>0</v>
      </c>
      <c r="P7394" s="236">
        <v>0</v>
      </c>
      <c r="Q7394" s="236">
        <v>0</v>
      </c>
      <c r="R7394" s="16">
        <f t="shared" si="13"/>
        <v>123701.60250000001</v>
      </c>
      <c r="S7394" s="236">
        <v>3</v>
      </c>
      <c r="T7394" s="387" t="s">
        <v>9133</v>
      </c>
      <c r="U7394" s="236" t="s">
        <v>11267</v>
      </c>
      <c r="V7394" s="388" t="s">
        <v>199</v>
      </c>
    </row>
    <row r="7395" spans="1:22" s="1" customFormat="1" ht="56.25" x14ac:dyDescent="0.3">
      <c r="A7395" s="16">
        <v>7390</v>
      </c>
      <c r="B7395" s="236" t="s">
        <v>16868</v>
      </c>
      <c r="C7395" s="236" t="s">
        <v>16869</v>
      </c>
      <c r="D7395" s="236" t="s">
        <v>16870</v>
      </c>
      <c r="E7395" s="236" t="s">
        <v>16872</v>
      </c>
      <c r="F7395" s="236"/>
      <c r="G7395" s="236" t="s">
        <v>1493</v>
      </c>
      <c r="H7395" s="513">
        <v>206169.33749999999</v>
      </c>
      <c r="I7395" s="513">
        <v>5</v>
      </c>
      <c r="J7395" s="236">
        <v>0</v>
      </c>
      <c r="K7395" s="236">
        <v>0</v>
      </c>
      <c r="L7395" s="236">
        <v>0</v>
      </c>
      <c r="M7395" s="236">
        <v>0</v>
      </c>
      <c r="N7395" s="236">
        <v>0</v>
      </c>
      <c r="O7395" s="236">
        <v>0</v>
      </c>
      <c r="P7395" s="236">
        <v>0</v>
      </c>
      <c r="Q7395" s="236">
        <v>0</v>
      </c>
      <c r="R7395" s="16">
        <f t="shared" si="13"/>
        <v>206169.33749999999</v>
      </c>
      <c r="S7395" s="236">
        <v>5</v>
      </c>
      <c r="T7395" s="387" t="s">
        <v>9133</v>
      </c>
      <c r="U7395" s="236" t="s">
        <v>11267</v>
      </c>
      <c r="V7395" s="388" t="s">
        <v>199</v>
      </c>
    </row>
    <row r="7396" spans="1:22" s="1" customFormat="1" ht="56.25" x14ac:dyDescent="0.3">
      <c r="A7396" s="16">
        <v>7391</v>
      </c>
      <c r="B7396" s="236" t="s">
        <v>16873</v>
      </c>
      <c r="C7396" s="236" t="s">
        <v>16874</v>
      </c>
      <c r="D7396" s="236" t="s">
        <v>80</v>
      </c>
      <c r="E7396" s="236" t="s">
        <v>16875</v>
      </c>
      <c r="F7396" s="236"/>
      <c r="G7396" s="236" t="s">
        <v>1009</v>
      </c>
      <c r="H7396" s="513">
        <v>18903.150000000001</v>
      </c>
      <c r="I7396" s="513">
        <v>300</v>
      </c>
      <c r="J7396" s="236">
        <v>18903.150000000001</v>
      </c>
      <c r="K7396" s="236">
        <v>300</v>
      </c>
      <c r="L7396" s="236">
        <v>18903.150000000001</v>
      </c>
      <c r="M7396" s="236">
        <v>300</v>
      </c>
      <c r="N7396" s="236">
        <v>18903.150000000001</v>
      </c>
      <c r="O7396" s="236">
        <v>300</v>
      </c>
      <c r="P7396" s="236">
        <v>18903.150000000001</v>
      </c>
      <c r="Q7396" s="236">
        <v>300</v>
      </c>
      <c r="R7396" s="16">
        <f t="shared" si="13"/>
        <v>94515.75</v>
      </c>
      <c r="S7396" s="236">
        <v>1500</v>
      </c>
      <c r="T7396" s="387" t="s">
        <v>9133</v>
      </c>
      <c r="U7396" s="236" t="s">
        <v>11267</v>
      </c>
      <c r="V7396" s="388" t="s">
        <v>199</v>
      </c>
    </row>
    <row r="7397" spans="1:22" s="1" customFormat="1" ht="56.25" x14ac:dyDescent="0.3">
      <c r="A7397" s="16">
        <v>7392</v>
      </c>
      <c r="B7397" s="236" t="s">
        <v>16873</v>
      </c>
      <c r="C7397" s="236" t="s">
        <v>16874</v>
      </c>
      <c r="D7397" s="236" t="s">
        <v>80</v>
      </c>
      <c r="E7397" s="236" t="s">
        <v>16875</v>
      </c>
      <c r="F7397" s="236"/>
      <c r="G7397" s="236" t="s">
        <v>1009</v>
      </c>
      <c r="H7397" s="513">
        <v>12602.1</v>
      </c>
      <c r="I7397" s="513">
        <v>200</v>
      </c>
      <c r="J7397" s="236">
        <v>12602.1</v>
      </c>
      <c r="K7397" s="236">
        <v>200</v>
      </c>
      <c r="L7397" s="236">
        <v>12602.1</v>
      </c>
      <c r="M7397" s="236">
        <v>200</v>
      </c>
      <c r="N7397" s="236">
        <v>12602.1</v>
      </c>
      <c r="O7397" s="236">
        <v>200</v>
      </c>
      <c r="P7397" s="236">
        <v>12602.1</v>
      </c>
      <c r="Q7397" s="236">
        <v>200</v>
      </c>
      <c r="R7397" s="16">
        <f t="shared" si="13"/>
        <v>63010.5</v>
      </c>
      <c r="S7397" s="236">
        <v>1000</v>
      </c>
      <c r="T7397" s="387" t="s">
        <v>9133</v>
      </c>
      <c r="U7397" s="236" t="s">
        <v>11267</v>
      </c>
      <c r="V7397" s="388" t="s">
        <v>199</v>
      </c>
    </row>
    <row r="7398" spans="1:22" s="1" customFormat="1" ht="56.25" x14ac:dyDescent="0.3">
      <c r="A7398" s="16">
        <v>7393</v>
      </c>
      <c r="B7398" s="236" t="s">
        <v>8547</v>
      </c>
      <c r="C7398" s="236" t="s">
        <v>8546</v>
      </c>
      <c r="D7398" s="236" t="s">
        <v>8548</v>
      </c>
      <c r="E7398" s="236" t="s">
        <v>16876</v>
      </c>
      <c r="F7398" s="236"/>
      <c r="G7398" s="236" t="s">
        <v>1493</v>
      </c>
      <c r="H7398" s="513">
        <v>1288.7490000000003</v>
      </c>
      <c r="I7398" s="513">
        <v>2</v>
      </c>
      <c r="J7398" s="236">
        <v>0</v>
      </c>
      <c r="K7398" s="236">
        <v>0</v>
      </c>
      <c r="L7398" s="236">
        <v>0</v>
      </c>
      <c r="M7398" s="236">
        <v>0</v>
      </c>
      <c r="N7398" s="236">
        <v>0</v>
      </c>
      <c r="O7398" s="236">
        <v>0</v>
      </c>
      <c r="P7398" s="236">
        <v>0</v>
      </c>
      <c r="Q7398" s="236">
        <v>0</v>
      </c>
      <c r="R7398" s="16">
        <f t="shared" si="13"/>
        <v>1288.7490000000003</v>
      </c>
      <c r="S7398" s="236">
        <v>2</v>
      </c>
      <c r="T7398" s="387" t="s">
        <v>9133</v>
      </c>
      <c r="U7398" s="236" t="s">
        <v>11267</v>
      </c>
      <c r="V7398" s="388" t="s">
        <v>199</v>
      </c>
    </row>
    <row r="7399" spans="1:22" s="1" customFormat="1" ht="56.25" x14ac:dyDescent="0.3">
      <c r="A7399" s="16">
        <v>7394</v>
      </c>
      <c r="B7399" s="236" t="s">
        <v>8547</v>
      </c>
      <c r="C7399" s="236" t="s">
        <v>8546</v>
      </c>
      <c r="D7399" s="236" t="s">
        <v>8548</v>
      </c>
      <c r="E7399" s="236" t="s">
        <v>16877</v>
      </c>
      <c r="F7399" s="236"/>
      <c r="G7399" s="236" t="s">
        <v>1493</v>
      </c>
      <c r="H7399" s="513">
        <v>22553.11</v>
      </c>
      <c r="I7399" s="513">
        <v>35</v>
      </c>
      <c r="J7399" s="236">
        <v>0</v>
      </c>
      <c r="K7399" s="236">
        <v>0</v>
      </c>
      <c r="L7399" s="236">
        <v>0</v>
      </c>
      <c r="M7399" s="236">
        <v>0</v>
      </c>
      <c r="N7399" s="236">
        <v>0</v>
      </c>
      <c r="O7399" s="236">
        <v>0</v>
      </c>
      <c r="P7399" s="236">
        <v>0</v>
      </c>
      <c r="Q7399" s="236">
        <v>0</v>
      </c>
      <c r="R7399" s="16">
        <f t="shared" si="13"/>
        <v>22553.11</v>
      </c>
      <c r="S7399" s="236">
        <v>35</v>
      </c>
      <c r="T7399" s="387" t="s">
        <v>9133</v>
      </c>
      <c r="U7399" s="236" t="s">
        <v>11267</v>
      </c>
      <c r="V7399" s="388" t="s">
        <v>199</v>
      </c>
    </row>
    <row r="7400" spans="1:22" s="1" customFormat="1" ht="56.25" x14ac:dyDescent="0.3">
      <c r="A7400" s="16">
        <v>7395</v>
      </c>
      <c r="B7400" s="236" t="s">
        <v>8547</v>
      </c>
      <c r="C7400" s="236" t="s">
        <v>8546</v>
      </c>
      <c r="D7400" s="236" t="s">
        <v>8548</v>
      </c>
      <c r="E7400" s="236" t="s">
        <v>9157</v>
      </c>
      <c r="F7400" s="236"/>
      <c r="G7400" s="236" t="s">
        <v>1493</v>
      </c>
      <c r="H7400" s="513">
        <v>54127.46</v>
      </c>
      <c r="I7400" s="513">
        <v>46</v>
      </c>
      <c r="J7400" s="236">
        <v>0</v>
      </c>
      <c r="K7400" s="236">
        <v>0</v>
      </c>
      <c r="L7400" s="236">
        <v>0</v>
      </c>
      <c r="M7400" s="236">
        <v>0</v>
      </c>
      <c r="N7400" s="236">
        <v>0</v>
      </c>
      <c r="O7400" s="236">
        <v>0</v>
      </c>
      <c r="P7400" s="236">
        <v>0</v>
      </c>
      <c r="Q7400" s="236">
        <v>0</v>
      </c>
      <c r="R7400" s="16">
        <f t="shared" si="13"/>
        <v>54127.46</v>
      </c>
      <c r="S7400" s="236">
        <v>46</v>
      </c>
      <c r="T7400" s="387" t="s">
        <v>9133</v>
      </c>
      <c r="U7400" s="236" t="s">
        <v>11267</v>
      </c>
      <c r="V7400" s="388" t="s">
        <v>199</v>
      </c>
    </row>
    <row r="7401" spans="1:22" s="1" customFormat="1" ht="56.25" x14ac:dyDescent="0.3">
      <c r="A7401" s="16">
        <v>7396</v>
      </c>
      <c r="B7401" s="236" t="s">
        <v>8547</v>
      </c>
      <c r="C7401" s="236" t="s">
        <v>8546</v>
      </c>
      <c r="D7401" s="236" t="s">
        <v>8548</v>
      </c>
      <c r="E7401" s="236" t="s">
        <v>16878</v>
      </c>
      <c r="F7401" s="236"/>
      <c r="G7401" s="236" t="s">
        <v>1493</v>
      </c>
      <c r="H7401" s="513">
        <v>5154.996000000001</v>
      </c>
      <c r="I7401" s="513">
        <v>8</v>
      </c>
      <c r="J7401" s="236">
        <v>0</v>
      </c>
      <c r="K7401" s="236">
        <v>0</v>
      </c>
      <c r="L7401" s="236">
        <v>0</v>
      </c>
      <c r="M7401" s="236">
        <v>0</v>
      </c>
      <c r="N7401" s="236">
        <v>0</v>
      </c>
      <c r="O7401" s="236">
        <v>0</v>
      </c>
      <c r="P7401" s="236">
        <v>0</v>
      </c>
      <c r="Q7401" s="236">
        <v>0</v>
      </c>
      <c r="R7401" s="16">
        <f t="shared" si="13"/>
        <v>5154.996000000001</v>
      </c>
      <c r="S7401" s="236">
        <v>8</v>
      </c>
      <c r="T7401" s="387" t="s">
        <v>9133</v>
      </c>
      <c r="U7401" s="236" t="s">
        <v>11267</v>
      </c>
      <c r="V7401" s="388" t="s">
        <v>199</v>
      </c>
    </row>
    <row r="7402" spans="1:22" s="1" customFormat="1" ht="56.25" x14ac:dyDescent="0.3">
      <c r="A7402" s="16">
        <v>7397</v>
      </c>
      <c r="B7402" s="236" t="s">
        <v>8547</v>
      </c>
      <c r="C7402" s="236" t="s">
        <v>8546</v>
      </c>
      <c r="D7402" s="236" t="s">
        <v>8548</v>
      </c>
      <c r="E7402" s="236" t="s">
        <v>16879</v>
      </c>
      <c r="F7402" s="236"/>
      <c r="G7402" s="236" t="s">
        <v>1493</v>
      </c>
      <c r="H7402" s="513">
        <v>1288.7490000000003</v>
      </c>
      <c r="I7402" s="513">
        <v>2</v>
      </c>
      <c r="J7402" s="236">
        <v>0</v>
      </c>
      <c r="K7402" s="236">
        <v>0</v>
      </c>
      <c r="L7402" s="236">
        <v>0</v>
      </c>
      <c r="M7402" s="236">
        <v>0</v>
      </c>
      <c r="N7402" s="236">
        <v>0</v>
      </c>
      <c r="O7402" s="236">
        <v>0</v>
      </c>
      <c r="P7402" s="236">
        <v>0</v>
      </c>
      <c r="Q7402" s="236">
        <v>0</v>
      </c>
      <c r="R7402" s="16">
        <f t="shared" si="13"/>
        <v>1288.7490000000003</v>
      </c>
      <c r="S7402" s="236">
        <v>2</v>
      </c>
      <c r="T7402" s="387" t="s">
        <v>9133</v>
      </c>
      <c r="U7402" s="236" t="s">
        <v>11267</v>
      </c>
      <c r="V7402" s="388" t="s">
        <v>199</v>
      </c>
    </row>
    <row r="7403" spans="1:22" s="1" customFormat="1" ht="56.25" x14ac:dyDescent="0.3">
      <c r="A7403" s="16">
        <v>7398</v>
      </c>
      <c r="B7403" s="236" t="s">
        <v>8547</v>
      </c>
      <c r="C7403" s="236" t="s">
        <v>8546</v>
      </c>
      <c r="D7403" s="236" t="s">
        <v>8548</v>
      </c>
      <c r="E7403" s="236" t="s">
        <v>16880</v>
      </c>
      <c r="F7403" s="236"/>
      <c r="G7403" s="236" t="s">
        <v>1493</v>
      </c>
      <c r="H7403" s="513">
        <v>5154.996000000001</v>
      </c>
      <c r="I7403" s="513">
        <v>8</v>
      </c>
      <c r="J7403" s="236">
        <v>0</v>
      </c>
      <c r="K7403" s="236">
        <v>0</v>
      </c>
      <c r="L7403" s="236">
        <v>0</v>
      </c>
      <c r="M7403" s="236">
        <v>0</v>
      </c>
      <c r="N7403" s="236">
        <v>0</v>
      </c>
      <c r="O7403" s="236">
        <v>0</v>
      </c>
      <c r="P7403" s="236">
        <v>0</v>
      </c>
      <c r="Q7403" s="236">
        <v>0</v>
      </c>
      <c r="R7403" s="16">
        <f t="shared" si="13"/>
        <v>5154.996000000001</v>
      </c>
      <c r="S7403" s="236">
        <v>8</v>
      </c>
      <c r="T7403" s="387" t="s">
        <v>9133</v>
      </c>
      <c r="U7403" s="236" t="s">
        <v>11267</v>
      </c>
      <c r="V7403" s="388" t="s">
        <v>199</v>
      </c>
    </row>
    <row r="7404" spans="1:22" s="1" customFormat="1" ht="56.25" x14ac:dyDescent="0.3">
      <c r="A7404" s="16">
        <v>7399</v>
      </c>
      <c r="B7404" s="236" t="s">
        <v>8547</v>
      </c>
      <c r="C7404" s="236" t="s">
        <v>8546</v>
      </c>
      <c r="D7404" s="236" t="s">
        <v>8548</v>
      </c>
      <c r="E7404" s="236" t="s">
        <v>16881</v>
      </c>
      <c r="F7404" s="236"/>
      <c r="G7404" s="236" t="s">
        <v>1493</v>
      </c>
      <c r="H7404" s="513">
        <v>5154.996000000001</v>
      </c>
      <c r="I7404" s="513">
        <v>8</v>
      </c>
      <c r="J7404" s="236">
        <v>0</v>
      </c>
      <c r="K7404" s="236">
        <v>0</v>
      </c>
      <c r="L7404" s="236">
        <v>0</v>
      </c>
      <c r="M7404" s="236">
        <v>0</v>
      </c>
      <c r="N7404" s="236">
        <v>0</v>
      </c>
      <c r="O7404" s="236">
        <v>0</v>
      </c>
      <c r="P7404" s="236">
        <v>0</v>
      </c>
      <c r="Q7404" s="236">
        <v>0</v>
      </c>
      <c r="R7404" s="16">
        <f t="shared" si="13"/>
        <v>5154.996000000001</v>
      </c>
      <c r="S7404" s="236">
        <v>8</v>
      </c>
      <c r="T7404" s="387" t="s">
        <v>9133</v>
      </c>
      <c r="U7404" s="236" t="s">
        <v>11267</v>
      </c>
      <c r="V7404" s="388" t="s">
        <v>199</v>
      </c>
    </row>
    <row r="7405" spans="1:22" s="1" customFormat="1" ht="56.25" x14ac:dyDescent="0.3">
      <c r="A7405" s="16">
        <v>7400</v>
      </c>
      <c r="B7405" s="236" t="s">
        <v>8547</v>
      </c>
      <c r="C7405" s="236" t="s">
        <v>8546</v>
      </c>
      <c r="D7405" s="236" t="s">
        <v>8548</v>
      </c>
      <c r="E7405" s="236" t="s">
        <v>16882</v>
      </c>
      <c r="F7405" s="236"/>
      <c r="G7405" s="236" t="s">
        <v>1493</v>
      </c>
      <c r="H7405" s="513">
        <v>19331.235000000004</v>
      </c>
      <c r="I7405" s="513">
        <v>30</v>
      </c>
      <c r="J7405" s="236">
        <v>0</v>
      </c>
      <c r="K7405" s="236">
        <v>0</v>
      </c>
      <c r="L7405" s="236">
        <v>0</v>
      </c>
      <c r="M7405" s="236">
        <v>0</v>
      </c>
      <c r="N7405" s="236">
        <v>0</v>
      </c>
      <c r="O7405" s="236">
        <v>0</v>
      </c>
      <c r="P7405" s="236">
        <v>0</v>
      </c>
      <c r="Q7405" s="236">
        <v>0</v>
      </c>
      <c r="R7405" s="16">
        <f t="shared" si="13"/>
        <v>19331.235000000004</v>
      </c>
      <c r="S7405" s="236">
        <v>30</v>
      </c>
      <c r="T7405" s="387" t="s">
        <v>9133</v>
      </c>
      <c r="U7405" s="236" t="s">
        <v>11267</v>
      </c>
      <c r="V7405" s="388" t="s">
        <v>199</v>
      </c>
    </row>
    <row r="7406" spans="1:22" s="1" customFormat="1" ht="56.25" x14ac:dyDescent="0.3">
      <c r="A7406" s="16">
        <v>7401</v>
      </c>
      <c r="B7406" s="236" t="s">
        <v>8547</v>
      </c>
      <c r="C7406" s="236" t="s">
        <v>8546</v>
      </c>
      <c r="D7406" s="236" t="s">
        <v>8548</v>
      </c>
      <c r="E7406" s="236" t="s">
        <v>16883</v>
      </c>
      <c r="F7406" s="236"/>
      <c r="G7406" s="236" t="s">
        <v>1493</v>
      </c>
      <c r="H7406" s="513">
        <v>5154.996000000001</v>
      </c>
      <c r="I7406" s="513">
        <v>8</v>
      </c>
      <c r="J7406" s="236">
        <v>0</v>
      </c>
      <c r="K7406" s="236">
        <v>0</v>
      </c>
      <c r="L7406" s="236">
        <v>0</v>
      </c>
      <c r="M7406" s="236">
        <v>0</v>
      </c>
      <c r="N7406" s="236">
        <v>0</v>
      </c>
      <c r="O7406" s="236">
        <v>0</v>
      </c>
      <c r="P7406" s="236">
        <v>0</v>
      </c>
      <c r="Q7406" s="236">
        <v>0</v>
      </c>
      <c r="R7406" s="16">
        <f t="shared" si="13"/>
        <v>5154.996000000001</v>
      </c>
      <c r="S7406" s="236">
        <v>8</v>
      </c>
      <c r="T7406" s="387" t="s">
        <v>9133</v>
      </c>
      <c r="U7406" s="236" t="s">
        <v>11267</v>
      </c>
      <c r="V7406" s="388" t="s">
        <v>199</v>
      </c>
    </row>
    <row r="7407" spans="1:22" s="1" customFormat="1" ht="56.25" x14ac:dyDescent="0.3">
      <c r="A7407" s="16">
        <v>7402</v>
      </c>
      <c r="B7407" s="236" t="s">
        <v>8547</v>
      </c>
      <c r="C7407" s="236" t="s">
        <v>8546</v>
      </c>
      <c r="D7407" s="236" t="s">
        <v>8548</v>
      </c>
      <c r="E7407" s="236" t="s">
        <v>16884</v>
      </c>
      <c r="F7407" s="236"/>
      <c r="G7407" s="236" t="s">
        <v>1493</v>
      </c>
      <c r="H7407" s="513">
        <v>19331.235000000004</v>
      </c>
      <c r="I7407" s="513">
        <v>30</v>
      </c>
      <c r="J7407" s="236">
        <v>0</v>
      </c>
      <c r="K7407" s="236">
        <v>0</v>
      </c>
      <c r="L7407" s="236">
        <v>0</v>
      </c>
      <c r="M7407" s="236">
        <v>0</v>
      </c>
      <c r="N7407" s="236">
        <v>0</v>
      </c>
      <c r="O7407" s="236">
        <v>0</v>
      </c>
      <c r="P7407" s="236">
        <v>0</v>
      </c>
      <c r="Q7407" s="236">
        <v>0</v>
      </c>
      <c r="R7407" s="16">
        <f t="shared" si="13"/>
        <v>19331.235000000004</v>
      </c>
      <c r="S7407" s="236">
        <v>30</v>
      </c>
      <c r="T7407" s="387" t="s">
        <v>9133</v>
      </c>
      <c r="U7407" s="236" t="s">
        <v>11267</v>
      </c>
      <c r="V7407" s="388" t="s">
        <v>199</v>
      </c>
    </row>
    <row r="7408" spans="1:22" s="1" customFormat="1" ht="56.25" x14ac:dyDescent="0.3">
      <c r="A7408" s="16">
        <v>7403</v>
      </c>
      <c r="B7408" s="236" t="s">
        <v>8547</v>
      </c>
      <c r="C7408" s="236" t="s">
        <v>8546</v>
      </c>
      <c r="D7408" s="236" t="s">
        <v>8548</v>
      </c>
      <c r="E7408" s="236" t="s">
        <v>16885</v>
      </c>
      <c r="F7408" s="236"/>
      <c r="G7408" s="236" t="s">
        <v>1493</v>
      </c>
      <c r="H7408" s="513">
        <v>6443.7450000000008</v>
      </c>
      <c r="I7408" s="513">
        <v>10</v>
      </c>
      <c r="J7408" s="236">
        <v>0</v>
      </c>
      <c r="K7408" s="236">
        <v>0</v>
      </c>
      <c r="L7408" s="236">
        <v>0</v>
      </c>
      <c r="M7408" s="236">
        <v>0</v>
      </c>
      <c r="N7408" s="236">
        <v>0</v>
      </c>
      <c r="O7408" s="236">
        <v>0</v>
      </c>
      <c r="P7408" s="236">
        <v>0</v>
      </c>
      <c r="Q7408" s="236">
        <v>0</v>
      </c>
      <c r="R7408" s="16">
        <f t="shared" ref="R7408:R7471" si="14">H7408+J7408+L7408+N7408+P7408</f>
        <v>6443.7450000000008</v>
      </c>
      <c r="S7408" s="236">
        <v>10</v>
      </c>
      <c r="T7408" s="387" t="s">
        <v>9133</v>
      </c>
      <c r="U7408" s="236" t="s">
        <v>11267</v>
      </c>
      <c r="V7408" s="388" t="s">
        <v>199</v>
      </c>
    </row>
    <row r="7409" spans="1:22" s="1" customFormat="1" ht="56.25" x14ac:dyDescent="0.3">
      <c r="A7409" s="16">
        <v>7404</v>
      </c>
      <c r="B7409" s="236" t="s">
        <v>8547</v>
      </c>
      <c r="C7409" s="236" t="s">
        <v>8546</v>
      </c>
      <c r="D7409" s="236" t="s">
        <v>8548</v>
      </c>
      <c r="E7409" s="236" t="s">
        <v>16886</v>
      </c>
      <c r="F7409" s="236"/>
      <c r="G7409" s="236" t="s">
        <v>1493</v>
      </c>
      <c r="H7409" s="513">
        <v>5154.996000000001</v>
      </c>
      <c r="I7409" s="513">
        <v>8</v>
      </c>
      <c r="J7409" s="236">
        <v>0</v>
      </c>
      <c r="K7409" s="236">
        <v>0</v>
      </c>
      <c r="L7409" s="236">
        <v>0</v>
      </c>
      <c r="M7409" s="236">
        <v>0</v>
      </c>
      <c r="N7409" s="236">
        <v>0</v>
      </c>
      <c r="O7409" s="236">
        <v>0</v>
      </c>
      <c r="P7409" s="236">
        <v>0</v>
      </c>
      <c r="Q7409" s="236">
        <v>0</v>
      </c>
      <c r="R7409" s="16">
        <f t="shared" si="14"/>
        <v>5154.996000000001</v>
      </c>
      <c r="S7409" s="236">
        <v>8</v>
      </c>
      <c r="T7409" s="387" t="s">
        <v>9133</v>
      </c>
      <c r="U7409" s="236" t="s">
        <v>11267</v>
      </c>
      <c r="V7409" s="388" t="s">
        <v>199</v>
      </c>
    </row>
    <row r="7410" spans="1:22" s="1" customFormat="1" ht="56.25" x14ac:dyDescent="0.3">
      <c r="A7410" s="16">
        <v>7405</v>
      </c>
      <c r="B7410" s="236" t="s">
        <v>8547</v>
      </c>
      <c r="C7410" s="236" t="s">
        <v>8546</v>
      </c>
      <c r="D7410" s="236" t="s">
        <v>8548</v>
      </c>
      <c r="E7410" s="236" t="s">
        <v>16887</v>
      </c>
      <c r="F7410" s="236"/>
      <c r="G7410" s="236" t="s">
        <v>1493</v>
      </c>
      <c r="H7410" s="513">
        <v>2577.4980000000005</v>
      </c>
      <c r="I7410" s="513">
        <v>4</v>
      </c>
      <c r="J7410" s="236">
        <v>0</v>
      </c>
      <c r="K7410" s="236">
        <v>0</v>
      </c>
      <c r="L7410" s="236">
        <v>0</v>
      </c>
      <c r="M7410" s="236">
        <v>0</v>
      </c>
      <c r="N7410" s="236">
        <v>0</v>
      </c>
      <c r="O7410" s="236">
        <v>0</v>
      </c>
      <c r="P7410" s="236">
        <v>0</v>
      </c>
      <c r="Q7410" s="236">
        <v>0</v>
      </c>
      <c r="R7410" s="16">
        <f t="shared" si="14"/>
        <v>2577.4980000000005</v>
      </c>
      <c r="S7410" s="236">
        <v>4</v>
      </c>
      <c r="T7410" s="387" t="s">
        <v>9133</v>
      </c>
      <c r="U7410" s="236" t="s">
        <v>11267</v>
      </c>
      <c r="V7410" s="388" t="s">
        <v>199</v>
      </c>
    </row>
    <row r="7411" spans="1:22" s="1" customFormat="1" ht="56.25" x14ac:dyDescent="0.3">
      <c r="A7411" s="16">
        <v>7406</v>
      </c>
      <c r="B7411" s="236" t="s">
        <v>8547</v>
      </c>
      <c r="C7411" s="236" t="s">
        <v>8546</v>
      </c>
      <c r="D7411" s="236" t="s">
        <v>8548</v>
      </c>
      <c r="E7411" s="236" t="s">
        <v>16888</v>
      </c>
      <c r="F7411" s="236"/>
      <c r="G7411" s="236" t="s">
        <v>1493</v>
      </c>
      <c r="H7411" s="513">
        <v>2577.4980000000005</v>
      </c>
      <c r="I7411" s="513">
        <v>4</v>
      </c>
      <c r="J7411" s="236">
        <v>0</v>
      </c>
      <c r="K7411" s="236">
        <v>0</v>
      </c>
      <c r="L7411" s="236">
        <v>0</v>
      </c>
      <c r="M7411" s="236">
        <v>0</v>
      </c>
      <c r="N7411" s="236">
        <v>0</v>
      </c>
      <c r="O7411" s="236">
        <v>0</v>
      </c>
      <c r="P7411" s="236">
        <v>0</v>
      </c>
      <c r="Q7411" s="236">
        <v>0</v>
      </c>
      <c r="R7411" s="16">
        <f t="shared" si="14"/>
        <v>2577.4980000000005</v>
      </c>
      <c r="S7411" s="236">
        <v>4</v>
      </c>
      <c r="T7411" s="387" t="s">
        <v>9133</v>
      </c>
      <c r="U7411" s="236" t="s">
        <v>11267</v>
      </c>
      <c r="V7411" s="388" t="s">
        <v>199</v>
      </c>
    </row>
    <row r="7412" spans="1:22" s="1" customFormat="1" ht="56.25" x14ac:dyDescent="0.3">
      <c r="A7412" s="16">
        <v>7407</v>
      </c>
      <c r="B7412" s="236" t="s">
        <v>8547</v>
      </c>
      <c r="C7412" s="236" t="s">
        <v>8546</v>
      </c>
      <c r="D7412" s="236" t="s">
        <v>8548</v>
      </c>
      <c r="E7412" s="236" t="s">
        <v>16889</v>
      </c>
      <c r="F7412" s="236"/>
      <c r="G7412" s="236" t="s">
        <v>1493</v>
      </c>
      <c r="H7412" s="513">
        <v>2577.4980000000005</v>
      </c>
      <c r="I7412" s="513">
        <v>4</v>
      </c>
      <c r="J7412" s="236">
        <v>0</v>
      </c>
      <c r="K7412" s="236">
        <v>0</v>
      </c>
      <c r="L7412" s="236">
        <v>0</v>
      </c>
      <c r="M7412" s="236">
        <v>0</v>
      </c>
      <c r="N7412" s="236">
        <v>0</v>
      </c>
      <c r="O7412" s="236">
        <v>0</v>
      </c>
      <c r="P7412" s="236">
        <v>0</v>
      </c>
      <c r="Q7412" s="236">
        <v>0</v>
      </c>
      <c r="R7412" s="16">
        <f t="shared" si="14"/>
        <v>2577.4980000000005</v>
      </c>
      <c r="S7412" s="236">
        <v>4</v>
      </c>
      <c r="T7412" s="387" t="s">
        <v>9133</v>
      </c>
      <c r="U7412" s="236" t="s">
        <v>11267</v>
      </c>
      <c r="V7412" s="388" t="s">
        <v>199</v>
      </c>
    </row>
    <row r="7413" spans="1:22" s="1" customFormat="1" ht="56.25" x14ac:dyDescent="0.3">
      <c r="A7413" s="16">
        <v>7408</v>
      </c>
      <c r="B7413" s="236" t="s">
        <v>8547</v>
      </c>
      <c r="C7413" s="236" t="s">
        <v>8546</v>
      </c>
      <c r="D7413" s="236" t="s">
        <v>8548</v>
      </c>
      <c r="E7413" s="236" t="s">
        <v>16890</v>
      </c>
      <c r="F7413" s="236"/>
      <c r="G7413" s="236" t="s">
        <v>1493</v>
      </c>
      <c r="H7413" s="513">
        <v>5154.996000000001</v>
      </c>
      <c r="I7413" s="513">
        <v>8</v>
      </c>
      <c r="J7413" s="236">
        <v>0</v>
      </c>
      <c r="K7413" s="236">
        <v>0</v>
      </c>
      <c r="L7413" s="236">
        <v>0</v>
      </c>
      <c r="M7413" s="236">
        <v>0</v>
      </c>
      <c r="N7413" s="236">
        <v>0</v>
      </c>
      <c r="O7413" s="236">
        <v>0</v>
      </c>
      <c r="P7413" s="236">
        <v>0</v>
      </c>
      <c r="Q7413" s="236">
        <v>0</v>
      </c>
      <c r="R7413" s="16">
        <f t="shared" si="14"/>
        <v>5154.996000000001</v>
      </c>
      <c r="S7413" s="236">
        <v>8</v>
      </c>
      <c r="T7413" s="387" t="s">
        <v>9133</v>
      </c>
      <c r="U7413" s="236" t="s">
        <v>11267</v>
      </c>
      <c r="V7413" s="388" t="s">
        <v>199</v>
      </c>
    </row>
    <row r="7414" spans="1:22" s="1" customFormat="1" ht="56.25" x14ac:dyDescent="0.3">
      <c r="A7414" s="16">
        <v>7409</v>
      </c>
      <c r="B7414" s="236" t="s">
        <v>8547</v>
      </c>
      <c r="C7414" s="236" t="s">
        <v>8546</v>
      </c>
      <c r="D7414" s="236" t="s">
        <v>8548</v>
      </c>
      <c r="E7414" s="236" t="s">
        <v>16891</v>
      </c>
      <c r="F7414" s="236"/>
      <c r="G7414" s="236" t="s">
        <v>1493</v>
      </c>
      <c r="H7414" s="513">
        <v>5154.996000000001</v>
      </c>
      <c r="I7414" s="513">
        <v>8</v>
      </c>
      <c r="J7414" s="236">
        <v>0</v>
      </c>
      <c r="K7414" s="236">
        <v>0</v>
      </c>
      <c r="L7414" s="236">
        <v>0</v>
      </c>
      <c r="M7414" s="236">
        <v>0</v>
      </c>
      <c r="N7414" s="236">
        <v>0</v>
      </c>
      <c r="O7414" s="236">
        <v>0</v>
      </c>
      <c r="P7414" s="236">
        <v>0</v>
      </c>
      <c r="Q7414" s="236">
        <v>0</v>
      </c>
      <c r="R7414" s="16">
        <f t="shared" si="14"/>
        <v>5154.996000000001</v>
      </c>
      <c r="S7414" s="236">
        <v>8</v>
      </c>
      <c r="T7414" s="387" t="s">
        <v>9133</v>
      </c>
      <c r="U7414" s="236" t="s">
        <v>11267</v>
      </c>
      <c r="V7414" s="388" t="s">
        <v>199</v>
      </c>
    </row>
    <row r="7415" spans="1:22" s="1" customFormat="1" ht="56.25" x14ac:dyDescent="0.3">
      <c r="A7415" s="16">
        <v>7410</v>
      </c>
      <c r="B7415" s="236" t="s">
        <v>8547</v>
      </c>
      <c r="C7415" s="236" t="s">
        <v>8546</v>
      </c>
      <c r="D7415" s="236" t="s">
        <v>8548</v>
      </c>
      <c r="E7415" s="236" t="s">
        <v>16892</v>
      </c>
      <c r="F7415" s="236"/>
      <c r="G7415" s="236" t="s">
        <v>1493</v>
      </c>
      <c r="H7415" s="513">
        <v>1288.7490000000003</v>
      </c>
      <c r="I7415" s="513">
        <v>2</v>
      </c>
      <c r="J7415" s="236">
        <v>0</v>
      </c>
      <c r="K7415" s="236">
        <v>0</v>
      </c>
      <c r="L7415" s="236">
        <v>0</v>
      </c>
      <c r="M7415" s="236">
        <v>0</v>
      </c>
      <c r="N7415" s="236">
        <v>0</v>
      </c>
      <c r="O7415" s="236">
        <v>0</v>
      </c>
      <c r="P7415" s="236">
        <v>0</v>
      </c>
      <c r="Q7415" s="236">
        <v>0</v>
      </c>
      <c r="R7415" s="16">
        <f t="shared" si="14"/>
        <v>1288.7490000000003</v>
      </c>
      <c r="S7415" s="236">
        <v>2</v>
      </c>
      <c r="T7415" s="387" t="s">
        <v>9133</v>
      </c>
      <c r="U7415" s="236" t="s">
        <v>11267</v>
      </c>
      <c r="V7415" s="388" t="s">
        <v>199</v>
      </c>
    </row>
    <row r="7416" spans="1:22" s="1" customFormat="1" ht="56.25" x14ac:dyDescent="0.3">
      <c r="A7416" s="16">
        <v>7411</v>
      </c>
      <c r="B7416" s="236" t="s">
        <v>8547</v>
      </c>
      <c r="C7416" s="236" t="s">
        <v>8546</v>
      </c>
      <c r="D7416" s="236" t="s">
        <v>8548</v>
      </c>
      <c r="E7416" s="236" t="s">
        <v>16893</v>
      </c>
      <c r="F7416" s="236"/>
      <c r="G7416" s="236" t="s">
        <v>1493</v>
      </c>
      <c r="H7416" s="513">
        <v>6443.7450000000008</v>
      </c>
      <c r="I7416" s="513">
        <v>10</v>
      </c>
      <c r="J7416" s="236">
        <v>0</v>
      </c>
      <c r="K7416" s="236">
        <v>0</v>
      </c>
      <c r="L7416" s="236">
        <v>0</v>
      </c>
      <c r="M7416" s="236">
        <v>0</v>
      </c>
      <c r="N7416" s="236">
        <v>0</v>
      </c>
      <c r="O7416" s="236">
        <v>0</v>
      </c>
      <c r="P7416" s="236">
        <v>0</v>
      </c>
      <c r="Q7416" s="236">
        <v>0</v>
      </c>
      <c r="R7416" s="16">
        <f t="shared" si="14"/>
        <v>6443.7450000000008</v>
      </c>
      <c r="S7416" s="236">
        <v>10</v>
      </c>
      <c r="T7416" s="387" t="s">
        <v>9133</v>
      </c>
      <c r="U7416" s="236" t="s">
        <v>11267</v>
      </c>
      <c r="V7416" s="388" t="s">
        <v>199</v>
      </c>
    </row>
    <row r="7417" spans="1:22" s="1" customFormat="1" ht="56.25" x14ac:dyDescent="0.3">
      <c r="A7417" s="16">
        <v>7412</v>
      </c>
      <c r="B7417" s="236" t="s">
        <v>8547</v>
      </c>
      <c r="C7417" s="236" t="s">
        <v>8546</v>
      </c>
      <c r="D7417" s="236" t="s">
        <v>8548</v>
      </c>
      <c r="E7417" s="236" t="s">
        <v>16894</v>
      </c>
      <c r="F7417" s="236"/>
      <c r="G7417" s="236" t="s">
        <v>1493</v>
      </c>
      <c r="H7417" s="513">
        <v>6443.7449999999999</v>
      </c>
      <c r="I7417" s="513">
        <v>10</v>
      </c>
      <c r="J7417" s="236">
        <v>0</v>
      </c>
      <c r="K7417" s="236">
        <v>0</v>
      </c>
      <c r="L7417" s="236">
        <v>0</v>
      </c>
      <c r="M7417" s="236">
        <v>0</v>
      </c>
      <c r="N7417" s="236">
        <v>0</v>
      </c>
      <c r="O7417" s="236">
        <v>0</v>
      </c>
      <c r="P7417" s="236">
        <v>0</v>
      </c>
      <c r="Q7417" s="236">
        <v>0</v>
      </c>
      <c r="R7417" s="16">
        <f t="shared" si="14"/>
        <v>6443.7449999999999</v>
      </c>
      <c r="S7417" s="236">
        <v>10</v>
      </c>
      <c r="T7417" s="387" t="s">
        <v>9133</v>
      </c>
      <c r="U7417" s="236" t="s">
        <v>11267</v>
      </c>
      <c r="V7417" s="388" t="s">
        <v>199</v>
      </c>
    </row>
    <row r="7418" spans="1:22" s="1" customFormat="1" ht="56.25" x14ac:dyDescent="0.3">
      <c r="A7418" s="16">
        <v>7413</v>
      </c>
      <c r="B7418" s="236" t="s">
        <v>8547</v>
      </c>
      <c r="C7418" s="236" t="s">
        <v>8546</v>
      </c>
      <c r="D7418" s="236" t="s">
        <v>8548</v>
      </c>
      <c r="E7418" s="236" t="s">
        <v>16885</v>
      </c>
      <c r="F7418" s="236"/>
      <c r="G7418" s="236" t="s">
        <v>1493</v>
      </c>
      <c r="H7418" s="513">
        <v>6443.7450000000008</v>
      </c>
      <c r="I7418" s="513">
        <v>10</v>
      </c>
      <c r="J7418" s="236">
        <v>0</v>
      </c>
      <c r="K7418" s="236">
        <v>0</v>
      </c>
      <c r="L7418" s="236">
        <v>0</v>
      </c>
      <c r="M7418" s="236">
        <v>0</v>
      </c>
      <c r="N7418" s="236">
        <v>0</v>
      </c>
      <c r="O7418" s="236">
        <v>0</v>
      </c>
      <c r="P7418" s="236">
        <v>0</v>
      </c>
      <c r="Q7418" s="236">
        <v>0</v>
      </c>
      <c r="R7418" s="16">
        <f t="shared" si="14"/>
        <v>6443.7450000000008</v>
      </c>
      <c r="S7418" s="236">
        <v>10</v>
      </c>
      <c r="T7418" s="387" t="s">
        <v>9133</v>
      </c>
      <c r="U7418" s="236" t="s">
        <v>11267</v>
      </c>
      <c r="V7418" s="388" t="s">
        <v>199</v>
      </c>
    </row>
    <row r="7419" spans="1:22" s="1" customFormat="1" ht="56.25" x14ac:dyDescent="0.3">
      <c r="A7419" s="16">
        <v>7414</v>
      </c>
      <c r="B7419" s="236" t="s">
        <v>16895</v>
      </c>
      <c r="C7419" s="236" t="s">
        <v>8546</v>
      </c>
      <c r="D7419" s="236" t="s">
        <v>8548</v>
      </c>
      <c r="E7419" s="236" t="s">
        <v>16896</v>
      </c>
      <c r="F7419" s="236"/>
      <c r="G7419" s="236" t="s">
        <v>1493</v>
      </c>
      <c r="H7419" s="513">
        <v>6443.7450000000008</v>
      </c>
      <c r="I7419" s="513">
        <v>10</v>
      </c>
      <c r="J7419" s="236">
        <v>0</v>
      </c>
      <c r="K7419" s="236">
        <v>0</v>
      </c>
      <c r="L7419" s="236">
        <v>0</v>
      </c>
      <c r="M7419" s="236">
        <v>0</v>
      </c>
      <c r="N7419" s="236">
        <v>0</v>
      </c>
      <c r="O7419" s="236">
        <v>0</v>
      </c>
      <c r="P7419" s="236">
        <v>0</v>
      </c>
      <c r="Q7419" s="236">
        <v>0</v>
      </c>
      <c r="R7419" s="16">
        <f t="shared" si="14"/>
        <v>6443.7450000000008</v>
      </c>
      <c r="S7419" s="236">
        <v>10</v>
      </c>
      <c r="T7419" s="387" t="s">
        <v>9133</v>
      </c>
      <c r="U7419" s="236" t="s">
        <v>11267</v>
      </c>
      <c r="V7419" s="388" t="s">
        <v>199</v>
      </c>
    </row>
    <row r="7420" spans="1:22" s="1" customFormat="1" ht="56.25" x14ac:dyDescent="0.3">
      <c r="A7420" s="16">
        <v>7415</v>
      </c>
      <c r="B7420" s="236" t="s">
        <v>16895</v>
      </c>
      <c r="C7420" s="236" t="s">
        <v>8546</v>
      </c>
      <c r="D7420" s="236" t="s">
        <v>8548</v>
      </c>
      <c r="E7420" s="236" t="s">
        <v>16897</v>
      </c>
      <c r="F7420" s="236"/>
      <c r="G7420" s="236" t="s">
        <v>1493</v>
      </c>
      <c r="H7420" s="513">
        <v>6443.7450000000008</v>
      </c>
      <c r="I7420" s="513">
        <v>10</v>
      </c>
      <c r="J7420" s="236">
        <v>0</v>
      </c>
      <c r="K7420" s="236">
        <v>0</v>
      </c>
      <c r="L7420" s="236">
        <v>0</v>
      </c>
      <c r="M7420" s="236">
        <v>0</v>
      </c>
      <c r="N7420" s="236">
        <v>0</v>
      </c>
      <c r="O7420" s="236">
        <v>0</v>
      </c>
      <c r="P7420" s="236">
        <v>0</v>
      </c>
      <c r="Q7420" s="236">
        <v>0</v>
      </c>
      <c r="R7420" s="16">
        <f t="shared" si="14"/>
        <v>6443.7450000000008</v>
      </c>
      <c r="S7420" s="236">
        <v>10</v>
      </c>
      <c r="T7420" s="387" t="s">
        <v>9133</v>
      </c>
      <c r="U7420" s="236" t="s">
        <v>11267</v>
      </c>
      <c r="V7420" s="388" t="s">
        <v>199</v>
      </c>
    </row>
    <row r="7421" spans="1:22" s="1" customFormat="1" ht="56.25" x14ac:dyDescent="0.3">
      <c r="A7421" s="16">
        <v>7416</v>
      </c>
      <c r="B7421" s="236" t="s">
        <v>16895</v>
      </c>
      <c r="C7421" s="236" t="s">
        <v>8546</v>
      </c>
      <c r="D7421" s="236" t="s">
        <v>8548</v>
      </c>
      <c r="E7421" s="236" t="s">
        <v>16896</v>
      </c>
      <c r="F7421" s="236"/>
      <c r="G7421" s="236" t="s">
        <v>1493</v>
      </c>
      <c r="H7421" s="513">
        <v>25774.980000000003</v>
      </c>
      <c r="I7421" s="513">
        <v>40</v>
      </c>
      <c r="J7421" s="236">
        <v>0</v>
      </c>
      <c r="K7421" s="236">
        <v>0</v>
      </c>
      <c r="L7421" s="236">
        <v>0</v>
      </c>
      <c r="M7421" s="236">
        <v>0</v>
      </c>
      <c r="N7421" s="236">
        <v>0</v>
      </c>
      <c r="O7421" s="236">
        <v>0</v>
      </c>
      <c r="P7421" s="236">
        <v>0</v>
      </c>
      <c r="Q7421" s="236">
        <v>0</v>
      </c>
      <c r="R7421" s="16">
        <f t="shared" si="14"/>
        <v>25774.980000000003</v>
      </c>
      <c r="S7421" s="236">
        <v>40</v>
      </c>
      <c r="T7421" s="387" t="s">
        <v>9133</v>
      </c>
      <c r="U7421" s="236" t="s">
        <v>11267</v>
      </c>
      <c r="V7421" s="388" t="s">
        <v>199</v>
      </c>
    </row>
    <row r="7422" spans="1:22" s="1" customFormat="1" ht="56.25" x14ac:dyDescent="0.3">
      <c r="A7422" s="16">
        <v>7417</v>
      </c>
      <c r="B7422" s="236" t="s">
        <v>16895</v>
      </c>
      <c r="C7422" s="236" t="s">
        <v>8546</v>
      </c>
      <c r="D7422" s="236" t="s">
        <v>8548</v>
      </c>
      <c r="E7422" s="236" t="s">
        <v>16897</v>
      </c>
      <c r="F7422" s="236"/>
      <c r="G7422" s="236" t="s">
        <v>1493</v>
      </c>
      <c r="H7422" s="513">
        <v>25774.980000000003</v>
      </c>
      <c r="I7422" s="513">
        <v>40</v>
      </c>
      <c r="J7422" s="236">
        <v>0</v>
      </c>
      <c r="K7422" s="236">
        <v>0</v>
      </c>
      <c r="L7422" s="236">
        <v>0</v>
      </c>
      <c r="M7422" s="236">
        <v>0</v>
      </c>
      <c r="N7422" s="236">
        <v>0</v>
      </c>
      <c r="O7422" s="236">
        <v>0</v>
      </c>
      <c r="P7422" s="236">
        <v>0</v>
      </c>
      <c r="Q7422" s="236">
        <v>0</v>
      </c>
      <c r="R7422" s="16">
        <f t="shared" si="14"/>
        <v>25774.980000000003</v>
      </c>
      <c r="S7422" s="236">
        <v>40</v>
      </c>
      <c r="T7422" s="387" t="s">
        <v>9133</v>
      </c>
      <c r="U7422" s="236" t="s">
        <v>11267</v>
      </c>
      <c r="V7422" s="388" t="s">
        <v>199</v>
      </c>
    </row>
    <row r="7423" spans="1:22" s="1" customFormat="1" ht="56.25" x14ac:dyDescent="0.3">
      <c r="A7423" s="16">
        <v>7418</v>
      </c>
      <c r="B7423" s="236" t="s">
        <v>16895</v>
      </c>
      <c r="C7423" s="236" t="s">
        <v>8546</v>
      </c>
      <c r="D7423" s="236" t="s">
        <v>8548</v>
      </c>
      <c r="E7423" s="236" t="s">
        <v>16896</v>
      </c>
      <c r="F7423" s="236"/>
      <c r="G7423" s="236" t="s">
        <v>1493</v>
      </c>
      <c r="H7423" s="513">
        <v>6443.7450000000008</v>
      </c>
      <c r="I7423" s="513">
        <v>10</v>
      </c>
      <c r="J7423" s="236">
        <v>0</v>
      </c>
      <c r="K7423" s="236">
        <v>0</v>
      </c>
      <c r="L7423" s="236">
        <v>0</v>
      </c>
      <c r="M7423" s="236">
        <v>0</v>
      </c>
      <c r="N7423" s="236">
        <v>0</v>
      </c>
      <c r="O7423" s="236">
        <v>0</v>
      </c>
      <c r="P7423" s="236">
        <v>0</v>
      </c>
      <c r="Q7423" s="236">
        <v>0</v>
      </c>
      <c r="R7423" s="16">
        <f t="shared" si="14"/>
        <v>6443.7450000000008</v>
      </c>
      <c r="S7423" s="236">
        <v>10</v>
      </c>
      <c r="T7423" s="387" t="s">
        <v>9133</v>
      </c>
      <c r="U7423" s="236" t="s">
        <v>11267</v>
      </c>
      <c r="V7423" s="388" t="s">
        <v>199</v>
      </c>
    </row>
    <row r="7424" spans="1:22" s="1" customFormat="1" ht="56.25" x14ac:dyDescent="0.3">
      <c r="A7424" s="16">
        <v>7419</v>
      </c>
      <c r="B7424" s="236" t="s">
        <v>16895</v>
      </c>
      <c r="C7424" s="236" t="s">
        <v>8546</v>
      </c>
      <c r="D7424" s="236" t="s">
        <v>8548</v>
      </c>
      <c r="E7424" s="236" t="s">
        <v>16898</v>
      </c>
      <c r="F7424" s="236"/>
      <c r="G7424" s="236" t="s">
        <v>1493</v>
      </c>
      <c r="H7424" s="513">
        <v>9665.6175000000021</v>
      </c>
      <c r="I7424" s="513">
        <v>15</v>
      </c>
      <c r="J7424" s="236">
        <v>0</v>
      </c>
      <c r="K7424" s="236">
        <v>0</v>
      </c>
      <c r="L7424" s="236">
        <v>0</v>
      </c>
      <c r="M7424" s="236">
        <v>0</v>
      </c>
      <c r="N7424" s="236">
        <v>0</v>
      </c>
      <c r="O7424" s="236">
        <v>0</v>
      </c>
      <c r="P7424" s="236">
        <v>0</v>
      </c>
      <c r="Q7424" s="236">
        <v>0</v>
      </c>
      <c r="R7424" s="16">
        <f t="shared" si="14"/>
        <v>9665.6175000000021</v>
      </c>
      <c r="S7424" s="236">
        <v>15</v>
      </c>
      <c r="T7424" s="387" t="s">
        <v>9133</v>
      </c>
      <c r="U7424" s="236" t="s">
        <v>11267</v>
      </c>
      <c r="V7424" s="388" t="s">
        <v>199</v>
      </c>
    </row>
    <row r="7425" spans="1:22" s="1" customFormat="1" ht="56.25" x14ac:dyDescent="0.3">
      <c r="A7425" s="16">
        <v>7420</v>
      </c>
      <c r="B7425" s="236" t="s">
        <v>16895</v>
      </c>
      <c r="C7425" s="236" t="s">
        <v>8546</v>
      </c>
      <c r="D7425" s="236" t="s">
        <v>8548</v>
      </c>
      <c r="E7425" s="236" t="s">
        <v>16899</v>
      </c>
      <c r="F7425" s="236"/>
      <c r="G7425" s="236" t="s">
        <v>1493</v>
      </c>
      <c r="H7425" s="513">
        <v>9665.6175000000021</v>
      </c>
      <c r="I7425" s="513">
        <v>15</v>
      </c>
      <c r="J7425" s="236">
        <v>0</v>
      </c>
      <c r="K7425" s="236">
        <v>0</v>
      </c>
      <c r="L7425" s="236">
        <v>0</v>
      </c>
      <c r="M7425" s="236">
        <v>0</v>
      </c>
      <c r="N7425" s="236">
        <v>0</v>
      </c>
      <c r="O7425" s="236">
        <v>0</v>
      </c>
      <c r="P7425" s="236">
        <v>0</v>
      </c>
      <c r="Q7425" s="236">
        <v>0</v>
      </c>
      <c r="R7425" s="16">
        <f t="shared" si="14"/>
        <v>9665.6175000000021</v>
      </c>
      <c r="S7425" s="236">
        <v>15</v>
      </c>
      <c r="T7425" s="387" t="s">
        <v>9133</v>
      </c>
      <c r="U7425" s="236" t="s">
        <v>11267</v>
      </c>
      <c r="V7425" s="388" t="s">
        <v>199</v>
      </c>
    </row>
    <row r="7426" spans="1:22" s="1" customFormat="1" ht="56.25" x14ac:dyDescent="0.3">
      <c r="A7426" s="16">
        <v>7421</v>
      </c>
      <c r="B7426" s="236" t="s">
        <v>16895</v>
      </c>
      <c r="C7426" s="236" t="s">
        <v>8546</v>
      </c>
      <c r="D7426" s="236" t="s">
        <v>8548</v>
      </c>
      <c r="E7426" s="236" t="s">
        <v>16897</v>
      </c>
      <c r="F7426" s="236"/>
      <c r="G7426" s="236" t="s">
        <v>1493</v>
      </c>
      <c r="H7426" s="513">
        <v>6443.7450000000008</v>
      </c>
      <c r="I7426" s="513">
        <v>10</v>
      </c>
      <c r="J7426" s="236">
        <v>0</v>
      </c>
      <c r="K7426" s="236">
        <v>0</v>
      </c>
      <c r="L7426" s="236">
        <v>0</v>
      </c>
      <c r="M7426" s="236">
        <v>0</v>
      </c>
      <c r="N7426" s="236">
        <v>0</v>
      </c>
      <c r="O7426" s="236">
        <v>0</v>
      </c>
      <c r="P7426" s="236">
        <v>0</v>
      </c>
      <c r="Q7426" s="236">
        <v>0</v>
      </c>
      <c r="R7426" s="16">
        <f t="shared" si="14"/>
        <v>6443.7450000000008</v>
      </c>
      <c r="S7426" s="236">
        <v>10</v>
      </c>
      <c r="T7426" s="387" t="s">
        <v>9133</v>
      </c>
      <c r="U7426" s="236" t="s">
        <v>11267</v>
      </c>
      <c r="V7426" s="388" t="s">
        <v>199</v>
      </c>
    </row>
    <row r="7427" spans="1:22" s="1" customFormat="1" ht="56.25" x14ac:dyDescent="0.3">
      <c r="A7427" s="16">
        <v>7422</v>
      </c>
      <c r="B7427" s="236" t="s">
        <v>16895</v>
      </c>
      <c r="C7427" s="236" t="s">
        <v>8546</v>
      </c>
      <c r="D7427" s="236" t="s">
        <v>8548</v>
      </c>
      <c r="E7427" s="236" t="s">
        <v>16897</v>
      </c>
      <c r="F7427" s="236"/>
      <c r="G7427" s="236" t="s">
        <v>1493</v>
      </c>
      <c r="H7427" s="513">
        <v>16109.362500000003</v>
      </c>
      <c r="I7427" s="513">
        <v>25</v>
      </c>
      <c r="J7427" s="236">
        <v>0</v>
      </c>
      <c r="K7427" s="236">
        <v>0</v>
      </c>
      <c r="L7427" s="236">
        <v>0</v>
      </c>
      <c r="M7427" s="236">
        <v>0</v>
      </c>
      <c r="N7427" s="236">
        <v>0</v>
      </c>
      <c r="O7427" s="236">
        <v>0</v>
      </c>
      <c r="P7427" s="236">
        <v>0</v>
      </c>
      <c r="Q7427" s="236">
        <v>0</v>
      </c>
      <c r="R7427" s="16">
        <f t="shared" si="14"/>
        <v>16109.362500000003</v>
      </c>
      <c r="S7427" s="236">
        <v>25</v>
      </c>
      <c r="T7427" s="387" t="s">
        <v>9133</v>
      </c>
      <c r="U7427" s="236" t="s">
        <v>11267</v>
      </c>
      <c r="V7427" s="388" t="s">
        <v>199</v>
      </c>
    </row>
    <row r="7428" spans="1:22" s="1" customFormat="1" ht="56.25" x14ac:dyDescent="0.3">
      <c r="A7428" s="16">
        <v>7423</v>
      </c>
      <c r="B7428" s="236" t="s">
        <v>16895</v>
      </c>
      <c r="C7428" s="236" t="s">
        <v>8546</v>
      </c>
      <c r="D7428" s="236" t="s">
        <v>8548</v>
      </c>
      <c r="E7428" s="236" t="s">
        <v>16897</v>
      </c>
      <c r="F7428" s="236"/>
      <c r="G7428" s="236" t="s">
        <v>1493</v>
      </c>
      <c r="H7428" s="513">
        <v>12887.490000000002</v>
      </c>
      <c r="I7428" s="513">
        <v>20</v>
      </c>
      <c r="J7428" s="236">
        <v>0</v>
      </c>
      <c r="K7428" s="236">
        <v>0</v>
      </c>
      <c r="L7428" s="236">
        <v>0</v>
      </c>
      <c r="M7428" s="236">
        <v>0</v>
      </c>
      <c r="N7428" s="236">
        <v>0</v>
      </c>
      <c r="O7428" s="236">
        <v>0</v>
      </c>
      <c r="P7428" s="236">
        <v>0</v>
      </c>
      <c r="Q7428" s="236">
        <v>0</v>
      </c>
      <c r="R7428" s="16">
        <f t="shared" si="14"/>
        <v>12887.490000000002</v>
      </c>
      <c r="S7428" s="236">
        <v>20</v>
      </c>
      <c r="T7428" s="387" t="s">
        <v>9133</v>
      </c>
      <c r="U7428" s="236" t="s">
        <v>11267</v>
      </c>
      <c r="V7428" s="388" t="s">
        <v>199</v>
      </c>
    </row>
    <row r="7429" spans="1:22" s="1" customFormat="1" ht="56.25" x14ac:dyDescent="0.3">
      <c r="A7429" s="16">
        <v>7424</v>
      </c>
      <c r="B7429" s="236" t="s">
        <v>8413</v>
      </c>
      <c r="C7429" s="236" t="s">
        <v>8412</v>
      </c>
      <c r="D7429" s="236" t="s">
        <v>8414</v>
      </c>
      <c r="E7429" s="236" t="s">
        <v>16900</v>
      </c>
      <c r="F7429" s="236"/>
      <c r="G7429" s="236" t="s">
        <v>1493</v>
      </c>
      <c r="H7429" s="513">
        <v>345229.08</v>
      </c>
      <c r="I7429" s="513">
        <v>2</v>
      </c>
      <c r="J7429" s="236">
        <v>0</v>
      </c>
      <c r="K7429" s="236">
        <v>0</v>
      </c>
      <c r="L7429" s="236">
        <v>0</v>
      </c>
      <c r="M7429" s="236">
        <v>0</v>
      </c>
      <c r="N7429" s="236">
        <v>0</v>
      </c>
      <c r="O7429" s="236">
        <v>0</v>
      </c>
      <c r="P7429" s="236">
        <v>0</v>
      </c>
      <c r="Q7429" s="236">
        <v>0</v>
      </c>
      <c r="R7429" s="16">
        <f t="shared" si="14"/>
        <v>345229.08</v>
      </c>
      <c r="S7429" s="236">
        <v>2</v>
      </c>
      <c r="T7429" s="387" t="s">
        <v>9133</v>
      </c>
      <c r="U7429" s="236" t="s">
        <v>11267</v>
      </c>
      <c r="V7429" s="388" t="s">
        <v>199</v>
      </c>
    </row>
    <row r="7430" spans="1:22" s="1" customFormat="1" ht="56.25" x14ac:dyDescent="0.3">
      <c r="A7430" s="16">
        <v>7425</v>
      </c>
      <c r="B7430" s="236" t="s">
        <v>2348</v>
      </c>
      <c r="C7430" s="236" t="s">
        <v>16901</v>
      </c>
      <c r="D7430" s="236" t="s">
        <v>16902</v>
      </c>
      <c r="E7430" s="236" t="s">
        <v>16903</v>
      </c>
      <c r="F7430" s="236"/>
      <c r="G7430" s="236" t="s">
        <v>24</v>
      </c>
      <c r="H7430" s="513">
        <v>4275.2650499999991</v>
      </c>
      <c r="I7430" s="513">
        <v>1.9</v>
      </c>
      <c r="J7430" s="236">
        <v>0</v>
      </c>
      <c r="K7430" s="236">
        <v>0</v>
      </c>
      <c r="L7430" s="236">
        <v>0</v>
      </c>
      <c r="M7430" s="236">
        <v>0</v>
      </c>
      <c r="N7430" s="236">
        <v>0</v>
      </c>
      <c r="O7430" s="236">
        <v>0</v>
      </c>
      <c r="P7430" s="236">
        <v>0</v>
      </c>
      <c r="Q7430" s="236">
        <v>0</v>
      </c>
      <c r="R7430" s="16">
        <f t="shared" si="14"/>
        <v>4275.2650499999991</v>
      </c>
      <c r="S7430" s="236">
        <v>1.9</v>
      </c>
      <c r="T7430" s="387" t="s">
        <v>9133</v>
      </c>
      <c r="U7430" s="236" t="s">
        <v>83</v>
      </c>
      <c r="V7430" s="388" t="s">
        <v>199</v>
      </c>
    </row>
    <row r="7431" spans="1:22" s="1" customFormat="1" ht="56.25" x14ac:dyDescent="0.3">
      <c r="A7431" s="16">
        <v>7426</v>
      </c>
      <c r="B7431" s="236" t="s">
        <v>11286</v>
      </c>
      <c r="C7431" s="236" t="s">
        <v>16904</v>
      </c>
      <c r="D7431" s="236" t="s">
        <v>16905</v>
      </c>
      <c r="E7431" s="236" t="s">
        <v>16906</v>
      </c>
      <c r="F7431" s="236"/>
      <c r="G7431" s="236" t="s">
        <v>1493</v>
      </c>
      <c r="H7431" s="513">
        <v>25987.5</v>
      </c>
      <c r="I7431" s="513">
        <v>33</v>
      </c>
      <c r="J7431" s="236">
        <v>0</v>
      </c>
      <c r="K7431" s="236">
        <v>0</v>
      </c>
      <c r="L7431" s="236">
        <v>0</v>
      </c>
      <c r="M7431" s="236">
        <v>0</v>
      </c>
      <c r="N7431" s="236">
        <v>0</v>
      </c>
      <c r="O7431" s="236">
        <v>0</v>
      </c>
      <c r="P7431" s="236">
        <v>0</v>
      </c>
      <c r="Q7431" s="236">
        <v>0</v>
      </c>
      <c r="R7431" s="16">
        <f t="shared" si="14"/>
        <v>25987.5</v>
      </c>
      <c r="S7431" s="236">
        <v>33</v>
      </c>
      <c r="T7431" s="387" t="s">
        <v>9133</v>
      </c>
      <c r="U7431" s="236" t="s">
        <v>83</v>
      </c>
      <c r="V7431" s="388" t="s">
        <v>199</v>
      </c>
    </row>
    <row r="7432" spans="1:22" s="1" customFormat="1" ht="56.25" x14ac:dyDescent="0.3">
      <c r="A7432" s="16">
        <v>7427</v>
      </c>
      <c r="B7432" s="236" t="s">
        <v>6325</v>
      </c>
      <c r="C7432" s="236" t="s">
        <v>6326</v>
      </c>
      <c r="D7432" s="236" t="s">
        <v>6327</v>
      </c>
      <c r="E7432" s="236" t="s">
        <v>16907</v>
      </c>
      <c r="F7432" s="236"/>
      <c r="G7432" s="236" t="s">
        <v>1493</v>
      </c>
      <c r="H7432" s="513">
        <v>100015.629</v>
      </c>
      <c r="I7432" s="513">
        <v>1</v>
      </c>
      <c r="J7432" s="236">
        <v>0</v>
      </c>
      <c r="K7432" s="236">
        <v>0</v>
      </c>
      <c r="L7432" s="236">
        <v>0</v>
      </c>
      <c r="M7432" s="236">
        <v>0</v>
      </c>
      <c r="N7432" s="236">
        <v>0</v>
      </c>
      <c r="O7432" s="236">
        <v>0</v>
      </c>
      <c r="P7432" s="236">
        <v>0</v>
      </c>
      <c r="Q7432" s="236">
        <v>0</v>
      </c>
      <c r="R7432" s="16">
        <f t="shared" si="14"/>
        <v>100015.629</v>
      </c>
      <c r="S7432" s="236">
        <v>1</v>
      </c>
      <c r="T7432" s="387" t="s">
        <v>9133</v>
      </c>
      <c r="U7432" s="236" t="s">
        <v>83</v>
      </c>
      <c r="V7432" s="388" t="s">
        <v>199</v>
      </c>
    </row>
    <row r="7433" spans="1:22" s="1" customFormat="1" ht="56.25" x14ac:dyDescent="0.3">
      <c r="A7433" s="16">
        <v>7428</v>
      </c>
      <c r="B7433" s="236" t="s">
        <v>320</v>
      </c>
      <c r="C7433" s="236" t="s">
        <v>4459</v>
      </c>
      <c r="D7433" s="236" t="s">
        <v>5684</v>
      </c>
      <c r="E7433" s="236" t="s">
        <v>16908</v>
      </c>
      <c r="F7433" s="236"/>
      <c r="G7433" s="236" t="s">
        <v>1493</v>
      </c>
      <c r="H7433" s="513">
        <v>14290.9095</v>
      </c>
      <c r="I7433" s="513">
        <v>1</v>
      </c>
      <c r="J7433" s="236">
        <v>0</v>
      </c>
      <c r="K7433" s="236">
        <v>0</v>
      </c>
      <c r="L7433" s="236">
        <v>0</v>
      </c>
      <c r="M7433" s="236">
        <v>0</v>
      </c>
      <c r="N7433" s="236">
        <v>0</v>
      </c>
      <c r="O7433" s="236">
        <v>0</v>
      </c>
      <c r="P7433" s="236">
        <v>0</v>
      </c>
      <c r="Q7433" s="236">
        <v>0</v>
      </c>
      <c r="R7433" s="16">
        <f t="shared" si="14"/>
        <v>14290.9095</v>
      </c>
      <c r="S7433" s="236">
        <v>1</v>
      </c>
      <c r="T7433" s="387" t="s">
        <v>9133</v>
      </c>
      <c r="U7433" s="236" t="s">
        <v>11267</v>
      </c>
      <c r="V7433" s="388" t="s">
        <v>199</v>
      </c>
    </row>
    <row r="7434" spans="1:22" s="1" customFormat="1" ht="56.25" x14ac:dyDescent="0.3">
      <c r="A7434" s="16">
        <v>7429</v>
      </c>
      <c r="B7434" s="236" t="s">
        <v>320</v>
      </c>
      <c r="C7434" s="236" t="s">
        <v>4459</v>
      </c>
      <c r="D7434" s="236" t="s">
        <v>5684</v>
      </c>
      <c r="E7434" s="236" t="s">
        <v>16909</v>
      </c>
      <c r="F7434" s="236"/>
      <c r="G7434" s="236" t="s">
        <v>1493</v>
      </c>
      <c r="H7434" s="513">
        <v>14290.9095</v>
      </c>
      <c r="I7434" s="513">
        <v>1</v>
      </c>
      <c r="J7434" s="236">
        <v>0</v>
      </c>
      <c r="K7434" s="236">
        <v>0</v>
      </c>
      <c r="L7434" s="236">
        <v>0</v>
      </c>
      <c r="M7434" s="236">
        <v>0</v>
      </c>
      <c r="N7434" s="236">
        <v>0</v>
      </c>
      <c r="O7434" s="236">
        <v>0</v>
      </c>
      <c r="P7434" s="236">
        <v>0</v>
      </c>
      <c r="Q7434" s="236">
        <v>0</v>
      </c>
      <c r="R7434" s="16">
        <f t="shared" si="14"/>
        <v>14290.9095</v>
      </c>
      <c r="S7434" s="236">
        <v>1</v>
      </c>
      <c r="T7434" s="387" t="s">
        <v>9133</v>
      </c>
      <c r="U7434" s="236" t="s">
        <v>11267</v>
      </c>
      <c r="V7434" s="388" t="s">
        <v>199</v>
      </c>
    </row>
    <row r="7435" spans="1:22" s="1" customFormat="1" ht="56.25" x14ac:dyDescent="0.3">
      <c r="A7435" s="16">
        <v>7430</v>
      </c>
      <c r="B7435" s="236" t="s">
        <v>320</v>
      </c>
      <c r="C7435" s="236" t="s">
        <v>4459</v>
      </c>
      <c r="D7435" s="236" t="s">
        <v>5684</v>
      </c>
      <c r="E7435" s="236" t="s">
        <v>16910</v>
      </c>
      <c r="F7435" s="236"/>
      <c r="G7435" s="236" t="s">
        <v>1493</v>
      </c>
      <c r="H7435" s="513">
        <v>14290.9095</v>
      </c>
      <c r="I7435" s="513">
        <v>1</v>
      </c>
      <c r="J7435" s="236">
        <v>0</v>
      </c>
      <c r="K7435" s="236">
        <v>0</v>
      </c>
      <c r="L7435" s="236">
        <v>0</v>
      </c>
      <c r="M7435" s="236">
        <v>0</v>
      </c>
      <c r="N7435" s="236">
        <v>0</v>
      </c>
      <c r="O7435" s="236">
        <v>0</v>
      </c>
      <c r="P7435" s="236">
        <v>0</v>
      </c>
      <c r="Q7435" s="236">
        <v>0</v>
      </c>
      <c r="R7435" s="16">
        <f t="shared" si="14"/>
        <v>14290.9095</v>
      </c>
      <c r="S7435" s="236">
        <v>1</v>
      </c>
      <c r="T7435" s="387" t="s">
        <v>9133</v>
      </c>
      <c r="U7435" s="236" t="s">
        <v>11267</v>
      </c>
      <c r="V7435" s="388" t="s">
        <v>199</v>
      </c>
    </row>
    <row r="7436" spans="1:22" s="1" customFormat="1" ht="56.25" x14ac:dyDescent="0.3">
      <c r="A7436" s="16">
        <v>7431</v>
      </c>
      <c r="B7436" s="236" t="s">
        <v>320</v>
      </c>
      <c r="C7436" s="236" t="s">
        <v>4628</v>
      </c>
      <c r="D7436" s="236" t="s">
        <v>4629</v>
      </c>
      <c r="E7436" s="236" t="s">
        <v>16911</v>
      </c>
      <c r="F7436" s="236"/>
      <c r="G7436" s="236" t="s">
        <v>1493</v>
      </c>
      <c r="H7436" s="513">
        <v>8947.4175000000014</v>
      </c>
      <c r="I7436" s="513">
        <v>1</v>
      </c>
      <c r="J7436" s="236">
        <v>0</v>
      </c>
      <c r="K7436" s="236">
        <v>0</v>
      </c>
      <c r="L7436" s="236">
        <v>0</v>
      </c>
      <c r="M7436" s="236">
        <v>0</v>
      </c>
      <c r="N7436" s="236">
        <v>0</v>
      </c>
      <c r="O7436" s="236">
        <v>0</v>
      </c>
      <c r="P7436" s="236">
        <v>0</v>
      </c>
      <c r="Q7436" s="236">
        <v>0</v>
      </c>
      <c r="R7436" s="16">
        <f t="shared" si="14"/>
        <v>8947.4175000000014</v>
      </c>
      <c r="S7436" s="236">
        <v>1</v>
      </c>
      <c r="T7436" s="387" t="s">
        <v>9133</v>
      </c>
      <c r="U7436" s="236" t="s">
        <v>11267</v>
      </c>
      <c r="V7436" s="388" t="s">
        <v>199</v>
      </c>
    </row>
    <row r="7437" spans="1:22" s="1" customFormat="1" ht="56.25" x14ac:dyDescent="0.3">
      <c r="A7437" s="16">
        <v>7432</v>
      </c>
      <c r="B7437" s="236" t="s">
        <v>320</v>
      </c>
      <c r="C7437" s="236" t="s">
        <v>4628</v>
      </c>
      <c r="D7437" s="236" t="s">
        <v>4629</v>
      </c>
      <c r="E7437" s="236" t="s">
        <v>16912</v>
      </c>
      <c r="F7437" s="236"/>
      <c r="G7437" s="236" t="s">
        <v>1493</v>
      </c>
      <c r="H7437" s="513">
        <v>8947.4175000000014</v>
      </c>
      <c r="I7437" s="513">
        <v>1</v>
      </c>
      <c r="J7437" s="236">
        <v>0</v>
      </c>
      <c r="K7437" s="236">
        <v>0</v>
      </c>
      <c r="L7437" s="236">
        <v>0</v>
      </c>
      <c r="M7437" s="236">
        <v>0</v>
      </c>
      <c r="N7437" s="236">
        <v>0</v>
      </c>
      <c r="O7437" s="236">
        <v>0</v>
      </c>
      <c r="P7437" s="236">
        <v>0</v>
      </c>
      <c r="Q7437" s="236">
        <v>0</v>
      </c>
      <c r="R7437" s="16">
        <f t="shared" si="14"/>
        <v>8947.4175000000014</v>
      </c>
      <c r="S7437" s="236">
        <v>1</v>
      </c>
      <c r="T7437" s="387" t="s">
        <v>9133</v>
      </c>
      <c r="U7437" s="236" t="s">
        <v>11267</v>
      </c>
      <c r="V7437" s="388" t="s">
        <v>199</v>
      </c>
    </row>
    <row r="7438" spans="1:22" s="1" customFormat="1" ht="56.25" x14ac:dyDescent="0.3">
      <c r="A7438" s="16">
        <v>7433</v>
      </c>
      <c r="B7438" s="236" t="s">
        <v>320</v>
      </c>
      <c r="C7438" s="236" t="s">
        <v>4628</v>
      </c>
      <c r="D7438" s="236" t="s">
        <v>4629</v>
      </c>
      <c r="E7438" s="236" t="s">
        <v>16913</v>
      </c>
      <c r="F7438" s="236"/>
      <c r="G7438" s="236" t="s">
        <v>1493</v>
      </c>
      <c r="H7438" s="513">
        <v>8947.4175000000014</v>
      </c>
      <c r="I7438" s="513">
        <v>1</v>
      </c>
      <c r="J7438" s="236">
        <v>0</v>
      </c>
      <c r="K7438" s="236">
        <v>0</v>
      </c>
      <c r="L7438" s="236">
        <v>0</v>
      </c>
      <c r="M7438" s="236">
        <v>0</v>
      </c>
      <c r="N7438" s="236">
        <v>0</v>
      </c>
      <c r="O7438" s="236">
        <v>0</v>
      </c>
      <c r="P7438" s="236">
        <v>0</v>
      </c>
      <c r="Q7438" s="236">
        <v>0</v>
      </c>
      <c r="R7438" s="16">
        <f t="shared" si="14"/>
        <v>8947.4175000000014</v>
      </c>
      <c r="S7438" s="236">
        <v>1</v>
      </c>
      <c r="T7438" s="387" t="s">
        <v>9133</v>
      </c>
      <c r="U7438" s="236" t="s">
        <v>11267</v>
      </c>
      <c r="V7438" s="388" t="s">
        <v>199</v>
      </c>
    </row>
    <row r="7439" spans="1:22" s="1" customFormat="1" ht="56.25" x14ac:dyDescent="0.3">
      <c r="A7439" s="16">
        <v>7434</v>
      </c>
      <c r="B7439" s="236" t="s">
        <v>320</v>
      </c>
      <c r="C7439" s="236" t="s">
        <v>4459</v>
      </c>
      <c r="D7439" s="236" t="s">
        <v>5684</v>
      </c>
      <c r="E7439" s="236" t="s">
        <v>16908</v>
      </c>
      <c r="F7439" s="236"/>
      <c r="G7439" s="236" t="s">
        <v>1493</v>
      </c>
      <c r="H7439" s="513">
        <v>42872.728499999997</v>
      </c>
      <c r="I7439" s="513">
        <v>3</v>
      </c>
      <c r="J7439" s="236">
        <v>0</v>
      </c>
      <c r="K7439" s="236">
        <v>0</v>
      </c>
      <c r="L7439" s="236">
        <v>0</v>
      </c>
      <c r="M7439" s="236">
        <v>0</v>
      </c>
      <c r="N7439" s="236">
        <v>0</v>
      </c>
      <c r="O7439" s="236">
        <v>0</v>
      </c>
      <c r="P7439" s="236">
        <v>0</v>
      </c>
      <c r="Q7439" s="236">
        <v>0</v>
      </c>
      <c r="R7439" s="16">
        <f t="shared" si="14"/>
        <v>42872.728499999997</v>
      </c>
      <c r="S7439" s="236">
        <v>3</v>
      </c>
      <c r="T7439" s="387" t="s">
        <v>9133</v>
      </c>
      <c r="U7439" s="236" t="s">
        <v>11267</v>
      </c>
      <c r="V7439" s="388" t="s">
        <v>199</v>
      </c>
    </row>
    <row r="7440" spans="1:22" s="1" customFormat="1" ht="56.25" x14ac:dyDescent="0.3">
      <c r="A7440" s="16">
        <v>7435</v>
      </c>
      <c r="B7440" s="236" t="s">
        <v>320</v>
      </c>
      <c r="C7440" s="236" t="s">
        <v>4612</v>
      </c>
      <c r="D7440" s="236" t="s">
        <v>4613</v>
      </c>
      <c r="E7440" s="236" t="s">
        <v>16914</v>
      </c>
      <c r="F7440" s="236"/>
      <c r="G7440" s="236" t="s">
        <v>1493</v>
      </c>
      <c r="H7440" s="513">
        <v>11500.314</v>
      </c>
      <c r="I7440" s="513">
        <v>2</v>
      </c>
      <c r="J7440" s="236">
        <v>0</v>
      </c>
      <c r="K7440" s="236">
        <v>0</v>
      </c>
      <c r="L7440" s="236">
        <v>0</v>
      </c>
      <c r="M7440" s="236">
        <v>0</v>
      </c>
      <c r="N7440" s="236">
        <v>0</v>
      </c>
      <c r="O7440" s="236">
        <v>0</v>
      </c>
      <c r="P7440" s="236">
        <v>0</v>
      </c>
      <c r="Q7440" s="236">
        <v>0</v>
      </c>
      <c r="R7440" s="16">
        <f t="shared" si="14"/>
        <v>11500.314</v>
      </c>
      <c r="S7440" s="236">
        <v>2</v>
      </c>
      <c r="T7440" s="387" t="s">
        <v>9133</v>
      </c>
      <c r="U7440" s="236" t="s">
        <v>11267</v>
      </c>
      <c r="V7440" s="388" t="s">
        <v>199</v>
      </c>
    </row>
    <row r="7441" spans="1:22" s="1" customFormat="1" ht="56.25" x14ac:dyDescent="0.3">
      <c r="A7441" s="16">
        <v>7436</v>
      </c>
      <c r="B7441" s="236" t="s">
        <v>320</v>
      </c>
      <c r="C7441" s="236" t="s">
        <v>4459</v>
      </c>
      <c r="D7441" s="236" t="s">
        <v>5684</v>
      </c>
      <c r="E7441" s="236" t="s">
        <v>16909</v>
      </c>
      <c r="F7441" s="236"/>
      <c r="G7441" s="236" t="s">
        <v>1493</v>
      </c>
      <c r="H7441" s="513">
        <v>14290.9095</v>
      </c>
      <c r="I7441" s="513">
        <v>1</v>
      </c>
      <c r="J7441" s="236">
        <v>0</v>
      </c>
      <c r="K7441" s="236">
        <v>0</v>
      </c>
      <c r="L7441" s="236">
        <v>0</v>
      </c>
      <c r="M7441" s="236">
        <v>0</v>
      </c>
      <c r="N7441" s="236">
        <v>0</v>
      </c>
      <c r="O7441" s="236">
        <v>0</v>
      </c>
      <c r="P7441" s="236">
        <v>0</v>
      </c>
      <c r="Q7441" s="236">
        <v>0</v>
      </c>
      <c r="R7441" s="16">
        <f t="shared" si="14"/>
        <v>14290.9095</v>
      </c>
      <c r="S7441" s="236">
        <v>1</v>
      </c>
      <c r="T7441" s="387" t="s">
        <v>9133</v>
      </c>
      <c r="U7441" s="236" t="s">
        <v>11267</v>
      </c>
      <c r="V7441" s="388" t="s">
        <v>199</v>
      </c>
    </row>
    <row r="7442" spans="1:22" s="1" customFormat="1" ht="56.25" x14ac:dyDescent="0.3">
      <c r="A7442" s="16">
        <v>7437</v>
      </c>
      <c r="B7442" s="236" t="s">
        <v>320</v>
      </c>
      <c r="C7442" s="236" t="s">
        <v>4459</v>
      </c>
      <c r="D7442" s="236" t="s">
        <v>5684</v>
      </c>
      <c r="E7442" s="236" t="s">
        <v>16910</v>
      </c>
      <c r="F7442" s="236"/>
      <c r="G7442" s="236" t="s">
        <v>1493</v>
      </c>
      <c r="H7442" s="513">
        <v>14290.9095</v>
      </c>
      <c r="I7442" s="513">
        <v>1</v>
      </c>
      <c r="J7442" s="236">
        <v>0</v>
      </c>
      <c r="K7442" s="236">
        <v>0</v>
      </c>
      <c r="L7442" s="236">
        <v>0</v>
      </c>
      <c r="M7442" s="236">
        <v>0</v>
      </c>
      <c r="N7442" s="236">
        <v>0</v>
      </c>
      <c r="O7442" s="236">
        <v>0</v>
      </c>
      <c r="P7442" s="236">
        <v>0</v>
      </c>
      <c r="Q7442" s="236">
        <v>0</v>
      </c>
      <c r="R7442" s="16">
        <f t="shared" si="14"/>
        <v>14290.9095</v>
      </c>
      <c r="S7442" s="236">
        <v>1</v>
      </c>
      <c r="T7442" s="387" t="s">
        <v>9133</v>
      </c>
      <c r="U7442" s="236" t="s">
        <v>11267</v>
      </c>
      <c r="V7442" s="388" t="s">
        <v>199</v>
      </c>
    </row>
    <row r="7443" spans="1:22" s="1" customFormat="1" ht="56.25" x14ac:dyDescent="0.3">
      <c r="A7443" s="16">
        <v>7438</v>
      </c>
      <c r="B7443" s="236" t="s">
        <v>4232</v>
      </c>
      <c r="C7443" s="236" t="s">
        <v>4417</v>
      </c>
      <c r="D7443" s="236" t="s">
        <v>4418</v>
      </c>
      <c r="E7443" s="236" t="s">
        <v>16915</v>
      </c>
      <c r="F7443" s="236"/>
      <c r="G7443" s="236" t="s">
        <v>281</v>
      </c>
      <c r="H7443" s="513">
        <v>70980</v>
      </c>
      <c r="I7443" s="513">
        <v>8</v>
      </c>
      <c r="J7443" s="236">
        <v>0</v>
      </c>
      <c r="K7443" s="236">
        <v>0</v>
      </c>
      <c r="L7443" s="236">
        <v>0</v>
      </c>
      <c r="M7443" s="236">
        <v>0</v>
      </c>
      <c r="N7443" s="236">
        <v>0</v>
      </c>
      <c r="O7443" s="236">
        <v>0</v>
      </c>
      <c r="P7443" s="236">
        <v>0</v>
      </c>
      <c r="Q7443" s="236">
        <v>0</v>
      </c>
      <c r="R7443" s="16">
        <f t="shared" si="14"/>
        <v>70980</v>
      </c>
      <c r="S7443" s="236">
        <v>8</v>
      </c>
      <c r="T7443" s="387" t="s">
        <v>9133</v>
      </c>
      <c r="U7443" s="236" t="s">
        <v>83</v>
      </c>
      <c r="V7443" s="388" t="s">
        <v>199</v>
      </c>
    </row>
    <row r="7444" spans="1:22" s="1" customFormat="1" ht="56.25" x14ac:dyDescent="0.3">
      <c r="A7444" s="16">
        <v>7439</v>
      </c>
      <c r="B7444" s="236" t="s">
        <v>4232</v>
      </c>
      <c r="C7444" s="236" t="s">
        <v>4417</v>
      </c>
      <c r="D7444" s="236" t="s">
        <v>4418</v>
      </c>
      <c r="E7444" s="236" t="s">
        <v>16916</v>
      </c>
      <c r="F7444" s="236"/>
      <c r="G7444" s="236" t="s">
        <v>281</v>
      </c>
      <c r="H7444" s="513">
        <v>177450</v>
      </c>
      <c r="I7444" s="513">
        <v>20</v>
      </c>
      <c r="J7444" s="236">
        <v>0</v>
      </c>
      <c r="K7444" s="236">
        <v>0</v>
      </c>
      <c r="L7444" s="236">
        <v>0</v>
      </c>
      <c r="M7444" s="236">
        <v>0</v>
      </c>
      <c r="N7444" s="236">
        <v>0</v>
      </c>
      <c r="O7444" s="236">
        <v>0</v>
      </c>
      <c r="P7444" s="236">
        <v>0</v>
      </c>
      <c r="Q7444" s="236">
        <v>0</v>
      </c>
      <c r="R7444" s="16">
        <f t="shared" si="14"/>
        <v>177450</v>
      </c>
      <c r="S7444" s="236">
        <v>20</v>
      </c>
      <c r="T7444" s="387" t="s">
        <v>9133</v>
      </c>
      <c r="U7444" s="236" t="s">
        <v>83</v>
      </c>
      <c r="V7444" s="388" t="s">
        <v>199</v>
      </c>
    </row>
    <row r="7445" spans="1:22" s="1" customFormat="1" ht="56.25" x14ac:dyDescent="0.3">
      <c r="A7445" s="16">
        <v>7440</v>
      </c>
      <c r="B7445" s="236" t="s">
        <v>4232</v>
      </c>
      <c r="C7445" s="236" t="s">
        <v>16917</v>
      </c>
      <c r="D7445" s="236" t="s">
        <v>16918</v>
      </c>
      <c r="E7445" s="236" t="s">
        <v>16919</v>
      </c>
      <c r="F7445" s="236"/>
      <c r="G7445" s="236" t="s">
        <v>1493</v>
      </c>
      <c r="H7445" s="513">
        <v>11536.717499999999</v>
      </c>
      <c r="I7445" s="513">
        <v>3</v>
      </c>
      <c r="J7445" s="236">
        <v>0</v>
      </c>
      <c r="K7445" s="236">
        <v>0</v>
      </c>
      <c r="L7445" s="236">
        <v>0</v>
      </c>
      <c r="M7445" s="236">
        <v>0</v>
      </c>
      <c r="N7445" s="236">
        <v>0</v>
      </c>
      <c r="O7445" s="236">
        <v>0</v>
      </c>
      <c r="P7445" s="236">
        <v>0</v>
      </c>
      <c r="Q7445" s="236">
        <v>0</v>
      </c>
      <c r="R7445" s="16">
        <f t="shared" si="14"/>
        <v>11536.717499999999</v>
      </c>
      <c r="S7445" s="236">
        <v>3</v>
      </c>
      <c r="T7445" s="387" t="s">
        <v>9133</v>
      </c>
      <c r="U7445" s="236" t="s">
        <v>83</v>
      </c>
      <c r="V7445" s="388" t="s">
        <v>199</v>
      </c>
    </row>
    <row r="7446" spans="1:22" s="1" customFormat="1" ht="56.25" x14ac:dyDescent="0.3">
      <c r="A7446" s="16">
        <v>7441</v>
      </c>
      <c r="B7446" s="236" t="s">
        <v>797</v>
      </c>
      <c r="C7446" s="236" t="s">
        <v>16920</v>
      </c>
      <c r="D7446" s="236" t="s">
        <v>2309</v>
      </c>
      <c r="E7446" s="236" t="s">
        <v>16921</v>
      </c>
      <c r="F7446" s="236"/>
      <c r="G7446" s="236" t="s">
        <v>1493</v>
      </c>
      <c r="H7446" s="513">
        <v>55034.028000000006</v>
      </c>
      <c r="I7446" s="513">
        <v>4</v>
      </c>
      <c r="J7446" s="236">
        <v>0</v>
      </c>
      <c r="K7446" s="236">
        <v>0</v>
      </c>
      <c r="L7446" s="236">
        <v>0</v>
      </c>
      <c r="M7446" s="236">
        <v>0</v>
      </c>
      <c r="N7446" s="236">
        <v>0</v>
      </c>
      <c r="O7446" s="236">
        <v>0</v>
      </c>
      <c r="P7446" s="236">
        <v>0</v>
      </c>
      <c r="Q7446" s="236">
        <v>0</v>
      </c>
      <c r="R7446" s="16">
        <f t="shared" si="14"/>
        <v>55034.028000000006</v>
      </c>
      <c r="S7446" s="236">
        <v>4</v>
      </c>
      <c r="T7446" s="387" t="s">
        <v>9133</v>
      </c>
      <c r="U7446" s="236" t="s">
        <v>83</v>
      </c>
      <c r="V7446" s="388" t="s">
        <v>199</v>
      </c>
    </row>
    <row r="7447" spans="1:22" s="1" customFormat="1" ht="56.25" x14ac:dyDescent="0.3">
      <c r="A7447" s="16">
        <v>7442</v>
      </c>
      <c r="B7447" s="236" t="s">
        <v>16922</v>
      </c>
      <c r="C7447" s="236" t="s">
        <v>16923</v>
      </c>
      <c r="D7447" s="236" t="s">
        <v>16924</v>
      </c>
      <c r="E7447" s="236" t="s">
        <v>16925</v>
      </c>
      <c r="F7447" s="236"/>
      <c r="G7447" s="236" t="s">
        <v>1493</v>
      </c>
      <c r="H7447" s="513">
        <v>63908.25</v>
      </c>
      <c r="I7447" s="513">
        <v>500</v>
      </c>
      <c r="J7447" s="236">
        <v>0</v>
      </c>
      <c r="K7447" s="236">
        <v>0</v>
      </c>
      <c r="L7447" s="236">
        <v>0</v>
      </c>
      <c r="M7447" s="236">
        <v>0</v>
      </c>
      <c r="N7447" s="236">
        <v>0</v>
      </c>
      <c r="O7447" s="236">
        <v>0</v>
      </c>
      <c r="P7447" s="236">
        <v>0</v>
      </c>
      <c r="Q7447" s="236">
        <v>0</v>
      </c>
      <c r="R7447" s="16">
        <f t="shared" si="14"/>
        <v>63908.25</v>
      </c>
      <c r="S7447" s="236">
        <v>500</v>
      </c>
      <c r="T7447" s="387" t="s">
        <v>9133</v>
      </c>
      <c r="U7447" s="236" t="s">
        <v>11267</v>
      </c>
      <c r="V7447" s="388" t="s">
        <v>199</v>
      </c>
    </row>
    <row r="7448" spans="1:22" s="1" customFormat="1" ht="56.25" x14ac:dyDescent="0.3">
      <c r="A7448" s="16">
        <v>7443</v>
      </c>
      <c r="B7448" s="236" t="s">
        <v>16922</v>
      </c>
      <c r="C7448" s="236" t="s">
        <v>16923</v>
      </c>
      <c r="D7448" s="236" t="s">
        <v>16924</v>
      </c>
      <c r="E7448" s="236" t="s">
        <v>16926</v>
      </c>
      <c r="F7448" s="236"/>
      <c r="G7448" s="236" t="s">
        <v>1493</v>
      </c>
      <c r="H7448" s="513">
        <v>38344.950000000004</v>
      </c>
      <c r="I7448" s="513">
        <v>300</v>
      </c>
      <c r="J7448" s="236">
        <v>0</v>
      </c>
      <c r="K7448" s="236">
        <v>0</v>
      </c>
      <c r="L7448" s="236">
        <v>0</v>
      </c>
      <c r="M7448" s="236">
        <v>0</v>
      </c>
      <c r="N7448" s="236">
        <v>0</v>
      </c>
      <c r="O7448" s="236">
        <v>0</v>
      </c>
      <c r="P7448" s="236">
        <v>0</v>
      </c>
      <c r="Q7448" s="236">
        <v>0</v>
      </c>
      <c r="R7448" s="16">
        <f t="shared" si="14"/>
        <v>38344.950000000004</v>
      </c>
      <c r="S7448" s="236">
        <v>300</v>
      </c>
      <c r="T7448" s="387" t="s">
        <v>9133</v>
      </c>
      <c r="U7448" s="236" t="s">
        <v>11267</v>
      </c>
      <c r="V7448" s="388" t="s">
        <v>199</v>
      </c>
    </row>
    <row r="7449" spans="1:22" s="1" customFormat="1" ht="56.25" x14ac:dyDescent="0.3">
      <c r="A7449" s="16">
        <v>7444</v>
      </c>
      <c r="B7449" s="236" t="s">
        <v>8161</v>
      </c>
      <c r="C7449" s="236" t="s">
        <v>16927</v>
      </c>
      <c r="D7449" s="236" t="s">
        <v>16928</v>
      </c>
      <c r="E7449" s="236" t="s">
        <v>16929</v>
      </c>
      <c r="F7449" s="236"/>
      <c r="G7449" s="236" t="s">
        <v>49</v>
      </c>
      <c r="H7449" s="513">
        <v>326466</v>
      </c>
      <c r="I7449" s="513">
        <v>1</v>
      </c>
      <c r="J7449" s="236">
        <v>0</v>
      </c>
      <c r="K7449" s="236">
        <v>0</v>
      </c>
      <c r="L7449" s="236">
        <v>0</v>
      </c>
      <c r="M7449" s="236">
        <v>0</v>
      </c>
      <c r="N7449" s="236">
        <v>0</v>
      </c>
      <c r="O7449" s="236">
        <v>0</v>
      </c>
      <c r="P7449" s="236">
        <v>0</v>
      </c>
      <c r="Q7449" s="236">
        <v>0</v>
      </c>
      <c r="R7449" s="16">
        <f t="shared" si="14"/>
        <v>326466</v>
      </c>
      <c r="S7449" s="236">
        <v>1</v>
      </c>
      <c r="T7449" s="387" t="s">
        <v>9133</v>
      </c>
      <c r="U7449" s="236" t="s">
        <v>83</v>
      </c>
      <c r="V7449" s="388" t="s">
        <v>199</v>
      </c>
    </row>
    <row r="7450" spans="1:22" s="1" customFormat="1" ht="56.25" x14ac:dyDescent="0.3">
      <c r="A7450" s="16">
        <v>7445</v>
      </c>
      <c r="B7450" s="236" t="s">
        <v>11287</v>
      </c>
      <c r="C7450" s="236" t="s">
        <v>16930</v>
      </c>
      <c r="D7450" s="236" t="s">
        <v>16931</v>
      </c>
      <c r="E7450" s="236" t="s">
        <v>16932</v>
      </c>
      <c r="F7450" s="236"/>
      <c r="G7450" s="236" t="s">
        <v>1493</v>
      </c>
      <c r="H7450" s="513">
        <v>38213.699999999997</v>
      </c>
      <c r="I7450" s="513">
        <v>200</v>
      </c>
      <c r="J7450" s="236">
        <v>0</v>
      </c>
      <c r="K7450" s="236">
        <v>0</v>
      </c>
      <c r="L7450" s="236">
        <v>0</v>
      </c>
      <c r="M7450" s="236">
        <v>0</v>
      </c>
      <c r="N7450" s="236">
        <v>0</v>
      </c>
      <c r="O7450" s="236">
        <v>0</v>
      </c>
      <c r="P7450" s="236">
        <v>0</v>
      </c>
      <c r="Q7450" s="236">
        <v>0</v>
      </c>
      <c r="R7450" s="16">
        <f t="shared" si="14"/>
        <v>38213.699999999997</v>
      </c>
      <c r="S7450" s="236">
        <v>200</v>
      </c>
      <c r="T7450" s="387" t="s">
        <v>9133</v>
      </c>
      <c r="U7450" s="236" t="s">
        <v>83</v>
      </c>
      <c r="V7450" s="388" t="s">
        <v>199</v>
      </c>
    </row>
    <row r="7451" spans="1:22" s="1" customFormat="1" ht="56.25" x14ac:dyDescent="0.3">
      <c r="A7451" s="16">
        <v>7446</v>
      </c>
      <c r="B7451" s="236" t="s">
        <v>11287</v>
      </c>
      <c r="C7451" s="236" t="s">
        <v>16930</v>
      </c>
      <c r="D7451" s="236" t="s">
        <v>16931</v>
      </c>
      <c r="E7451" s="236" t="s">
        <v>16933</v>
      </c>
      <c r="F7451" s="236"/>
      <c r="G7451" s="236" t="s">
        <v>1493</v>
      </c>
      <c r="H7451" s="513">
        <v>3439.2330000000002</v>
      </c>
      <c r="I7451" s="513">
        <v>18</v>
      </c>
      <c r="J7451" s="236">
        <v>0</v>
      </c>
      <c r="K7451" s="236">
        <v>0</v>
      </c>
      <c r="L7451" s="236">
        <v>0</v>
      </c>
      <c r="M7451" s="236">
        <v>0</v>
      </c>
      <c r="N7451" s="236">
        <v>0</v>
      </c>
      <c r="O7451" s="236">
        <v>0</v>
      </c>
      <c r="P7451" s="236">
        <v>0</v>
      </c>
      <c r="Q7451" s="236">
        <v>0</v>
      </c>
      <c r="R7451" s="16">
        <f t="shared" si="14"/>
        <v>3439.2330000000002</v>
      </c>
      <c r="S7451" s="236">
        <v>18</v>
      </c>
      <c r="T7451" s="387" t="s">
        <v>9133</v>
      </c>
      <c r="U7451" s="236" t="s">
        <v>83</v>
      </c>
      <c r="V7451" s="388" t="s">
        <v>199</v>
      </c>
    </row>
    <row r="7452" spans="1:22" s="1" customFormat="1" ht="56.25" x14ac:dyDescent="0.3">
      <c r="A7452" s="16">
        <v>7447</v>
      </c>
      <c r="B7452" s="236" t="s">
        <v>11288</v>
      </c>
      <c r="C7452" s="236" t="s">
        <v>11289</v>
      </c>
      <c r="D7452" s="236" t="s">
        <v>11290</v>
      </c>
      <c r="E7452" s="236" t="s">
        <v>16934</v>
      </c>
      <c r="F7452" s="236"/>
      <c r="G7452" s="236" t="s">
        <v>1493</v>
      </c>
      <c r="H7452" s="513">
        <v>140700</v>
      </c>
      <c r="I7452" s="513">
        <v>10</v>
      </c>
      <c r="J7452" s="236">
        <v>0</v>
      </c>
      <c r="K7452" s="236">
        <v>0</v>
      </c>
      <c r="L7452" s="236">
        <v>0</v>
      </c>
      <c r="M7452" s="236">
        <v>0</v>
      </c>
      <c r="N7452" s="236">
        <v>0</v>
      </c>
      <c r="O7452" s="236">
        <v>0</v>
      </c>
      <c r="P7452" s="236">
        <v>0</v>
      </c>
      <c r="Q7452" s="236">
        <v>0</v>
      </c>
      <c r="R7452" s="16">
        <f t="shared" si="14"/>
        <v>140700</v>
      </c>
      <c r="S7452" s="236">
        <v>10</v>
      </c>
      <c r="T7452" s="387" t="s">
        <v>9133</v>
      </c>
      <c r="U7452" s="236" t="s">
        <v>83</v>
      </c>
      <c r="V7452" s="388" t="s">
        <v>199</v>
      </c>
    </row>
    <row r="7453" spans="1:22" s="1" customFormat="1" ht="56.25" x14ac:dyDescent="0.3">
      <c r="A7453" s="16">
        <v>7448</v>
      </c>
      <c r="B7453" s="236" t="s">
        <v>3340</v>
      </c>
      <c r="C7453" s="236" t="s">
        <v>3339</v>
      </c>
      <c r="D7453" s="236" t="s">
        <v>1764</v>
      </c>
      <c r="E7453" s="236" t="s">
        <v>16935</v>
      </c>
      <c r="F7453" s="236"/>
      <c r="G7453" s="236" t="s">
        <v>1493</v>
      </c>
      <c r="H7453" s="513">
        <v>294403.99800000002</v>
      </c>
      <c r="I7453" s="513">
        <v>2</v>
      </c>
      <c r="J7453" s="236">
        <v>0</v>
      </c>
      <c r="K7453" s="236">
        <v>0</v>
      </c>
      <c r="L7453" s="236">
        <v>0</v>
      </c>
      <c r="M7453" s="236">
        <v>0</v>
      </c>
      <c r="N7453" s="236">
        <v>0</v>
      </c>
      <c r="O7453" s="236">
        <v>0</v>
      </c>
      <c r="P7453" s="236">
        <v>0</v>
      </c>
      <c r="Q7453" s="236">
        <v>0</v>
      </c>
      <c r="R7453" s="16">
        <f t="shared" si="14"/>
        <v>294403.99800000002</v>
      </c>
      <c r="S7453" s="236">
        <v>2</v>
      </c>
      <c r="T7453" s="387" t="s">
        <v>9133</v>
      </c>
      <c r="U7453" s="236" t="s">
        <v>83</v>
      </c>
      <c r="V7453" s="388" t="s">
        <v>199</v>
      </c>
    </row>
    <row r="7454" spans="1:22" s="1" customFormat="1" ht="56.25" x14ac:dyDescent="0.3">
      <c r="A7454" s="16">
        <v>7449</v>
      </c>
      <c r="B7454" s="236" t="s">
        <v>16936</v>
      </c>
      <c r="C7454" s="236" t="s">
        <v>16937</v>
      </c>
      <c r="D7454" s="236" t="s">
        <v>16938</v>
      </c>
      <c r="E7454" s="236" t="s">
        <v>16939</v>
      </c>
      <c r="F7454" s="236"/>
      <c r="G7454" s="236" t="s">
        <v>1493</v>
      </c>
      <c r="H7454" s="513">
        <v>129630.24900000001</v>
      </c>
      <c r="I7454" s="513">
        <v>1</v>
      </c>
      <c r="J7454" s="236">
        <v>0</v>
      </c>
      <c r="K7454" s="236">
        <v>0</v>
      </c>
      <c r="L7454" s="236">
        <v>0</v>
      </c>
      <c r="M7454" s="236">
        <v>0</v>
      </c>
      <c r="N7454" s="236">
        <v>0</v>
      </c>
      <c r="O7454" s="236">
        <v>0</v>
      </c>
      <c r="P7454" s="236">
        <v>0</v>
      </c>
      <c r="Q7454" s="236">
        <v>0</v>
      </c>
      <c r="R7454" s="16">
        <f t="shared" si="14"/>
        <v>129630.24900000001</v>
      </c>
      <c r="S7454" s="236">
        <v>1</v>
      </c>
      <c r="T7454" s="387" t="s">
        <v>9133</v>
      </c>
      <c r="U7454" s="236" t="s">
        <v>83</v>
      </c>
      <c r="V7454" s="388" t="s">
        <v>199</v>
      </c>
    </row>
    <row r="7455" spans="1:22" s="1" customFormat="1" ht="56.25" x14ac:dyDescent="0.3">
      <c r="A7455" s="16">
        <v>7450</v>
      </c>
      <c r="B7455" s="236" t="s">
        <v>16936</v>
      </c>
      <c r="C7455" s="236" t="s">
        <v>16940</v>
      </c>
      <c r="D7455" s="236" t="s">
        <v>16941</v>
      </c>
      <c r="E7455" s="236" t="s">
        <v>16942</v>
      </c>
      <c r="F7455" s="236"/>
      <c r="G7455" s="236" t="s">
        <v>1493</v>
      </c>
      <c r="H7455" s="513">
        <v>286505.31</v>
      </c>
      <c r="I7455" s="513">
        <v>4</v>
      </c>
      <c r="J7455" s="236">
        <v>0</v>
      </c>
      <c r="K7455" s="236">
        <v>0</v>
      </c>
      <c r="L7455" s="236">
        <v>0</v>
      </c>
      <c r="M7455" s="236">
        <v>0</v>
      </c>
      <c r="N7455" s="236">
        <v>0</v>
      </c>
      <c r="O7455" s="236">
        <v>0</v>
      </c>
      <c r="P7455" s="236">
        <v>0</v>
      </c>
      <c r="Q7455" s="236">
        <v>0</v>
      </c>
      <c r="R7455" s="16">
        <f t="shared" si="14"/>
        <v>286505.31</v>
      </c>
      <c r="S7455" s="236">
        <v>4</v>
      </c>
      <c r="T7455" s="387" t="s">
        <v>9133</v>
      </c>
      <c r="U7455" s="236" t="s">
        <v>11267</v>
      </c>
      <c r="V7455" s="388" t="s">
        <v>199</v>
      </c>
    </row>
    <row r="7456" spans="1:22" s="1" customFormat="1" ht="56.25" x14ac:dyDescent="0.3">
      <c r="A7456" s="16">
        <v>7451</v>
      </c>
      <c r="B7456" s="236" t="s">
        <v>11291</v>
      </c>
      <c r="C7456" s="236" t="s">
        <v>11292</v>
      </c>
      <c r="D7456" s="236" t="s">
        <v>848</v>
      </c>
      <c r="E7456" s="236" t="s">
        <v>11293</v>
      </c>
      <c r="F7456" s="236"/>
      <c r="G7456" s="236" t="s">
        <v>1493</v>
      </c>
      <c r="H7456" s="513">
        <v>1253601.3</v>
      </c>
      <c r="I7456" s="513">
        <v>1</v>
      </c>
      <c r="J7456" s="236">
        <v>0</v>
      </c>
      <c r="K7456" s="236">
        <v>0</v>
      </c>
      <c r="L7456" s="236">
        <v>0</v>
      </c>
      <c r="M7456" s="236">
        <v>0</v>
      </c>
      <c r="N7456" s="236">
        <v>0</v>
      </c>
      <c r="O7456" s="236">
        <v>0</v>
      </c>
      <c r="P7456" s="236">
        <v>0</v>
      </c>
      <c r="Q7456" s="236">
        <v>0</v>
      </c>
      <c r="R7456" s="16">
        <f t="shared" si="14"/>
        <v>1253601.3</v>
      </c>
      <c r="S7456" s="236">
        <v>1</v>
      </c>
      <c r="T7456" s="387" t="s">
        <v>9133</v>
      </c>
      <c r="U7456" s="236" t="s">
        <v>11267</v>
      </c>
      <c r="V7456" s="388" t="s">
        <v>199</v>
      </c>
    </row>
    <row r="7457" spans="1:22" s="1" customFormat="1" ht="56.25" x14ac:dyDescent="0.3">
      <c r="A7457" s="16">
        <v>7452</v>
      </c>
      <c r="B7457" s="236" t="s">
        <v>11294</v>
      </c>
      <c r="C7457" s="236" t="s">
        <v>16943</v>
      </c>
      <c r="D7457" s="236" t="s">
        <v>16944</v>
      </c>
      <c r="E7457" s="236" t="s">
        <v>16945</v>
      </c>
      <c r="F7457" s="236"/>
      <c r="G7457" s="236" t="s">
        <v>1493</v>
      </c>
      <c r="H7457" s="513">
        <v>276570</v>
      </c>
      <c r="I7457" s="513">
        <v>6</v>
      </c>
      <c r="J7457" s="236">
        <v>0</v>
      </c>
      <c r="K7457" s="236">
        <v>0</v>
      </c>
      <c r="L7457" s="236">
        <v>0</v>
      </c>
      <c r="M7457" s="236">
        <v>0</v>
      </c>
      <c r="N7457" s="236">
        <v>0</v>
      </c>
      <c r="O7457" s="236">
        <v>0</v>
      </c>
      <c r="P7457" s="236">
        <v>0</v>
      </c>
      <c r="Q7457" s="236">
        <v>0</v>
      </c>
      <c r="R7457" s="16">
        <f t="shared" si="14"/>
        <v>276570</v>
      </c>
      <c r="S7457" s="236">
        <v>6</v>
      </c>
      <c r="T7457" s="387" t="s">
        <v>9133</v>
      </c>
      <c r="U7457" s="236" t="s">
        <v>83</v>
      </c>
      <c r="V7457" s="388" t="s">
        <v>199</v>
      </c>
    </row>
    <row r="7458" spans="1:22" s="1" customFormat="1" ht="56.25" x14ac:dyDescent="0.3">
      <c r="A7458" s="16">
        <v>7453</v>
      </c>
      <c r="B7458" s="236" t="s">
        <v>5315</v>
      </c>
      <c r="C7458" s="236" t="s">
        <v>5316</v>
      </c>
      <c r="D7458" s="236" t="s">
        <v>5317</v>
      </c>
      <c r="E7458" s="236" t="s">
        <v>16946</v>
      </c>
      <c r="F7458" s="236"/>
      <c r="G7458" s="236" t="s">
        <v>1493</v>
      </c>
      <c r="H7458" s="513">
        <v>30253.272000000001</v>
      </c>
      <c r="I7458" s="513">
        <v>1</v>
      </c>
      <c r="J7458" s="236">
        <v>0</v>
      </c>
      <c r="K7458" s="236">
        <v>0</v>
      </c>
      <c r="L7458" s="236">
        <v>0</v>
      </c>
      <c r="M7458" s="236">
        <v>0</v>
      </c>
      <c r="N7458" s="236">
        <v>0</v>
      </c>
      <c r="O7458" s="236">
        <v>0</v>
      </c>
      <c r="P7458" s="236">
        <v>0</v>
      </c>
      <c r="Q7458" s="236">
        <v>0</v>
      </c>
      <c r="R7458" s="16">
        <f t="shared" si="14"/>
        <v>30253.272000000001</v>
      </c>
      <c r="S7458" s="236">
        <v>1</v>
      </c>
      <c r="T7458" s="387" t="s">
        <v>9133</v>
      </c>
      <c r="U7458" s="236" t="s">
        <v>83</v>
      </c>
      <c r="V7458" s="388" t="s">
        <v>199</v>
      </c>
    </row>
    <row r="7459" spans="1:22" s="1" customFormat="1" ht="56.25" x14ac:dyDescent="0.3">
      <c r="A7459" s="16">
        <v>7454</v>
      </c>
      <c r="B7459" s="236" t="s">
        <v>16947</v>
      </c>
      <c r="C7459" s="236" t="s">
        <v>16948</v>
      </c>
      <c r="D7459" s="236" t="s">
        <v>1501</v>
      </c>
      <c r="E7459" s="236" t="s">
        <v>16949</v>
      </c>
      <c r="F7459" s="236"/>
      <c r="G7459" s="236" t="s">
        <v>1493</v>
      </c>
      <c r="H7459" s="513">
        <v>63235.662000000004</v>
      </c>
      <c r="I7459" s="513">
        <v>4</v>
      </c>
      <c r="J7459" s="236">
        <v>0</v>
      </c>
      <c r="K7459" s="236">
        <v>0</v>
      </c>
      <c r="L7459" s="236">
        <v>0</v>
      </c>
      <c r="M7459" s="236">
        <v>0</v>
      </c>
      <c r="N7459" s="236">
        <v>0</v>
      </c>
      <c r="O7459" s="236">
        <v>0</v>
      </c>
      <c r="P7459" s="236">
        <v>0</v>
      </c>
      <c r="Q7459" s="236">
        <v>0</v>
      </c>
      <c r="R7459" s="16">
        <f t="shared" si="14"/>
        <v>63235.662000000004</v>
      </c>
      <c r="S7459" s="236">
        <v>4</v>
      </c>
      <c r="T7459" s="387" t="s">
        <v>9133</v>
      </c>
      <c r="U7459" s="236" t="s">
        <v>83</v>
      </c>
      <c r="V7459" s="388" t="s">
        <v>199</v>
      </c>
    </row>
    <row r="7460" spans="1:22" s="1" customFormat="1" ht="56.25" x14ac:dyDescent="0.3">
      <c r="A7460" s="16">
        <v>7455</v>
      </c>
      <c r="B7460" s="236" t="s">
        <v>16950</v>
      </c>
      <c r="C7460" s="236" t="s">
        <v>16951</v>
      </c>
      <c r="D7460" s="236" t="s">
        <v>196</v>
      </c>
      <c r="E7460" s="236" t="s">
        <v>16952</v>
      </c>
      <c r="F7460" s="236"/>
      <c r="G7460" s="236" t="s">
        <v>1493</v>
      </c>
      <c r="H7460" s="513">
        <v>342972.00000000006</v>
      </c>
      <c r="I7460" s="513">
        <v>40</v>
      </c>
      <c r="J7460" s="236">
        <v>0</v>
      </c>
      <c r="K7460" s="236">
        <v>0</v>
      </c>
      <c r="L7460" s="236">
        <v>0</v>
      </c>
      <c r="M7460" s="236">
        <v>0</v>
      </c>
      <c r="N7460" s="236">
        <v>0</v>
      </c>
      <c r="O7460" s="236">
        <v>0</v>
      </c>
      <c r="P7460" s="236">
        <v>0</v>
      </c>
      <c r="Q7460" s="236">
        <v>0</v>
      </c>
      <c r="R7460" s="16">
        <f t="shared" si="14"/>
        <v>342972.00000000006</v>
      </c>
      <c r="S7460" s="236">
        <v>40</v>
      </c>
      <c r="T7460" s="387" t="s">
        <v>9133</v>
      </c>
      <c r="U7460" s="236" t="s">
        <v>83</v>
      </c>
      <c r="V7460" s="388" t="s">
        <v>199</v>
      </c>
    </row>
    <row r="7461" spans="1:22" s="1" customFormat="1" ht="56.25" x14ac:dyDescent="0.3">
      <c r="A7461" s="16">
        <v>7456</v>
      </c>
      <c r="B7461" s="236" t="s">
        <v>16950</v>
      </c>
      <c r="C7461" s="236" t="s">
        <v>16951</v>
      </c>
      <c r="D7461" s="236" t="s">
        <v>196</v>
      </c>
      <c r="E7461" s="236" t="s">
        <v>16953</v>
      </c>
      <c r="F7461" s="236"/>
      <c r="G7461" s="236" t="s">
        <v>1493</v>
      </c>
      <c r="H7461" s="513">
        <v>257229.00000000003</v>
      </c>
      <c r="I7461" s="513">
        <v>30</v>
      </c>
      <c r="J7461" s="236">
        <v>0</v>
      </c>
      <c r="K7461" s="236">
        <v>0</v>
      </c>
      <c r="L7461" s="236">
        <v>0</v>
      </c>
      <c r="M7461" s="236">
        <v>0</v>
      </c>
      <c r="N7461" s="236">
        <v>0</v>
      </c>
      <c r="O7461" s="236">
        <v>0</v>
      </c>
      <c r="P7461" s="236">
        <v>0</v>
      </c>
      <c r="Q7461" s="236">
        <v>0</v>
      </c>
      <c r="R7461" s="16">
        <f t="shared" si="14"/>
        <v>257229.00000000003</v>
      </c>
      <c r="S7461" s="236">
        <v>30</v>
      </c>
      <c r="T7461" s="387" t="s">
        <v>9133</v>
      </c>
      <c r="U7461" s="236" t="s">
        <v>83</v>
      </c>
      <c r="V7461" s="388" t="s">
        <v>199</v>
      </c>
    </row>
    <row r="7462" spans="1:22" s="1" customFormat="1" ht="56.25" x14ac:dyDescent="0.3">
      <c r="A7462" s="16">
        <v>7457</v>
      </c>
      <c r="B7462" s="236" t="s">
        <v>16954</v>
      </c>
      <c r="C7462" s="236" t="s">
        <v>405</v>
      </c>
      <c r="D7462" s="236" t="s">
        <v>406</v>
      </c>
      <c r="E7462" s="236" t="s">
        <v>16955</v>
      </c>
      <c r="F7462" s="236"/>
      <c r="G7462" s="236" t="s">
        <v>1493</v>
      </c>
      <c r="H7462" s="513">
        <v>11588.871000000001</v>
      </c>
      <c r="I7462" s="513">
        <v>1</v>
      </c>
      <c r="J7462" s="236">
        <v>0</v>
      </c>
      <c r="K7462" s="236">
        <v>0</v>
      </c>
      <c r="L7462" s="236">
        <v>0</v>
      </c>
      <c r="M7462" s="236">
        <v>0</v>
      </c>
      <c r="N7462" s="236">
        <v>0</v>
      </c>
      <c r="O7462" s="236">
        <v>0</v>
      </c>
      <c r="P7462" s="236">
        <v>0</v>
      </c>
      <c r="Q7462" s="236">
        <v>0</v>
      </c>
      <c r="R7462" s="16">
        <f t="shared" si="14"/>
        <v>11588.871000000001</v>
      </c>
      <c r="S7462" s="236">
        <v>1</v>
      </c>
      <c r="T7462" s="387" t="s">
        <v>9133</v>
      </c>
      <c r="U7462" s="236" t="s">
        <v>83</v>
      </c>
      <c r="V7462" s="388" t="s">
        <v>199</v>
      </c>
    </row>
    <row r="7463" spans="1:22" s="1" customFormat="1" ht="56.25" x14ac:dyDescent="0.3">
      <c r="A7463" s="16">
        <v>7458</v>
      </c>
      <c r="B7463" s="236" t="s">
        <v>16956</v>
      </c>
      <c r="C7463" s="236" t="s">
        <v>16957</v>
      </c>
      <c r="D7463" s="236" t="s">
        <v>16958</v>
      </c>
      <c r="E7463" s="236" t="s">
        <v>16959</v>
      </c>
      <c r="F7463" s="236"/>
      <c r="G7463" s="236" t="s">
        <v>1493</v>
      </c>
      <c r="H7463" s="513">
        <v>13343.557499999999</v>
      </c>
      <c r="I7463" s="513">
        <v>3</v>
      </c>
      <c r="J7463" s="236">
        <v>0</v>
      </c>
      <c r="K7463" s="236">
        <v>0</v>
      </c>
      <c r="L7463" s="236">
        <v>0</v>
      </c>
      <c r="M7463" s="236">
        <v>0</v>
      </c>
      <c r="N7463" s="236">
        <v>0</v>
      </c>
      <c r="O7463" s="236">
        <v>0</v>
      </c>
      <c r="P7463" s="236">
        <v>0</v>
      </c>
      <c r="Q7463" s="236">
        <v>0</v>
      </c>
      <c r="R7463" s="16">
        <f t="shared" si="14"/>
        <v>13343.557499999999</v>
      </c>
      <c r="S7463" s="236">
        <v>3</v>
      </c>
      <c r="T7463" s="387" t="s">
        <v>9133</v>
      </c>
      <c r="U7463" s="236" t="s">
        <v>83</v>
      </c>
      <c r="V7463" s="388" t="s">
        <v>199</v>
      </c>
    </row>
    <row r="7464" spans="1:22" s="1" customFormat="1" ht="56.25" x14ac:dyDescent="0.3">
      <c r="A7464" s="16">
        <v>7459</v>
      </c>
      <c r="B7464" s="236" t="s">
        <v>615</v>
      </c>
      <c r="C7464" s="236" t="s">
        <v>16960</v>
      </c>
      <c r="D7464" s="236" t="s">
        <v>16961</v>
      </c>
      <c r="E7464" s="236" t="s">
        <v>16962</v>
      </c>
      <c r="F7464" s="236"/>
      <c r="G7464" s="236" t="s">
        <v>1493</v>
      </c>
      <c r="H7464" s="513">
        <v>34487.712000000007</v>
      </c>
      <c r="I7464" s="513">
        <v>16</v>
      </c>
      <c r="J7464" s="236">
        <v>0</v>
      </c>
      <c r="K7464" s="236">
        <v>0</v>
      </c>
      <c r="L7464" s="236">
        <v>0</v>
      </c>
      <c r="M7464" s="236">
        <v>0</v>
      </c>
      <c r="N7464" s="236">
        <v>0</v>
      </c>
      <c r="O7464" s="236">
        <v>0</v>
      </c>
      <c r="P7464" s="236">
        <v>0</v>
      </c>
      <c r="Q7464" s="236">
        <v>0</v>
      </c>
      <c r="R7464" s="16">
        <f t="shared" si="14"/>
        <v>34487.712000000007</v>
      </c>
      <c r="S7464" s="236">
        <v>16</v>
      </c>
      <c r="T7464" s="387" t="s">
        <v>9133</v>
      </c>
      <c r="U7464" s="236" t="s">
        <v>83</v>
      </c>
      <c r="V7464" s="388" t="s">
        <v>199</v>
      </c>
    </row>
    <row r="7465" spans="1:22" s="1" customFormat="1" ht="56.25" x14ac:dyDescent="0.3">
      <c r="A7465" s="16">
        <v>7460</v>
      </c>
      <c r="B7465" s="236" t="s">
        <v>396</v>
      </c>
      <c r="C7465" s="236" t="s">
        <v>16963</v>
      </c>
      <c r="D7465" s="236" t="s">
        <v>16964</v>
      </c>
      <c r="E7465" s="236" t="s">
        <v>16965</v>
      </c>
      <c r="F7465" s="236"/>
      <c r="G7465" s="236" t="s">
        <v>1493</v>
      </c>
      <c r="H7465" s="513">
        <v>29746.080000000002</v>
      </c>
      <c r="I7465" s="513">
        <v>30</v>
      </c>
      <c r="J7465" s="236">
        <v>0</v>
      </c>
      <c r="K7465" s="236">
        <v>0</v>
      </c>
      <c r="L7465" s="236">
        <v>0</v>
      </c>
      <c r="M7465" s="236">
        <v>0</v>
      </c>
      <c r="N7465" s="236">
        <v>0</v>
      </c>
      <c r="O7465" s="236">
        <v>0</v>
      </c>
      <c r="P7465" s="236">
        <v>0</v>
      </c>
      <c r="Q7465" s="236">
        <v>0</v>
      </c>
      <c r="R7465" s="16">
        <f t="shared" si="14"/>
        <v>29746.080000000002</v>
      </c>
      <c r="S7465" s="236">
        <v>30</v>
      </c>
      <c r="T7465" s="387" t="s">
        <v>9133</v>
      </c>
      <c r="U7465" s="236" t="s">
        <v>83</v>
      </c>
      <c r="V7465" s="388" t="s">
        <v>199</v>
      </c>
    </row>
    <row r="7466" spans="1:22" s="1" customFormat="1" ht="56.25" x14ac:dyDescent="0.3">
      <c r="A7466" s="16">
        <v>7461</v>
      </c>
      <c r="B7466" s="236" t="s">
        <v>396</v>
      </c>
      <c r="C7466" s="236" t="s">
        <v>16966</v>
      </c>
      <c r="D7466" s="236" t="s">
        <v>16967</v>
      </c>
      <c r="E7466" s="236" t="s">
        <v>16968</v>
      </c>
      <c r="F7466" s="236"/>
      <c r="G7466" s="236" t="s">
        <v>1493</v>
      </c>
      <c r="H7466" s="513">
        <v>25116</v>
      </c>
      <c r="I7466" s="513">
        <v>50</v>
      </c>
      <c r="J7466" s="236">
        <v>0</v>
      </c>
      <c r="K7466" s="236">
        <v>0</v>
      </c>
      <c r="L7466" s="236">
        <v>0</v>
      </c>
      <c r="M7466" s="236">
        <v>0</v>
      </c>
      <c r="N7466" s="236">
        <v>0</v>
      </c>
      <c r="O7466" s="236">
        <v>0</v>
      </c>
      <c r="P7466" s="236">
        <v>0</v>
      </c>
      <c r="Q7466" s="236">
        <v>0</v>
      </c>
      <c r="R7466" s="16">
        <f t="shared" si="14"/>
        <v>25116</v>
      </c>
      <c r="S7466" s="236">
        <v>50</v>
      </c>
      <c r="T7466" s="387" t="s">
        <v>9133</v>
      </c>
      <c r="U7466" s="236" t="s">
        <v>83</v>
      </c>
      <c r="V7466" s="388" t="s">
        <v>199</v>
      </c>
    </row>
    <row r="7467" spans="1:22" s="1" customFormat="1" ht="56.25" x14ac:dyDescent="0.3">
      <c r="A7467" s="16">
        <v>7462</v>
      </c>
      <c r="B7467" s="236" t="s">
        <v>11295</v>
      </c>
      <c r="C7467" s="236" t="s">
        <v>16969</v>
      </c>
      <c r="D7467" s="236" t="s">
        <v>16970</v>
      </c>
      <c r="E7467" s="236" t="s">
        <v>16971</v>
      </c>
      <c r="F7467" s="236"/>
      <c r="G7467" s="236" t="s">
        <v>1493</v>
      </c>
      <c r="H7467" s="513">
        <v>14700</v>
      </c>
      <c r="I7467" s="513">
        <v>20</v>
      </c>
      <c r="J7467" s="236">
        <v>0</v>
      </c>
      <c r="K7467" s="236">
        <v>0</v>
      </c>
      <c r="L7467" s="236">
        <v>0</v>
      </c>
      <c r="M7467" s="236">
        <v>0</v>
      </c>
      <c r="N7467" s="236">
        <v>0</v>
      </c>
      <c r="O7467" s="236">
        <v>0</v>
      </c>
      <c r="P7467" s="236">
        <v>0</v>
      </c>
      <c r="Q7467" s="236">
        <v>0</v>
      </c>
      <c r="R7467" s="16">
        <f t="shared" si="14"/>
        <v>14700</v>
      </c>
      <c r="S7467" s="236">
        <v>20</v>
      </c>
      <c r="T7467" s="387" t="s">
        <v>9133</v>
      </c>
      <c r="U7467" s="236" t="s">
        <v>83</v>
      </c>
      <c r="V7467" s="388" t="s">
        <v>199</v>
      </c>
    </row>
    <row r="7468" spans="1:22" s="1" customFormat="1" ht="56.25" x14ac:dyDescent="0.3">
      <c r="A7468" s="16">
        <v>7463</v>
      </c>
      <c r="B7468" s="236" t="s">
        <v>11295</v>
      </c>
      <c r="C7468" s="236" t="s">
        <v>16969</v>
      </c>
      <c r="D7468" s="236" t="s">
        <v>16970</v>
      </c>
      <c r="E7468" s="236" t="s">
        <v>16971</v>
      </c>
      <c r="F7468" s="236"/>
      <c r="G7468" s="236" t="s">
        <v>1493</v>
      </c>
      <c r="H7468" s="513">
        <v>36750</v>
      </c>
      <c r="I7468" s="513">
        <v>50</v>
      </c>
      <c r="J7468" s="236">
        <v>0</v>
      </c>
      <c r="K7468" s="236">
        <v>0</v>
      </c>
      <c r="L7468" s="236">
        <v>0</v>
      </c>
      <c r="M7468" s="236">
        <v>0</v>
      </c>
      <c r="N7468" s="236">
        <v>0</v>
      </c>
      <c r="O7468" s="236">
        <v>0</v>
      </c>
      <c r="P7468" s="236">
        <v>0</v>
      </c>
      <c r="Q7468" s="236">
        <v>0</v>
      </c>
      <c r="R7468" s="16">
        <f t="shared" si="14"/>
        <v>36750</v>
      </c>
      <c r="S7468" s="236">
        <v>50</v>
      </c>
      <c r="T7468" s="387" t="s">
        <v>9133</v>
      </c>
      <c r="U7468" s="236" t="s">
        <v>83</v>
      </c>
      <c r="V7468" s="388" t="s">
        <v>199</v>
      </c>
    </row>
    <row r="7469" spans="1:22" s="1" customFormat="1" ht="56.25" x14ac:dyDescent="0.3">
      <c r="A7469" s="16">
        <v>7464</v>
      </c>
      <c r="B7469" s="236" t="s">
        <v>11296</v>
      </c>
      <c r="C7469" s="236" t="s">
        <v>11297</v>
      </c>
      <c r="D7469" s="236" t="s">
        <v>11298</v>
      </c>
      <c r="E7469" s="236" t="s">
        <v>16972</v>
      </c>
      <c r="F7469" s="236"/>
      <c r="G7469" s="236" t="s">
        <v>1493</v>
      </c>
      <c r="H7469" s="513">
        <v>54206.144999999997</v>
      </c>
      <c r="I7469" s="513">
        <v>30</v>
      </c>
      <c r="J7469" s="236">
        <v>0</v>
      </c>
      <c r="K7469" s="236">
        <v>0</v>
      </c>
      <c r="L7469" s="236">
        <v>0</v>
      </c>
      <c r="M7469" s="236">
        <v>0</v>
      </c>
      <c r="N7469" s="236">
        <v>0</v>
      </c>
      <c r="O7469" s="236">
        <v>0</v>
      </c>
      <c r="P7469" s="236">
        <v>0</v>
      </c>
      <c r="Q7469" s="236">
        <v>0</v>
      </c>
      <c r="R7469" s="16">
        <f t="shared" si="14"/>
        <v>54206.144999999997</v>
      </c>
      <c r="S7469" s="236">
        <v>30</v>
      </c>
      <c r="T7469" s="387" t="s">
        <v>9133</v>
      </c>
      <c r="U7469" s="236" t="s">
        <v>83</v>
      </c>
      <c r="V7469" s="388" t="s">
        <v>199</v>
      </c>
    </row>
    <row r="7470" spans="1:22" s="1" customFormat="1" ht="56.25" x14ac:dyDescent="0.3">
      <c r="A7470" s="16">
        <v>7465</v>
      </c>
      <c r="B7470" s="236" t="s">
        <v>11296</v>
      </c>
      <c r="C7470" s="236" t="s">
        <v>11297</v>
      </c>
      <c r="D7470" s="236" t="s">
        <v>11298</v>
      </c>
      <c r="E7470" s="236" t="s">
        <v>16973</v>
      </c>
      <c r="F7470" s="236"/>
      <c r="G7470" s="236" t="s">
        <v>1493</v>
      </c>
      <c r="H7470" s="513">
        <v>361374.3</v>
      </c>
      <c r="I7470" s="513">
        <v>200</v>
      </c>
      <c r="J7470" s="236">
        <v>0</v>
      </c>
      <c r="K7470" s="236">
        <v>0</v>
      </c>
      <c r="L7470" s="236">
        <v>0</v>
      </c>
      <c r="M7470" s="236">
        <v>0</v>
      </c>
      <c r="N7470" s="236">
        <v>0</v>
      </c>
      <c r="O7470" s="236">
        <v>0</v>
      </c>
      <c r="P7470" s="236">
        <v>0</v>
      </c>
      <c r="Q7470" s="236">
        <v>0</v>
      </c>
      <c r="R7470" s="16">
        <f t="shared" si="14"/>
        <v>361374.3</v>
      </c>
      <c r="S7470" s="236">
        <v>200</v>
      </c>
      <c r="T7470" s="387" t="s">
        <v>9133</v>
      </c>
      <c r="U7470" s="236" t="s">
        <v>83</v>
      </c>
      <c r="V7470" s="388" t="s">
        <v>199</v>
      </c>
    </row>
    <row r="7471" spans="1:22" s="1" customFormat="1" ht="56.25" x14ac:dyDescent="0.3">
      <c r="A7471" s="16">
        <v>7466</v>
      </c>
      <c r="B7471" s="236" t="s">
        <v>11296</v>
      </c>
      <c r="C7471" s="236" t="s">
        <v>11297</v>
      </c>
      <c r="D7471" s="236" t="s">
        <v>11298</v>
      </c>
      <c r="E7471" s="236" t="s">
        <v>16974</v>
      </c>
      <c r="F7471" s="236"/>
      <c r="G7471" s="236" t="s">
        <v>1493</v>
      </c>
      <c r="H7471" s="513">
        <v>271030.72499999998</v>
      </c>
      <c r="I7471" s="513">
        <v>150</v>
      </c>
      <c r="J7471" s="236">
        <v>0</v>
      </c>
      <c r="K7471" s="236">
        <v>0</v>
      </c>
      <c r="L7471" s="236">
        <v>0</v>
      </c>
      <c r="M7471" s="236">
        <v>0</v>
      </c>
      <c r="N7471" s="236">
        <v>0</v>
      </c>
      <c r="O7471" s="236">
        <v>0</v>
      </c>
      <c r="P7471" s="236">
        <v>0</v>
      </c>
      <c r="Q7471" s="236">
        <v>0</v>
      </c>
      <c r="R7471" s="16">
        <f t="shared" si="14"/>
        <v>271030.72499999998</v>
      </c>
      <c r="S7471" s="236">
        <v>150</v>
      </c>
      <c r="T7471" s="387" t="s">
        <v>9133</v>
      </c>
      <c r="U7471" s="236" t="s">
        <v>83</v>
      </c>
      <c r="V7471" s="388" t="s">
        <v>199</v>
      </c>
    </row>
    <row r="7472" spans="1:22" s="1" customFormat="1" ht="56.25" x14ac:dyDescent="0.3">
      <c r="A7472" s="16">
        <v>7467</v>
      </c>
      <c r="B7472" s="236" t="s">
        <v>11296</v>
      </c>
      <c r="C7472" s="236" t="s">
        <v>11297</v>
      </c>
      <c r="D7472" s="236" t="s">
        <v>11298</v>
      </c>
      <c r="E7472" s="236" t="s">
        <v>16975</v>
      </c>
      <c r="F7472" s="236"/>
      <c r="G7472" s="236" t="s">
        <v>1493</v>
      </c>
      <c r="H7472" s="513">
        <v>180687.15</v>
      </c>
      <c r="I7472" s="513">
        <v>100</v>
      </c>
      <c r="J7472" s="236">
        <v>0</v>
      </c>
      <c r="K7472" s="236">
        <v>0</v>
      </c>
      <c r="L7472" s="236">
        <v>0</v>
      </c>
      <c r="M7472" s="236">
        <v>0</v>
      </c>
      <c r="N7472" s="236">
        <v>0</v>
      </c>
      <c r="O7472" s="236">
        <v>0</v>
      </c>
      <c r="P7472" s="236">
        <v>0</v>
      </c>
      <c r="Q7472" s="236">
        <v>0</v>
      </c>
      <c r="R7472" s="16">
        <f t="shared" ref="R7472:R7535" si="15">H7472+J7472+L7472+N7472+P7472</f>
        <v>180687.15</v>
      </c>
      <c r="S7472" s="236">
        <v>100</v>
      </c>
      <c r="T7472" s="387" t="s">
        <v>9133</v>
      </c>
      <c r="U7472" s="236" t="s">
        <v>83</v>
      </c>
      <c r="V7472" s="388" t="s">
        <v>199</v>
      </c>
    </row>
    <row r="7473" spans="1:22" s="1" customFormat="1" ht="56.25" x14ac:dyDescent="0.3">
      <c r="A7473" s="16">
        <v>7468</v>
      </c>
      <c r="B7473" s="236" t="s">
        <v>16976</v>
      </c>
      <c r="C7473" s="236" t="s">
        <v>16977</v>
      </c>
      <c r="D7473" s="236" t="s">
        <v>16978</v>
      </c>
      <c r="E7473" s="236" t="s">
        <v>16979</v>
      </c>
      <c r="F7473" s="236"/>
      <c r="G7473" s="236" t="s">
        <v>1493</v>
      </c>
      <c r="H7473" s="513">
        <v>9450</v>
      </c>
      <c r="I7473" s="513">
        <v>6</v>
      </c>
      <c r="J7473" s="236">
        <v>0</v>
      </c>
      <c r="K7473" s="236">
        <v>0</v>
      </c>
      <c r="L7473" s="236">
        <v>0</v>
      </c>
      <c r="M7473" s="236">
        <v>0</v>
      </c>
      <c r="N7473" s="236">
        <v>0</v>
      </c>
      <c r="O7473" s="236">
        <v>0</v>
      </c>
      <c r="P7473" s="236">
        <v>0</v>
      </c>
      <c r="Q7473" s="236">
        <v>0</v>
      </c>
      <c r="R7473" s="16">
        <f t="shared" si="15"/>
        <v>9450</v>
      </c>
      <c r="S7473" s="236">
        <v>6</v>
      </c>
      <c r="T7473" s="387" t="s">
        <v>9133</v>
      </c>
      <c r="U7473" s="236" t="s">
        <v>83</v>
      </c>
      <c r="V7473" s="388" t="s">
        <v>199</v>
      </c>
    </row>
    <row r="7474" spans="1:22" s="1" customFormat="1" ht="56.25" x14ac:dyDescent="0.3">
      <c r="A7474" s="16">
        <v>7469</v>
      </c>
      <c r="B7474" s="236" t="s">
        <v>1607</v>
      </c>
      <c r="C7474" s="236" t="s">
        <v>1608</v>
      </c>
      <c r="D7474" s="236" t="s">
        <v>1609</v>
      </c>
      <c r="E7474" s="236" t="s">
        <v>16980</v>
      </c>
      <c r="F7474" s="236"/>
      <c r="G7474" s="236" t="s">
        <v>24</v>
      </c>
      <c r="H7474" s="513">
        <v>10117.254000000001</v>
      </c>
      <c r="I7474" s="513">
        <v>4</v>
      </c>
      <c r="J7474" s="236">
        <v>0</v>
      </c>
      <c r="K7474" s="236">
        <v>0</v>
      </c>
      <c r="L7474" s="236">
        <v>0</v>
      </c>
      <c r="M7474" s="236">
        <v>0</v>
      </c>
      <c r="N7474" s="236">
        <v>0</v>
      </c>
      <c r="O7474" s="236">
        <v>0</v>
      </c>
      <c r="P7474" s="236">
        <v>0</v>
      </c>
      <c r="Q7474" s="236">
        <v>0</v>
      </c>
      <c r="R7474" s="16">
        <f t="shared" si="15"/>
        <v>10117.254000000001</v>
      </c>
      <c r="S7474" s="236">
        <v>4</v>
      </c>
      <c r="T7474" s="387" t="s">
        <v>9133</v>
      </c>
      <c r="U7474" s="236" t="s">
        <v>83</v>
      </c>
      <c r="V7474" s="388" t="s">
        <v>199</v>
      </c>
    </row>
    <row r="7475" spans="1:22" s="1" customFormat="1" ht="56.25" x14ac:dyDescent="0.3">
      <c r="A7475" s="16">
        <v>7470</v>
      </c>
      <c r="B7475" s="236" t="s">
        <v>7070</v>
      </c>
      <c r="C7475" s="236" t="s">
        <v>7071</v>
      </c>
      <c r="D7475" s="236" t="s">
        <v>7072</v>
      </c>
      <c r="E7475" s="236" t="s">
        <v>16981</v>
      </c>
      <c r="F7475" s="236"/>
      <c r="G7475" s="236" t="s">
        <v>1664</v>
      </c>
      <c r="H7475" s="513">
        <v>79203.600000000006</v>
      </c>
      <c r="I7475" s="513">
        <v>600</v>
      </c>
      <c r="J7475" s="236">
        <v>0</v>
      </c>
      <c r="K7475" s="236">
        <v>0</v>
      </c>
      <c r="L7475" s="236">
        <v>0</v>
      </c>
      <c r="M7475" s="236">
        <v>0</v>
      </c>
      <c r="N7475" s="236">
        <v>0</v>
      </c>
      <c r="O7475" s="236">
        <v>0</v>
      </c>
      <c r="P7475" s="236">
        <v>0</v>
      </c>
      <c r="Q7475" s="236">
        <v>0</v>
      </c>
      <c r="R7475" s="16">
        <f t="shared" si="15"/>
        <v>79203.600000000006</v>
      </c>
      <c r="S7475" s="236">
        <v>600</v>
      </c>
      <c r="T7475" s="387" t="s">
        <v>9133</v>
      </c>
      <c r="U7475" s="236" t="s">
        <v>83</v>
      </c>
      <c r="V7475" s="388" t="s">
        <v>199</v>
      </c>
    </row>
    <row r="7476" spans="1:22" s="1" customFormat="1" ht="56.25" x14ac:dyDescent="0.3">
      <c r="A7476" s="16">
        <v>7471</v>
      </c>
      <c r="B7476" s="236" t="s">
        <v>7070</v>
      </c>
      <c r="C7476" s="236" t="s">
        <v>7071</v>
      </c>
      <c r="D7476" s="236" t="s">
        <v>7072</v>
      </c>
      <c r="E7476" s="236" t="s">
        <v>16982</v>
      </c>
      <c r="F7476" s="236"/>
      <c r="G7476" s="236" t="s">
        <v>1664</v>
      </c>
      <c r="H7476" s="513">
        <v>264012</v>
      </c>
      <c r="I7476" s="513">
        <v>2000</v>
      </c>
      <c r="J7476" s="236">
        <v>0</v>
      </c>
      <c r="K7476" s="236">
        <v>0</v>
      </c>
      <c r="L7476" s="236">
        <v>0</v>
      </c>
      <c r="M7476" s="236">
        <v>0</v>
      </c>
      <c r="N7476" s="236">
        <v>0</v>
      </c>
      <c r="O7476" s="236">
        <v>0</v>
      </c>
      <c r="P7476" s="236">
        <v>0</v>
      </c>
      <c r="Q7476" s="236">
        <v>0</v>
      </c>
      <c r="R7476" s="16">
        <f t="shared" si="15"/>
        <v>264012</v>
      </c>
      <c r="S7476" s="236">
        <v>2000</v>
      </c>
      <c r="T7476" s="387" t="s">
        <v>9133</v>
      </c>
      <c r="U7476" s="236" t="s">
        <v>83</v>
      </c>
      <c r="V7476" s="388" t="s">
        <v>199</v>
      </c>
    </row>
    <row r="7477" spans="1:22" s="1" customFormat="1" ht="56.25" x14ac:dyDescent="0.3">
      <c r="A7477" s="16">
        <v>7472</v>
      </c>
      <c r="B7477" s="236" t="s">
        <v>114</v>
      </c>
      <c r="C7477" s="236" t="s">
        <v>3656</v>
      </c>
      <c r="D7477" s="236" t="s">
        <v>1609</v>
      </c>
      <c r="E7477" s="236" t="s">
        <v>16983</v>
      </c>
      <c r="F7477" s="236"/>
      <c r="G7477" s="236" t="s">
        <v>24</v>
      </c>
      <c r="H7477" s="513">
        <v>6223.7490000000007</v>
      </c>
      <c r="I7477" s="513">
        <v>2</v>
      </c>
      <c r="J7477" s="236">
        <v>0</v>
      </c>
      <c r="K7477" s="236">
        <v>0</v>
      </c>
      <c r="L7477" s="236">
        <v>0</v>
      </c>
      <c r="M7477" s="236">
        <v>0</v>
      </c>
      <c r="N7477" s="236">
        <v>0</v>
      </c>
      <c r="O7477" s="236">
        <v>0</v>
      </c>
      <c r="P7477" s="236">
        <v>0</v>
      </c>
      <c r="Q7477" s="236">
        <v>0</v>
      </c>
      <c r="R7477" s="16">
        <f t="shared" si="15"/>
        <v>6223.7490000000007</v>
      </c>
      <c r="S7477" s="236">
        <v>2</v>
      </c>
      <c r="T7477" s="387" t="s">
        <v>9133</v>
      </c>
      <c r="U7477" s="236" t="s">
        <v>11267</v>
      </c>
      <c r="V7477" s="388" t="s">
        <v>199</v>
      </c>
    </row>
    <row r="7478" spans="1:22" s="1" customFormat="1" ht="56.25" x14ac:dyDescent="0.3">
      <c r="A7478" s="16">
        <v>7473</v>
      </c>
      <c r="B7478" s="236" t="s">
        <v>114</v>
      </c>
      <c r="C7478" s="236" t="s">
        <v>3656</v>
      </c>
      <c r="D7478" s="236" t="s">
        <v>1609</v>
      </c>
      <c r="E7478" s="236" t="s">
        <v>16984</v>
      </c>
      <c r="F7478" s="236"/>
      <c r="G7478" s="236" t="s">
        <v>24</v>
      </c>
      <c r="H7478" s="513">
        <v>31118.745000000003</v>
      </c>
      <c r="I7478" s="513">
        <v>10</v>
      </c>
      <c r="J7478" s="236">
        <v>0</v>
      </c>
      <c r="K7478" s="236">
        <v>0</v>
      </c>
      <c r="L7478" s="236">
        <v>0</v>
      </c>
      <c r="M7478" s="236">
        <v>0</v>
      </c>
      <c r="N7478" s="236">
        <v>0</v>
      </c>
      <c r="O7478" s="236">
        <v>0</v>
      </c>
      <c r="P7478" s="236">
        <v>0</v>
      </c>
      <c r="Q7478" s="236">
        <v>0</v>
      </c>
      <c r="R7478" s="16">
        <f t="shared" si="15"/>
        <v>31118.745000000003</v>
      </c>
      <c r="S7478" s="236">
        <v>10</v>
      </c>
      <c r="T7478" s="387" t="s">
        <v>9133</v>
      </c>
      <c r="U7478" s="236" t="s">
        <v>11267</v>
      </c>
      <c r="V7478" s="388" t="s">
        <v>199</v>
      </c>
    </row>
    <row r="7479" spans="1:22" s="1" customFormat="1" ht="56.25" x14ac:dyDescent="0.3">
      <c r="A7479" s="16">
        <v>7474</v>
      </c>
      <c r="B7479" s="236" t="s">
        <v>114</v>
      </c>
      <c r="C7479" s="236" t="s">
        <v>3656</v>
      </c>
      <c r="D7479" s="236" t="s">
        <v>1609</v>
      </c>
      <c r="E7479" s="236" t="s">
        <v>16984</v>
      </c>
      <c r="F7479" s="236"/>
      <c r="G7479" s="236" t="s">
        <v>24</v>
      </c>
      <c r="H7479" s="513">
        <v>31118.745000000003</v>
      </c>
      <c r="I7479" s="513">
        <v>10</v>
      </c>
      <c r="J7479" s="236">
        <v>0</v>
      </c>
      <c r="K7479" s="236">
        <v>0</v>
      </c>
      <c r="L7479" s="236">
        <v>0</v>
      </c>
      <c r="M7479" s="236">
        <v>0</v>
      </c>
      <c r="N7479" s="236">
        <v>0</v>
      </c>
      <c r="O7479" s="236">
        <v>0</v>
      </c>
      <c r="P7479" s="236">
        <v>0</v>
      </c>
      <c r="Q7479" s="236">
        <v>0</v>
      </c>
      <c r="R7479" s="16">
        <f t="shared" si="15"/>
        <v>31118.745000000003</v>
      </c>
      <c r="S7479" s="236">
        <v>10</v>
      </c>
      <c r="T7479" s="387" t="s">
        <v>9133</v>
      </c>
      <c r="U7479" s="236" t="s">
        <v>11267</v>
      </c>
      <c r="V7479" s="388" t="s">
        <v>199</v>
      </c>
    </row>
    <row r="7480" spans="1:22" s="1" customFormat="1" ht="56.25" x14ac:dyDescent="0.3">
      <c r="A7480" s="16">
        <v>7475</v>
      </c>
      <c r="B7480" s="236" t="s">
        <v>114</v>
      </c>
      <c r="C7480" s="236" t="s">
        <v>3656</v>
      </c>
      <c r="D7480" s="236" t="s">
        <v>1609</v>
      </c>
      <c r="E7480" s="236" t="s">
        <v>16985</v>
      </c>
      <c r="F7480" s="236"/>
      <c r="G7480" s="236" t="s">
        <v>24</v>
      </c>
      <c r="H7480" s="513">
        <v>10891.560750000001</v>
      </c>
      <c r="I7480" s="513">
        <v>3.5</v>
      </c>
      <c r="J7480" s="236">
        <v>0</v>
      </c>
      <c r="K7480" s="236">
        <v>0</v>
      </c>
      <c r="L7480" s="236">
        <v>0</v>
      </c>
      <c r="M7480" s="236">
        <v>0</v>
      </c>
      <c r="N7480" s="236">
        <v>0</v>
      </c>
      <c r="O7480" s="236">
        <v>0</v>
      </c>
      <c r="P7480" s="236">
        <v>0</v>
      </c>
      <c r="Q7480" s="236">
        <v>0</v>
      </c>
      <c r="R7480" s="16">
        <f t="shared" si="15"/>
        <v>10891.560750000001</v>
      </c>
      <c r="S7480" s="236">
        <v>3.5</v>
      </c>
      <c r="T7480" s="387" t="s">
        <v>9133</v>
      </c>
      <c r="U7480" s="236" t="s">
        <v>11267</v>
      </c>
      <c r="V7480" s="388" t="s">
        <v>199</v>
      </c>
    </row>
    <row r="7481" spans="1:22" s="1" customFormat="1" ht="56.25" x14ac:dyDescent="0.3">
      <c r="A7481" s="16">
        <v>7476</v>
      </c>
      <c r="B7481" s="236" t="s">
        <v>114</v>
      </c>
      <c r="C7481" s="236" t="s">
        <v>115</v>
      </c>
      <c r="D7481" s="236" t="s">
        <v>116</v>
      </c>
      <c r="E7481" s="236" t="s">
        <v>16986</v>
      </c>
      <c r="F7481" s="236"/>
      <c r="G7481" s="236" t="s">
        <v>24</v>
      </c>
      <c r="H7481" s="513">
        <v>13884.1479</v>
      </c>
      <c r="I7481" s="513">
        <v>1.8</v>
      </c>
      <c r="J7481" s="236">
        <v>0</v>
      </c>
      <c r="K7481" s="236">
        <v>0</v>
      </c>
      <c r="L7481" s="236">
        <v>0</v>
      </c>
      <c r="M7481" s="236">
        <v>0</v>
      </c>
      <c r="N7481" s="236">
        <v>0</v>
      </c>
      <c r="O7481" s="236">
        <v>0</v>
      </c>
      <c r="P7481" s="236">
        <v>0</v>
      </c>
      <c r="Q7481" s="236">
        <v>0</v>
      </c>
      <c r="R7481" s="16">
        <f t="shared" si="15"/>
        <v>13884.1479</v>
      </c>
      <c r="S7481" s="236">
        <v>1.8</v>
      </c>
      <c r="T7481" s="387" t="s">
        <v>9133</v>
      </c>
      <c r="U7481" s="236" t="s">
        <v>11267</v>
      </c>
      <c r="V7481" s="388" t="s">
        <v>199</v>
      </c>
    </row>
    <row r="7482" spans="1:22" s="1" customFormat="1" ht="56.25" x14ac:dyDescent="0.3">
      <c r="A7482" s="16">
        <v>7477</v>
      </c>
      <c r="B7482" s="236" t="s">
        <v>114</v>
      </c>
      <c r="C7482" s="236" t="s">
        <v>115</v>
      </c>
      <c r="D7482" s="236" t="s">
        <v>116</v>
      </c>
      <c r="E7482" s="236" t="s">
        <v>16987</v>
      </c>
      <c r="F7482" s="236"/>
      <c r="G7482" s="236" t="s">
        <v>24</v>
      </c>
      <c r="H7482" s="513">
        <v>76085.149999999994</v>
      </c>
      <c r="I7482" s="513">
        <v>20</v>
      </c>
      <c r="J7482" s="236">
        <v>0</v>
      </c>
      <c r="K7482" s="236">
        <v>0</v>
      </c>
      <c r="L7482" s="236">
        <v>0</v>
      </c>
      <c r="M7482" s="236">
        <v>0</v>
      </c>
      <c r="N7482" s="236">
        <v>0</v>
      </c>
      <c r="O7482" s="236">
        <v>0</v>
      </c>
      <c r="P7482" s="236">
        <v>0</v>
      </c>
      <c r="Q7482" s="236">
        <v>0</v>
      </c>
      <c r="R7482" s="16">
        <f t="shared" si="15"/>
        <v>76085.149999999994</v>
      </c>
      <c r="S7482" s="236">
        <v>20</v>
      </c>
      <c r="T7482" s="387" t="s">
        <v>9133</v>
      </c>
      <c r="U7482" s="236" t="s">
        <v>11267</v>
      </c>
      <c r="V7482" s="388" t="s">
        <v>199</v>
      </c>
    </row>
    <row r="7483" spans="1:22" s="1" customFormat="1" ht="56.25" x14ac:dyDescent="0.3">
      <c r="A7483" s="16">
        <v>7478</v>
      </c>
      <c r="B7483" s="236" t="s">
        <v>114</v>
      </c>
      <c r="C7483" s="236" t="s">
        <v>115</v>
      </c>
      <c r="D7483" s="236" t="s">
        <v>116</v>
      </c>
      <c r="E7483" s="236" t="s">
        <v>16988</v>
      </c>
      <c r="F7483" s="236"/>
      <c r="G7483" s="236" t="s">
        <v>24</v>
      </c>
      <c r="H7483" s="513">
        <v>3008.502</v>
      </c>
      <c r="I7483" s="513">
        <v>28</v>
      </c>
      <c r="J7483" s="236">
        <v>0</v>
      </c>
      <c r="K7483" s="236">
        <v>0</v>
      </c>
      <c r="L7483" s="236">
        <v>0</v>
      </c>
      <c r="M7483" s="236">
        <v>0</v>
      </c>
      <c r="N7483" s="236">
        <v>0</v>
      </c>
      <c r="O7483" s="236">
        <v>0</v>
      </c>
      <c r="P7483" s="236">
        <v>0</v>
      </c>
      <c r="Q7483" s="236">
        <v>0</v>
      </c>
      <c r="R7483" s="16">
        <f t="shared" si="15"/>
        <v>3008.502</v>
      </c>
      <c r="S7483" s="236">
        <v>28</v>
      </c>
      <c r="T7483" s="387" t="s">
        <v>9133</v>
      </c>
      <c r="U7483" s="236" t="s">
        <v>11267</v>
      </c>
      <c r="V7483" s="388" t="s">
        <v>199</v>
      </c>
    </row>
    <row r="7484" spans="1:22" s="1" customFormat="1" ht="56.25" x14ac:dyDescent="0.3">
      <c r="A7484" s="16">
        <v>7479</v>
      </c>
      <c r="B7484" s="236" t="s">
        <v>114</v>
      </c>
      <c r="C7484" s="236" t="s">
        <v>3656</v>
      </c>
      <c r="D7484" s="236" t="s">
        <v>1609</v>
      </c>
      <c r="E7484" s="236" t="s">
        <v>16989</v>
      </c>
      <c r="F7484" s="236"/>
      <c r="G7484" s="236" t="s">
        <v>24</v>
      </c>
      <c r="H7484" s="513">
        <v>3111.8745000000004</v>
      </c>
      <c r="I7484" s="513">
        <v>1</v>
      </c>
      <c r="J7484" s="236">
        <v>0</v>
      </c>
      <c r="K7484" s="236">
        <v>0</v>
      </c>
      <c r="L7484" s="236">
        <v>0</v>
      </c>
      <c r="M7484" s="236">
        <v>0</v>
      </c>
      <c r="N7484" s="236">
        <v>0</v>
      </c>
      <c r="O7484" s="236">
        <v>0</v>
      </c>
      <c r="P7484" s="236">
        <v>0</v>
      </c>
      <c r="Q7484" s="236">
        <v>0</v>
      </c>
      <c r="R7484" s="16">
        <f t="shared" si="15"/>
        <v>3111.8745000000004</v>
      </c>
      <c r="S7484" s="236">
        <v>1</v>
      </c>
      <c r="T7484" s="387" t="s">
        <v>9133</v>
      </c>
      <c r="U7484" s="236" t="s">
        <v>11267</v>
      </c>
      <c r="V7484" s="388" t="s">
        <v>199</v>
      </c>
    </row>
    <row r="7485" spans="1:22" s="1" customFormat="1" ht="56.25" x14ac:dyDescent="0.3">
      <c r="A7485" s="16">
        <v>7480</v>
      </c>
      <c r="B7485" s="236" t="s">
        <v>114</v>
      </c>
      <c r="C7485" s="236" t="s">
        <v>3656</v>
      </c>
      <c r="D7485" s="236" t="s">
        <v>1609</v>
      </c>
      <c r="E7485" s="236" t="s">
        <v>16990</v>
      </c>
      <c r="F7485" s="236"/>
      <c r="G7485" s="236" t="s">
        <v>24</v>
      </c>
      <c r="H7485" s="513">
        <v>6223.7490000000007</v>
      </c>
      <c r="I7485" s="513">
        <v>2</v>
      </c>
      <c r="J7485" s="236">
        <v>0</v>
      </c>
      <c r="K7485" s="236">
        <v>0</v>
      </c>
      <c r="L7485" s="236">
        <v>0</v>
      </c>
      <c r="M7485" s="236">
        <v>0</v>
      </c>
      <c r="N7485" s="236">
        <v>0</v>
      </c>
      <c r="O7485" s="236">
        <v>0</v>
      </c>
      <c r="P7485" s="236">
        <v>0</v>
      </c>
      <c r="Q7485" s="236">
        <v>0</v>
      </c>
      <c r="R7485" s="16">
        <f t="shared" si="15"/>
        <v>6223.7490000000007</v>
      </c>
      <c r="S7485" s="236">
        <v>2</v>
      </c>
      <c r="T7485" s="387" t="s">
        <v>9133</v>
      </c>
      <c r="U7485" s="236" t="s">
        <v>11267</v>
      </c>
      <c r="V7485" s="388" t="s">
        <v>199</v>
      </c>
    </row>
    <row r="7486" spans="1:22" s="1" customFormat="1" ht="56.25" x14ac:dyDescent="0.3">
      <c r="A7486" s="16">
        <v>7481</v>
      </c>
      <c r="B7486" s="236" t="s">
        <v>114</v>
      </c>
      <c r="C7486" s="236" t="s">
        <v>115</v>
      </c>
      <c r="D7486" s="236" t="s">
        <v>116</v>
      </c>
      <c r="E7486" s="236" t="s">
        <v>16988</v>
      </c>
      <c r="F7486" s="236"/>
      <c r="G7486" s="236" t="s">
        <v>24</v>
      </c>
      <c r="H7486" s="513">
        <v>3223.4</v>
      </c>
      <c r="I7486" s="513">
        <v>30</v>
      </c>
      <c r="J7486" s="236">
        <v>0</v>
      </c>
      <c r="K7486" s="236">
        <v>0</v>
      </c>
      <c r="L7486" s="236">
        <v>0</v>
      </c>
      <c r="M7486" s="236">
        <v>0</v>
      </c>
      <c r="N7486" s="236">
        <v>0</v>
      </c>
      <c r="O7486" s="236">
        <v>0</v>
      </c>
      <c r="P7486" s="236">
        <v>0</v>
      </c>
      <c r="Q7486" s="236">
        <v>0</v>
      </c>
      <c r="R7486" s="16">
        <f t="shared" si="15"/>
        <v>3223.4</v>
      </c>
      <c r="S7486" s="236">
        <v>30</v>
      </c>
      <c r="T7486" s="387" t="s">
        <v>9133</v>
      </c>
      <c r="U7486" s="236" t="s">
        <v>11267</v>
      </c>
      <c r="V7486" s="388" t="s">
        <v>199</v>
      </c>
    </row>
    <row r="7487" spans="1:22" s="1" customFormat="1" ht="56.25" x14ac:dyDescent="0.3">
      <c r="A7487" s="16">
        <v>7482</v>
      </c>
      <c r="B7487" s="236" t="s">
        <v>114</v>
      </c>
      <c r="C7487" s="236" t="s">
        <v>3656</v>
      </c>
      <c r="D7487" s="236" t="s">
        <v>1609</v>
      </c>
      <c r="E7487" s="236" t="s">
        <v>16991</v>
      </c>
      <c r="F7487" s="236"/>
      <c r="G7487" s="236" t="s">
        <v>24</v>
      </c>
      <c r="H7487" s="513">
        <v>15559.372500000001</v>
      </c>
      <c r="I7487" s="513">
        <v>5</v>
      </c>
      <c r="J7487" s="236">
        <v>0</v>
      </c>
      <c r="K7487" s="236">
        <v>0</v>
      </c>
      <c r="L7487" s="236">
        <v>0</v>
      </c>
      <c r="M7487" s="236">
        <v>0</v>
      </c>
      <c r="N7487" s="236">
        <v>0</v>
      </c>
      <c r="O7487" s="236">
        <v>0</v>
      </c>
      <c r="P7487" s="236">
        <v>0</v>
      </c>
      <c r="Q7487" s="236">
        <v>0</v>
      </c>
      <c r="R7487" s="16">
        <f t="shared" si="15"/>
        <v>15559.372500000001</v>
      </c>
      <c r="S7487" s="236">
        <v>5</v>
      </c>
      <c r="T7487" s="387" t="s">
        <v>9133</v>
      </c>
      <c r="U7487" s="236" t="s">
        <v>11267</v>
      </c>
      <c r="V7487" s="388" t="s">
        <v>199</v>
      </c>
    </row>
    <row r="7488" spans="1:22" s="1" customFormat="1" ht="56.25" x14ac:dyDescent="0.3">
      <c r="A7488" s="16">
        <v>7483</v>
      </c>
      <c r="B7488" s="236" t="s">
        <v>114</v>
      </c>
      <c r="C7488" s="236" t="s">
        <v>3656</v>
      </c>
      <c r="D7488" s="236" t="s">
        <v>1609</v>
      </c>
      <c r="E7488" s="236" t="s">
        <v>16985</v>
      </c>
      <c r="F7488" s="236"/>
      <c r="G7488" s="236" t="s">
        <v>24</v>
      </c>
      <c r="H7488" s="513">
        <v>3111.8745000000004</v>
      </c>
      <c r="I7488" s="513">
        <v>1</v>
      </c>
      <c r="J7488" s="236">
        <v>0</v>
      </c>
      <c r="K7488" s="236">
        <v>0</v>
      </c>
      <c r="L7488" s="236">
        <v>0</v>
      </c>
      <c r="M7488" s="236">
        <v>0</v>
      </c>
      <c r="N7488" s="236">
        <v>0</v>
      </c>
      <c r="O7488" s="236">
        <v>0</v>
      </c>
      <c r="P7488" s="236">
        <v>0</v>
      </c>
      <c r="Q7488" s="236">
        <v>0</v>
      </c>
      <c r="R7488" s="16">
        <f t="shared" si="15"/>
        <v>3111.8745000000004</v>
      </c>
      <c r="S7488" s="236">
        <v>1</v>
      </c>
      <c r="T7488" s="387" t="s">
        <v>9133</v>
      </c>
      <c r="U7488" s="236" t="s">
        <v>11267</v>
      </c>
      <c r="V7488" s="388" t="s">
        <v>199</v>
      </c>
    </row>
    <row r="7489" spans="1:22" s="1" customFormat="1" ht="56.25" x14ac:dyDescent="0.3">
      <c r="A7489" s="16">
        <v>7484</v>
      </c>
      <c r="B7489" s="236" t="s">
        <v>598</v>
      </c>
      <c r="C7489" s="236" t="s">
        <v>599</v>
      </c>
      <c r="D7489" s="236" t="s">
        <v>600</v>
      </c>
      <c r="E7489" s="236" t="s">
        <v>16992</v>
      </c>
      <c r="F7489" s="236"/>
      <c r="G7489" s="236" t="s">
        <v>1493</v>
      </c>
      <c r="H7489" s="513">
        <v>139729.989</v>
      </c>
      <c r="I7489" s="513">
        <v>1</v>
      </c>
      <c r="J7489" s="236">
        <v>0</v>
      </c>
      <c r="K7489" s="236">
        <v>0</v>
      </c>
      <c r="L7489" s="236">
        <v>0</v>
      </c>
      <c r="M7489" s="236">
        <v>0</v>
      </c>
      <c r="N7489" s="236">
        <v>0</v>
      </c>
      <c r="O7489" s="236">
        <v>0</v>
      </c>
      <c r="P7489" s="236">
        <v>0</v>
      </c>
      <c r="Q7489" s="236">
        <v>0</v>
      </c>
      <c r="R7489" s="16">
        <f t="shared" si="15"/>
        <v>139729.989</v>
      </c>
      <c r="S7489" s="236">
        <v>1</v>
      </c>
      <c r="T7489" s="387" t="s">
        <v>9133</v>
      </c>
      <c r="U7489" s="236" t="s">
        <v>11267</v>
      </c>
      <c r="V7489" s="388" t="s">
        <v>199</v>
      </c>
    </row>
    <row r="7490" spans="1:22" s="1" customFormat="1" ht="56.25" x14ac:dyDescent="0.3">
      <c r="A7490" s="16">
        <v>7485</v>
      </c>
      <c r="B7490" s="236" t="s">
        <v>598</v>
      </c>
      <c r="C7490" s="236" t="s">
        <v>4177</v>
      </c>
      <c r="D7490" s="236" t="s">
        <v>4178</v>
      </c>
      <c r="E7490" s="236" t="s">
        <v>16993</v>
      </c>
      <c r="F7490" s="236"/>
      <c r="G7490" s="236" t="s">
        <v>1493</v>
      </c>
      <c r="H7490" s="513">
        <v>77683.137000000002</v>
      </c>
      <c r="I7490" s="513">
        <v>1</v>
      </c>
      <c r="J7490" s="236">
        <v>0</v>
      </c>
      <c r="K7490" s="236">
        <v>0</v>
      </c>
      <c r="L7490" s="236">
        <v>0</v>
      </c>
      <c r="M7490" s="236">
        <v>0</v>
      </c>
      <c r="N7490" s="236">
        <v>0</v>
      </c>
      <c r="O7490" s="236">
        <v>0</v>
      </c>
      <c r="P7490" s="236">
        <v>0</v>
      </c>
      <c r="Q7490" s="236">
        <v>0</v>
      </c>
      <c r="R7490" s="16">
        <f t="shared" si="15"/>
        <v>77683.137000000002</v>
      </c>
      <c r="S7490" s="236">
        <v>1</v>
      </c>
      <c r="T7490" s="387" t="s">
        <v>9133</v>
      </c>
      <c r="U7490" s="236" t="s">
        <v>11267</v>
      </c>
      <c r="V7490" s="388" t="s">
        <v>199</v>
      </c>
    </row>
    <row r="7491" spans="1:22" s="1" customFormat="1" ht="56.25" x14ac:dyDescent="0.3">
      <c r="A7491" s="16">
        <v>7486</v>
      </c>
      <c r="B7491" s="236" t="s">
        <v>598</v>
      </c>
      <c r="C7491" s="236" t="s">
        <v>4177</v>
      </c>
      <c r="D7491" s="236" t="s">
        <v>4178</v>
      </c>
      <c r="E7491" s="236" t="s">
        <v>16994</v>
      </c>
      <c r="F7491" s="236"/>
      <c r="G7491" s="236" t="s">
        <v>1493</v>
      </c>
      <c r="H7491" s="513">
        <v>77683.137000000002</v>
      </c>
      <c r="I7491" s="513">
        <v>1</v>
      </c>
      <c r="J7491" s="236">
        <v>0</v>
      </c>
      <c r="K7491" s="236">
        <v>0</v>
      </c>
      <c r="L7491" s="236">
        <v>0</v>
      </c>
      <c r="M7491" s="236">
        <v>0</v>
      </c>
      <c r="N7491" s="236">
        <v>0</v>
      </c>
      <c r="O7491" s="236">
        <v>0</v>
      </c>
      <c r="P7491" s="236">
        <v>0</v>
      </c>
      <c r="Q7491" s="236">
        <v>0</v>
      </c>
      <c r="R7491" s="16">
        <f t="shared" si="15"/>
        <v>77683.137000000002</v>
      </c>
      <c r="S7491" s="236">
        <v>1</v>
      </c>
      <c r="T7491" s="387" t="s">
        <v>9133</v>
      </c>
      <c r="U7491" s="236" t="s">
        <v>11267</v>
      </c>
      <c r="V7491" s="388" t="s">
        <v>199</v>
      </c>
    </row>
    <row r="7492" spans="1:22" s="1" customFormat="1" ht="56.25" x14ac:dyDescent="0.3">
      <c r="A7492" s="16">
        <v>7487</v>
      </c>
      <c r="B7492" s="236" t="s">
        <v>598</v>
      </c>
      <c r="C7492" s="236" t="s">
        <v>16995</v>
      </c>
      <c r="D7492" s="236" t="s">
        <v>16996</v>
      </c>
      <c r="E7492" s="236" t="s">
        <v>16997</v>
      </c>
      <c r="F7492" s="236"/>
      <c r="G7492" s="236" t="s">
        <v>1493</v>
      </c>
      <c r="H7492" s="513">
        <v>83815.599000000002</v>
      </c>
      <c r="I7492" s="513">
        <v>2</v>
      </c>
      <c r="J7492" s="236">
        <v>0</v>
      </c>
      <c r="K7492" s="236">
        <v>0</v>
      </c>
      <c r="L7492" s="236">
        <v>0</v>
      </c>
      <c r="M7492" s="236">
        <v>0</v>
      </c>
      <c r="N7492" s="236">
        <v>0</v>
      </c>
      <c r="O7492" s="236">
        <v>0</v>
      </c>
      <c r="P7492" s="236">
        <v>0</v>
      </c>
      <c r="Q7492" s="236">
        <v>0</v>
      </c>
      <c r="R7492" s="16">
        <f t="shared" si="15"/>
        <v>83815.599000000002</v>
      </c>
      <c r="S7492" s="236">
        <v>2</v>
      </c>
      <c r="T7492" s="387" t="s">
        <v>9133</v>
      </c>
      <c r="U7492" s="236" t="s">
        <v>11267</v>
      </c>
      <c r="V7492" s="388" t="s">
        <v>199</v>
      </c>
    </row>
    <row r="7493" spans="1:22" s="1" customFormat="1" ht="56.25" x14ac:dyDescent="0.3">
      <c r="A7493" s="16">
        <v>7488</v>
      </c>
      <c r="B7493" s="236" t="s">
        <v>598</v>
      </c>
      <c r="C7493" s="236" t="s">
        <v>599</v>
      </c>
      <c r="D7493" s="236" t="s">
        <v>600</v>
      </c>
      <c r="E7493" s="236" t="s">
        <v>16998</v>
      </c>
      <c r="F7493" s="236"/>
      <c r="G7493" s="236" t="s">
        <v>1493</v>
      </c>
      <c r="H7493" s="513">
        <v>139729.989</v>
      </c>
      <c r="I7493" s="513">
        <v>1</v>
      </c>
      <c r="J7493" s="236">
        <v>0</v>
      </c>
      <c r="K7493" s="236">
        <v>0</v>
      </c>
      <c r="L7493" s="236">
        <v>0</v>
      </c>
      <c r="M7493" s="236">
        <v>0</v>
      </c>
      <c r="N7493" s="236">
        <v>0</v>
      </c>
      <c r="O7493" s="236">
        <v>0</v>
      </c>
      <c r="P7493" s="236">
        <v>0</v>
      </c>
      <c r="Q7493" s="236">
        <v>0</v>
      </c>
      <c r="R7493" s="16">
        <f t="shared" si="15"/>
        <v>139729.989</v>
      </c>
      <c r="S7493" s="236">
        <v>1</v>
      </c>
      <c r="T7493" s="387" t="s">
        <v>9133</v>
      </c>
      <c r="U7493" s="236" t="s">
        <v>11267</v>
      </c>
      <c r="V7493" s="388" t="s">
        <v>199</v>
      </c>
    </row>
    <row r="7494" spans="1:22" s="1" customFormat="1" ht="56.25" x14ac:dyDescent="0.3">
      <c r="A7494" s="16">
        <v>7489</v>
      </c>
      <c r="B7494" s="236" t="s">
        <v>4958</v>
      </c>
      <c r="C7494" s="236" t="s">
        <v>11299</v>
      </c>
      <c r="D7494" s="236" t="s">
        <v>11300</v>
      </c>
      <c r="E7494" s="236" t="s">
        <v>16999</v>
      </c>
      <c r="F7494" s="236"/>
      <c r="G7494" s="236" t="s">
        <v>281</v>
      </c>
      <c r="H7494" s="513">
        <v>204306.228</v>
      </c>
      <c r="I7494" s="513">
        <v>53.5</v>
      </c>
      <c r="J7494" s="236">
        <v>0</v>
      </c>
      <c r="K7494" s="236">
        <v>0</v>
      </c>
      <c r="L7494" s="236">
        <v>0</v>
      </c>
      <c r="M7494" s="236">
        <v>0</v>
      </c>
      <c r="N7494" s="236">
        <v>0</v>
      </c>
      <c r="O7494" s="236">
        <v>0</v>
      </c>
      <c r="P7494" s="236">
        <v>0</v>
      </c>
      <c r="Q7494" s="236">
        <v>0</v>
      </c>
      <c r="R7494" s="16">
        <f t="shared" si="15"/>
        <v>204306.228</v>
      </c>
      <c r="S7494" s="236">
        <v>53.5</v>
      </c>
      <c r="T7494" s="387" t="s">
        <v>9133</v>
      </c>
      <c r="U7494" s="236" t="s">
        <v>11267</v>
      </c>
      <c r="V7494" s="388" t="s">
        <v>199</v>
      </c>
    </row>
    <row r="7495" spans="1:22" s="1" customFormat="1" ht="56.25" x14ac:dyDescent="0.3">
      <c r="A7495" s="16">
        <v>7490</v>
      </c>
      <c r="B7495" s="236" t="s">
        <v>17000</v>
      </c>
      <c r="C7495" s="236" t="s">
        <v>17001</v>
      </c>
      <c r="D7495" s="236" t="s">
        <v>17002</v>
      </c>
      <c r="E7495" s="236" t="s">
        <v>17003</v>
      </c>
      <c r="F7495" s="236"/>
      <c r="G7495" s="236" t="s">
        <v>281</v>
      </c>
      <c r="H7495" s="513">
        <v>34650</v>
      </c>
      <c r="I7495" s="513">
        <v>24</v>
      </c>
      <c r="J7495" s="236">
        <v>0</v>
      </c>
      <c r="K7495" s="236">
        <v>0</v>
      </c>
      <c r="L7495" s="236">
        <v>0</v>
      </c>
      <c r="M7495" s="236">
        <v>0</v>
      </c>
      <c r="N7495" s="236">
        <v>0</v>
      </c>
      <c r="O7495" s="236">
        <v>0</v>
      </c>
      <c r="P7495" s="236">
        <v>0</v>
      </c>
      <c r="Q7495" s="236">
        <v>0</v>
      </c>
      <c r="R7495" s="16">
        <f t="shared" si="15"/>
        <v>34650</v>
      </c>
      <c r="S7495" s="236">
        <v>24</v>
      </c>
      <c r="T7495" s="387" t="s">
        <v>9133</v>
      </c>
      <c r="U7495" s="236" t="s">
        <v>11267</v>
      </c>
      <c r="V7495" s="388" t="s">
        <v>199</v>
      </c>
    </row>
    <row r="7496" spans="1:22" s="1" customFormat="1" ht="56.25" x14ac:dyDescent="0.3">
      <c r="A7496" s="16">
        <v>7491</v>
      </c>
      <c r="B7496" s="236" t="s">
        <v>17000</v>
      </c>
      <c r="C7496" s="236" t="s">
        <v>17004</v>
      </c>
      <c r="D7496" s="236" t="s">
        <v>17005</v>
      </c>
      <c r="E7496" s="236" t="s">
        <v>17006</v>
      </c>
      <c r="F7496" s="236"/>
      <c r="G7496" s="236" t="s">
        <v>281</v>
      </c>
      <c r="H7496" s="513">
        <v>56265.3</v>
      </c>
      <c r="I7496" s="513">
        <v>39</v>
      </c>
      <c r="J7496" s="236">
        <v>0</v>
      </c>
      <c r="K7496" s="236">
        <v>0</v>
      </c>
      <c r="L7496" s="236">
        <v>0</v>
      </c>
      <c r="M7496" s="236">
        <v>0</v>
      </c>
      <c r="N7496" s="236">
        <v>0</v>
      </c>
      <c r="O7496" s="236">
        <v>0</v>
      </c>
      <c r="P7496" s="236">
        <v>0</v>
      </c>
      <c r="Q7496" s="236">
        <v>0</v>
      </c>
      <c r="R7496" s="16">
        <f t="shared" si="15"/>
        <v>56265.3</v>
      </c>
      <c r="S7496" s="236">
        <v>39</v>
      </c>
      <c r="T7496" s="387" t="s">
        <v>9133</v>
      </c>
      <c r="U7496" s="236" t="s">
        <v>11267</v>
      </c>
      <c r="V7496" s="388" t="s">
        <v>199</v>
      </c>
    </row>
    <row r="7497" spans="1:22" s="1" customFormat="1" ht="56.25" x14ac:dyDescent="0.3">
      <c r="A7497" s="16">
        <v>7492</v>
      </c>
      <c r="B7497" s="236" t="s">
        <v>5681</v>
      </c>
      <c r="C7497" s="236" t="s">
        <v>17007</v>
      </c>
      <c r="D7497" s="236" t="s">
        <v>17008</v>
      </c>
      <c r="E7497" s="236" t="s">
        <v>17009</v>
      </c>
      <c r="F7497" s="236"/>
      <c r="G7497" s="236" t="s">
        <v>1493</v>
      </c>
      <c r="H7497" s="513">
        <v>8394.0150000000012</v>
      </c>
      <c r="I7497" s="513">
        <v>1</v>
      </c>
      <c r="J7497" s="236">
        <v>0</v>
      </c>
      <c r="K7497" s="236">
        <v>0</v>
      </c>
      <c r="L7497" s="236">
        <v>0</v>
      </c>
      <c r="M7497" s="236">
        <v>0</v>
      </c>
      <c r="N7497" s="236">
        <v>0</v>
      </c>
      <c r="O7497" s="236">
        <v>0</v>
      </c>
      <c r="P7497" s="236">
        <v>0</v>
      </c>
      <c r="Q7497" s="236">
        <v>0</v>
      </c>
      <c r="R7497" s="16">
        <f t="shared" si="15"/>
        <v>8394.0150000000012</v>
      </c>
      <c r="S7497" s="236">
        <v>1</v>
      </c>
      <c r="T7497" s="387" t="s">
        <v>9133</v>
      </c>
      <c r="U7497" s="236" t="s">
        <v>11267</v>
      </c>
      <c r="V7497" s="388" t="s">
        <v>199</v>
      </c>
    </row>
    <row r="7498" spans="1:22" s="1" customFormat="1" ht="56.25" x14ac:dyDescent="0.3">
      <c r="A7498" s="16">
        <v>7493</v>
      </c>
      <c r="B7498" s="236" t="s">
        <v>5681</v>
      </c>
      <c r="C7498" s="236" t="s">
        <v>17007</v>
      </c>
      <c r="D7498" s="236" t="s">
        <v>17008</v>
      </c>
      <c r="E7498" s="236" t="s">
        <v>17010</v>
      </c>
      <c r="F7498" s="236"/>
      <c r="G7498" s="236" t="s">
        <v>1493</v>
      </c>
      <c r="H7498" s="513">
        <v>8394.0150000000012</v>
      </c>
      <c r="I7498" s="513">
        <v>1</v>
      </c>
      <c r="J7498" s="236">
        <v>0</v>
      </c>
      <c r="K7498" s="236">
        <v>0</v>
      </c>
      <c r="L7498" s="236">
        <v>0</v>
      </c>
      <c r="M7498" s="236">
        <v>0</v>
      </c>
      <c r="N7498" s="236">
        <v>0</v>
      </c>
      <c r="O7498" s="236">
        <v>0</v>
      </c>
      <c r="P7498" s="236">
        <v>0</v>
      </c>
      <c r="Q7498" s="236">
        <v>0</v>
      </c>
      <c r="R7498" s="16">
        <f t="shared" si="15"/>
        <v>8394.0150000000012</v>
      </c>
      <c r="S7498" s="236">
        <v>1</v>
      </c>
      <c r="T7498" s="387" t="s">
        <v>9133</v>
      </c>
      <c r="U7498" s="236" t="s">
        <v>11267</v>
      </c>
      <c r="V7498" s="388" t="s">
        <v>199</v>
      </c>
    </row>
    <row r="7499" spans="1:22" s="1" customFormat="1" ht="56.25" x14ac:dyDescent="0.3">
      <c r="A7499" s="16">
        <v>7494</v>
      </c>
      <c r="B7499" s="236" t="s">
        <v>860</v>
      </c>
      <c r="C7499" s="236" t="s">
        <v>5668</v>
      </c>
      <c r="D7499" s="236" t="s">
        <v>5669</v>
      </c>
      <c r="E7499" s="236" t="s">
        <v>17011</v>
      </c>
      <c r="F7499" s="236"/>
      <c r="G7499" s="236" t="s">
        <v>1493</v>
      </c>
      <c r="H7499" s="513">
        <v>41327.160000000003</v>
      </c>
      <c r="I7499" s="513">
        <v>10</v>
      </c>
      <c r="J7499" s="236">
        <v>0</v>
      </c>
      <c r="K7499" s="236">
        <v>0</v>
      </c>
      <c r="L7499" s="236">
        <v>0</v>
      </c>
      <c r="M7499" s="236">
        <v>0</v>
      </c>
      <c r="N7499" s="236">
        <v>0</v>
      </c>
      <c r="O7499" s="236">
        <v>0</v>
      </c>
      <c r="P7499" s="236">
        <v>0</v>
      </c>
      <c r="Q7499" s="236">
        <v>0</v>
      </c>
      <c r="R7499" s="16">
        <f t="shared" si="15"/>
        <v>41327.160000000003</v>
      </c>
      <c r="S7499" s="236">
        <v>10</v>
      </c>
      <c r="T7499" s="387" t="s">
        <v>9133</v>
      </c>
      <c r="U7499" s="236" t="s">
        <v>11267</v>
      </c>
      <c r="V7499" s="388" t="s">
        <v>199</v>
      </c>
    </row>
    <row r="7500" spans="1:22" s="1" customFormat="1" ht="56.25" x14ac:dyDescent="0.3">
      <c r="A7500" s="16">
        <v>7495</v>
      </c>
      <c r="B7500" s="236" t="s">
        <v>860</v>
      </c>
      <c r="C7500" s="236" t="s">
        <v>5668</v>
      </c>
      <c r="D7500" s="236" t="s">
        <v>5669</v>
      </c>
      <c r="E7500" s="236" t="s">
        <v>17012</v>
      </c>
      <c r="F7500" s="236"/>
      <c r="G7500" s="236" t="s">
        <v>1493</v>
      </c>
      <c r="H7500" s="513">
        <v>20663.580000000002</v>
      </c>
      <c r="I7500" s="513">
        <v>5</v>
      </c>
      <c r="J7500" s="236">
        <v>0</v>
      </c>
      <c r="K7500" s="236">
        <v>0</v>
      </c>
      <c r="L7500" s="236">
        <v>0</v>
      </c>
      <c r="M7500" s="236">
        <v>0</v>
      </c>
      <c r="N7500" s="236">
        <v>0</v>
      </c>
      <c r="O7500" s="236">
        <v>0</v>
      </c>
      <c r="P7500" s="236">
        <v>0</v>
      </c>
      <c r="Q7500" s="236">
        <v>0</v>
      </c>
      <c r="R7500" s="16">
        <f t="shared" si="15"/>
        <v>20663.580000000002</v>
      </c>
      <c r="S7500" s="236">
        <v>5</v>
      </c>
      <c r="T7500" s="387" t="s">
        <v>9133</v>
      </c>
      <c r="U7500" s="236" t="s">
        <v>11267</v>
      </c>
      <c r="V7500" s="388" t="s">
        <v>199</v>
      </c>
    </row>
    <row r="7501" spans="1:22" s="1" customFormat="1" ht="56.25" x14ac:dyDescent="0.3">
      <c r="A7501" s="16">
        <v>7496</v>
      </c>
      <c r="B7501" s="236" t="s">
        <v>860</v>
      </c>
      <c r="C7501" s="236" t="s">
        <v>861</v>
      </c>
      <c r="D7501" s="236" t="s">
        <v>862</v>
      </c>
      <c r="E7501" s="236" t="s">
        <v>17013</v>
      </c>
      <c r="F7501" s="236"/>
      <c r="G7501" s="236" t="s">
        <v>1493</v>
      </c>
      <c r="H7501" s="513">
        <v>14928.690000000002</v>
      </c>
      <c r="I7501" s="513">
        <v>5</v>
      </c>
      <c r="J7501" s="236">
        <v>0</v>
      </c>
      <c r="K7501" s="236">
        <v>0</v>
      </c>
      <c r="L7501" s="236">
        <v>0</v>
      </c>
      <c r="M7501" s="236">
        <v>0</v>
      </c>
      <c r="N7501" s="236">
        <v>0</v>
      </c>
      <c r="O7501" s="236">
        <v>0</v>
      </c>
      <c r="P7501" s="236">
        <v>0</v>
      </c>
      <c r="Q7501" s="236">
        <v>0</v>
      </c>
      <c r="R7501" s="16">
        <f t="shared" si="15"/>
        <v>14928.690000000002</v>
      </c>
      <c r="S7501" s="236">
        <v>5</v>
      </c>
      <c r="T7501" s="387" t="s">
        <v>9133</v>
      </c>
      <c r="U7501" s="236" t="s">
        <v>11267</v>
      </c>
      <c r="V7501" s="388" t="s">
        <v>199</v>
      </c>
    </row>
    <row r="7502" spans="1:22" s="1" customFormat="1" ht="56.25" x14ac:dyDescent="0.3">
      <c r="A7502" s="16">
        <v>7497</v>
      </c>
      <c r="B7502" s="236" t="s">
        <v>860</v>
      </c>
      <c r="C7502" s="236" t="s">
        <v>5671</v>
      </c>
      <c r="D7502" s="236" t="s">
        <v>5672</v>
      </c>
      <c r="E7502" s="236" t="s">
        <v>17014</v>
      </c>
      <c r="F7502" s="236"/>
      <c r="G7502" s="236" t="s">
        <v>1493</v>
      </c>
      <c r="H7502" s="513">
        <v>15523.252500000001</v>
      </c>
      <c r="I7502" s="513">
        <v>5</v>
      </c>
      <c r="J7502" s="236">
        <v>0</v>
      </c>
      <c r="K7502" s="236">
        <v>0</v>
      </c>
      <c r="L7502" s="236">
        <v>0</v>
      </c>
      <c r="M7502" s="236">
        <v>0</v>
      </c>
      <c r="N7502" s="236">
        <v>0</v>
      </c>
      <c r="O7502" s="236">
        <v>0</v>
      </c>
      <c r="P7502" s="236">
        <v>0</v>
      </c>
      <c r="Q7502" s="236">
        <v>0</v>
      </c>
      <c r="R7502" s="16">
        <f t="shared" si="15"/>
        <v>15523.252500000001</v>
      </c>
      <c r="S7502" s="236">
        <v>5</v>
      </c>
      <c r="T7502" s="387" t="s">
        <v>9133</v>
      </c>
      <c r="U7502" s="236" t="s">
        <v>11267</v>
      </c>
      <c r="V7502" s="388" t="s">
        <v>199</v>
      </c>
    </row>
    <row r="7503" spans="1:22" s="1" customFormat="1" ht="56.25" x14ac:dyDescent="0.3">
      <c r="A7503" s="16">
        <v>7498</v>
      </c>
      <c r="B7503" s="236" t="s">
        <v>860</v>
      </c>
      <c r="C7503" s="236" t="s">
        <v>17015</v>
      </c>
      <c r="D7503" s="236" t="s">
        <v>17016</v>
      </c>
      <c r="E7503" s="236" t="s">
        <v>17017</v>
      </c>
      <c r="F7503" s="236"/>
      <c r="G7503" s="236" t="s">
        <v>1493</v>
      </c>
      <c r="H7503" s="513">
        <v>7874.4645</v>
      </c>
      <c r="I7503" s="513">
        <v>3</v>
      </c>
      <c r="J7503" s="236">
        <v>0</v>
      </c>
      <c r="K7503" s="236">
        <v>0</v>
      </c>
      <c r="L7503" s="236">
        <v>0</v>
      </c>
      <c r="M7503" s="236">
        <v>0</v>
      </c>
      <c r="N7503" s="236">
        <v>0</v>
      </c>
      <c r="O7503" s="236">
        <v>0</v>
      </c>
      <c r="P7503" s="236">
        <v>0</v>
      </c>
      <c r="Q7503" s="236">
        <v>0</v>
      </c>
      <c r="R7503" s="16">
        <f t="shared" si="15"/>
        <v>7874.4645</v>
      </c>
      <c r="S7503" s="236">
        <v>3</v>
      </c>
      <c r="T7503" s="387" t="s">
        <v>9133</v>
      </c>
      <c r="U7503" s="236" t="s">
        <v>11267</v>
      </c>
      <c r="V7503" s="388" t="s">
        <v>199</v>
      </c>
    </row>
    <row r="7504" spans="1:22" s="1" customFormat="1" ht="56.25" x14ac:dyDescent="0.3">
      <c r="A7504" s="16">
        <v>7499</v>
      </c>
      <c r="B7504" s="236" t="s">
        <v>860</v>
      </c>
      <c r="C7504" s="236" t="s">
        <v>5668</v>
      </c>
      <c r="D7504" s="236" t="s">
        <v>5669</v>
      </c>
      <c r="E7504" s="236" t="s">
        <v>17018</v>
      </c>
      <c r="F7504" s="236"/>
      <c r="G7504" s="236" t="s">
        <v>1493</v>
      </c>
      <c r="H7504" s="513">
        <v>12398.148000000001</v>
      </c>
      <c r="I7504" s="513">
        <v>3</v>
      </c>
      <c r="J7504" s="236">
        <v>0</v>
      </c>
      <c r="K7504" s="236">
        <v>0</v>
      </c>
      <c r="L7504" s="236">
        <v>0</v>
      </c>
      <c r="M7504" s="236">
        <v>0</v>
      </c>
      <c r="N7504" s="236">
        <v>0</v>
      </c>
      <c r="O7504" s="236">
        <v>0</v>
      </c>
      <c r="P7504" s="236">
        <v>0</v>
      </c>
      <c r="Q7504" s="236">
        <v>0</v>
      </c>
      <c r="R7504" s="16">
        <f t="shared" si="15"/>
        <v>12398.148000000001</v>
      </c>
      <c r="S7504" s="236">
        <v>3</v>
      </c>
      <c r="T7504" s="387" t="s">
        <v>9133</v>
      </c>
      <c r="U7504" s="236" t="s">
        <v>11267</v>
      </c>
      <c r="V7504" s="388" t="s">
        <v>199</v>
      </c>
    </row>
    <row r="7505" spans="1:22" s="1" customFormat="1" ht="56.25" x14ac:dyDescent="0.3">
      <c r="A7505" s="16">
        <v>7500</v>
      </c>
      <c r="B7505" s="236" t="s">
        <v>860</v>
      </c>
      <c r="C7505" s="236" t="s">
        <v>5668</v>
      </c>
      <c r="D7505" s="236" t="s">
        <v>5669</v>
      </c>
      <c r="E7505" s="236" t="s">
        <v>17012</v>
      </c>
      <c r="F7505" s="236"/>
      <c r="G7505" s="236" t="s">
        <v>1493</v>
      </c>
      <c r="H7505" s="513">
        <v>20663.580000000002</v>
      </c>
      <c r="I7505" s="513">
        <v>5</v>
      </c>
      <c r="J7505" s="236">
        <v>0</v>
      </c>
      <c r="K7505" s="236">
        <v>0</v>
      </c>
      <c r="L7505" s="236">
        <v>0</v>
      </c>
      <c r="M7505" s="236">
        <v>0</v>
      </c>
      <c r="N7505" s="236">
        <v>0</v>
      </c>
      <c r="O7505" s="236">
        <v>0</v>
      </c>
      <c r="P7505" s="236">
        <v>0</v>
      </c>
      <c r="Q7505" s="236">
        <v>0</v>
      </c>
      <c r="R7505" s="16">
        <f t="shared" si="15"/>
        <v>20663.580000000002</v>
      </c>
      <c r="S7505" s="236">
        <v>5</v>
      </c>
      <c r="T7505" s="387" t="s">
        <v>9133</v>
      </c>
      <c r="U7505" s="236" t="s">
        <v>11267</v>
      </c>
      <c r="V7505" s="388" t="s">
        <v>199</v>
      </c>
    </row>
    <row r="7506" spans="1:22" s="1" customFormat="1" ht="56.25" x14ac:dyDescent="0.3">
      <c r="A7506" s="16">
        <v>7501</v>
      </c>
      <c r="B7506" s="236" t="s">
        <v>860</v>
      </c>
      <c r="C7506" s="236" t="s">
        <v>861</v>
      </c>
      <c r="D7506" s="236" t="s">
        <v>862</v>
      </c>
      <c r="E7506" s="236" t="s">
        <v>17019</v>
      </c>
      <c r="F7506" s="236"/>
      <c r="G7506" s="236" t="s">
        <v>1493</v>
      </c>
      <c r="H7506" s="513">
        <v>89572.140000000014</v>
      </c>
      <c r="I7506" s="513">
        <v>30</v>
      </c>
      <c r="J7506" s="236">
        <v>0</v>
      </c>
      <c r="K7506" s="236">
        <v>0</v>
      </c>
      <c r="L7506" s="236">
        <v>0</v>
      </c>
      <c r="M7506" s="236">
        <v>0</v>
      </c>
      <c r="N7506" s="236">
        <v>0</v>
      </c>
      <c r="O7506" s="236">
        <v>0</v>
      </c>
      <c r="P7506" s="236">
        <v>0</v>
      </c>
      <c r="Q7506" s="236">
        <v>0</v>
      </c>
      <c r="R7506" s="16">
        <f t="shared" si="15"/>
        <v>89572.140000000014</v>
      </c>
      <c r="S7506" s="236">
        <v>30</v>
      </c>
      <c r="T7506" s="387" t="s">
        <v>9133</v>
      </c>
      <c r="U7506" s="236" t="s">
        <v>11267</v>
      </c>
      <c r="V7506" s="388" t="s">
        <v>199</v>
      </c>
    </row>
    <row r="7507" spans="1:22" s="1" customFormat="1" ht="56.25" x14ac:dyDescent="0.3">
      <c r="A7507" s="16">
        <v>7502</v>
      </c>
      <c r="B7507" s="236" t="s">
        <v>860</v>
      </c>
      <c r="C7507" s="236" t="s">
        <v>5671</v>
      </c>
      <c r="D7507" s="236" t="s">
        <v>5672</v>
      </c>
      <c r="E7507" s="236" t="s">
        <v>17020</v>
      </c>
      <c r="F7507" s="236"/>
      <c r="G7507" s="236" t="s">
        <v>1493</v>
      </c>
      <c r="H7507" s="513">
        <v>18627.903000000002</v>
      </c>
      <c r="I7507" s="513">
        <v>6</v>
      </c>
      <c r="J7507" s="236">
        <v>0</v>
      </c>
      <c r="K7507" s="236">
        <v>0</v>
      </c>
      <c r="L7507" s="236">
        <v>0</v>
      </c>
      <c r="M7507" s="236">
        <v>0</v>
      </c>
      <c r="N7507" s="236">
        <v>0</v>
      </c>
      <c r="O7507" s="236">
        <v>0</v>
      </c>
      <c r="P7507" s="236">
        <v>0</v>
      </c>
      <c r="Q7507" s="236">
        <v>0</v>
      </c>
      <c r="R7507" s="16">
        <f t="shared" si="15"/>
        <v>18627.903000000002</v>
      </c>
      <c r="S7507" s="236">
        <v>6</v>
      </c>
      <c r="T7507" s="387" t="s">
        <v>9133</v>
      </c>
      <c r="U7507" s="236" t="s">
        <v>11267</v>
      </c>
      <c r="V7507" s="388" t="s">
        <v>199</v>
      </c>
    </row>
    <row r="7508" spans="1:22" s="1" customFormat="1" ht="56.25" x14ac:dyDescent="0.3">
      <c r="A7508" s="16">
        <v>7503</v>
      </c>
      <c r="B7508" s="236" t="s">
        <v>860</v>
      </c>
      <c r="C7508" s="236" t="s">
        <v>5671</v>
      </c>
      <c r="D7508" s="236" t="s">
        <v>5672</v>
      </c>
      <c r="E7508" s="236" t="s">
        <v>17021</v>
      </c>
      <c r="F7508" s="236"/>
      <c r="G7508" s="236" t="s">
        <v>1493</v>
      </c>
      <c r="H7508" s="513">
        <v>93139.514999999999</v>
      </c>
      <c r="I7508" s="513">
        <v>30</v>
      </c>
      <c r="J7508" s="236">
        <v>0</v>
      </c>
      <c r="K7508" s="236">
        <v>0</v>
      </c>
      <c r="L7508" s="236">
        <v>0</v>
      </c>
      <c r="M7508" s="236">
        <v>0</v>
      </c>
      <c r="N7508" s="236">
        <v>0</v>
      </c>
      <c r="O7508" s="236">
        <v>0</v>
      </c>
      <c r="P7508" s="236">
        <v>0</v>
      </c>
      <c r="Q7508" s="236">
        <v>0</v>
      </c>
      <c r="R7508" s="16">
        <f t="shared" si="15"/>
        <v>93139.514999999999</v>
      </c>
      <c r="S7508" s="236">
        <v>30</v>
      </c>
      <c r="T7508" s="387" t="s">
        <v>9133</v>
      </c>
      <c r="U7508" s="236" t="s">
        <v>11267</v>
      </c>
      <c r="V7508" s="388" t="s">
        <v>199</v>
      </c>
    </row>
    <row r="7509" spans="1:22" s="1" customFormat="1" ht="56.25" x14ac:dyDescent="0.3">
      <c r="A7509" s="16">
        <v>7504</v>
      </c>
      <c r="B7509" s="236" t="s">
        <v>860</v>
      </c>
      <c r="C7509" s="236" t="s">
        <v>861</v>
      </c>
      <c r="D7509" s="236" t="s">
        <v>862</v>
      </c>
      <c r="E7509" s="236" t="s">
        <v>17022</v>
      </c>
      <c r="F7509" s="236"/>
      <c r="G7509" s="236" t="s">
        <v>1493</v>
      </c>
      <c r="H7509" s="513">
        <v>14928.690000000002</v>
      </c>
      <c r="I7509" s="513">
        <v>5</v>
      </c>
      <c r="J7509" s="236">
        <v>0</v>
      </c>
      <c r="K7509" s="236">
        <v>0</v>
      </c>
      <c r="L7509" s="236">
        <v>0</v>
      </c>
      <c r="M7509" s="236">
        <v>0</v>
      </c>
      <c r="N7509" s="236">
        <v>0</v>
      </c>
      <c r="O7509" s="236">
        <v>0</v>
      </c>
      <c r="P7509" s="236">
        <v>0</v>
      </c>
      <c r="Q7509" s="236">
        <v>0</v>
      </c>
      <c r="R7509" s="16">
        <f t="shared" si="15"/>
        <v>14928.690000000002</v>
      </c>
      <c r="S7509" s="236">
        <v>5</v>
      </c>
      <c r="T7509" s="387" t="s">
        <v>9133</v>
      </c>
      <c r="U7509" s="236" t="s">
        <v>11267</v>
      </c>
      <c r="V7509" s="388" t="s">
        <v>199</v>
      </c>
    </row>
    <row r="7510" spans="1:22" s="1" customFormat="1" ht="56.25" x14ac:dyDescent="0.3">
      <c r="A7510" s="16">
        <v>7505</v>
      </c>
      <c r="B7510" s="236" t="s">
        <v>860</v>
      </c>
      <c r="C7510" s="236" t="s">
        <v>5668</v>
      </c>
      <c r="D7510" s="236" t="s">
        <v>5669</v>
      </c>
      <c r="E7510" s="236" t="s">
        <v>17012</v>
      </c>
      <c r="F7510" s="236"/>
      <c r="G7510" s="236" t="s">
        <v>1493</v>
      </c>
      <c r="H7510" s="513">
        <v>61990.740000000005</v>
      </c>
      <c r="I7510" s="513">
        <v>15</v>
      </c>
      <c r="J7510" s="236">
        <v>0</v>
      </c>
      <c r="K7510" s="236">
        <v>0</v>
      </c>
      <c r="L7510" s="236">
        <v>0</v>
      </c>
      <c r="M7510" s="236">
        <v>0</v>
      </c>
      <c r="N7510" s="236">
        <v>0</v>
      </c>
      <c r="O7510" s="236">
        <v>0</v>
      </c>
      <c r="P7510" s="236">
        <v>0</v>
      </c>
      <c r="Q7510" s="236">
        <v>0</v>
      </c>
      <c r="R7510" s="16">
        <f t="shared" si="15"/>
        <v>61990.740000000005</v>
      </c>
      <c r="S7510" s="236">
        <v>15</v>
      </c>
      <c r="T7510" s="387" t="s">
        <v>9133</v>
      </c>
      <c r="U7510" s="236" t="s">
        <v>11267</v>
      </c>
      <c r="V7510" s="388" t="s">
        <v>199</v>
      </c>
    </row>
    <row r="7511" spans="1:22" s="1" customFormat="1" ht="56.25" x14ac:dyDescent="0.3">
      <c r="A7511" s="16">
        <v>7506</v>
      </c>
      <c r="B7511" s="236" t="s">
        <v>860</v>
      </c>
      <c r="C7511" s="236" t="s">
        <v>861</v>
      </c>
      <c r="D7511" s="236" t="s">
        <v>862</v>
      </c>
      <c r="E7511" s="236" t="s">
        <v>17013</v>
      </c>
      <c r="F7511" s="236"/>
      <c r="G7511" s="236" t="s">
        <v>1493</v>
      </c>
      <c r="H7511" s="513">
        <v>44786.070000000007</v>
      </c>
      <c r="I7511" s="513">
        <v>15</v>
      </c>
      <c r="J7511" s="236">
        <v>0</v>
      </c>
      <c r="K7511" s="236">
        <v>0</v>
      </c>
      <c r="L7511" s="236">
        <v>0</v>
      </c>
      <c r="M7511" s="236">
        <v>0</v>
      </c>
      <c r="N7511" s="236">
        <v>0</v>
      </c>
      <c r="O7511" s="236">
        <v>0</v>
      </c>
      <c r="P7511" s="236">
        <v>0</v>
      </c>
      <c r="Q7511" s="236">
        <v>0</v>
      </c>
      <c r="R7511" s="16">
        <f t="shared" si="15"/>
        <v>44786.070000000007</v>
      </c>
      <c r="S7511" s="236">
        <v>15</v>
      </c>
      <c r="T7511" s="387" t="s">
        <v>9133</v>
      </c>
      <c r="U7511" s="236" t="s">
        <v>11267</v>
      </c>
      <c r="V7511" s="388" t="s">
        <v>199</v>
      </c>
    </row>
    <row r="7512" spans="1:22" s="1" customFormat="1" ht="56.25" x14ac:dyDescent="0.3">
      <c r="A7512" s="16">
        <v>7507</v>
      </c>
      <c r="B7512" s="236" t="s">
        <v>860</v>
      </c>
      <c r="C7512" s="236" t="s">
        <v>5671</v>
      </c>
      <c r="D7512" s="236" t="s">
        <v>5672</v>
      </c>
      <c r="E7512" s="236" t="s">
        <v>17014</v>
      </c>
      <c r="F7512" s="236"/>
      <c r="G7512" s="236" t="s">
        <v>1493</v>
      </c>
      <c r="H7512" s="513">
        <v>46569.7575</v>
      </c>
      <c r="I7512" s="513">
        <v>15</v>
      </c>
      <c r="J7512" s="236">
        <v>0</v>
      </c>
      <c r="K7512" s="236">
        <v>0</v>
      </c>
      <c r="L7512" s="236">
        <v>0</v>
      </c>
      <c r="M7512" s="236">
        <v>0</v>
      </c>
      <c r="N7512" s="236">
        <v>0</v>
      </c>
      <c r="O7512" s="236">
        <v>0</v>
      </c>
      <c r="P7512" s="236">
        <v>0</v>
      </c>
      <c r="Q7512" s="236">
        <v>0</v>
      </c>
      <c r="R7512" s="16">
        <f t="shared" si="15"/>
        <v>46569.7575</v>
      </c>
      <c r="S7512" s="236">
        <v>15</v>
      </c>
      <c r="T7512" s="387" t="s">
        <v>9133</v>
      </c>
      <c r="U7512" s="236" t="s">
        <v>11267</v>
      </c>
      <c r="V7512" s="388" t="s">
        <v>199</v>
      </c>
    </row>
    <row r="7513" spans="1:22" s="1" customFormat="1" ht="56.25" x14ac:dyDescent="0.3">
      <c r="A7513" s="16">
        <v>7508</v>
      </c>
      <c r="B7513" s="236" t="s">
        <v>860</v>
      </c>
      <c r="C7513" s="236" t="s">
        <v>5668</v>
      </c>
      <c r="D7513" s="236" t="s">
        <v>5669</v>
      </c>
      <c r="E7513" s="236" t="s">
        <v>17012</v>
      </c>
      <c r="F7513" s="236"/>
      <c r="G7513" s="236" t="s">
        <v>1493</v>
      </c>
      <c r="H7513" s="513">
        <v>41327.160000000003</v>
      </c>
      <c r="I7513" s="513">
        <v>10</v>
      </c>
      <c r="J7513" s="236">
        <v>0</v>
      </c>
      <c r="K7513" s="236">
        <v>0</v>
      </c>
      <c r="L7513" s="236">
        <v>0</v>
      </c>
      <c r="M7513" s="236">
        <v>0</v>
      </c>
      <c r="N7513" s="236">
        <v>0</v>
      </c>
      <c r="O7513" s="236">
        <v>0</v>
      </c>
      <c r="P7513" s="236">
        <v>0</v>
      </c>
      <c r="Q7513" s="236">
        <v>0</v>
      </c>
      <c r="R7513" s="16">
        <f t="shared" si="15"/>
        <v>41327.160000000003</v>
      </c>
      <c r="S7513" s="236">
        <v>10</v>
      </c>
      <c r="T7513" s="387" t="s">
        <v>9133</v>
      </c>
      <c r="U7513" s="236" t="s">
        <v>11267</v>
      </c>
      <c r="V7513" s="388" t="s">
        <v>199</v>
      </c>
    </row>
    <row r="7514" spans="1:22" s="1" customFormat="1" ht="56.25" x14ac:dyDescent="0.3">
      <c r="A7514" s="16">
        <v>7509</v>
      </c>
      <c r="B7514" s="236" t="s">
        <v>860</v>
      </c>
      <c r="C7514" s="236" t="s">
        <v>5668</v>
      </c>
      <c r="D7514" s="236" t="s">
        <v>5669</v>
      </c>
      <c r="E7514" s="236" t="s">
        <v>17023</v>
      </c>
      <c r="F7514" s="236"/>
      <c r="G7514" s="236" t="s">
        <v>1493</v>
      </c>
      <c r="H7514" s="513">
        <v>61990.740000000005</v>
      </c>
      <c r="I7514" s="513">
        <v>15</v>
      </c>
      <c r="J7514" s="236">
        <v>0</v>
      </c>
      <c r="K7514" s="236">
        <v>0</v>
      </c>
      <c r="L7514" s="236">
        <v>0</v>
      </c>
      <c r="M7514" s="236">
        <v>0</v>
      </c>
      <c r="N7514" s="236">
        <v>0</v>
      </c>
      <c r="O7514" s="236">
        <v>0</v>
      </c>
      <c r="P7514" s="236">
        <v>0</v>
      </c>
      <c r="Q7514" s="236">
        <v>0</v>
      </c>
      <c r="R7514" s="16">
        <f t="shared" si="15"/>
        <v>61990.740000000005</v>
      </c>
      <c r="S7514" s="236">
        <v>15</v>
      </c>
      <c r="T7514" s="387" t="s">
        <v>9133</v>
      </c>
      <c r="U7514" s="236" t="s">
        <v>11267</v>
      </c>
      <c r="V7514" s="388" t="s">
        <v>199</v>
      </c>
    </row>
    <row r="7515" spans="1:22" s="1" customFormat="1" ht="56.25" x14ac:dyDescent="0.3">
      <c r="A7515" s="16">
        <v>7510</v>
      </c>
      <c r="B7515" s="236" t="s">
        <v>860</v>
      </c>
      <c r="C7515" s="236" t="s">
        <v>861</v>
      </c>
      <c r="D7515" s="236" t="s">
        <v>862</v>
      </c>
      <c r="E7515" s="236" t="s">
        <v>17013</v>
      </c>
      <c r="F7515" s="236"/>
      <c r="G7515" s="236" t="s">
        <v>1493</v>
      </c>
      <c r="H7515" s="513">
        <v>59714.760000000009</v>
      </c>
      <c r="I7515" s="513">
        <v>20</v>
      </c>
      <c r="J7515" s="236">
        <v>0</v>
      </c>
      <c r="K7515" s="236">
        <v>0</v>
      </c>
      <c r="L7515" s="236">
        <v>0</v>
      </c>
      <c r="M7515" s="236">
        <v>0</v>
      </c>
      <c r="N7515" s="236">
        <v>0</v>
      </c>
      <c r="O7515" s="236">
        <v>0</v>
      </c>
      <c r="P7515" s="236">
        <v>0</v>
      </c>
      <c r="Q7515" s="236">
        <v>0</v>
      </c>
      <c r="R7515" s="16">
        <f t="shared" si="15"/>
        <v>59714.760000000009</v>
      </c>
      <c r="S7515" s="236">
        <v>20</v>
      </c>
      <c r="T7515" s="387" t="s">
        <v>9133</v>
      </c>
      <c r="U7515" s="236" t="s">
        <v>11267</v>
      </c>
      <c r="V7515" s="388" t="s">
        <v>199</v>
      </c>
    </row>
    <row r="7516" spans="1:22" s="1" customFormat="1" ht="56.25" x14ac:dyDescent="0.3">
      <c r="A7516" s="16">
        <v>7511</v>
      </c>
      <c r="B7516" s="236" t="s">
        <v>860</v>
      </c>
      <c r="C7516" s="236" t="s">
        <v>861</v>
      </c>
      <c r="D7516" s="236" t="s">
        <v>862</v>
      </c>
      <c r="E7516" s="236" t="s">
        <v>17024</v>
      </c>
      <c r="F7516" s="236"/>
      <c r="G7516" s="236" t="s">
        <v>1493</v>
      </c>
      <c r="H7516" s="513">
        <v>44786.070000000007</v>
      </c>
      <c r="I7516" s="513">
        <v>15</v>
      </c>
      <c r="J7516" s="236">
        <v>0</v>
      </c>
      <c r="K7516" s="236">
        <v>0</v>
      </c>
      <c r="L7516" s="236">
        <v>0</v>
      </c>
      <c r="M7516" s="236">
        <v>0</v>
      </c>
      <c r="N7516" s="236">
        <v>0</v>
      </c>
      <c r="O7516" s="236">
        <v>0</v>
      </c>
      <c r="P7516" s="236">
        <v>0</v>
      </c>
      <c r="Q7516" s="236">
        <v>0</v>
      </c>
      <c r="R7516" s="16">
        <f t="shared" si="15"/>
        <v>44786.070000000007</v>
      </c>
      <c r="S7516" s="236">
        <v>15</v>
      </c>
      <c r="T7516" s="387" t="s">
        <v>9133</v>
      </c>
      <c r="U7516" s="236" t="s">
        <v>11267</v>
      </c>
      <c r="V7516" s="388" t="s">
        <v>199</v>
      </c>
    </row>
    <row r="7517" spans="1:22" s="1" customFormat="1" ht="56.25" x14ac:dyDescent="0.3">
      <c r="A7517" s="16">
        <v>7512</v>
      </c>
      <c r="B7517" s="236" t="s">
        <v>860</v>
      </c>
      <c r="C7517" s="236" t="s">
        <v>5671</v>
      </c>
      <c r="D7517" s="236" t="s">
        <v>5672</v>
      </c>
      <c r="E7517" s="236" t="s">
        <v>17014</v>
      </c>
      <c r="F7517" s="236"/>
      <c r="G7517" s="236" t="s">
        <v>1493</v>
      </c>
      <c r="H7517" s="513">
        <v>62093.01</v>
      </c>
      <c r="I7517" s="513">
        <v>20</v>
      </c>
      <c r="J7517" s="236">
        <v>0</v>
      </c>
      <c r="K7517" s="236">
        <v>0</v>
      </c>
      <c r="L7517" s="236">
        <v>0</v>
      </c>
      <c r="M7517" s="236">
        <v>0</v>
      </c>
      <c r="N7517" s="236">
        <v>0</v>
      </c>
      <c r="O7517" s="236">
        <v>0</v>
      </c>
      <c r="P7517" s="236">
        <v>0</v>
      </c>
      <c r="Q7517" s="236">
        <v>0</v>
      </c>
      <c r="R7517" s="16">
        <f t="shared" si="15"/>
        <v>62093.01</v>
      </c>
      <c r="S7517" s="236">
        <v>20</v>
      </c>
      <c r="T7517" s="387" t="s">
        <v>9133</v>
      </c>
      <c r="U7517" s="236" t="s">
        <v>11267</v>
      </c>
      <c r="V7517" s="388" t="s">
        <v>199</v>
      </c>
    </row>
    <row r="7518" spans="1:22" s="1" customFormat="1" ht="56.25" x14ac:dyDescent="0.3">
      <c r="A7518" s="16">
        <v>7513</v>
      </c>
      <c r="B7518" s="236" t="s">
        <v>860</v>
      </c>
      <c r="C7518" s="236" t="s">
        <v>5671</v>
      </c>
      <c r="D7518" s="236" t="s">
        <v>5672</v>
      </c>
      <c r="E7518" s="236" t="s">
        <v>17021</v>
      </c>
      <c r="F7518" s="236"/>
      <c r="G7518" s="236" t="s">
        <v>1493</v>
      </c>
      <c r="H7518" s="513">
        <v>46569.7575</v>
      </c>
      <c r="I7518" s="513">
        <v>15</v>
      </c>
      <c r="J7518" s="236">
        <v>0</v>
      </c>
      <c r="K7518" s="236">
        <v>0</v>
      </c>
      <c r="L7518" s="236">
        <v>0</v>
      </c>
      <c r="M7518" s="236">
        <v>0</v>
      </c>
      <c r="N7518" s="236">
        <v>0</v>
      </c>
      <c r="O7518" s="236">
        <v>0</v>
      </c>
      <c r="P7518" s="236">
        <v>0</v>
      </c>
      <c r="Q7518" s="236">
        <v>0</v>
      </c>
      <c r="R7518" s="16">
        <f t="shared" si="15"/>
        <v>46569.7575</v>
      </c>
      <c r="S7518" s="236">
        <v>15</v>
      </c>
      <c r="T7518" s="387" t="s">
        <v>9133</v>
      </c>
      <c r="U7518" s="236" t="s">
        <v>11267</v>
      </c>
      <c r="V7518" s="388" t="s">
        <v>199</v>
      </c>
    </row>
    <row r="7519" spans="1:22" s="1" customFormat="1" ht="56.25" x14ac:dyDescent="0.3">
      <c r="A7519" s="16">
        <v>7514</v>
      </c>
      <c r="B7519" s="236" t="s">
        <v>860</v>
      </c>
      <c r="C7519" s="236" t="s">
        <v>5668</v>
      </c>
      <c r="D7519" s="236" t="s">
        <v>5669</v>
      </c>
      <c r="E7519" s="236" t="s">
        <v>17012</v>
      </c>
      <c r="F7519" s="236"/>
      <c r="G7519" s="236" t="s">
        <v>1493</v>
      </c>
      <c r="H7519" s="513">
        <v>20663.580000000002</v>
      </c>
      <c r="I7519" s="513">
        <v>5</v>
      </c>
      <c r="J7519" s="236">
        <v>0</v>
      </c>
      <c r="K7519" s="236">
        <v>0</v>
      </c>
      <c r="L7519" s="236">
        <v>0</v>
      </c>
      <c r="M7519" s="236">
        <v>0</v>
      </c>
      <c r="N7519" s="236">
        <v>0</v>
      </c>
      <c r="O7519" s="236">
        <v>0</v>
      </c>
      <c r="P7519" s="236">
        <v>0</v>
      </c>
      <c r="Q7519" s="236">
        <v>0</v>
      </c>
      <c r="R7519" s="16">
        <f t="shared" si="15"/>
        <v>20663.580000000002</v>
      </c>
      <c r="S7519" s="236">
        <v>5</v>
      </c>
      <c r="T7519" s="387" t="s">
        <v>9133</v>
      </c>
      <c r="U7519" s="236" t="s">
        <v>11267</v>
      </c>
      <c r="V7519" s="388" t="s">
        <v>199</v>
      </c>
    </row>
    <row r="7520" spans="1:22" s="1" customFormat="1" ht="56.25" x14ac:dyDescent="0.3">
      <c r="A7520" s="16">
        <v>7515</v>
      </c>
      <c r="B7520" s="236" t="s">
        <v>842</v>
      </c>
      <c r="C7520" s="236" t="s">
        <v>1490</v>
      </c>
      <c r="D7520" s="236" t="s">
        <v>1491</v>
      </c>
      <c r="E7520" s="236" t="s">
        <v>17025</v>
      </c>
      <c r="F7520" s="236"/>
      <c r="G7520" s="236" t="s">
        <v>1493</v>
      </c>
      <c r="H7520" s="513">
        <v>195882.72900000002</v>
      </c>
      <c r="I7520" s="513">
        <v>1</v>
      </c>
      <c r="J7520" s="236">
        <v>0</v>
      </c>
      <c r="K7520" s="236">
        <v>0</v>
      </c>
      <c r="L7520" s="236">
        <v>0</v>
      </c>
      <c r="M7520" s="236">
        <v>0</v>
      </c>
      <c r="N7520" s="236">
        <v>0</v>
      </c>
      <c r="O7520" s="236">
        <v>0</v>
      </c>
      <c r="P7520" s="236">
        <v>0</v>
      </c>
      <c r="Q7520" s="236">
        <v>0</v>
      </c>
      <c r="R7520" s="16">
        <f t="shared" si="15"/>
        <v>195882.72900000002</v>
      </c>
      <c r="S7520" s="236">
        <v>1</v>
      </c>
      <c r="T7520" s="387" t="s">
        <v>9133</v>
      </c>
      <c r="U7520" s="236" t="s">
        <v>11267</v>
      </c>
      <c r="V7520" s="388" t="s">
        <v>199</v>
      </c>
    </row>
    <row r="7521" spans="1:22" s="1" customFormat="1" ht="56.25" x14ac:dyDescent="0.3">
      <c r="A7521" s="16">
        <v>7516</v>
      </c>
      <c r="B7521" s="236" t="s">
        <v>842</v>
      </c>
      <c r="C7521" s="236" t="s">
        <v>3279</v>
      </c>
      <c r="D7521" s="236" t="s">
        <v>3280</v>
      </c>
      <c r="E7521" s="236" t="s">
        <v>17026</v>
      </c>
      <c r="F7521" s="236"/>
      <c r="G7521" s="236" t="s">
        <v>1493</v>
      </c>
      <c r="H7521" s="513">
        <v>616835.625</v>
      </c>
      <c r="I7521" s="513">
        <v>2</v>
      </c>
      <c r="J7521" s="236">
        <v>0</v>
      </c>
      <c r="K7521" s="236">
        <v>0</v>
      </c>
      <c r="L7521" s="236">
        <v>0</v>
      </c>
      <c r="M7521" s="236">
        <v>0</v>
      </c>
      <c r="N7521" s="236">
        <v>0</v>
      </c>
      <c r="O7521" s="236">
        <v>0</v>
      </c>
      <c r="P7521" s="236">
        <v>0</v>
      </c>
      <c r="Q7521" s="236">
        <v>0</v>
      </c>
      <c r="R7521" s="16">
        <f t="shared" si="15"/>
        <v>616835.625</v>
      </c>
      <c r="S7521" s="236">
        <v>2</v>
      </c>
      <c r="T7521" s="387" t="s">
        <v>9133</v>
      </c>
      <c r="U7521" s="236" t="s">
        <v>11267</v>
      </c>
      <c r="V7521" s="388" t="s">
        <v>199</v>
      </c>
    </row>
    <row r="7522" spans="1:22" s="1" customFormat="1" ht="56.25" x14ac:dyDescent="0.3">
      <c r="A7522" s="16">
        <v>7517</v>
      </c>
      <c r="B7522" s="236" t="s">
        <v>842</v>
      </c>
      <c r="C7522" s="236" t="s">
        <v>17027</v>
      </c>
      <c r="D7522" s="236" t="s">
        <v>1491</v>
      </c>
      <c r="E7522" s="236" t="s">
        <v>17028</v>
      </c>
      <c r="F7522" s="236"/>
      <c r="G7522" s="236" t="s">
        <v>1493</v>
      </c>
      <c r="H7522" s="513">
        <v>169430.36250000002</v>
      </c>
      <c r="I7522" s="513">
        <v>5</v>
      </c>
      <c r="J7522" s="236">
        <v>0</v>
      </c>
      <c r="K7522" s="236">
        <v>0</v>
      </c>
      <c r="L7522" s="236">
        <v>0</v>
      </c>
      <c r="M7522" s="236">
        <v>0</v>
      </c>
      <c r="N7522" s="236">
        <v>0</v>
      </c>
      <c r="O7522" s="236">
        <v>0</v>
      </c>
      <c r="P7522" s="236">
        <v>0</v>
      </c>
      <c r="Q7522" s="236">
        <v>0</v>
      </c>
      <c r="R7522" s="16">
        <f t="shared" si="15"/>
        <v>169430.36250000002</v>
      </c>
      <c r="S7522" s="236">
        <v>5</v>
      </c>
      <c r="T7522" s="387" t="s">
        <v>9133</v>
      </c>
      <c r="U7522" s="236" t="s">
        <v>11267</v>
      </c>
      <c r="V7522" s="388" t="s">
        <v>199</v>
      </c>
    </row>
    <row r="7523" spans="1:22" s="1" customFormat="1" ht="56.25" x14ac:dyDescent="0.3">
      <c r="A7523" s="16">
        <v>7518</v>
      </c>
      <c r="B7523" s="236" t="s">
        <v>842</v>
      </c>
      <c r="C7523" s="236" t="s">
        <v>17029</v>
      </c>
      <c r="D7523" s="236" t="s">
        <v>11301</v>
      </c>
      <c r="E7523" s="236" t="s">
        <v>17030</v>
      </c>
      <c r="F7523" s="236"/>
      <c r="G7523" s="236" t="s">
        <v>1493</v>
      </c>
      <c r="H7523" s="513">
        <v>123072.054</v>
      </c>
      <c r="I7523" s="513">
        <v>2</v>
      </c>
      <c r="J7523" s="236">
        <v>0</v>
      </c>
      <c r="K7523" s="236">
        <v>0</v>
      </c>
      <c r="L7523" s="236">
        <v>0</v>
      </c>
      <c r="M7523" s="236">
        <v>0</v>
      </c>
      <c r="N7523" s="236">
        <v>0</v>
      </c>
      <c r="O7523" s="236">
        <v>0</v>
      </c>
      <c r="P7523" s="236">
        <v>0</v>
      </c>
      <c r="Q7523" s="236">
        <v>0</v>
      </c>
      <c r="R7523" s="16">
        <f t="shared" si="15"/>
        <v>123072.054</v>
      </c>
      <c r="S7523" s="236">
        <v>2</v>
      </c>
      <c r="T7523" s="387" t="s">
        <v>9133</v>
      </c>
      <c r="U7523" s="236" t="s">
        <v>11267</v>
      </c>
      <c r="V7523" s="388" t="s">
        <v>199</v>
      </c>
    </row>
    <row r="7524" spans="1:22" s="1" customFormat="1" ht="56.25" x14ac:dyDescent="0.3">
      <c r="A7524" s="16">
        <v>7519</v>
      </c>
      <c r="B7524" s="236" t="s">
        <v>842</v>
      </c>
      <c r="C7524" s="236" t="s">
        <v>17029</v>
      </c>
      <c r="D7524" s="236" t="s">
        <v>1760</v>
      </c>
      <c r="E7524" s="236" t="s">
        <v>17031</v>
      </c>
      <c r="F7524" s="236"/>
      <c r="G7524" s="236" t="s">
        <v>1493</v>
      </c>
      <c r="H7524" s="513">
        <v>61536.027000000002</v>
      </c>
      <c r="I7524" s="513">
        <v>1</v>
      </c>
      <c r="J7524" s="236">
        <v>0</v>
      </c>
      <c r="K7524" s="236">
        <v>0</v>
      </c>
      <c r="L7524" s="236">
        <v>0</v>
      </c>
      <c r="M7524" s="236">
        <v>0</v>
      </c>
      <c r="N7524" s="236">
        <v>0</v>
      </c>
      <c r="O7524" s="236">
        <v>0</v>
      </c>
      <c r="P7524" s="236">
        <v>0</v>
      </c>
      <c r="Q7524" s="236">
        <v>0</v>
      </c>
      <c r="R7524" s="16">
        <f t="shared" si="15"/>
        <v>61536.027000000002</v>
      </c>
      <c r="S7524" s="236">
        <v>1</v>
      </c>
      <c r="T7524" s="387" t="s">
        <v>9133</v>
      </c>
      <c r="U7524" s="236" t="s">
        <v>11267</v>
      </c>
      <c r="V7524" s="388" t="s">
        <v>199</v>
      </c>
    </row>
    <row r="7525" spans="1:22" s="1" customFormat="1" ht="56.25" x14ac:dyDescent="0.3">
      <c r="A7525" s="16">
        <v>7520</v>
      </c>
      <c r="B7525" s="236" t="s">
        <v>842</v>
      </c>
      <c r="C7525" s="236" t="s">
        <v>17032</v>
      </c>
      <c r="D7525" s="236" t="s">
        <v>17033</v>
      </c>
      <c r="E7525" s="236" t="s">
        <v>17034</v>
      </c>
      <c r="F7525" s="236"/>
      <c r="G7525" s="236" t="s">
        <v>1493</v>
      </c>
      <c r="H7525" s="513">
        <v>342438.26400000002</v>
      </c>
      <c r="I7525" s="513">
        <v>3</v>
      </c>
      <c r="J7525" s="236">
        <v>0</v>
      </c>
      <c r="K7525" s="236">
        <v>0</v>
      </c>
      <c r="L7525" s="236">
        <v>0</v>
      </c>
      <c r="M7525" s="236">
        <v>0</v>
      </c>
      <c r="N7525" s="236">
        <v>0</v>
      </c>
      <c r="O7525" s="236">
        <v>0</v>
      </c>
      <c r="P7525" s="236">
        <v>0</v>
      </c>
      <c r="Q7525" s="236">
        <v>0</v>
      </c>
      <c r="R7525" s="16">
        <f t="shared" si="15"/>
        <v>342438.26400000002</v>
      </c>
      <c r="S7525" s="236">
        <v>3</v>
      </c>
      <c r="T7525" s="387" t="s">
        <v>9133</v>
      </c>
      <c r="U7525" s="236" t="s">
        <v>11267</v>
      </c>
      <c r="V7525" s="388" t="s">
        <v>199</v>
      </c>
    </row>
    <row r="7526" spans="1:22" s="1" customFormat="1" ht="56.25" x14ac:dyDescent="0.3">
      <c r="A7526" s="16">
        <v>7521</v>
      </c>
      <c r="B7526" s="236" t="s">
        <v>842</v>
      </c>
      <c r="C7526" s="236" t="s">
        <v>3331</v>
      </c>
      <c r="D7526" s="236" t="s">
        <v>3332</v>
      </c>
      <c r="E7526" s="236" t="s">
        <v>17035</v>
      </c>
      <c r="F7526" s="236"/>
      <c r="G7526" s="236" t="s">
        <v>1493</v>
      </c>
      <c r="H7526" s="513">
        <v>26883.958500000001</v>
      </c>
      <c r="I7526" s="513">
        <v>1</v>
      </c>
      <c r="J7526" s="236">
        <v>0</v>
      </c>
      <c r="K7526" s="236">
        <v>0</v>
      </c>
      <c r="L7526" s="236">
        <v>0</v>
      </c>
      <c r="M7526" s="236">
        <v>0</v>
      </c>
      <c r="N7526" s="236">
        <v>0</v>
      </c>
      <c r="O7526" s="236">
        <v>0</v>
      </c>
      <c r="P7526" s="236">
        <v>0</v>
      </c>
      <c r="Q7526" s="236">
        <v>0</v>
      </c>
      <c r="R7526" s="16">
        <f t="shared" si="15"/>
        <v>26883.958500000001</v>
      </c>
      <c r="S7526" s="236">
        <v>1</v>
      </c>
      <c r="T7526" s="387" t="s">
        <v>9133</v>
      </c>
      <c r="U7526" s="236" t="s">
        <v>11267</v>
      </c>
      <c r="V7526" s="388" t="s">
        <v>199</v>
      </c>
    </row>
    <row r="7527" spans="1:22" s="1" customFormat="1" ht="56.25" x14ac:dyDescent="0.3">
      <c r="A7527" s="16">
        <v>7522</v>
      </c>
      <c r="B7527" s="236" t="s">
        <v>842</v>
      </c>
      <c r="C7527" s="236" t="s">
        <v>1490</v>
      </c>
      <c r="D7527" s="236" t="s">
        <v>1491</v>
      </c>
      <c r="E7527" s="236" t="s">
        <v>17025</v>
      </c>
      <c r="F7527" s="236"/>
      <c r="G7527" s="236" t="s">
        <v>1493</v>
      </c>
      <c r="H7527" s="513">
        <v>391765.45800000004</v>
      </c>
      <c r="I7527" s="513">
        <v>2</v>
      </c>
      <c r="J7527" s="236">
        <v>0</v>
      </c>
      <c r="K7527" s="236">
        <v>0</v>
      </c>
      <c r="L7527" s="236">
        <v>0</v>
      </c>
      <c r="M7527" s="236">
        <v>0</v>
      </c>
      <c r="N7527" s="236">
        <v>0</v>
      </c>
      <c r="O7527" s="236">
        <v>0</v>
      </c>
      <c r="P7527" s="236">
        <v>0</v>
      </c>
      <c r="Q7527" s="236">
        <v>0</v>
      </c>
      <c r="R7527" s="16">
        <f t="shared" si="15"/>
        <v>391765.45800000004</v>
      </c>
      <c r="S7527" s="236">
        <v>2</v>
      </c>
      <c r="T7527" s="387" t="s">
        <v>9133</v>
      </c>
      <c r="U7527" s="236" t="s">
        <v>11267</v>
      </c>
      <c r="V7527" s="388" t="s">
        <v>199</v>
      </c>
    </row>
    <row r="7528" spans="1:22" s="1" customFormat="1" ht="56.25" x14ac:dyDescent="0.3">
      <c r="A7528" s="16">
        <v>7523</v>
      </c>
      <c r="B7528" s="236" t="s">
        <v>3489</v>
      </c>
      <c r="C7528" s="236" t="s">
        <v>3490</v>
      </c>
      <c r="D7528" s="236" t="s">
        <v>3491</v>
      </c>
      <c r="E7528" s="236" t="s">
        <v>17036</v>
      </c>
      <c r="F7528" s="236"/>
      <c r="G7528" s="236" t="s">
        <v>1493</v>
      </c>
      <c r="H7528" s="513">
        <v>512852.84400000004</v>
      </c>
      <c r="I7528" s="513">
        <v>8</v>
      </c>
      <c r="J7528" s="236">
        <v>0</v>
      </c>
      <c r="K7528" s="236">
        <v>0</v>
      </c>
      <c r="L7528" s="236">
        <v>0</v>
      </c>
      <c r="M7528" s="236">
        <v>0</v>
      </c>
      <c r="N7528" s="236">
        <v>0</v>
      </c>
      <c r="O7528" s="236">
        <v>0</v>
      </c>
      <c r="P7528" s="236">
        <v>0</v>
      </c>
      <c r="Q7528" s="236">
        <v>0</v>
      </c>
      <c r="R7528" s="16">
        <f t="shared" si="15"/>
        <v>512852.84400000004</v>
      </c>
      <c r="S7528" s="236">
        <v>8</v>
      </c>
      <c r="T7528" s="387" t="s">
        <v>9133</v>
      </c>
      <c r="U7528" s="236" t="s">
        <v>11267</v>
      </c>
      <c r="V7528" s="388" t="s">
        <v>199</v>
      </c>
    </row>
    <row r="7529" spans="1:22" s="1" customFormat="1" ht="56.25" x14ac:dyDescent="0.3">
      <c r="A7529" s="16">
        <v>7524</v>
      </c>
      <c r="B7529" s="236" t="s">
        <v>3489</v>
      </c>
      <c r="C7529" s="236" t="s">
        <v>3490</v>
      </c>
      <c r="D7529" s="236" t="s">
        <v>3491</v>
      </c>
      <c r="E7529" s="236" t="s">
        <v>17036</v>
      </c>
      <c r="F7529" s="236"/>
      <c r="G7529" s="236" t="s">
        <v>1493</v>
      </c>
      <c r="H7529" s="513">
        <v>64106.605500000005</v>
      </c>
      <c r="I7529" s="513">
        <v>1</v>
      </c>
      <c r="J7529" s="236">
        <v>0</v>
      </c>
      <c r="K7529" s="236">
        <v>0</v>
      </c>
      <c r="L7529" s="236">
        <v>0</v>
      </c>
      <c r="M7529" s="236">
        <v>0</v>
      </c>
      <c r="N7529" s="236">
        <v>0</v>
      </c>
      <c r="O7529" s="236">
        <v>0</v>
      </c>
      <c r="P7529" s="236">
        <v>0</v>
      </c>
      <c r="Q7529" s="236">
        <v>0</v>
      </c>
      <c r="R7529" s="16">
        <f t="shared" si="15"/>
        <v>64106.605500000005</v>
      </c>
      <c r="S7529" s="236">
        <v>1</v>
      </c>
      <c r="T7529" s="387" t="s">
        <v>9133</v>
      </c>
      <c r="U7529" s="236" t="s">
        <v>11267</v>
      </c>
      <c r="V7529" s="388" t="s">
        <v>199</v>
      </c>
    </row>
    <row r="7530" spans="1:22" s="1" customFormat="1" ht="56.25" x14ac:dyDescent="0.3">
      <c r="A7530" s="16">
        <v>7525</v>
      </c>
      <c r="B7530" s="236" t="s">
        <v>480</v>
      </c>
      <c r="C7530" s="236" t="s">
        <v>481</v>
      </c>
      <c r="D7530" s="236" t="s">
        <v>482</v>
      </c>
      <c r="E7530" s="236" t="s">
        <v>17037</v>
      </c>
      <c r="F7530" s="236"/>
      <c r="G7530" s="236" t="s">
        <v>1493</v>
      </c>
      <c r="H7530" s="513">
        <v>86224.666500000007</v>
      </c>
      <c r="I7530" s="513">
        <v>1</v>
      </c>
      <c r="J7530" s="236">
        <v>0</v>
      </c>
      <c r="K7530" s="236">
        <v>0</v>
      </c>
      <c r="L7530" s="236">
        <v>0</v>
      </c>
      <c r="M7530" s="236">
        <v>0</v>
      </c>
      <c r="N7530" s="236">
        <v>0</v>
      </c>
      <c r="O7530" s="236">
        <v>0</v>
      </c>
      <c r="P7530" s="236">
        <v>0</v>
      </c>
      <c r="Q7530" s="236">
        <v>0</v>
      </c>
      <c r="R7530" s="16">
        <f t="shared" si="15"/>
        <v>86224.666500000007</v>
      </c>
      <c r="S7530" s="236">
        <v>1</v>
      </c>
      <c r="T7530" s="387" t="s">
        <v>9133</v>
      </c>
      <c r="U7530" s="236" t="s">
        <v>11267</v>
      </c>
      <c r="V7530" s="388" t="s">
        <v>199</v>
      </c>
    </row>
    <row r="7531" spans="1:22" s="1" customFormat="1" ht="56.25" x14ac:dyDescent="0.3">
      <c r="A7531" s="16">
        <v>7526</v>
      </c>
      <c r="B7531" s="236" t="s">
        <v>17038</v>
      </c>
      <c r="C7531" s="236" t="s">
        <v>17039</v>
      </c>
      <c r="D7531" s="236" t="s">
        <v>17040</v>
      </c>
      <c r="E7531" s="236" t="s">
        <v>17041</v>
      </c>
      <c r="F7531" s="236"/>
      <c r="G7531" s="236" t="s">
        <v>1493</v>
      </c>
      <c r="H7531" s="513">
        <v>68323</v>
      </c>
      <c r="I7531" s="513">
        <v>30</v>
      </c>
      <c r="J7531" s="236">
        <v>0</v>
      </c>
      <c r="K7531" s="236">
        <v>0</v>
      </c>
      <c r="L7531" s="236">
        <v>0</v>
      </c>
      <c r="M7531" s="236">
        <v>0</v>
      </c>
      <c r="N7531" s="236">
        <v>0</v>
      </c>
      <c r="O7531" s="236">
        <v>0</v>
      </c>
      <c r="P7531" s="236">
        <v>0</v>
      </c>
      <c r="Q7531" s="236">
        <v>0</v>
      </c>
      <c r="R7531" s="16">
        <f t="shared" si="15"/>
        <v>68323</v>
      </c>
      <c r="S7531" s="236">
        <v>30</v>
      </c>
      <c r="T7531" s="387" t="s">
        <v>9133</v>
      </c>
      <c r="U7531" s="236" t="s">
        <v>11267</v>
      </c>
      <c r="V7531" s="388" t="s">
        <v>199</v>
      </c>
    </row>
    <row r="7532" spans="1:22" s="1" customFormat="1" ht="56.25" x14ac:dyDescent="0.3">
      <c r="A7532" s="16">
        <v>7527</v>
      </c>
      <c r="B7532" s="236" t="s">
        <v>17038</v>
      </c>
      <c r="C7532" s="236" t="s">
        <v>17039</v>
      </c>
      <c r="D7532" s="236" t="s">
        <v>8360</v>
      </c>
      <c r="E7532" s="236" t="s">
        <v>17042</v>
      </c>
      <c r="F7532" s="236"/>
      <c r="G7532" s="236" t="s">
        <v>1493</v>
      </c>
      <c r="H7532" s="513">
        <v>6832.3184999999994</v>
      </c>
      <c r="I7532" s="513">
        <v>3</v>
      </c>
      <c r="J7532" s="236">
        <v>0</v>
      </c>
      <c r="K7532" s="236">
        <v>0</v>
      </c>
      <c r="L7532" s="236">
        <v>0</v>
      </c>
      <c r="M7532" s="236">
        <v>0</v>
      </c>
      <c r="N7532" s="236">
        <v>0</v>
      </c>
      <c r="O7532" s="236">
        <v>0</v>
      </c>
      <c r="P7532" s="236">
        <v>0</v>
      </c>
      <c r="Q7532" s="236">
        <v>0</v>
      </c>
      <c r="R7532" s="16">
        <f t="shared" si="15"/>
        <v>6832.3184999999994</v>
      </c>
      <c r="S7532" s="236">
        <v>3</v>
      </c>
      <c r="T7532" s="387" t="s">
        <v>9133</v>
      </c>
      <c r="U7532" s="236" t="s">
        <v>11267</v>
      </c>
      <c r="V7532" s="388" t="s">
        <v>199</v>
      </c>
    </row>
    <row r="7533" spans="1:22" s="1" customFormat="1" ht="56.25" x14ac:dyDescent="0.3">
      <c r="A7533" s="16">
        <v>7528</v>
      </c>
      <c r="B7533" s="236" t="s">
        <v>17043</v>
      </c>
      <c r="C7533" s="236" t="s">
        <v>17044</v>
      </c>
      <c r="D7533" s="236" t="s">
        <v>17045</v>
      </c>
      <c r="E7533" s="236" t="s">
        <v>17046</v>
      </c>
      <c r="F7533" s="236"/>
      <c r="G7533" s="236" t="s">
        <v>1493</v>
      </c>
      <c r="H7533" s="513">
        <v>349272.00000000006</v>
      </c>
      <c r="I7533" s="513">
        <v>40</v>
      </c>
      <c r="J7533" s="236">
        <v>0</v>
      </c>
      <c r="K7533" s="236">
        <v>0</v>
      </c>
      <c r="L7533" s="236">
        <v>0</v>
      </c>
      <c r="M7533" s="236">
        <v>0</v>
      </c>
      <c r="N7533" s="236">
        <v>0</v>
      </c>
      <c r="O7533" s="236">
        <v>0</v>
      </c>
      <c r="P7533" s="236">
        <v>0</v>
      </c>
      <c r="Q7533" s="236">
        <v>0</v>
      </c>
      <c r="R7533" s="16">
        <f t="shared" si="15"/>
        <v>349272.00000000006</v>
      </c>
      <c r="S7533" s="236">
        <v>40</v>
      </c>
      <c r="T7533" s="387" t="s">
        <v>9133</v>
      </c>
      <c r="U7533" s="236" t="s">
        <v>1210</v>
      </c>
      <c r="V7533" s="388" t="s">
        <v>199</v>
      </c>
    </row>
    <row r="7534" spans="1:22" s="1" customFormat="1" ht="56.25" x14ac:dyDescent="0.3">
      <c r="A7534" s="16">
        <v>7529</v>
      </c>
      <c r="B7534" s="236" t="s">
        <v>6105</v>
      </c>
      <c r="C7534" s="236" t="s">
        <v>17047</v>
      </c>
      <c r="D7534" s="236" t="s">
        <v>17048</v>
      </c>
      <c r="E7534" s="236" t="s">
        <v>17049</v>
      </c>
      <c r="F7534" s="236"/>
      <c r="G7534" s="236" t="s">
        <v>1493</v>
      </c>
      <c r="H7534" s="513">
        <v>23803.478999999999</v>
      </c>
      <c r="I7534" s="513">
        <v>1</v>
      </c>
      <c r="J7534" s="236">
        <v>0</v>
      </c>
      <c r="K7534" s="236">
        <v>0</v>
      </c>
      <c r="L7534" s="236">
        <v>0</v>
      </c>
      <c r="M7534" s="236">
        <v>0</v>
      </c>
      <c r="N7534" s="236">
        <v>0</v>
      </c>
      <c r="O7534" s="236">
        <v>0</v>
      </c>
      <c r="P7534" s="236">
        <v>0</v>
      </c>
      <c r="Q7534" s="236">
        <v>0</v>
      </c>
      <c r="R7534" s="16">
        <f t="shared" si="15"/>
        <v>23803.478999999999</v>
      </c>
      <c r="S7534" s="236">
        <v>1</v>
      </c>
      <c r="T7534" s="387" t="s">
        <v>9133</v>
      </c>
      <c r="U7534" s="236" t="s">
        <v>11267</v>
      </c>
      <c r="V7534" s="388" t="s">
        <v>199</v>
      </c>
    </row>
    <row r="7535" spans="1:22" s="1" customFormat="1" ht="56.25" x14ac:dyDescent="0.3">
      <c r="A7535" s="16">
        <v>7530</v>
      </c>
      <c r="B7535" s="236" t="s">
        <v>6105</v>
      </c>
      <c r="C7535" s="236" t="s">
        <v>17047</v>
      </c>
      <c r="D7535" s="236" t="s">
        <v>17048</v>
      </c>
      <c r="E7535" s="236" t="s">
        <v>17050</v>
      </c>
      <c r="F7535" s="236"/>
      <c r="G7535" s="236" t="s">
        <v>1493</v>
      </c>
      <c r="H7535" s="513">
        <v>23803.478999999999</v>
      </c>
      <c r="I7535" s="513">
        <v>1</v>
      </c>
      <c r="J7535" s="236">
        <v>0</v>
      </c>
      <c r="K7535" s="236">
        <v>0</v>
      </c>
      <c r="L7535" s="236">
        <v>0</v>
      </c>
      <c r="M7535" s="236">
        <v>0</v>
      </c>
      <c r="N7535" s="236">
        <v>0</v>
      </c>
      <c r="O7535" s="236">
        <v>0</v>
      </c>
      <c r="P7535" s="236">
        <v>0</v>
      </c>
      <c r="Q7535" s="236">
        <v>0</v>
      </c>
      <c r="R7535" s="16">
        <f t="shared" si="15"/>
        <v>23803.478999999999</v>
      </c>
      <c r="S7535" s="236">
        <v>1</v>
      </c>
      <c r="T7535" s="387" t="s">
        <v>9133</v>
      </c>
      <c r="U7535" s="236" t="s">
        <v>11267</v>
      </c>
      <c r="V7535" s="388" t="s">
        <v>199</v>
      </c>
    </row>
    <row r="7536" spans="1:22" s="1" customFormat="1" ht="56.25" x14ac:dyDescent="0.3">
      <c r="A7536" s="16">
        <v>7531</v>
      </c>
      <c r="B7536" s="236" t="s">
        <v>1128</v>
      </c>
      <c r="C7536" s="236" t="s">
        <v>17051</v>
      </c>
      <c r="D7536" s="236" t="s">
        <v>448</v>
      </c>
      <c r="E7536" s="236" t="s">
        <v>17052</v>
      </c>
      <c r="F7536" s="236"/>
      <c r="G7536" s="236" t="s">
        <v>1493</v>
      </c>
      <c r="H7536" s="513">
        <v>26679.481500000002</v>
      </c>
      <c r="I7536" s="513">
        <v>1</v>
      </c>
      <c r="J7536" s="236">
        <v>0</v>
      </c>
      <c r="K7536" s="236">
        <v>0</v>
      </c>
      <c r="L7536" s="236">
        <v>0</v>
      </c>
      <c r="M7536" s="236">
        <v>0</v>
      </c>
      <c r="N7536" s="236">
        <v>0</v>
      </c>
      <c r="O7536" s="236">
        <v>0</v>
      </c>
      <c r="P7536" s="236">
        <v>0</v>
      </c>
      <c r="Q7536" s="236">
        <v>0</v>
      </c>
      <c r="R7536" s="16">
        <f t="shared" ref="R7536:R7599" si="16">H7536+J7536+L7536+N7536+P7536</f>
        <v>26679.481500000002</v>
      </c>
      <c r="S7536" s="236">
        <v>1</v>
      </c>
      <c r="T7536" s="387" t="s">
        <v>9133</v>
      </c>
      <c r="U7536" s="236" t="s">
        <v>1210</v>
      </c>
      <c r="V7536" s="388" t="s">
        <v>199</v>
      </c>
    </row>
    <row r="7537" spans="1:22" s="1" customFormat="1" ht="56.25" x14ac:dyDescent="0.3">
      <c r="A7537" s="16">
        <v>7532</v>
      </c>
      <c r="B7537" s="236" t="s">
        <v>11302</v>
      </c>
      <c r="C7537" s="236" t="s">
        <v>2918</v>
      </c>
      <c r="D7537" s="236" t="s">
        <v>2919</v>
      </c>
      <c r="E7537" s="236" t="s">
        <v>11303</v>
      </c>
      <c r="F7537" s="236"/>
      <c r="G7537" s="236" t="s">
        <v>1493</v>
      </c>
      <c r="H7537" s="513">
        <v>2452753.9260000004</v>
      </c>
      <c r="I7537" s="513">
        <v>4</v>
      </c>
      <c r="J7537" s="236">
        <v>0</v>
      </c>
      <c r="K7537" s="236">
        <v>0</v>
      </c>
      <c r="L7537" s="236">
        <v>0</v>
      </c>
      <c r="M7537" s="236">
        <v>0</v>
      </c>
      <c r="N7537" s="236">
        <v>0</v>
      </c>
      <c r="O7537" s="236">
        <v>0</v>
      </c>
      <c r="P7537" s="236">
        <v>0</v>
      </c>
      <c r="Q7537" s="236">
        <v>0</v>
      </c>
      <c r="R7537" s="16">
        <f t="shared" si="16"/>
        <v>2452753.9260000004</v>
      </c>
      <c r="S7537" s="236">
        <v>4</v>
      </c>
      <c r="T7537" s="387" t="s">
        <v>9133</v>
      </c>
      <c r="U7537" s="236" t="s">
        <v>294</v>
      </c>
      <c r="V7537" s="388" t="s">
        <v>199</v>
      </c>
    </row>
    <row r="7538" spans="1:22" s="1" customFormat="1" ht="56.25" x14ac:dyDescent="0.3">
      <c r="A7538" s="16">
        <v>7533</v>
      </c>
      <c r="B7538" s="236" t="s">
        <v>1905</v>
      </c>
      <c r="C7538" s="236" t="s">
        <v>4754</v>
      </c>
      <c r="D7538" s="236" t="s">
        <v>4755</v>
      </c>
      <c r="E7538" s="236" t="s">
        <v>17053</v>
      </c>
      <c r="F7538" s="236"/>
      <c r="G7538" s="236" t="s">
        <v>1493</v>
      </c>
      <c r="H7538" s="513">
        <v>4748.3100000000004</v>
      </c>
      <c r="I7538" s="513">
        <v>1</v>
      </c>
      <c r="J7538" s="236">
        <v>0</v>
      </c>
      <c r="K7538" s="236">
        <v>0</v>
      </c>
      <c r="L7538" s="236">
        <v>0</v>
      </c>
      <c r="M7538" s="236">
        <v>0</v>
      </c>
      <c r="N7538" s="236">
        <v>0</v>
      </c>
      <c r="O7538" s="236">
        <v>0</v>
      </c>
      <c r="P7538" s="236">
        <v>0</v>
      </c>
      <c r="Q7538" s="236">
        <v>0</v>
      </c>
      <c r="R7538" s="16">
        <f t="shared" si="16"/>
        <v>4748.3100000000004</v>
      </c>
      <c r="S7538" s="236">
        <v>1</v>
      </c>
      <c r="T7538" s="387" t="s">
        <v>9133</v>
      </c>
      <c r="U7538" s="236" t="s">
        <v>11267</v>
      </c>
      <c r="V7538" s="388" t="s">
        <v>199</v>
      </c>
    </row>
    <row r="7539" spans="1:22" s="1" customFormat="1" ht="56.25" x14ac:dyDescent="0.3">
      <c r="A7539" s="16">
        <v>7534</v>
      </c>
      <c r="B7539" s="236" t="s">
        <v>1905</v>
      </c>
      <c r="C7539" s="236" t="s">
        <v>4754</v>
      </c>
      <c r="D7539" s="236" t="s">
        <v>4755</v>
      </c>
      <c r="E7539" s="236" t="s">
        <v>17054</v>
      </c>
      <c r="F7539" s="236"/>
      <c r="G7539" s="236" t="s">
        <v>1493</v>
      </c>
      <c r="H7539" s="513">
        <v>9496.6200000000008</v>
      </c>
      <c r="I7539" s="513">
        <v>2</v>
      </c>
      <c r="J7539" s="236">
        <v>0</v>
      </c>
      <c r="K7539" s="236">
        <v>0</v>
      </c>
      <c r="L7539" s="236">
        <v>0</v>
      </c>
      <c r="M7539" s="236">
        <v>0</v>
      </c>
      <c r="N7539" s="236">
        <v>0</v>
      </c>
      <c r="O7539" s="236">
        <v>0</v>
      </c>
      <c r="P7539" s="236">
        <v>0</v>
      </c>
      <c r="Q7539" s="236">
        <v>0</v>
      </c>
      <c r="R7539" s="16">
        <f t="shared" si="16"/>
        <v>9496.6200000000008</v>
      </c>
      <c r="S7539" s="236">
        <v>2</v>
      </c>
      <c r="T7539" s="387" t="s">
        <v>9133</v>
      </c>
      <c r="U7539" s="236" t="s">
        <v>11267</v>
      </c>
      <c r="V7539" s="388" t="s">
        <v>199</v>
      </c>
    </row>
    <row r="7540" spans="1:22" s="1" customFormat="1" ht="56.25" x14ac:dyDescent="0.3">
      <c r="A7540" s="16">
        <v>7535</v>
      </c>
      <c r="B7540" s="236" t="s">
        <v>1905</v>
      </c>
      <c r="C7540" s="236" t="s">
        <v>4754</v>
      </c>
      <c r="D7540" s="236" t="s">
        <v>4755</v>
      </c>
      <c r="E7540" s="236" t="s">
        <v>17055</v>
      </c>
      <c r="F7540" s="236"/>
      <c r="G7540" s="236" t="s">
        <v>1493</v>
      </c>
      <c r="H7540" s="513">
        <v>4748.3100000000004</v>
      </c>
      <c r="I7540" s="513">
        <v>1</v>
      </c>
      <c r="J7540" s="236">
        <v>0</v>
      </c>
      <c r="K7540" s="236">
        <v>0</v>
      </c>
      <c r="L7540" s="236">
        <v>0</v>
      </c>
      <c r="M7540" s="236">
        <v>0</v>
      </c>
      <c r="N7540" s="236">
        <v>0</v>
      </c>
      <c r="O7540" s="236">
        <v>0</v>
      </c>
      <c r="P7540" s="236">
        <v>0</v>
      </c>
      <c r="Q7540" s="236">
        <v>0</v>
      </c>
      <c r="R7540" s="16">
        <f t="shared" si="16"/>
        <v>4748.3100000000004</v>
      </c>
      <c r="S7540" s="236">
        <v>1</v>
      </c>
      <c r="T7540" s="387" t="s">
        <v>9133</v>
      </c>
      <c r="U7540" s="236" t="s">
        <v>11267</v>
      </c>
      <c r="V7540" s="388" t="s">
        <v>199</v>
      </c>
    </row>
    <row r="7541" spans="1:22" s="1" customFormat="1" ht="56.25" x14ac:dyDescent="0.3">
      <c r="A7541" s="16">
        <v>7536</v>
      </c>
      <c r="B7541" s="236" t="s">
        <v>1905</v>
      </c>
      <c r="C7541" s="236" t="s">
        <v>4754</v>
      </c>
      <c r="D7541" s="236" t="s">
        <v>4755</v>
      </c>
      <c r="E7541" s="236" t="s">
        <v>17056</v>
      </c>
      <c r="F7541" s="236"/>
      <c r="G7541" s="236" t="s">
        <v>1493</v>
      </c>
      <c r="H7541" s="513">
        <v>4748.3100000000004</v>
      </c>
      <c r="I7541" s="513">
        <v>1</v>
      </c>
      <c r="J7541" s="236">
        <v>0</v>
      </c>
      <c r="K7541" s="236">
        <v>0</v>
      </c>
      <c r="L7541" s="236">
        <v>0</v>
      </c>
      <c r="M7541" s="236">
        <v>0</v>
      </c>
      <c r="N7541" s="236">
        <v>0</v>
      </c>
      <c r="O7541" s="236">
        <v>0</v>
      </c>
      <c r="P7541" s="236">
        <v>0</v>
      </c>
      <c r="Q7541" s="236">
        <v>0</v>
      </c>
      <c r="R7541" s="16">
        <f t="shared" si="16"/>
        <v>4748.3100000000004</v>
      </c>
      <c r="S7541" s="236">
        <v>1</v>
      </c>
      <c r="T7541" s="387" t="s">
        <v>9133</v>
      </c>
      <c r="U7541" s="236" t="s">
        <v>11267</v>
      </c>
      <c r="V7541" s="388" t="s">
        <v>199</v>
      </c>
    </row>
    <row r="7542" spans="1:22" s="1" customFormat="1" ht="56.25" x14ac:dyDescent="0.3">
      <c r="A7542" s="16">
        <v>7537</v>
      </c>
      <c r="B7542" s="236" t="s">
        <v>1905</v>
      </c>
      <c r="C7542" s="236" t="s">
        <v>8792</v>
      </c>
      <c r="D7542" s="236" t="s">
        <v>8793</v>
      </c>
      <c r="E7542" s="236" t="s">
        <v>17057</v>
      </c>
      <c r="F7542" s="236"/>
      <c r="G7542" s="236" t="s">
        <v>1493</v>
      </c>
      <c r="H7542" s="513">
        <v>7855.3650000000007</v>
      </c>
      <c r="I7542" s="513">
        <v>1</v>
      </c>
      <c r="J7542" s="236">
        <v>0</v>
      </c>
      <c r="K7542" s="236">
        <v>0</v>
      </c>
      <c r="L7542" s="236">
        <v>0</v>
      </c>
      <c r="M7542" s="236">
        <v>0</v>
      </c>
      <c r="N7542" s="236">
        <v>0</v>
      </c>
      <c r="O7542" s="236">
        <v>0</v>
      </c>
      <c r="P7542" s="236">
        <v>0</v>
      </c>
      <c r="Q7542" s="236">
        <v>0</v>
      </c>
      <c r="R7542" s="16">
        <f t="shared" si="16"/>
        <v>7855.3650000000007</v>
      </c>
      <c r="S7542" s="236">
        <v>1</v>
      </c>
      <c r="T7542" s="387" t="s">
        <v>9133</v>
      </c>
      <c r="U7542" s="236" t="s">
        <v>11267</v>
      </c>
      <c r="V7542" s="388" t="s">
        <v>199</v>
      </c>
    </row>
    <row r="7543" spans="1:22" s="1" customFormat="1" ht="56.25" x14ac:dyDescent="0.3">
      <c r="A7543" s="16">
        <v>7538</v>
      </c>
      <c r="B7543" s="236" t="s">
        <v>5541</v>
      </c>
      <c r="C7543" s="236" t="s">
        <v>17058</v>
      </c>
      <c r="D7543" s="236" t="s">
        <v>17059</v>
      </c>
      <c r="E7543" s="236" t="s">
        <v>17060</v>
      </c>
      <c r="F7543" s="236"/>
      <c r="G7543" s="236" t="s">
        <v>1493</v>
      </c>
      <c r="H7543" s="513">
        <v>97115.91750000001</v>
      </c>
      <c r="I7543" s="513">
        <v>35</v>
      </c>
      <c r="J7543" s="236">
        <v>0</v>
      </c>
      <c r="K7543" s="236">
        <v>0</v>
      </c>
      <c r="L7543" s="236">
        <v>0</v>
      </c>
      <c r="M7543" s="236">
        <v>0</v>
      </c>
      <c r="N7543" s="236">
        <v>0</v>
      </c>
      <c r="O7543" s="236">
        <v>0</v>
      </c>
      <c r="P7543" s="236">
        <v>0</v>
      </c>
      <c r="Q7543" s="236">
        <v>0</v>
      </c>
      <c r="R7543" s="16">
        <f t="shared" si="16"/>
        <v>97115.91750000001</v>
      </c>
      <c r="S7543" s="236">
        <v>35</v>
      </c>
      <c r="T7543" s="387" t="s">
        <v>9133</v>
      </c>
      <c r="U7543" s="236" t="s">
        <v>1210</v>
      </c>
      <c r="V7543" s="388" t="s">
        <v>199</v>
      </c>
    </row>
    <row r="7544" spans="1:22" s="1" customFormat="1" ht="56.25" x14ac:dyDescent="0.3">
      <c r="A7544" s="16">
        <v>7539</v>
      </c>
      <c r="B7544" s="236" t="s">
        <v>5541</v>
      </c>
      <c r="C7544" s="236" t="s">
        <v>5542</v>
      </c>
      <c r="D7544" s="236" t="s">
        <v>5543</v>
      </c>
      <c r="E7544" s="236" t="s">
        <v>17061</v>
      </c>
      <c r="F7544" s="236"/>
      <c r="G7544" s="236" t="s">
        <v>1493</v>
      </c>
      <c r="H7544" s="513">
        <v>10828.188</v>
      </c>
      <c r="I7544" s="513">
        <v>4</v>
      </c>
      <c r="J7544" s="236">
        <v>0</v>
      </c>
      <c r="K7544" s="236">
        <v>0</v>
      </c>
      <c r="L7544" s="236">
        <v>0</v>
      </c>
      <c r="M7544" s="236">
        <v>0</v>
      </c>
      <c r="N7544" s="236">
        <v>0</v>
      </c>
      <c r="O7544" s="236">
        <v>0</v>
      </c>
      <c r="P7544" s="236">
        <v>0</v>
      </c>
      <c r="Q7544" s="236">
        <v>0</v>
      </c>
      <c r="R7544" s="16">
        <f t="shared" si="16"/>
        <v>10828.188</v>
      </c>
      <c r="S7544" s="236">
        <v>4</v>
      </c>
      <c r="T7544" s="387" t="s">
        <v>9133</v>
      </c>
      <c r="U7544" s="236" t="s">
        <v>1210</v>
      </c>
      <c r="V7544" s="388" t="s">
        <v>199</v>
      </c>
    </row>
    <row r="7545" spans="1:22" s="1" customFormat="1" ht="56.25" x14ac:dyDescent="0.3">
      <c r="A7545" s="16">
        <v>7540</v>
      </c>
      <c r="B7545" s="236" t="s">
        <v>5541</v>
      </c>
      <c r="C7545" s="236" t="s">
        <v>5542</v>
      </c>
      <c r="D7545" s="236" t="s">
        <v>5543</v>
      </c>
      <c r="E7545" s="236" t="s">
        <v>17062</v>
      </c>
      <c r="F7545" s="236"/>
      <c r="G7545" s="236" t="s">
        <v>1493</v>
      </c>
      <c r="H7545" s="513">
        <v>2707.047</v>
      </c>
      <c r="I7545" s="513">
        <v>1</v>
      </c>
      <c r="J7545" s="236">
        <v>0</v>
      </c>
      <c r="K7545" s="236">
        <v>0</v>
      </c>
      <c r="L7545" s="236">
        <v>0</v>
      </c>
      <c r="M7545" s="236">
        <v>0</v>
      </c>
      <c r="N7545" s="236">
        <v>0</v>
      </c>
      <c r="O7545" s="236">
        <v>0</v>
      </c>
      <c r="P7545" s="236">
        <v>0</v>
      </c>
      <c r="Q7545" s="236">
        <v>0</v>
      </c>
      <c r="R7545" s="16">
        <f t="shared" si="16"/>
        <v>2707.047</v>
      </c>
      <c r="S7545" s="236">
        <v>1</v>
      </c>
      <c r="T7545" s="387" t="s">
        <v>9133</v>
      </c>
      <c r="U7545" s="236" t="s">
        <v>1210</v>
      </c>
      <c r="V7545" s="388" t="s">
        <v>199</v>
      </c>
    </row>
    <row r="7546" spans="1:22" s="1" customFormat="1" ht="56.25" x14ac:dyDescent="0.3">
      <c r="A7546" s="16">
        <v>7541</v>
      </c>
      <c r="B7546" s="236" t="s">
        <v>17063</v>
      </c>
      <c r="C7546" s="236" t="s">
        <v>17064</v>
      </c>
      <c r="D7546" s="236" t="s">
        <v>17065</v>
      </c>
      <c r="E7546" s="236" t="s">
        <v>17066</v>
      </c>
      <c r="F7546" s="236"/>
      <c r="G7546" s="236" t="s">
        <v>1493</v>
      </c>
      <c r="H7546" s="513">
        <v>44030.17500000001</v>
      </c>
      <c r="I7546" s="513">
        <v>10</v>
      </c>
      <c r="J7546" s="236">
        <v>0</v>
      </c>
      <c r="K7546" s="236">
        <v>0</v>
      </c>
      <c r="L7546" s="236">
        <v>0</v>
      </c>
      <c r="M7546" s="236">
        <v>0</v>
      </c>
      <c r="N7546" s="236">
        <v>0</v>
      </c>
      <c r="O7546" s="236">
        <v>0</v>
      </c>
      <c r="P7546" s="236">
        <v>0</v>
      </c>
      <c r="Q7546" s="236">
        <v>0</v>
      </c>
      <c r="R7546" s="16">
        <f t="shared" si="16"/>
        <v>44030.17500000001</v>
      </c>
      <c r="S7546" s="236">
        <v>10</v>
      </c>
      <c r="T7546" s="387" t="s">
        <v>9133</v>
      </c>
      <c r="U7546" s="236" t="s">
        <v>11267</v>
      </c>
      <c r="V7546" s="388" t="s">
        <v>199</v>
      </c>
    </row>
    <row r="7547" spans="1:22" s="1" customFormat="1" ht="56.25" x14ac:dyDescent="0.3">
      <c r="A7547" s="16">
        <v>7542</v>
      </c>
      <c r="B7547" s="236" t="s">
        <v>2626</v>
      </c>
      <c r="C7547" s="236" t="s">
        <v>11304</v>
      </c>
      <c r="D7547" s="236" t="s">
        <v>11305</v>
      </c>
      <c r="E7547" s="236" t="s">
        <v>17067</v>
      </c>
      <c r="F7547" s="236"/>
      <c r="G7547" s="236" t="s">
        <v>1493</v>
      </c>
      <c r="H7547" s="513">
        <v>154106.16899999999</v>
      </c>
      <c r="I7547" s="513">
        <v>2</v>
      </c>
      <c r="J7547" s="236">
        <v>0</v>
      </c>
      <c r="K7547" s="236">
        <v>0</v>
      </c>
      <c r="L7547" s="236">
        <v>0</v>
      </c>
      <c r="M7547" s="236">
        <v>0</v>
      </c>
      <c r="N7547" s="236">
        <v>0</v>
      </c>
      <c r="O7547" s="236">
        <v>0</v>
      </c>
      <c r="P7547" s="236">
        <v>0</v>
      </c>
      <c r="Q7547" s="236">
        <v>0</v>
      </c>
      <c r="R7547" s="16">
        <f t="shared" si="16"/>
        <v>154106.16899999999</v>
      </c>
      <c r="S7547" s="236">
        <v>2</v>
      </c>
      <c r="T7547" s="387" t="s">
        <v>9133</v>
      </c>
      <c r="U7547" s="236" t="s">
        <v>1210</v>
      </c>
      <c r="V7547" s="388" t="s">
        <v>199</v>
      </c>
    </row>
    <row r="7548" spans="1:22" s="1" customFormat="1" ht="56.25" x14ac:dyDescent="0.3">
      <c r="A7548" s="16">
        <v>7543</v>
      </c>
      <c r="B7548" s="236" t="s">
        <v>444</v>
      </c>
      <c r="C7548" s="236" t="s">
        <v>4448</v>
      </c>
      <c r="D7548" s="236" t="s">
        <v>4449</v>
      </c>
      <c r="E7548" s="236" t="s">
        <v>17068</v>
      </c>
      <c r="F7548" s="236"/>
      <c r="G7548" s="236" t="s">
        <v>444</v>
      </c>
      <c r="H7548" s="513">
        <v>378000</v>
      </c>
      <c r="I7548" s="513">
        <v>30</v>
      </c>
      <c r="J7548" s="236">
        <v>0</v>
      </c>
      <c r="K7548" s="236">
        <v>0</v>
      </c>
      <c r="L7548" s="236">
        <v>0</v>
      </c>
      <c r="M7548" s="236">
        <v>0</v>
      </c>
      <c r="N7548" s="236">
        <v>0</v>
      </c>
      <c r="O7548" s="236">
        <v>0</v>
      </c>
      <c r="P7548" s="236">
        <v>0</v>
      </c>
      <c r="Q7548" s="236">
        <v>0</v>
      </c>
      <c r="R7548" s="16">
        <f t="shared" si="16"/>
        <v>378000</v>
      </c>
      <c r="S7548" s="236">
        <v>30</v>
      </c>
      <c r="T7548" s="387" t="s">
        <v>9133</v>
      </c>
      <c r="U7548" s="236" t="s">
        <v>1210</v>
      </c>
      <c r="V7548" s="388" t="s">
        <v>199</v>
      </c>
    </row>
    <row r="7549" spans="1:22" s="1" customFormat="1" ht="56.25" x14ac:dyDescent="0.3">
      <c r="A7549" s="16">
        <v>7544</v>
      </c>
      <c r="B7549" s="236" t="s">
        <v>3238</v>
      </c>
      <c r="C7549" s="236" t="s">
        <v>3239</v>
      </c>
      <c r="D7549" s="236" t="s">
        <v>3240</v>
      </c>
      <c r="E7549" s="236" t="s">
        <v>5929</v>
      </c>
      <c r="F7549" s="236"/>
      <c r="G7549" s="236" t="s">
        <v>444</v>
      </c>
      <c r="H7549" s="513">
        <v>126000</v>
      </c>
      <c r="I7549" s="513">
        <v>1</v>
      </c>
      <c r="J7549" s="236">
        <v>0</v>
      </c>
      <c r="K7549" s="236">
        <v>0</v>
      </c>
      <c r="L7549" s="236">
        <v>0</v>
      </c>
      <c r="M7549" s="236">
        <v>0</v>
      </c>
      <c r="N7549" s="236">
        <v>0</v>
      </c>
      <c r="O7549" s="236">
        <v>0</v>
      </c>
      <c r="P7549" s="236">
        <v>0</v>
      </c>
      <c r="Q7549" s="236">
        <v>0</v>
      </c>
      <c r="R7549" s="16">
        <f t="shared" si="16"/>
        <v>126000</v>
      </c>
      <c r="S7549" s="236">
        <v>1</v>
      </c>
      <c r="T7549" s="387" t="s">
        <v>9133</v>
      </c>
      <c r="U7549" s="236" t="s">
        <v>1210</v>
      </c>
      <c r="V7549" s="388" t="s">
        <v>199</v>
      </c>
    </row>
    <row r="7550" spans="1:22" s="1" customFormat="1" ht="56.25" x14ac:dyDescent="0.3">
      <c r="A7550" s="16">
        <v>7545</v>
      </c>
      <c r="B7550" s="236" t="s">
        <v>532</v>
      </c>
      <c r="C7550" s="236" t="s">
        <v>11306</v>
      </c>
      <c r="D7550" s="236" t="s">
        <v>11307</v>
      </c>
      <c r="E7550" s="236" t="s">
        <v>17069</v>
      </c>
      <c r="F7550" s="236"/>
      <c r="G7550" s="236" t="s">
        <v>444</v>
      </c>
      <c r="H7550" s="513">
        <v>82060.996500000008</v>
      </c>
      <c r="I7550" s="513">
        <v>1</v>
      </c>
      <c r="J7550" s="236">
        <v>0</v>
      </c>
      <c r="K7550" s="236">
        <v>0</v>
      </c>
      <c r="L7550" s="236">
        <v>0</v>
      </c>
      <c r="M7550" s="236">
        <v>0</v>
      </c>
      <c r="N7550" s="236">
        <v>0</v>
      </c>
      <c r="O7550" s="236">
        <v>0</v>
      </c>
      <c r="P7550" s="236">
        <v>0</v>
      </c>
      <c r="Q7550" s="236">
        <v>0</v>
      </c>
      <c r="R7550" s="16">
        <f t="shared" si="16"/>
        <v>82060.996500000008</v>
      </c>
      <c r="S7550" s="236">
        <v>1</v>
      </c>
      <c r="T7550" s="387" t="s">
        <v>9133</v>
      </c>
      <c r="U7550" s="236" t="s">
        <v>1210</v>
      </c>
      <c r="V7550" s="388" t="s">
        <v>199</v>
      </c>
    </row>
    <row r="7551" spans="1:22" s="1" customFormat="1" ht="56.25" x14ac:dyDescent="0.3">
      <c r="A7551" s="16">
        <v>7546</v>
      </c>
      <c r="B7551" s="236" t="s">
        <v>532</v>
      </c>
      <c r="C7551" s="236" t="s">
        <v>2974</v>
      </c>
      <c r="D7551" s="236" t="s">
        <v>2975</v>
      </c>
      <c r="E7551" s="236" t="s">
        <v>17070</v>
      </c>
      <c r="F7551" s="236"/>
      <c r="G7551" s="236" t="s">
        <v>444</v>
      </c>
      <c r="H7551" s="513">
        <v>184112.334</v>
      </c>
      <c r="I7551" s="513">
        <v>2</v>
      </c>
      <c r="J7551" s="236">
        <v>0</v>
      </c>
      <c r="K7551" s="236">
        <v>0</v>
      </c>
      <c r="L7551" s="236">
        <v>0</v>
      </c>
      <c r="M7551" s="236">
        <v>0</v>
      </c>
      <c r="N7551" s="236">
        <v>0</v>
      </c>
      <c r="O7551" s="236">
        <v>0</v>
      </c>
      <c r="P7551" s="236">
        <v>0</v>
      </c>
      <c r="Q7551" s="236">
        <v>0</v>
      </c>
      <c r="R7551" s="16">
        <f t="shared" si="16"/>
        <v>184112.334</v>
      </c>
      <c r="S7551" s="236">
        <v>2</v>
      </c>
      <c r="T7551" s="387" t="s">
        <v>9133</v>
      </c>
      <c r="U7551" s="236" t="s">
        <v>1210</v>
      </c>
      <c r="V7551" s="388" t="s">
        <v>199</v>
      </c>
    </row>
    <row r="7552" spans="1:22" s="1" customFormat="1" ht="56.25" x14ac:dyDescent="0.3">
      <c r="A7552" s="16">
        <v>7547</v>
      </c>
      <c r="B7552" s="236" t="s">
        <v>486</v>
      </c>
      <c r="C7552" s="236" t="s">
        <v>211</v>
      </c>
      <c r="D7552" s="236" t="s">
        <v>212</v>
      </c>
      <c r="E7552" s="236" t="s">
        <v>17071</v>
      </c>
      <c r="F7552" s="236"/>
      <c r="G7552" s="236" t="s">
        <v>444</v>
      </c>
      <c r="H7552" s="513">
        <v>49132.345500000003</v>
      </c>
      <c r="I7552" s="513">
        <v>1</v>
      </c>
      <c r="J7552" s="236">
        <v>0</v>
      </c>
      <c r="K7552" s="236">
        <v>0</v>
      </c>
      <c r="L7552" s="236">
        <v>0</v>
      </c>
      <c r="M7552" s="236">
        <v>0</v>
      </c>
      <c r="N7552" s="236">
        <v>0</v>
      </c>
      <c r="O7552" s="236">
        <v>0</v>
      </c>
      <c r="P7552" s="236">
        <v>0</v>
      </c>
      <c r="Q7552" s="236">
        <v>0</v>
      </c>
      <c r="R7552" s="16">
        <f t="shared" si="16"/>
        <v>49132.345500000003</v>
      </c>
      <c r="S7552" s="236">
        <v>1</v>
      </c>
      <c r="T7552" s="387" t="s">
        <v>9133</v>
      </c>
      <c r="U7552" s="236" t="s">
        <v>11267</v>
      </c>
      <c r="V7552" s="388" t="s">
        <v>199</v>
      </c>
    </row>
    <row r="7553" spans="1:22" s="1" customFormat="1" ht="56.25" x14ac:dyDescent="0.3">
      <c r="A7553" s="16">
        <v>7548</v>
      </c>
      <c r="B7553" s="236" t="s">
        <v>486</v>
      </c>
      <c r="C7553" s="236" t="s">
        <v>211</v>
      </c>
      <c r="D7553" s="236" t="s">
        <v>212</v>
      </c>
      <c r="E7553" s="236" t="s">
        <v>17072</v>
      </c>
      <c r="F7553" s="236"/>
      <c r="G7553" s="236" t="s">
        <v>444</v>
      </c>
      <c r="H7553" s="513">
        <v>49132.345500000003</v>
      </c>
      <c r="I7553" s="513">
        <v>1</v>
      </c>
      <c r="J7553" s="236">
        <v>0</v>
      </c>
      <c r="K7553" s="236">
        <v>0</v>
      </c>
      <c r="L7553" s="236">
        <v>0</v>
      </c>
      <c r="M7553" s="236">
        <v>0</v>
      </c>
      <c r="N7553" s="236">
        <v>0</v>
      </c>
      <c r="O7553" s="236">
        <v>0</v>
      </c>
      <c r="P7553" s="236">
        <v>0</v>
      </c>
      <c r="Q7553" s="236">
        <v>0</v>
      </c>
      <c r="R7553" s="16">
        <f t="shared" si="16"/>
        <v>49132.345500000003</v>
      </c>
      <c r="S7553" s="236">
        <v>1</v>
      </c>
      <c r="T7553" s="387" t="s">
        <v>9133</v>
      </c>
      <c r="U7553" s="236" t="s">
        <v>11267</v>
      </c>
      <c r="V7553" s="388" t="s">
        <v>199</v>
      </c>
    </row>
    <row r="7554" spans="1:22" s="1" customFormat="1" ht="56.25" x14ac:dyDescent="0.3">
      <c r="A7554" s="16">
        <v>7549</v>
      </c>
      <c r="B7554" s="236" t="s">
        <v>486</v>
      </c>
      <c r="C7554" s="236" t="s">
        <v>211</v>
      </c>
      <c r="D7554" s="236" t="s">
        <v>212</v>
      </c>
      <c r="E7554" s="236" t="s">
        <v>17073</v>
      </c>
      <c r="F7554" s="236"/>
      <c r="G7554" s="236" t="s">
        <v>444</v>
      </c>
      <c r="H7554" s="513">
        <v>98264.691000000006</v>
      </c>
      <c r="I7554" s="513">
        <v>2</v>
      </c>
      <c r="J7554" s="236">
        <v>0</v>
      </c>
      <c r="K7554" s="236">
        <v>0</v>
      </c>
      <c r="L7554" s="236">
        <v>0</v>
      </c>
      <c r="M7554" s="236">
        <v>0</v>
      </c>
      <c r="N7554" s="236">
        <v>0</v>
      </c>
      <c r="O7554" s="236">
        <v>0</v>
      </c>
      <c r="P7554" s="236">
        <v>0</v>
      </c>
      <c r="Q7554" s="236">
        <v>0</v>
      </c>
      <c r="R7554" s="16">
        <f t="shared" si="16"/>
        <v>98264.691000000006</v>
      </c>
      <c r="S7554" s="236">
        <v>2</v>
      </c>
      <c r="T7554" s="387" t="s">
        <v>9133</v>
      </c>
      <c r="U7554" s="236" t="s">
        <v>11267</v>
      </c>
      <c r="V7554" s="388" t="s">
        <v>199</v>
      </c>
    </row>
    <row r="7555" spans="1:22" s="1" customFormat="1" ht="56.25" x14ac:dyDescent="0.3">
      <c r="A7555" s="16">
        <v>7550</v>
      </c>
      <c r="B7555" s="236" t="s">
        <v>486</v>
      </c>
      <c r="C7555" s="236" t="s">
        <v>211</v>
      </c>
      <c r="D7555" s="236" t="s">
        <v>212</v>
      </c>
      <c r="E7555" s="236" t="s">
        <v>17074</v>
      </c>
      <c r="F7555" s="236"/>
      <c r="G7555" s="236" t="s">
        <v>444</v>
      </c>
      <c r="H7555" s="513">
        <v>98264.691000000006</v>
      </c>
      <c r="I7555" s="513">
        <v>2</v>
      </c>
      <c r="J7555" s="236">
        <v>0</v>
      </c>
      <c r="K7555" s="236">
        <v>0</v>
      </c>
      <c r="L7555" s="236">
        <v>0</v>
      </c>
      <c r="M7555" s="236">
        <v>0</v>
      </c>
      <c r="N7555" s="236">
        <v>0</v>
      </c>
      <c r="O7555" s="236">
        <v>0</v>
      </c>
      <c r="P7555" s="236">
        <v>0</v>
      </c>
      <c r="Q7555" s="236">
        <v>0</v>
      </c>
      <c r="R7555" s="16">
        <f t="shared" si="16"/>
        <v>98264.691000000006</v>
      </c>
      <c r="S7555" s="236">
        <v>2</v>
      </c>
      <c r="T7555" s="387" t="s">
        <v>9133</v>
      </c>
      <c r="U7555" s="236" t="s">
        <v>11267</v>
      </c>
      <c r="V7555" s="388" t="s">
        <v>199</v>
      </c>
    </row>
    <row r="7556" spans="1:22" s="1" customFormat="1" ht="56.25" x14ac:dyDescent="0.3">
      <c r="A7556" s="16">
        <v>7551</v>
      </c>
      <c r="B7556" s="236" t="s">
        <v>486</v>
      </c>
      <c r="C7556" s="236" t="s">
        <v>17075</v>
      </c>
      <c r="D7556" s="236" t="s">
        <v>17076</v>
      </c>
      <c r="E7556" s="236" t="s">
        <v>17077</v>
      </c>
      <c r="F7556" s="236"/>
      <c r="G7556" s="236" t="s">
        <v>444</v>
      </c>
      <c r="H7556" s="513">
        <v>23745.571500000002</v>
      </c>
      <c r="I7556" s="513">
        <v>1</v>
      </c>
      <c r="J7556" s="236">
        <v>0</v>
      </c>
      <c r="K7556" s="236">
        <v>0</v>
      </c>
      <c r="L7556" s="236">
        <v>0</v>
      </c>
      <c r="M7556" s="236">
        <v>0</v>
      </c>
      <c r="N7556" s="236">
        <v>0</v>
      </c>
      <c r="O7556" s="236">
        <v>0</v>
      </c>
      <c r="P7556" s="236">
        <v>0</v>
      </c>
      <c r="Q7556" s="236">
        <v>0</v>
      </c>
      <c r="R7556" s="16">
        <f t="shared" si="16"/>
        <v>23745.571500000002</v>
      </c>
      <c r="S7556" s="236">
        <v>1</v>
      </c>
      <c r="T7556" s="387" t="s">
        <v>9133</v>
      </c>
      <c r="U7556" s="236" t="s">
        <v>1210</v>
      </c>
      <c r="V7556" s="388" t="s">
        <v>199</v>
      </c>
    </row>
    <row r="7557" spans="1:22" s="1" customFormat="1" ht="56.25" x14ac:dyDescent="0.3">
      <c r="A7557" s="16">
        <v>7552</v>
      </c>
      <c r="B7557" s="236" t="s">
        <v>486</v>
      </c>
      <c r="C7557" s="236" t="s">
        <v>17075</v>
      </c>
      <c r="D7557" s="236" t="s">
        <v>17076</v>
      </c>
      <c r="E7557" s="236" t="s">
        <v>17078</v>
      </c>
      <c r="F7557" s="236"/>
      <c r="G7557" s="236" t="s">
        <v>444</v>
      </c>
      <c r="H7557" s="513">
        <v>23745.571500000002</v>
      </c>
      <c r="I7557" s="513">
        <v>1</v>
      </c>
      <c r="J7557" s="236">
        <v>0</v>
      </c>
      <c r="K7557" s="236">
        <v>0</v>
      </c>
      <c r="L7557" s="236">
        <v>0</v>
      </c>
      <c r="M7557" s="236">
        <v>0</v>
      </c>
      <c r="N7557" s="236">
        <v>0</v>
      </c>
      <c r="O7557" s="236">
        <v>0</v>
      </c>
      <c r="P7557" s="236">
        <v>0</v>
      </c>
      <c r="Q7557" s="236">
        <v>0</v>
      </c>
      <c r="R7557" s="16">
        <f t="shared" si="16"/>
        <v>23745.571500000002</v>
      </c>
      <c r="S7557" s="236">
        <v>1</v>
      </c>
      <c r="T7557" s="387" t="s">
        <v>9133</v>
      </c>
      <c r="U7557" s="236" t="s">
        <v>1210</v>
      </c>
      <c r="V7557" s="388" t="s">
        <v>199</v>
      </c>
    </row>
    <row r="7558" spans="1:22" s="1" customFormat="1" ht="56.25" x14ac:dyDescent="0.3">
      <c r="A7558" s="16">
        <v>7553</v>
      </c>
      <c r="B7558" s="236" t="s">
        <v>17079</v>
      </c>
      <c r="C7558" s="236" t="s">
        <v>211</v>
      </c>
      <c r="D7558" s="236" t="s">
        <v>212</v>
      </c>
      <c r="E7558" s="236" t="s">
        <v>17080</v>
      </c>
      <c r="F7558" s="236"/>
      <c r="G7558" s="236" t="s">
        <v>444</v>
      </c>
      <c r="H7558" s="513">
        <v>49132.345500000003</v>
      </c>
      <c r="I7558" s="513">
        <v>1</v>
      </c>
      <c r="J7558" s="236">
        <v>0</v>
      </c>
      <c r="K7558" s="236">
        <v>0</v>
      </c>
      <c r="L7558" s="236">
        <v>0</v>
      </c>
      <c r="M7558" s="236">
        <v>0</v>
      </c>
      <c r="N7558" s="236">
        <v>0</v>
      </c>
      <c r="O7558" s="236">
        <v>0</v>
      </c>
      <c r="P7558" s="236">
        <v>0</v>
      </c>
      <c r="Q7558" s="236">
        <v>0</v>
      </c>
      <c r="R7558" s="16">
        <f t="shared" si="16"/>
        <v>49132.345500000003</v>
      </c>
      <c r="S7558" s="236">
        <v>1</v>
      </c>
      <c r="T7558" s="387" t="s">
        <v>9133</v>
      </c>
      <c r="U7558" s="236" t="s">
        <v>11267</v>
      </c>
      <c r="V7558" s="388" t="s">
        <v>199</v>
      </c>
    </row>
    <row r="7559" spans="1:22" s="1" customFormat="1" ht="56.25" x14ac:dyDescent="0.3">
      <c r="A7559" s="16">
        <v>7554</v>
      </c>
      <c r="B7559" s="236" t="s">
        <v>17081</v>
      </c>
      <c r="C7559" s="236" t="s">
        <v>17082</v>
      </c>
      <c r="D7559" s="236" t="s">
        <v>569</v>
      </c>
      <c r="E7559" s="236" t="s">
        <v>17083</v>
      </c>
      <c r="F7559" s="236"/>
      <c r="G7559" s="236" t="s">
        <v>444</v>
      </c>
      <c r="H7559" s="513">
        <v>12220.435500000001</v>
      </c>
      <c r="I7559" s="513">
        <v>1</v>
      </c>
      <c r="J7559" s="236">
        <v>0</v>
      </c>
      <c r="K7559" s="236">
        <v>0</v>
      </c>
      <c r="L7559" s="236">
        <v>0</v>
      </c>
      <c r="M7559" s="236">
        <v>0</v>
      </c>
      <c r="N7559" s="236">
        <v>0</v>
      </c>
      <c r="O7559" s="236">
        <v>0</v>
      </c>
      <c r="P7559" s="236">
        <v>0</v>
      </c>
      <c r="Q7559" s="236">
        <v>0</v>
      </c>
      <c r="R7559" s="16">
        <f t="shared" si="16"/>
        <v>12220.435500000001</v>
      </c>
      <c r="S7559" s="236">
        <v>1</v>
      </c>
      <c r="T7559" s="387" t="s">
        <v>9133</v>
      </c>
      <c r="U7559" s="236" t="s">
        <v>1210</v>
      </c>
      <c r="V7559" s="388" t="s">
        <v>199</v>
      </c>
    </row>
    <row r="7560" spans="1:22" s="1" customFormat="1" ht="56.25" x14ac:dyDescent="0.3">
      <c r="A7560" s="16">
        <v>7555</v>
      </c>
      <c r="B7560" s="236" t="s">
        <v>17081</v>
      </c>
      <c r="C7560" s="236" t="s">
        <v>17082</v>
      </c>
      <c r="D7560" s="236" t="s">
        <v>569</v>
      </c>
      <c r="E7560" s="236" t="s">
        <v>17084</v>
      </c>
      <c r="F7560" s="236"/>
      <c r="G7560" s="236" t="s">
        <v>444</v>
      </c>
      <c r="H7560" s="513">
        <v>36661.306500000006</v>
      </c>
      <c r="I7560" s="513">
        <v>3</v>
      </c>
      <c r="J7560" s="236">
        <v>0</v>
      </c>
      <c r="K7560" s="236">
        <v>0</v>
      </c>
      <c r="L7560" s="236">
        <v>0</v>
      </c>
      <c r="M7560" s="236">
        <v>0</v>
      </c>
      <c r="N7560" s="236">
        <v>0</v>
      </c>
      <c r="O7560" s="236">
        <v>0</v>
      </c>
      <c r="P7560" s="236">
        <v>0</v>
      </c>
      <c r="Q7560" s="236">
        <v>0</v>
      </c>
      <c r="R7560" s="16">
        <f t="shared" si="16"/>
        <v>36661.306500000006</v>
      </c>
      <c r="S7560" s="236">
        <v>3</v>
      </c>
      <c r="T7560" s="387" t="s">
        <v>9133</v>
      </c>
      <c r="U7560" s="236" t="s">
        <v>1210</v>
      </c>
      <c r="V7560" s="388" t="s">
        <v>199</v>
      </c>
    </row>
    <row r="7561" spans="1:22" s="1" customFormat="1" ht="56.25" x14ac:dyDescent="0.3">
      <c r="A7561" s="16">
        <v>7556</v>
      </c>
      <c r="B7561" s="236" t="s">
        <v>17081</v>
      </c>
      <c r="C7561" s="236" t="s">
        <v>17085</v>
      </c>
      <c r="D7561" s="236" t="s">
        <v>17086</v>
      </c>
      <c r="E7561" s="236" t="s">
        <v>17087</v>
      </c>
      <c r="F7561" s="236"/>
      <c r="G7561" s="236" t="s">
        <v>444</v>
      </c>
      <c r="H7561" s="513">
        <v>106062.23250000001</v>
      </c>
      <c r="I7561" s="513">
        <v>5</v>
      </c>
      <c r="J7561" s="236">
        <v>0</v>
      </c>
      <c r="K7561" s="236">
        <v>0</v>
      </c>
      <c r="L7561" s="236">
        <v>0</v>
      </c>
      <c r="M7561" s="236">
        <v>0</v>
      </c>
      <c r="N7561" s="236">
        <v>0</v>
      </c>
      <c r="O7561" s="236">
        <v>0</v>
      </c>
      <c r="P7561" s="236">
        <v>0</v>
      </c>
      <c r="Q7561" s="236">
        <v>0</v>
      </c>
      <c r="R7561" s="16">
        <f t="shared" si="16"/>
        <v>106062.23250000001</v>
      </c>
      <c r="S7561" s="236">
        <v>5</v>
      </c>
      <c r="T7561" s="387" t="s">
        <v>9133</v>
      </c>
      <c r="U7561" s="236" t="s">
        <v>1210</v>
      </c>
      <c r="V7561" s="388" t="s">
        <v>199</v>
      </c>
    </row>
    <row r="7562" spans="1:22" s="1" customFormat="1" ht="56.25" x14ac:dyDescent="0.3">
      <c r="A7562" s="16">
        <v>7557</v>
      </c>
      <c r="B7562" s="236" t="s">
        <v>17081</v>
      </c>
      <c r="C7562" s="236" t="s">
        <v>17082</v>
      </c>
      <c r="D7562" s="236" t="s">
        <v>569</v>
      </c>
      <c r="E7562" s="236" t="s">
        <v>17088</v>
      </c>
      <c r="F7562" s="236"/>
      <c r="G7562" s="236" t="s">
        <v>444</v>
      </c>
      <c r="H7562" s="513">
        <v>12220.435500000001</v>
      </c>
      <c r="I7562" s="513">
        <v>1</v>
      </c>
      <c r="J7562" s="236">
        <v>0</v>
      </c>
      <c r="K7562" s="236">
        <v>0</v>
      </c>
      <c r="L7562" s="236">
        <v>0</v>
      </c>
      <c r="M7562" s="236">
        <v>0</v>
      </c>
      <c r="N7562" s="236">
        <v>0</v>
      </c>
      <c r="O7562" s="236">
        <v>0</v>
      </c>
      <c r="P7562" s="236">
        <v>0</v>
      </c>
      <c r="Q7562" s="236">
        <v>0</v>
      </c>
      <c r="R7562" s="16">
        <f t="shared" si="16"/>
        <v>12220.435500000001</v>
      </c>
      <c r="S7562" s="236">
        <v>1</v>
      </c>
      <c r="T7562" s="387" t="s">
        <v>9133</v>
      </c>
      <c r="U7562" s="236" t="s">
        <v>1210</v>
      </c>
      <c r="V7562" s="388" t="s">
        <v>199</v>
      </c>
    </row>
    <row r="7563" spans="1:22" s="1" customFormat="1" ht="56.25" x14ac:dyDescent="0.3">
      <c r="A7563" s="16">
        <v>7558</v>
      </c>
      <c r="B7563" s="236" t="s">
        <v>17081</v>
      </c>
      <c r="C7563" s="236" t="s">
        <v>17082</v>
      </c>
      <c r="D7563" s="236" t="s">
        <v>569</v>
      </c>
      <c r="E7563" s="236" t="s">
        <v>17089</v>
      </c>
      <c r="F7563" s="236"/>
      <c r="G7563" s="236" t="s">
        <v>444</v>
      </c>
      <c r="H7563" s="513">
        <v>12220.435500000001</v>
      </c>
      <c r="I7563" s="513">
        <v>1</v>
      </c>
      <c r="J7563" s="236">
        <v>0</v>
      </c>
      <c r="K7563" s="236">
        <v>0</v>
      </c>
      <c r="L7563" s="236">
        <v>0</v>
      </c>
      <c r="M7563" s="236">
        <v>0</v>
      </c>
      <c r="N7563" s="236">
        <v>0</v>
      </c>
      <c r="O7563" s="236">
        <v>0</v>
      </c>
      <c r="P7563" s="236">
        <v>0</v>
      </c>
      <c r="Q7563" s="236">
        <v>0</v>
      </c>
      <c r="R7563" s="16">
        <f t="shared" si="16"/>
        <v>12220.435500000001</v>
      </c>
      <c r="S7563" s="236">
        <v>1</v>
      </c>
      <c r="T7563" s="387" t="s">
        <v>9133</v>
      </c>
      <c r="U7563" s="236" t="s">
        <v>1210</v>
      </c>
      <c r="V7563" s="388" t="s">
        <v>199</v>
      </c>
    </row>
    <row r="7564" spans="1:22" s="1" customFormat="1" ht="56.25" x14ac:dyDescent="0.3">
      <c r="A7564" s="16">
        <v>7559</v>
      </c>
      <c r="B7564" s="236" t="s">
        <v>17081</v>
      </c>
      <c r="C7564" s="236" t="s">
        <v>17085</v>
      </c>
      <c r="D7564" s="236" t="s">
        <v>17086</v>
      </c>
      <c r="E7564" s="236" t="s">
        <v>17090</v>
      </c>
      <c r="F7564" s="236"/>
      <c r="G7564" s="236" t="s">
        <v>444</v>
      </c>
      <c r="H7564" s="513">
        <v>21212.446500000002</v>
      </c>
      <c r="I7564" s="513">
        <v>1</v>
      </c>
      <c r="J7564" s="236">
        <v>0</v>
      </c>
      <c r="K7564" s="236">
        <v>0</v>
      </c>
      <c r="L7564" s="236">
        <v>0</v>
      </c>
      <c r="M7564" s="236">
        <v>0</v>
      </c>
      <c r="N7564" s="236">
        <v>0</v>
      </c>
      <c r="O7564" s="236">
        <v>0</v>
      </c>
      <c r="P7564" s="236">
        <v>0</v>
      </c>
      <c r="Q7564" s="236">
        <v>0</v>
      </c>
      <c r="R7564" s="16">
        <f t="shared" si="16"/>
        <v>21212.446500000002</v>
      </c>
      <c r="S7564" s="236">
        <v>1</v>
      </c>
      <c r="T7564" s="387" t="s">
        <v>9133</v>
      </c>
      <c r="U7564" s="236" t="s">
        <v>1210</v>
      </c>
      <c r="V7564" s="388" t="s">
        <v>199</v>
      </c>
    </row>
    <row r="7565" spans="1:22" s="1" customFormat="1" ht="56.25" x14ac:dyDescent="0.3">
      <c r="A7565" s="16">
        <v>7560</v>
      </c>
      <c r="B7565" s="236" t="s">
        <v>474</v>
      </c>
      <c r="C7565" s="236" t="s">
        <v>3318</v>
      </c>
      <c r="D7565" s="236" t="s">
        <v>3319</v>
      </c>
      <c r="E7565" s="236" t="s">
        <v>17091</v>
      </c>
      <c r="F7565" s="236"/>
      <c r="G7565" s="236" t="s">
        <v>444</v>
      </c>
      <c r="H7565" s="513">
        <v>20136.858</v>
      </c>
      <c r="I7565" s="513">
        <v>1</v>
      </c>
      <c r="J7565" s="236">
        <v>0</v>
      </c>
      <c r="K7565" s="236">
        <v>0</v>
      </c>
      <c r="L7565" s="236">
        <v>0</v>
      </c>
      <c r="M7565" s="236">
        <v>0</v>
      </c>
      <c r="N7565" s="236">
        <v>0</v>
      </c>
      <c r="O7565" s="236">
        <v>0</v>
      </c>
      <c r="P7565" s="236">
        <v>0</v>
      </c>
      <c r="Q7565" s="236">
        <v>0</v>
      </c>
      <c r="R7565" s="16">
        <f t="shared" si="16"/>
        <v>20136.858</v>
      </c>
      <c r="S7565" s="236">
        <v>1</v>
      </c>
      <c r="T7565" s="387" t="s">
        <v>9133</v>
      </c>
      <c r="U7565" s="236" t="s">
        <v>1210</v>
      </c>
      <c r="V7565" s="388" t="s">
        <v>199</v>
      </c>
    </row>
    <row r="7566" spans="1:22" s="1" customFormat="1" ht="56.25" x14ac:dyDescent="0.3">
      <c r="A7566" s="16">
        <v>7561</v>
      </c>
      <c r="B7566" s="236" t="s">
        <v>474</v>
      </c>
      <c r="C7566" s="236" t="s">
        <v>3318</v>
      </c>
      <c r="D7566" s="236" t="s">
        <v>3319</v>
      </c>
      <c r="E7566" s="236" t="s">
        <v>17092</v>
      </c>
      <c r="F7566" s="236"/>
      <c r="G7566" s="236" t="s">
        <v>444</v>
      </c>
      <c r="H7566" s="513">
        <v>80547.432000000001</v>
      </c>
      <c r="I7566" s="513">
        <v>4</v>
      </c>
      <c r="J7566" s="236">
        <v>0</v>
      </c>
      <c r="K7566" s="236">
        <v>0</v>
      </c>
      <c r="L7566" s="236">
        <v>0</v>
      </c>
      <c r="M7566" s="236">
        <v>0</v>
      </c>
      <c r="N7566" s="236">
        <v>0</v>
      </c>
      <c r="O7566" s="236">
        <v>0</v>
      </c>
      <c r="P7566" s="236">
        <v>0</v>
      </c>
      <c r="Q7566" s="236">
        <v>0</v>
      </c>
      <c r="R7566" s="16">
        <f t="shared" si="16"/>
        <v>80547.432000000001</v>
      </c>
      <c r="S7566" s="236">
        <v>4</v>
      </c>
      <c r="T7566" s="387" t="s">
        <v>9133</v>
      </c>
      <c r="U7566" s="236" t="s">
        <v>1210</v>
      </c>
      <c r="V7566" s="388" t="s">
        <v>199</v>
      </c>
    </row>
    <row r="7567" spans="1:22" s="1" customFormat="1" ht="56.25" x14ac:dyDescent="0.3">
      <c r="A7567" s="16">
        <v>7562</v>
      </c>
      <c r="B7567" s="236" t="s">
        <v>17093</v>
      </c>
      <c r="C7567" s="236" t="s">
        <v>17094</v>
      </c>
      <c r="D7567" s="236" t="s">
        <v>17095</v>
      </c>
      <c r="E7567" s="236" t="s">
        <v>17049</v>
      </c>
      <c r="F7567" s="236"/>
      <c r="G7567" s="236" t="s">
        <v>1493</v>
      </c>
      <c r="H7567" s="513">
        <v>8646.75</v>
      </c>
      <c r="I7567" s="513">
        <v>1</v>
      </c>
      <c r="J7567" s="236">
        <v>0</v>
      </c>
      <c r="K7567" s="236">
        <v>0</v>
      </c>
      <c r="L7567" s="236">
        <v>0</v>
      </c>
      <c r="M7567" s="236">
        <v>0</v>
      </c>
      <c r="N7567" s="236">
        <v>0</v>
      </c>
      <c r="O7567" s="236">
        <v>0</v>
      </c>
      <c r="P7567" s="236">
        <v>0</v>
      </c>
      <c r="Q7567" s="236">
        <v>0</v>
      </c>
      <c r="R7567" s="16">
        <f t="shared" si="16"/>
        <v>8646.75</v>
      </c>
      <c r="S7567" s="236">
        <v>1</v>
      </c>
      <c r="T7567" s="387" t="s">
        <v>9133</v>
      </c>
      <c r="U7567" s="236" t="s">
        <v>1210</v>
      </c>
      <c r="V7567" s="388" t="s">
        <v>199</v>
      </c>
    </row>
    <row r="7568" spans="1:22" s="1" customFormat="1" ht="56.25" x14ac:dyDescent="0.3">
      <c r="A7568" s="16">
        <v>7563</v>
      </c>
      <c r="B7568" s="236" t="s">
        <v>17096</v>
      </c>
      <c r="C7568" s="236" t="s">
        <v>17097</v>
      </c>
      <c r="D7568" s="236" t="s">
        <v>17098</v>
      </c>
      <c r="E7568" s="236" t="s">
        <v>17099</v>
      </c>
      <c r="F7568" s="236"/>
      <c r="G7568" s="236" t="s">
        <v>444</v>
      </c>
      <c r="H7568" s="513">
        <v>118557.95699999999</v>
      </c>
      <c r="I7568" s="513">
        <v>2</v>
      </c>
      <c r="J7568" s="236">
        <v>0</v>
      </c>
      <c r="K7568" s="236">
        <v>0</v>
      </c>
      <c r="L7568" s="236">
        <v>0</v>
      </c>
      <c r="M7568" s="236">
        <v>0</v>
      </c>
      <c r="N7568" s="236">
        <v>0</v>
      </c>
      <c r="O7568" s="236">
        <v>0</v>
      </c>
      <c r="P7568" s="236">
        <v>0</v>
      </c>
      <c r="Q7568" s="236">
        <v>0</v>
      </c>
      <c r="R7568" s="16">
        <f t="shared" si="16"/>
        <v>118557.95699999999</v>
      </c>
      <c r="S7568" s="236">
        <v>2</v>
      </c>
      <c r="T7568" s="387" t="s">
        <v>9133</v>
      </c>
      <c r="U7568" s="236" t="s">
        <v>1210</v>
      </c>
      <c r="V7568" s="388" t="s">
        <v>199</v>
      </c>
    </row>
    <row r="7569" spans="1:22" s="1" customFormat="1" ht="56.25" x14ac:dyDescent="0.3">
      <c r="A7569" s="16">
        <v>7564</v>
      </c>
      <c r="B7569" s="236" t="s">
        <v>8398</v>
      </c>
      <c r="C7569" s="236" t="s">
        <v>558</v>
      </c>
      <c r="D7569" s="236" t="s">
        <v>559</v>
      </c>
      <c r="E7569" s="236" t="s">
        <v>17100</v>
      </c>
      <c r="F7569" s="236"/>
      <c r="G7569" s="236" t="s">
        <v>1493</v>
      </c>
      <c r="H7569" s="513">
        <v>15750</v>
      </c>
      <c r="I7569" s="513">
        <v>100</v>
      </c>
      <c r="J7569" s="236">
        <v>0</v>
      </c>
      <c r="K7569" s="236">
        <v>0</v>
      </c>
      <c r="L7569" s="236">
        <v>0</v>
      </c>
      <c r="M7569" s="236">
        <v>0</v>
      </c>
      <c r="N7569" s="236">
        <v>0</v>
      </c>
      <c r="O7569" s="236">
        <v>0</v>
      </c>
      <c r="P7569" s="236">
        <v>0</v>
      </c>
      <c r="Q7569" s="236">
        <v>0</v>
      </c>
      <c r="R7569" s="16">
        <f t="shared" si="16"/>
        <v>15750</v>
      </c>
      <c r="S7569" s="236">
        <v>100</v>
      </c>
      <c r="T7569" s="387" t="s">
        <v>9133</v>
      </c>
      <c r="U7569" s="236" t="s">
        <v>11267</v>
      </c>
      <c r="V7569" s="388" t="s">
        <v>199</v>
      </c>
    </row>
    <row r="7570" spans="1:22" s="1" customFormat="1" ht="56.25" x14ac:dyDescent="0.3">
      <c r="A7570" s="16">
        <v>7565</v>
      </c>
      <c r="B7570" s="236" t="s">
        <v>8398</v>
      </c>
      <c r="C7570" s="236" t="s">
        <v>558</v>
      </c>
      <c r="D7570" s="236" t="s">
        <v>559</v>
      </c>
      <c r="E7570" s="236" t="s">
        <v>17101</v>
      </c>
      <c r="F7570" s="236"/>
      <c r="G7570" s="236" t="s">
        <v>1493</v>
      </c>
      <c r="H7570" s="513">
        <v>26250</v>
      </c>
      <c r="I7570" s="513">
        <v>100</v>
      </c>
      <c r="J7570" s="236">
        <v>0</v>
      </c>
      <c r="K7570" s="236">
        <v>0</v>
      </c>
      <c r="L7570" s="236">
        <v>0</v>
      </c>
      <c r="M7570" s="236">
        <v>0</v>
      </c>
      <c r="N7570" s="236">
        <v>0</v>
      </c>
      <c r="O7570" s="236">
        <v>0</v>
      </c>
      <c r="P7570" s="236">
        <v>0</v>
      </c>
      <c r="Q7570" s="236">
        <v>0</v>
      </c>
      <c r="R7570" s="16">
        <f t="shared" si="16"/>
        <v>26250</v>
      </c>
      <c r="S7570" s="236">
        <v>100</v>
      </c>
      <c r="T7570" s="387" t="s">
        <v>9133</v>
      </c>
      <c r="U7570" s="236" t="s">
        <v>11267</v>
      </c>
      <c r="V7570" s="388" t="s">
        <v>199</v>
      </c>
    </row>
    <row r="7571" spans="1:22" s="1" customFormat="1" ht="56.25" x14ac:dyDescent="0.3">
      <c r="A7571" s="16">
        <v>7566</v>
      </c>
      <c r="B7571" s="236" t="s">
        <v>8398</v>
      </c>
      <c r="C7571" s="236" t="s">
        <v>558</v>
      </c>
      <c r="D7571" s="236" t="s">
        <v>559</v>
      </c>
      <c r="E7571" s="236" t="s">
        <v>17102</v>
      </c>
      <c r="F7571" s="236"/>
      <c r="G7571" s="236" t="s">
        <v>1493</v>
      </c>
      <c r="H7571" s="513">
        <v>36750</v>
      </c>
      <c r="I7571" s="513">
        <v>100</v>
      </c>
      <c r="J7571" s="236">
        <v>0</v>
      </c>
      <c r="K7571" s="236">
        <v>0</v>
      </c>
      <c r="L7571" s="236">
        <v>0</v>
      </c>
      <c r="M7571" s="236">
        <v>0</v>
      </c>
      <c r="N7571" s="236">
        <v>0</v>
      </c>
      <c r="O7571" s="236">
        <v>0</v>
      </c>
      <c r="P7571" s="236">
        <v>0</v>
      </c>
      <c r="Q7571" s="236">
        <v>0</v>
      </c>
      <c r="R7571" s="16">
        <f t="shared" si="16"/>
        <v>36750</v>
      </c>
      <c r="S7571" s="236">
        <v>100</v>
      </c>
      <c r="T7571" s="387" t="s">
        <v>9133</v>
      </c>
      <c r="U7571" s="236" t="s">
        <v>11267</v>
      </c>
      <c r="V7571" s="388" t="s">
        <v>199</v>
      </c>
    </row>
    <row r="7572" spans="1:22" s="1" customFormat="1" ht="56.25" x14ac:dyDescent="0.3">
      <c r="A7572" s="16">
        <v>7567</v>
      </c>
      <c r="B7572" s="236" t="s">
        <v>8398</v>
      </c>
      <c r="C7572" s="236" t="s">
        <v>558</v>
      </c>
      <c r="D7572" s="236" t="s">
        <v>559</v>
      </c>
      <c r="E7572" s="236" t="s">
        <v>17103</v>
      </c>
      <c r="F7572" s="236"/>
      <c r="G7572" s="236" t="s">
        <v>1493</v>
      </c>
      <c r="H7572" s="513">
        <v>47250</v>
      </c>
      <c r="I7572" s="513">
        <v>100</v>
      </c>
      <c r="J7572" s="236">
        <v>0</v>
      </c>
      <c r="K7572" s="236">
        <v>0</v>
      </c>
      <c r="L7572" s="236">
        <v>0</v>
      </c>
      <c r="M7572" s="236">
        <v>0</v>
      </c>
      <c r="N7572" s="236">
        <v>0</v>
      </c>
      <c r="O7572" s="236">
        <v>0</v>
      </c>
      <c r="P7572" s="236">
        <v>0</v>
      </c>
      <c r="Q7572" s="236">
        <v>0</v>
      </c>
      <c r="R7572" s="16">
        <f t="shared" si="16"/>
        <v>47250</v>
      </c>
      <c r="S7572" s="236">
        <v>100</v>
      </c>
      <c r="T7572" s="387" t="s">
        <v>9133</v>
      </c>
      <c r="U7572" s="236" t="s">
        <v>11267</v>
      </c>
      <c r="V7572" s="388" t="s">
        <v>199</v>
      </c>
    </row>
    <row r="7573" spans="1:22" s="1" customFormat="1" ht="56.25" x14ac:dyDescent="0.3">
      <c r="A7573" s="16">
        <v>7568</v>
      </c>
      <c r="B7573" s="236" t="s">
        <v>8398</v>
      </c>
      <c r="C7573" s="236" t="s">
        <v>558</v>
      </c>
      <c r="D7573" s="236" t="s">
        <v>559</v>
      </c>
      <c r="E7573" s="236" t="s">
        <v>17104</v>
      </c>
      <c r="F7573" s="236"/>
      <c r="G7573" s="236" t="s">
        <v>1493</v>
      </c>
      <c r="H7573" s="513">
        <v>34650</v>
      </c>
      <c r="I7573" s="513">
        <v>60</v>
      </c>
      <c r="J7573" s="236">
        <v>0</v>
      </c>
      <c r="K7573" s="236">
        <v>0</v>
      </c>
      <c r="L7573" s="236">
        <v>0</v>
      </c>
      <c r="M7573" s="236">
        <v>0</v>
      </c>
      <c r="N7573" s="236">
        <v>0</v>
      </c>
      <c r="O7573" s="236">
        <v>0</v>
      </c>
      <c r="P7573" s="236">
        <v>0</v>
      </c>
      <c r="Q7573" s="236">
        <v>0</v>
      </c>
      <c r="R7573" s="16">
        <f t="shared" si="16"/>
        <v>34650</v>
      </c>
      <c r="S7573" s="236">
        <v>60</v>
      </c>
      <c r="T7573" s="387" t="s">
        <v>9133</v>
      </c>
      <c r="U7573" s="236" t="s">
        <v>11267</v>
      </c>
      <c r="V7573" s="388" t="s">
        <v>199</v>
      </c>
    </row>
    <row r="7574" spans="1:22" s="1" customFormat="1" ht="56.25" x14ac:dyDescent="0.3">
      <c r="A7574" s="16">
        <v>7569</v>
      </c>
      <c r="B7574" s="236" t="s">
        <v>8398</v>
      </c>
      <c r="C7574" s="236" t="s">
        <v>558</v>
      </c>
      <c r="D7574" s="236" t="s">
        <v>559</v>
      </c>
      <c r="E7574" s="236" t="s">
        <v>17105</v>
      </c>
      <c r="F7574" s="236"/>
      <c r="G7574" s="236" t="s">
        <v>1493</v>
      </c>
      <c r="H7574" s="513">
        <v>40950</v>
      </c>
      <c r="I7574" s="513">
        <v>60</v>
      </c>
      <c r="J7574" s="236">
        <v>0</v>
      </c>
      <c r="K7574" s="236">
        <v>0</v>
      </c>
      <c r="L7574" s="236">
        <v>0</v>
      </c>
      <c r="M7574" s="236">
        <v>0</v>
      </c>
      <c r="N7574" s="236">
        <v>0</v>
      </c>
      <c r="O7574" s="236">
        <v>0</v>
      </c>
      <c r="P7574" s="236">
        <v>0</v>
      </c>
      <c r="Q7574" s="236">
        <v>0</v>
      </c>
      <c r="R7574" s="16">
        <f t="shared" si="16"/>
        <v>40950</v>
      </c>
      <c r="S7574" s="236">
        <v>60</v>
      </c>
      <c r="T7574" s="387" t="s">
        <v>9133</v>
      </c>
      <c r="U7574" s="236" t="s">
        <v>11267</v>
      </c>
      <c r="V7574" s="388" t="s">
        <v>199</v>
      </c>
    </row>
    <row r="7575" spans="1:22" s="1" customFormat="1" ht="56.25" x14ac:dyDescent="0.3">
      <c r="A7575" s="16">
        <v>7570</v>
      </c>
      <c r="B7575" s="236" t="s">
        <v>8398</v>
      </c>
      <c r="C7575" s="236" t="s">
        <v>558</v>
      </c>
      <c r="D7575" s="236" t="s">
        <v>559</v>
      </c>
      <c r="E7575" s="236" t="s">
        <v>17106</v>
      </c>
      <c r="F7575" s="236"/>
      <c r="G7575" s="236" t="s">
        <v>1493</v>
      </c>
      <c r="H7575" s="513">
        <v>78750</v>
      </c>
      <c r="I7575" s="513">
        <v>100</v>
      </c>
      <c r="J7575" s="236">
        <v>0</v>
      </c>
      <c r="K7575" s="236">
        <v>0</v>
      </c>
      <c r="L7575" s="236">
        <v>0</v>
      </c>
      <c r="M7575" s="236">
        <v>0</v>
      </c>
      <c r="N7575" s="236">
        <v>0</v>
      </c>
      <c r="O7575" s="236">
        <v>0</v>
      </c>
      <c r="P7575" s="236">
        <v>0</v>
      </c>
      <c r="Q7575" s="236">
        <v>0</v>
      </c>
      <c r="R7575" s="16">
        <f t="shared" si="16"/>
        <v>78750</v>
      </c>
      <c r="S7575" s="236">
        <v>100</v>
      </c>
      <c r="T7575" s="387" t="s">
        <v>9133</v>
      </c>
      <c r="U7575" s="236" t="s">
        <v>11267</v>
      </c>
      <c r="V7575" s="388" t="s">
        <v>199</v>
      </c>
    </row>
    <row r="7576" spans="1:22" s="1" customFormat="1" ht="56.25" x14ac:dyDescent="0.3">
      <c r="A7576" s="16">
        <v>7571</v>
      </c>
      <c r="B7576" s="236" t="s">
        <v>8398</v>
      </c>
      <c r="C7576" s="236" t="s">
        <v>558</v>
      </c>
      <c r="D7576" s="236" t="s">
        <v>559</v>
      </c>
      <c r="E7576" s="236" t="s">
        <v>17107</v>
      </c>
      <c r="F7576" s="236"/>
      <c r="G7576" s="236" t="s">
        <v>1493</v>
      </c>
      <c r="H7576" s="513">
        <v>209357.4</v>
      </c>
      <c r="I7576" s="513">
        <v>100</v>
      </c>
      <c r="J7576" s="236">
        <v>0</v>
      </c>
      <c r="K7576" s="236">
        <v>0</v>
      </c>
      <c r="L7576" s="236">
        <v>0</v>
      </c>
      <c r="M7576" s="236">
        <v>0</v>
      </c>
      <c r="N7576" s="236">
        <v>0</v>
      </c>
      <c r="O7576" s="236">
        <v>0</v>
      </c>
      <c r="P7576" s="236">
        <v>0</v>
      </c>
      <c r="Q7576" s="236">
        <v>0</v>
      </c>
      <c r="R7576" s="16">
        <f t="shared" si="16"/>
        <v>209357.4</v>
      </c>
      <c r="S7576" s="236">
        <v>100</v>
      </c>
      <c r="T7576" s="387" t="s">
        <v>9133</v>
      </c>
      <c r="U7576" s="236" t="s">
        <v>11267</v>
      </c>
      <c r="V7576" s="388" t="s">
        <v>199</v>
      </c>
    </row>
    <row r="7577" spans="1:22" s="1" customFormat="1" ht="56.25" x14ac:dyDescent="0.3">
      <c r="A7577" s="16">
        <v>7572</v>
      </c>
      <c r="B7577" s="236" t="s">
        <v>8398</v>
      </c>
      <c r="C7577" s="236" t="s">
        <v>558</v>
      </c>
      <c r="D7577" s="236" t="s">
        <v>559</v>
      </c>
      <c r="E7577" s="236" t="s">
        <v>17108</v>
      </c>
      <c r="F7577" s="236"/>
      <c r="G7577" s="236" t="s">
        <v>1493</v>
      </c>
      <c r="H7577" s="513">
        <v>209357.4</v>
      </c>
      <c r="I7577" s="513">
        <v>100</v>
      </c>
      <c r="J7577" s="236">
        <v>0</v>
      </c>
      <c r="K7577" s="236">
        <v>0</v>
      </c>
      <c r="L7577" s="236">
        <v>0</v>
      </c>
      <c r="M7577" s="236">
        <v>0</v>
      </c>
      <c r="N7577" s="236">
        <v>0</v>
      </c>
      <c r="O7577" s="236">
        <v>0</v>
      </c>
      <c r="P7577" s="236">
        <v>0</v>
      </c>
      <c r="Q7577" s="236">
        <v>0</v>
      </c>
      <c r="R7577" s="16">
        <f t="shared" si="16"/>
        <v>209357.4</v>
      </c>
      <c r="S7577" s="236">
        <v>100</v>
      </c>
      <c r="T7577" s="387" t="s">
        <v>9133</v>
      </c>
      <c r="U7577" s="236" t="s">
        <v>11267</v>
      </c>
      <c r="V7577" s="388" t="s">
        <v>199</v>
      </c>
    </row>
    <row r="7578" spans="1:22" s="1" customFormat="1" ht="56.25" x14ac:dyDescent="0.3">
      <c r="A7578" s="16">
        <v>7573</v>
      </c>
      <c r="B7578" s="236" t="s">
        <v>8398</v>
      </c>
      <c r="C7578" s="236" t="s">
        <v>558</v>
      </c>
      <c r="D7578" s="236" t="s">
        <v>559</v>
      </c>
      <c r="E7578" s="236" t="s">
        <v>17109</v>
      </c>
      <c r="F7578" s="236"/>
      <c r="G7578" s="236" t="s">
        <v>1493</v>
      </c>
      <c r="H7578" s="513">
        <v>209357.4</v>
      </c>
      <c r="I7578" s="513">
        <v>100</v>
      </c>
      <c r="J7578" s="236">
        <v>0</v>
      </c>
      <c r="K7578" s="236">
        <v>0</v>
      </c>
      <c r="L7578" s="236">
        <v>0</v>
      </c>
      <c r="M7578" s="236">
        <v>0</v>
      </c>
      <c r="N7578" s="236">
        <v>0</v>
      </c>
      <c r="O7578" s="236">
        <v>0</v>
      </c>
      <c r="P7578" s="236">
        <v>0</v>
      </c>
      <c r="Q7578" s="236">
        <v>0</v>
      </c>
      <c r="R7578" s="16">
        <f t="shared" si="16"/>
        <v>209357.4</v>
      </c>
      <c r="S7578" s="236">
        <v>100</v>
      </c>
      <c r="T7578" s="387" t="s">
        <v>9133</v>
      </c>
      <c r="U7578" s="236" t="s">
        <v>11267</v>
      </c>
      <c r="V7578" s="388" t="s">
        <v>199</v>
      </c>
    </row>
    <row r="7579" spans="1:22" s="1" customFormat="1" ht="56.25" x14ac:dyDescent="0.3">
      <c r="A7579" s="16">
        <v>7574</v>
      </c>
      <c r="B7579" s="236" t="s">
        <v>8398</v>
      </c>
      <c r="C7579" s="236" t="s">
        <v>558</v>
      </c>
      <c r="D7579" s="236" t="s">
        <v>559</v>
      </c>
      <c r="E7579" s="236" t="s">
        <v>17110</v>
      </c>
      <c r="F7579" s="236"/>
      <c r="G7579" s="236" t="s">
        <v>1493</v>
      </c>
      <c r="H7579" s="513">
        <v>209357.4</v>
      </c>
      <c r="I7579" s="513">
        <v>100</v>
      </c>
      <c r="J7579" s="236">
        <v>0</v>
      </c>
      <c r="K7579" s="236">
        <v>0</v>
      </c>
      <c r="L7579" s="236">
        <v>0</v>
      </c>
      <c r="M7579" s="236">
        <v>0</v>
      </c>
      <c r="N7579" s="236">
        <v>0</v>
      </c>
      <c r="O7579" s="236">
        <v>0</v>
      </c>
      <c r="P7579" s="236">
        <v>0</v>
      </c>
      <c r="Q7579" s="236">
        <v>0</v>
      </c>
      <c r="R7579" s="16">
        <f t="shared" si="16"/>
        <v>209357.4</v>
      </c>
      <c r="S7579" s="236">
        <v>100</v>
      </c>
      <c r="T7579" s="387" t="s">
        <v>9133</v>
      </c>
      <c r="U7579" s="236" t="s">
        <v>11267</v>
      </c>
      <c r="V7579" s="388" t="s">
        <v>199</v>
      </c>
    </row>
    <row r="7580" spans="1:22" s="1" customFormat="1" ht="56.25" x14ac:dyDescent="0.3">
      <c r="A7580" s="16">
        <v>7575</v>
      </c>
      <c r="B7580" s="236" t="s">
        <v>8398</v>
      </c>
      <c r="C7580" s="236" t="s">
        <v>558</v>
      </c>
      <c r="D7580" s="236" t="s">
        <v>559</v>
      </c>
      <c r="E7580" s="236" t="s">
        <v>17111</v>
      </c>
      <c r="F7580" s="236"/>
      <c r="G7580" s="236" t="s">
        <v>1493</v>
      </c>
      <c r="H7580" s="513">
        <v>209357.4</v>
      </c>
      <c r="I7580" s="513">
        <v>100</v>
      </c>
      <c r="J7580" s="236">
        <v>0</v>
      </c>
      <c r="K7580" s="236">
        <v>0</v>
      </c>
      <c r="L7580" s="236">
        <v>0</v>
      </c>
      <c r="M7580" s="236">
        <v>0</v>
      </c>
      <c r="N7580" s="236">
        <v>0</v>
      </c>
      <c r="O7580" s="236">
        <v>0</v>
      </c>
      <c r="P7580" s="236">
        <v>0</v>
      </c>
      <c r="Q7580" s="236">
        <v>0</v>
      </c>
      <c r="R7580" s="16">
        <f t="shared" si="16"/>
        <v>209357.4</v>
      </c>
      <c r="S7580" s="236">
        <v>100</v>
      </c>
      <c r="T7580" s="387" t="s">
        <v>9133</v>
      </c>
      <c r="U7580" s="236" t="s">
        <v>11267</v>
      </c>
      <c r="V7580" s="388" t="s">
        <v>199</v>
      </c>
    </row>
    <row r="7581" spans="1:22" s="1" customFormat="1" ht="56.25" x14ac:dyDescent="0.3">
      <c r="A7581" s="16">
        <v>7576</v>
      </c>
      <c r="B7581" s="236" t="s">
        <v>8398</v>
      </c>
      <c r="C7581" s="236" t="s">
        <v>558</v>
      </c>
      <c r="D7581" s="236" t="s">
        <v>559</v>
      </c>
      <c r="E7581" s="236" t="s">
        <v>17112</v>
      </c>
      <c r="F7581" s="236"/>
      <c r="G7581" s="236" t="s">
        <v>1493</v>
      </c>
      <c r="H7581" s="513">
        <v>209357.4</v>
      </c>
      <c r="I7581" s="513">
        <v>100</v>
      </c>
      <c r="J7581" s="236">
        <v>0</v>
      </c>
      <c r="K7581" s="236">
        <v>0</v>
      </c>
      <c r="L7581" s="236">
        <v>0</v>
      </c>
      <c r="M7581" s="236">
        <v>0</v>
      </c>
      <c r="N7581" s="236">
        <v>0</v>
      </c>
      <c r="O7581" s="236">
        <v>0</v>
      </c>
      <c r="P7581" s="236">
        <v>0</v>
      </c>
      <c r="Q7581" s="236">
        <v>0</v>
      </c>
      <c r="R7581" s="16">
        <f t="shared" si="16"/>
        <v>209357.4</v>
      </c>
      <c r="S7581" s="236">
        <v>100</v>
      </c>
      <c r="T7581" s="387" t="s">
        <v>9133</v>
      </c>
      <c r="U7581" s="236" t="s">
        <v>11267</v>
      </c>
      <c r="V7581" s="388" t="s">
        <v>199</v>
      </c>
    </row>
    <row r="7582" spans="1:22" s="1" customFormat="1" ht="56.25" x14ac:dyDescent="0.3">
      <c r="A7582" s="16">
        <v>7577</v>
      </c>
      <c r="B7582" s="236" t="s">
        <v>8398</v>
      </c>
      <c r="C7582" s="236" t="s">
        <v>558</v>
      </c>
      <c r="D7582" s="236" t="s">
        <v>559</v>
      </c>
      <c r="E7582" s="236" t="s">
        <v>17113</v>
      </c>
      <c r="F7582" s="236"/>
      <c r="G7582" s="236" t="s">
        <v>1493</v>
      </c>
      <c r="H7582" s="513">
        <v>209357.4</v>
      </c>
      <c r="I7582" s="513">
        <v>100</v>
      </c>
      <c r="J7582" s="236">
        <v>0</v>
      </c>
      <c r="K7582" s="236">
        <v>0</v>
      </c>
      <c r="L7582" s="236">
        <v>0</v>
      </c>
      <c r="M7582" s="236">
        <v>0</v>
      </c>
      <c r="N7582" s="236">
        <v>0</v>
      </c>
      <c r="O7582" s="236">
        <v>0</v>
      </c>
      <c r="P7582" s="236">
        <v>0</v>
      </c>
      <c r="Q7582" s="236">
        <v>0</v>
      </c>
      <c r="R7582" s="16">
        <f t="shared" si="16"/>
        <v>209357.4</v>
      </c>
      <c r="S7582" s="236">
        <v>100</v>
      </c>
      <c r="T7582" s="387" t="s">
        <v>9133</v>
      </c>
      <c r="U7582" s="236" t="s">
        <v>11267</v>
      </c>
      <c r="V7582" s="388" t="s">
        <v>199</v>
      </c>
    </row>
    <row r="7583" spans="1:22" s="1" customFormat="1" ht="56.25" x14ac:dyDescent="0.3">
      <c r="A7583" s="16">
        <v>7578</v>
      </c>
      <c r="B7583" s="236" t="s">
        <v>8398</v>
      </c>
      <c r="C7583" s="236" t="s">
        <v>558</v>
      </c>
      <c r="D7583" s="236" t="s">
        <v>559</v>
      </c>
      <c r="E7583" s="236" t="s">
        <v>17114</v>
      </c>
      <c r="F7583" s="236"/>
      <c r="G7583" s="236" t="s">
        <v>1493</v>
      </c>
      <c r="H7583" s="513">
        <v>209357.4</v>
      </c>
      <c r="I7583" s="513">
        <v>100</v>
      </c>
      <c r="J7583" s="236">
        <v>0</v>
      </c>
      <c r="K7583" s="236">
        <v>0</v>
      </c>
      <c r="L7583" s="236">
        <v>0</v>
      </c>
      <c r="M7583" s="236">
        <v>0</v>
      </c>
      <c r="N7583" s="236">
        <v>0</v>
      </c>
      <c r="O7583" s="236">
        <v>0</v>
      </c>
      <c r="P7583" s="236">
        <v>0</v>
      </c>
      <c r="Q7583" s="236">
        <v>0</v>
      </c>
      <c r="R7583" s="16">
        <f t="shared" si="16"/>
        <v>209357.4</v>
      </c>
      <c r="S7583" s="236">
        <v>100</v>
      </c>
      <c r="T7583" s="387" t="s">
        <v>9133</v>
      </c>
      <c r="U7583" s="236" t="s">
        <v>11267</v>
      </c>
      <c r="V7583" s="388" t="s">
        <v>199</v>
      </c>
    </row>
    <row r="7584" spans="1:22" s="1" customFormat="1" ht="56.25" x14ac:dyDescent="0.3">
      <c r="A7584" s="16">
        <v>7579</v>
      </c>
      <c r="B7584" s="236" t="s">
        <v>3922</v>
      </c>
      <c r="C7584" s="236" t="s">
        <v>3923</v>
      </c>
      <c r="D7584" s="236" t="s">
        <v>3924</v>
      </c>
      <c r="E7584" s="236" t="s">
        <v>17115</v>
      </c>
      <c r="F7584" s="236"/>
      <c r="G7584" s="236" t="s">
        <v>1757</v>
      </c>
      <c r="H7584" s="513">
        <v>1732.5</v>
      </c>
      <c r="I7584" s="513">
        <v>1</v>
      </c>
      <c r="J7584" s="236">
        <v>0</v>
      </c>
      <c r="K7584" s="236">
        <v>0</v>
      </c>
      <c r="L7584" s="236">
        <v>0</v>
      </c>
      <c r="M7584" s="236">
        <v>0</v>
      </c>
      <c r="N7584" s="236">
        <v>0</v>
      </c>
      <c r="O7584" s="236">
        <v>0</v>
      </c>
      <c r="P7584" s="236">
        <v>0</v>
      </c>
      <c r="Q7584" s="236">
        <v>0</v>
      </c>
      <c r="R7584" s="16">
        <f t="shared" si="16"/>
        <v>1732.5</v>
      </c>
      <c r="S7584" s="236">
        <v>1</v>
      </c>
      <c r="T7584" s="387" t="s">
        <v>9133</v>
      </c>
      <c r="U7584" s="236" t="s">
        <v>11267</v>
      </c>
      <c r="V7584" s="388" t="s">
        <v>199</v>
      </c>
    </row>
    <row r="7585" spans="1:22" s="1" customFormat="1" ht="56.25" x14ac:dyDescent="0.3">
      <c r="A7585" s="16">
        <v>7580</v>
      </c>
      <c r="B7585" s="236" t="s">
        <v>3922</v>
      </c>
      <c r="C7585" s="236" t="s">
        <v>3923</v>
      </c>
      <c r="D7585" s="236" t="s">
        <v>3924</v>
      </c>
      <c r="E7585" s="236" t="s">
        <v>17115</v>
      </c>
      <c r="F7585" s="236"/>
      <c r="G7585" s="236" t="s">
        <v>1757</v>
      </c>
      <c r="H7585" s="513">
        <v>12127.5</v>
      </c>
      <c r="I7585" s="513">
        <v>7</v>
      </c>
      <c r="J7585" s="236">
        <v>0</v>
      </c>
      <c r="K7585" s="236">
        <v>0</v>
      </c>
      <c r="L7585" s="236">
        <v>0</v>
      </c>
      <c r="M7585" s="236">
        <v>0</v>
      </c>
      <c r="N7585" s="236">
        <v>0</v>
      </c>
      <c r="O7585" s="236">
        <v>0</v>
      </c>
      <c r="P7585" s="236">
        <v>0</v>
      </c>
      <c r="Q7585" s="236">
        <v>0</v>
      </c>
      <c r="R7585" s="16">
        <f t="shared" si="16"/>
        <v>12127.5</v>
      </c>
      <c r="S7585" s="236">
        <v>7</v>
      </c>
      <c r="T7585" s="387" t="s">
        <v>9133</v>
      </c>
      <c r="U7585" s="236" t="s">
        <v>11267</v>
      </c>
      <c r="V7585" s="388" t="s">
        <v>199</v>
      </c>
    </row>
    <row r="7586" spans="1:22" s="1" customFormat="1" ht="56.25" x14ac:dyDescent="0.3">
      <c r="A7586" s="16">
        <v>7581</v>
      </c>
      <c r="B7586" s="236" t="s">
        <v>17116</v>
      </c>
      <c r="C7586" s="236" t="s">
        <v>17117</v>
      </c>
      <c r="D7586" s="236" t="s">
        <v>1501</v>
      </c>
      <c r="E7586" s="236" t="s">
        <v>17118</v>
      </c>
      <c r="F7586" s="236"/>
      <c r="G7586" s="236" t="s">
        <v>1493</v>
      </c>
      <c r="H7586" s="513">
        <v>70345.012499999997</v>
      </c>
      <c r="I7586" s="513">
        <v>1</v>
      </c>
      <c r="J7586" s="236">
        <v>0</v>
      </c>
      <c r="K7586" s="236">
        <v>0</v>
      </c>
      <c r="L7586" s="236">
        <v>0</v>
      </c>
      <c r="M7586" s="236">
        <v>0</v>
      </c>
      <c r="N7586" s="236">
        <v>0</v>
      </c>
      <c r="O7586" s="236">
        <v>0</v>
      </c>
      <c r="P7586" s="236">
        <v>0</v>
      </c>
      <c r="Q7586" s="236">
        <v>0</v>
      </c>
      <c r="R7586" s="16">
        <f t="shared" si="16"/>
        <v>70345.012499999997</v>
      </c>
      <c r="S7586" s="236">
        <v>1</v>
      </c>
      <c r="T7586" s="387" t="s">
        <v>9133</v>
      </c>
      <c r="U7586" s="236" t="s">
        <v>11267</v>
      </c>
      <c r="V7586" s="388" t="s">
        <v>199</v>
      </c>
    </row>
    <row r="7587" spans="1:22" s="1" customFormat="1" ht="56.25" x14ac:dyDescent="0.3">
      <c r="A7587" s="16">
        <v>7582</v>
      </c>
      <c r="B7587" s="236" t="s">
        <v>1912</v>
      </c>
      <c r="C7587" s="236" t="s">
        <v>11273</v>
      </c>
      <c r="D7587" s="236" t="s">
        <v>11274</v>
      </c>
      <c r="E7587" s="236" t="s">
        <v>17119</v>
      </c>
      <c r="F7587" s="236"/>
      <c r="G7587" s="236" t="s">
        <v>1493</v>
      </c>
      <c r="H7587" s="513">
        <v>47250</v>
      </c>
      <c r="I7587" s="513">
        <v>1</v>
      </c>
      <c r="J7587" s="236">
        <v>0</v>
      </c>
      <c r="K7587" s="236">
        <v>0</v>
      </c>
      <c r="L7587" s="236">
        <v>0</v>
      </c>
      <c r="M7587" s="236">
        <v>0</v>
      </c>
      <c r="N7587" s="236">
        <v>0</v>
      </c>
      <c r="O7587" s="236">
        <v>0</v>
      </c>
      <c r="P7587" s="236">
        <v>0</v>
      </c>
      <c r="Q7587" s="236">
        <v>0</v>
      </c>
      <c r="R7587" s="16">
        <f t="shared" si="16"/>
        <v>47250</v>
      </c>
      <c r="S7587" s="236">
        <v>1</v>
      </c>
      <c r="T7587" s="387" t="s">
        <v>9133</v>
      </c>
      <c r="U7587" s="236" t="s">
        <v>11267</v>
      </c>
      <c r="V7587" s="388" t="s">
        <v>199</v>
      </c>
    </row>
    <row r="7588" spans="1:22" s="1" customFormat="1" ht="56.25" x14ac:dyDescent="0.3">
      <c r="A7588" s="16">
        <v>7583</v>
      </c>
      <c r="B7588" s="236" t="s">
        <v>1298</v>
      </c>
      <c r="C7588" s="236" t="s">
        <v>1299</v>
      </c>
      <c r="D7588" s="236" t="s">
        <v>1300</v>
      </c>
      <c r="E7588" s="236" t="s">
        <v>17120</v>
      </c>
      <c r="F7588" s="236"/>
      <c r="G7588" s="236" t="s">
        <v>1493</v>
      </c>
      <c r="H7588" s="513">
        <v>3105.9</v>
      </c>
      <c r="I7588" s="513">
        <v>1</v>
      </c>
      <c r="J7588" s="236">
        <v>0</v>
      </c>
      <c r="K7588" s="236">
        <v>0</v>
      </c>
      <c r="L7588" s="236">
        <v>0</v>
      </c>
      <c r="M7588" s="236">
        <v>0</v>
      </c>
      <c r="N7588" s="236">
        <v>0</v>
      </c>
      <c r="O7588" s="236">
        <v>0</v>
      </c>
      <c r="P7588" s="236">
        <v>0</v>
      </c>
      <c r="Q7588" s="236">
        <v>0</v>
      </c>
      <c r="R7588" s="16">
        <f t="shared" si="16"/>
        <v>3105.9</v>
      </c>
      <c r="S7588" s="236">
        <v>1</v>
      </c>
      <c r="T7588" s="387" t="s">
        <v>9133</v>
      </c>
      <c r="U7588" s="236" t="s">
        <v>1085</v>
      </c>
      <c r="V7588" s="388" t="s">
        <v>199</v>
      </c>
    </row>
    <row r="7589" spans="1:22" s="1" customFormat="1" ht="56.25" x14ac:dyDescent="0.3">
      <c r="A7589" s="16">
        <v>7584</v>
      </c>
      <c r="B7589" s="236" t="s">
        <v>1298</v>
      </c>
      <c r="C7589" s="236" t="s">
        <v>1299</v>
      </c>
      <c r="D7589" s="236" t="s">
        <v>1300</v>
      </c>
      <c r="E7589" s="236" t="s">
        <v>17120</v>
      </c>
      <c r="F7589" s="236"/>
      <c r="G7589" s="236" t="s">
        <v>1493</v>
      </c>
      <c r="H7589" s="513">
        <v>9317.7000000000007</v>
      </c>
      <c r="I7589" s="513">
        <v>3</v>
      </c>
      <c r="J7589" s="236">
        <v>0</v>
      </c>
      <c r="K7589" s="236">
        <v>0</v>
      </c>
      <c r="L7589" s="236">
        <v>0</v>
      </c>
      <c r="M7589" s="236">
        <v>0</v>
      </c>
      <c r="N7589" s="236">
        <v>0</v>
      </c>
      <c r="O7589" s="236">
        <v>0</v>
      </c>
      <c r="P7589" s="236">
        <v>0</v>
      </c>
      <c r="Q7589" s="236">
        <v>0</v>
      </c>
      <c r="R7589" s="16">
        <f t="shared" si="16"/>
        <v>9317.7000000000007</v>
      </c>
      <c r="S7589" s="236">
        <v>3</v>
      </c>
      <c r="T7589" s="387" t="s">
        <v>9133</v>
      </c>
      <c r="U7589" s="236" t="s">
        <v>1085</v>
      </c>
      <c r="V7589" s="388" t="s">
        <v>199</v>
      </c>
    </row>
    <row r="7590" spans="1:22" s="1" customFormat="1" ht="56.25" x14ac:dyDescent="0.3">
      <c r="A7590" s="16">
        <v>7585</v>
      </c>
      <c r="B7590" s="236" t="s">
        <v>8574</v>
      </c>
      <c r="C7590" s="236" t="s">
        <v>8573</v>
      </c>
      <c r="D7590" s="236" t="s">
        <v>8575</v>
      </c>
      <c r="E7590" s="236" t="s">
        <v>17121</v>
      </c>
      <c r="F7590" s="236"/>
      <c r="G7590" s="236" t="s">
        <v>1493</v>
      </c>
      <c r="H7590" s="513">
        <v>405405</v>
      </c>
      <c r="I7590" s="513">
        <v>1</v>
      </c>
      <c r="J7590" s="236">
        <v>0</v>
      </c>
      <c r="K7590" s="236">
        <v>0</v>
      </c>
      <c r="L7590" s="236">
        <v>0</v>
      </c>
      <c r="M7590" s="236">
        <v>0</v>
      </c>
      <c r="N7590" s="236">
        <v>0</v>
      </c>
      <c r="O7590" s="236">
        <v>0</v>
      </c>
      <c r="P7590" s="236">
        <v>0</v>
      </c>
      <c r="Q7590" s="236">
        <v>0</v>
      </c>
      <c r="R7590" s="16">
        <f t="shared" si="16"/>
        <v>405405</v>
      </c>
      <c r="S7590" s="236">
        <v>1</v>
      </c>
      <c r="T7590" s="387" t="s">
        <v>9133</v>
      </c>
      <c r="U7590" s="236" t="s">
        <v>11267</v>
      </c>
      <c r="V7590" s="388" t="s">
        <v>199</v>
      </c>
    </row>
    <row r="7591" spans="1:22" s="1" customFormat="1" ht="56.25" x14ac:dyDescent="0.3">
      <c r="A7591" s="16">
        <v>7586</v>
      </c>
      <c r="B7591" s="236" t="s">
        <v>2641</v>
      </c>
      <c r="C7591" s="236" t="s">
        <v>17122</v>
      </c>
      <c r="D7591" s="236" t="s">
        <v>17008</v>
      </c>
      <c r="E7591" s="236" t="s">
        <v>17123</v>
      </c>
      <c r="F7591" s="236"/>
      <c r="G7591" s="236" t="s">
        <v>1493</v>
      </c>
      <c r="H7591" s="513">
        <v>8056.6289999999999</v>
      </c>
      <c r="I7591" s="513">
        <v>2</v>
      </c>
      <c r="J7591" s="236">
        <v>0</v>
      </c>
      <c r="K7591" s="236">
        <v>0</v>
      </c>
      <c r="L7591" s="236">
        <v>0</v>
      </c>
      <c r="M7591" s="236">
        <v>0</v>
      </c>
      <c r="N7591" s="236">
        <v>0</v>
      </c>
      <c r="O7591" s="236">
        <v>0</v>
      </c>
      <c r="P7591" s="236">
        <v>0</v>
      </c>
      <c r="Q7591" s="236">
        <v>0</v>
      </c>
      <c r="R7591" s="16">
        <f t="shared" si="16"/>
        <v>8056.6289999999999</v>
      </c>
      <c r="S7591" s="236">
        <v>2</v>
      </c>
      <c r="T7591" s="387" t="s">
        <v>9133</v>
      </c>
      <c r="U7591" s="236" t="s">
        <v>11267</v>
      </c>
      <c r="V7591" s="388" t="s">
        <v>199</v>
      </c>
    </row>
    <row r="7592" spans="1:22" s="1" customFormat="1" ht="56.25" x14ac:dyDescent="0.3">
      <c r="A7592" s="16">
        <v>7587</v>
      </c>
      <c r="B7592" s="236" t="s">
        <v>556</v>
      </c>
      <c r="C7592" s="236" t="s">
        <v>17124</v>
      </c>
      <c r="D7592" s="236" t="s">
        <v>17125</v>
      </c>
      <c r="E7592" s="236" t="s">
        <v>17126</v>
      </c>
      <c r="F7592" s="236"/>
      <c r="G7592" s="236" t="s">
        <v>1493</v>
      </c>
      <c r="H7592" s="513">
        <v>7462.371000000001</v>
      </c>
      <c r="I7592" s="513">
        <v>2</v>
      </c>
      <c r="J7592" s="236">
        <v>0</v>
      </c>
      <c r="K7592" s="236">
        <v>0</v>
      </c>
      <c r="L7592" s="236">
        <v>0</v>
      </c>
      <c r="M7592" s="236">
        <v>0</v>
      </c>
      <c r="N7592" s="236">
        <v>0</v>
      </c>
      <c r="O7592" s="236">
        <v>0</v>
      </c>
      <c r="P7592" s="236">
        <v>0</v>
      </c>
      <c r="Q7592" s="236">
        <v>0</v>
      </c>
      <c r="R7592" s="16">
        <f t="shared" si="16"/>
        <v>7462.371000000001</v>
      </c>
      <c r="S7592" s="236">
        <v>2</v>
      </c>
      <c r="T7592" s="387" t="s">
        <v>9133</v>
      </c>
      <c r="U7592" s="236" t="s">
        <v>11267</v>
      </c>
      <c r="V7592" s="388" t="s">
        <v>199</v>
      </c>
    </row>
    <row r="7593" spans="1:22" s="1" customFormat="1" ht="56.25" x14ac:dyDescent="0.3">
      <c r="A7593" s="16">
        <v>7588</v>
      </c>
      <c r="B7593" s="236" t="s">
        <v>11088</v>
      </c>
      <c r="C7593" s="236" t="s">
        <v>17127</v>
      </c>
      <c r="D7593" s="236" t="s">
        <v>17128</v>
      </c>
      <c r="E7593" s="236" t="s">
        <v>17129</v>
      </c>
      <c r="F7593" s="236"/>
      <c r="G7593" s="236" t="s">
        <v>1493</v>
      </c>
      <c r="H7593" s="513">
        <v>3134.6595000000002</v>
      </c>
      <c r="I7593" s="513">
        <v>1</v>
      </c>
      <c r="J7593" s="236">
        <v>0</v>
      </c>
      <c r="K7593" s="236">
        <v>0</v>
      </c>
      <c r="L7593" s="236">
        <v>0</v>
      </c>
      <c r="M7593" s="236">
        <v>0</v>
      </c>
      <c r="N7593" s="236">
        <v>0</v>
      </c>
      <c r="O7593" s="236">
        <v>0</v>
      </c>
      <c r="P7593" s="236">
        <v>0</v>
      </c>
      <c r="Q7593" s="236">
        <v>0</v>
      </c>
      <c r="R7593" s="16">
        <f t="shared" si="16"/>
        <v>3134.6595000000002</v>
      </c>
      <c r="S7593" s="236">
        <v>1</v>
      </c>
      <c r="T7593" s="387" t="s">
        <v>9133</v>
      </c>
      <c r="U7593" s="236" t="s">
        <v>11267</v>
      </c>
      <c r="V7593" s="388" t="s">
        <v>199</v>
      </c>
    </row>
    <row r="7594" spans="1:22" s="1" customFormat="1" ht="56.25" x14ac:dyDescent="0.3">
      <c r="A7594" s="16">
        <v>7589</v>
      </c>
      <c r="B7594" s="236" t="s">
        <v>17130</v>
      </c>
      <c r="C7594" s="236" t="s">
        <v>17131</v>
      </c>
      <c r="D7594" s="236" t="s">
        <v>17132</v>
      </c>
      <c r="E7594" s="236" t="s">
        <v>17133</v>
      </c>
      <c r="F7594" s="236"/>
      <c r="G7594" s="236" t="s">
        <v>1493</v>
      </c>
      <c r="H7594" s="513">
        <v>24176.25</v>
      </c>
      <c r="I7594" s="513">
        <v>1</v>
      </c>
      <c r="J7594" s="236">
        <v>0</v>
      </c>
      <c r="K7594" s="236">
        <v>0</v>
      </c>
      <c r="L7594" s="236">
        <v>0</v>
      </c>
      <c r="M7594" s="236">
        <v>0</v>
      </c>
      <c r="N7594" s="236">
        <v>0</v>
      </c>
      <c r="O7594" s="236">
        <v>0</v>
      </c>
      <c r="P7594" s="236">
        <v>0</v>
      </c>
      <c r="Q7594" s="236">
        <v>0</v>
      </c>
      <c r="R7594" s="16">
        <f t="shared" si="16"/>
        <v>24176.25</v>
      </c>
      <c r="S7594" s="236">
        <v>1</v>
      </c>
      <c r="T7594" s="387" t="s">
        <v>9133</v>
      </c>
      <c r="U7594" s="236" t="s">
        <v>11267</v>
      </c>
      <c r="V7594" s="388" t="s">
        <v>199</v>
      </c>
    </row>
    <row r="7595" spans="1:22" s="1" customFormat="1" ht="56.25" x14ac:dyDescent="0.3">
      <c r="A7595" s="16">
        <v>7590</v>
      </c>
      <c r="B7595" s="236" t="s">
        <v>17134</v>
      </c>
      <c r="C7595" s="236" t="s">
        <v>17135</v>
      </c>
      <c r="D7595" s="236" t="s">
        <v>17136</v>
      </c>
      <c r="E7595" s="236" t="s">
        <v>17137</v>
      </c>
      <c r="F7595" s="236"/>
      <c r="G7595" s="236" t="s">
        <v>410</v>
      </c>
      <c r="H7595" s="513">
        <v>209332.557</v>
      </c>
      <c r="I7595" s="513">
        <v>19</v>
      </c>
      <c r="J7595" s="236">
        <v>0</v>
      </c>
      <c r="K7595" s="236">
        <v>0</v>
      </c>
      <c r="L7595" s="236">
        <v>0</v>
      </c>
      <c r="M7595" s="236">
        <v>0</v>
      </c>
      <c r="N7595" s="236">
        <v>0</v>
      </c>
      <c r="O7595" s="236">
        <v>0</v>
      </c>
      <c r="P7595" s="236">
        <v>0</v>
      </c>
      <c r="Q7595" s="236">
        <v>0</v>
      </c>
      <c r="R7595" s="16">
        <f t="shared" si="16"/>
        <v>209332.557</v>
      </c>
      <c r="S7595" s="236">
        <v>19</v>
      </c>
      <c r="T7595" s="387" t="s">
        <v>9133</v>
      </c>
      <c r="U7595" s="236" t="s">
        <v>1210</v>
      </c>
      <c r="V7595" s="388" t="s">
        <v>199</v>
      </c>
    </row>
    <row r="7596" spans="1:22" s="1" customFormat="1" ht="56.25" x14ac:dyDescent="0.3">
      <c r="A7596" s="16">
        <v>7591</v>
      </c>
      <c r="B7596" s="236" t="s">
        <v>3809</v>
      </c>
      <c r="C7596" s="236" t="s">
        <v>17138</v>
      </c>
      <c r="D7596" s="236" t="s">
        <v>17139</v>
      </c>
      <c r="E7596" s="236" t="s">
        <v>17140</v>
      </c>
      <c r="F7596" s="236"/>
      <c r="G7596" s="236" t="s">
        <v>1493</v>
      </c>
      <c r="H7596" s="513">
        <v>17976</v>
      </c>
      <c r="I7596" s="513">
        <v>8</v>
      </c>
      <c r="J7596" s="236">
        <v>0</v>
      </c>
      <c r="K7596" s="236">
        <v>0</v>
      </c>
      <c r="L7596" s="236">
        <v>0</v>
      </c>
      <c r="M7596" s="236">
        <v>0</v>
      </c>
      <c r="N7596" s="236">
        <v>0</v>
      </c>
      <c r="O7596" s="236">
        <v>0</v>
      </c>
      <c r="P7596" s="236">
        <v>0</v>
      </c>
      <c r="Q7596" s="236">
        <v>0</v>
      </c>
      <c r="R7596" s="16">
        <f t="shared" si="16"/>
        <v>17976</v>
      </c>
      <c r="S7596" s="236">
        <v>8</v>
      </c>
      <c r="T7596" s="387" t="s">
        <v>9133</v>
      </c>
      <c r="U7596" s="236" t="s">
        <v>1210</v>
      </c>
      <c r="V7596" s="388" t="s">
        <v>199</v>
      </c>
    </row>
    <row r="7597" spans="1:22" s="1" customFormat="1" ht="56.25" x14ac:dyDescent="0.3">
      <c r="A7597" s="16">
        <v>7592</v>
      </c>
      <c r="B7597" s="236" t="s">
        <v>3809</v>
      </c>
      <c r="C7597" s="236" t="s">
        <v>17138</v>
      </c>
      <c r="D7597" s="236" t="s">
        <v>17139</v>
      </c>
      <c r="E7597" s="236" t="s">
        <v>17140</v>
      </c>
      <c r="F7597" s="236"/>
      <c r="G7597" s="236" t="s">
        <v>1493</v>
      </c>
      <c r="H7597" s="513">
        <v>2247</v>
      </c>
      <c r="I7597" s="513">
        <v>1</v>
      </c>
      <c r="J7597" s="236">
        <v>0</v>
      </c>
      <c r="K7597" s="236">
        <v>0</v>
      </c>
      <c r="L7597" s="236">
        <v>0</v>
      </c>
      <c r="M7597" s="236">
        <v>0</v>
      </c>
      <c r="N7597" s="236">
        <v>0</v>
      </c>
      <c r="O7597" s="236">
        <v>0</v>
      </c>
      <c r="P7597" s="236">
        <v>0</v>
      </c>
      <c r="Q7597" s="236">
        <v>0</v>
      </c>
      <c r="R7597" s="16">
        <f t="shared" si="16"/>
        <v>2247</v>
      </c>
      <c r="S7597" s="236">
        <v>1</v>
      </c>
      <c r="T7597" s="387" t="s">
        <v>9133</v>
      </c>
      <c r="U7597" s="236" t="s">
        <v>1210</v>
      </c>
      <c r="V7597" s="388" t="s">
        <v>199</v>
      </c>
    </row>
    <row r="7598" spans="1:22" s="1" customFormat="1" ht="56.25" x14ac:dyDescent="0.3">
      <c r="A7598" s="16">
        <v>7593</v>
      </c>
      <c r="B7598" s="236" t="s">
        <v>17141</v>
      </c>
      <c r="C7598" s="236" t="s">
        <v>17142</v>
      </c>
      <c r="D7598" s="236" t="s">
        <v>17143</v>
      </c>
      <c r="E7598" s="236" t="s">
        <v>17144</v>
      </c>
      <c r="F7598" s="236"/>
      <c r="G7598" s="236" t="s">
        <v>1493</v>
      </c>
      <c r="H7598" s="513">
        <v>145515.00599999999</v>
      </c>
      <c r="I7598" s="513">
        <v>28</v>
      </c>
      <c r="J7598" s="236">
        <v>0</v>
      </c>
      <c r="K7598" s="236">
        <v>0</v>
      </c>
      <c r="L7598" s="236">
        <v>0</v>
      </c>
      <c r="M7598" s="236">
        <v>0</v>
      </c>
      <c r="N7598" s="236">
        <v>0</v>
      </c>
      <c r="O7598" s="236">
        <v>0</v>
      </c>
      <c r="P7598" s="236">
        <v>0</v>
      </c>
      <c r="Q7598" s="236">
        <v>0</v>
      </c>
      <c r="R7598" s="16">
        <f t="shared" si="16"/>
        <v>145515.00599999999</v>
      </c>
      <c r="S7598" s="236">
        <v>28</v>
      </c>
      <c r="T7598" s="387" t="s">
        <v>9133</v>
      </c>
      <c r="U7598" s="236" t="s">
        <v>83</v>
      </c>
      <c r="V7598" s="388" t="s">
        <v>199</v>
      </c>
    </row>
    <row r="7599" spans="1:22" s="1" customFormat="1" ht="56.25" x14ac:dyDescent="0.3">
      <c r="A7599" s="16">
        <v>7594</v>
      </c>
      <c r="B7599" s="236" t="s">
        <v>5675</v>
      </c>
      <c r="C7599" s="236" t="s">
        <v>17145</v>
      </c>
      <c r="D7599" s="236" t="s">
        <v>17146</v>
      </c>
      <c r="E7599" s="236" t="s">
        <v>17147</v>
      </c>
      <c r="F7599" s="236"/>
      <c r="G7599" s="236" t="s">
        <v>1493</v>
      </c>
      <c r="H7599" s="513">
        <v>10988.166000000001</v>
      </c>
      <c r="I7599" s="513">
        <v>2</v>
      </c>
      <c r="J7599" s="236">
        <v>0</v>
      </c>
      <c r="K7599" s="236">
        <v>0</v>
      </c>
      <c r="L7599" s="236">
        <v>0</v>
      </c>
      <c r="M7599" s="236">
        <v>0</v>
      </c>
      <c r="N7599" s="236">
        <v>0</v>
      </c>
      <c r="O7599" s="236">
        <v>0</v>
      </c>
      <c r="P7599" s="236">
        <v>0</v>
      </c>
      <c r="Q7599" s="236">
        <v>0</v>
      </c>
      <c r="R7599" s="16">
        <f t="shared" si="16"/>
        <v>10988.166000000001</v>
      </c>
      <c r="S7599" s="236">
        <v>2</v>
      </c>
      <c r="T7599" s="387" t="s">
        <v>9133</v>
      </c>
      <c r="U7599" s="236" t="s">
        <v>1210</v>
      </c>
      <c r="V7599" s="388" t="s">
        <v>199</v>
      </c>
    </row>
    <row r="7600" spans="1:22" s="1" customFormat="1" ht="56.25" x14ac:dyDescent="0.3">
      <c r="A7600" s="16">
        <v>7595</v>
      </c>
      <c r="B7600" s="236" t="s">
        <v>5675</v>
      </c>
      <c r="C7600" s="236" t="s">
        <v>4097</v>
      </c>
      <c r="D7600" s="236" t="s">
        <v>4098</v>
      </c>
      <c r="E7600" s="236" t="s">
        <v>17148</v>
      </c>
      <c r="F7600" s="236"/>
      <c r="G7600" s="236" t="s">
        <v>1493</v>
      </c>
      <c r="H7600" s="513">
        <v>28312.987500000003</v>
      </c>
      <c r="I7600" s="513">
        <v>1</v>
      </c>
      <c r="J7600" s="236">
        <v>0</v>
      </c>
      <c r="K7600" s="236">
        <v>0</v>
      </c>
      <c r="L7600" s="236">
        <v>0</v>
      </c>
      <c r="M7600" s="236">
        <v>0</v>
      </c>
      <c r="N7600" s="236">
        <v>0</v>
      </c>
      <c r="O7600" s="236">
        <v>0</v>
      </c>
      <c r="P7600" s="236">
        <v>0</v>
      </c>
      <c r="Q7600" s="236">
        <v>0</v>
      </c>
      <c r="R7600" s="16">
        <f t="shared" ref="R7600:R7663" si="17">H7600+J7600+L7600+N7600+P7600</f>
        <v>28312.987500000003</v>
      </c>
      <c r="S7600" s="236">
        <v>1</v>
      </c>
      <c r="T7600" s="387" t="s">
        <v>9133</v>
      </c>
      <c r="U7600" s="236" t="s">
        <v>1210</v>
      </c>
      <c r="V7600" s="388" t="s">
        <v>199</v>
      </c>
    </row>
    <row r="7601" spans="1:22" s="1" customFormat="1" ht="56.25" x14ac:dyDescent="0.3">
      <c r="A7601" s="16">
        <v>7596</v>
      </c>
      <c r="B7601" s="236" t="s">
        <v>3124</v>
      </c>
      <c r="C7601" s="236" t="s">
        <v>17149</v>
      </c>
      <c r="D7601" s="236" t="s">
        <v>17150</v>
      </c>
      <c r="E7601" s="236" t="s">
        <v>17151</v>
      </c>
      <c r="F7601" s="236"/>
      <c r="G7601" s="236" t="s">
        <v>281</v>
      </c>
      <c r="H7601" s="513">
        <v>304969.13999999996</v>
      </c>
      <c r="I7601" s="513">
        <v>120</v>
      </c>
      <c r="J7601" s="236">
        <v>0</v>
      </c>
      <c r="K7601" s="236">
        <v>0</v>
      </c>
      <c r="L7601" s="236">
        <v>0</v>
      </c>
      <c r="M7601" s="236">
        <v>0</v>
      </c>
      <c r="N7601" s="236">
        <v>0</v>
      </c>
      <c r="O7601" s="236">
        <v>0</v>
      </c>
      <c r="P7601" s="236">
        <v>0</v>
      </c>
      <c r="Q7601" s="236">
        <v>0</v>
      </c>
      <c r="R7601" s="16">
        <f t="shared" si="17"/>
        <v>304969.13999999996</v>
      </c>
      <c r="S7601" s="236">
        <v>120</v>
      </c>
      <c r="T7601" s="387" t="s">
        <v>9133</v>
      </c>
      <c r="U7601" s="236" t="s">
        <v>11267</v>
      </c>
      <c r="V7601" s="388" t="s">
        <v>199</v>
      </c>
    </row>
    <row r="7602" spans="1:22" s="1" customFormat="1" ht="56.25" x14ac:dyDescent="0.3">
      <c r="A7602" s="16">
        <v>7597</v>
      </c>
      <c r="B7602" s="236" t="s">
        <v>5559</v>
      </c>
      <c r="C7602" s="236" t="s">
        <v>5560</v>
      </c>
      <c r="D7602" s="236" t="s">
        <v>5561</v>
      </c>
      <c r="E7602" s="236" t="s">
        <v>17152</v>
      </c>
      <c r="F7602" s="236"/>
      <c r="G7602" s="236" t="s">
        <v>281</v>
      </c>
      <c r="H7602" s="513">
        <v>187220.53350000002</v>
      </c>
      <c r="I7602" s="513">
        <v>33</v>
      </c>
      <c r="J7602" s="236">
        <v>0</v>
      </c>
      <c r="K7602" s="236">
        <v>0</v>
      </c>
      <c r="L7602" s="236">
        <v>0</v>
      </c>
      <c r="M7602" s="236">
        <v>0</v>
      </c>
      <c r="N7602" s="236">
        <v>0</v>
      </c>
      <c r="O7602" s="236">
        <v>0</v>
      </c>
      <c r="P7602" s="236">
        <v>0</v>
      </c>
      <c r="Q7602" s="236">
        <v>0</v>
      </c>
      <c r="R7602" s="16">
        <f t="shared" si="17"/>
        <v>187220.53350000002</v>
      </c>
      <c r="S7602" s="236">
        <v>33</v>
      </c>
      <c r="T7602" s="387" t="s">
        <v>9133</v>
      </c>
      <c r="U7602" s="236" t="s">
        <v>11267</v>
      </c>
      <c r="V7602" s="388" t="s">
        <v>199</v>
      </c>
    </row>
    <row r="7603" spans="1:22" s="1" customFormat="1" ht="56.25" x14ac:dyDescent="0.3">
      <c r="A7603" s="16">
        <v>7598</v>
      </c>
      <c r="B7603" s="236" t="s">
        <v>5099</v>
      </c>
      <c r="C7603" s="236" t="s">
        <v>5098</v>
      </c>
      <c r="D7603" s="236" t="s">
        <v>5100</v>
      </c>
      <c r="E7603" s="236" t="s">
        <v>17153</v>
      </c>
      <c r="F7603" s="236"/>
      <c r="G7603" s="236" t="s">
        <v>1493</v>
      </c>
      <c r="H7603" s="513">
        <v>15901.672500000001</v>
      </c>
      <c r="I7603" s="513">
        <v>3</v>
      </c>
      <c r="J7603" s="236">
        <v>0</v>
      </c>
      <c r="K7603" s="236">
        <v>0</v>
      </c>
      <c r="L7603" s="236">
        <v>0</v>
      </c>
      <c r="M7603" s="236">
        <v>0</v>
      </c>
      <c r="N7603" s="236">
        <v>0</v>
      </c>
      <c r="O7603" s="236">
        <v>0</v>
      </c>
      <c r="P7603" s="236">
        <v>0</v>
      </c>
      <c r="Q7603" s="236">
        <v>0</v>
      </c>
      <c r="R7603" s="16">
        <f t="shared" si="17"/>
        <v>15901.672500000001</v>
      </c>
      <c r="S7603" s="236">
        <v>3</v>
      </c>
      <c r="T7603" s="387" t="s">
        <v>9133</v>
      </c>
      <c r="U7603" s="236" t="s">
        <v>11267</v>
      </c>
      <c r="V7603" s="388" t="s">
        <v>199</v>
      </c>
    </row>
    <row r="7604" spans="1:22" s="1" customFormat="1" ht="56.25" x14ac:dyDescent="0.3">
      <c r="A7604" s="16">
        <v>7599</v>
      </c>
      <c r="B7604" s="236" t="s">
        <v>5099</v>
      </c>
      <c r="C7604" s="236" t="s">
        <v>5098</v>
      </c>
      <c r="D7604" s="236" t="s">
        <v>5100</v>
      </c>
      <c r="E7604" s="236" t="s">
        <v>17154</v>
      </c>
      <c r="F7604" s="236"/>
      <c r="G7604" s="236" t="s">
        <v>1493</v>
      </c>
      <c r="H7604" s="513">
        <v>5300.5574999999999</v>
      </c>
      <c r="I7604" s="513">
        <v>1</v>
      </c>
      <c r="J7604" s="236">
        <v>0</v>
      </c>
      <c r="K7604" s="236">
        <v>0</v>
      </c>
      <c r="L7604" s="236">
        <v>0</v>
      </c>
      <c r="M7604" s="236">
        <v>0</v>
      </c>
      <c r="N7604" s="236">
        <v>0</v>
      </c>
      <c r="O7604" s="236">
        <v>0</v>
      </c>
      <c r="P7604" s="236">
        <v>0</v>
      </c>
      <c r="Q7604" s="236">
        <v>0</v>
      </c>
      <c r="R7604" s="16">
        <f t="shared" si="17"/>
        <v>5300.5574999999999</v>
      </c>
      <c r="S7604" s="236">
        <v>1</v>
      </c>
      <c r="T7604" s="387" t="s">
        <v>9133</v>
      </c>
      <c r="U7604" s="236" t="s">
        <v>11267</v>
      </c>
      <c r="V7604" s="388" t="s">
        <v>199</v>
      </c>
    </row>
    <row r="7605" spans="1:22" s="1" customFormat="1" ht="56.25" x14ac:dyDescent="0.3">
      <c r="A7605" s="16">
        <v>7600</v>
      </c>
      <c r="B7605" s="236" t="s">
        <v>17155</v>
      </c>
      <c r="C7605" s="236" t="s">
        <v>17156</v>
      </c>
      <c r="D7605" s="236" t="s">
        <v>17157</v>
      </c>
      <c r="E7605" s="236" t="s">
        <v>17158</v>
      </c>
      <c r="F7605" s="236"/>
      <c r="G7605" s="236" t="s">
        <v>1493</v>
      </c>
      <c r="H7605" s="513">
        <v>9349.0110000000004</v>
      </c>
      <c r="I7605" s="513">
        <v>93</v>
      </c>
      <c r="J7605" s="236">
        <v>0</v>
      </c>
      <c r="K7605" s="236">
        <v>0</v>
      </c>
      <c r="L7605" s="236">
        <v>0</v>
      </c>
      <c r="M7605" s="236">
        <v>0</v>
      </c>
      <c r="N7605" s="236">
        <v>0</v>
      </c>
      <c r="O7605" s="236">
        <v>0</v>
      </c>
      <c r="P7605" s="236">
        <v>0</v>
      </c>
      <c r="Q7605" s="236">
        <v>0</v>
      </c>
      <c r="R7605" s="16">
        <f t="shared" si="17"/>
        <v>9349.0110000000004</v>
      </c>
      <c r="S7605" s="236">
        <v>93</v>
      </c>
      <c r="T7605" s="387" t="s">
        <v>9133</v>
      </c>
      <c r="U7605" s="236" t="s">
        <v>11267</v>
      </c>
      <c r="V7605" s="388" t="s">
        <v>199</v>
      </c>
    </row>
    <row r="7606" spans="1:22" s="1" customFormat="1" ht="56.25" x14ac:dyDescent="0.3">
      <c r="A7606" s="16">
        <v>7601</v>
      </c>
      <c r="B7606" s="236" t="s">
        <v>17159</v>
      </c>
      <c r="C7606" s="236" t="s">
        <v>17160</v>
      </c>
      <c r="D7606" s="236" t="s">
        <v>11308</v>
      </c>
      <c r="E7606" s="236" t="s">
        <v>17161</v>
      </c>
      <c r="F7606" s="236"/>
      <c r="G7606" s="236" t="s">
        <v>1664</v>
      </c>
      <c r="H7606" s="513">
        <v>83366.64</v>
      </c>
      <c r="I7606" s="513">
        <v>14</v>
      </c>
      <c r="J7606" s="236">
        <v>0</v>
      </c>
      <c r="K7606" s="236">
        <v>0</v>
      </c>
      <c r="L7606" s="236">
        <v>0</v>
      </c>
      <c r="M7606" s="236">
        <v>0</v>
      </c>
      <c r="N7606" s="236">
        <v>0</v>
      </c>
      <c r="O7606" s="236">
        <v>0</v>
      </c>
      <c r="P7606" s="236">
        <v>0</v>
      </c>
      <c r="Q7606" s="236">
        <v>0</v>
      </c>
      <c r="R7606" s="16">
        <f t="shared" si="17"/>
        <v>83366.64</v>
      </c>
      <c r="S7606" s="236">
        <v>14</v>
      </c>
      <c r="T7606" s="387" t="s">
        <v>9133</v>
      </c>
      <c r="U7606" s="236" t="s">
        <v>11267</v>
      </c>
      <c r="V7606" s="388" t="s">
        <v>199</v>
      </c>
    </row>
    <row r="7607" spans="1:22" s="1" customFormat="1" ht="56.25" x14ac:dyDescent="0.3">
      <c r="A7607" s="16">
        <v>7602</v>
      </c>
      <c r="B7607" s="236" t="s">
        <v>4626</v>
      </c>
      <c r="C7607" s="236" t="s">
        <v>6057</v>
      </c>
      <c r="D7607" s="236" t="s">
        <v>6058</v>
      </c>
      <c r="E7607" s="236" t="s">
        <v>17162</v>
      </c>
      <c r="F7607" s="236"/>
      <c r="G7607" s="236" t="s">
        <v>1493</v>
      </c>
      <c r="H7607" s="513">
        <v>761208.18900000013</v>
      </c>
      <c r="I7607" s="513">
        <v>2</v>
      </c>
      <c r="J7607" s="236">
        <v>0</v>
      </c>
      <c r="K7607" s="236">
        <v>0</v>
      </c>
      <c r="L7607" s="236">
        <v>0</v>
      </c>
      <c r="M7607" s="236">
        <v>0</v>
      </c>
      <c r="N7607" s="236">
        <v>0</v>
      </c>
      <c r="O7607" s="236">
        <v>0</v>
      </c>
      <c r="P7607" s="236">
        <v>0</v>
      </c>
      <c r="Q7607" s="236">
        <v>0</v>
      </c>
      <c r="R7607" s="16">
        <f t="shared" si="17"/>
        <v>761208.18900000013</v>
      </c>
      <c r="S7607" s="236">
        <v>2</v>
      </c>
      <c r="T7607" s="387" t="s">
        <v>9133</v>
      </c>
      <c r="U7607" s="236" t="s">
        <v>11267</v>
      </c>
      <c r="V7607" s="388" t="s">
        <v>199</v>
      </c>
    </row>
    <row r="7608" spans="1:22" s="1" customFormat="1" ht="56.25" x14ac:dyDescent="0.3">
      <c r="A7608" s="16">
        <v>7603</v>
      </c>
      <c r="B7608" s="236" t="s">
        <v>4626</v>
      </c>
      <c r="C7608" s="236" t="s">
        <v>6057</v>
      </c>
      <c r="D7608" s="236" t="s">
        <v>17163</v>
      </c>
      <c r="E7608" s="236" t="s">
        <v>17164</v>
      </c>
      <c r="F7608" s="236"/>
      <c r="G7608" s="236" t="s">
        <v>1493</v>
      </c>
      <c r="H7608" s="513">
        <v>141516.90000000002</v>
      </c>
      <c r="I7608" s="513">
        <v>6</v>
      </c>
      <c r="J7608" s="236">
        <v>0</v>
      </c>
      <c r="K7608" s="236">
        <v>0</v>
      </c>
      <c r="L7608" s="236">
        <v>0</v>
      </c>
      <c r="M7608" s="236">
        <v>0</v>
      </c>
      <c r="N7608" s="236">
        <v>0</v>
      </c>
      <c r="O7608" s="236">
        <v>0</v>
      </c>
      <c r="P7608" s="236">
        <v>0</v>
      </c>
      <c r="Q7608" s="236">
        <v>0</v>
      </c>
      <c r="R7608" s="16">
        <f t="shared" si="17"/>
        <v>141516.90000000002</v>
      </c>
      <c r="S7608" s="236">
        <v>6</v>
      </c>
      <c r="T7608" s="387" t="s">
        <v>9133</v>
      </c>
      <c r="U7608" s="236" t="s">
        <v>11267</v>
      </c>
      <c r="V7608" s="388" t="s">
        <v>199</v>
      </c>
    </row>
    <row r="7609" spans="1:22" s="1" customFormat="1" ht="56.25" x14ac:dyDescent="0.3">
      <c r="A7609" s="16">
        <v>7604</v>
      </c>
      <c r="B7609" s="236" t="s">
        <v>17165</v>
      </c>
      <c r="C7609" s="236" t="s">
        <v>17166</v>
      </c>
      <c r="D7609" s="236" t="s">
        <v>1501</v>
      </c>
      <c r="E7609" s="236" t="s">
        <v>17167</v>
      </c>
      <c r="F7609" s="236"/>
      <c r="G7609" s="236" t="s">
        <v>1493</v>
      </c>
      <c r="H7609" s="513">
        <v>53045.201999999997</v>
      </c>
      <c r="I7609" s="513">
        <v>4</v>
      </c>
      <c r="J7609" s="236">
        <v>0</v>
      </c>
      <c r="K7609" s="236">
        <v>0</v>
      </c>
      <c r="L7609" s="236">
        <v>0</v>
      </c>
      <c r="M7609" s="236">
        <v>0</v>
      </c>
      <c r="N7609" s="236">
        <v>0</v>
      </c>
      <c r="O7609" s="236">
        <v>0</v>
      </c>
      <c r="P7609" s="236">
        <v>0</v>
      </c>
      <c r="Q7609" s="236">
        <v>0</v>
      </c>
      <c r="R7609" s="16">
        <f t="shared" si="17"/>
        <v>53045.201999999997</v>
      </c>
      <c r="S7609" s="236">
        <v>4</v>
      </c>
      <c r="T7609" s="387" t="s">
        <v>9133</v>
      </c>
      <c r="U7609" s="236" t="s">
        <v>83</v>
      </c>
      <c r="V7609" s="388" t="s">
        <v>199</v>
      </c>
    </row>
    <row r="7610" spans="1:22" s="1" customFormat="1" ht="56.25" x14ac:dyDescent="0.3">
      <c r="A7610" s="16">
        <v>7605</v>
      </c>
      <c r="B7610" s="236" t="s">
        <v>1841</v>
      </c>
      <c r="C7610" s="236" t="s">
        <v>17168</v>
      </c>
      <c r="D7610" s="236" t="s">
        <v>17169</v>
      </c>
      <c r="E7610" s="236" t="s">
        <v>17170</v>
      </c>
      <c r="F7610" s="236"/>
      <c r="G7610" s="236" t="s">
        <v>1493</v>
      </c>
      <c r="H7610" s="513">
        <v>15523.987500000001</v>
      </c>
      <c r="I7610" s="513">
        <v>15</v>
      </c>
      <c r="J7610" s="236">
        <v>0</v>
      </c>
      <c r="K7610" s="236">
        <v>0</v>
      </c>
      <c r="L7610" s="236">
        <v>0</v>
      </c>
      <c r="M7610" s="236">
        <v>0</v>
      </c>
      <c r="N7610" s="236">
        <v>0</v>
      </c>
      <c r="O7610" s="236">
        <v>0</v>
      </c>
      <c r="P7610" s="236">
        <v>0</v>
      </c>
      <c r="Q7610" s="236">
        <v>0</v>
      </c>
      <c r="R7610" s="16">
        <f t="shared" si="17"/>
        <v>15523.987500000001</v>
      </c>
      <c r="S7610" s="236">
        <v>15</v>
      </c>
      <c r="T7610" s="387" t="s">
        <v>9133</v>
      </c>
      <c r="U7610" s="236" t="s">
        <v>83</v>
      </c>
      <c r="V7610" s="388" t="s">
        <v>199</v>
      </c>
    </row>
    <row r="7611" spans="1:22" s="1" customFormat="1" ht="56.25" x14ac:dyDescent="0.3">
      <c r="A7611" s="16">
        <v>7606</v>
      </c>
      <c r="B7611" s="236" t="s">
        <v>1841</v>
      </c>
      <c r="C7611" s="236" t="s">
        <v>1842</v>
      </c>
      <c r="D7611" s="236" t="s">
        <v>1843</v>
      </c>
      <c r="E7611" s="236" t="s">
        <v>17171</v>
      </c>
      <c r="F7611" s="236"/>
      <c r="G7611" s="236" t="s">
        <v>1493</v>
      </c>
      <c r="H7611" s="513">
        <v>47676.93</v>
      </c>
      <c r="I7611" s="513">
        <v>10</v>
      </c>
      <c r="J7611" s="236">
        <v>0</v>
      </c>
      <c r="K7611" s="236">
        <v>0</v>
      </c>
      <c r="L7611" s="236">
        <v>0</v>
      </c>
      <c r="M7611" s="236">
        <v>0</v>
      </c>
      <c r="N7611" s="236">
        <v>0</v>
      </c>
      <c r="O7611" s="236">
        <v>0</v>
      </c>
      <c r="P7611" s="236">
        <v>0</v>
      </c>
      <c r="Q7611" s="236">
        <v>0</v>
      </c>
      <c r="R7611" s="16">
        <f t="shared" si="17"/>
        <v>47676.93</v>
      </c>
      <c r="S7611" s="236">
        <v>10</v>
      </c>
      <c r="T7611" s="387" t="s">
        <v>9133</v>
      </c>
      <c r="U7611" s="236" t="s">
        <v>83</v>
      </c>
      <c r="V7611" s="388" t="s">
        <v>199</v>
      </c>
    </row>
    <row r="7612" spans="1:22" s="1" customFormat="1" ht="56.25" x14ac:dyDescent="0.3">
      <c r="A7612" s="16">
        <v>7607</v>
      </c>
      <c r="B7612" s="236" t="s">
        <v>2391</v>
      </c>
      <c r="C7612" s="236" t="s">
        <v>17172</v>
      </c>
      <c r="D7612" s="236" t="s">
        <v>17173</v>
      </c>
      <c r="E7612" s="236" t="s">
        <v>17174</v>
      </c>
      <c r="F7612" s="236"/>
      <c r="G7612" s="236" t="s">
        <v>24</v>
      </c>
      <c r="H7612" s="513">
        <v>118788.76800000001</v>
      </c>
      <c r="I7612" s="513">
        <v>144</v>
      </c>
      <c r="J7612" s="236">
        <v>0</v>
      </c>
      <c r="K7612" s="236">
        <v>0</v>
      </c>
      <c r="L7612" s="236">
        <v>0</v>
      </c>
      <c r="M7612" s="236">
        <v>0</v>
      </c>
      <c r="N7612" s="236">
        <v>0</v>
      </c>
      <c r="O7612" s="236">
        <v>0</v>
      </c>
      <c r="P7612" s="236">
        <v>0</v>
      </c>
      <c r="Q7612" s="236">
        <v>0</v>
      </c>
      <c r="R7612" s="16">
        <f t="shared" si="17"/>
        <v>118788.76800000001</v>
      </c>
      <c r="S7612" s="236">
        <v>144</v>
      </c>
      <c r="T7612" s="387" t="s">
        <v>9133</v>
      </c>
      <c r="U7612" s="236" t="s">
        <v>83</v>
      </c>
      <c r="V7612" s="388" t="s">
        <v>199</v>
      </c>
    </row>
    <row r="7613" spans="1:22" s="1" customFormat="1" ht="56.25" x14ac:dyDescent="0.3">
      <c r="A7613" s="16">
        <v>7608</v>
      </c>
      <c r="B7613" s="236" t="s">
        <v>574</v>
      </c>
      <c r="C7613" s="236" t="s">
        <v>17175</v>
      </c>
      <c r="D7613" s="236" t="s">
        <v>17176</v>
      </c>
      <c r="E7613" s="236" t="s">
        <v>17177</v>
      </c>
      <c r="F7613" s="236"/>
      <c r="G7613" s="236" t="s">
        <v>1493</v>
      </c>
      <c r="H7613" s="513">
        <v>17710.875000000004</v>
      </c>
      <c r="I7613" s="513">
        <v>15</v>
      </c>
      <c r="J7613" s="236">
        <v>0</v>
      </c>
      <c r="K7613" s="236">
        <v>0</v>
      </c>
      <c r="L7613" s="236">
        <v>0</v>
      </c>
      <c r="M7613" s="236">
        <v>0</v>
      </c>
      <c r="N7613" s="236">
        <v>0</v>
      </c>
      <c r="O7613" s="236">
        <v>0</v>
      </c>
      <c r="P7613" s="236">
        <v>0</v>
      </c>
      <c r="Q7613" s="236">
        <v>0</v>
      </c>
      <c r="R7613" s="16">
        <f t="shared" si="17"/>
        <v>17710.875000000004</v>
      </c>
      <c r="S7613" s="236">
        <v>15</v>
      </c>
      <c r="T7613" s="387" t="s">
        <v>9133</v>
      </c>
      <c r="U7613" s="236" t="s">
        <v>11267</v>
      </c>
      <c r="V7613" s="388" t="s">
        <v>199</v>
      </c>
    </row>
    <row r="7614" spans="1:22" s="1" customFormat="1" ht="56.25" x14ac:dyDescent="0.3">
      <c r="A7614" s="16">
        <v>7609</v>
      </c>
      <c r="B7614" s="236" t="s">
        <v>9154</v>
      </c>
      <c r="C7614" s="236" t="s">
        <v>9155</v>
      </c>
      <c r="D7614" s="236" t="s">
        <v>9156</v>
      </c>
      <c r="E7614" s="236" t="s">
        <v>17178</v>
      </c>
      <c r="F7614" s="236"/>
      <c r="G7614" s="236" t="s">
        <v>1493</v>
      </c>
      <c r="H7614" s="513">
        <v>111848.83500000001</v>
      </c>
      <c r="I7614" s="513">
        <v>1</v>
      </c>
      <c r="J7614" s="236">
        <v>0</v>
      </c>
      <c r="K7614" s="236">
        <v>0</v>
      </c>
      <c r="L7614" s="236">
        <v>0</v>
      </c>
      <c r="M7614" s="236">
        <v>0</v>
      </c>
      <c r="N7614" s="236">
        <v>0</v>
      </c>
      <c r="O7614" s="236">
        <v>0</v>
      </c>
      <c r="P7614" s="236">
        <v>0</v>
      </c>
      <c r="Q7614" s="236">
        <v>0</v>
      </c>
      <c r="R7614" s="16">
        <f t="shared" si="17"/>
        <v>111848.83500000001</v>
      </c>
      <c r="S7614" s="236">
        <v>1</v>
      </c>
      <c r="T7614" s="387" t="s">
        <v>9133</v>
      </c>
      <c r="U7614" s="236" t="s">
        <v>11267</v>
      </c>
      <c r="V7614" s="388" t="s">
        <v>199</v>
      </c>
    </row>
    <row r="7615" spans="1:22" s="1" customFormat="1" ht="56.25" x14ac:dyDescent="0.3">
      <c r="A7615" s="16">
        <v>7610</v>
      </c>
      <c r="B7615" s="236" t="s">
        <v>4085</v>
      </c>
      <c r="C7615" s="236" t="s">
        <v>5712</v>
      </c>
      <c r="D7615" s="236" t="s">
        <v>5713</v>
      </c>
      <c r="E7615" s="236" t="s">
        <v>17179</v>
      </c>
      <c r="F7615" s="236"/>
      <c r="G7615" s="236" t="s">
        <v>24</v>
      </c>
      <c r="H7615" s="513">
        <v>95568</v>
      </c>
      <c r="I7615" s="513">
        <v>4</v>
      </c>
      <c r="J7615" s="236">
        <v>0</v>
      </c>
      <c r="K7615" s="236">
        <v>0</v>
      </c>
      <c r="L7615" s="236">
        <v>0</v>
      </c>
      <c r="M7615" s="236">
        <v>0</v>
      </c>
      <c r="N7615" s="236">
        <v>0</v>
      </c>
      <c r="O7615" s="236">
        <v>0</v>
      </c>
      <c r="P7615" s="236">
        <v>0</v>
      </c>
      <c r="Q7615" s="236">
        <v>0</v>
      </c>
      <c r="R7615" s="16">
        <f t="shared" si="17"/>
        <v>95568</v>
      </c>
      <c r="S7615" s="236">
        <v>4</v>
      </c>
      <c r="T7615" s="387" t="s">
        <v>9133</v>
      </c>
      <c r="U7615" s="236" t="s">
        <v>11267</v>
      </c>
      <c r="V7615" s="388" t="s">
        <v>199</v>
      </c>
    </row>
    <row r="7616" spans="1:22" s="1" customFormat="1" ht="56.25" x14ac:dyDescent="0.3">
      <c r="A7616" s="16">
        <v>7611</v>
      </c>
      <c r="B7616" s="236" t="s">
        <v>4085</v>
      </c>
      <c r="C7616" s="236" t="s">
        <v>5712</v>
      </c>
      <c r="D7616" s="236" t="s">
        <v>5713</v>
      </c>
      <c r="E7616" s="236" t="s">
        <v>17180</v>
      </c>
      <c r="F7616" s="236"/>
      <c r="G7616" s="236" t="s">
        <v>24</v>
      </c>
      <c r="H7616" s="513">
        <v>119459.60250000001</v>
      </c>
      <c r="I7616" s="513">
        <v>5</v>
      </c>
      <c r="J7616" s="236">
        <v>0</v>
      </c>
      <c r="K7616" s="236">
        <v>0</v>
      </c>
      <c r="L7616" s="236">
        <v>0</v>
      </c>
      <c r="M7616" s="236">
        <v>0</v>
      </c>
      <c r="N7616" s="236">
        <v>0</v>
      </c>
      <c r="O7616" s="236">
        <v>0</v>
      </c>
      <c r="P7616" s="236">
        <v>0</v>
      </c>
      <c r="Q7616" s="236">
        <v>0</v>
      </c>
      <c r="R7616" s="16">
        <f t="shared" si="17"/>
        <v>119459.60250000001</v>
      </c>
      <c r="S7616" s="236">
        <v>5</v>
      </c>
      <c r="T7616" s="387" t="s">
        <v>9133</v>
      </c>
      <c r="U7616" s="236" t="s">
        <v>11267</v>
      </c>
      <c r="V7616" s="388" t="s">
        <v>199</v>
      </c>
    </row>
    <row r="7617" spans="1:22" s="1" customFormat="1" ht="56.25" x14ac:dyDescent="0.3">
      <c r="A7617" s="16">
        <v>7612</v>
      </c>
      <c r="B7617" s="236" t="s">
        <v>234</v>
      </c>
      <c r="C7617" s="236" t="s">
        <v>235</v>
      </c>
      <c r="D7617" s="236" t="s">
        <v>236</v>
      </c>
      <c r="E7617" s="236" t="s">
        <v>17181</v>
      </c>
      <c r="F7617" s="236"/>
      <c r="G7617" s="236" t="s">
        <v>1493</v>
      </c>
      <c r="H7617" s="513">
        <v>621578.49600000004</v>
      </c>
      <c r="I7617" s="513">
        <v>2</v>
      </c>
      <c r="J7617" s="236">
        <v>0</v>
      </c>
      <c r="K7617" s="236">
        <v>0</v>
      </c>
      <c r="L7617" s="236">
        <v>0</v>
      </c>
      <c r="M7617" s="236">
        <v>0</v>
      </c>
      <c r="N7617" s="236">
        <v>0</v>
      </c>
      <c r="O7617" s="236">
        <v>0</v>
      </c>
      <c r="P7617" s="236">
        <v>0</v>
      </c>
      <c r="Q7617" s="236">
        <v>0</v>
      </c>
      <c r="R7617" s="16">
        <f t="shared" si="17"/>
        <v>621578.49600000004</v>
      </c>
      <c r="S7617" s="236">
        <v>2</v>
      </c>
      <c r="T7617" s="387" t="s">
        <v>9133</v>
      </c>
      <c r="U7617" s="236" t="s">
        <v>11267</v>
      </c>
      <c r="V7617" s="388" t="s">
        <v>199</v>
      </c>
    </row>
    <row r="7618" spans="1:22" s="1" customFormat="1" ht="56.25" x14ac:dyDescent="0.3">
      <c r="A7618" s="16">
        <v>7613</v>
      </c>
      <c r="B7618" s="236" t="s">
        <v>234</v>
      </c>
      <c r="C7618" s="236" t="s">
        <v>235</v>
      </c>
      <c r="D7618" s="236" t="s">
        <v>236</v>
      </c>
      <c r="E7618" s="236" t="s">
        <v>17181</v>
      </c>
      <c r="F7618" s="236"/>
      <c r="G7618" s="236" t="s">
        <v>1493</v>
      </c>
      <c r="H7618" s="513">
        <v>621578.49600000004</v>
      </c>
      <c r="I7618" s="513">
        <v>2</v>
      </c>
      <c r="J7618" s="236">
        <v>0</v>
      </c>
      <c r="K7618" s="236">
        <v>0</v>
      </c>
      <c r="L7618" s="236">
        <v>0</v>
      </c>
      <c r="M7618" s="236">
        <v>0</v>
      </c>
      <c r="N7618" s="236">
        <v>0</v>
      </c>
      <c r="O7618" s="236">
        <v>0</v>
      </c>
      <c r="P7618" s="236">
        <v>0</v>
      </c>
      <c r="Q7618" s="236">
        <v>0</v>
      </c>
      <c r="R7618" s="16">
        <f t="shared" si="17"/>
        <v>621578.49600000004</v>
      </c>
      <c r="S7618" s="236">
        <v>2</v>
      </c>
      <c r="T7618" s="387" t="s">
        <v>9133</v>
      </c>
      <c r="U7618" s="236" t="s">
        <v>11267</v>
      </c>
      <c r="V7618" s="388" t="s">
        <v>199</v>
      </c>
    </row>
    <row r="7619" spans="1:22" s="1" customFormat="1" ht="56.25" x14ac:dyDescent="0.3">
      <c r="A7619" s="16">
        <v>7614</v>
      </c>
      <c r="B7619" s="236" t="s">
        <v>17182</v>
      </c>
      <c r="C7619" s="236" t="s">
        <v>17183</v>
      </c>
      <c r="D7619" s="236" t="s">
        <v>1501</v>
      </c>
      <c r="E7619" s="236" t="s">
        <v>17184</v>
      </c>
      <c r="F7619" s="236"/>
      <c r="G7619" s="236" t="s">
        <v>1493</v>
      </c>
      <c r="H7619" s="513">
        <v>37407.048000000003</v>
      </c>
      <c r="I7619" s="513">
        <v>8</v>
      </c>
      <c r="J7619" s="236">
        <v>0</v>
      </c>
      <c r="K7619" s="236">
        <v>0</v>
      </c>
      <c r="L7619" s="236">
        <v>0</v>
      </c>
      <c r="M7619" s="236">
        <v>0</v>
      </c>
      <c r="N7619" s="236">
        <v>0</v>
      </c>
      <c r="O7619" s="236">
        <v>0</v>
      </c>
      <c r="P7619" s="236">
        <v>0</v>
      </c>
      <c r="Q7619" s="236">
        <v>0</v>
      </c>
      <c r="R7619" s="16">
        <f t="shared" si="17"/>
        <v>37407.048000000003</v>
      </c>
      <c r="S7619" s="236">
        <v>8</v>
      </c>
      <c r="T7619" s="387" t="s">
        <v>9133</v>
      </c>
      <c r="U7619" s="236" t="s">
        <v>11267</v>
      </c>
      <c r="V7619" s="388" t="s">
        <v>199</v>
      </c>
    </row>
    <row r="7620" spans="1:22" s="1" customFormat="1" ht="56.25" x14ac:dyDescent="0.3">
      <c r="A7620" s="16">
        <v>7615</v>
      </c>
      <c r="B7620" s="236" t="s">
        <v>17185</v>
      </c>
      <c r="C7620" s="236" t="s">
        <v>17186</v>
      </c>
      <c r="D7620" s="236" t="s">
        <v>17187</v>
      </c>
      <c r="E7620" s="236" t="s">
        <v>17188</v>
      </c>
      <c r="F7620" s="236"/>
      <c r="G7620" s="236" t="s">
        <v>1664</v>
      </c>
      <c r="H7620" s="513">
        <v>13626.900000000001</v>
      </c>
      <c r="I7620" s="513">
        <v>18</v>
      </c>
      <c r="J7620" s="236">
        <v>0</v>
      </c>
      <c r="K7620" s="236">
        <v>0</v>
      </c>
      <c r="L7620" s="236">
        <v>0</v>
      </c>
      <c r="M7620" s="236">
        <v>0</v>
      </c>
      <c r="N7620" s="236">
        <v>0</v>
      </c>
      <c r="O7620" s="236">
        <v>0</v>
      </c>
      <c r="P7620" s="236">
        <v>0</v>
      </c>
      <c r="Q7620" s="236">
        <v>0</v>
      </c>
      <c r="R7620" s="16">
        <f t="shared" si="17"/>
        <v>13626.900000000001</v>
      </c>
      <c r="S7620" s="236">
        <v>18</v>
      </c>
      <c r="T7620" s="387" t="s">
        <v>9133</v>
      </c>
      <c r="U7620" s="236" t="s">
        <v>83</v>
      </c>
      <c r="V7620" s="388" t="s">
        <v>199</v>
      </c>
    </row>
    <row r="7621" spans="1:22" s="1" customFormat="1" ht="56.25" x14ac:dyDescent="0.3">
      <c r="A7621" s="16">
        <v>7616</v>
      </c>
      <c r="B7621" s="236" t="s">
        <v>1161</v>
      </c>
      <c r="C7621" s="236" t="s">
        <v>17189</v>
      </c>
      <c r="D7621" s="236" t="s">
        <v>17190</v>
      </c>
      <c r="E7621" s="236" t="s">
        <v>17191</v>
      </c>
      <c r="F7621" s="236"/>
      <c r="G7621" s="236" t="s">
        <v>1493</v>
      </c>
      <c r="H7621" s="513">
        <v>103950</v>
      </c>
      <c r="I7621" s="513">
        <v>180</v>
      </c>
      <c r="J7621" s="236">
        <v>0</v>
      </c>
      <c r="K7621" s="236">
        <v>0</v>
      </c>
      <c r="L7621" s="236">
        <v>0</v>
      </c>
      <c r="M7621" s="236">
        <v>0</v>
      </c>
      <c r="N7621" s="236">
        <v>0</v>
      </c>
      <c r="O7621" s="236">
        <v>0</v>
      </c>
      <c r="P7621" s="236">
        <v>0</v>
      </c>
      <c r="Q7621" s="236">
        <v>0</v>
      </c>
      <c r="R7621" s="16">
        <f t="shared" si="17"/>
        <v>103950</v>
      </c>
      <c r="S7621" s="236">
        <v>180</v>
      </c>
      <c r="T7621" s="387" t="s">
        <v>9133</v>
      </c>
      <c r="U7621" s="236" t="s">
        <v>83</v>
      </c>
      <c r="V7621" s="388" t="s">
        <v>199</v>
      </c>
    </row>
    <row r="7622" spans="1:22" s="1" customFormat="1" ht="56.25" x14ac:dyDescent="0.3">
      <c r="A7622" s="16">
        <v>7617</v>
      </c>
      <c r="B7622" s="236" t="s">
        <v>679</v>
      </c>
      <c r="C7622" s="236" t="s">
        <v>680</v>
      </c>
      <c r="D7622" s="236" t="s">
        <v>681</v>
      </c>
      <c r="E7622" s="236" t="s">
        <v>17192</v>
      </c>
      <c r="F7622" s="236"/>
      <c r="G7622" s="236" t="s">
        <v>1493</v>
      </c>
      <c r="H7622" s="513">
        <v>138560.75099999999</v>
      </c>
      <c r="I7622" s="513">
        <v>6</v>
      </c>
      <c r="J7622" s="236">
        <v>0</v>
      </c>
      <c r="K7622" s="236">
        <v>0</v>
      </c>
      <c r="L7622" s="236">
        <v>0</v>
      </c>
      <c r="M7622" s="236">
        <v>0</v>
      </c>
      <c r="N7622" s="236">
        <v>0</v>
      </c>
      <c r="O7622" s="236">
        <v>0</v>
      </c>
      <c r="P7622" s="236">
        <v>0</v>
      </c>
      <c r="Q7622" s="236">
        <v>0</v>
      </c>
      <c r="R7622" s="16">
        <f t="shared" si="17"/>
        <v>138560.75099999999</v>
      </c>
      <c r="S7622" s="236">
        <v>6</v>
      </c>
      <c r="T7622" s="387" t="s">
        <v>9133</v>
      </c>
      <c r="U7622" s="236" t="s">
        <v>11267</v>
      </c>
      <c r="V7622" s="388" t="s">
        <v>199</v>
      </c>
    </row>
    <row r="7623" spans="1:22" s="1" customFormat="1" ht="56.25" x14ac:dyDescent="0.3">
      <c r="A7623" s="16">
        <v>7618</v>
      </c>
      <c r="B7623" s="236" t="s">
        <v>679</v>
      </c>
      <c r="C7623" s="236" t="s">
        <v>680</v>
      </c>
      <c r="D7623" s="236" t="s">
        <v>681</v>
      </c>
      <c r="E7623" s="236" t="s">
        <v>17193</v>
      </c>
      <c r="F7623" s="236"/>
      <c r="G7623" s="236" t="s">
        <v>1493</v>
      </c>
      <c r="H7623" s="513">
        <v>138560.75099999999</v>
      </c>
      <c r="I7623" s="513">
        <v>6</v>
      </c>
      <c r="J7623" s="236">
        <v>0</v>
      </c>
      <c r="K7623" s="236">
        <v>0</v>
      </c>
      <c r="L7623" s="236">
        <v>0</v>
      </c>
      <c r="M7623" s="236">
        <v>0</v>
      </c>
      <c r="N7623" s="236">
        <v>0</v>
      </c>
      <c r="O7623" s="236">
        <v>0</v>
      </c>
      <c r="P7623" s="236">
        <v>0</v>
      </c>
      <c r="Q7623" s="236">
        <v>0</v>
      </c>
      <c r="R7623" s="16">
        <f t="shared" si="17"/>
        <v>138560.75099999999</v>
      </c>
      <c r="S7623" s="236">
        <v>6</v>
      </c>
      <c r="T7623" s="387" t="s">
        <v>9133</v>
      </c>
      <c r="U7623" s="236" t="s">
        <v>11267</v>
      </c>
      <c r="V7623" s="388" t="s">
        <v>199</v>
      </c>
    </row>
    <row r="7624" spans="1:22" s="1" customFormat="1" ht="56.25" x14ac:dyDescent="0.3">
      <c r="A7624" s="16">
        <v>7619</v>
      </c>
      <c r="B7624" s="236" t="s">
        <v>11309</v>
      </c>
      <c r="C7624" s="236" t="s">
        <v>17194</v>
      </c>
      <c r="D7624" s="236" t="s">
        <v>17195</v>
      </c>
      <c r="E7624" s="236" t="s">
        <v>17196</v>
      </c>
      <c r="F7624" s="236"/>
      <c r="G7624" s="236" t="s">
        <v>1493</v>
      </c>
      <c r="H7624" s="513">
        <v>248152.67400000003</v>
      </c>
      <c r="I7624" s="513">
        <v>1</v>
      </c>
      <c r="J7624" s="236">
        <v>0</v>
      </c>
      <c r="K7624" s="236">
        <v>0</v>
      </c>
      <c r="L7624" s="236">
        <v>0</v>
      </c>
      <c r="M7624" s="236">
        <v>0</v>
      </c>
      <c r="N7624" s="236">
        <v>0</v>
      </c>
      <c r="O7624" s="236">
        <v>0</v>
      </c>
      <c r="P7624" s="236">
        <v>0</v>
      </c>
      <c r="Q7624" s="236">
        <v>0</v>
      </c>
      <c r="R7624" s="16">
        <f t="shared" si="17"/>
        <v>248152.67400000003</v>
      </c>
      <c r="S7624" s="236">
        <v>1</v>
      </c>
      <c r="T7624" s="387" t="s">
        <v>9133</v>
      </c>
      <c r="U7624" s="236" t="s">
        <v>83</v>
      </c>
      <c r="V7624" s="388" t="s">
        <v>199</v>
      </c>
    </row>
    <row r="7625" spans="1:22" s="1" customFormat="1" ht="56.25" x14ac:dyDescent="0.3">
      <c r="A7625" s="16">
        <v>7620</v>
      </c>
      <c r="B7625" s="236" t="s">
        <v>17197</v>
      </c>
      <c r="C7625" s="236" t="s">
        <v>17198</v>
      </c>
      <c r="D7625" s="236" t="s">
        <v>1501</v>
      </c>
      <c r="E7625" s="236" t="s">
        <v>17199</v>
      </c>
      <c r="F7625" s="236"/>
      <c r="G7625" s="236" t="s">
        <v>1493</v>
      </c>
      <c r="H7625" s="513">
        <v>54035.488500000007</v>
      </c>
      <c r="I7625" s="513">
        <v>1</v>
      </c>
      <c r="J7625" s="236">
        <v>0</v>
      </c>
      <c r="K7625" s="236">
        <v>0</v>
      </c>
      <c r="L7625" s="236">
        <v>0</v>
      </c>
      <c r="M7625" s="236">
        <v>0</v>
      </c>
      <c r="N7625" s="236">
        <v>0</v>
      </c>
      <c r="O7625" s="236">
        <v>0</v>
      </c>
      <c r="P7625" s="236">
        <v>0</v>
      </c>
      <c r="Q7625" s="236">
        <v>0</v>
      </c>
      <c r="R7625" s="16">
        <f t="shared" si="17"/>
        <v>54035.488500000007</v>
      </c>
      <c r="S7625" s="236">
        <v>1</v>
      </c>
      <c r="T7625" s="387" t="s">
        <v>9133</v>
      </c>
      <c r="U7625" s="236" t="s">
        <v>11267</v>
      </c>
      <c r="V7625" s="388" t="s">
        <v>199</v>
      </c>
    </row>
    <row r="7626" spans="1:22" s="1" customFormat="1" ht="56.25" x14ac:dyDescent="0.3">
      <c r="A7626" s="16">
        <v>7621</v>
      </c>
      <c r="B7626" s="236" t="s">
        <v>11310</v>
      </c>
      <c r="C7626" s="236" t="s">
        <v>11311</v>
      </c>
      <c r="D7626" s="236" t="s">
        <v>11312</v>
      </c>
      <c r="E7626" s="236" t="s">
        <v>17200</v>
      </c>
      <c r="F7626" s="236"/>
      <c r="G7626" s="236" t="s">
        <v>1493</v>
      </c>
      <c r="H7626" s="513">
        <v>415673.87399999995</v>
      </c>
      <c r="I7626" s="513">
        <v>3</v>
      </c>
      <c r="J7626" s="236">
        <v>0</v>
      </c>
      <c r="K7626" s="236">
        <v>0</v>
      </c>
      <c r="L7626" s="236">
        <v>0</v>
      </c>
      <c r="M7626" s="236">
        <v>0</v>
      </c>
      <c r="N7626" s="236">
        <v>0</v>
      </c>
      <c r="O7626" s="236">
        <v>0</v>
      </c>
      <c r="P7626" s="236">
        <v>0</v>
      </c>
      <c r="Q7626" s="236">
        <v>0</v>
      </c>
      <c r="R7626" s="16">
        <f t="shared" si="17"/>
        <v>415673.87399999995</v>
      </c>
      <c r="S7626" s="236">
        <v>3</v>
      </c>
      <c r="T7626" s="387" t="s">
        <v>9133</v>
      </c>
      <c r="U7626" s="236" t="s">
        <v>11267</v>
      </c>
      <c r="V7626" s="388" t="s">
        <v>199</v>
      </c>
    </row>
    <row r="7627" spans="1:22" s="1" customFormat="1" ht="56.25" x14ac:dyDescent="0.3">
      <c r="A7627" s="16">
        <v>7622</v>
      </c>
      <c r="B7627" s="236" t="s">
        <v>523</v>
      </c>
      <c r="C7627" s="236" t="s">
        <v>524</v>
      </c>
      <c r="D7627" s="236" t="s">
        <v>525</v>
      </c>
      <c r="E7627" s="236" t="s">
        <v>17201</v>
      </c>
      <c r="F7627" s="236"/>
      <c r="G7627" s="236" t="s">
        <v>1493</v>
      </c>
      <c r="H7627" s="513">
        <v>57467.739000000001</v>
      </c>
      <c r="I7627" s="513">
        <v>2</v>
      </c>
      <c r="J7627" s="236">
        <v>0</v>
      </c>
      <c r="K7627" s="236">
        <v>0</v>
      </c>
      <c r="L7627" s="236">
        <v>0</v>
      </c>
      <c r="M7627" s="236">
        <v>0</v>
      </c>
      <c r="N7627" s="236">
        <v>0</v>
      </c>
      <c r="O7627" s="236">
        <v>0</v>
      </c>
      <c r="P7627" s="236">
        <v>0</v>
      </c>
      <c r="Q7627" s="236">
        <v>0</v>
      </c>
      <c r="R7627" s="16">
        <f t="shared" si="17"/>
        <v>57467.739000000001</v>
      </c>
      <c r="S7627" s="236">
        <v>2</v>
      </c>
      <c r="T7627" s="387" t="s">
        <v>9133</v>
      </c>
      <c r="U7627" s="236" t="s">
        <v>83</v>
      </c>
      <c r="V7627" s="388" t="s">
        <v>199</v>
      </c>
    </row>
    <row r="7628" spans="1:22" s="1" customFormat="1" ht="56.25" x14ac:dyDescent="0.3">
      <c r="A7628" s="16">
        <v>7623</v>
      </c>
      <c r="B7628" s="236" t="s">
        <v>5601</v>
      </c>
      <c r="C7628" s="236" t="s">
        <v>5602</v>
      </c>
      <c r="D7628" s="236" t="s">
        <v>5603</v>
      </c>
      <c r="E7628" s="236" t="s">
        <v>17202</v>
      </c>
      <c r="F7628" s="236"/>
      <c r="G7628" s="236" t="s">
        <v>1493</v>
      </c>
      <c r="H7628" s="513">
        <v>66416.112000000008</v>
      </c>
      <c r="I7628" s="513">
        <v>2</v>
      </c>
      <c r="J7628" s="236">
        <v>0</v>
      </c>
      <c r="K7628" s="236">
        <v>0</v>
      </c>
      <c r="L7628" s="236">
        <v>0</v>
      </c>
      <c r="M7628" s="236">
        <v>0</v>
      </c>
      <c r="N7628" s="236">
        <v>0</v>
      </c>
      <c r="O7628" s="236">
        <v>0</v>
      </c>
      <c r="P7628" s="236">
        <v>0</v>
      </c>
      <c r="Q7628" s="236">
        <v>0</v>
      </c>
      <c r="R7628" s="16">
        <f t="shared" si="17"/>
        <v>66416.112000000008</v>
      </c>
      <c r="S7628" s="236">
        <v>2</v>
      </c>
      <c r="T7628" s="387" t="s">
        <v>9133</v>
      </c>
      <c r="U7628" s="236" t="s">
        <v>83</v>
      </c>
      <c r="V7628" s="388" t="s">
        <v>199</v>
      </c>
    </row>
    <row r="7629" spans="1:22" s="1" customFormat="1" ht="56.25" x14ac:dyDescent="0.3">
      <c r="A7629" s="16">
        <v>7624</v>
      </c>
      <c r="B7629" s="236" t="s">
        <v>3260</v>
      </c>
      <c r="C7629" s="236" t="s">
        <v>4299</v>
      </c>
      <c r="D7629" s="236" t="s">
        <v>17203</v>
      </c>
      <c r="E7629" s="236" t="s">
        <v>17204</v>
      </c>
      <c r="F7629" s="236"/>
      <c r="G7629" s="236" t="s">
        <v>1493</v>
      </c>
      <c r="H7629" s="513">
        <v>10235.715</v>
      </c>
      <c r="I7629" s="513">
        <v>2</v>
      </c>
      <c r="J7629" s="236">
        <v>0</v>
      </c>
      <c r="K7629" s="236">
        <v>0</v>
      </c>
      <c r="L7629" s="236">
        <v>0</v>
      </c>
      <c r="M7629" s="236">
        <v>0</v>
      </c>
      <c r="N7629" s="236">
        <v>0</v>
      </c>
      <c r="O7629" s="236">
        <v>0</v>
      </c>
      <c r="P7629" s="236">
        <v>0</v>
      </c>
      <c r="Q7629" s="236">
        <v>0</v>
      </c>
      <c r="R7629" s="16">
        <f t="shared" si="17"/>
        <v>10235.715</v>
      </c>
      <c r="S7629" s="236">
        <v>2</v>
      </c>
      <c r="T7629" s="387" t="s">
        <v>9133</v>
      </c>
      <c r="U7629" s="236" t="s">
        <v>11267</v>
      </c>
      <c r="V7629" s="388" t="s">
        <v>199</v>
      </c>
    </row>
    <row r="7630" spans="1:22" s="1" customFormat="1" ht="56.25" x14ac:dyDescent="0.3">
      <c r="A7630" s="16">
        <v>7625</v>
      </c>
      <c r="B7630" s="236" t="s">
        <v>3260</v>
      </c>
      <c r="C7630" s="236" t="s">
        <v>4299</v>
      </c>
      <c r="D7630" s="236" t="s">
        <v>17203</v>
      </c>
      <c r="E7630" s="236" t="s">
        <v>17205</v>
      </c>
      <c r="F7630" s="236"/>
      <c r="G7630" s="236" t="s">
        <v>1493</v>
      </c>
      <c r="H7630" s="513">
        <v>20471.43</v>
      </c>
      <c r="I7630" s="513">
        <v>4</v>
      </c>
      <c r="J7630" s="236">
        <v>0</v>
      </c>
      <c r="K7630" s="236">
        <v>0</v>
      </c>
      <c r="L7630" s="236">
        <v>0</v>
      </c>
      <c r="M7630" s="236">
        <v>0</v>
      </c>
      <c r="N7630" s="236">
        <v>0</v>
      </c>
      <c r="O7630" s="236">
        <v>0</v>
      </c>
      <c r="P7630" s="236">
        <v>0</v>
      </c>
      <c r="Q7630" s="236">
        <v>0</v>
      </c>
      <c r="R7630" s="16">
        <f t="shared" si="17"/>
        <v>20471.43</v>
      </c>
      <c r="S7630" s="236">
        <v>4</v>
      </c>
      <c r="T7630" s="387" t="s">
        <v>9133</v>
      </c>
      <c r="U7630" s="236" t="s">
        <v>11267</v>
      </c>
      <c r="V7630" s="388" t="s">
        <v>199</v>
      </c>
    </row>
    <row r="7631" spans="1:22" s="1" customFormat="1" ht="56.25" x14ac:dyDescent="0.3">
      <c r="A7631" s="16">
        <v>7626</v>
      </c>
      <c r="B7631" s="236" t="s">
        <v>3260</v>
      </c>
      <c r="C7631" s="236" t="s">
        <v>4299</v>
      </c>
      <c r="D7631" s="236" t="s">
        <v>17203</v>
      </c>
      <c r="E7631" s="236" t="s">
        <v>17206</v>
      </c>
      <c r="F7631" s="236"/>
      <c r="G7631" s="236" t="s">
        <v>1493</v>
      </c>
      <c r="H7631" s="513">
        <v>10235.715</v>
      </c>
      <c r="I7631" s="513">
        <v>2</v>
      </c>
      <c r="J7631" s="236">
        <v>0</v>
      </c>
      <c r="K7631" s="236">
        <v>0</v>
      </c>
      <c r="L7631" s="236">
        <v>0</v>
      </c>
      <c r="M7631" s="236">
        <v>0</v>
      </c>
      <c r="N7631" s="236">
        <v>0</v>
      </c>
      <c r="O7631" s="236">
        <v>0</v>
      </c>
      <c r="P7631" s="236">
        <v>0</v>
      </c>
      <c r="Q7631" s="236">
        <v>0</v>
      </c>
      <c r="R7631" s="16">
        <f t="shared" si="17"/>
        <v>10235.715</v>
      </c>
      <c r="S7631" s="236">
        <v>2</v>
      </c>
      <c r="T7631" s="387" t="s">
        <v>9133</v>
      </c>
      <c r="U7631" s="236" t="s">
        <v>11267</v>
      </c>
      <c r="V7631" s="388" t="s">
        <v>199</v>
      </c>
    </row>
    <row r="7632" spans="1:22" s="1" customFormat="1" ht="56.25" x14ac:dyDescent="0.3">
      <c r="A7632" s="16">
        <v>7627</v>
      </c>
      <c r="B7632" s="236" t="s">
        <v>3260</v>
      </c>
      <c r="C7632" s="236" t="s">
        <v>4299</v>
      </c>
      <c r="D7632" s="236" t="s">
        <v>17203</v>
      </c>
      <c r="E7632" s="236" t="s">
        <v>17207</v>
      </c>
      <c r="F7632" s="236"/>
      <c r="G7632" s="236" t="s">
        <v>1493</v>
      </c>
      <c r="H7632" s="513">
        <v>10235.715</v>
      </c>
      <c r="I7632" s="513">
        <v>2</v>
      </c>
      <c r="J7632" s="236">
        <v>0</v>
      </c>
      <c r="K7632" s="236">
        <v>0</v>
      </c>
      <c r="L7632" s="236">
        <v>0</v>
      </c>
      <c r="M7632" s="236">
        <v>0</v>
      </c>
      <c r="N7632" s="236">
        <v>0</v>
      </c>
      <c r="O7632" s="236">
        <v>0</v>
      </c>
      <c r="P7632" s="236">
        <v>0</v>
      </c>
      <c r="Q7632" s="236">
        <v>0</v>
      </c>
      <c r="R7632" s="16">
        <f t="shared" si="17"/>
        <v>10235.715</v>
      </c>
      <c r="S7632" s="236">
        <v>2</v>
      </c>
      <c r="T7632" s="387" t="s">
        <v>9133</v>
      </c>
      <c r="U7632" s="236" t="s">
        <v>11267</v>
      </c>
      <c r="V7632" s="388" t="s">
        <v>199</v>
      </c>
    </row>
    <row r="7633" spans="1:22" s="1" customFormat="1" ht="56.25" x14ac:dyDescent="0.3">
      <c r="A7633" s="16">
        <v>7628</v>
      </c>
      <c r="B7633" s="236" t="s">
        <v>3260</v>
      </c>
      <c r="C7633" s="236" t="s">
        <v>17208</v>
      </c>
      <c r="D7633" s="236" t="s">
        <v>17209</v>
      </c>
      <c r="E7633" s="236" t="s">
        <v>17210</v>
      </c>
      <c r="F7633" s="236"/>
      <c r="G7633" s="236" t="s">
        <v>1493</v>
      </c>
      <c r="H7633" s="513">
        <v>11282.207999999999</v>
      </c>
      <c r="I7633" s="513">
        <v>4</v>
      </c>
      <c r="J7633" s="236">
        <v>0</v>
      </c>
      <c r="K7633" s="236">
        <v>0</v>
      </c>
      <c r="L7633" s="236">
        <v>0</v>
      </c>
      <c r="M7633" s="236">
        <v>0</v>
      </c>
      <c r="N7633" s="236">
        <v>0</v>
      </c>
      <c r="O7633" s="236">
        <v>0</v>
      </c>
      <c r="P7633" s="236">
        <v>0</v>
      </c>
      <c r="Q7633" s="236">
        <v>0</v>
      </c>
      <c r="R7633" s="16">
        <f t="shared" si="17"/>
        <v>11282.207999999999</v>
      </c>
      <c r="S7633" s="236">
        <v>4</v>
      </c>
      <c r="T7633" s="387" t="s">
        <v>9133</v>
      </c>
      <c r="U7633" s="236" t="s">
        <v>11267</v>
      </c>
      <c r="V7633" s="388" t="s">
        <v>199</v>
      </c>
    </row>
    <row r="7634" spans="1:22" s="1" customFormat="1" ht="56.25" x14ac:dyDescent="0.3">
      <c r="A7634" s="16">
        <v>7629</v>
      </c>
      <c r="B7634" s="236" t="s">
        <v>3260</v>
      </c>
      <c r="C7634" s="236" t="s">
        <v>17211</v>
      </c>
      <c r="D7634" s="236" t="s">
        <v>17212</v>
      </c>
      <c r="E7634" s="236" t="s">
        <v>17213</v>
      </c>
      <c r="F7634" s="236"/>
      <c r="G7634" s="236" t="s">
        <v>1493</v>
      </c>
      <c r="H7634" s="513">
        <v>11162.907000000001</v>
      </c>
      <c r="I7634" s="513">
        <v>2</v>
      </c>
      <c r="J7634" s="236">
        <v>0</v>
      </c>
      <c r="K7634" s="236">
        <v>0</v>
      </c>
      <c r="L7634" s="236">
        <v>0</v>
      </c>
      <c r="M7634" s="236">
        <v>0</v>
      </c>
      <c r="N7634" s="236">
        <v>0</v>
      </c>
      <c r="O7634" s="236">
        <v>0</v>
      </c>
      <c r="P7634" s="236">
        <v>0</v>
      </c>
      <c r="Q7634" s="236">
        <v>0</v>
      </c>
      <c r="R7634" s="16">
        <f t="shared" si="17"/>
        <v>11162.907000000001</v>
      </c>
      <c r="S7634" s="236">
        <v>2</v>
      </c>
      <c r="T7634" s="387" t="s">
        <v>9133</v>
      </c>
      <c r="U7634" s="236" t="s">
        <v>11267</v>
      </c>
      <c r="V7634" s="388" t="s">
        <v>199</v>
      </c>
    </row>
    <row r="7635" spans="1:22" s="1" customFormat="1" ht="56.25" x14ac:dyDescent="0.3">
      <c r="A7635" s="16">
        <v>7630</v>
      </c>
      <c r="B7635" s="236" t="s">
        <v>3260</v>
      </c>
      <c r="C7635" s="236" t="s">
        <v>4520</v>
      </c>
      <c r="D7635" s="236" t="s">
        <v>4521</v>
      </c>
      <c r="E7635" s="236" t="s">
        <v>17214</v>
      </c>
      <c r="F7635" s="236"/>
      <c r="G7635" s="236" t="s">
        <v>1493</v>
      </c>
      <c r="H7635" s="513">
        <v>9447.521999999999</v>
      </c>
      <c r="I7635" s="513">
        <v>2</v>
      </c>
      <c r="J7635" s="236">
        <v>0</v>
      </c>
      <c r="K7635" s="236">
        <v>0</v>
      </c>
      <c r="L7635" s="236">
        <v>0</v>
      </c>
      <c r="M7635" s="236">
        <v>0</v>
      </c>
      <c r="N7635" s="236">
        <v>0</v>
      </c>
      <c r="O7635" s="236">
        <v>0</v>
      </c>
      <c r="P7635" s="236">
        <v>0</v>
      </c>
      <c r="Q7635" s="236">
        <v>0</v>
      </c>
      <c r="R7635" s="16">
        <f t="shared" si="17"/>
        <v>9447.521999999999</v>
      </c>
      <c r="S7635" s="236">
        <v>2</v>
      </c>
      <c r="T7635" s="387" t="s">
        <v>9133</v>
      </c>
      <c r="U7635" s="236" t="s">
        <v>11267</v>
      </c>
      <c r="V7635" s="388" t="s">
        <v>199</v>
      </c>
    </row>
    <row r="7636" spans="1:22" s="1" customFormat="1" ht="56.25" x14ac:dyDescent="0.3">
      <c r="A7636" s="16">
        <v>7631</v>
      </c>
      <c r="B7636" s="236" t="s">
        <v>3260</v>
      </c>
      <c r="C7636" s="236" t="s">
        <v>6821</v>
      </c>
      <c r="D7636" s="236" t="s">
        <v>6822</v>
      </c>
      <c r="E7636" s="236" t="s">
        <v>17215</v>
      </c>
      <c r="F7636" s="236"/>
      <c r="G7636" s="236" t="s">
        <v>1493</v>
      </c>
      <c r="H7636" s="513">
        <v>22331.232</v>
      </c>
      <c r="I7636" s="513">
        <v>4</v>
      </c>
      <c r="J7636" s="236">
        <v>0</v>
      </c>
      <c r="K7636" s="236">
        <v>0</v>
      </c>
      <c r="L7636" s="236">
        <v>0</v>
      </c>
      <c r="M7636" s="236">
        <v>0</v>
      </c>
      <c r="N7636" s="236">
        <v>0</v>
      </c>
      <c r="O7636" s="236">
        <v>0</v>
      </c>
      <c r="P7636" s="236">
        <v>0</v>
      </c>
      <c r="Q7636" s="236">
        <v>0</v>
      </c>
      <c r="R7636" s="16">
        <f t="shared" si="17"/>
        <v>22331.232</v>
      </c>
      <c r="S7636" s="236">
        <v>4</v>
      </c>
      <c r="T7636" s="387" t="s">
        <v>9133</v>
      </c>
      <c r="U7636" s="236" t="s">
        <v>11267</v>
      </c>
      <c r="V7636" s="388" t="s">
        <v>199</v>
      </c>
    </row>
    <row r="7637" spans="1:22" s="1" customFormat="1" ht="56.25" x14ac:dyDescent="0.3">
      <c r="A7637" s="16">
        <v>7632</v>
      </c>
      <c r="B7637" s="236" t="s">
        <v>3260</v>
      </c>
      <c r="C7637" s="236" t="s">
        <v>4169</v>
      </c>
      <c r="D7637" s="236" t="s">
        <v>17216</v>
      </c>
      <c r="E7637" s="236" t="s">
        <v>17217</v>
      </c>
      <c r="F7637" s="236"/>
      <c r="G7637" s="236" t="s">
        <v>1493</v>
      </c>
      <c r="H7637" s="513">
        <v>6088.32</v>
      </c>
      <c r="I7637" s="513">
        <v>2</v>
      </c>
      <c r="J7637" s="236">
        <v>0</v>
      </c>
      <c r="K7637" s="236">
        <v>0</v>
      </c>
      <c r="L7637" s="236">
        <v>0</v>
      </c>
      <c r="M7637" s="236">
        <v>0</v>
      </c>
      <c r="N7637" s="236">
        <v>0</v>
      </c>
      <c r="O7637" s="236">
        <v>0</v>
      </c>
      <c r="P7637" s="236">
        <v>0</v>
      </c>
      <c r="Q7637" s="236">
        <v>0</v>
      </c>
      <c r="R7637" s="16">
        <f t="shared" si="17"/>
        <v>6088.32</v>
      </c>
      <c r="S7637" s="236">
        <v>2</v>
      </c>
      <c r="T7637" s="387" t="s">
        <v>9133</v>
      </c>
      <c r="U7637" s="236" t="s">
        <v>11267</v>
      </c>
      <c r="V7637" s="388" t="s">
        <v>199</v>
      </c>
    </row>
    <row r="7638" spans="1:22" s="1" customFormat="1" ht="56.25" x14ac:dyDescent="0.3">
      <c r="A7638" s="16">
        <v>7633</v>
      </c>
      <c r="B7638" s="236" t="s">
        <v>3260</v>
      </c>
      <c r="C7638" s="236" t="s">
        <v>17218</v>
      </c>
      <c r="D7638" s="236" t="s">
        <v>17219</v>
      </c>
      <c r="E7638" s="236" t="s">
        <v>17220</v>
      </c>
      <c r="F7638" s="236"/>
      <c r="G7638" s="236" t="s">
        <v>1493</v>
      </c>
      <c r="H7638" s="513">
        <v>6067.32</v>
      </c>
      <c r="I7638" s="513">
        <v>4</v>
      </c>
      <c r="J7638" s="236">
        <v>0</v>
      </c>
      <c r="K7638" s="236">
        <v>0</v>
      </c>
      <c r="L7638" s="236">
        <v>0</v>
      </c>
      <c r="M7638" s="236">
        <v>0</v>
      </c>
      <c r="N7638" s="236">
        <v>0</v>
      </c>
      <c r="O7638" s="236">
        <v>0</v>
      </c>
      <c r="P7638" s="236">
        <v>0</v>
      </c>
      <c r="Q7638" s="236">
        <v>0</v>
      </c>
      <c r="R7638" s="16">
        <f t="shared" si="17"/>
        <v>6067.32</v>
      </c>
      <c r="S7638" s="236">
        <v>4</v>
      </c>
      <c r="T7638" s="387" t="s">
        <v>9133</v>
      </c>
      <c r="U7638" s="236" t="s">
        <v>11267</v>
      </c>
      <c r="V7638" s="388" t="s">
        <v>199</v>
      </c>
    </row>
    <row r="7639" spans="1:22" s="1" customFormat="1" ht="56.25" x14ac:dyDescent="0.3">
      <c r="A7639" s="16">
        <v>7634</v>
      </c>
      <c r="B7639" s="236" t="s">
        <v>3260</v>
      </c>
      <c r="C7639" s="236" t="s">
        <v>4169</v>
      </c>
      <c r="D7639" s="236" t="s">
        <v>4170</v>
      </c>
      <c r="E7639" s="236" t="s">
        <v>17221</v>
      </c>
      <c r="F7639" s="236"/>
      <c r="G7639" s="236" t="s">
        <v>1493</v>
      </c>
      <c r="H7639" s="513">
        <v>12176.64</v>
      </c>
      <c r="I7639" s="513">
        <v>4</v>
      </c>
      <c r="J7639" s="236">
        <v>0</v>
      </c>
      <c r="K7639" s="236">
        <v>0</v>
      </c>
      <c r="L7639" s="236">
        <v>0</v>
      </c>
      <c r="M7639" s="236">
        <v>0</v>
      </c>
      <c r="N7639" s="236">
        <v>0</v>
      </c>
      <c r="O7639" s="236">
        <v>0</v>
      </c>
      <c r="P7639" s="236">
        <v>0</v>
      </c>
      <c r="Q7639" s="236">
        <v>0</v>
      </c>
      <c r="R7639" s="16">
        <f t="shared" si="17"/>
        <v>12176.64</v>
      </c>
      <c r="S7639" s="236">
        <v>4</v>
      </c>
      <c r="T7639" s="387" t="s">
        <v>9133</v>
      </c>
      <c r="U7639" s="236" t="s">
        <v>11267</v>
      </c>
      <c r="V7639" s="388" t="s">
        <v>199</v>
      </c>
    </row>
    <row r="7640" spans="1:22" s="1" customFormat="1" ht="56.25" x14ac:dyDescent="0.3">
      <c r="A7640" s="16">
        <v>7635</v>
      </c>
      <c r="B7640" s="236" t="s">
        <v>3260</v>
      </c>
      <c r="C7640" s="236" t="s">
        <v>4169</v>
      </c>
      <c r="D7640" s="236" t="s">
        <v>4170</v>
      </c>
      <c r="E7640" s="236" t="s">
        <v>17222</v>
      </c>
      <c r="F7640" s="236"/>
      <c r="G7640" s="236" t="s">
        <v>1493</v>
      </c>
      <c r="H7640" s="513">
        <v>6088.32</v>
      </c>
      <c r="I7640" s="513">
        <v>2</v>
      </c>
      <c r="J7640" s="236">
        <v>0</v>
      </c>
      <c r="K7640" s="236">
        <v>0</v>
      </c>
      <c r="L7640" s="236">
        <v>0</v>
      </c>
      <c r="M7640" s="236">
        <v>0</v>
      </c>
      <c r="N7640" s="236">
        <v>0</v>
      </c>
      <c r="O7640" s="236">
        <v>0</v>
      </c>
      <c r="P7640" s="236">
        <v>0</v>
      </c>
      <c r="Q7640" s="236">
        <v>0</v>
      </c>
      <c r="R7640" s="16">
        <f t="shared" si="17"/>
        <v>6088.32</v>
      </c>
      <c r="S7640" s="236">
        <v>2</v>
      </c>
      <c r="T7640" s="387" t="s">
        <v>9133</v>
      </c>
      <c r="U7640" s="236" t="s">
        <v>11267</v>
      </c>
      <c r="V7640" s="388" t="s">
        <v>199</v>
      </c>
    </row>
    <row r="7641" spans="1:22" s="1" customFormat="1" ht="56.25" x14ac:dyDescent="0.3">
      <c r="A7641" s="16">
        <v>7636</v>
      </c>
      <c r="B7641" s="236" t="s">
        <v>3260</v>
      </c>
      <c r="C7641" s="236" t="s">
        <v>8862</v>
      </c>
      <c r="D7641" s="236" t="s">
        <v>8863</v>
      </c>
      <c r="E7641" s="236" t="s">
        <v>17223</v>
      </c>
      <c r="F7641" s="236"/>
      <c r="G7641" s="236" t="s">
        <v>1493</v>
      </c>
      <c r="H7641" s="513">
        <v>18110.946</v>
      </c>
      <c r="I7641" s="513">
        <v>4</v>
      </c>
      <c r="J7641" s="236">
        <v>0</v>
      </c>
      <c r="K7641" s="236">
        <v>0</v>
      </c>
      <c r="L7641" s="236">
        <v>0</v>
      </c>
      <c r="M7641" s="236">
        <v>0</v>
      </c>
      <c r="N7641" s="236">
        <v>0</v>
      </c>
      <c r="O7641" s="236">
        <v>0</v>
      </c>
      <c r="P7641" s="236">
        <v>0</v>
      </c>
      <c r="Q7641" s="236">
        <v>0</v>
      </c>
      <c r="R7641" s="16">
        <f t="shared" si="17"/>
        <v>18110.946</v>
      </c>
      <c r="S7641" s="236">
        <v>4</v>
      </c>
      <c r="T7641" s="387" t="s">
        <v>9133</v>
      </c>
      <c r="U7641" s="236" t="s">
        <v>11267</v>
      </c>
      <c r="V7641" s="388" t="s">
        <v>199</v>
      </c>
    </row>
    <row r="7642" spans="1:22" s="1" customFormat="1" ht="56.25" x14ac:dyDescent="0.3">
      <c r="A7642" s="16">
        <v>7637</v>
      </c>
      <c r="B7642" s="236" t="s">
        <v>17224</v>
      </c>
      <c r="C7642" s="236" t="s">
        <v>8583</v>
      </c>
      <c r="D7642" s="236" t="s">
        <v>8585</v>
      </c>
      <c r="E7642" s="236" t="s">
        <v>17225</v>
      </c>
      <c r="F7642" s="236"/>
      <c r="G7642" s="236" t="s">
        <v>1493</v>
      </c>
      <c r="H7642" s="513">
        <v>127999.66200000001</v>
      </c>
      <c r="I7642" s="513">
        <v>4</v>
      </c>
      <c r="J7642" s="236">
        <v>0</v>
      </c>
      <c r="K7642" s="236">
        <v>0</v>
      </c>
      <c r="L7642" s="236">
        <v>0</v>
      </c>
      <c r="M7642" s="236">
        <v>0</v>
      </c>
      <c r="N7642" s="236">
        <v>0</v>
      </c>
      <c r="O7642" s="236">
        <v>0</v>
      </c>
      <c r="P7642" s="236">
        <v>0</v>
      </c>
      <c r="Q7642" s="236">
        <v>0</v>
      </c>
      <c r="R7642" s="16">
        <f t="shared" si="17"/>
        <v>127999.66200000001</v>
      </c>
      <c r="S7642" s="236">
        <v>4</v>
      </c>
      <c r="T7642" s="387" t="s">
        <v>9133</v>
      </c>
      <c r="U7642" s="236" t="s">
        <v>204</v>
      </c>
      <c r="V7642" s="388" t="s">
        <v>199</v>
      </c>
    </row>
    <row r="7643" spans="1:22" s="1" customFormat="1" ht="56.25" x14ac:dyDescent="0.3">
      <c r="A7643" s="16">
        <v>7638</v>
      </c>
      <c r="B7643" s="236" t="s">
        <v>1831</v>
      </c>
      <c r="C7643" s="236" t="s">
        <v>1832</v>
      </c>
      <c r="D7643" s="236" t="s">
        <v>1833</v>
      </c>
      <c r="E7643" s="236" t="s">
        <v>17226</v>
      </c>
      <c r="F7643" s="236"/>
      <c r="G7643" s="236" t="s">
        <v>1493</v>
      </c>
      <c r="H7643" s="513">
        <v>299370.95999999996</v>
      </c>
      <c r="I7643" s="513">
        <v>6</v>
      </c>
      <c r="J7643" s="236">
        <v>0</v>
      </c>
      <c r="K7643" s="236">
        <v>0</v>
      </c>
      <c r="L7643" s="236">
        <v>0</v>
      </c>
      <c r="M7643" s="236">
        <v>0</v>
      </c>
      <c r="N7643" s="236">
        <v>0</v>
      </c>
      <c r="O7643" s="236">
        <v>0</v>
      </c>
      <c r="P7643" s="236">
        <v>0</v>
      </c>
      <c r="Q7643" s="236">
        <v>0</v>
      </c>
      <c r="R7643" s="16">
        <f t="shared" si="17"/>
        <v>299370.95999999996</v>
      </c>
      <c r="S7643" s="236">
        <v>6</v>
      </c>
      <c r="T7643" s="387" t="s">
        <v>9133</v>
      </c>
      <c r="U7643" s="236" t="s">
        <v>204</v>
      </c>
      <c r="V7643" s="388" t="s">
        <v>199</v>
      </c>
    </row>
    <row r="7644" spans="1:22" s="1" customFormat="1" ht="56.25" x14ac:dyDescent="0.3">
      <c r="A7644" s="16">
        <v>7639</v>
      </c>
      <c r="B7644" s="236" t="s">
        <v>17227</v>
      </c>
      <c r="C7644" s="236" t="s">
        <v>17228</v>
      </c>
      <c r="D7644" s="236" t="s">
        <v>17229</v>
      </c>
      <c r="E7644" s="236" t="s">
        <v>17230</v>
      </c>
      <c r="F7644" s="236"/>
      <c r="G7644" s="236" t="s">
        <v>1493</v>
      </c>
      <c r="H7644" s="513">
        <v>369979.6275</v>
      </c>
      <c r="I7644" s="513">
        <v>5</v>
      </c>
      <c r="J7644" s="236">
        <v>0</v>
      </c>
      <c r="K7644" s="236">
        <v>0</v>
      </c>
      <c r="L7644" s="236">
        <v>0</v>
      </c>
      <c r="M7644" s="236">
        <v>0</v>
      </c>
      <c r="N7644" s="236">
        <v>0</v>
      </c>
      <c r="O7644" s="236">
        <v>0</v>
      </c>
      <c r="P7644" s="236">
        <v>0</v>
      </c>
      <c r="Q7644" s="236">
        <v>0</v>
      </c>
      <c r="R7644" s="16">
        <f t="shared" si="17"/>
        <v>369979.6275</v>
      </c>
      <c r="S7644" s="236">
        <v>5</v>
      </c>
      <c r="T7644" s="387" t="s">
        <v>9133</v>
      </c>
      <c r="U7644" s="236" t="s">
        <v>1523</v>
      </c>
      <c r="V7644" s="388" t="s">
        <v>199</v>
      </c>
    </row>
    <row r="7645" spans="1:22" s="1" customFormat="1" ht="56.25" x14ac:dyDescent="0.3">
      <c r="A7645" s="16">
        <v>7640</v>
      </c>
      <c r="B7645" s="236" t="s">
        <v>17227</v>
      </c>
      <c r="C7645" s="236" t="s">
        <v>17228</v>
      </c>
      <c r="D7645" s="236" t="s">
        <v>17229</v>
      </c>
      <c r="E7645" s="236" t="s">
        <v>17231</v>
      </c>
      <c r="F7645" s="236"/>
      <c r="G7645" s="236" t="s">
        <v>1493</v>
      </c>
      <c r="H7645" s="513">
        <v>369979.6275</v>
      </c>
      <c r="I7645" s="513">
        <v>5</v>
      </c>
      <c r="J7645" s="236">
        <v>0</v>
      </c>
      <c r="K7645" s="236">
        <v>0</v>
      </c>
      <c r="L7645" s="236">
        <v>0</v>
      </c>
      <c r="M7645" s="236">
        <v>0</v>
      </c>
      <c r="N7645" s="236">
        <v>0</v>
      </c>
      <c r="O7645" s="236">
        <v>0</v>
      </c>
      <c r="P7645" s="236">
        <v>0</v>
      </c>
      <c r="Q7645" s="236">
        <v>0</v>
      </c>
      <c r="R7645" s="16">
        <f t="shared" si="17"/>
        <v>369979.6275</v>
      </c>
      <c r="S7645" s="236">
        <v>5</v>
      </c>
      <c r="T7645" s="387" t="s">
        <v>9133</v>
      </c>
      <c r="U7645" s="236" t="s">
        <v>1523</v>
      </c>
      <c r="V7645" s="388" t="s">
        <v>199</v>
      </c>
    </row>
    <row r="7646" spans="1:22" s="1" customFormat="1" ht="56.25" x14ac:dyDescent="0.3">
      <c r="A7646" s="16">
        <v>7641</v>
      </c>
      <c r="B7646" s="236" t="s">
        <v>17227</v>
      </c>
      <c r="C7646" s="236" t="s">
        <v>17228</v>
      </c>
      <c r="D7646" s="236" t="s">
        <v>17229</v>
      </c>
      <c r="E7646" s="236" t="s">
        <v>17232</v>
      </c>
      <c r="F7646" s="236"/>
      <c r="G7646" s="236" t="s">
        <v>1493</v>
      </c>
      <c r="H7646" s="513">
        <v>739959.255</v>
      </c>
      <c r="I7646" s="513">
        <v>10</v>
      </c>
      <c r="J7646" s="236">
        <v>0</v>
      </c>
      <c r="K7646" s="236">
        <v>0</v>
      </c>
      <c r="L7646" s="236">
        <v>0</v>
      </c>
      <c r="M7646" s="236">
        <v>0</v>
      </c>
      <c r="N7646" s="236">
        <v>0</v>
      </c>
      <c r="O7646" s="236">
        <v>0</v>
      </c>
      <c r="P7646" s="236">
        <v>0</v>
      </c>
      <c r="Q7646" s="236">
        <v>0</v>
      </c>
      <c r="R7646" s="16">
        <f t="shared" si="17"/>
        <v>739959.255</v>
      </c>
      <c r="S7646" s="236">
        <v>10</v>
      </c>
      <c r="T7646" s="387" t="s">
        <v>9133</v>
      </c>
      <c r="U7646" s="236" t="s">
        <v>1523</v>
      </c>
      <c r="V7646" s="388" t="s">
        <v>199</v>
      </c>
    </row>
    <row r="7647" spans="1:22" s="1" customFormat="1" ht="56.25" x14ac:dyDescent="0.3">
      <c r="A7647" s="16">
        <v>7642</v>
      </c>
      <c r="B7647" s="236" t="s">
        <v>17233</v>
      </c>
      <c r="C7647" s="236" t="s">
        <v>17234</v>
      </c>
      <c r="D7647" s="236" t="s">
        <v>17235</v>
      </c>
      <c r="E7647" s="236" t="s">
        <v>17236</v>
      </c>
      <c r="F7647" s="236"/>
      <c r="G7647" s="236" t="s">
        <v>1493</v>
      </c>
      <c r="H7647" s="513">
        <v>101231.99100000001</v>
      </c>
      <c r="I7647" s="513">
        <v>6</v>
      </c>
      <c r="J7647" s="236">
        <v>0</v>
      </c>
      <c r="K7647" s="236">
        <v>0</v>
      </c>
      <c r="L7647" s="236">
        <v>0</v>
      </c>
      <c r="M7647" s="236">
        <v>0</v>
      </c>
      <c r="N7647" s="236">
        <v>0</v>
      </c>
      <c r="O7647" s="236">
        <v>0</v>
      </c>
      <c r="P7647" s="236">
        <v>0</v>
      </c>
      <c r="Q7647" s="236">
        <v>0</v>
      </c>
      <c r="R7647" s="16">
        <f t="shared" si="17"/>
        <v>101231.99100000001</v>
      </c>
      <c r="S7647" s="236">
        <v>6</v>
      </c>
      <c r="T7647" s="387" t="s">
        <v>9133</v>
      </c>
      <c r="U7647" s="236" t="s">
        <v>204</v>
      </c>
      <c r="V7647" s="388" t="s">
        <v>199</v>
      </c>
    </row>
    <row r="7648" spans="1:22" s="1" customFormat="1" ht="56.25" x14ac:dyDescent="0.3">
      <c r="A7648" s="16">
        <v>7643</v>
      </c>
      <c r="B7648" s="236" t="s">
        <v>17233</v>
      </c>
      <c r="C7648" s="236" t="s">
        <v>17237</v>
      </c>
      <c r="D7648" s="236" t="s">
        <v>17238</v>
      </c>
      <c r="E7648" s="236" t="s">
        <v>17239</v>
      </c>
      <c r="F7648" s="236"/>
      <c r="G7648" s="236" t="s">
        <v>1493</v>
      </c>
      <c r="H7648" s="513">
        <v>93138.002999999997</v>
      </c>
      <c r="I7648" s="513">
        <v>6</v>
      </c>
      <c r="J7648" s="236">
        <v>0</v>
      </c>
      <c r="K7648" s="236">
        <v>0</v>
      </c>
      <c r="L7648" s="236">
        <v>0</v>
      </c>
      <c r="M7648" s="236">
        <v>0</v>
      </c>
      <c r="N7648" s="236">
        <v>0</v>
      </c>
      <c r="O7648" s="236">
        <v>0</v>
      </c>
      <c r="P7648" s="236">
        <v>0</v>
      </c>
      <c r="Q7648" s="236">
        <v>0</v>
      </c>
      <c r="R7648" s="16">
        <f t="shared" si="17"/>
        <v>93138.002999999997</v>
      </c>
      <c r="S7648" s="236">
        <v>6</v>
      </c>
      <c r="T7648" s="387" t="s">
        <v>9133</v>
      </c>
      <c r="U7648" s="236" t="s">
        <v>204</v>
      </c>
      <c r="V7648" s="388" t="s">
        <v>199</v>
      </c>
    </row>
    <row r="7649" spans="1:22" s="1" customFormat="1" ht="56.25" x14ac:dyDescent="0.3">
      <c r="A7649" s="16">
        <v>7644</v>
      </c>
      <c r="B7649" s="236" t="s">
        <v>17233</v>
      </c>
      <c r="C7649" s="236" t="s">
        <v>17237</v>
      </c>
      <c r="D7649" s="236" t="s">
        <v>17238</v>
      </c>
      <c r="E7649" s="236" t="s">
        <v>17240</v>
      </c>
      <c r="F7649" s="236"/>
      <c r="G7649" s="236" t="s">
        <v>1493</v>
      </c>
      <c r="H7649" s="513">
        <v>93138.002999999997</v>
      </c>
      <c r="I7649" s="513">
        <v>6</v>
      </c>
      <c r="J7649" s="236">
        <v>0</v>
      </c>
      <c r="K7649" s="236">
        <v>0</v>
      </c>
      <c r="L7649" s="236">
        <v>0</v>
      </c>
      <c r="M7649" s="236">
        <v>0</v>
      </c>
      <c r="N7649" s="236">
        <v>0</v>
      </c>
      <c r="O7649" s="236">
        <v>0</v>
      </c>
      <c r="P7649" s="236">
        <v>0</v>
      </c>
      <c r="Q7649" s="236">
        <v>0</v>
      </c>
      <c r="R7649" s="16">
        <f t="shared" si="17"/>
        <v>93138.002999999997</v>
      </c>
      <c r="S7649" s="236">
        <v>6</v>
      </c>
      <c r="T7649" s="387" t="s">
        <v>9133</v>
      </c>
      <c r="U7649" s="236" t="s">
        <v>204</v>
      </c>
      <c r="V7649" s="388" t="s">
        <v>199</v>
      </c>
    </row>
    <row r="7650" spans="1:22" s="1" customFormat="1" ht="56.25" x14ac:dyDescent="0.3">
      <c r="A7650" s="16">
        <v>7645</v>
      </c>
      <c r="B7650" s="236" t="s">
        <v>17241</v>
      </c>
      <c r="C7650" s="236" t="s">
        <v>17242</v>
      </c>
      <c r="D7650" s="236" t="s">
        <v>11313</v>
      </c>
      <c r="E7650" s="236" t="s">
        <v>17243</v>
      </c>
      <c r="F7650" s="236"/>
      <c r="G7650" s="236" t="s">
        <v>1493</v>
      </c>
      <c r="H7650" s="513">
        <v>414288</v>
      </c>
      <c r="I7650" s="513">
        <v>12</v>
      </c>
      <c r="J7650" s="236">
        <v>0</v>
      </c>
      <c r="K7650" s="236">
        <v>0</v>
      </c>
      <c r="L7650" s="236">
        <v>0</v>
      </c>
      <c r="M7650" s="236">
        <v>0</v>
      </c>
      <c r="N7650" s="236">
        <v>0</v>
      </c>
      <c r="O7650" s="236">
        <v>0</v>
      </c>
      <c r="P7650" s="236">
        <v>0</v>
      </c>
      <c r="Q7650" s="236">
        <v>0</v>
      </c>
      <c r="R7650" s="16">
        <f t="shared" si="17"/>
        <v>414288</v>
      </c>
      <c r="S7650" s="236">
        <v>12</v>
      </c>
      <c r="T7650" s="387" t="s">
        <v>9133</v>
      </c>
      <c r="U7650" s="236" t="s">
        <v>204</v>
      </c>
      <c r="V7650" s="388" t="s">
        <v>199</v>
      </c>
    </row>
    <row r="7651" spans="1:22" s="1" customFormat="1" ht="56.25" x14ac:dyDescent="0.3">
      <c r="A7651" s="16">
        <v>7646</v>
      </c>
      <c r="B7651" s="236" t="s">
        <v>11314</v>
      </c>
      <c r="C7651" s="236" t="s">
        <v>11315</v>
      </c>
      <c r="D7651" s="236" t="s">
        <v>1501</v>
      </c>
      <c r="E7651" s="236" t="s">
        <v>17244</v>
      </c>
      <c r="F7651" s="236"/>
      <c r="G7651" s="236" t="s">
        <v>1493</v>
      </c>
      <c r="H7651" s="513">
        <v>161700</v>
      </c>
      <c r="I7651" s="513">
        <v>2</v>
      </c>
      <c r="J7651" s="236">
        <v>0</v>
      </c>
      <c r="K7651" s="236">
        <v>0</v>
      </c>
      <c r="L7651" s="236">
        <v>0</v>
      </c>
      <c r="M7651" s="236">
        <v>0</v>
      </c>
      <c r="N7651" s="236">
        <v>0</v>
      </c>
      <c r="O7651" s="236">
        <v>0</v>
      </c>
      <c r="P7651" s="236">
        <v>0</v>
      </c>
      <c r="Q7651" s="236">
        <v>0</v>
      </c>
      <c r="R7651" s="16">
        <f t="shared" si="17"/>
        <v>161700</v>
      </c>
      <c r="S7651" s="236">
        <v>2</v>
      </c>
      <c r="T7651" s="387" t="s">
        <v>9133</v>
      </c>
      <c r="U7651" s="236" t="s">
        <v>204</v>
      </c>
      <c r="V7651" s="388" t="s">
        <v>199</v>
      </c>
    </row>
    <row r="7652" spans="1:22" s="1" customFormat="1" ht="56.25" x14ac:dyDescent="0.3">
      <c r="A7652" s="16">
        <v>7647</v>
      </c>
      <c r="B7652" s="236" t="s">
        <v>1581</v>
      </c>
      <c r="C7652" s="236" t="s">
        <v>4010</v>
      </c>
      <c r="D7652" s="236" t="s">
        <v>4011</v>
      </c>
      <c r="E7652" s="236" t="s">
        <v>17245</v>
      </c>
      <c r="F7652" s="236"/>
      <c r="G7652" s="236" t="s">
        <v>1493</v>
      </c>
      <c r="H7652" s="513">
        <v>15347.01</v>
      </c>
      <c r="I7652" s="513">
        <v>10</v>
      </c>
      <c r="J7652" s="236">
        <v>0</v>
      </c>
      <c r="K7652" s="236">
        <v>0</v>
      </c>
      <c r="L7652" s="236">
        <v>0</v>
      </c>
      <c r="M7652" s="236">
        <v>0</v>
      </c>
      <c r="N7652" s="236">
        <v>0</v>
      </c>
      <c r="O7652" s="236">
        <v>0</v>
      </c>
      <c r="P7652" s="236">
        <v>0</v>
      </c>
      <c r="Q7652" s="236">
        <v>0</v>
      </c>
      <c r="R7652" s="16">
        <f t="shared" si="17"/>
        <v>15347.01</v>
      </c>
      <c r="S7652" s="236">
        <v>10</v>
      </c>
      <c r="T7652" s="387" t="s">
        <v>9133</v>
      </c>
      <c r="U7652" s="236" t="s">
        <v>83</v>
      </c>
      <c r="V7652" s="388" t="s">
        <v>199</v>
      </c>
    </row>
    <row r="7653" spans="1:22" s="1" customFormat="1" ht="56.25" x14ac:dyDescent="0.3">
      <c r="A7653" s="16">
        <v>7648</v>
      </c>
      <c r="B7653" s="236" t="s">
        <v>1581</v>
      </c>
      <c r="C7653" s="236" t="s">
        <v>4010</v>
      </c>
      <c r="D7653" s="236" t="s">
        <v>4011</v>
      </c>
      <c r="E7653" s="236" t="s">
        <v>17245</v>
      </c>
      <c r="F7653" s="236"/>
      <c r="G7653" s="236" t="s">
        <v>1493</v>
      </c>
      <c r="H7653" s="513">
        <v>23020.514999999999</v>
      </c>
      <c r="I7653" s="513">
        <v>15</v>
      </c>
      <c r="J7653" s="236">
        <v>0</v>
      </c>
      <c r="K7653" s="236">
        <v>0</v>
      </c>
      <c r="L7653" s="236">
        <v>0</v>
      </c>
      <c r="M7653" s="236">
        <v>0</v>
      </c>
      <c r="N7653" s="236">
        <v>0</v>
      </c>
      <c r="O7653" s="236">
        <v>0</v>
      </c>
      <c r="P7653" s="236">
        <v>0</v>
      </c>
      <c r="Q7653" s="236">
        <v>0</v>
      </c>
      <c r="R7653" s="16">
        <f t="shared" si="17"/>
        <v>23020.514999999999</v>
      </c>
      <c r="S7653" s="236">
        <v>15</v>
      </c>
      <c r="T7653" s="387" t="s">
        <v>9133</v>
      </c>
      <c r="U7653" s="236" t="s">
        <v>83</v>
      </c>
      <c r="V7653" s="388" t="s">
        <v>199</v>
      </c>
    </row>
    <row r="7654" spans="1:22" s="1" customFormat="1" ht="56.25" x14ac:dyDescent="0.3">
      <c r="A7654" s="16">
        <v>7649</v>
      </c>
      <c r="B7654" s="236" t="s">
        <v>17246</v>
      </c>
      <c r="C7654" s="236" t="s">
        <v>17247</v>
      </c>
      <c r="D7654" s="236" t="s">
        <v>17248</v>
      </c>
      <c r="E7654" s="236" t="s">
        <v>17249</v>
      </c>
      <c r="F7654" s="236"/>
      <c r="G7654" s="236" t="s">
        <v>1493</v>
      </c>
      <c r="H7654" s="513">
        <v>7955.2305000000006</v>
      </c>
      <c r="I7654" s="513">
        <v>1</v>
      </c>
      <c r="J7654" s="236">
        <v>0</v>
      </c>
      <c r="K7654" s="236">
        <v>0</v>
      </c>
      <c r="L7654" s="236">
        <v>0</v>
      </c>
      <c r="M7654" s="236">
        <v>0</v>
      </c>
      <c r="N7654" s="236">
        <v>0</v>
      </c>
      <c r="O7654" s="236">
        <v>0</v>
      </c>
      <c r="P7654" s="236">
        <v>0</v>
      </c>
      <c r="Q7654" s="236">
        <v>0</v>
      </c>
      <c r="R7654" s="16">
        <f t="shared" si="17"/>
        <v>7955.2305000000006</v>
      </c>
      <c r="S7654" s="236">
        <v>1</v>
      </c>
      <c r="T7654" s="387" t="s">
        <v>9133</v>
      </c>
      <c r="U7654" s="236" t="s">
        <v>204</v>
      </c>
      <c r="V7654" s="388" t="s">
        <v>199</v>
      </c>
    </row>
    <row r="7655" spans="1:22" s="1" customFormat="1" ht="56.25" x14ac:dyDescent="0.3">
      <c r="A7655" s="16">
        <v>7650</v>
      </c>
      <c r="B7655" s="236" t="s">
        <v>1792</v>
      </c>
      <c r="C7655" s="236" t="s">
        <v>1793</v>
      </c>
      <c r="D7655" s="236" t="s">
        <v>1794</v>
      </c>
      <c r="E7655" s="236" t="s">
        <v>17250</v>
      </c>
      <c r="F7655" s="236"/>
      <c r="G7655" s="236" t="s">
        <v>1493</v>
      </c>
      <c r="H7655" s="513">
        <v>169702.36499999999</v>
      </c>
      <c r="I7655" s="513">
        <v>5</v>
      </c>
      <c r="J7655" s="236">
        <v>0</v>
      </c>
      <c r="K7655" s="236">
        <v>0</v>
      </c>
      <c r="L7655" s="236">
        <v>0</v>
      </c>
      <c r="M7655" s="236">
        <v>0</v>
      </c>
      <c r="N7655" s="236">
        <v>0</v>
      </c>
      <c r="O7655" s="236">
        <v>0</v>
      </c>
      <c r="P7655" s="236">
        <v>0</v>
      </c>
      <c r="Q7655" s="236">
        <v>0</v>
      </c>
      <c r="R7655" s="16">
        <f t="shared" si="17"/>
        <v>169702.36499999999</v>
      </c>
      <c r="S7655" s="236">
        <v>5</v>
      </c>
      <c r="T7655" s="387" t="s">
        <v>9133</v>
      </c>
      <c r="U7655" s="236" t="s">
        <v>204</v>
      </c>
      <c r="V7655" s="388" t="s">
        <v>199</v>
      </c>
    </row>
    <row r="7656" spans="1:22" s="1" customFormat="1" ht="56.25" x14ac:dyDescent="0.3">
      <c r="A7656" s="16">
        <v>7651</v>
      </c>
      <c r="B7656" s="236" t="s">
        <v>490</v>
      </c>
      <c r="C7656" s="236" t="s">
        <v>491</v>
      </c>
      <c r="D7656" s="236" t="s">
        <v>17251</v>
      </c>
      <c r="E7656" s="236" t="s">
        <v>17252</v>
      </c>
      <c r="F7656" s="236"/>
      <c r="G7656" s="236" t="s">
        <v>1493</v>
      </c>
      <c r="H7656" s="513">
        <v>16795.905000000002</v>
      </c>
      <c r="I7656" s="513">
        <v>1</v>
      </c>
      <c r="J7656" s="236">
        <v>0</v>
      </c>
      <c r="K7656" s="236">
        <v>0</v>
      </c>
      <c r="L7656" s="236">
        <v>0</v>
      </c>
      <c r="M7656" s="236">
        <v>0</v>
      </c>
      <c r="N7656" s="236">
        <v>0</v>
      </c>
      <c r="O7656" s="236">
        <v>0</v>
      </c>
      <c r="P7656" s="236">
        <v>0</v>
      </c>
      <c r="Q7656" s="236">
        <v>0</v>
      </c>
      <c r="R7656" s="16">
        <f t="shared" si="17"/>
        <v>16795.905000000002</v>
      </c>
      <c r="S7656" s="236">
        <v>1</v>
      </c>
      <c r="T7656" s="387" t="s">
        <v>9133</v>
      </c>
      <c r="U7656" s="236" t="s">
        <v>204</v>
      </c>
      <c r="V7656" s="388" t="s">
        <v>199</v>
      </c>
    </row>
    <row r="7657" spans="1:22" s="1" customFormat="1" ht="56.25" x14ac:dyDescent="0.3">
      <c r="A7657" s="16">
        <v>7652</v>
      </c>
      <c r="B7657" s="236" t="s">
        <v>490</v>
      </c>
      <c r="C7657" s="236" t="s">
        <v>491</v>
      </c>
      <c r="D7657" s="236" t="s">
        <v>17251</v>
      </c>
      <c r="E7657" s="236" t="s">
        <v>17253</v>
      </c>
      <c r="F7657" s="236"/>
      <c r="G7657" s="236" t="s">
        <v>1493</v>
      </c>
      <c r="H7657" s="513">
        <v>16795.905000000002</v>
      </c>
      <c r="I7657" s="513">
        <v>1</v>
      </c>
      <c r="J7657" s="236">
        <v>0</v>
      </c>
      <c r="K7657" s="236">
        <v>0</v>
      </c>
      <c r="L7657" s="236">
        <v>0</v>
      </c>
      <c r="M7657" s="236">
        <v>0</v>
      </c>
      <c r="N7657" s="236">
        <v>0</v>
      </c>
      <c r="O7657" s="236">
        <v>0</v>
      </c>
      <c r="P7657" s="236">
        <v>0</v>
      </c>
      <c r="Q7657" s="236">
        <v>0</v>
      </c>
      <c r="R7657" s="16">
        <f t="shared" si="17"/>
        <v>16795.905000000002</v>
      </c>
      <c r="S7657" s="236">
        <v>1</v>
      </c>
      <c r="T7657" s="387" t="s">
        <v>9133</v>
      </c>
      <c r="U7657" s="236" t="s">
        <v>204</v>
      </c>
      <c r="V7657" s="388" t="s">
        <v>199</v>
      </c>
    </row>
    <row r="7658" spans="1:22" s="1" customFormat="1" ht="56.25" x14ac:dyDescent="0.3">
      <c r="A7658" s="16">
        <v>7653</v>
      </c>
      <c r="B7658" s="236" t="s">
        <v>1209</v>
      </c>
      <c r="C7658" s="236" t="s">
        <v>17254</v>
      </c>
      <c r="D7658" s="236" t="s">
        <v>17255</v>
      </c>
      <c r="E7658" s="236" t="s">
        <v>17256</v>
      </c>
      <c r="F7658" s="236"/>
      <c r="G7658" s="236" t="s">
        <v>1493</v>
      </c>
      <c r="H7658" s="513">
        <v>1050</v>
      </c>
      <c r="I7658" s="513">
        <v>1</v>
      </c>
      <c r="J7658" s="236">
        <v>0</v>
      </c>
      <c r="K7658" s="236">
        <v>0</v>
      </c>
      <c r="L7658" s="236">
        <v>0</v>
      </c>
      <c r="M7658" s="236">
        <v>0</v>
      </c>
      <c r="N7658" s="236">
        <v>0</v>
      </c>
      <c r="O7658" s="236">
        <v>0</v>
      </c>
      <c r="P7658" s="236">
        <v>0</v>
      </c>
      <c r="Q7658" s="236">
        <v>0</v>
      </c>
      <c r="R7658" s="16">
        <f t="shared" si="17"/>
        <v>1050</v>
      </c>
      <c r="S7658" s="236">
        <v>1</v>
      </c>
      <c r="T7658" s="387" t="s">
        <v>9133</v>
      </c>
      <c r="U7658" s="236" t="s">
        <v>204</v>
      </c>
      <c r="V7658" s="388" t="s">
        <v>199</v>
      </c>
    </row>
    <row r="7659" spans="1:22" s="1" customFormat="1" ht="56.25" x14ac:dyDescent="0.3">
      <c r="A7659" s="16">
        <v>7654</v>
      </c>
      <c r="B7659" s="236" t="s">
        <v>1209</v>
      </c>
      <c r="C7659" s="236" t="s">
        <v>2262</v>
      </c>
      <c r="D7659" s="236" t="s">
        <v>2263</v>
      </c>
      <c r="E7659" s="236" t="s">
        <v>17257</v>
      </c>
      <c r="F7659" s="236"/>
      <c r="G7659" s="236" t="s">
        <v>1493</v>
      </c>
      <c r="H7659" s="513">
        <v>6990.6689999999999</v>
      </c>
      <c r="I7659" s="513">
        <v>2</v>
      </c>
      <c r="J7659" s="236">
        <v>0</v>
      </c>
      <c r="K7659" s="236">
        <v>0</v>
      </c>
      <c r="L7659" s="236">
        <v>0</v>
      </c>
      <c r="M7659" s="236">
        <v>0</v>
      </c>
      <c r="N7659" s="236">
        <v>0</v>
      </c>
      <c r="O7659" s="236">
        <v>0</v>
      </c>
      <c r="P7659" s="236">
        <v>0</v>
      </c>
      <c r="Q7659" s="236">
        <v>0</v>
      </c>
      <c r="R7659" s="16">
        <f t="shared" si="17"/>
        <v>6990.6689999999999</v>
      </c>
      <c r="S7659" s="236">
        <v>2</v>
      </c>
      <c r="T7659" s="387" t="s">
        <v>9133</v>
      </c>
      <c r="U7659" s="236" t="s">
        <v>204</v>
      </c>
      <c r="V7659" s="388" t="s">
        <v>199</v>
      </c>
    </row>
    <row r="7660" spans="1:22" s="1" customFormat="1" ht="56.25" x14ac:dyDescent="0.3">
      <c r="A7660" s="16">
        <v>7655</v>
      </c>
      <c r="B7660" s="236" t="s">
        <v>1209</v>
      </c>
      <c r="C7660" s="236" t="s">
        <v>17258</v>
      </c>
      <c r="D7660" s="236" t="s">
        <v>17259</v>
      </c>
      <c r="E7660" s="236" t="s">
        <v>17260</v>
      </c>
      <c r="F7660" s="236"/>
      <c r="G7660" s="236" t="s">
        <v>1493</v>
      </c>
      <c r="H7660" s="513">
        <v>37444.68</v>
      </c>
      <c r="I7660" s="513">
        <v>27</v>
      </c>
      <c r="J7660" s="236">
        <v>0</v>
      </c>
      <c r="K7660" s="236">
        <v>0</v>
      </c>
      <c r="L7660" s="236">
        <v>0</v>
      </c>
      <c r="M7660" s="236">
        <v>0</v>
      </c>
      <c r="N7660" s="236">
        <v>0</v>
      </c>
      <c r="O7660" s="236">
        <v>0</v>
      </c>
      <c r="P7660" s="236">
        <v>0</v>
      </c>
      <c r="Q7660" s="236">
        <v>0</v>
      </c>
      <c r="R7660" s="16">
        <f t="shared" si="17"/>
        <v>37444.68</v>
      </c>
      <c r="S7660" s="236">
        <v>27</v>
      </c>
      <c r="T7660" s="387" t="s">
        <v>9133</v>
      </c>
      <c r="U7660" s="236" t="s">
        <v>204</v>
      </c>
      <c r="V7660" s="388" t="s">
        <v>199</v>
      </c>
    </row>
    <row r="7661" spans="1:22" s="1" customFormat="1" ht="56.25" x14ac:dyDescent="0.3">
      <c r="A7661" s="16">
        <v>7656</v>
      </c>
      <c r="B7661" s="236" t="s">
        <v>17261</v>
      </c>
      <c r="C7661" s="236" t="s">
        <v>17262</v>
      </c>
      <c r="D7661" s="236" t="s">
        <v>17263</v>
      </c>
      <c r="E7661" s="236" t="s">
        <v>17264</v>
      </c>
      <c r="F7661" s="236"/>
      <c r="G7661" s="236" t="s">
        <v>1757</v>
      </c>
      <c r="H7661" s="513">
        <v>9063.5055000000011</v>
      </c>
      <c r="I7661" s="513">
        <v>1</v>
      </c>
      <c r="J7661" s="236">
        <v>0</v>
      </c>
      <c r="K7661" s="236">
        <v>0</v>
      </c>
      <c r="L7661" s="236">
        <v>0</v>
      </c>
      <c r="M7661" s="236">
        <v>0</v>
      </c>
      <c r="N7661" s="236">
        <v>0</v>
      </c>
      <c r="O7661" s="236">
        <v>0</v>
      </c>
      <c r="P7661" s="236">
        <v>0</v>
      </c>
      <c r="Q7661" s="236">
        <v>0</v>
      </c>
      <c r="R7661" s="16">
        <f t="shared" si="17"/>
        <v>9063.5055000000011</v>
      </c>
      <c r="S7661" s="236">
        <v>1</v>
      </c>
      <c r="T7661" s="387" t="s">
        <v>9133</v>
      </c>
      <c r="U7661" s="236" t="s">
        <v>204</v>
      </c>
      <c r="V7661" s="388" t="s">
        <v>199</v>
      </c>
    </row>
    <row r="7662" spans="1:22" s="1" customFormat="1" ht="56.25" x14ac:dyDescent="0.3">
      <c r="A7662" s="16">
        <v>7657</v>
      </c>
      <c r="B7662" s="236" t="s">
        <v>17261</v>
      </c>
      <c r="C7662" s="236" t="s">
        <v>17262</v>
      </c>
      <c r="D7662" s="236" t="s">
        <v>17263</v>
      </c>
      <c r="E7662" s="236" t="s">
        <v>17265</v>
      </c>
      <c r="F7662" s="236"/>
      <c r="G7662" s="236" t="s">
        <v>1757</v>
      </c>
      <c r="H7662" s="513">
        <v>81571.549500000008</v>
      </c>
      <c r="I7662" s="513">
        <v>9</v>
      </c>
      <c r="J7662" s="236">
        <v>0</v>
      </c>
      <c r="K7662" s="236">
        <v>0</v>
      </c>
      <c r="L7662" s="236">
        <v>0</v>
      </c>
      <c r="M7662" s="236">
        <v>0</v>
      </c>
      <c r="N7662" s="236">
        <v>0</v>
      </c>
      <c r="O7662" s="236">
        <v>0</v>
      </c>
      <c r="P7662" s="236">
        <v>0</v>
      </c>
      <c r="Q7662" s="236">
        <v>0</v>
      </c>
      <c r="R7662" s="16">
        <f t="shared" si="17"/>
        <v>81571.549500000008</v>
      </c>
      <c r="S7662" s="236">
        <v>9</v>
      </c>
      <c r="T7662" s="387" t="s">
        <v>9133</v>
      </c>
      <c r="U7662" s="236" t="s">
        <v>204</v>
      </c>
      <c r="V7662" s="388" t="s">
        <v>199</v>
      </c>
    </row>
    <row r="7663" spans="1:22" s="1" customFormat="1" ht="56.25" x14ac:dyDescent="0.3">
      <c r="A7663" s="16">
        <v>7658</v>
      </c>
      <c r="B7663" s="236" t="s">
        <v>4942</v>
      </c>
      <c r="C7663" s="236" t="s">
        <v>8480</v>
      </c>
      <c r="D7663" s="236" t="s">
        <v>8481</v>
      </c>
      <c r="E7663" s="236" t="s">
        <v>17266</v>
      </c>
      <c r="F7663" s="236"/>
      <c r="G7663" s="236" t="s">
        <v>8902</v>
      </c>
      <c r="H7663" s="513">
        <v>6484</v>
      </c>
      <c r="I7663" s="513">
        <v>7</v>
      </c>
      <c r="J7663" s="236">
        <v>0</v>
      </c>
      <c r="K7663" s="236">
        <v>0</v>
      </c>
      <c r="L7663" s="236">
        <v>0</v>
      </c>
      <c r="M7663" s="236">
        <v>0</v>
      </c>
      <c r="N7663" s="236">
        <v>0</v>
      </c>
      <c r="O7663" s="236">
        <v>0</v>
      </c>
      <c r="P7663" s="236">
        <v>0</v>
      </c>
      <c r="Q7663" s="236">
        <v>0</v>
      </c>
      <c r="R7663" s="16">
        <f t="shared" si="17"/>
        <v>6484</v>
      </c>
      <c r="S7663" s="236">
        <v>7</v>
      </c>
      <c r="T7663" s="387" t="s">
        <v>9133</v>
      </c>
      <c r="U7663" s="236" t="s">
        <v>204</v>
      </c>
      <c r="V7663" s="388" t="s">
        <v>199</v>
      </c>
    </row>
    <row r="7664" spans="1:22" s="1" customFormat="1" ht="56.25" x14ac:dyDescent="0.3">
      <c r="A7664" s="16">
        <v>7659</v>
      </c>
      <c r="B7664" s="236" t="s">
        <v>4942</v>
      </c>
      <c r="C7664" s="236" t="s">
        <v>8480</v>
      </c>
      <c r="D7664" s="236" t="s">
        <v>8481</v>
      </c>
      <c r="E7664" s="236" t="s">
        <v>17267</v>
      </c>
      <c r="F7664" s="236"/>
      <c r="G7664" s="236" t="s">
        <v>8902</v>
      </c>
      <c r="H7664" s="513">
        <v>1852.557</v>
      </c>
      <c r="I7664" s="513">
        <v>2</v>
      </c>
      <c r="J7664" s="236">
        <v>0</v>
      </c>
      <c r="K7664" s="236">
        <v>0</v>
      </c>
      <c r="L7664" s="236">
        <v>0</v>
      </c>
      <c r="M7664" s="236">
        <v>0</v>
      </c>
      <c r="N7664" s="236">
        <v>0</v>
      </c>
      <c r="O7664" s="236">
        <v>0</v>
      </c>
      <c r="P7664" s="236">
        <v>0</v>
      </c>
      <c r="Q7664" s="236">
        <v>0</v>
      </c>
      <c r="R7664" s="16">
        <f t="shared" ref="R7664:R7727" si="18">H7664+J7664+L7664+N7664+P7664</f>
        <v>1852.557</v>
      </c>
      <c r="S7664" s="236">
        <v>2</v>
      </c>
      <c r="T7664" s="387" t="s">
        <v>9133</v>
      </c>
      <c r="U7664" s="236" t="s">
        <v>204</v>
      </c>
      <c r="V7664" s="388" t="s">
        <v>199</v>
      </c>
    </row>
    <row r="7665" spans="1:22" s="1" customFormat="1" ht="56.25" x14ac:dyDescent="0.3">
      <c r="A7665" s="16">
        <v>7660</v>
      </c>
      <c r="B7665" s="236" t="s">
        <v>4942</v>
      </c>
      <c r="C7665" s="236" t="s">
        <v>8480</v>
      </c>
      <c r="D7665" s="236" t="s">
        <v>8481</v>
      </c>
      <c r="E7665" s="236" t="s">
        <v>17268</v>
      </c>
      <c r="F7665" s="236"/>
      <c r="G7665" s="236" t="s">
        <v>8902</v>
      </c>
      <c r="H7665" s="513">
        <v>1852.557</v>
      </c>
      <c r="I7665" s="513">
        <v>2</v>
      </c>
      <c r="J7665" s="236">
        <v>0</v>
      </c>
      <c r="K7665" s="236">
        <v>0</v>
      </c>
      <c r="L7665" s="236">
        <v>0</v>
      </c>
      <c r="M7665" s="236">
        <v>0</v>
      </c>
      <c r="N7665" s="236">
        <v>0</v>
      </c>
      <c r="O7665" s="236">
        <v>0</v>
      </c>
      <c r="P7665" s="236">
        <v>0</v>
      </c>
      <c r="Q7665" s="236">
        <v>0</v>
      </c>
      <c r="R7665" s="16">
        <f t="shared" si="18"/>
        <v>1852.557</v>
      </c>
      <c r="S7665" s="236">
        <v>2</v>
      </c>
      <c r="T7665" s="387" t="s">
        <v>9133</v>
      </c>
      <c r="U7665" s="236" t="s">
        <v>204</v>
      </c>
      <c r="V7665" s="388" t="s">
        <v>199</v>
      </c>
    </row>
    <row r="7666" spans="1:22" s="1" customFormat="1" ht="56.25" x14ac:dyDescent="0.3">
      <c r="A7666" s="16">
        <v>7661</v>
      </c>
      <c r="B7666" s="236" t="s">
        <v>4942</v>
      </c>
      <c r="C7666" s="236" t="s">
        <v>8480</v>
      </c>
      <c r="D7666" s="236" t="s">
        <v>8481</v>
      </c>
      <c r="E7666" s="236" t="s">
        <v>17269</v>
      </c>
      <c r="F7666" s="236"/>
      <c r="G7666" s="236" t="s">
        <v>8902</v>
      </c>
      <c r="H7666" s="513">
        <v>7410.2280000000001</v>
      </c>
      <c r="I7666" s="513">
        <v>8</v>
      </c>
      <c r="J7666" s="236">
        <v>0</v>
      </c>
      <c r="K7666" s="236">
        <v>0</v>
      </c>
      <c r="L7666" s="236">
        <v>0</v>
      </c>
      <c r="M7666" s="236">
        <v>0</v>
      </c>
      <c r="N7666" s="236">
        <v>0</v>
      </c>
      <c r="O7666" s="236">
        <v>0</v>
      </c>
      <c r="P7666" s="236">
        <v>0</v>
      </c>
      <c r="Q7666" s="236">
        <v>0</v>
      </c>
      <c r="R7666" s="16">
        <f t="shared" si="18"/>
        <v>7410.2280000000001</v>
      </c>
      <c r="S7666" s="236">
        <v>8</v>
      </c>
      <c r="T7666" s="387" t="s">
        <v>9133</v>
      </c>
      <c r="U7666" s="236" t="s">
        <v>204</v>
      </c>
      <c r="V7666" s="388" t="s">
        <v>199</v>
      </c>
    </row>
    <row r="7667" spans="1:22" s="1" customFormat="1" ht="56.25" x14ac:dyDescent="0.3">
      <c r="A7667" s="16">
        <v>7662</v>
      </c>
      <c r="B7667" s="236" t="s">
        <v>17270</v>
      </c>
      <c r="C7667" s="236" t="s">
        <v>17271</v>
      </c>
      <c r="D7667" s="236" t="s">
        <v>17272</v>
      </c>
      <c r="E7667" s="236" t="s">
        <v>17273</v>
      </c>
      <c r="F7667" s="236"/>
      <c r="G7667" s="236" t="s">
        <v>24</v>
      </c>
      <c r="H7667" s="513">
        <v>15692.061</v>
      </c>
      <c r="I7667" s="513">
        <v>11</v>
      </c>
      <c r="J7667" s="236">
        <v>0</v>
      </c>
      <c r="K7667" s="236">
        <v>0</v>
      </c>
      <c r="L7667" s="236">
        <v>0</v>
      </c>
      <c r="M7667" s="236">
        <v>0</v>
      </c>
      <c r="N7667" s="236">
        <v>0</v>
      </c>
      <c r="O7667" s="236">
        <v>0</v>
      </c>
      <c r="P7667" s="236">
        <v>0</v>
      </c>
      <c r="Q7667" s="236">
        <v>0</v>
      </c>
      <c r="R7667" s="16">
        <f t="shared" si="18"/>
        <v>15692.061</v>
      </c>
      <c r="S7667" s="236">
        <v>11</v>
      </c>
      <c r="T7667" s="387" t="s">
        <v>9133</v>
      </c>
      <c r="U7667" s="236" t="s">
        <v>204</v>
      </c>
      <c r="V7667" s="388" t="s">
        <v>199</v>
      </c>
    </row>
    <row r="7668" spans="1:22" s="1" customFormat="1" ht="56.25" x14ac:dyDescent="0.3">
      <c r="A7668" s="16">
        <v>7663</v>
      </c>
      <c r="B7668" s="236" t="s">
        <v>17270</v>
      </c>
      <c r="C7668" s="236" t="s">
        <v>17274</v>
      </c>
      <c r="D7668" s="236" t="s">
        <v>17275</v>
      </c>
      <c r="E7668" s="236" t="s">
        <v>17276</v>
      </c>
      <c r="F7668" s="236"/>
      <c r="G7668" s="236" t="s">
        <v>1493</v>
      </c>
      <c r="H7668" s="513">
        <v>4064.2559999999999</v>
      </c>
      <c r="I7668" s="513">
        <v>128</v>
      </c>
      <c r="J7668" s="236">
        <v>0</v>
      </c>
      <c r="K7668" s="236">
        <v>0</v>
      </c>
      <c r="L7668" s="236">
        <v>0</v>
      </c>
      <c r="M7668" s="236">
        <v>0</v>
      </c>
      <c r="N7668" s="236">
        <v>0</v>
      </c>
      <c r="O7668" s="236">
        <v>0</v>
      </c>
      <c r="P7668" s="236">
        <v>0</v>
      </c>
      <c r="Q7668" s="236">
        <v>0</v>
      </c>
      <c r="R7668" s="16">
        <f t="shared" si="18"/>
        <v>4064.2559999999999</v>
      </c>
      <c r="S7668" s="236">
        <v>128</v>
      </c>
      <c r="T7668" s="387" t="s">
        <v>9133</v>
      </c>
      <c r="U7668" s="236" t="s">
        <v>204</v>
      </c>
      <c r="V7668" s="388" t="s">
        <v>199</v>
      </c>
    </row>
    <row r="7669" spans="1:22" s="1" customFormat="1" ht="56.25" x14ac:dyDescent="0.3">
      <c r="A7669" s="16">
        <v>7664</v>
      </c>
      <c r="B7669" s="236" t="s">
        <v>17270</v>
      </c>
      <c r="C7669" s="236" t="s">
        <v>17277</v>
      </c>
      <c r="D7669" s="236" t="s">
        <v>17278</v>
      </c>
      <c r="E7669" s="236" t="s">
        <v>17279</v>
      </c>
      <c r="F7669" s="236"/>
      <c r="G7669" s="236" t="s">
        <v>1493</v>
      </c>
      <c r="H7669" s="513">
        <v>28593.915000000001</v>
      </c>
      <c r="I7669" s="513">
        <v>1411</v>
      </c>
      <c r="J7669" s="236">
        <v>0</v>
      </c>
      <c r="K7669" s="236">
        <v>0</v>
      </c>
      <c r="L7669" s="236">
        <v>0</v>
      </c>
      <c r="M7669" s="236">
        <v>0</v>
      </c>
      <c r="N7669" s="236">
        <v>0</v>
      </c>
      <c r="O7669" s="236">
        <v>0</v>
      </c>
      <c r="P7669" s="236">
        <v>0</v>
      </c>
      <c r="Q7669" s="236">
        <v>0</v>
      </c>
      <c r="R7669" s="16">
        <f t="shared" si="18"/>
        <v>28593.915000000001</v>
      </c>
      <c r="S7669" s="236">
        <v>1411</v>
      </c>
      <c r="T7669" s="387" t="s">
        <v>9133</v>
      </c>
      <c r="U7669" s="236" t="s">
        <v>204</v>
      </c>
      <c r="V7669" s="388" t="s">
        <v>199</v>
      </c>
    </row>
    <row r="7670" spans="1:22" s="1" customFormat="1" ht="56.25" x14ac:dyDescent="0.3">
      <c r="A7670" s="16">
        <v>7665</v>
      </c>
      <c r="B7670" s="236" t="s">
        <v>11316</v>
      </c>
      <c r="C7670" s="236" t="s">
        <v>17280</v>
      </c>
      <c r="D7670" s="236" t="s">
        <v>17281</v>
      </c>
      <c r="E7670" s="236" t="s">
        <v>17282</v>
      </c>
      <c r="F7670" s="236"/>
      <c r="G7670" s="236" t="s">
        <v>1493</v>
      </c>
      <c r="H7670" s="513">
        <v>6310.3634999999995</v>
      </c>
      <c r="I7670" s="513">
        <v>3</v>
      </c>
      <c r="J7670" s="236">
        <v>0</v>
      </c>
      <c r="K7670" s="236">
        <v>0</v>
      </c>
      <c r="L7670" s="236">
        <v>0</v>
      </c>
      <c r="M7670" s="236">
        <v>0</v>
      </c>
      <c r="N7670" s="236">
        <v>0</v>
      </c>
      <c r="O7670" s="236">
        <v>0</v>
      </c>
      <c r="P7670" s="236">
        <v>0</v>
      </c>
      <c r="Q7670" s="236">
        <v>0</v>
      </c>
      <c r="R7670" s="16">
        <f t="shared" si="18"/>
        <v>6310.3634999999995</v>
      </c>
      <c r="S7670" s="236">
        <v>3</v>
      </c>
      <c r="T7670" s="387" t="s">
        <v>9133</v>
      </c>
      <c r="U7670" s="236" t="s">
        <v>204</v>
      </c>
      <c r="V7670" s="388" t="s">
        <v>199</v>
      </c>
    </row>
    <row r="7671" spans="1:22" s="1" customFormat="1" ht="56.25" x14ac:dyDescent="0.3">
      <c r="A7671" s="16">
        <v>7666</v>
      </c>
      <c r="B7671" s="236" t="s">
        <v>11316</v>
      </c>
      <c r="C7671" s="236" t="s">
        <v>17280</v>
      </c>
      <c r="D7671" s="236" t="s">
        <v>17281</v>
      </c>
      <c r="E7671" s="236" t="s">
        <v>17283</v>
      </c>
      <c r="F7671" s="236"/>
      <c r="G7671" s="236" t="s">
        <v>1493</v>
      </c>
      <c r="H7671" s="513">
        <v>6310.3634999999995</v>
      </c>
      <c r="I7671" s="513">
        <v>3</v>
      </c>
      <c r="J7671" s="236">
        <v>0</v>
      </c>
      <c r="K7671" s="236">
        <v>0</v>
      </c>
      <c r="L7671" s="236">
        <v>0</v>
      </c>
      <c r="M7671" s="236">
        <v>0</v>
      </c>
      <c r="N7671" s="236">
        <v>0</v>
      </c>
      <c r="O7671" s="236">
        <v>0</v>
      </c>
      <c r="P7671" s="236">
        <v>0</v>
      </c>
      <c r="Q7671" s="236">
        <v>0</v>
      </c>
      <c r="R7671" s="16">
        <f t="shared" si="18"/>
        <v>6310.3634999999995</v>
      </c>
      <c r="S7671" s="236">
        <v>3</v>
      </c>
      <c r="T7671" s="387" t="s">
        <v>9133</v>
      </c>
      <c r="U7671" s="236" t="s">
        <v>204</v>
      </c>
      <c r="V7671" s="388" t="s">
        <v>199</v>
      </c>
    </row>
    <row r="7672" spans="1:22" s="1" customFormat="1" ht="56.25" x14ac:dyDescent="0.3">
      <c r="A7672" s="16">
        <v>7667</v>
      </c>
      <c r="B7672" s="236" t="s">
        <v>11316</v>
      </c>
      <c r="C7672" s="236" t="s">
        <v>17284</v>
      </c>
      <c r="D7672" s="236" t="s">
        <v>17285</v>
      </c>
      <c r="E7672" s="236" t="s">
        <v>17286</v>
      </c>
      <c r="F7672" s="236"/>
      <c r="G7672" s="236" t="s">
        <v>1493</v>
      </c>
      <c r="H7672" s="513">
        <v>1241.5409999999999</v>
      </c>
      <c r="I7672" s="513">
        <v>3</v>
      </c>
      <c r="J7672" s="236">
        <v>0</v>
      </c>
      <c r="K7672" s="236">
        <v>0</v>
      </c>
      <c r="L7672" s="236">
        <v>0</v>
      </c>
      <c r="M7672" s="236">
        <v>0</v>
      </c>
      <c r="N7672" s="236">
        <v>0</v>
      </c>
      <c r="O7672" s="236">
        <v>0</v>
      </c>
      <c r="P7672" s="236">
        <v>0</v>
      </c>
      <c r="Q7672" s="236">
        <v>0</v>
      </c>
      <c r="R7672" s="16">
        <f t="shared" si="18"/>
        <v>1241.5409999999999</v>
      </c>
      <c r="S7672" s="236">
        <v>3</v>
      </c>
      <c r="T7672" s="387" t="s">
        <v>9133</v>
      </c>
      <c r="U7672" s="236" t="s">
        <v>11267</v>
      </c>
      <c r="V7672" s="388" t="s">
        <v>199</v>
      </c>
    </row>
    <row r="7673" spans="1:22" s="1" customFormat="1" ht="56.25" x14ac:dyDescent="0.3">
      <c r="A7673" s="16">
        <v>7668</v>
      </c>
      <c r="B7673" s="236" t="s">
        <v>11316</v>
      </c>
      <c r="C7673" s="236" t="s">
        <v>17284</v>
      </c>
      <c r="D7673" s="236" t="s">
        <v>17285</v>
      </c>
      <c r="E7673" s="236" t="s">
        <v>17287</v>
      </c>
      <c r="F7673" s="236"/>
      <c r="G7673" s="236" t="s">
        <v>1493</v>
      </c>
      <c r="H7673" s="513">
        <v>1241.5409999999999</v>
      </c>
      <c r="I7673" s="513">
        <v>3</v>
      </c>
      <c r="J7673" s="236">
        <v>0</v>
      </c>
      <c r="K7673" s="236">
        <v>0</v>
      </c>
      <c r="L7673" s="236">
        <v>0</v>
      </c>
      <c r="M7673" s="236">
        <v>0</v>
      </c>
      <c r="N7673" s="236">
        <v>0</v>
      </c>
      <c r="O7673" s="236">
        <v>0</v>
      </c>
      <c r="P7673" s="236">
        <v>0</v>
      </c>
      <c r="Q7673" s="236">
        <v>0</v>
      </c>
      <c r="R7673" s="16">
        <f t="shared" si="18"/>
        <v>1241.5409999999999</v>
      </c>
      <c r="S7673" s="236">
        <v>3</v>
      </c>
      <c r="T7673" s="387" t="s">
        <v>9133</v>
      </c>
      <c r="U7673" s="236" t="s">
        <v>11267</v>
      </c>
      <c r="V7673" s="388" t="s">
        <v>199</v>
      </c>
    </row>
    <row r="7674" spans="1:22" s="1" customFormat="1" ht="56.25" x14ac:dyDescent="0.3">
      <c r="A7674" s="16">
        <v>7669</v>
      </c>
      <c r="B7674" s="236" t="s">
        <v>11316</v>
      </c>
      <c r="C7674" s="236" t="s">
        <v>17284</v>
      </c>
      <c r="D7674" s="236" t="s">
        <v>17285</v>
      </c>
      <c r="E7674" s="236" t="s">
        <v>17288</v>
      </c>
      <c r="F7674" s="236"/>
      <c r="G7674" s="236" t="s">
        <v>1493</v>
      </c>
      <c r="H7674" s="513">
        <v>1241.5409999999999</v>
      </c>
      <c r="I7674" s="513">
        <v>3</v>
      </c>
      <c r="J7674" s="236">
        <v>0</v>
      </c>
      <c r="K7674" s="236">
        <v>0</v>
      </c>
      <c r="L7674" s="236">
        <v>0</v>
      </c>
      <c r="M7674" s="236">
        <v>0</v>
      </c>
      <c r="N7674" s="236">
        <v>0</v>
      </c>
      <c r="O7674" s="236">
        <v>0</v>
      </c>
      <c r="P7674" s="236">
        <v>0</v>
      </c>
      <c r="Q7674" s="236">
        <v>0</v>
      </c>
      <c r="R7674" s="16">
        <f t="shared" si="18"/>
        <v>1241.5409999999999</v>
      </c>
      <c r="S7674" s="236">
        <v>3</v>
      </c>
      <c r="T7674" s="387" t="s">
        <v>9133</v>
      </c>
      <c r="U7674" s="236" t="s">
        <v>11267</v>
      </c>
      <c r="V7674" s="388" t="s">
        <v>199</v>
      </c>
    </row>
    <row r="7675" spans="1:22" s="1" customFormat="1" ht="56.25" x14ac:dyDescent="0.3">
      <c r="A7675" s="16">
        <v>7670</v>
      </c>
      <c r="B7675" s="236" t="s">
        <v>11316</v>
      </c>
      <c r="C7675" s="236" t="s">
        <v>17284</v>
      </c>
      <c r="D7675" s="236" t="s">
        <v>17285</v>
      </c>
      <c r="E7675" s="236" t="s">
        <v>17289</v>
      </c>
      <c r="F7675" s="236"/>
      <c r="G7675" s="236" t="s">
        <v>1493</v>
      </c>
      <c r="H7675" s="513">
        <v>1241.5409999999999</v>
      </c>
      <c r="I7675" s="513">
        <v>3</v>
      </c>
      <c r="J7675" s="236">
        <v>0</v>
      </c>
      <c r="K7675" s="236">
        <v>0</v>
      </c>
      <c r="L7675" s="236">
        <v>0</v>
      </c>
      <c r="M7675" s="236">
        <v>0</v>
      </c>
      <c r="N7675" s="236">
        <v>0</v>
      </c>
      <c r="O7675" s="236">
        <v>0</v>
      </c>
      <c r="P7675" s="236">
        <v>0</v>
      </c>
      <c r="Q7675" s="236">
        <v>0</v>
      </c>
      <c r="R7675" s="16">
        <f t="shared" si="18"/>
        <v>1241.5409999999999</v>
      </c>
      <c r="S7675" s="236">
        <v>3</v>
      </c>
      <c r="T7675" s="387" t="s">
        <v>9133</v>
      </c>
      <c r="U7675" s="236" t="s">
        <v>11267</v>
      </c>
      <c r="V7675" s="388" t="s">
        <v>199</v>
      </c>
    </row>
    <row r="7676" spans="1:22" s="1" customFormat="1" ht="56.25" x14ac:dyDescent="0.3">
      <c r="A7676" s="16">
        <v>7671</v>
      </c>
      <c r="B7676" s="236" t="s">
        <v>11316</v>
      </c>
      <c r="C7676" s="236" t="s">
        <v>17290</v>
      </c>
      <c r="D7676" s="236" t="s">
        <v>17291</v>
      </c>
      <c r="E7676" s="236" t="s">
        <v>17292</v>
      </c>
      <c r="F7676" s="236"/>
      <c r="G7676" s="236" t="s">
        <v>1493</v>
      </c>
      <c r="H7676" s="513">
        <v>3289.482</v>
      </c>
      <c r="I7676" s="513">
        <v>3</v>
      </c>
      <c r="J7676" s="236">
        <v>0</v>
      </c>
      <c r="K7676" s="236">
        <v>0</v>
      </c>
      <c r="L7676" s="236">
        <v>0</v>
      </c>
      <c r="M7676" s="236">
        <v>0</v>
      </c>
      <c r="N7676" s="236">
        <v>0</v>
      </c>
      <c r="O7676" s="236">
        <v>0</v>
      </c>
      <c r="P7676" s="236">
        <v>0</v>
      </c>
      <c r="Q7676" s="236">
        <v>0</v>
      </c>
      <c r="R7676" s="16">
        <f t="shared" si="18"/>
        <v>3289.482</v>
      </c>
      <c r="S7676" s="236">
        <v>3</v>
      </c>
      <c r="T7676" s="387" t="s">
        <v>9133</v>
      </c>
      <c r="U7676" s="236" t="s">
        <v>11267</v>
      </c>
      <c r="V7676" s="388" t="s">
        <v>199</v>
      </c>
    </row>
    <row r="7677" spans="1:22" s="1" customFormat="1" ht="56.25" x14ac:dyDescent="0.3">
      <c r="A7677" s="16">
        <v>7672</v>
      </c>
      <c r="B7677" s="236" t="s">
        <v>17293</v>
      </c>
      <c r="C7677" s="236" t="s">
        <v>17294</v>
      </c>
      <c r="D7677" s="236" t="s">
        <v>17295</v>
      </c>
      <c r="E7677" s="236" t="s">
        <v>17296</v>
      </c>
      <c r="F7677" s="236"/>
      <c r="G7677" s="236" t="s">
        <v>1493</v>
      </c>
      <c r="H7677" s="513">
        <v>118263.264</v>
      </c>
      <c r="I7677" s="513">
        <v>2</v>
      </c>
      <c r="J7677" s="236">
        <v>0</v>
      </c>
      <c r="K7677" s="236">
        <v>0</v>
      </c>
      <c r="L7677" s="236">
        <v>0</v>
      </c>
      <c r="M7677" s="236">
        <v>0</v>
      </c>
      <c r="N7677" s="236">
        <v>0</v>
      </c>
      <c r="O7677" s="236">
        <v>0</v>
      </c>
      <c r="P7677" s="236">
        <v>0</v>
      </c>
      <c r="Q7677" s="236">
        <v>0</v>
      </c>
      <c r="R7677" s="16">
        <f t="shared" si="18"/>
        <v>118263.264</v>
      </c>
      <c r="S7677" s="236">
        <v>2</v>
      </c>
      <c r="T7677" s="387" t="s">
        <v>9133</v>
      </c>
      <c r="U7677" s="236" t="s">
        <v>11267</v>
      </c>
      <c r="V7677" s="388" t="s">
        <v>199</v>
      </c>
    </row>
    <row r="7678" spans="1:22" s="1" customFormat="1" ht="56.25" x14ac:dyDescent="0.3">
      <c r="A7678" s="16">
        <v>7673</v>
      </c>
      <c r="B7678" s="236" t="s">
        <v>17293</v>
      </c>
      <c r="C7678" s="236" t="s">
        <v>17294</v>
      </c>
      <c r="D7678" s="236" t="s">
        <v>17295</v>
      </c>
      <c r="E7678" s="236" t="s">
        <v>17297</v>
      </c>
      <c r="F7678" s="236"/>
      <c r="G7678" s="236" t="s">
        <v>1493</v>
      </c>
      <c r="H7678" s="513">
        <v>118263.264</v>
      </c>
      <c r="I7678" s="513">
        <v>2</v>
      </c>
      <c r="J7678" s="236">
        <v>0</v>
      </c>
      <c r="K7678" s="236">
        <v>0</v>
      </c>
      <c r="L7678" s="236">
        <v>0</v>
      </c>
      <c r="M7678" s="236">
        <v>0</v>
      </c>
      <c r="N7678" s="236">
        <v>0</v>
      </c>
      <c r="O7678" s="236">
        <v>0</v>
      </c>
      <c r="P7678" s="236">
        <v>0</v>
      </c>
      <c r="Q7678" s="236">
        <v>0</v>
      </c>
      <c r="R7678" s="16">
        <f t="shared" si="18"/>
        <v>118263.264</v>
      </c>
      <c r="S7678" s="236">
        <v>2</v>
      </c>
      <c r="T7678" s="387" t="s">
        <v>9133</v>
      </c>
      <c r="U7678" s="236" t="s">
        <v>11267</v>
      </c>
      <c r="V7678" s="388" t="s">
        <v>199</v>
      </c>
    </row>
    <row r="7679" spans="1:22" s="1" customFormat="1" ht="56.25" x14ac:dyDescent="0.3">
      <c r="A7679" s="16">
        <v>7674</v>
      </c>
      <c r="B7679" s="236" t="s">
        <v>17298</v>
      </c>
      <c r="C7679" s="236" t="s">
        <v>17299</v>
      </c>
      <c r="D7679" s="236" t="s">
        <v>17300</v>
      </c>
      <c r="E7679" s="236" t="s">
        <v>17301</v>
      </c>
      <c r="F7679" s="236"/>
      <c r="G7679" s="236" t="s">
        <v>1493</v>
      </c>
      <c r="H7679" s="513">
        <v>141041.90100000001</v>
      </c>
      <c r="I7679" s="513">
        <v>1</v>
      </c>
      <c r="J7679" s="236">
        <v>0</v>
      </c>
      <c r="K7679" s="236">
        <v>0</v>
      </c>
      <c r="L7679" s="236">
        <v>0</v>
      </c>
      <c r="M7679" s="236">
        <v>0</v>
      </c>
      <c r="N7679" s="236">
        <v>0</v>
      </c>
      <c r="O7679" s="236">
        <v>0</v>
      </c>
      <c r="P7679" s="236">
        <v>0</v>
      </c>
      <c r="Q7679" s="236">
        <v>0</v>
      </c>
      <c r="R7679" s="16">
        <f t="shared" si="18"/>
        <v>141041.90100000001</v>
      </c>
      <c r="S7679" s="236">
        <v>1</v>
      </c>
      <c r="T7679" s="387" t="s">
        <v>9133</v>
      </c>
      <c r="U7679" s="236" t="s">
        <v>11267</v>
      </c>
      <c r="V7679" s="388" t="s">
        <v>199</v>
      </c>
    </row>
    <row r="7680" spans="1:22" s="1" customFormat="1" ht="56.25" x14ac:dyDescent="0.3">
      <c r="A7680" s="16">
        <v>7675</v>
      </c>
      <c r="B7680" s="236" t="s">
        <v>2175</v>
      </c>
      <c r="C7680" s="236" t="s">
        <v>11317</v>
      </c>
      <c r="D7680" s="236" t="s">
        <v>1501</v>
      </c>
      <c r="E7680" s="236" t="s">
        <v>17302</v>
      </c>
      <c r="F7680" s="236"/>
      <c r="G7680" s="236" t="s">
        <v>1493</v>
      </c>
      <c r="H7680" s="513">
        <v>95178.468000000008</v>
      </c>
      <c r="I7680" s="513">
        <v>1</v>
      </c>
      <c r="J7680" s="236">
        <v>0</v>
      </c>
      <c r="K7680" s="236">
        <v>0</v>
      </c>
      <c r="L7680" s="236">
        <v>0</v>
      </c>
      <c r="M7680" s="236">
        <v>0</v>
      </c>
      <c r="N7680" s="236">
        <v>0</v>
      </c>
      <c r="O7680" s="236">
        <v>0</v>
      </c>
      <c r="P7680" s="236">
        <v>0</v>
      </c>
      <c r="Q7680" s="236">
        <v>0</v>
      </c>
      <c r="R7680" s="16">
        <f t="shared" si="18"/>
        <v>95178.468000000008</v>
      </c>
      <c r="S7680" s="236">
        <v>1</v>
      </c>
      <c r="T7680" s="387" t="s">
        <v>9133</v>
      </c>
      <c r="U7680" s="236" t="s">
        <v>11267</v>
      </c>
      <c r="V7680" s="388" t="s">
        <v>199</v>
      </c>
    </row>
    <row r="7681" spans="1:22" s="1" customFormat="1" ht="56.25" x14ac:dyDescent="0.3">
      <c r="A7681" s="16">
        <v>7676</v>
      </c>
      <c r="B7681" s="236" t="s">
        <v>2175</v>
      </c>
      <c r="C7681" s="236" t="s">
        <v>17303</v>
      </c>
      <c r="D7681" s="236" t="s">
        <v>17304</v>
      </c>
      <c r="E7681" s="236" t="s">
        <v>17305</v>
      </c>
      <c r="F7681" s="236"/>
      <c r="G7681" s="236" t="s">
        <v>1493</v>
      </c>
      <c r="H7681" s="513">
        <v>3602.2350000000001</v>
      </c>
      <c r="I7681" s="513">
        <v>10</v>
      </c>
      <c r="J7681" s="236">
        <v>0</v>
      </c>
      <c r="K7681" s="236">
        <v>0</v>
      </c>
      <c r="L7681" s="236">
        <v>0</v>
      </c>
      <c r="M7681" s="236">
        <v>0</v>
      </c>
      <c r="N7681" s="236">
        <v>0</v>
      </c>
      <c r="O7681" s="236">
        <v>0</v>
      </c>
      <c r="P7681" s="236">
        <v>0</v>
      </c>
      <c r="Q7681" s="236">
        <v>0</v>
      </c>
      <c r="R7681" s="16">
        <f t="shared" si="18"/>
        <v>3602.2350000000001</v>
      </c>
      <c r="S7681" s="236">
        <v>10</v>
      </c>
      <c r="T7681" s="387" t="s">
        <v>9133</v>
      </c>
      <c r="U7681" s="236" t="s">
        <v>11267</v>
      </c>
      <c r="V7681" s="388" t="s">
        <v>199</v>
      </c>
    </row>
    <row r="7682" spans="1:22" s="1" customFormat="1" ht="56.25" x14ac:dyDescent="0.3">
      <c r="A7682" s="16">
        <v>7677</v>
      </c>
      <c r="B7682" s="236" t="s">
        <v>17306</v>
      </c>
      <c r="C7682" s="236" t="s">
        <v>17307</v>
      </c>
      <c r="D7682" s="236" t="s">
        <v>17308</v>
      </c>
      <c r="E7682" s="236" t="s">
        <v>17309</v>
      </c>
      <c r="F7682" s="236"/>
      <c r="G7682" s="236" t="s">
        <v>1493</v>
      </c>
      <c r="H7682" s="513">
        <v>14133.367500000002</v>
      </c>
      <c r="I7682" s="513">
        <v>5</v>
      </c>
      <c r="J7682" s="236">
        <v>0</v>
      </c>
      <c r="K7682" s="236">
        <v>0</v>
      </c>
      <c r="L7682" s="236">
        <v>0</v>
      </c>
      <c r="M7682" s="236">
        <v>0</v>
      </c>
      <c r="N7682" s="236">
        <v>0</v>
      </c>
      <c r="O7682" s="236">
        <v>0</v>
      </c>
      <c r="P7682" s="236">
        <v>0</v>
      </c>
      <c r="Q7682" s="236">
        <v>0</v>
      </c>
      <c r="R7682" s="16">
        <f t="shared" si="18"/>
        <v>14133.367500000002</v>
      </c>
      <c r="S7682" s="236">
        <v>5</v>
      </c>
      <c r="T7682" s="387" t="s">
        <v>9133</v>
      </c>
      <c r="U7682" s="236" t="s">
        <v>11267</v>
      </c>
      <c r="V7682" s="388" t="s">
        <v>199</v>
      </c>
    </row>
    <row r="7683" spans="1:22" s="1" customFormat="1" ht="56.25" x14ac:dyDescent="0.3">
      <c r="A7683" s="16">
        <v>7678</v>
      </c>
      <c r="B7683" s="236" t="s">
        <v>11318</v>
      </c>
      <c r="C7683" s="236" t="s">
        <v>17310</v>
      </c>
      <c r="D7683" s="236" t="s">
        <v>17311</v>
      </c>
      <c r="E7683" s="236" t="s">
        <v>17312</v>
      </c>
      <c r="F7683" s="236"/>
      <c r="G7683" s="236" t="s">
        <v>281</v>
      </c>
      <c r="H7683" s="513">
        <v>894495.00000000012</v>
      </c>
      <c r="I7683" s="513">
        <v>700</v>
      </c>
      <c r="J7683" s="236">
        <v>0</v>
      </c>
      <c r="K7683" s="236">
        <v>0</v>
      </c>
      <c r="L7683" s="236">
        <v>0</v>
      </c>
      <c r="M7683" s="236">
        <v>0</v>
      </c>
      <c r="N7683" s="236">
        <v>0</v>
      </c>
      <c r="O7683" s="236">
        <v>0</v>
      </c>
      <c r="P7683" s="236">
        <v>0</v>
      </c>
      <c r="Q7683" s="236">
        <v>0</v>
      </c>
      <c r="R7683" s="16">
        <f t="shared" si="18"/>
        <v>894495.00000000012</v>
      </c>
      <c r="S7683" s="236">
        <v>700</v>
      </c>
      <c r="T7683" s="387" t="s">
        <v>9133</v>
      </c>
      <c r="U7683" s="236" t="s">
        <v>11267</v>
      </c>
      <c r="V7683" s="388" t="s">
        <v>199</v>
      </c>
    </row>
    <row r="7684" spans="1:22" s="1" customFormat="1" ht="56.25" x14ac:dyDescent="0.3">
      <c r="A7684" s="16">
        <v>7679</v>
      </c>
      <c r="B7684" s="236" t="s">
        <v>8761</v>
      </c>
      <c r="C7684" s="236" t="s">
        <v>11319</v>
      </c>
      <c r="D7684" s="236" t="s">
        <v>11320</v>
      </c>
      <c r="E7684" s="236" t="s">
        <v>17313</v>
      </c>
      <c r="F7684" s="236"/>
      <c r="G7684" s="236" t="s">
        <v>2654</v>
      </c>
      <c r="H7684" s="513">
        <v>71662.5</v>
      </c>
      <c r="I7684" s="513">
        <v>150</v>
      </c>
      <c r="J7684" s="236">
        <v>0</v>
      </c>
      <c r="K7684" s="236">
        <v>0</v>
      </c>
      <c r="L7684" s="236">
        <v>0</v>
      </c>
      <c r="M7684" s="236">
        <v>0</v>
      </c>
      <c r="N7684" s="236">
        <v>0</v>
      </c>
      <c r="O7684" s="236">
        <v>0</v>
      </c>
      <c r="P7684" s="236">
        <v>0</v>
      </c>
      <c r="Q7684" s="236">
        <v>0</v>
      </c>
      <c r="R7684" s="16">
        <f t="shared" si="18"/>
        <v>71662.5</v>
      </c>
      <c r="S7684" s="236">
        <v>150</v>
      </c>
      <c r="T7684" s="387" t="s">
        <v>9133</v>
      </c>
      <c r="U7684" s="236" t="s">
        <v>11267</v>
      </c>
      <c r="V7684" s="388" t="s">
        <v>199</v>
      </c>
    </row>
    <row r="7685" spans="1:22" s="1" customFormat="1" ht="56.25" x14ac:dyDescent="0.3">
      <c r="A7685" s="16">
        <v>7680</v>
      </c>
      <c r="B7685" s="236" t="s">
        <v>438</v>
      </c>
      <c r="C7685" s="236" t="s">
        <v>8015</v>
      </c>
      <c r="D7685" s="236" t="s">
        <v>8016</v>
      </c>
      <c r="E7685" s="236" t="s">
        <v>17314</v>
      </c>
      <c r="F7685" s="236"/>
      <c r="G7685" s="236" t="s">
        <v>444</v>
      </c>
      <c r="H7685" s="513">
        <v>152380.72500000001</v>
      </c>
      <c r="I7685" s="513">
        <v>1</v>
      </c>
      <c r="J7685" s="236">
        <v>0</v>
      </c>
      <c r="K7685" s="236">
        <v>0</v>
      </c>
      <c r="L7685" s="236">
        <v>0</v>
      </c>
      <c r="M7685" s="236">
        <v>0</v>
      </c>
      <c r="N7685" s="236">
        <v>0</v>
      </c>
      <c r="O7685" s="236">
        <v>0</v>
      </c>
      <c r="P7685" s="236">
        <v>0</v>
      </c>
      <c r="Q7685" s="236">
        <v>0</v>
      </c>
      <c r="R7685" s="16">
        <f t="shared" si="18"/>
        <v>152380.72500000001</v>
      </c>
      <c r="S7685" s="236">
        <v>1</v>
      </c>
      <c r="T7685" s="387" t="s">
        <v>9133</v>
      </c>
      <c r="U7685" s="236" t="s">
        <v>11267</v>
      </c>
      <c r="V7685" s="388" t="s">
        <v>199</v>
      </c>
    </row>
    <row r="7686" spans="1:22" s="1" customFormat="1" ht="56.25" x14ac:dyDescent="0.3">
      <c r="A7686" s="16">
        <v>7681</v>
      </c>
      <c r="B7686" s="236" t="s">
        <v>17315</v>
      </c>
      <c r="C7686" s="236" t="s">
        <v>17316</v>
      </c>
      <c r="D7686" s="236" t="s">
        <v>17317</v>
      </c>
      <c r="E7686" s="236" t="s">
        <v>17318</v>
      </c>
      <c r="F7686" s="236"/>
      <c r="G7686" s="236" t="s">
        <v>1493</v>
      </c>
      <c r="H7686" s="513">
        <v>75063.134999999995</v>
      </c>
      <c r="I7686" s="513">
        <v>2</v>
      </c>
      <c r="J7686" s="236">
        <v>0</v>
      </c>
      <c r="K7686" s="236">
        <v>0</v>
      </c>
      <c r="L7686" s="236">
        <v>0</v>
      </c>
      <c r="M7686" s="236">
        <v>0</v>
      </c>
      <c r="N7686" s="236">
        <v>0</v>
      </c>
      <c r="O7686" s="236">
        <v>0</v>
      </c>
      <c r="P7686" s="236">
        <v>0</v>
      </c>
      <c r="Q7686" s="236">
        <v>0</v>
      </c>
      <c r="R7686" s="16">
        <f t="shared" si="18"/>
        <v>75063.134999999995</v>
      </c>
      <c r="S7686" s="236">
        <v>2</v>
      </c>
      <c r="T7686" s="387" t="s">
        <v>9133</v>
      </c>
      <c r="U7686" s="236" t="s">
        <v>11267</v>
      </c>
      <c r="V7686" s="388" t="s">
        <v>199</v>
      </c>
    </row>
    <row r="7687" spans="1:22" s="1" customFormat="1" ht="56.25" x14ac:dyDescent="0.3">
      <c r="A7687" s="16">
        <v>7682</v>
      </c>
      <c r="B7687" s="236" t="s">
        <v>779</v>
      </c>
      <c r="C7687" s="236" t="s">
        <v>17319</v>
      </c>
      <c r="D7687" s="236" t="s">
        <v>17320</v>
      </c>
      <c r="E7687" s="236" t="s">
        <v>17321</v>
      </c>
      <c r="F7687" s="236"/>
      <c r="G7687" s="236" t="s">
        <v>1493</v>
      </c>
      <c r="H7687" s="513">
        <v>10524.023999999999</v>
      </c>
      <c r="I7687" s="513">
        <v>2</v>
      </c>
      <c r="J7687" s="236">
        <v>0</v>
      </c>
      <c r="K7687" s="236">
        <v>0</v>
      </c>
      <c r="L7687" s="236">
        <v>0</v>
      </c>
      <c r="M7687" s="236">
        <v>0</v>
      </c>
      <c r="N7687" s="236">
        <v>0</v>
      </c>
      <c r="O7687" s="236">
        <v>0</v>
      </c>
      <c r="P7687" s="236">
        <v>0</v>
      </c>
      <c r="Q7687" s="236">
        <v>0</v>
      </c>
      <c r="R7687" s="16">
        <f t="shared" si="18"/>
        <v>10524.023999999999</v>
      </c>
      <c r="S7687" s="236">
        <v>2</v>
      </c>
      <c r="T7687" s="387" t="s">
        <v>9133</v>
      </c>
      <c r="U7687" s="236" t="s">
        <v>11267</v>
      </c>
      <c r="V7687" s="388" t="s">
        <v>199</v>
      </c>
    </row>
    <row r="7688" spans="1:22" s="1" customFormat="1" ht="56.25" x14ac:dyDescent="0.3">
      <c r="A7688" s="16">
        <v>7683</v>
      </c>
      <c r="B7688" s="236" t="s">
        <v>2853</v>
      </c>
      <c r="C7688" s="236" t="s">
        <v>2854</v>
      </c>
      <c r="D7688" s="236" t="s">
        <v>2855</v>
      </c>
      <c r="E7688" s="236" t="s">
        <v>17322</v>
      </c>
      <c r="F7688" s="236"/>
      <c r="G7688" s="236" t="s">
        <v>1493</v>
      </c>
      <c r="H7688" s="513">
        <v>234136.46549999999</v>
      </c>
      <c r="I7688" s="513">
        <v>1</v>
      </c>
      <c r="J7688" s="236">
        <v>0</v>
      </c>
      <c r="K7688" s="236">
        <v>0</v>
      </c>
      <c r="L7688" s="236">
        <v>0</v>
      </c>
      <c r="M7688" s="236">
        <v>0</v>
      </c>
      <c r="N7688" s="236">
        <v>0</v>
      </c>
      <c r="O7688" s="236">
        <v>0</v>
      </c>
      <c r="P7688" s="236">
        <v>0</v>
      </c>
      <c r="Q7688" s="236">
        <v>0</v>
      </c>
      <c r="R7688" s="16">
        <f t="shared" si="18"/>
        <v>234136.46549999999</v>
      </c>
      <c r="S7688" s="236">
        <v>1</v>
      </c>
      <c r="T7688" s="387" t="s">
        <v>9133</v>
      </c>
      <c r="U7688" s="236" t="s">
        <v>11267</v>
      </c>
      <c r="V7688" s="388" t="s">
        <v>199</v>
      </c>
    </row>
    <row r="7689" spans="1:22" s="1" customFormat="1" ht="56.25" x14ac:dyDescent="0.3">
      <c r="A7689" s="16">
        <v>7684</v>
      </c>
      <c r="B7689" s="236" t="s">
        <v>2853</v>
      </c>
      <c r="C7689" s="236" t="s">
        <v>2854</v>
      </c>
      <c r="D7689" s="236" t="s">
        <v>2855</v>
      </c>
      <c r="E7689" s="236" t="s">
        <v>17323</v>
      </c>
      <c r="F7689" s="236"/>
      <c r="G7689" s="236" t="s">
        <v>1493</v>
      </c>
      <c r="H7689" s="513">
        <v>234136.46549999999</v>
      </c>
      <c r="I7689" s="513">
        <v>1</v>
      </c>
      <c r="J7689" s="236">
        <v>0</v>
      </c>
      <c r="K7689" s="236">
        <v>0</v>
      </c>
      <c r="L7689" s="236">
        <v>0</v>
      </c>
      <c r="M7689" s="236">
        <v>0</v>
      </c>
      <c r="N7689" s="236">
        <v>0</v>
      </c>
      <c r="O7689" s="236">
        <v>0</v>
      </c>
      <c r="P7689" s="236">
        <v>0</v>
      </c>
      <c r="Q7689" s="236">
        <v>0</v>
      </c>
      <c r="R7689" s="16">
        <f t="shared" si="18"/>
        <v>234136.46549999999</v>
      </c>
      <c r="S7689" s="236">
        <v>1</v>
      </c>
      <c r="T7689" s="387" t="s">
        <v>9133</v>
      </c>
      <c r="U7689" s="236" t="s">
        <v>11267</v>
      </c>
      <c r="V7689" s="388" t="s">
        <v>199</v>
      </c>
    </row>
    <row r="7690" spans="1:22" s="1" customFormat="1" ht="56.25" x14ac:dyDescent="0.3">
      <c r="A7690" s="16">
        <v>7685</v>
      </c>
      <c r="B7690" s="236" t="s">
        <v>4200</v>
      </c>
      <c r="C7690" s="236" t="s">
        <v>17324</v>
      </c>
      <c r="D7690" s="236" t="s">
        <v>5818</v>
      </c>
      <c r="E7690" s="236" t="s">
        <v>17325</v>
      </c>
      <c r="F7690" s="236"/>
      <c r="G7690" s="236" t="s">
        <v>1493</v>
      </c>
      <c r="H7690" s="513">
        <v>83522.880000000005</v>
      </c>
      <c r="I7690" s="513">
        <v>2</v>
      </c>
      <c r="J7690" s="236">
        <v>0</v>
      </c>
      <c r="K7690" s="236">
        <v>0</v>
      </c>
      <c r="L7690" s="236">
        <v>0</v>
      </c>
      <c r="M7690" s="236">
        <v>0</v>
      </c>
      <c r="N7690" s="236">
        <v>0</v>
      </c>
      <c r="O7690" s="236">
        <v>0</v>
      </c>
      <c r="P7690" s="236">
        <v>0</v>
      </c>
      <c r="Q7690" s="236">
        <v>0</v>
      </c>
      <c r="R7690" s="16">
        <f t="shared" si="18"/>
        <v>83522.880000000005</v>
      </c>
      <c r="S7690" s="236">
        <v>2</v>
      </c>
      <c r="T7690" s="387" t="s">
        <v>9133</v>
      </c>
      <c r="U7690" s="236" t="s">
        <v>11267</v>
      </c>
      <c r="V7690" s="388" t="s">
        <v>199</v>
      </c>
    </row>
    <row r="7691" spans="1:22" s="1" customFormat="1" ht="56.25" x14ac:dyDescent="0.3">
      <c r="A7691" s="16">
        <v>7686</v>
      </c>
      <c r="B7691" s="236" t="s">
        <v>3494</v>
      </c>
      <c r="C7691" s="236" t="s">
        <v>17326</v>
      </c>
      <c r="D7691" s="236" t="s">
        <v>1501</v>
      </c>
      <c r="E7691" s="236" t="s">
        <v>17327</v>
      </c>
      <c r="F7691" s="236"/>
      <c r="G7691" s="236" t="s">
        <v>1493</v>
      </c>
      <c r="H7691" s="513">
        <v>5250</v>
      </c>
      <c r="I7691" s="513">
        <v>1</v>
      </c>
      <c r="J7691" s="236">
        <v>0</v>
      </c>
      <c r="K7691" s="236">
        <v>0</v>
      </c>
      <c r="L7691" s="236">
        <v>0</v>
      </c>
      <c r="M7691" s="236">
        <v>0</v>
      </c>
      <c r="N7691" s="236">
        <v>0</v>
      </c>
      <c r="O7691" s="236">
        <v>0</v>
      </c>
      <c r="P7691" s="236">
        <v>0</v>
      </c>
      <c r="Q7691" s="236">
        <v>0</v>
      </c>
      <c r="R7691" s="16">
        <f t="shared" si="18"/>
        <v>5250</v>
      </c>
      <c r="S7691" s="236">
        <v>1</v>
      </c>
      <c r="T7691" s="387" t="s">
        <v>9133</v>
      </c>
      <c r="U7691" s="236" t="s">
        <v>11267</v>
      </c>
      <c r="V7691" s="388" t="s">
        <v>199</v>
      </c>
    </row>
    <row r="7692" spans="1:22" s="1" customFormat="1" ht="56.25" x14ac:dyDescent="0.3">
      <c r="A7692" s="16">
        <v>7687</v>
      </c>
      <c r="B7692" s="236" t="s">
        <v>3494</v>
      </c>
      <c r="C7692" s="236" t="s">
        <v>8456</v>
      </c>
      <c r="D7692" s="236" t="s">
        <v>1333</v>
      </c>
      <c r="E7692" s="236" t="s">
        <v>17328</v>
      </c>
      <c r="F7692" s="236"/>
      <c r="G7692" s="236" t="s">
        <v>1493</v>
      </c>
      <c r="H7692" s="513">
        <v>23019.612000000001</v>
      </c>
      <c r="I7692" s="513">
        <v>1</v>
      </c>
      <c r="J7692" s="236">
        <v>0</v>
      </c>
      <c r="K7692" s="236">
        <v>0</v>
      </c>
      <c r="L7692" s="236">
        <v>0</v>
      </c>
      <c r="M7692" s="236">
        <v>0</v>
      </c>
      <c r="N7692" s="236">
        <v>0</v>
      </c>
      <c r="O7692" s="236">
        <v>0</v>
      </c>
      <c r="P7692" s="236">
        <v>0</v>
      </c>
      <c r="Q7692" s="236">
        <v>0</v>
      </c>
      <c r="R7692" s="16">
        <f t="shared" si="18"/>
        <v>23019.612000000001</v>
      </c>
      <c r="S7692" s="236">
        <v>1</v>
      </c>
      <c r="T7692" s="387" t="s">
        <v>9133</v>
      </c>
      <c r="U7692" s="236" t="s">
        <v>11267</v>
      </c>
      <c r="V7692" s="388" t="s">
        <v>199</v>
      </c>
    </row>
    <row r="7693" spans="1:22" s="1" customFormat="1" ht="56.25" x14ac:dyDescent="0.3">
      <c r="A7693" s="16">
        <v>7688</v>
      </c>
      <c r="B7693" s="236" t="s">
        <v>200</v>
      </c>
      <c r="C7693" s="236" t="s">
        <v>201</v>
      </c>
      <c r="D7693" s="236" t="s">
        <v>202</v>
      </c>
      <c r="E7693" s="236" t="s">
        <v>17329</v>
      </c>
      <c r="F7693" s="236"/>
      <c r="G7693" s="236" t="s">
        <v>1493</v>
      </c>
      <c r="H7693" s="513">
        <v>203452.011</v>
      </c>
      <c r="I7693" s="513">
        <v>2</v>
      </c>
      <c r="J7693" s="236">
        <v>0</v>
      </c>
      <c r="K7693" s="236">
        <v>0</v>
      </c>
      <c r="L7693" s="236">
        <v>0</v>
      </c>
      <c r="M7693" s="236">
        <v>0</v>
      </c>
      <c r="N7693" s="236">
        <v>0</v>
      </c>
      <c r="O7693" s="236">
        <v>0</v>
      </c>
      <c r="P7693" s="236">
        <v>0</v>
      </c>
      <c r="Q7693" s="236">
        <v>0</v>
      </c>
      <c r="R7693" s="16">
        <f t="shared" si="18"/>
        <v>203452.011</v>
      </c>
      <c r="S7693" s="236">
        <v>2</v>
      </c>
      <c r="T7693" s="387" t="s">
        <v>9133</v>
      </c>
      <c r="U7693" s="236" t="s">
        <v>11267</v>
      </c>
      <c r="V7693" s="388" t="s">
        <v>199</v>
      </c>
    </row>
    <row r="7694" spans="1:22" s="1" customFormat="1" ht="56.25" x14ac:dyDescent="0.3">
      <c r="A7694" s="16">
        <v>7689</v>
      </c>
      <c r="B7694" s="236" t="s">
        <v>200</v>
      </c>
      <c r="C7694" s="236" t="s">
        <v>201</v>
      </c>
      <c r="D7694" s="236" t="s">
        <v>17330</v>
      </c>
      <c r="E7694" s="236" t="s">
        <v>17331</v>
      </c>
      <c r="F7694" s="236"/>
      <c r="G7694" s="236" t="s">
        <v>1493</v>
      </c>
      <c r="H7694" s="513">
        <v>203452.01100000003</v>
      </c>
      <c r="I7694" s="513">
        <v>2</v>
      </c>
      <c r="J7694" s="236">
        <v>0</v>
      </c>
      <c r="K7694" s="236">
        <v>0</v>
      </c>
      <c r="L7694" s="236">
        <v>0</v>
      </c>
      <c r="M7694" s="236">
        <v>0</v>
      </c>
      <c r="N7694" s="236">
        <v>0</v>
      </c>
      <c r="O7694" s="236">
        <v>0</v>
      </c>
      <c r="P7694" s="236">
        <v>0</v>
      </c>
      <c r="Q7694" s="236">
        <v>0</v>
      </c>
      <c r="R7694" s="16">
        <f t="shared" si="18"/>
        <v>203452.01100000003</v>
      </c>
      <c r="S7694" s="236">
        <v>2</v>
      </c>
      <c r="T7694" s="387" t="s">
        <v>9133</v>
      </c>
      <c r="U7694" s="236" t="s">
        <v>11267</v>
      </c>
      <c r="V7694" s="388" t="s">
        <v>199</v>
      </c>
    </row>
    <row r="7695" spans="1:22" s="1" customFormat="1" ht="56.25" x14ac:dyDescent="0.3">
      <c r="A7695" s="16">
        <v>7690</v>
      </c>
      <c r="B7695" s="236" t="s">
        <v>17332</v>
      </c>
      <c r="C7695" s="236" t="s">
        <v>17333</v>
      </c>
      <c r="D7695" s="236" t="s">
        <v>848</v>
      </c>
      <c r="E7695" s="236" t="s">
        <v>17334</v>
      </c>
      <c r="F7695" s="236"/>
      <c r="G7695" s="236" t="s">
        <v>1493</v>
      </c>
      <c r="H7695" s="513">
        <v>65969.400000000009</v>
      </c>
      <c r="I7695" s="513">
        <v>1</v>
      </c>
      <c r="J7695" s="236">
        <v>0</v>
      </c>
      <c r="K7695" s="236">
        <v>0</v>
      </c>
      <c r="L7695" s="236">
        <v>0</v>
      </c>
      <c r="M7695" s="236">
        <v>0</v>
      </c>
      <c r="N7695" s="236">
        <v>0</v>
      </c>
      <c r="O7695" s="236">
        <v>0</v>
      </c>
      <c r="P7695" s="236">
        <v>0</v>
      </c>
      <c r="Q7695" s="236">
        <v>0</v>
      </c>
      <c r="R7695" s="16">
        <f t="shared" si="18"/>
        <v>65969.400000000009</v>
      </c>
      <c r="S7695" s="236">
        <v>1</v>
      </c>
      <c r="T7695" s="387" t="s">
        <v>9133</v>
      </c>
      <c r="U7695" s="236" t="s">
        <v>11267</v>
      </c>
      <c r="V7695" s="388" t="s">
        <v>199</v>
      </c>
    </row>
    <row r="7696" spans="1:22" s="1" customFormat="1" ht="56.25" x14ac:dyDescent="0.3">
      <c r="A7696" s="16">
        <v>7691</v>
      </c>
      <c r="B7696" s="236" t="s">
        <v>17332</v>
      </c>
      <c r="C7696" s="236" t="s">
        <v>17335</v>
      </c>
      <c r="D7696" s="236" t="s">
        <v>1501</v>
      </c>
      <c r="E7696" s="236" t="s">
        <v>17336</v>
      </c>
      <c r="F7696" s="236"/>
      <c r="G7696" s="236" t="s">
        <v>1493</v>
      </c>
      <c r="H7696" s="513">
        <v>35111.107500000006</v>
      </c>
      <c r="I7696" s="513">
        <v>1</v>
      </c>
      <c r="J7696" s="236">
        <v>0</v>
      </c>
      <c r="K7696" s="236">
        <v>0</v>
      </c>
      <c r="L7696" s="236">
        <v>0</v>
      </c>
      <c r="M7696" s="236">
        <v>0</v>
      </c>
      <c r="N7696" s="236">
        <v>0</v>
      </c>
      <c r="O7696" s="236">
        <v>0</v>
      </c>
      <c r="P7696" s="236">
        <v>0</v>
      </c>
      <c r="Q7696" s="236">
        <v>0</v>
      </c>
      <c r="R7696" s="16">
        <f t="shared" si="18"/>
        <v>35111.107500000006</v>
      </c>
      <c r="S7696" s="236">
        <v>1</v>
      </c>
      <c r="T7696" s="387" t="s">
        <v>9133</v>
      </c>
      <c r="U7696" s="236" t="s">
        <v>11267</v>
      </c>
      <c r="V7696" s="388" t="s">
        <v>199</v>
      </c>
    </row>
    <row r="7697" spans="1:22" s="1" customFormat="1" ht="56.25" x14ac:dyDescent="0.3">
      <c r="A7697" s="16">
        <v>7692</v>
      </c>
      <c r="B7697" s="236" t="s">
        <v>792</v>
      </c>
      <c r="C7697" s="236" t="s">
        <v>2330</v>
      </c>
      <c r="D7697" s="236" t="s">
        <v>2331</v>
      </c>
      <c r="E7697" s="236" t="s">
        <v>17337</v>
      </c>
      <c r="F7697" s="236"/>
      <c r="G7697" s="236" t="s">
        <v>1493</v>
      </c>
      <c r="H7697" s="513">
        <v>23064.552000000003</v>
      </c>
      <c r="I7697" s="513">
        <v>2</v>
      </c>
      <c r="J7697" s="236">
        <v>0</v>
      </c>
      <c r="K7697" s="236">
        <v>0</v>
      </c>
      <c r="L7697" s="236">
        <v>0</v>
      </c>
      <c r="M7697" s="236">
        <v>0</v>
      </c>
      <c r="N7697" s="236">
        <v>0</v>
      </c>
      <c r="O7697" s="236">
        <v>0</v>
      </c>
      <c r="P7697" s="236">
        <v>0</v>
      </c>
      <c r="Q7697" s="236">
        <v>0</v>
      </c>
      <c r="R7697" s="16">
        <f t="shared" si="18"/>
        <v>23064.552000000003</v>
      </c>
      <c r="S7697" s="236">
        <v>2</v>
      </c>
      <c r="T7697" s="387" t="s">
        <v>9133</v>
      </c>
      <c r="U7697" s="236" t="s">
        <v>83</v>
      </c>
      <c r="V7697" s="388" t="s">
        <v>199</v>
      </c>
    </row>
    <row r="7698" spans="1:22" s="1" customFormat="1" ht="56.25" x14ac:dyDescent="0.3">
      <c r="A7698" s="16">
        <v>7693</v>
      </c>
      <c r="B7698" s="236" t="s">
        <v>792</v>
      </c>
      <c r="C7698" s="236" t="s">
        <v>793</v>
      </c>
      <c r="D7698" s="236" t="s">
        <v>794</v>
      </c>
      <c r="E7698" s="236" t="s">
        <v>17338</v>
      </c>
      <c r="F7698" s="236"/>
      <c r="G7698" s="236" t="s">
        <v>1493</v>
      </c>
      <c r="H7698" s="513">
        <v>41574.613500000007</v>
      </c>
      <c r="I7698" s="513">
        <v>1</v>
      </c>
      <c r="J7698" s="236">
        <v>0</v>
      </c>
      <c r="K7698" s="236">
        <v>0</v>
      </c>
      <c r="L7698" s="236">
        <v>0</v>
      </c>
      <c r="M7698" s="236">
        <v>0</v>
      </c>
      <c r="N7698" s="236">
        <v>0</v>
      </c>
      <c r="O7698" s="236">
        <v>0</v>
      </c>
      <c r="P7698" s="236">
        <v>0</v>
      </c>
      <c r="Q7698" s="236">
        <v>0</v>
      </c>
      <c r="R7698" s="16">
        <f t="shared" si="18"/>
        <v>41574.613500000007</v>
      </c>
      <c r="S7698" s="236">
        <v>1</v>
      </c>
      <c r="T7698" s="387" t="s">
        <v>9133</v>
      </c>
      <c r="U7698" s="236" t="s">
        <v>83</v>
      </c>
      <c r="V7698" s="388" t="s">
        <v>199</v>
      </c>
    </row>
    <row r="7699" spans="1:22" s="1" customFormat="1" ht="56.25" x14ac:dyDescent="0.3">
      <c r="A7699" s="16">
        <v>7694</v>
      </c>
      <c r="B7699" s="236" t="s">
        <v>17339</v>
      </c>
      <c r="C7699" s="236" t="s">
        <v>17340</v>
      </c>
      <c r="D7699" s="236" t="s">
        <v>10975</v>
      </c>
      <c r="E7699" s="236" t="s">
        <v>17341</v>
      </c>
      <c r="F7699" s="236"/>
      <c r="G7699" s="236" t="s">
        <v>1493</v>
      </c>
      <c r="H7699" s="513">
        <v>31000.767000000003</v>
      </c>
      <c r="I7699" s="513">
        <v>1</v>
      </c>
      <c r="J7699" s="236">
        <v>0</v>
      </c>
      <c r="K7699" s="236">
        <v>0</v>
      </c>
      <c r="L7699" s="236">
        <v>0</v>
      </c>
      <c r="M7699" s="236">
        <v>0</v>
      </c>
      <c r="N7699" s="236">
        <v>0</v>
      </c>
      <c r="O7699" s="236">
        <v>0</v>
      </c>
      <c r="P7699" s="236">
        <v>0</v>
      </c>
      <c r="Q7699" s="236">
        <v>0</v>
      </c>
      <c r="R7699" s="16">
        <f t="shared" si="18"/>
        <v>31000.767000000003</v>
      </c>
      <c r="S7699" s="236">
        <v>1</v>
      </c>
      <c r="T7699" s="387" t="s">
        <v>9133</v>
      </c>
      <c r="U7699" s="236" t="s">
        <v>83</v>
      </c>
      <c r="V7699" s="388" t="s">
        <v>199</v>
      </c>
    </row>
    <row r="7700" spans="1:22" s="1" customFormat="1" ht="56.25" x14ac:dyDescent="0.3">
      <c r="A7700" s="16">
        <v>7695</v>
      </c>
      <c r="B7700" s="236" t="s">
        <v>5596</v>
      </c>
      <c r="C7700" s="236" t="s">
        <v>5597</v>
      </c>
      <c r="D7700" s="236" t="s">
        <v>5598</v>
      </c>
      <c r="E7700" s="236" t="s">
        <v>5599</v>
      </c>
      <c r="F7700" s="236"/>
      <c r="G7700" s="236" t="s">
        <v>1493</v>
      </c>
      <c r="H7700" s="513">
        <v>210844.788</v>
      </c>
      <c r="I7700" s="513">
        <v>4</v>
      </c>
      <c r="J7700" s="236">
        <v>0</v>
      </c>
      <c r="K7700" s="236">
        <v>0</v>
      </c>
      <c r="L7700" s="236">
        <v>0</v>
      </c>
      <c r="M7700" s="236">
        <v>0</v>
      </c>
      <c r="N7700" s="236">
        <v>0</v>
      </c>
      <c r="O7700" s="236">
        <v>0</v>
      </c>
      <c r="P7700" s="236">
        <v>0</v>
      </c>
      <c r="Q7700" s="236">
        <v>0</v>
      </c>
      <c r="R7700" s="16">
        <f t="shared" si="18"/>
        <v>210844.788</v>
      </c>
      <c r="S7700" s="236">
        <v>4</v>
      </c>
      <c r="T7700" s="387" t="s">
        <v>9133</v>
      </c>
      <c r="U7700" s="236" t="s">
        <v>83</v>
      </c>
      <c r="V7700" s="388" t="s">
        <v>199</v>
      </c>
    </row>
    <row r="7701" spans="1:22" s="1" customFormat="1" ht="56.25" x14ac:dyDescent="0.3">
      <c r="A7701" s="16">
        <v>7696</v>
      </c>
      <c r="B7701" s="236" t="s">
        <v>5596</v>
      </c>
      <c r="C7701" s="236" t="s">
        <v>17342</v>
      </c>
      <c r="D7701" s="236" t="s">
        <v>17343</v>
      </c>
      <c r="E7701" s="236" t="s">
        <v>17344</v>
      </c>
      <c r="F7701" s="236"/>
      <c r="G7701" s="236" t="s">
        <v>1493</v>
      </c>
      <c r="H7701" s="513">
        <v>61110</v>
      </c>
      <c r="I7701" s="513">
        <v>2</v>
      </c>
      <c r="J7701" s="236">
        <v>0</v>
      </c>
      <c r="K7701" s="236">
        <v>0</v>
      </c>
      <c r="L7701" s="236">
        <v>0</v>
      </c>
      <c r="M7701" s="236">
        <v>0</v>
      </c>
      <c r="N7701" s="236">
        <v>0</v>
      </c>
      <c r="O7701" s="236">
        <v>0</v>
      </c>
      <c r="P7701" s="236">
        <v>0</v>
      </c>
      <c r="Q7701" s="236">
        <v>0</v>
      </c>
      <c r="R7701" s="16">
        <f t="shared" si="18"/>
        <v>61110</v>
      </c>
      <c r="S7701" s="236">
        <v>2</v>
      </c>
      <c r="T7701" s="387" t="s">
        <v>9133</v>
      </c>
      <c r="U7701" s="236" t="s">
        <v>83</v>
      </c>
      <c r="V7701" s="388" t="s">
        <v>199</v>
      </c>
    </row>
    <row r="7702" spans="1:22" s="1" customFormat="1" ht="56.25" x14ac:dyDescent="0.3">
      <c r="A7702" s="16">
        <v>7697</v>
      </c>
      <c r="B7702" s="236" t="s">
        <v>66</v>
      </c>
      <c r="C7702" s="236" t="s">
        <v>67</v>
      </c>
      <c r="D7702" s="236" t="s">
        <v>91</v>
      </c>
      <c r="E7702" s="236" t="s">
        <v>11321</v>
      </c>
      <c r="F7702" s="236"/>
      <c r="G7702" s="236" t="s">
        <v>1493</v>
      </c>
      <c r="H7702" s="513">
        <v>3243595.173</v>
      </c>
      <c r="I7702" s="513">
        <v>1</v>
      </c>
      <c r="J7702" s="236">
        <v>0</v>
      </c>
      <c r="K7702" s="236">
        <v>0</v>
      </c>
      <c r="L7702" s="236">
        <v>0</v>
      </c>
      <c r="M7702" s="236">
        <v>0</v>
      </c>
      <c r="N7702" s="236">
        <v>0</v>
      </c>
      <c r="O7702" s="236">
        <v>0</v>
      </c>
      <c r="P7702" s="236">
        <v>0</v>
      </c>
      <c r="Q7702" s="236">
        <v>0</v>
      </c>
      <c r="R7702" s="16">
        <f t="shared" si="18"/>
        <v>3243595.173</v>
      </c>
      <c r="S7702" s="236">
        <v>1</v>
      </c>
      <c r="T7702" s="387" t="s">
        <v>9133</v>
      </c>
      <c r="U7702" s="236" t="s">
        <v>61</v>
      </c>
      <c r="V7702" s="388" t="s">
        <v>199</v>
      </c>
    </row>
    <row r="7703" spans="1:22" s="1" customFormat="1" ht="56.25" x14ac:dyDescent="0.3">
      <c r="A7703" s="16">
        <v>7698</v>
      </c>
      <c r="B7703" s="236" t="s">
        <v>17345</v>
      </c>
      <c r="C7703" s="236" t="s">
        <v>17346</v>
      </c>
      <c r="D7703" s="236" t="s">
        <v>1501</v>
      </c>
      <c r="E7703" s="236" t="s">
        <v>17347</v>
      </c>
      <c r="F7703" s="236"/>
      <c r="G7703" s="236" t="s">
        <v>1493</v>
      </c>
      <c r="H7703" s="513">
        <v>55800.496500000001</v>
      </c>
      <c r="I7703" s="513">
        <v>1</v>
      </c>
      <c r="J7703" s="236">
        <v>0</v>
      </c>
      <c r="K7703" s="236">
        <v>0</v>
      </c>
      <c r="L7703" s="236">
        <v>0</v>
      </c>
      <c r="M7703" s="236">
        <v>0</v>
      </c>
      <c r="N7703" s="236">
        <v>0</v>
      </c>
      <c r="O7703" s="236">
        <v>0</v>
      </c>
      <c r="P7703" s="236">
        <v>0</v>
      </c>
      <c r="Q7703" s="236">
        <v>0</v>
      </c>
      <c r="R7703" s="16">
        <f t="shared" si="18"/>
        <v>55800.496500000001</v>
      </c>
      <c r="S7703" s="236">
        <v>1</v>
      </c>
      <c r="T7703" s="387" t="s">
        <v>9133</v>
      </c>
      <c r="U7703" s="236" t="s">
        <v>11267</v>
      </c>
      <c r="V7703" s="388" t="s">
        <v>199</v>
      </c>
    </row>
    <row r="7704" spans="1:22" s="1" customFormat="1" ht="56.25" x14ac:dyDescent="0.3">
      <c r="A7704" s="16">
        <v>7699</v>
      </c>
      <c r="B7704" s="236" t="s">
        <v>17348</v>
      </c>
      <c r="C7704" s="236" t="s">
        <v>17349</v>
      </c>
      <c r="D7704" s="236" t="s">
        <v>17350</v>
      </c>
      <c r="E7704" s="236" t="s">
        <v>17351</v>
      </c>
      <c r="F7704" s="236"/>
      <c r="G7704" s="236" t="s">
        <v>1493</v>
      </c>
      <c r="H7704" s="513">
        <v>60867.775500000003</v>
      </c>
      <c r="I7704" s="513">
        <v>1</v>
      </c>
      <c r="J7704" s="236">
        <v>0</v>
      </c>
      <c r="K7704" s="236">
        <v>0</v>
      </c>
      <c r="L7704" s="236">
        <v>0</v>
      </c>
      <c r="M7704" s="236">
        <v>0</v>
      </c>
      <c r="N7704" s="236">
        <v>0</v>
      </c>
      <c r="O7704" s="236">
        <v>0</v>
      </c>
      <c r="P7704" s="236">
        <v>0</v>
      </c>
      <c r="Q7704" s="236">
        <v>0</v>
      </c>
      <c r="R7704" s="16">
        <f t="shared" si="18"/>
        <v>60867.775500000003</v>
      </c>
      <c r="S7704" s="236">
        <v>1</v>
      </c>
      <c r="T7704" s="387" t="s">
        <v>9133</v>
      </c>
      <c r="U7704" s="236" t="s">
        <v>83</v>
      </c>
      <c r="V7704" s="388" t="s">
        <v>199</v>
      </c>
    </row>
    <row r="7705" spans="1:22" s="1" customFormat="1" ht="56.25" x14ac:dyDescent="0.3">
      <c r="A7705" s="16">
        <v>7700</v>
      </c>
      <c r="B7705" s="236" t="s">
        <v>17348</v>
      </c>
      <c r="C7705" s="236" t="s">
        <v>17349</v>
      </c>
      <c r="D7705" s="236" t="s">
        <v>17350</v>
      </c>
      <c r="E7705" s="236" t="s">
        <v>17351</v>
      </c>
      <c r="F7705" s="236"/>
      <c r="G7705" s="236" t="s">
        <v>1493</v>
      </c>
      <c r="H7705" s="513">
        <v>60867.775500000003</v>
      </c>
      <c r="I7705" s="513">
        <v>1</v>
      </c>
      <c r="J7705" s="236">
        <v>0</v>
      </c>
      <c r="K7705" s="236">
        <v>0</v>
      </c>
      <c r="L7705" s="236">
        <v>0</v>
      </c>
      <c r="M7705" s="236">
        <v>0</v>
      </c>
      <c r="N7705" s="236">
        <v>0</v>
      </c>
      <c r="O7705" s="236">
        <v>0</v>
      </c>
      <c r="P7705" s="236">
        <v>0</v>
      </c>
      <c r="Q7705" s="236">
        <v>0</v>
      </c>
      <c r="R7705" s="16">
        <f t="shared" si="18"/>
        <v>60867.775500000003</v>
      </c>
      <c r="S7705" s="236">
        <v>1</v>
      </c>
      <c r="T7705" s="387" t="s">
        <v>9133</v>
      </c>
      <c r="U7705" s="236" t="s">
        <v>83</v>
      </c>
      <c r="V7705" s="388" t="s">
        <v>199</v>
      </c>
    </row>
    <row r="7706" spans="1:22" s="1" customFormat="1" ht="56.25" x14ac:dyDescent="0.3">
      <c r="A7706" s="16">
        <v>7701</v>
      </c>
      <c r="B7706" s="236" t="s">
        <v>17348</v>
      </c>
      <c r="C7706" s="236" t="s">
        <v>17349</v>
      </c>
      <c r="D7706" s="236" t="s">
        <v>17350</v>
      </c>
      <c r="E7706" s="236" t="s">
        <v>17351</v>
      </c>
      <c r="F7706" s="236"/>
      <c r="G7706" s="236" t="s">
        <v>1493</v>
      </c>
      <c r="H7706" s="513">
        <v>60867.775500000003</v>
      </c>
      <c r="I7706" s="513">
        <v>1</v>
      </c>
      <c r="J7706" s="236">
        <v>0</v>
      </c>
      <c r="K7706" s="236">
        <v>0</v>
      </c>
      <c r="L7706" s="236">
        <v>0</v>
      </c>
      <c r="M7706" s="236">
        <v>0</v>
      </c>
      <c r="N7706" s="236">
        <v>0</v>
      </c>
      <c r="O7706" s="236">
        <v>0</v>
      </c>
      <c r="P7706" s="236">
        <v>0</v>
      </c>
      <c r="Q7706" s="236">
        <v>0</v>
      </c>
      <c r="R7706" s="16">
        <f t="shared" si="18"/>
        <v>60867.775500000003</v>
      </c>
      <c r="S7706" s="236">
        <v>1</v>
      </c>
      <c r="T7706" s="387" t="s">
        <v>9133</v>
      </c>
      <c r="U7706" s="236" t="s">
        <v>83</v>
      </c>
      <c r="V7706" s="388" t="s">
        <v>199</v>
      </c>
    </row>
    <row r="7707" spans="1:22" s="1" customFormat="1" ht="56.25" x14ac:dyDescent="0.3">
      <c r="A7707" s="16">
        <v>7702</v>
      </c>
      <c r="B7707" s="236" t="s">
        <v>17348</v>
      </c>
      <c r="C7707" s="236" t="s">
        <v>17349</v>
      </c>
      <c r="D7707" s="236" t="s">
        <v>17350</v>
      </c>
      <c r="E7707" s="236" t="s">
        <v>17351</v>
      </c>
      <c r="F7707" s="236"/>
      <c r="G7707" s="236" t="s">
        <v>1493</v>
      </c>
      <c r="H7707" s="513">
        <v>60867.775500000003</v>
      </c>
      <c r="I7707" s="513">
        <v>1</v>
      </c>
      <c r="J7707" s="236">
        <v>0</v>
      </c>
      <c r="K7707" s="236">
        <v>0</v>
      </c>
      <c r="L7707" s="236">
        <v>0</v>
      </c>
      <c r="M7707" s="236">
        <v>0</v>
      </c>
      <c r="N7707" s="236">
        <v>0</v>
      </c>
      <c r="O7707" s="236">
        <v>0</v>
      </c>
      <c r="P7707" s="236">
        <v>0</v>
      </c>
      <c r="Q7707" s="236">
        <v>0</v>
      </c>
      <c r="R7707" s="16">
        <f t="shared" si="18"/>
        <v>60867.775500000003</v>
      </c>
      <c r="S7707" s="236">
        <v>1</v>
      </c>
      <c r="T7707" s="387" t="s">
        <v>9133</v>
      </c>
      <c r="U7707" s="236" t="s">
        <v>83</v>
      </c>
      <c r="V7707" s="388" t="s">
        <v>199</v>
      </c>
    </row>
    <row r="7708" spans="1:22" s="1" customFormat="1" ht="56.25" x14ac:dyDescent="0.3">
      <c r="A7708" s="16">
        <v>7703</v>
      </c>
      <c r="B7708" s="236" t="s">
        <v>17348</v>
      </c>
      <c r="C7708" s="236" t="s">
        <v>17349</v>
      </c>
      <c r="D7708" s="236" t="s">
        <v>17350</v>
      </c>
      <c r="E7708" s="236" t="s">
        <v>17351</v>
      </c>
      <c r="F7708" s="236"/>
      <c r="G7708" s="236" t="s">
        <v>1493</v>
      </c>
      <c r="H7708" s="513">
        <v>60867.775500000003</v>
      </c>
      <c r="I7708" s="513">
        <v>1</v>
      </c>
      <c r="J7708" s="236">
        <v>0</v>
      </c>
      <c r="K7708" s="236">
        <v>0</v>
      </c>
      <c r="L7708" s="236">
        <v>0</v>
      </c>
      <c r="M7708" s="236">
        <v>0</v>
      </c>
      <c r="N7708" s="236">
        <v>0</v>
      </c>
      <c r="O7708" s="236">
        <v>0</v>
      </c>
      <c r="P7708" s="236">
        <v>0</v>
      </c>
      <c r="Q7708" s="236">
        <v>0</v>
      </c>
      <c r="R7708" s="16">
        <f t="shared" si="18"/>
        <v>60867.775500000003</v>
      </c>
      <c r="S7708" s="236">
        <v>1</v>
      </c>
      <c r="T7708" s="387" t="s">
        <v>9133</v>
      </c>
      <c r="U7708" s="236" t="s">
        <v>83</v>
      </c>
      <c r="V7708" s="388" t="s">
        <v>199</v>
      </c>
    </row>
    <row r="7709" spans="1:22" s="1" customFormat="1" ht="56.25" x14ac:dyDescent="0.3">
      <c r="A7709" s="16">
        <v>7704</v>
      </c>
      <c r="B7709" s="236" t="s">
        <v>11322</v>
      </c>
      <c r="C7709" s="236" t="s">
        <v>11323</v>
      </c>
      <c r="D7709" s="236" t="s">
        <v>11324</v>
      </c>
      <c r="E7709" s="236" t="s">
        <v>11325</v>
      </c>
      <c r="F7709" s="236"/>
      <c r="G7709" s="236" t="s">
        <v>1493</v>
      </c>
      <c r="H7709" s="513">
        <v>1363847.331</v>
      </c>
      <c r="I7709" s="513">
        <v>1</v>
      </c>
      <c r="J7709" s="236">
        <v>0</v>
      </c>
      <c r="K7709" s="236">
        <v>0</v>
      </c>
      <c r="L7709" s="236">
        <v>0</v>
      </c>
      <c r="M7709" s="236">
        <v>0</v>
      </c>
      <c r="N7709" s="236">
        <v>0</v>
      </c>
      <c r="O7709" s="236">
        <v>0</v>
      </c>
      <c r="P7709" s="236">
        <v>0</v>
      </c>
      <c r="Q7709" s="236">
        <v>0</v>
      </c>
      <c r="R7709" s="16">
        <f t="shared" si="18"/>
        <v>1363847.331</v>
      </c>
      <c r="S7709" s="236">
        <v>1</v>
      </c>
      <c r="T7709" s="387" t="s">
        <v>9133</v>
      </c>
      <c r="U7709" s="236" t="s">
        <v>83</v>
      </c>
      <c r="V7709" s="388" t="s">
        <v>199</v>
      </c>
    </row>
    <row r="7710" spans="1:22" s="1" customFormat="1" ht="56.25" x14ac:dyDescent="0.3">
      <c r="A7710" s="16">
        <v>7705</v>
      </c>
      <c r="B7710" s="236" t="s">
        <v>11326</v>
      </c>
      <c r="C7710" s="236" t="s">
        <v>4677</v>
      </c>
      <c r="D7710" s="236" t="s">
        <v>4678</v>
      </c>
      <c r="E7710" s="236" t="s">
        <v>17352</v>
      </c>
      <c r="F7710" s="236"/>
      <c r="G7710" s="236" t="s">
        <v>1493</v>
      </c>
      <c r="H7710" s="513">
        <v>98570</v>
      </c>
      <c r="I7710" s="513">
        <v>2</v>
      </c>
      <c r="J7710" s="236">
        <v>0</v>
      </c>
      <c r="K7710" s="236">
        <v>0</v>
      </c>
      <c r="L7710" s="236">
        <v>0</v>
      </c>
      <c r="M7710" s="236">
        <v>0</v>
      </c>
      <c r="N7710" s="236">
        <v>0</v>
      </c>
      <c r="O7710" s="236">
        <v>0</v>
      </c>
      <c r="P7710" s="236">
        <v>0</v>
      </c>
      <c r="Q7710" s="236">
        <v>0</v>
      </c>
      <c r="R7710" s="16">
        <f t="shared" si="18"/>
        <v>98570</v>
      </c>
      <c r="S7710" s="236">
        <v>2</v>
      </c>
      <c r="T7710" s="387" t="s">
        <v>9133</v>
      </c>
      <c r="U7710" s="236" t="s">
        <v>83</v>
      </c>
      <c r="V7710" s="388" t="s">
        <v>199</v>
      </c>
    </row>
    <row r="7711" spans="1:22" s="1" customFormat="1" ht="56.25" x14ac:dyDescent="0.3">
      <c r="A7711" s="16">
        <v>7706</v>
      </c>
      <c r="B7711" s="236" t="s">
        <v>263</v>
      </c>
      <c r="C7711" s="236" t="s">
        <v>11327</v>
      </c>
      <c r="D7711" s="236" t="s">
        <v>11328</v>
      </c>
      <c r="E7711" s="236" t="s">
        <v>17353</v>
      </c>
      <c r="F7711" s="236"/>
      <c r="G7711" s="236" t="s">
        <v>1493</v>
      </c>
      <c r="H7711" s="513">
        <v>22611.014999999999</v>
      </c>
      <c r="I7711" s="513">
        <v>5</v>
      </c>
      <c r="J7711" s="236">
        <v>0</v>
      </c>
      <c r="K7711" s="236">
        <v>0</v>
      </c>
      <c r="L7711" s="236">
        <v>0</v>
      </c>
      <c r="M7711" s="236">
        <v>0</v>
      </c>
      <c r="N7711" s="236">
        <v>0</v>
      </c>
      <c r="O7711" s="236">
        <v>0</v>
      </c>
      <c r="P7711" s="236">
        <v>0</v>
      </c>
      <c r="Q7711" s="236">
        <v>0</v>
      </c>
      <c r="R7711" s="16">
        <f t="shared" si="18"/>
        <v>22611.014999999999</v>
      </c>
      <c r="S7711" s="236">
        <v>5</v>
      </c>
      <c r="T7711" s="387" t="s">
        <v>9133</v>
      </c>
      <c r="U7711" s="236" t="s">
        <v>11267</v>
      </c>
      <c r="V7711" s="388" t="s">
        <v>199</v>
      </c>
    </row>
    <row r="7712" spans="1:22" s="1" customFormat="1" ht="56.25" x14ac:dyDescent="0.3">
      <c r="A7712" s="16">
        <v>7707</v>
      </c>
      <c r="B7712" s="236" t="s">
        <v>263</v>
      </c>
      <c r="C7712" s="236" t="s">
        <v>11329</v>
      </c>
      <c r="D7712" s="236" t="s">
        <v>11330</v>
      </c>
      <c r="E7712" s="236" t="s">
        <v>17354</v>
      </c>
      <c r="F7712" s="236"/>
      <c r="G7712" s="236" t="s">
        <v>1493</v>
      </c>
      <c r="H7712" s="513">
        <v>34488.289499999999</v>
      </c>
      <c r="I7712" s="513">
        <v>1</v>
      </c>
      <c r="J7712" s="236">
        <v>0</v>
      </c>
      <c r="K7712" s="236">
        <v>0</v>
      </c>
      <c r="L7712" s="236">
        <v>0</v>
      </c>
      <c r="M7712" s="236">
        <v>0</v>
      </c>
      <c r="N7712" s="236">
        <v>0</v>
      </c>
      <c r="O7712" s="236">
        <v>0</v>
      </c>
      <c r="P7712" s="236">
        <v>0</v>
      </c>
      <c r="Q7712" s="236">
        <v>0</v>
      </c>
      <c r="R7712" s="16">
        <f t="shared" si="18"/>
        <v>34488.289499999999</v>
      </c>
      <c r="S7712" s="236">
        <v>1</v>
      </c>
      <c r="T7712" s="387" t="s">
        <v>9133</v>
      </c>
      <c r="U7712" s="236" t="s">
        <v>11267</v>
      </c>
      <c r="V7712" s="388" t="s">
        <v>199</v>
      </c>
    </row>
    <row r="7713" spans="1:22" s="1" customFormat="1" ht="56.25" x14ac:dyDescent="0.3">
      <c r="A7713" s="16">
        <v>7708</v>
      </c>
      <c r="B7713" s="236" t="s">
        <v>263</v>
      </c>
      <c r="C7713" s="236" t="s">
        <v>11276</v>
      </c>
      <c r="D7713" s="236" t="s">
        <v>11277</v>
      </c>
      <c r="E7713" s="236" t="s">
        <v>17355</v>
      </c>
      <c r="F7713" s="236"/>
      <c r="G7713" s="236" t="s">
        <v>1493</v>
      </c>
      <c r="H7713" s="513">
        <v>5321.4105000000009</v>
      </c>
      <c r="I7713" s="513">
        <v>1</v>
      </c>
      <c r="J7713" s="236">
        <v>0</v>
      </c>
      <c r="K7713" s="236">
        <v>0</v>
      </c>
      <c r="L7713" s="236">
        <v>0</v>
      </c>
      <c r="M7713" s="236">
        <v>0</v>
      </c>
      <c r="N7713" s="236">
        <v>0</v>
      </c>
      <c r="O7713" s="236">
        <v>0</v>
      </c>
      <c r="P7713" s="236">
        <v>0</v>
      </c>
      <c r="Q7713" s="236">
        <v>0</v>
      </c>
      <c r="R7713" s="16">
        <f t="shared" si="18"/>
        <v>5321.4105000000009</v>
      </c>
      <c r="S7713" s="236">
        <v>1</v>
      </c>
      <c r="T7713" s="387" t="s">
        <v>9133</v>
      </c>
      <c r="U7713" s="236" t="s">
        <v>11267</v>
      </c>
      <c r="V7713" s="388" t="s">
        <v>199</v>
      </c>
    </row>
    <row r="7714" spans="1:22" s="1" customFormat="1" ht="56.25" x14ac:dyDescent="0.3">
      <c r="A7714" s="16">
        <v>7709</v>
      </c>
      <c r="B7714" s="236" t="s">
        <v>263</v>
      </c>
      <c r="C7714" s="236" t="s">
        <v>583</v>
      </c>
      <c r="D7714" s="236" t="s">
        <v>584</v>
      </c>
      <c r="E7714" s="236" t="s">
        <v>17356</v>
      </c>
      <c r="F7714" s="236"/>
      <c r="G7714" s="236" t="s">
        <v>1493</v>
      </c>
      <c r="H7714" s="513">
        <v>50338.533000000003</v>
      </c>
      <c r="I7714" s="513">
        <v>1</v>
      </c>
      <c r="J7714" s="236">
        <v>0</v>
      </c>
      <c r="K7714" s="236">
        <v>0</v>
      </c>
      <c r="L7714" s="236">
        <v>0</v>
      </c>
      <c r="M7714" s="236">
        <v>0</v>
      </c>
      <c r="N7714" s="236">
        <v>0</v>
      </c>
      <c r="O7714" s="236">
        <v>0</v>
      </c>
      <c r="P7714" s="236">
        <v>0</v>
      </c>
      <c r="Q7714" s="236">
        <v>0</v>
      </c>
      <c r="R7714" s="16">
        <f t="shared" si="18"/>
        <v>50338.533000000003</v>
      </c>
      <c r="S7714" s="236">
        <v>1</v>
      </c>
      <c r="T7714" s="387" t="s">
        <v>9133</v>
      </c>
      <c r="U7714" s="236" t="s">
        <v>11267</v>
      </c>
      <c r="V7714" s="388" t="s">
        <v>199</v>
      </c>
    </row>
    <row r="7715" spans="1:22" s="1" customFormat="1" ht="56.25" x14ac:dyDescent="0.3">
      <c r="A7715" s="16">
        <v>7710</v>
      </c>
      <c r="B7715" s="236" t="s">
        <v>263</v>
      </c>
      <c r="C7715" s="236" t="s">
        <v>11329</v>
      </c>
      <c r="D7715" s="236" t="s">
        <v>11330</v>
      </c>
      <c r="E7715" s="236" t="s">
        <v>17357</v>
      </c>
      <c r="F7715" s="236"/>
      <c r="G7715" s="236" t="s">
        <v>1493</v>
      </c>
      <c r="H7715" s="513">
        <v>34488.289499999999</v>
      </c>
      <c r="I7715" s="513">
        <v>1</v>
      </c>
      <c r="J7715" s="236">
        <v>0</v>
      </c>
      <c r="K7715" s="236">
        <v>0</v>
      </c>
      <c r="L7715" s="236">
        <v>0</v>
      </c>
      <c r="M7715" s="236">
        <v>0</v>
      </c>
      <c r="N7715" s="236">
        <v>0</v>
      </c>
      <c r="O7715" s="236">
        <v>0</v>
      </c>
      <c r="P7715" s="236">
        <v>0</v>
      </c>
      <c r="Q7715" s="236">
        <v>0</v>
      </c>
      <c r="R7715" s="16">
        <f t="shared" si="18"/>
        <v>34488.289499999999</v>
      </c>
      <c r="S7715" s="236">
        <v>1</v>
      </c>
      <c r="T7715" s="387" t="s">
        <v>9133</v>
      </c>
      <c r="U7715" s="236" t="s">
        <v>11267</v>
      </c>
      <c r="V7715" s="388" t="s">
        <v>199</v>
      </c>
    </row>
    <row r="7716" spans="1:22" s="1" customFormat="1" ht="56.25" x14ac:dyDescent="0.3">
      <c r="A7716" s="16">
        <v>7711</v>
      </c>
      <c r="B7716" s="236" t="s">
        <v>263</v>
      </c>
      <c r="C7716" s="236" t="s">
        <v>11276</v>
      </c>
      <c r="D7716" s="236" t="s">
        <v>11277</v>
      </c>
      <c r="E7716" s="236" t="s">
        <v>17358</v>
      </c>
      <c r="F7716" s="236"/>
      <c r="G7716" s="236" t="s">
        <v>1493</v>
      </c>
      <c r="H7716" s="513">
        <v>5321.4105000000009</v>
      </c>
      <c r="I7716" s="513">
        <v>1</v>
      </c>
      <c r="J7716" s="236">
        <v>0</v>
      </c>
      <c r="K7716" s="236">
        <v>0</v>
      </c>
      <c r="L7716" s="236">
        <v>0</v>
      </c>
      <c r="M7716" s="236">
        <v>0</v>
      </c>
      <c r="N7716" s="236">
        <v>0</v>
      </c>
      <c r="O7716" s="236">
        <v>0</v>
      </c>
      <c r="P7716" s="236">
        <v>0</v>
      </c>
      <c r="Q7716" s="236">
        <v>0</v>
      </c>
      <c r="R7716" s="16">
        <f t="shared" si="18"/>
        <v>5321.4105000000009</v>
      </c>
      <c r="S7716" s="236">
        <v>1</v>
      </c>
      <c r="T7716" s="387" t="s">
        <v>9133</v>
      </c>
      <c r="U7716" s="236" t="s">
        <v>11267</v>
      </c>
      <c r="V7716" s="388" t="s">
        <v>199</v>
      </c>
    </row>
    <row r="7717" spans="1:22" s="1" customFormat="1" ht="56.25" x14ac:dyDescent="0.3">
      <c r="A7717" s="16">
        <v>7712</v>
      </c>
      <c r="B7717" s="236" t="s">
        <v>263</v>
      </c>
      <c r="C7717" s="236" t="s">
        <v>16693</v>
      </c>
      <c r="D7717" s="236" t="s">
        <v>16694</v>
      </c>
      <c r="E7717" s="236" t="s">
        <v>17354</v>
      </c>
      <c r="F7717" s="236"/>
      <c r="G7717" s="236" t="s">
        <v>1493</v>
      </c>
      <c r="H7717" s="513">
        <v>45438.372000000003</v>
      </c>
      <c r="I7717" s="513">
        <v>4</v>
      </c>
      <c r="J7717" s="236">
        <v>0</v>
      </c>
      <c r="K7717" s="236">
        <v>0</v>
      </c>
      <c r="L7717" s="236">
        <v>0</v>
      </c>
      <c r="M7717" s="236">
        <v>0</v>
      </c>
      <c r="N7717" s="236">
        <v>0</v>
      </c>
      <c r="O7717" s="236">
        <v>0</v>
      </c>
      <c r="P7717" s="236">
        <v>0</v>
      </c>
      <c r="Q7717" s="236">
        <v>0</v>
      </c>
      <c r="R7717" s="16">
        <f t="shared" si="18"/>
        <v>45438.372000000003</v>
      </c>
      <c r="S7717" s="236">
        <v>4</v>
      </c>
      <c r="T7717" s="387" t="s">
        <v>9133</v>
      </c>
      <c r="U7717" s="236" t="s">
        <v>11267</v>
      </c>
      <c r="V7717" s="388" t="s">
        <v>199</v>
      </c>
    </row>
    <row r="7718" spans="1:22" s="1" customFormat="1" ht="56.25" x14ac:dyDescent="0.3">
      <c r="A7718" s="16">
        <v>7713</v>
      </c>
      <c r="B7718" s="236" t="s">
        <v>263</v>
      </c>
      <c r="C7718" s="236" t="s">
        <v>16693</v>
      </c>
      <c r="D7718" s="236" t="s">
        <v>16694</v>
      </c>
      <c r="E7718" s="236" t="s">
        <v>17359</v>
      </c>
      <c r="F7718" s="236"/>
      <c r="G7718" s="236" t="s">
        <v>1493</v>
      </c>
      <c r="H7718" s="513">
        <v>22719.186000000002</v>
      </c>
      <c r="I7718" s="513">
        <v>2</v>
      </c>
      <c r="J7718" s="236">
        <v>0</v>
      </c>
      <c r="K7718" s="236">
        <v>0</v>
      </c>
      <c r="L7718" s="236">
        <v>0</v>
      </c>
      <c r="M7718" s="236">
        <v>0</v>
      </c>
      <c r="N7718" s="236">
        <v>0</v>
      </c>
      <c r="O7718" s="236">
        <v>0</v>
      </c>
      <c r="P7718" s="236">
        <v>0</v>
      </c>
      <c r="Q7718" s="236">
        <v>0</v>
      </c>
      <c r="R7718" s="16">
        <f t="shared" si="18"/>
        <v>22719.186000000002</v>
      </c>
      <c r="S7718" s="236">
        <v>2</v>
      </c>
      <c r="T7718" s="387" t="s">
        <v>9133</v>
      </c>
      <c r="U7718" s="236" t="s">
        <v>11267</v>
      </c>
      <c r="V7718" s="388" t="s">
        <v>199</v>
      </c>
    </row>
    <row r="7719" spans="1:22" s="1" customFormat="1" ht="56.25" x14ac:dyDescent="0.3">
      <c r="A7719" s="16">
        <v>7714</v>
      </c>
      <c r="B7719" s="236" t="s">
        <v>263</v>
      </c>
      <c r="C7719" s="236" t="s">
        <v>17360</v>
      </c>
      <c r="D7719" s="236" t="s">
        <v>17361</v>
      </c>
      <c r="E7719" s="236" t="s">
        <v>17362</v>
      </c>
      <c r="F7719" s="236"/>
      <c r="G7719" s="236" t="s">
        <v>1493</v>
      </c>
      <c r="H7719" s="513">
        <v>8791.3140000000003</v>
      </c>
      <c r="I7719" s="513">
        <v>2</v>
      </c>
      <c r="J7719" s="236">
        <v>0</v>
      </c>
      <c r="K7719" s="236">
        <v>0</v>
      </c>
      <c r="L7719" s="236">
        <v>0</v>
      </c>
      <c r="M7719" s="236">
        <v>0</v>
      </c>
      <c r="N7719" s="236">
        <v>0</v>
      </c>
      <c r="O7719" s="236">
        <v>0</v>
      </c>
      <c r="P7719" s="236">
        <v>0</v>
      </c>
      <c r="Q7719" s="236">
        <v>0</v>
      </c>
      <c r="R7719" s="16">
        <f t="shared" si="18"/>
        <v>8791.3140000000003</v>
      </c>
      <c r="S7719" s="236">
        <v>2</v>
      </c>
      <c r="T7719" s="387" t="s">
        <v>9133</v>
      </c>
      <c r="U7719" s="236" t="s">
        <v>11267</v>
      </c>
      <c r="V7719" s="388" t="s">
        <v>199</v>
      </c>
    </row>
    <row r="7720" spans="1:22" s="1" customFormat="1" ht="56.25" x14ac:dyDescent="0.3">
      <c r="A7720" s="16">
        <v>7715</v>
      </c>
      <c r="B7720" s="236" t="s">
        <v>263</v>
      </c>
      <c r="C7720" s="236" t="s">
        <v>11329</v>
      </c>
      <c r="D7720" s="236" t="s">
        <v>11330</v>
      </c>
      <c r="E7720" s="236" t="s">
        <v>17363</v>
      </c>
      <c r="F7720" s="236"/>
      <c r="G7720" s="236" t="s">
        <v>1493</v>
      </c>
      <c r="H7720" s="513">
        <v>34488.289499999999</v>
      </c>
      <c r="I7720" s="513">
        <v>1</v>
      </c>
      <c r="J7720" s="236">
        <v>0</v>
      </c>
      <c r="K7720" s="236">
        <v>0</v>
      </c>
      <c r="L7720" s="236">
        <v>0</v>
      </c>
      <c r="M7720" s="236">
        <v>0</v>
      </c>
      <c r="N7720" s="236">
        <v>0</v>
      </c>
      <c r="O7720" s="236">
        <v>0</v>
      </c>
      <c r="P7720" s="236">
        <v>0</v>
      </c>
      <c r="Q7720" s="236">
        <v>0</v>
      </c>
      <c r="R7720" s="16">
        <f t="shared" si="18"/>
        <v>34488.289499999999</v>
      </c>
      <c r="S7720" s="236">
        <v>1</v>
      </c>
      <c r="T7720" s="387" t="s">
        <v>9133</v>
      </c>
      <c r="U7720" s="236" t="s">
        <v>11267</v>
      </c>
      <c r="V7720" s="388" t="s">
        <v>199</v>
      </c>
    </row>
    <row r="7721" spans="1:22" s="1" customFormat="1" ht="56.25" x14ac:dyDescent="0.3">
      <c r="A7721" s="16">
        <v>7716</v>
      </c>
      <c r="B7721" s="236" t="s">
        <v>263</v>
      </c>
      <c r="C7721" s="236" t="s">
        <v>11276</v>
      </c>
      <c r="D7721" s="236" t="s">
        <v>11277</v>
      </c>
      <c r="E7721" s="236" t="s">
        <v>17364</v>
      </c>
      <c r="F7721" s="236"/>
      <c r="G7721" s="236" t="s">
        <v>1493</v>
      </c>
      <c r="H7721" s="513">
        <v>5321.4105000000009</v>
      </c>
      <c r="I7721" s="513">
        <v>1</v>
      </c>
      <c r="J7721" s="236">
        <v>0</v>
      </c>
      <c r="K7721" s="236">
        <v>0</v>
      </c>
      <c r="L7721" s="236">
        <v>0</v>
      </c>
      <c r="M7721" s="236">
        <v>0</v>
      </c>
      <c r="N7721" s="236">
        <v>0</v>
      </c>
      <c r="O7721" s="236">
        <v>0</v>
      </c>
      <c r="P7721" s="236">
        <v>0</v>
      </c>
      <c r="Q7721" s="236">
        <v>0</v>
      </c>
      <c r="R7721" s="16">
        <f t="shared" si="18"/>
        <v>5321.4105000000009</v>
      </c>
      <c r="S7721" s="236">
        <v>1</v>
      </c>
      <c r="T7721" s="387" t="s">
        <v>9133</v>
      </c>
      <c r="U7721" s="236" t="s">
        <v>11267</v>
      </c>
      <c r="V7721" s="388" t="s">
        <v>199</v>
      </c>
    </row>
    <row r="7722" spans="1:22" s="1" customFormat="1" ht="56.25" x14ac:dyDescent="0.3">
      <c r="A7722" s="16">
        <v>7717</v>
      </c>
      <c r="B7722" s="236" t="s">
        <v>263</v>
      </c>
      <c r="C7722" s="236" t="s">
        <v>11276</v>
      </c>
      <c r="D7722" s="236" t="s">
        <v>11277</v>
      </c>
      <c r="E7722" s="236" t="s">
        <v>17365</v>
      </c>
      <c r="F7722" s="236"/>
      <c r="G7722" s="236" t="s">
        <v>1493</v>
      </c>
      <c r="H7722" s="513">
        <v>53214.10500000001</v>
      </c>
      <c r="I7722" s="513">
        <v>10</v>
      </c>
      <c r="J7722" s="236">
        <v>0</v>
      </c>
      <c r="K7722" s="236">
        <v>0</v>
      </c>
      <c r="L7722" s="236">
        <v>0</v>
      </c>
      <c r="M7722" s="236">
        <v>0</v>
      </c>
      <c r="N7722" s="236">
        <v>0</v>
      </c>
      <c r="O7722" s="236">
        <v>0</v>
      </c>
      <c r="P7722" s="236">
        <v>0</v>
      </c>
      <c r="Q7722" s="236">
        <v>0</v>
      </c>
      <c r="R7722" s="16">
        <f t="shared" si="18"/>
        <v>53214.10500000001</v>
      </c>
      <c r="S7722" s="236">
        <v>10</v>
      </c>
      <c r="T7722" s="387" t="s">
        <v>9133</v>
      </c>
      <c r="U7722" s="236" t="s">
        <v>11267</v>
      </c>
      <c r="V7722" s="388" t="s">
        <v>199</v>
      </c>
    </row>
    <row r="7723" spans="1:22" s="1" customFormat="1" ht="56.25" x14ac:dyDescent="0.3">
      <c r="A7723" s="16">
        <v>7718</v>
      </c>
      <c r="B7723" s="236" t="s">
        <v>263</v>
      </c>
      <c r="C7723" s="236" t="s">
        <v>17360</v>
      </c>
      <c r="D7723" s="236" t="s">
        <v>17361</v>
      </c>
      <c r="E7723" s="236" t="s">
        <v>17366</v>
      </c>
      <c r="F7723" s="236"/>
      <c r="G7723" s="236" t="s">
        <v>1493</v>
      </c>
      <c r="H7723" s="513">
        <v>43956.57</v>
      </c>
      <c r="I7723" s="513">
        <v>10</v>
      </c>
      <c r="J7723" s="236">
        <v>0</v>
      </c>
      <c r="K7723" s="236">
        <v>0</v>
      </c>
      <c r="L7723" s="236">
        <v>0</v>
      </c>
      <c r="M7723" s="236">
        <v>0</v>
      </c>
      <c r="N7723" s="236">
        <v>0</v>
      </c>
      <c r="O7723" s="236">
        <v>0</v>
      </c>
      <c r="P7723" s="236">
        <v>0</v>
      </c>
      <c r="Q7723" s="236">
        <v>0</v>
      </c>
      <c r="R7723" s="16">
        <f t="shared" si="18"/>
        <v>43956.57</v>
      </c>
      <c r="S7723" s="236">
        <v>10</v>
      </c>
      <c r="T7723" s="387" t="s">
        <v>9133</v>
      </c>
      <c r="U7723" s="236" t="s">
        <v>11267</v>
      </c>
      <c r="V7723" s="388" t="s">
        <v>199</v>
      </c>
    </row>
    <row r="7724" spans="1:22" s="1" customFormat="1" ht="56.25" x14ac:dyDescent="0.3">
      <c r="A7724" s="16">
        <v>7719</v>
      </c>
      <c r="B7724" s="236" t="s">
        <v>263</v>
      </c>
      <c r="C7724" s="236" t="s">
        <v>17360</v>
      </c>
      <c r="D7724" s="236" t="s">
        <v>17361</v>
      </c>
      <c r="E7724" s="236" t="s">
        <v>17367</v>
      </c>
      <c r="F7724" s="236"/>
      <c r="G7724" s="236" t="s">
        <v>1493</v>
      </c>
      <c r="H7724" s="513">
        <v>8791.3140000000003</v>
      </c>
      <c r="I7724" s="513">
        <v>2</v>
      </c>
      <c r="J7724" s="236">
        <v>0</v>
      </c>
      <c r="K7724" s="236">
        <v>0</v>
      </c>
      <c r="L7724" s="236">
        <v>0</v>
      </c>
      <c r="M7724" s="236">
        <v>0</v>
      </c>
      <c r="N7724" s="236">
        <v>0</v>
      </c>
      <c r="O7724" s="236">
        <v>0</v>
      </c>
      <c r="P7724" s="236">
        <v>0</v>
      </c>
      <c r="Q7724" s="236">
        <v>0</v>
      </c>
      <c r="R7724" s="16">
        <f t="shared" si="18"/>
        <v>8791.3140000000003</v>
      </c>
      <c r="S7724" s="236">
        <v>2</v>
      </c>
      <c r="T7724" s="387" t="s">
        <v>9133</v>
      </c>
      <c r="U7724" s="236" t="s">
        <v>11267</v>
      </c>
      <c r="V7724" s="388" t="s">
        <v>199</v>
      </c>
    </row>
    <row r="7725" spans="1:22" s="1" customFormat="1" ht="56.25" x14ac:dyDescent="0.3">
      <c r="A7725" s="16">
        <v>7720</v>
      </c>
      <c r="B7725" s="236" t="s">
        <v>263</v>
      </c>
      <c r="C7725" s="236" t="s">
        <v>16693</v>
      </c>
      <c r="D7725" s="236" t="s">
        <v>16694</v>
      </c>
      <c r="E7725" s="236" t="s">
        <v>17368</v>
      </c>
      <c r="F7725" s="236"/>
      <c r="G7725" s="236" t="s">
        <v>1493</v>
      </c>
      <c r="H7725" s="513">
        <v>22719.186000000002</v>
      </c>
      <c r="I7725" s="513">
        <v>2</v>
      </c>
      <c r="J7725" s="236">
        <v>0</v>
      </c>
      <c r="K7725" s="236">
        <v>0</v>
      </c>
      <c r="L7725" s="236">
        <v>0</v>
      </c>
      <c r="M7725" s="236">
        <v>0</v>
      </c>
      <c r="N7725" s="236">
        <v>0</v>
      </c>
      <c r="O7725" s="236">
        <v>0</v>
      </c>
      <c r="P7725" s="236">
        <v>0</v>
      </c>
      <c r="Q7725" s="236">
        <v>0</v>
      </c>
      <c r="R7725" s="16">
        <f t="shared" si="18"/>
        <v>22719.186000000002</v>
      </c>
      <c r="S7725" s="236">
        <v>2</v>
      </c>
      <c r="T7725" s="387" t="s">
        <v>9133</v>
      </c>
      <c r="U7725" s="236" t="s">
        <v>11267</v>
      </c>
      <c r="V7725" s="388" t="s">
        <v>199</v>
      </c>
    </row>
    <row r="7726" spans="1:22" s="1" customFormat="1" ht="56.25" x14ac:dyDescent="0.3">
      <c r="A7726" s="16">
        <v>7721</v>
      </c>
      <c r="B7726" s="236" t="s">
        <v>263</v>
      </c>
      <c r="C7726" s="236" t="s">
        <v>11276</v>
      </c>
      <c r="D7726" s="236" t="s">
        <v>11277</v>
      </c>
      <c r="E7726" s="236" t="s">
        <v>17369</v>
      </c>
      <c r="F7726" s="236"/>
      <c r="G7726" s="236" t="s">
        <v>1493</v>
      </c>
      <c r="H7726" s="513">
        <v>10642.821000000002</v>
      </c>
      <c r="I7726" s="513">
        <v>2</v>
      </c>
      <c r="J7726" s="236">
        <v>0</v>
      </c>
      <c r="K7726" s="236">
        <v>0</v>
      </c>
      <c r="L7726" s="236">
        <v>0</v>
      </c>
      <c r="M7726" s="236">
        <v>0</v>
      </c>
      <c r="N7726" s="236">
        <v>0</v>
      </c>
      <c r="O7726" s="236">
        <v>0</v>
      </c>
      <c r="P7726" s="236">
        <v>0</v>
      </c>
      <c r="Q7726" s="236">
        <v>0</v>
      </c>
      <c r="R7726" s="16">
        <f t="shared" si="18"/>
        <v>10642.821000000002</v>
      </c>
      <c r="S7726" s="236">
        <v>2</v>
      </c>
      <c r="T7726" s="387" t="s">
        <v>9133</v>
      </c>
      <c r="U7726" s="236" t="s">
        <v>11267</v>
      </c>
      <c r="V7726" s="388" t="s">
        <v>199</v>
      </c>
    </row>
    <row r="7727" spans="1:22" s="1" customFormat="1" ht="56.25" x14ac:dyDescent="0.3">
      <c r="A7727" s="16">
        <v>7722</v>
      </c>
      <c r="B7727" s="236" t="s">
        <v>263</v>
      </c>
      <c r="C7727" s="236" t="s">
        <v>11276</v>
      </c>
      <c r="D7727" s="236" t="s">
        <v>11277</v>
      </c>
      <c r="E7727" s="236" t="s">
        <v>17370</v>
      </c>
      <c r="F7727" s="236"/>
      <c r="G7727" s="236" t="s">
        <v>1493</v>
      </c>
      <c r="H7727" s="513">
        <v>5321.4105000000009</v>
      </c>
      <c r="I7727" s="513">
        <v>1</v>
      </c>
      <c r="J7727" s="236">
        <v>0</v>
      </c>
      <c r="K7727" s="236">
        <v>0</v>
      </c>
      <c r="L7727" s="236">
        <v>0</v>
      </c>
      <c r="M7727" s="236">
        <v>0</v>
      </c>
      <c r="N7727" s="236">
        <v>0</v>
      </c>
      <c r="O7727" s="236">
        <v>0</v>
      </c>
      <c r="P7727" s="236">
        <v>0</v>
      </c>
      <c r="Q7727" s="236">
        <v>0</v>
      </c>
      <c r="R7727" s="16">
        <f t="shared" si="18"/>
        <v>5321.4105000000009</v>
      </c>
      <c r="S7727" s="236">
        <v>1</v>
      </c>
      <c r="T7727" s="387" t="s">
        <v>9133</v>
      </c>
      <c r="U7727" s="236" t="s">
        <v>11267</v>
      </c>
      <c r="V7727" s="388" t="s">
        <v>199</v>
      </c>
    </row>
    <row r="7728" spans="1:22" s="1" customFormat="1" ht="56.25" x14ac:dyDescent="0.3">
      <c r="A7728" s="16">
        <v>7723</v>
      </c>
      <c r="B7728" s="236" t="s">
        <v>263</v>
      </c>
      <c r="C7728" s="236" t="s">
        <v>583</v>
      </c>
      <c r="D7728" s="236" t="s">
        <v>11277</v>
      </c>
      <c r="E7728" s="236" t="s">
        <v>17371</v>
      </c>
      <c r="F7728" s="236"/>
      <c r="G7728" s="236" t="s">
        <v>1493</v>
      </c>
      <c r="H7728" s="513">
        <v>50338.533000000003</v>
      </c>
      <c r="I7728" s="513">
        <v>1</v>
      </c>
      <c r="J7728" s="236">
        <v>0</v>
      </c>
      <c r="K7728" s="236">
        <v>0</v>
      </c>
      <c r="L7728" s="236">
        <v>0</v>
      </c>
      <c r="M7728" s="236">
        <v>0</v>
      </c>
      <c r="N7728" s="236">
        <v>0</v>
      </c>
      <c r="O7728" s="236">
        <v>0</v>
      </c>
      <c r="P7728" s="236">
        <v>0</v>
      </c>
      <c r="Q7728" s="236">
        <v>0</v>
      </c>
      <c r="R7728" s="16">
        <f t="shared" ref="R7728:R7791" si="19">H7728+J7728+L7728+N7728+P7728</f>
        <v>50338.533000000003</v>
      </c>
      <c r="S7728" s="236">
        <v>1</v>
      </c>
      <c r="T7728" s="387" t="s">
        <v>9133</v>
      </c>
      <c r="U7728" s="236" t="s">
        <v>11267</v>
      </c>
      <c r="V7728" s="388" t="s">
        <v>199</v>
      </c>
    </row>
    <row r="7729" spans="1:22" s="1" customFormat="1" ht="56.25" x14ac:dyDescent="0.3">
      <c r="A7729" s="16">
        <v>7724</v>
      </c>
      <c r="B7729" s="236" t="s">
        <v>263</v>
      </c>
      <c r="C7729" s="236" t="s">
        <v>11276</v>
      </c>
      <c r="D7729" s="236" t="s">
        <v>11277</v>
      </c>
      <c r="E7729" s="236" t="s">
        <v>17372</v>
      </c>
      <c r="F7729" s="236"/>
      <c r="G7729" s="236" t="s">
        <v>1493</v>
      </c>
      <c r="H7729" s="513">
        <v>10642.821000000002</v>
      </c>
      <c r="I7729" s="513">
        <v>2</v>
      </c>
      <c r="J7729" s="236">
        <v>0</v>
      </c>
      <c r="K7729" s="236">
        <v>0</v>
      </c>
      <c r="L7729" s="236">
        <v>0</v>
      </c>
      <c r="M7729" s="236">
        <v>0</v>
      </c>
      <c r="N7729" s="236">
        <v>0</v>
      </c>
      <c r="O7729" s="236">
        <v>0</v>
      </c>
      <c r="P7729" s="236">
        <v>0</v>
      </c>
      <c r="Q7729" s="236">
        <v>0</v>
      </c>
      <c r="R7729" s="16">
        <f t="shared" si="19"/>
        <v>10642.821000000002</v>
      </c>
      <c r="S7729" s="236">
        <v>2</v>
      </c>
      <c r="T7729" s="387" t="s">
        <v>9133</v>
      </c>
      <c r="U7729" s="236" t="s">
        <v>11267</v>
      </c>
      <c r="V7729" s="388" t="s">
        <v>199</v>
      </c>
    </row>
    <row r="7730" spans="1:22" s="1" customFormat="1" ht="56.25" x14ac:dyDescent="0.3">
      <c r="A7730" s="16">
        <v>7725</v>
      </c>
      <c r="B7730" s="236" t="s">
        <v>263</v>
      </c>
      <c r="C7730" s="236" t="s">
        <v>17373</v>
      </c>
      <c r="D7730" s="236" t="s">
        <v>17374</v>
      </c>
      <c r="E7730" s="236" t="s">
        <v>17375</v>
      </c>
      <c r="F7730" s="236"/>
      <c r="G7730" s="236" t="s">
        <v>1493</v>
      </c>
      <c r="H7730" s="513">
        <v>2585.9190000000003</v>
      </c>
      <c r="I7730" s="513">
        <v>1</v>
      </c>
      <c r="J7730" s="236">
        <v>0</v>
      </c>
      <c r="K7730" s="236">
        <v>0</v>
      </c>
      <c r="L7730" s="236">
        <v>0</v>
      </c>
      <c r="M7730" s="236">
        <v>0</v>
      </c>
      <c r="N7730" s="236">
        <v>0</v>
      </c>
      <c r="O7730" s="236">
        <v>0</v>
      </c>
      <c r="P7730" s="236">
        <v>0</v>
      </c>
      <c r="Q7730" s="236">
        <v>0</v>
      </c>
      <c r="R7730" s="16">
        <f t="shared" si="19"/>
        <v>2585.9190000000003</v>
      </c>
      <c r="S7730" s="236">
        <v>1</v>
      </c>
      <c r="T7730" s="387" t="s">
        <v>9133</v>
      </c>
      <c r="U7730" s="236" t="s">
        <v>11267</v>
      </c>
      <c r="V7730" s="388" t="s">
        <v>199</v>
      </c>
    </row>
    <row r="7731" spans="1:22" s="1" customFormat="1" ht="56.25" x14ac:dyDescent="0.3">
      <c r="A7731" s="16">
        <v>7726</v>
      </c>
      <c r="B7731" s="236" t="s">
        <v>263</v>
      </c>
      <c r="C7731" s="236" t="s">
        <v>11327</v>
      </c>
      <c r="D7731" s="236" t="s">
        <v>11328</v>
      </c>
      <c r="E7731" s="236" t="s">
        <v>17376</v>
      </c>
      <c r="F7731" s="236"/>
      <c r="G7731" s="236" t="s">
        <v>1493</v>
      </c>
      <c r="H7731" s="513">
        <v>4522.2029999999995</v>
      </c>
      <c r="I7731" s="513">
        <v>1</v>
      </c>
      <c r="J7731" s="236">
        <v>0</v>
      </c>
      <c r="K7731" s="236">
        <v>0</v>
      </c>
      <c r="L7731" s="236">
        <v>0</v>
      </c>
      <c r="M7731" s="236">
        <v>0</v>
      </c>
      <c r="N7731" s="236">
        <v>0</v>
      </c>
      <c r="O7731" s="236">
        <v>0</v>
      </c>
      <c r="P7731" s="236">
        <v>0</v>
      </c>
      <c r="Q7731" s="236">
        <v>0</v>
      </c>
      <c r="R7731" s="16">
        <f t="shared" si="19"/>
        <v>4522.2029999999995</v>
      </c>
      <c r="S7731" s="236">
        <v>1</v>
      </c>
      <c r="T7731" s="387" t="s">
        <v>9133</v>
      </c>
      <c r="U7731" s="236" t="s">
        <v>11267</v>
      </c>
      <c r="V7731" s="388" t="s">
        <v>199</v>
      </c>
    </row>
    <row r="7732" spans="1:22" s="1" customFormat="1" ht="56.25" x14ac:dyDescent="0.3">
      <c r="A7732" s="16">
        <v>7727</v>
      </c>
      <c r="B7732" s="236" t="s">
        <v>263</v>
      </c>
      <c r="C7732" s="236" t="s">
        <v>17377</v>
      </c>
      <c r="D7732" s="236" t="s">
        <v>17378</v>
      </c>
      <c r="E7732" s="236" t="s">
        <v>17379</v>
      </c>
      <c r="F7732" s="236"/>
      <c r="G7732" s="236" t="s">
        <v>128</v>
      </c>
      <c r="H7732" s="513">
        <v>556118</v>
      </c>
      <c r="I7732" s="513">
        <v>60</v>
      </c>
      <c r="J7732" s="236">
        <v>0</v>
      </c>
      <c r="K7732" s="236">
        <v>0</v>
      </c>
      <c r="L7732" s="236">
        <v>0</v>
      </c>
      <c r="M7732" s="236">
        <v>0</v>
      </c>
      <c r="N7732" s="236">
        <v>0</v>
      </c>
      <c r="O7732" s="236">
        <v>0</v>
      </c>
      <c r="P7732" s="236">
        <v>0</v>
      </c>
      <c r="Q7732" s="236">
        <v>0</v>
      </c>
      <c r="R7732" s="16">
        <f t="shared" si="19"/>
        <v>556118</v>
      </c>
      <c r="S7732" s="236">
        <v>60</v>
      </c>
      <c r="T7732" s="387" t="s">
        <v>9133</v>
      </c>
      <c r="U7732" s="236" t="s">
        <v>11267</v>
      </c>
      <c r="V7732" s="388" t="s">
        <v>199</v>
      </c>
    </row>
    <row r="7733" spans="1:22" s="1" customFormat="1" ht="56.25" x14ac:dyDescent="0.3">
      <c r="A7733" s="16">
        <v>7728</v>
      </c>
      <c r="B7733" s="236" t="s">
        <v>263</v>
      </c>
      <c r="C7733" s="236" t="s">
        <v>17380</v>
      </c>
      <c r="D7733" s="236" t="s">
        <v>17381</v>
      </c>
      <c r="E7733" s="236" t="s">
        <v>17382</v>
      </c>
      <c r="F7733" s="236"/>
      <c r="G7733" s="236" t="s">
        <v>1493</v>
      </c>
      <c r="H7733" s="513">
        <v>29720.04</v>
      </c>
      <c r="I7733" s="513">
        <v>4</v>
      </c>
      <c r="J7733" s="236">
        <v>0</v>
      </c>
      <c r="K7733" s="236">
        <v>0</v>
      </c>
      <c r="L7733" s="236">
        <v>0</v>
      </c>
      <c r="M7733" s="236">
        <v>0</v>
      </c>
      <c r="N7733" s="236">
        <v>0</v>
      </c>
      <c r="O7733" s="236">
        <v>0</v>
      </c>
      <c r="P7733" s="236">
        <v>0</v>
      </c>
      <c r="Q7733" s="236">
        <v>0</v>
      </c>
      <c r="R7733" s="16">
        <f t="shared" si="19"/>
        <v>29720.04</v>
      </c>
      <c r="S7733" s="236">
        <v>4</v>
      </c>
      <c r="T7733" s="387" t="s">
        <v>9133</v>
      </c>
      <c r="U7733" s="236" t="s">
        <v>11267</v>
      </c>
      <c r="V7733" s="388" t="s">
        <v>199</v>
      </c>
    </row>
    <row r="7734" spans="1:22" s="1" customFormat="1" ht="56.25" x14ac:dyDescent="0.3">
      <c r="A7734" s="16">
        <v>7729</v>
      </c>
      <c r="B7734" s="236" t="s">
        <v>263</v>
      </c>
      <c r="C7734" s="236" t="s">
        <v>11276</v>
      </c>
      <c r="D7734" s="236" t="s">
        <v>11277</v>
      </c>
      <c r="E7734" s="236" t="s">
        <v>17383</v>
      </c>
      <c r="F7734" s="236"/>
      <c r="G7734" s="236" t="s">
        <v>1493</v>
      </c>
      <c r="H7734" s="513">
        <v>21285.642000000003</v>
      </c>
      <c r="I7734" s="513">
        <v>4</v>
      </c>
      <c r="J7734" s="236">
        <v>0</v>
      </c>
      <c r="K7734" s="236">
        <v>0</v>
      </c>
      <c r="L7734" s="236">
        <v>0</v>
      </c>
      <c r="M7734" s="236">
        <v>0</v>
      </c>
      <c r="N7734" s="236">
        <v>0</v>
      </c>
      <c r="O7734" s="236">
        <v>0</v>
      </c>
      <c r="P7734" s="236">
        <v>0</v>
      </c>
      <c r="Q7734" s="236">
        <v>0</v>
      </c>
      <c r="R7734" s="16">
        <f t="shared" si="19"/>
        <v>21285.642000000003</v>
      </c>
      <c r="S7734" s="236">
        <v>4</v>
      </c>
      <c r="T7734" s="387" t="s">
        <v>9133</v>
      </c>
      <c r="U7734" s="236" t="s">
        <v>11267</v>
      </c>
      <c r="V7734" s="388" t="s">
        <v>199</v>
      </c>
    </row>
    <row r="7735" spans="1:22" s="1" customFormat="1" ht="56.25" x14ac:dyDescent="0.3">
      <c r="A7735" s="16">
        <v>7730</v>
      </c>
      <c r="B7735" s="236" t="s">
        <v>263</v>
      </c>
      <c r="C7735" s="236" t="s">
        <v>17384</v>
      </c>
      <c r="D7735" s="236" t="s">
        <v>17385</v>
      </c>
      <c r="E7735" s="236" t="s">
        <v>17386</v>
      </c>
      <c r="F7735" s="236"/>
      <c r="G7735" s="236" t="s">
        <v>8902</v>
      </c>
      <c r="H7735" s="513">
        <v>1544.088</v>
      </c>
      <c r="I7735" s="513">
        <v>2</v>
      </c>
      <c r="J7735" s="236">
        <v>0</v>
      </c>
      <c r="K7735" s="236">
        <v>0</v>
      </c>
      <c r="L7735" s="236">
        <v>0</v>
      </c>
      <c r="M7735" s="236">
        <v>0</v>
      </c>
      <c r="N7735" s="236">
        <v>0</v>
      </c>
      <c r="O7735" s="236">
        <v>0</v>
      </c>
      <c r="P7735" s="236">
        <v>0</v>
      </c>
      <c r="Q7735" s="236">
        <v>0</v>
      </c>
      <c r="R7735" s="16">
        <f t="shared" si="19"/>
        <v>1544.088</v>
      </c>
      <c r="S7735" s="236">
        <v>2</v>
      </c>
      <c r="T7735" s="387" t="s">
        <v>9133</v>
      </c>
      <c r="U7735" s="236" t="s">
        <v>11267</v>
      </c>
      <c r="V7735" s="388" t="s">
        <v>199</v>
      </c>
    </row>
    <row r="7736" spans="1:22" s="1" customFormat="1" ht="56.25" x14ac:dyDescent="0.3">
      <c r="A7736" s="16">
        <v>7731</v>
      </c>
      <c r="B7736" s="236" t="s">
        <v>263</v>
      </c>
      <c r="C7736" s="236" t="s">
        <v>11327</v>
      </c>
      <c r="D7736" s="236" t="s">
        <v>11328</v>
      </c>
      <c r="E7736" s="236" t="s">
        <v>17387</v>
      </c>
      <c r="F7736" s="236"/>
      <c r="G7736" s="236" t="s">
        <v>1493</v>
      </c>
      <c r="H7736" s="513">
        <v>4522.2029999999995</v>
      </c>
      <c r="I7736" s="513">
        <v>1</v>
      </c>
      <c r="J7736" s="236">
        <v>0</v>
      </c>
      <c r="K7736" s="236">
        <v>0</v>
      </c>
      <c r="L7736" s="236">
        <v>0</v>
      </c>
      <c r="M7736" s="236">
        <v>0</v>
      </c>
      <c r="N7736" s="236">
        <v>0</v>
      </c>
      <c r="O7736" s="236">
        <v>0</v>
      </c>
      <c r="P7736" s="236">
        <v>0</v>
      </c>
      <c r="Q7736" s="236">
        <v>0</v>
      </c>
      <c r="R7736" s="16">
        <f t="shared" si="19"/>
        <v>4522.2029999999995</v>
      </c>
      <c r="S7736" s="236">
        <v>1</v>
      </c>
      <c r="T7736" s="387" t="s">
        <v>9133</v>
      </c>
      <c r="U7736" s="236" t="s">
        <v>11267</v>
      </c>
      <c r="V7736" s="388" t="s">
        <v>199</v>
      </c>
    </row>
    <row r="7737" spans="1:22" s="1" customFormat="1" ht="56.25" x14ac:dyDescent="0.3">
      <c r="A7737" s="16">
        <v>7732</v>
      </c>
      <c r="B7737" s="236" t="s">
        <v>11331</v>
      </c>
      <c r="C7737" s="236" t="s">
        <v>17388</v>
      </c>
      <c r="D7737" s="236" t="s">
        <v>2309</v>
      </c>
      <c r="E7737" s="236" t="s">
        <v>17389</v>
      </c>
      <c r="F7737" s="236"/>
      <c r="G7737" s="236" t="s">
        <v>1493</v>
      </c>
      <c r="H7737" s="513">
        <v>92400</v>
      </c>
      <c r="I7737" s="513">
        <v>4</v>
      </c>
      <c r="J7737" s="236">
        <v>0</v>
      </c>
      <c r="K7737" s="236">
        <v>0</v>
      </c>
      <c r="L7737" s="236">
        <v>0</v>
      </c>
      <c r="M7737" s="236">
        <v>0</v>
      </c>
      <c r="N7737" s="236">
        <v>0</v>
      </c>
      <c r="O7737" s="236">
        <v>0</v>
      </c>
      <c r="P7737" s="236">
        <v>0</v>
      </c>
      <c r="Q7737" s="236">
        <v>0</v>
      </c>
      <c r="R7737" s="16">
        <f t="shared" si="19"/>
        <v>92400</v>
      </c>
      <c r="S7737" s="236">
        <v>4</v>
      </c>
      <c r="T7737" s="387" t="s">
        <v>9133</v>
      </c>
      <c r="U7737" s="236" t="s">
        <v>11267</v>
      </c>
      <c r="V7737" s="388" t="s">
        <v>199</v>
      </c>
    </row>
    <row r="7738" spans="1:22" s="1" customFormat="1" ht="56.25" x14ac:dyDescent="0.3">
      <c r="A7738" s="16">
        <v>7733</v>
      </c>
      <c r="B7738" s="236" t="s">
        <v>8937</v>
      </c>
      <c r="C7738" s="236" t="s">
        <v>468</v>
      </c>
      <c r="D7738" s="236" t="s">
        <v>469</v>
      </c>
      <c r="E7738" s="236" t="s">
        <v>17390</v>
      </c>
      <c r="F7738" s="236"/>
      <c r="G7738" s="236" t="s">
        <v>1493</v>
      </c>
      <c r="H7738" s="513">
        <v>10113.012000000001</v>
      </c>
      <c r="I7738" s="513">
        <v>1</v>
      </c>
      <c r="J7738" s="236">
        <v>0</v>
      </c>
      <c r="K7738" s="236">
        <v>0</v>
      </c>
      <c r="L7738" s="236">
        <v>0</v>
      </c>
      <c r="M7738" s="236">
        <v>0</v>
      </c>
      <c r="N7738" s="236">
        <v>0</v>
      </c>
      <c r="O7738" s="236">
        <v>0</v>
      </c>
      <c r="P7738" s="236">
        <v>0</v>
      </c>
      <c r="Q7738" s="236">
        <v>0</v>
      </c>
      <c r="R7738" s="16">
        <f t="shared" si="19"/>
        <v>10113.012000000001</v>
      </c>
      <c r="S7738" s="236">
        <v>1</v>
      </c>
      <c r="T7738" s="387" t="s">
        <v>9133</v>
      </c>
      <c r="U7738" s="236" t="s">
        <v>11267</v>
      </c>
      <c r="V7738" s="388" t="s">
        <v>199</v>
      </c>
    </row>
    <row r="7739" spans="1:22" s="1" customFormat="1" ht="56.25" x14ac:dyDescent="0.3">
      <c r="A7739" s="16">
        <v>7734</v>
      </c>
      <c r="B7739" s="236" t="s">
        <v>17391</v>
      </c>
      <c r="C7739" s="236" t="s">
        <v>17392</v>
      </c>
      <c r="D7739" s="236" t="s">
        <v>1501</v>
      </c>
      <c r="E7739" s="236" t="s">
        <v>17393</v>
      </c>
      <c r="F7739" s="236"/>
      <c r="G7739" s="236" t="s">
        <v>1493</v>
      </c>
      <c r="H7739" s="513">
        <v>62552.374500000005</v>
      </c>
      <c r="I7739" s="513">
        <v>1</v>
      </c>
      <c r="J7739" s="236">
        <v>0</v>
      </c>
      <c r="K7739" s="236">
        <v>0</v>
      </c>
      <c r="L7739" s="236">
        <v>0</v>
      </c>
      <c r="M7739" s="236">
        <v>0</v>
      </c>
      <c r="N7739" s="236">
        <v>0</v>
      </c>
      <c r="O7739" s="236">
        <v>0</v>
      </c>
      <c r="P7739" s="236">
        <v>0</v>
      </c>
      <c r="Q7739" s="236">
        <v>0</v>
      </c>
      <c r="R7739" s="16">
        <f t="shared" si="19"/>
        <v>62552.374500000005</v>
      </c>
      <c r="S7739" s="236">
        <v>1</v>
      </c>
      <c r="T7739" s="387" t="s">
        <v>9133</v>
      </c>
      <c r="U7739" s="236" t="s">
        <v>83</v>
      </c>
      <c r="V7739" s="388" t="s">
        <v>199</v>
      </c>
    </row>
    <row r="7740" spans="1:22" s="1" customFormat="1" ht="56.25" x14ac:dyDescent="0.3">
      <c r="A7740" s="16">
        <v>7735</v>
      </c>
      <c r="B7740" s="236" t="s">
        <v>17394</v>
      </c>
      <c r="C7740" s="236" t="s">
        <v>17395</v>
      </c>
      <c r="D7740" s="236" t="s">
        <v>848</v>
      </c>
      <c r="E7740" s="236" t="s">
        <v>17396</v>
      </c>
      <c r="F7740" s="236"/>
      <c r="G7740" s="236" t="s">
        <v>1493</v>
      </c>
      <c r="H7740" s="513">
        <v>7206.0240000000003</v>
      </c>
      <c r="I7740" s="513">
        <v>1</v>
      </c>
      <c r="J7740" s="236">
        <v>0</v>
      </c>
      <c r="K7740" s="236">
        <v>0</v>
      </c>
      <c r="L7740" s="236">
        <v>0</v>
      </c>
      <c r="M7740" s="236">
        <v>0</v>
      </c>
      <c r="N7740" s="236">
        <v>0</v>
      </c>
      <c r="O7740" s="236">
        <v>0</v>
      </c>
      <c r="P7740" s="236">
        <v>0</v>
      </c>
      <c r="Q7740" s="236">
        <v>0</v>
      </c>
      <c r="R7740" s="16">
        <f t="shared" si="19"/>
        <v>7206.0240000000003</v>
      </c>
      <c r="S7740" s="236">
        <v>1</v>
      </c>
      <c r="T7740" s="387" t="s">
        <v>9133</v>
      </c>
      <c r="U7740" s="236" t="s">
        <v>11267</v>
      </c>
      <c r="V7740" s="388" t="s">
        <v>199</v>
      </c>
    </row>
    <row r="7741" spans="1:22" s="1" customFormat="1" ht="56.25" x14ac:dyDescent="0.3">
      <c r="A7741" s="16">
        <v>7736</v>
      </c>
      <c r="B7741" s="236" t="s">
        <v>17394</v>
      </c>
      <c r="C7741" s="236" t="s">
        <v>17397</v>
      </c>
      <c r="D7741" s="236" t="s">
        <v>1501</v>
      </c>
      <c r="E7741" s="236" t="s">
        <v>17398</v>
      </c>
      <c r="F7741" s="236"/>
      <c r="G7741" s="236" t="s">
        <v>1493</v>
      </c>
      <c r="H7741" s="513">
        <v>12600</v>
      </c>
      <c r="I7741" s="513">
        <v>1</v>
      </c>
      <c r="J7741" s="236">
        <v>0</v>
      </c>
      <c r="K7741" s="236">
        <v>0</v>
      </c>
      <c r="L7741" s="236">
        <v>0</v>
      </c>
      <c r="M7741" s="236">
        <v>0</v>
      </c>
      <c r="N7741" s="236">
        <v>0</v>
      </c>
      <c r="O7741" s="236">
        <v>0</v>
      </c>
      <c r="P7741" s="236">
        <v>0</v>
      </c>
      <c r="Q7741" s="236">
        <v>0</v>
      </c>
      <c r="R7741" s="16">
        <f t="shared" si="19"/>
        <v>12600</v>
      </c>
      <c r="S7741" s="236">
        <v>1</v>
      </c>
      <c r="T7741" s="387" t="s">
        <v>9133</v>
      </c>
      <c r="U7741" s="236" t="s">
        <v>11267</v>
      </c>
      <c r="V7741" s="388" t="s">
        <v>199</v>
      </c>
    </row>
    <row r="7742" spans="1:22" s="1" customFormat="1" ht="56.25" x14ac:dyDescent="0.3">
      <c r="A7742" s="16">
        <v>7737</v>
      </c>
      <c r="B7742" s="236" t="s">
        <v>17399</v>
      </c>
      <c r="C7742" s="236" t="s">
        <v>17400</v>
      </c>
      <c r="D7742" s="236" t="s">
        <v>1501</v>
      </c>
      <c r="E7742" s="236" t="s">
        <v>17401</v>
      </c>
      <c r="F7742" s="236"/>
      <c r="G7742" s="236" t="s">
        <v>1493</v>
      </c>
      <c r="H7742" s="513">
        <v>17850</v>
      </c>
      <c r="I7742" s="513">
        <v>1</v>
      </c>
      <c r="J7742" s="236">
        <v>0</v>
      </c>
      <c r="K7742" s="236">
        <v>0</v>
      </c>
      <c r="L7742" s="236">
        <v>0</v>
      </c>
      <c r="M7742" s="236">
        <v>0</v>
      </c>
      <c r="N7742" s="236">
        <v>0</v>
      </c>
      <c r="O7742" s="236">
        <v>0</v>
      </c>
      <c r="P7742" s="236">
        <v>0</v>
      </c>
      <c r="Q7742" s="236">
        <v>0</v>
      </c>
      <c r="R7742" s="16">
        <f t="shared" si="19"/>
        <v>17850</v>
      </c>
      <c r="S7742" s="236">
        <v>1</v>
      </c>
      <c r="T7742" s="387" t="s">
        <v>9133</v>
      </c>
      <c r="U7742" s="236" t="s">
        <v>11267</v>
      </c>
      <c r="V7742" s="388" t="s">
        <v>199</v>
      </c>
    </row>
    <row r="7743" spans="1:22" s="1" customFormat="1" ht="56.25" x14ac:dyDescent="0.3">
      <c r="A7743" s="16">
        <v>7738</v>
      </c>
      <c r="B7743" s="236" t="s">
        <v>17402</v>
      </c>
      <c r="C7743" s="236" t="s">
        <v>17403</v>
      </c>
      <c r="D7743" s="236" t="s">
        <v>17404</v>
      </c>
      <c r="E7743" s="236" t="s">
        <v>17405</v>
      </c>
      <c r="F7743" s="236"/>
      <c r="G7743" s="236" t="s">
        <v>1493</v>
      </c>
      <c r="H7743" s="513">
        <v>8880.7530000000006</v>
      </c>
      <c r="I7743" s="513">
        <v>2</v>
      </c>
      <c r="J7743" s="236">
        <v>0</v>
      </c>
      <c r="K7743" s="236">
        <v>0</v>
      </c>
      <c r="L7743" s="236">
        <v>0</v>
      </c>
      <c r="M7743" s="236">
        <v>0</v>
      </c>
      <c r="N7743" s="236">
        <v>0</v>
      </c>
      <c r="O7743" s="236">
        <v>0</v>
      </c>
      <c r="P7743" s="236">
        <v>0</v>
      </c>
      <c r="Q7743" s="236">
        <v>0</v>
      </c>
      <c r="R7743" s="16">
        <f t="shared" si="19"/>
        <v>8880.7530000000006</v>
      </c>
      <c r="S7743" s="236">
        <v>2</v>
      </c>
      <c r="T7743" s="387" t="s">
        <v>9133</v>
      </c>
      <c r="U7743" s="236" t="s">
        <v>11267</v>
      </c>
      <c r="V7743" s="388" t="s">
        <v>199</v>
      </c>
    </row>
    <row r="7744" spans="1:22" s="1" customFormat="1" ht="56.25" x14ac:dyDescent="0.3">
      <c r="A7744" s="16">
        <v>7739</v>
      </c>
      <c r="B7744" s="236" t="s">
        <v>645</v>
      </c>
      <c r="C7744" s="236" t="s">
        <v>17406</v>
      </c>
      <c r="D7744" s="236" t="s">
        <v>17407</v>
      </c>
      <c r="E7744" s="236" t="s">
        <v>17408</v>
      </c>
      <c r="F7744" s="236"/>
      <c r="G7744" s="236" t="s">
        <v>1493</v>
      </c>
      <c r="H7744" s="513">
        <v>198187.5</v>
      </c>
      <c r="I7744" s="513">
        <v>1</v>
      </c>
      <c r="J7744" s="236">
        <v>0</v>
      </c>
      <c r="K7744" s="236">
        <v>0</v>
      </c>
      <c r="L7744" s="236">
        <v>0</v>
      </c>
      <c r="M7744" s="236">
        <v>0</v>
      </c>
      <c r="N7744" s="236">
        <v>0</v>
      </c>
      <c r="O7744" s="236">
        <v>0</v>
      </c>
      <c r="P7744" s="236">
        <v>0</v>
      </c>
      <c r="Q7744" s="236">
        <v>0</v>
      </c>
      <c r="R7744" s="16">
        <f t="shared" si="19"/>
        <v>198187.5</v>
      </c>
      <c r="S7744" s="236">
        <v>1</v>
      </c>
      <c r="T7744" s="387" t="s">
        <v>9133</v>
      </c>
      <c r="U7744" s="236" t="s">
        <v>83</v>
      </c>
      <c r="V7744" s="388" t="s">
        <v>199</v>
      </c>
    </row>
    <row r="7745" spans="1:22" s="1" customFormat="1" ht="56.25" x14ac:dyDescent="0.3">
      <c r="A7745" s="16">
        <v>7740</v>
      </c>
      <c r="B7745" s="236" t="s">
        <v>5141</v>
      </c>
      <c r="C7745" s="236" t="s">
        <v>5142</v>
      </c>
      <c r="D7745" s="236" t="s">
        <v>5143</v>
      </c>
      <c r="E7745" s="236" t="s">
        <v>5144</v>
      </c>
      <c r="F7745" s="236"/>
      <c r="G7745" s="236" t="s">
        <v>1757</v>
      </c>
      <c r="H7745" s="513">
        <v>31670</v>
      </c>
      <c r="I7745" s="513">
        <v>137</v>
      </c>
      <c r="J7745" s="236">
        <v>0</v>
      </c>
      <c r="K7745" s="236">
        <v>0</v>
      </c>
      <c r="L7745" s="236">
        <v>0</v>
      </c>
      <c r="M7745" s="236">
        <v>0</v>
      </c>
      <c r="N7745" s="236">
        <v>0</v>
      </c>
      <c r="O7745" s="236">
        <v>0</v>
      </c>
      <c r="P7745" s="236">
        <v>0</v>
      </c>
      <c r="Q7745" s="236">
        <v>0</v>
      </c>
      <c r="R7745" s="16">
        <f t="shared" si="19"/>
        <v>31670</v>
      </c>
      <c r="S7745" s="236">
        <v>137</v>
      </c>
      <c r="T7745" s="387" t="s">
        <v>9133</v>
      </c>
      <c r="U7745" s="236" t="s">
        <v>83</v>
      </c>
      <c r="V7745" s="388" t="s">
        <v>199</v>
      </c>
    </row>
    <row r="7746" spans="1:22" s="1" customFormat="1" ht="56.25" x14ac:dyDescent="0.3">
      <c r="A7746" s="16">
        <v>7741</v>
      </c>
      <c r="B7746" s="236" t="s">
        <v>1154</v>
      </c>
      <c r="C7746" s="236" t="s">
        <v>17409</v>
      </c>
      <c r="D7746" s="236" t="s">
        <v>17410</v>
      </c>
      <c r="E7746" s="236" t="s">
        <v>17411</v>
      </c>
      <c r="F7746" s="236"/>
      <c r="G7746" s="236" t="s">
        <v>1493</v>
      </c>
      <c r="H7746" s="513">
        <v>40532.415000000001</v>
      </c>
      <c r="I7746" s="513">
        <v>10</v>
      </c>
      <c r="J7746" s="236">
        <v>0</v>
      </c>
      <c r="K7746" s="236">
        <v>0</v>
      </c>
      <c r="L7746" s="236">
        <v>0</v>
      </c>
      <c r="M7746" s="236">
        <v>0</v>
      </c>
      <c r="N7746" s="236">
        <v>0</v>
      </c>
      <c r="O7746" s="236">
        <v>0</v>
      </c>
      <c r="P7746" s="236">
        <v>0</v>
      </c>
      <c r="Q7746" s="236">
        <v>0</v>
      </c>
      <c r="R7746" s="16">
        <f t="shared" si="19"/>
        <v>40532.415000000001</v>
      </c>
      <c r="S7746" s="236">
        <v>10</v>
      </c>
      <c r="T7746" s="387" t="s">
        <v>9133</v>
      </c>
      <c r="U7746" s="236" t="s">
        <v>83</v>
      </c>
      <c r="V7746" s="388" t="s">
        <v>199</v>
      </c>
    </row>
    <row r="7747" spans="1:22" s="1" customFormat="1" ht="56.25" x14ac:dyDescent="0.3">
      <c r="A7747" s="16">
        <v>7742</v>
      </c>
      <c r="B7747" s="236" t="s">
        <v>1154</v>
      </c>
      <c r="C7747" s="236" t="s">
        <v>2326</v>
      </c>
      <c r="D7747" s="236" t="s">
        <v>2327</v>
      </c>
      <c r="E7747" s="236" t="s">
        <v>17412</v>
      </c>
      <c r="F7747" s="236"/>
      <c r="G7747" s="236" t="s">
        <v>1664</v>
      </c>
      <c r="H7747" s="513">
        <v>29465.52</v>
      </c>
      <c r="I7747" s="513">
        <v>40</v>
      </c>
      <c r="J7747" s="236">
        <v>0</v>
      </c>
      <c r="K7747" s="236">
        <v>0</v>
      </c>
      <c r="L7747" s="236">
        <v>0</v>
      </c>
      <c r="M7747" s="236">
        <v>0</v>
      </c>
      <c r="N7747" s="236">
        <v>0</v>
      </c>
      <c r="O7747" s="236">
        <v>0</v>
      </c>
      <c r="P7747" s="236">
        <v>0</v>
      </c>
      <c r="Q7747" s="236">
        <v>0</v>
      </c>
      <c r="R7747" s="16">
        <f t="shared" si="19"/>
        <v>29465.52</v>
      </c>
      <c r="S7747" s="236">
        <v>40</v>
      </c>
      <c r="T7747" s="387" t="s">
        <v>9133</v>
      </c>
      <c r="U7747" s="236" t="s">
        <v>11267</v>
      </c>
      <c r="V7747" s="388" t="s">
        <v>199</v>
      </c>
    </row>
    <row r="7748" spans="1:22" s="1" customFormat="1" ht="56.25" x14ac:dyDescent="0.3">
      <c r="A7748" s="16">
        <v>7743</v>
      </c>
      <c r="B7748" s="236" t="s">
        <v>1154</v>
      </c>
      <c r="C7748" s="236" t="s">
        <v>2326</v>
      </c>
      <c r="D7748" s="236" t="s">
        <v>2327</v>
      </c>
      <c r="E7748" s="236" t="s">
        <v>17413</v>
      </c>
      <c r="F7748" s="236"/>
      <c r="G7748" s="236" t="s">
        <v>1664</v>
      </c>
      <c r="H7748" s="513">
        <v>14732.759999999998</v>
      </c>
      <c r="I7748" s="513">
        <v>20</v>
      </c>
      <c r="J7748" s="236">
        <v>0</v>
      </c>
      <c r="K7748" s="236">
        <v>0</v>
      </c>
      <c r="L7748" s="236">
        <v>0</v>
      </c>
      <c r="M7748" s="236">
        <v>0</v>
      </c>
      <c r="N7748" s="236">
        <v>0</v>
      </c>
      <c r="O7748" s="236">
        <v>0</v>
      </c>
      <c r="P7748" s="236">
        <v>0</v>
      </c>
      <c r="Q7748" s="236">
        <v>0</v>
      </c>
      <c r="R7748" s="16">
        <f t="shared" si="19"/>
        <v>14732.759999999998</v>
      </c>
      <c r="S7748" s="236">
        <v>20</v>
      </c>
      <c r="T7748" s="387" t="s">
        <v>9133</v>
      </c>
      <c r="U7748" s="236" t="s">
        <v>11267</v>
      </c>
      <c r="V7748" s="388" t="s">
        <v>199</v>
      </c>
    </row>
    <row r="7749" spans="1:22" s="1" customFormat="1" ht="56.25" x14ac:dyDescent="0.3">
      <c r="A7749" s="16">
        <v>7744</v>
      </c>
      <c r="B7749" s="236" t="s">
        <v>4687</v>
      </c>
      <c r="C7749" s="236" t="s">
        <v>2326</v>
      </c>
      <c r="D7749" s="236" t="s">
        <v>2327</v>
      </c>
      <c r="E7749" s="236" t="s">
        <v>17414</v>
      </c>
      <c r="F7749" s="236"/>
      <c r="G7749" s="236" t="s">
        <v>1664</v>
      </c>
      <c r="H7749" s="513">
        <v>22099.14</v>
      </c>
      <c r="I7749" s="513">
        <v>30</v>
      </c>
      <c r="J7749" s="236">
        <v>0</v>
      </c>
      <c r="K7749" s="236">
        <v>0</v>
      </c>
      <c r="L7749" s="236">
        <v>0</v>
      </c>
      <c r="M7749" s="236">
        <v>0</v>
      </c>
      <c r="N7749" s="236">
        <v>0</v>
      </c>
      <c r="O7749" s="236">
        <v>0</v>
      </c>
      <c r="P7749" s="236">
        <v>0</v>
      </c>
      <c r="Q7749" s="236">
        <v>0</v>
      </c>
      <c r="R7749" s="16">
        <f t="shared" si="19"/>
        <v>22099.14</v>
      </c>
      <c r="S7749" s="236">
        <v>30</v>
      </c>
      <c r="T7749" s="387" t="s">
        <v>9133</v>
      </c>
      <c r="U7749" s="236" t="s">
        <v>11267</v>
      </c>
      <c r="V7749" s="388" t="s">
        <v>199</v>
      </c>
    </row>
    <row r="7750" spans="1:22" s="1" customFormat="1" ht="56.25" x14ac:dyDescent="0.3">
      <c r="A7750" s="16">
        <v>7745</v>
      </c>
      <c r="B7750" s="236" t="s">
        <v>4687</v>
      </c>
      <c r="C7750" s="236" t="s">
        <v>2326</v>
      </c>
      <c r="D7750" s="236" t="s">
        <v>2327</v>
      </c>
      <c r="E7750" s="236" t="s">
        <v>17415</v>
      </c>
      <c r="F7750" s="236"/>
      <c r="G7750" s="236" t="s">
        <v>1664</v>
      </c>
      <c r="H7750" s="513">
        <v>14732.759999999998</v>
      </c>
      <c r="I7750" s="513">
        <v>20</v>
      </c>
      <c r="J7750" s="236">
        <v>0</v>
      </c>
      <c r="K7750" s="236">
        <v>0</v>
      </c>
      <c r="L7750" s="236">
        <v>0</v>
      </c>
      <c r="M7750" s="236">
        <v>0</v>
      </c>
      <c r="N7750" s="236">
        <v>0</v>
      </c>
      <c r="O7750" s="236">
        <v>0</v>
      </c>
      <c r="P7750" s="236">
        <v>0</v>
      </c>
      <c r="Q7750" s="236">
        <v>0</v>
      </c>
      <c r="R7750" s="16">
        <f t="shared" si="19"/>
        <v>14732.759999999998</v>
      </c>
      <c r="S7750" s="236">
        <v>20</v>
      </c>
      <c r="T7750" s="387" t="s">
        <v>9133</v>
      </c>
      <c r="U7750" s="236" t="s">
        <v>11267</v>
      </c>
      <c r="V7750" s="388" t="s">
        <v>199</v>
      </c>
    </row>
    <row r="7751" spans="1:22" s="1" customFormat="1" ht="56.25" x14ac:dyDescent="0.3">
      <c r="A7751" s="16">
        <v>7746</v>
      </c>
      <c r="B7751" s="236" t="s">
        <v>2728</v>
      </c>
      <c r="C7751" s="236" t="s">
        <v>2729</v>
      </c>
      <c r="D7751" s="236" t="s">
        <v>17416</v>
      </c>
      <c r="E7751" s="236" t="s">
        <v>17417</v>
      </c>
      <c r="F7751" s="236"/>
      <c r="G7751" s="236" t="s">
        <v>1493</v>
      </c>
      <c r="H7751" s="513">
        <v>11670.75</v>
      </c>
      <c r="I7751" s="513">
        <v>13</v>
      </c>
      <c r="J7751" s="236">
        <v>0</v>
      </c>
      <c r="K7751" s="236">
        <v>0</v>
      </c>
      <c r="L7751" s="236">
        <v>0</v>
      </c>
      <c r="M7751" s="236">
        <v>0</v>
      </c>
      <c r="N7751" s="236">
        <v>0</v>
      </c>
      <c r="O7751" s="236">
        <v>0</v>
      </c>
      <c r="P7751" s="236">
        <v>0</v>
      </c>
      <c r="Q7751" s="236">
        <v>0</v>
      </c>
      <c r="R7751" s="16">
        <f t="shared" si="19"/>
        <v>11670.75</v>
      </c>
      <c r="S7751" s="236">
        <v>13</v>
      </c>
      <c r="T7751" s="387" t="s">
        <v>9133</v>
      </c>
      <c r="U7751" s="236" t="s">
        <v>83</v>
      </c>
      <c r="V7751" s="388" t="s">
        <v>199</v>
      </c>
    </row>
    <row r="7752" spans="1:22" s="1" customFormat="1" ht="56.25" x14ac:dyDescent="0.3">
      <c r="A7752" s="16">
        <v>7747</v>
      </c>
      <c r="B7752" s="236" t="s">
        <v>2728</v>
      </c>
      <c r="C7752" s="236" t="s">
        <v>2729</v>
      </c>
      <c r="D7752" s="236" t="s">
        <v>17416</v>
      </c>
      <c r="E7752" s="236" t="s">
        <v>17417</v>
      </c>
      <c r="F7752" s="236"/>
      <c r="G7752" s="236" t="s">
        <v>1493</v>
      </c>
      <c r="H7752" s="513">
        <v>170572.5</v>
      </c>
      <c r="I7752" s="513">
        <v>190</v>
      </c>
      <c r="J7752" s="236">
        <v>0</v>
      </c>
      <c r="K7752" s="236">
        <v>0</v>
      </c>
      <c r="L7752" s="236">
        <v>0</v>
      </c>
      <c r="M7752" s="236">
        <v>0</v>
      </c>
      <c r="N7752" s="236">
        <v>0</v>
      </c>
      <c r="O7752" s="236">
        <v>0</v>
      </c>
      <c r="P7752" s="236">
        <v>0</v>
      </c>
      <c r="Q7752" s="236">
        <v>0</v>
      </c>
      <c r="R7752" s="16">
        <f t="shared" si="19"/>
        <v>170572.5</v>
      </c>
      <c r="S7752" s="236">
        <v>190</v>
      </c>
      <c r="T7752" s="387" t="s">
        <v>9133</v>
      </c>
      <c r="U7752" s="236" t="s">
        <v>83</v>
      </c>
      <c r="V7752" s="388" t="s">
        <v>199</v>
      </c>
    </row>
    <row r="7753" spans="1:22" s="1" customFormat="1" ht="56.25" x14ac:dyDescent="0.3">
      <c r="A7753" s="16">
        <v>7748</v>
      </c>
      <c r="B7753" s="236" t="s">
        <v>17418</v>
      </c>
      <c r="C7753" s="236" t="s">
        <v>17419</v>
      </c>
      <c r="D7753" s="236" t="s">
        <v>17420</v>
      </c>
      <c r="E7753" s="236" t="s">
        <v>17421</v>
      </c>
      <c r="F7753" s="236"/>
      <c r="G7753" s="236" t="s">
        <v>1493</v>
      </c>
      <c r="H7753" s="513">
        <v>4035.9375</v>
      </c>
      <c r="I7753" s="513">
        <v>5</v>
      </c>
      <c r="J7753" s="236">
        <v>0</v>
      </c>
      <c r="K7753" s="236">
        <v>0</v>
      </c>
      <c r="L7753" s="236">
        <v>0</v>
      </c>
      <c r="M7753" s="236">
        <v>0</v>
      </c>
      <c r="N7753" s="236">
        <v>0</v>
      </c>
      <c r="O7753" s="236">
        <v>0</v>
      </c>
      <c r="P7753" s="236">
        <v>0</v>
      </c>
      <c r="Q7753" s="236">
        <v>0</v>
      </c>
      <c r="R7753" s="16">
        <f t="shared" si="19"/>
        <v>4035.9375</v>
      </c>
      <c r="S7753" s="236">
        <v>5</v>
      </c>
      <c r="T7753" s="387" t="s">
        <v>9133</v>
      </c>
      <c r="U7753" s="236" t="s">
        <v>83</v>
      </c>
      <c r="V7753" s="388" t="s">
        <v>199</v>
      </c>
    </row>
    <row r="7754" spans="1:22" s="1" customFormat="1" ht="56.25" x14ac:dyDescent="0.3">
      <c r="A7754" s="16">
        <v>7749</v>
      </c>
      <c r="B7754" s="236" t="s">
        <v>17418</v>
      </c>
      <c r="C7754" s="236" t="s">
        <v>17419</v>
      </c>
      <c r="D7754" s="236" t="s">
        <v>17420</v>
      </c>
      <c r="E7754" s="236" t="s">
        <v>17422</v>
      </c>
      <c r="F7754" s="236"/>
      <c r="G7754" s="236" t="s">
        <v>1493</v>
      </c>
      <c r="H7754" s="513">
        <v>1614.375</v>
      </c>
      <c r="I7754" s="513">
        <v>2</v>
      </c>
      <c r="J7754" s="236">
        <v>0</v>
      </c>
      <c r="K7754" s="236">
        <v>0</v>
      </c>
      <c r="L7754" s="236">
        <v>0</v>
      </c>
      <c r="M7754" s="236">
        <v>0</v>
      </c>
      <c r="N7754" s="236">
        <v>0</v>
      </c>
      <c r="O7754" s="236">
        <v>0</v>
      </c>
      <c r="P7754" s="236">
        <v>0</v>
      </c>
      <c r="Q7754" s="236">
        <v>0</v>
      </c>
      <c r="R7754" s="16">
        <f t="shared" si="19"/>
        <v>1614.375</v>
      </c>
      <c r="S7754" s="236">
        <v>2</v>
      </c>
      <c r="T7754" s="387" t="s">
        <v>9133</v>
      </c>
      <c r="U7754" s="236" t="s">
        <v>83</v>
      </c>
      <c r="V7754" s="388" t="s">
        <v>199</v>
      </c>
    </row>
    <row r="7755" spans="1:22" s="1" customFormat="1" ht="56.25" x14ac:dyDescent="0.3">
      <c r="A7755" s="16">
        <v>7750</v>
      </c>
      <c r="B7755" s="236" t="s">
        <v>17418</v>
      </c>
      <c r="C7755" s="236" t="s">
        <v>17423</v>
      </c>
      <c r="D7755" s="236" t="s">
        <v>17424</v>
      </c>
      <c r="E7755" s="236" t="s">
        <v>17425</v>
      </c>
      <c r="F7755" s="236"/>
      <c r="G7755" s="236" t="s">
        <v>1493</v>
      </c>
      <c r="H7755" s="513">
        <v>1581.825</v>
      </c>
      <c r="I7755" s="513">
        <v>2</v>
      </c>
      <c r="J7755" s="236">
        <v>0</v>
      </c>
      <c r="K7755" s="236">
        <v>0</v>
      </c>
      <c r="L7755" s="236">
        <v>0</v>
      </c>
      <c r="M7755" s="236">
        <v>0</v>
      </c>
      <c r="N7755" s="236">
        <v>0</v>
      </c>
      <c r="O7755" s="236">
        <v>0</v>
      </c>
      <c r="P7755" s="236">
        <v>0</v>
      </c>
      <c r="Q7755" s="236">
        <v>0</v>
      </c>
      <c r="R7755" s="16">
        <f t="shared" si="19"/>
        <v>1581.825</v>
      </c>
      <c r="S7755" s="236">
        <v>2</v>
      </c>
      <c r="T7755" s="387" t="s">
        <v>9133</v>
      </c>
      <c r="U7755" s="236" t="s">
        <v>83</v>
      </c>
      <c r="V7755" s="388" t="s">
        <v>199</v>
      </c>
    </row>
    <row r="7756" spans="1:22" s="1" customFormat="1" ht="56.25" x14ac:dyDescent="0.3">
      <c r="A7756" s="16">
        <v>7751</v>
      </c>
      <c r="B7756" s="236" t="s">
        <v>17418</v>
      </c>
      <c r="C7756" s="236" t="s">
        <v>17426</v>
      </c>
      <c r="D7756" s="236" t="s">
        <v>17427</v>
      </c>
      <c r="E7756" s="236" t="s">
        <v>17428</v>
      </c>
      <c r="F7756" s="236"/>
      <c r="G7756" s="236" t="s">
        <v>1493</v>
      </c>
      <c r="H7756" s="513">
        <v>2015.6430000000003</v>
      </c>
      <c r="I7756" s="513">
        <v>2</v>
      </c>
      <c r="J7756" s="236">
        <v>0</v>
      </c>
      <c r="K7756" s="236">
        <v>0</v>
      </c>
      <c r="L7756" s="236">
        <v>0</v>
      </c>
      <c r="M7756" s="236">
        <v>0</v>
      </c>
      <c r="N7756" s="236">
        <v>0</v>
      </c>
      <c r="O7756" s="236">
        <v>0</v>
      </c>
      <c r="P7756" s="236">
        <v>0</v>
      </c>
      <c r="Q7756" s="236">
        <v>0</v>
      </c>
      <c r="R7756" s="16">
        <f t="shared" si="19"/>
        <v>2015.6430000000003</v>
      </c>
      <c r="S7756" s="236">
        <v>2</v>
      </c>
      <c r="T7756" s="387" t="s">
        <v>9133</v>
      </c>
      <c r="U7756" s="236" t="s">
        <v>83</v>
      </c>
      <c r="V7756" s="388" t="s">
        <v>199</v>
      </c>
    </row>
    <row r="7757" spans="1:22" s="1" customFormat="1" ht="56.25" x14ac:dyDescent="0.3">
      <c r="A7757" s="16">
        <v>7752</v>
      </c>
      <c r="B7757" s="236" t="s">
        <v>354</v>
      </c>
      <c r="C7757" s="236" t="s">
        <v>17429</v>
      </c>
      <c r="D7757" s="236" t="s">
        <v>17430</v>
      </c>
      <c r="E7757" s="236" t="s">
        <v>17431</v>
      </c>
      <c r="F7757" s="236"/>
      <c r="G7757" s="236" t="s">
        <v>1493</v>
      </c>
      <c r="H7757" s="513">
        <v>60071.854500000001</v>
      </c>
      <c r="I7757" s="513">
        <v>1</v>
      </c>
      <c r="J7757" s="236">
        <v>0</v>
      </c>
      <c r="K7757" s="236">
        <v>0</v>
      </c>
      <c r="L7757" s="236">
        <v>0</v>
      </c>
      <c r="M7757" s="236">
        <v>0</v>
      </c>
      <c r="N7757" s="236">
        <v>0</v>
      </c>
      <c r="O7757" s="236">
        <v>0</v>
      </c>
      <c r="P7757" s="236">
        <v>0</v>
      </c>
      <c r="Q7757" s="236">
        <v>0</v>
      </c>
      <c r="R7757" s="16">
        <f t="shared" si="19"/>
        <v>60071.854500000001</v>
      </c>
      <c r="S7757" s="236">
        <v>1</v>
      </c>
      <c r="T7757" s="387" t="s">
        <v>9133</v>
      </c>
      <c r="U7757" s="236" t="s">
        <v>83</v>
      </c>
      <c r="V7757" s="388" t="s">
        <v>199</v>
      </c>
    </row>
    <row r="7758" spans="1:22" s="1" customFormat="1" ht="56.25" x14ac:dyDescent="0.3">
      <c r="A7758" s="16">
        <v>7753</v>
      </c>
      <c r="B7758" s="236" t="s">
        <v>354</v>
      </c>
      <c r="C7758" s="236" t="s">
        <v>17429</v>
      </c>
      <c r="D7758" s="236" t="s">
        <v>17430</v>
      </c>
      <c r="E7758" s="236" t="s">
        <v>17431</v>
      </c>
      <c r="F7758" s="236"/>
      <c r="G7758" s="236" t="s">
        <v>1493</v>
      </c>
      <c r="H7758" s="513">
        <v>60071.854500000001</v>
      </c>
      <c r="I7758" s="513">
        <v>1</v>
      </c>
      <c r="J7758" s="236">
        <v>0</v>
      </c>
      <c r="K7758" s="236">
        <v>0</v>
      </c>
      <c r="L7758" s="236">
        <v>0</v>
      </c>
      <c r="M7758" s="236">
        <v>0</v>
      </c>
      <c r="N7758" s="236">
        <v>0</v>
      </c>
      <c r="O7758" s="236">
        <v>0</v>
      </c>
      <c r="P7758" s="236">
        <v>0</v>
      </c>
      <c r="Q7758" s="236">
        <v>0</v>
      </c>
      <c r="R7758" s="16">
        <f t="shared" si="19"/>
        <v>60071.854500000001</v>
      </c>
      <c r="S7758" s="236">
        <v>1</v>
      </c>
      <c r="T7758" s="387" t="s">
        <v>9133</v>
      </c>
      <c r="U7758" s="236" t="s">
        <v>83</v>
      </c>
      <c r="V7758" s="388" t="s">
        <v>199</v>
      </c>
    </row>
    <row r="7759" spans="1:22" s="1" customFormat="1" ht="56.25" x14ac:dyDescent="0.3">
      <c r="A7759" s="16">
        <v>7754</v>
      </c>
      <c r="B7759" s="236" t="s">
        <v>17432</v>
      </c>
      <c r="C7759" s="236" t="s">
        <v>17433</v>
      </c>
      <c r="D7759" s="236" t="s">
        <v>8548</v>
      </c>
      <c r="E7759" s="236" t="s">
        <v>17434</v>
      </c>
      <c r="F7759" s="236"/>
      <c r="G7759" s="236" t="s">
        <v>1493</v>
      </c>
      <c r="H7759" s="513">
        <v>3054.7019999999998</v>
      </c>
      <c r="I7759" s="513">
        <v>4</v>
      </c>
      <c r="J7759" s="236">
        <v>0</v>
      </c>
      <c r="K7759" s="236">
        <v>0</v>
      </c>
      <c r="L7759" s="236">
        <v>0</v>
      </c>
      <c r="M7759" s="236">
        <v>0</v>
      </c>
      <c r="N7759" s="236">
        <v>0</v>
      </c>
      <c r="O7759" s="236">
        <v>0</v>
      </c>
      <c r="P7759" s="236">
        <v>0</v>
      </c>
      <c r="Q7759" s="236">
        <v>0</v>
      </c>
      <c r="R7759" s="16">
        <f t="shared" si="19"/>
        <v>3054.7019999999998</v>
      </c>
      <c r="S7759" s="236">
        <v>4</v>
      </c>
      <c r="T7759" s="387" t="s">
        <v>9133</v>
      </c>
      <c r="U7759" s="236" t="s">
        <v>83</v>
      </c>
      <c r="V7759" s="388" t="s">
        <v>199</v>
      </c>
    </row>
    <row r="7760" spans="1:22" s="1" customFormat="1" ht="56.25" x14ac:dyDescent="0.3">
      <c r="A7760" s="16">
        <v>7755</v>
      </c>
      <c r="B7760" s="236" t="s">
        <v>17435</v>
      </c>
      <c r="C7760" s="236" t="s">
        <v>17436</v>
      </c>
      <c r="D7760" s="236" t="s">
        <v>17437</v>
      </c>
      <c r="E7760" s="236" t="s">
        <v>17438</v>
      </c>
      <c r="F7760" s="236"/>
      <c r="G7760" s="236" t="s">
        <v>1493</v>
      </c>
      <c r="H7760" s="513">
        <v>2302.944</v>
      </c>
      <c r="I7760" s="513">
        <v>92</v>
      </c>
      <c r="J7760" s="236">
        <v>0</v>
      </c>
      <c r="K7760" s="236">
        <v>0</v>
      </c>
      <c r="L7760" s="236">
        <v>0</v>
      </c>
      <c r="M7760" s="236">
        <v>0</v>
      </c>
      <c r="N7760" s="236">
        <v>0</v>
      </c>
      <c r="O7760" s="236">
        <v>0</v>
      </c>
      <c r="P7760" s="236">
        <v>0</v>
      </c>
      <c r="Q7760" s="236">
        <v>0</v>
      </c>
      <c r="R7760" s="16">
        <f t="shared" si="19"/>
        <v>2302.944</v>
      </c>
      <c r="S7760" s="236">
        <v>92</v>
      </c>
      <c r="T7760" s="387" t="s">
        <v>9133</v>
      </c>
      <c r="U7760" s="236" t="s">
        <v>83</v>
      </c>
      <c r="V7760" s="388" t="s">
        <v>199</v>
      </c>
    </row>
    <row r="7761" spans="1:22" s="1" customFormat="1" ht="56.25" x14ac:dyDescent="0.3">
      <c r="A7761" s="16">
        <v>7756</v>
      </c>
      <c r="B7761" s="236" t="s">
        <v>17435</v>
      </c>
      <c r="C7761" s="236" t="s">
        <v>17439</v>
      </c>
      <c r="D7761" s="236" t="s">
        <v>17440</v>
      </c>
      <c r="E7761" s="236" t="s">
        <v>17441</v>
      </c>
      <c r="F7761" s="236"/>
      <c r="G7761" s="236" t="s">
        <v>1493</v>
      </c>
      <c r="H7761" s="513">
        <v>31777.515000000003</v>
      </c>
      <c r="I7761" s="513">
        <v>2038</v>
      </c>
      <c r="J7761" s="236">
        <v>0</v>
      </c>
      <c r="K7761" s="236">
        <v>0</v>
      </c>
      <c r="L7761" s="236">
        <v>0</v>
      </c>
      <c r="M7761" s="236">
        <v>0</v>
      </c>
      <c r="N7761" s="236">
        <v>0</v>
      </c>
      <c r="O7761" s="236">
        <v>0</v>
      </c>
      <c r="P7761" s="236">
        <v>0</v>
      </c>
      <c r="Q7761" s="236">
        <v>0</v>
      </c>
      <c r="R7761" s="16">
        <f t="shared" si="19"/>
        <v>31777.515000000003</v>
      </c>
      <c r="S7761" s="236">
        <v>2038</v>
      </c>
      <c r="T7761" s="387" t="s">
        <v>9133</v>
      </c>
      <c r="U7761" s="236" t="s">
        <v>83</v>
      </c>
      <c r="V7761" s="388" t="s">
        <v>199</v>
      </c>
    </row>
    <row r="7762" spans="1:22" s="1" customFormat="1" ht="56.25" x14ac:dyDescent="0.3">
      <c r="A7762" s="16">
        <v>7757</v>
      </c>
      <c r="B7762" s="236" t="s">
        <v>17435</v>
      </c>
      <c r="C7762" s="236" t="s">
        <v>17442</v>
      </c>
      <c r="D7762" s="236" t="s">
        <v>17443</v>
      </c>
      <c r="E7762" s="236" t="s">
        <v>17444</v>
      </c>
      <c r="F7762" s="236"/>
      <c r="G7762" s="236" t="s">
        <v>1493</v>
      </c>
      <c r="H7762" s="513">
        <v>11831.0535</v>
      </c>
      <c r="I7762" s="513">
        <v>1137</v>
      </c>
      <c r="J7762" s="236">
        <v>0</v>
      </c>
      <c r="K7762" s="236">
        <v>0</v>
      </c>
      <c r="L7762" s="236">
        <v>0</v>
      </c>
      <c r="M7762" s="236">
        <v>0</v>
      </c>
      <c r="N7762" s="236">
        <v>0</v>
      </c>
      <c r="O7762" s="236">
        <v>0</v>
      </c>
      <c r="P7762" s="236">
        <v>0</v>
      </c>
      <c r="Q7762" s="236">
        <v>0</v>
      </c>
      <c r="R7762" s="16">
        <f t="shared" si="19"/>
        <v>11831.0535</v>
      </c>
      <c r="S7762" s="236">
        <v>1137</v>
      </c>
      <c r="T7762" s="387" t="s">
        <v>9133</v>
      </c>
      <c r="U7762" s="236" t="s">
        <v>83</v>
      </c>
      <c r="V7762" s="388" t="s">
        <v>199</v>
      </c>
    </row>
    <row r="7763" spans="1:22" s="1" customFormat="1" ht="56.25" x14ac:dyDescent="0.3">
      <c r="A7763" s="16">
        <v>7758</v>
      </c>
      <c r="B7763" s="236" t="s">
        <v>17435</v>
      </c>
      <c r="C7763" s="236" t="s">
        <v>17445</v>
      </c>
      <c r="D7763" s="236" t="s">
        <v>17446</v>
      </c>
      <c r="E7763" s="236" t="s">
        <v>17447</v>
      </c>
      <c r="F7763" s="236"/>
      <c r="G7763" s="236" t="s">
        <v>24</v>
      </c>
      <c r="H7763" s="513">
        <v>6419.4794999999995</v>
      </c>
      <c r="I7763" s="513">
        <v>4.5</v>
      </c>
      <c r="J7763" s="236">
        <v>0</v>
      </c>
      <c r="K7763" s="236">
        <v>0</v>
      </c>
      <c r="L7763" s="236">
        <v>0</v>
      </c>
      <c r="M7763" s="236">
        <v>0</v>
      </c>
      <c r="N7763" s="236">
        <v>0</v>
      </c>
      <c r="O7763" s="236">
        <v>0</v>
      </c>
      <c r="P7763" s="236">
        <v>0</v>
      </c>
      <c r="Q7763" s="236">
        <v>0</v>
      </c>
      <c r="R7763" s="16">
        <f t="shared" si="19"/>
        <v>6419.4794999999995</v>
      </c>
      <c r="S7763" s="236">
        <v>4.5</v>
      </c>
      <c r="T7763" s="387" t="s">
        <v>9133</v>
      </c>
      <c r="U7763" s="236" t="s">
        <v>83</v>
      </c>
      <c r="V7763" s="388" t="s">
        <v>199</v>
      </c>
    </row>
    <row r="7764" spans="1:22" s="1" customFormat="1" ht="56.25" x14ac:dyDescent="0.3">
      <c r="A7764" s="16">
        <v>7759</v>
      </c>
      <c r="B7764" s="236" t="s">
        <v>4356</v>
      </c>
      <c r="C7764" s="236" t="s">
        <v>11332</v>
      </c>
      <c r="D7764" s="236" t="s">
        <v>8360</v>
      </c>
      <c r="E7764" s="236" t="s">
        <v>17448</v>
      </c>
      <c r="F7764" s="236"/>
      <c r="G7764" s="236" t="s">
        <v>1493</v>
      </c>
      <c r="H7764" s="513">
        <v>18639.495000000003</v>
      </c>
      <c r="I7764" s="513">
        <v>10</v>
      </c>
      <c r="J7764" s="236">
        <v>0</v>
      </c>
      <c r="K7764" s="236">
        <v>0</v>
      </c>
      <c r="L7764" s="236">
        <v>0</v>
      </c>
      <c r="M7764" s="236">
        <v>0</v>
      </c>
      <c r="N7764" s="236">
        <v>0</v>
      </c>
      <c r="O7764" s="236">
        <v>0</v>
      </c>
      <c r="P7764" s="236">
        <v>0</v>
      </c>
      <c r="Q7764" s="236">
        <v>0</v>
      </c>
      <c r="R7764" s="16">
        <f t="shared" si="19"/>
        <v>18639.495000000003</v>
      </c>
      <c r="S7764" s="236">
        <v>10</v>
      </c>
      <c r="T7764" s="387" t="s">
        <v>9133</v>
      </c>
      <c r="U7764" s="236" t="s">
        <v>83</v>
      </c>
      <c r="V7764" s="388" t="s">
        <v>199</v>
      </c>
    </row>
    <row r="7765" spans="1:22" s="1" customFormat="1" ht="56.25" x14ac:dyDescent="0.3">
      <c r="A7765" s="16">
        <v>7760</v>
      </c>
      <c r="B7765" s="236" t="s">
        <v>4356</v>
      </c>
      <c r="C7765" s="236" t="s">
        <v>4357</v>
      </c>
      <c r="D7765" s="236" t="s">
        <v>4358</v>
      </c>
      <c r="E7765" s="236" t="s">
        <v>4359</v>
      </c>
      <c r="F7765" s="236"/>
      <c r="G7765" s="236" t="s">
        <v>1493</v>
      </c>
      <c r="H7765" s="513">
        <v>9532.5299999999988</v>
      </c>
      <c r="I7765" s="513">
        <v>6</v>
      </c>
      <c r="J7765" s="236">
        <v>0</v>
      </c>
      <c r="K7765" s="236">
        <v>0</v>
      </c>
      <c r="L7765" s="236">
        <v>0</v>
      </c>
      <c r="M7765" s="236">
        <v>0</v>
      </c>
      <c r="N7765" s="236">
        <v>0</v>
      </c>
      <c r="O7765" s="236">
        <v>0</v>
      </c>
      <c r="P7765" s="236">
        <v>0</v>
      </c>
      <c r="Q7765" s="236">
        <v>0</v>
      </c>
      <c r="R7765" s="16">
        <f t="shared" si="19"/>
        <v>9532.5299999999988</v>
      </c>
      <c r="S7765" s="236">
        <v>6</v>
      </c>
      <c r="T7765" s="387" t="s">
        <v>9133</v>
      </c>
      <c r="U7765" s="236" t="s">
        <v>83</v>
      </c>
      <c r="V7765" s="388" t="s">
        <v>199</v>
      </c>
    </row>
    <row r="7766" spans="1:22" s="1" customFormat="1" ht="56.25" x14ac:dyDescent="0.3">
      <c r="A7766" s="16">
        <v>7761</v>
      </c>
      <c r="B7766" s="236" t="s">
        <v>4356</v>
      </c>
      <c r="C7766" s="236" t="s">
        <v>11332</v>
      </c>
      <c r="D7766" s="236" t="s">
        <v>17449</v>
      </c>
      <c r="E7766" s="236" t="s">
        <v>17450</v>
      </c>
      <c r="F7766" s="236"/>
      <c r="G7766" s="236" t="s">
        <v>1493</v>
      </c>
      <c r="H7766" s="513">
        <v>55918.485000000008</v>
      </c>
      <c r="I7766" s="513">
        <v>30</v>
      </c>
      <c r="J7766" s="236">
        <v>0</v>
      </c>
      <c r="K7766" s="236">
        <v>0</v>
      </c>
      <c r="L7766" s="236">
        <v>0</v>
      </c>
      <c r="M7766" s="236">
        <v>0</v>
      </c>
      <c r="N7766" s="236">
        <v>0</v>
      </c>
      <c r="O7766" s="236">
        <v>0</v>
      </c>
      <c r="P7766" s="236">
        <v>0</v>
      </c>
      <c r="Q7766" s="236">
        <v>0</v>
      </c>
      <c r="R7766" s="16">
        <f t="shared" si="19"/>
        <v>55918.485000000008</v>
      </c>
      <c r="S7766" s="236">
        <v>30</v>
      </c>
      <c r="T7766" s="387" t="s">
        <v>9133</v>
      </c>
      <c r="U7766" s="236" t="s">
        <v>83</v>
      </c>
      <c r="V7766" s="388" t="s">
        <v>199</v>
      </c>
    </row>
    <row r="7767" spans="1:22" s="1" customFormat="1" ht="56.25" x14ac:dyDescent="0.3">
      <c r="A7767" s="16">
        <v>7762</v>
      </c>
      <c r="B7767" s="236" t="s">
        <v>4356</v>
      </c>
      <c r="C7767" s="236" t="s">
        <v>4357</v>
      </c>
      <c r="D7767" s="236" t="s">
        <v>4358</v>
      </c>
      <c r="E7767" s="236" t="s">
        <v>17451</v>
      </c>
      <c r="F7767" s="236"/>
      <c r="G7767" s="236" t="s">
        <v>1493</v>
      </c>
      <c r="H7767" s="513">
        <v>15887.55</v>
      </c>
      <c r="I7767" s="513">
        <v>10</v>
      </c>
      <c r="J7767" s="236">
        <v>0</v>
      </c>
      <c r="K7767" s="236">
        <v>0</v>
      </c>
      <c r="L7767" s="236">
        <v>0</v>
      </c>
      <c r="M7767" s="236">
        <v>0</v>
      </c>
      <c r="N7767" s="236">
        <v>0</v>
      </c>
      <c r="O7767" s="236">
        <v>0</v>
      </c>
      <c r="P7767" s="236">
        <v>0</v>
      </c>
      <c r="Q7767" s="236">
        <v>0</v>
      </c>
      <c r="R7767" s="16">
        <f t="shared" si="19"/>
        <v>15887.55</v>
      </c>
      <c r="S7767" s="236">
        <v>10</v>
      </c>
      <c r="T7767" s="387" t="s">
        <v>9133</v>
      </c>
      <c r="U7767" s="236" t="s">
        <v>83</v>
      </c>
      <c r="V7767" s="388" t="s">
        <v>199</v>
      </c>
    </row>
    <row r="7768" spans="1:22" s="1" customFormat="1" ht="56.25" x14ac:dyDescent="0.3">
      <c r="A7768" s="16">
        <v>7763</v>
      </c>
      <c r="B7768" s="236" t="s">
        <v>4356</v>
      </c>
      <c r="C7768" s="236" t="s">
        <v>4357</v>
      </c>
      <c r="D7768" s="236" t="s">
        <v>4358</v>
      </c>
      <c r="E7768" s="236" t="s">
        <v>4359</v>
      </c>
      <c r="F7768" s="236"/>
      <c r="G7768" s="236" t="s">
        <v>1493</v>
      </c>
      <c r="H7768" s="513">
        <v>3177.5099999999998</v>
      </c>
      <c r="I7768" s="513">
        <v>2</v>
      </c>
      <c r="J7768" s="236">
        <v>0</v>
      </c>
      <c r="K7768" s="236">
        <v>0</v>
      </c>
      <c r="L7768" s="236">
        <v>0</v>
      </c>
      <c r="M7768" s="236">
        <v>0</v>
      </c>
      <c r="N7768" s="236">
        <v>0</v>
      </c>
      <c r="O7768" s="236">
        <v>0</v>
      </c>
      <c r="P7768" s="236">
        <v>0</v>
      </c>
      <c r="Q7768" s="236">
        <v>0</v>
      </c>
      <c r="R7768" s="16">
        <f t="shared" si="19"/>
        <v>3177.5099999999998</v>
      </c>
      <c r="S7768" s="236">
        <v>2</v>
      </c>
      <c r="T7768" s="387" t="s">
        <v>9133</v>
      </c>
      <c r="U7768" s="236" t="s">
        <v>83</v>
      </c>
      <c r="V7768" s="388" t="s">
        <v>199</v>
      </c>
    </row>
    <row r="7769" spans="1:22" s="1" customFormat="1" ht="56.25" x14ac:dyDescent="0.3">
      <c r="A7769" s="16">
        <v>7764</v>
      </c>
      <c r="B7769" s="236" t="s">
        <v>17452</v>
      </c>
      <c r="C7769" s="236" t="s">
        <v>4357</v>
      </c>
      <c r="D7769" s="236" t="s">
        <v>4358</v>
      </c>
      <c r="E7769" s="236" t="s">
        <v>4359</v>
      </c>
      <c r="F7769" s="236"/>
      <c r="G7769" s="236" t="s">
        <v>1493</v>
      </c>
      <c r="H7769" s="513">
        <v>7943.7749999999996</v>
      </c>
      <c r="I7769" s="513">
        <v>5</v>
      </c>
      <c r="J7769" s="236">
        <v>0</v>
      </c>
      <c r="K7769" s="236">
        <v>0</v>
      </c>
      <c r="L7769" s="236">
        <v>0</v>
      </c>
      <c r="M7769" s="236">
        <v>0</v>
      </c>
      <c r="N7769" s="236">
        <v>0</v>
      </c>
      <c r="O7769" s="236">
        <v>0</v>
      </c>
      <c r="P7769" s="236">
        <v>0</v>
      </c>
      <c r="Q7769" s="236">
        <v>0</v>
      </c>
      <c r="R7769" s="16">
        <f t="shared" si="19"/>
        <v>7943.7749999999996</v>
      </c>
      <c r="S7769" s="236">
        <v>5</v>
      </c>
      <c r="T7769" s="387" t="s">
        <v>9133</v>
      </c>
      <c r="U7769" s="236" t="s">
        <v>83</v>
      </c>
      <c r="V7769" s="388" t="s">
        <v>199</v>
      </c>
    </row>
    <row r="7770" spans="1:22" s="1" customFormat="1" ht="56.25" x14ac:dyDescent="0.3">
      <c r="A7770" s="16">
        <v>7765</v>
      </c>
      <c r="B7770" s="236" t="s">
        <v>17452</v>
      </c>
      <c r="C7770" s="236" t="s">
        <v>4488</v>
      </c>
      <c r="D7770" s="236" t="s">
        <v>4489</v>
      </c>
      <c r="E7770" s="236" t="s">
        <v>17453</v>
      </c>
      <c r="F7770" s="236"/>
      <c r="G7770" s="236" t="s">
        <v>1493</v>
      </c>
      <c r="H7770" s="513">
        <v>72184.455000000002</v>
      </c>
      <c r="I7770" s="513">
        <v>10</v>
      </c>
      <c r="J7770" s="236">
        <v>0</v>
      </c>
      <c r="K7770" s="236">
        <v>0</v>
      </c>
      <c r="L7770" s="236">
        <v>0</v>
      </c>
      <c r="M7770" s="236">
        <v>0</v>
      </c>
      <c r="N7770" s="236">
        <v>0</v>
      </c>
      <c r="O7770" s="236">
        <v>0</v>
      </c>
      <c r="P7770" s="236">
        <v>0</v>
      </c>
      <c r="Q7770" s="236">
        <v>0</v>
      </c>
      <c r="R7770" s="16">
        <f t="shared" si="19"/>
        <v>72184.455000000002</v>
      </c>
      <c r="S7770" s="236">
        <v>10</v>
      </c>
      <c r="T7770" s="387" t="s">
        <v>9133</v>
      </c>
      <c r="U7770" s="236" t="s">
        <v>83</v>
      </c>
      <c r="V7770" s="388" t="s">
        <v>199</v>
      </c>
    </row>
    <row r="7771" spans="1:22" s="1" customFormat="1" ht="56.25" x14ac:dyDescent="0.3">
      <c r="A7771" s="16">
        <v>7766</v>
      </c>
      <c r="B7771" s="236" t="s">
        <v>17452</v>
      </c>
      <c r="C7771" s="236" t="s">
        <v>4488</v>
      </c>
      <c r="D7771" s="236" t="s">
        <v>4489</v>
      </c>
      <c r="E7771" s="236" t="s">
        <v>17454</v>
      </c>
      <c r="F7771" s="236"/>
      <c r="G7771" s="236" t="s">
        <v>1493</v>
      </c>
      <c r="H7771" s="513">
        <v>72184.455000000002</v>
      </c>
      <c r="I7771" s="513">
        <v>10</v>
      </c>
      <c r="J7771" s="236">
        <v>0</v>
      </c>
      <c r="K7771" s="236">
        <v>0</v>
      </c>
      <c r="L7771" s="236">
        <v>0</v>
      </c>
      <c r="M7771" s="236">
        <v>0</v>
      </c>
      <c r="N7771" s="236">
        <v>0</v>
      </c>
      <c r="O7771" s="236">
        <v>0</v>
      </c>
      <c r="P7771" s="236">
        <v>0</v>
      </c>
      <c r="Q7771" s="236">
        <v>0</v>
      </c>
      <c r="R7771" s="16">
        <f t="shared" si="19"/>
        <v>72184.455000000002</v>
      </c>
      <c r="S7771" s="236">
        <v>10</v>
      </c>
      <c r="T7771" s="387" t="s">
        <v>9133</v>
      </c>
      <c r="U7771" s="236" t="s">
        <v>83</v>
      </c>
      <c r="V7771" s="388" t="s">
        <v>199</v>
      </c>
    </row>
    <row r="7772" spans="1:22" s="1" customFormat="1" ht="56.25" x14ac:dyDescent="0.3">
      <c r="A7772" s="16">
        <v>7767</v>
      </c>
      <c r="B7772" s="236" t="s">
        <v>17452</v>
      </c>
      <c r="C7772" s="236" t="s">
        <v>4357</v>
      </c>
      <c r="D7772" s="236" t="s">
        <v>4358</v>
      </c>
      <c r="E7772" s="236" t="s">
        <v>4359</v>
      </c>
      <c r="F7772" s="236"/>
      <c r="G7772" s="236" t="s">
        <v>1493</v>
      </c>
      <c r="H7772" s="513">
        <v>15887.55</v>
      </c>
      <c r="I7772" s="513">
        <v>10</v>
      </c>
      <c r="J7772" s="236">
        <v>0</v>
      </c>
      <c r="K7772" s="236">
        <v>0</v>
      </c>
      <c r="L7772" s="236">
        <v>0</v>
      </c>
      <c r="M7772" s="236">
        <v>0</v>
      </c>
      <c r="N7772" s="236">
        <v>0</v>
      </c>
      <c r="O7772" s="236">
        <v>0</v>
      </c>
      <c r="P7772" s="236">
        <v>0</v>
      </c>
      <c r="Q7772" s="236">
        <v>0</v>
      </c>
      <c r="R7772" s="16">
        <f t="shared" si="19"/>
        <v>15887.55</v>
      </c>
      <c r="S7772" s="236">
        <v>10</v>
      </c>
      <c r="T7772" s="387" t="s">
        <v>9133</v>
      </c>
      <c r="U7772" s="236" t="s">
        <v>83</v>
      </c>
      <c r="V7772" s="388" t="s">
        <v>199</v>
      </c>
    </row>
    <row r="7773" spans="1:22" s="1" customFormat="1" ht="56.25" x14ac:dyDescent="0.3">
      <c r="A7773" s="16">
        <v>7768</v>
      </c>
      <c r="B7773" s="236" t="s">
        <v>17452</v>
      </c>
      <c r="C7773" s="236" t="s">
        <v>4357</v>
      </c>
      <c r="D7773" s="236" t="s">
        <v>4358</v>
      </c>
      <c r="E7773" s="236" t="s">
        <v>4359</v>
      </c>
      <c r="F7773" s="236"/>
      <c r="G7773" s="236" t="s">
        <v>1493</v>
      </c>
      <c r="H7773" s="513">
        <v>7943.7749999999996</v>
      </c>
      <c r="I7773" s="513">
        <v>5</v>
      </c>
      <c r="J7773" s="236">
        <v>0</v>
      </c>
      <c r="K7773" s="236">
        <v>0</v>
      </c>
      <c r="L7773" s="236">
        <v>0</v>
      </c>
      <c r="M7773" s="236">
        <v>0</v>
      </c>
      <c r="N7773" s="236">
        <v>0</v>
      </c>
      <c r="O7773" s="236">
        <v>0</v>
      </c>
      <c r="P7773" s="236">
        <v>0</v>
      </c>
      <c r="Q7773" s="236">
        <v>0</v>
      </c>
      <c r="R7773" s="16">
        <f t="shared" si="19"/>
        <v>7943.7749999999996</v>
      </c>
      <c r="S7773" s="236">
        <v>5</v>
      </c>
      <c r="T7773" s="387" t="s">
        <v>9133</v>
      </c>
      <c r="U7773" s="236" t="s">
        <v>83</v>
      </c>
      <c r="V7773" s="388" t="s">
        <v>199</v>
      </c>
    </row>
    <row r="7774" spans="1:22" s="1" customFormat="1" ht="56.25" x14ac:dyDescent="0.3">
      <c r="A7774" s="16">
        <v>7769</v>
      </c>
      <c r="B7774" s="236" t="s">
        <v>17452</v>
      </c>
      <c r="C7774" s="236" t="s">
        <v>17455</v>
      </c>
      <c r="D7774" s="236" t="s">
        <v>17456</v>
      </c>
      <c r="E7774" s="236" t="s">
        <v>17457</v>
      </c>
      <c r="F7774" s="236"/>
      <c r="G7774" s="236" t="s">
        <v>1493</v>
      </c>
      <c r="H7774" s="513">
        <v>41444.130000000005</v>
      </c>
      <c r="I7774" s="513">
        <v>10</v>
      </c>
      <c r="J7774" s="236">
        <v>0</v>
      </c>
      <c r="K7774" s="236">
        <v>0</v>
      </c>
      <c r="L7774" s="236">
        <v>0</v>
      </c>
      <c r="M7774" s="236">
        <v>0</v>
      </c>
      <c r="N7774" s="236">
        <v>0</v>
      </c>
      <c r="O7774" s="236">
        <v>0</v>
      </c>
      <c r="P7774" s="236">
        <v>0</v>
      </c>
      <c r="Q7774" s="236">
        <v>0</v>
      </c>
      <c r="R7774" s="16">
        <f t="shared" si="19"/>
        <v>41444.130000000005</v>
      </c>
      <c r="S7774" s="236">
        <v>10</v>
      </c>
      <c r="T7774" s="387" t="s">
        <v>9133</v>
      </c>
      <c r="U7774" s="236" t="s">
        <v>1523</v>
      </c>
      <c r="V7774" s="388" t="s">
        <v>199</v>
      </c>
    </row>
    <row r="7775" spans="1:22" s="1" customFormat="1" ht="56.25" x14ac:dyDescent="0.3">
      <c r="A7775" s="16">
        <v>7770</v>
      </c>
      <c r="B7775" s="236" t="s">
        <v>17452</v>
      </c>
      <c r="C7775" s="236" t="s">
        <v>4357</v>
      </c>
      <c r="D7775" s="236" t="s">
        <v>4358</v>
      </c>
      <c r="E7775" s="236" t="s">
        <v>4359</v>
      </c>
      <c r="F7775" s="236"/>
      <c r="G7775" s="236" t="s">
        <v>1493</v>
      </c>
      <c r="H7775" s="513">
        <v>31775.1</v>
      </c>
      <c r="I7775" s="513">
        <v>20</v>
      </c>
      <c r="J7775" s="236">
        <v>0</v>
      </c>
      <c r="K7775" s="236">
        <v>0</v>
      </c>
      <c r="L7775" s="236">
        <v>0</v>
      </c>
      <c r="M7775" s="236">
        <v>0</v>
      </c>
      <c r="N7775" s="236">
        <v>0</v>
      </c>
      <c r="O7775" s="236">
        <v>0</v>
      </c>
      <c r="P7775" s="236">
        <v>0</v>
      </c>
      <c r="Q7775" s="236">
        <v>0</v>
      </c>
      <c r="R7775" s="16">
        <f t="shared" si="19"/>
        <v>31775.1</v>
      </c>
      <c r="S7775" s="236">
        <v>20</v>
      </c>
      <c r="T7775" s="387" t="s">
        <v>9133</v>
      </c>
      <c r="U7775" s="236" t="s">
        <v>83</v>
      </c>
      <c r="V7775" s="388" t="s">
        <v>199</v>
      </c>
    </row>
    <row r="7776" spans="1:22" s="1" customFormat="1" ht="56.25" x14ac:dyDescent="0.3">
      <c r="A7776" s="16">
        <v>7771</v>
      </c>
      <c r="B7776" s="236" t="s">
        <v>514</v>
      </c>
      <c r="C7776" s="236" t="s">
        <v>515</v>
      </c>
      <c r="D7776" s="236" t="s">
        <v>516</v>
      </c>
      <c r="E7776" s="236" t="s">
        <v>17458</v>
      </c>
      <c r="F7776" s="236"/>
      <c r="G7776" s="236" t="s">
        <v>1493</v>
      </c>
      <c r="H7776" s="513">
        <v>786109.59000000008</v>
      </c>
      <c r="I7776" s="513">
        <v>2</v>
      </c>
      <c r="J7776" s="236">
        <v>0</v>
      </c>
      <c r="K7776" s="236">
        <v>0</v>
      </c>
      <c r="L7776" s="236">
        <v>0</v>
      </c>
      <c r="M7776" s="236">
        <v>0</v>
      </c>
      <c r="N7776" s="236">
        <v>0</v>
      </c>
      <c r="O7776" s="236">
        <v>0</v>
      </c>
      <c r="P7776" s="236">
        <v>0</v>
      </c>
      <c r="Q7776" s="236">
        <v>0</v>
      </c>
      <c r="R7776" s="16">
        <f t="shared" si="19"/>
        <v>786109.59000000008</v>
      </c>
      <c r="S7776" s="236">
        <v>2</v>
      </c>
      <c r="T7776" s="387" t="s">
        <v>9133</v>
      </c>
      <c r="U7776" s="236" t="s">
        <v>11267</v>
      </c>
      <c r="V7776" s="388" t="s">
        <v>199</v>
      </c>
    </row>
    <row r="7777" spans="1:22" s="1" customFormat="1" ht="56.25" x14ac:dyDescent="0.3">
      <c r="A7777" s="16">
        <v>7772</v>
      </c>
      <c r="B7777" s="236" t="s">
        <v>514</v>
      </c>
      <c r="C7777" s="236" t="s">
        <v>2281</v>
      </c>
      <c r="D7777" s="236" t="s">
        <v>2282</v>
      </c>
      <c r="E7777" s="236" t="s">
        <v>11333</v>
      </c>
      <c r="F7777" s="236"/>
      <c r="G7777" s="236" t="s">
        <v>1493</v>
      </c>
      <c r="H7777" s="513">
        <v>1076245.317</v>
      </c>
      <c r="I7777" s="513">
        <v>2</v>
      </c>
      <c r="J7777" s="236">
        <v>0</v>
      </c>
      <c r="K7777" s="236">
        <v>0</v>
      </c>
      <c r="L7777" s="236">
        <v>0</v>
      </c>
      <c r="M7777" s="236">
        <v>0</v>
      </c>
      <c r="N7777" s="236">
        <v>0</v>
      </c>
      <c r="O7777" s="236">
        <v>0</v>
      </c>
      <c r="P7777" s="236">
        <v>0</v>
      </c>
      <c r="Q7777" s="236">
        <v>0</v>
      </c>
      <c r="R7777" s="16">
        <f t="shared" si="19"/>
        <v>1076245.317</v>
      </c>
      <c r="S7777" s="236">
        <v>2</v>
      </c>
      <c r="T7777" s="387" t="s">
        <v>9133</v>
      </c>
      <c r="U7777" s="236" t="s">
        <v>11267</v>
      </c>
      <c r="V7777" s="388" t="s">
        <v>199</v>
      </c>
    </row>
    <row r="7778" spans="1:22" s="1" customFormat="1" ht="56.25" x14ac:dyDescent="0.3">
      <c r="A7778" s="16">
        <v>7773</v>
      </c>
      <c r="B7778" s="236" t="s">
        <v>514</v>
      </c>
      <c r="C7778" s="236" t="s">
        <v>515</v>
      </c>
      <c r="D7778" s="236" t="s">
        <v>516</v>
      </c>
      <c r="E7778" s="236" t="s">
        <v>17459</v>
      </c>
      <c r="F7778" s="236"/>
      <c r="G7778" s="236" t="s">
        <v>1493</v>
      </c>
      <c r="H7778" s="513">
        <v>393054.79500000004</v>
      </c>
      <c r="I7778" s="513">
        <v>1</v>
      </c>
      <c r="J7778" s="236">
        <v>0</v>
      </c>
      <c r="K7778" s="236">
        <v>0</v>
      </c>
      <c r="L7778" s="236">
        <v>0</v>
      </c>
      <c r="M7778" s="236">
        <v>0</v>
      </c>
      <c r="N7778" s="236">
        <v>0</v>
      </c>
      <c r="O7778" s="236">
        <v>0</v>
      </c>
      <c r="P7778" s="236">
        <v>0</v>
      </c>
      <c r="Q7778" s="236">
        <v>0</v>
      </c>
      <c r="R7778" s="16">
        <f t="shared" si="19"/>
        <v>393054.79500000004</v>
      </c>
      <c r="S7778" s="236">
        <v>1</v>
      </c>
      <c r="T7778" s="387" t="s">
        <v>9133</v>
      </c>
      <c r="U7778" s="236" t="s">
        <v>11267</v>
      </c>
      <c r="V7778" s="388" t="s">
        <v>199</v>
      </c>
    </row>
    <row r="7779" spans="1:22" s="1" customFormat="1" ht="56.25" x14ac:dyDescent="0.3">
      <c r="A7779" s="16">
        <v>7774</v>
      </c>
      <c r="B7779" s="236" t="s">
        <v>514</v>
      </c>
      <c r="C7779" s="236" t="s">
        <v>515</v>
      </c>
      <c r="D7779" s="236" t="s">
        <v>516</v>
      </c>
      <c r="E7779" s="236" t="s">
        <v>17460</v>
      </c>
      <c r="F7779" s="236"/>
      <c r="G7779" s="236" t="s">
        <v>1493</v>
      </c>
      <c r="H7779" s="513">
        <v>393054.79500000004</v>
      </c>
      <c r="I7779" s="513">
        <v>1</v>
      </c>
      <c r="J7779" s="236">
        <v>0</v>
      </c>
      <c r="K7779" s="236">
        <v>0</v>
      </c>
      <c r="L7779" s="236">
        <v>0</v>
      </c>
      <c r="M7779" s="236">
        <v>0</v>
      </c>
      <c r="N7779" s="236">
        <v>0</v>
      </c>
      <c r="O7779" s="236">
        <v>0</v>
      </c>
      <c r="P7779" s="236">
        <v>0</v>
      </c>
      <c r="Q7779" s="236">
        <v>0</v>
      </c>
      <c r="R7779" s="16">
        <f t="shared" si="19"/>
        <v>393054.79500000004</v>
      </c>
      <c r="S7779" s="236">
        <v>1</v>
      </c>
      <c r="T7779" s="387" t="s">
        <v>9133</v>
      </c>
      <c r="U7779" s="236" t="s">
        <v>11267</v>
      </c>
      <c r="V7779" s="388" t="s">
        <v>199</v>
      </c>
    </row>
    <row r="7780" spans="1:22" s="1" customFormat="1" ht="56.25" x14ac:dyDescent="0.3">
      <c r="A7780" s="16">
        <v>7775</v>
      </c>
      <c r="B7780" s="236" t="s">
        <v>17461</v>
      </c>
      <c r="C7780" s="236" t="s">
        <v>17462</v>
      </c>
      <c r="D7780" s="236" t="s">
        <v>17463</v>
      </c>
      <c r="E7780" s="236" t="s">
        <v>17464</v>
      </c>
      <c r="F7780" s="236"/>
      <c r="G7780" s="236" t="s">
        <v>1493</v>
      </c>
      <c r="H7780" s="513">
        <v>12864.18</v>
      </c>
      <c r="I7780" s="513">
        <v>2</v>
      </c>
      <c r="J7780" s="236">
        <v>0</v>
      </c>
      <c r="K7780" s="236">
        <v>0</v>
      </c>
      <c r="L7780" s="236">
        <v>0</v>
      </c>
      <c r="M7780" s="236">
        <v>0</v>
      </c>
      <c r="N7780" s="236">
        <v>0</v>
      </c>
      <c r="O7780" s="236">
        <v>0</v>
      </c>
      <c r="P7780" s="236">
        <v>0</v>
      </c>
      <c r="Q7780" s="236">
        <v>0</v>
      </c>
      <c r="R7780" s="16">
        <f t="shared" si="19"/>
        <v>12864.18</v>
      </c>
      <c r="S7780" s="236">
        <v>2</v>
      </c>
      <c r="T7780" s="387" t="s">
        <v>9133</v>
      </c>
      <c r="U7780" s="236" t="s">
        <v>11267</v>
      </c>
      <c r="V7780" s="388" t="s">
        <v>199</v>
      </c>
    </row>
    <row r="7781" spans="1:22" s="1" customFormat="1" ht="56.25" x14ac:dyDescent="0.3">
      <c r="A7781" s="16">
        <v>7776</v>
      </c>
      <c r="B7781" s="236" t="s">
        <v>17465</v>
      </c>
      <c r="C7781" s="236" t="s">
        <v>17466</v>
      </c>
      <c r="D7781" s="236" t="s">
        <v>17467</v>
      </c>
      <c r="E7781" s="236" t="s">
        <v>17468</v>
      </c>
      <c r="F7781" s="236"/>
      <c r="G7781" s="236" t="s">
        <v>1493</v>
      </c>
      <c r="H7781" s="513">
        <v>928477.326</v>
      </c>
      <c r="I7781" s="513">
        <v>2</v>
      </c>
      <c r="J7781" s="236">
        <v>0</v>
      </c>
      <c r="K7781" s="236">
        <v>0</v>
      </c>
      <c r="L7781" s="236">
        <v>0</v>
      </c>
      <c r="M7781" s="236">
        <v>0</v>
      </c>
      <c r="N7781" s="236">
        <v>0</v>
      </c>
      <c r="O7781" s="236">
        <v>0</v>
      </c>
      <c r="P7781" s="236">
        <v>0</v>
      </c>
      <c r="Q7781" s="236">
        <v>0</v>
      </c>
      <c r="R7781" s="16">
        <f t="shared" si="19"/>
        <v>928477.326</v>
      </c>
      <c r="S7781" s="236">
        <v>2</v>
      </c>
      <c r="T7781" s="387" t="s">
        <v>9133</v>
      </c>
      <c r="U7781" s="236" t="s">
        <v>11267</v>
      </c>
      <c r="V7781" s="388" t="s">
        <v>199</v>
      </c>
    </row>
    <row r="7782" spans="1:22" s="1" customFormat="1" ht="56.25" x14ac:dyDescent="0.3">
      <c r="A7782" s="16">
        <v>7777</v>
      </c>
      <c r="B7782" s="236" t="s">
        <v>11334</v>
      </c>
      <c r="C7782" s="236" t="s">
        <v>11335</v>
      </c>
      <c r="D7782" s="236" t="s">
        <v>1501</v>
      </c>
      <c r="E7782" s="236" t="s">
        <v>17469</v>
      </c>
      <c r="F7782" s="236"/>
      <c r="G7782" s="236" t="s">
        <v>1493</v>
      </c>
      <c r="H7782" s="513">
        <v>36736.581000000006</v>
      </c>
      <c r="I7782" s="513">
        <v>1</v>
      </c>
      <c r="J7782" s="236">
        <v>0</v>
      </c>
      <c r="K7782" s="236">
        <v>0</v>
      </c>
      <c r="L7782" s="236">
        <v>0</v>
      </c>
      <c r="M7782" s="236">
        <v>0</v>
      </c>
      <c r="N7782" s="236">
        <v>0</v>
      </c>
      <c r="O7782" s="236">
        <v>0</v>
      </c>
      <c r="P7782" s="236">
        <v>0</v>
      </c>
      <c r="Q7782" s="236">
        <v>0</v>
      </c>
      <c r="R7782" s="16">
        <f t="shared" si="19"/>
        <v>36736.581000000006</v>
      </c>
      <c r="S7782" s="236">
        <v>1</v>
      </c>
      <c r="T7782" s="387" t="s">
        <v>9133</v>
      </c>
      <c r="U7782" s="236" t="s">
        <v>11267</v>
      </c>
      <c r="V7782" s="388" t="s">
        <v>199</v>
      </c>
    </row>
    <row r="7783" spans="1:22" s="1" customFormat="1" ht="56.25" x14ac:dyDescent="0.3">
      <c r="A7783" s="16">
        <v>7778</v>
      </c>
      <c r="B7783" s="236" t="s">
        <v>11334</v>
      </c>
      <c r="C7783" s="236" t="s">
        <v>11335</v>
      </c>
      <c r="D7783" s="236" t="s">
        <v>1501</v>
      </c>
      <c r="E7783" s="236" t="s">
        <v>17470</v>
      </c>
      <c r="F7783" s="236"/>
      <c r="G7783" s="236" t="s">
        <v>1493</v>
      </c>
      <c r="H7783" s="513">
        <v>220419.48600000003</v>
      </c>
      <c r="I7783" s="513">
        <v>6</v>
      </c>
      <c r="J7783" s="236">
        <v>0</v>
      </c>
      <c r="K7783" s="236">
        <v>0</v>
      </c>
      <c r="L7783" s="236">
        <v>0</v>
      </c>
      <c r="M7783" s="236">
        <v>0</v>
      </c>
      <c r="N7783" s="236">
        <v>0</v>
      </c>
      <c r="O7783" s="236">
        <v>0</v>
      </c>
      <c r="P7783" s="236">
        <v>0</v>
      </c>
      <c r="Q7783" s="236">
        <v>0</v>
      </c>
      <c r="R7783" s="16">
        <f t="shared" si="19"/>
        <v>220419.48600000003</v>
      </c>
      <c r="S7783" s="236">
        <v>6</v>
      </c>
      <c r="T7783" s="387" t="s">
        <v>9133</v>
      </c>
      <c r="U7783" s="236" t="s">
        <v>11267</v>
      </c>
      <c r="V7783" s="388" t="s">
        <v>199</v>
      </c>
    </row>
    <row r="7784" spans="1:22" s="1" customFormat="1" ht="56.25" x14ac:dyDescent="0.3">
      <c r="A7784" s="16">
        <v>7779</v>
      </c>
      <c r="B7784" s="236" t="s">
        <v>11336</v>
      </c>
      <c r="C7784" s="236" t="s">
        <v>17471</v>
      </c>
      <c r="D7784" s="236" t="s">
        <v>2504</v>
      </c>
      <c r="E7784" s="236" t="s">
        <v>17472</v>
      </c>
      <c r="F7784" s="236"/>
      <c r="G7784" s="236" t="s">
        <v>1009</v>
      </c>
      <c r="H7784" s="513">
        <v>2184</v>
      </c>
      <c r="I7784" s="513">
        <v>150</v>
      </c>
      <c r="J7784" s="236">
        <v>2184</v>
      </c>
      <c r="K7784" s="236">
        <v>150</v>
      </c>
      <c r="L7784" s="236">
        <v>2184</v>
      </c>
      <c r="M7784" s="236">
        <v>150</v>
      </c>
      <c r="N7784" s="236">
        <v>2184</v>
      </c>
      <c r="O7784" s="236">
        <v>150</v>
      </c>
      <c r="P7784" s="236">
        <v>2184</v>
      </c>
      <c r="Q7784" s="236">
        <v>150</v>
      </c>
      <c r="R7784" s="16">
        <f t="shared" si="19"/>
        <v>10920</v>
      </c>
      <c r="S7784" s="236">
        <v>750</v>
      </c>
      <c r="T7784" s="387" t="s">
        <v>9133</v>
      </c>
      <c r="U7784" s="236" t="s">
        <v>11267</v>
      </c>
      <c r="V7784" s="388" t="s">
        <v>199</v>
      </c>
    </row>
    <row r="7785" spans="1:22" s="1" customFormat="1" ht="56.25" x14ac:dyDescent="0.3">
      <c r="A7785" s="16">
        <v>7780</v>
      </c>
      <c r="B7785" s="236" t="s">
        <v>11336</v>
      </c>
      <c r="C7785" s="236" t="s">
        <v>17471</v>
      </c>
      <c r="D7785" s="236" t="s">
        <v>2504</v>
      </c>
      <c r="E7785" s="236" t="s">
        <v>17472</v>
      </c>
      <c r="F7785" s="236"/>
      <c r="G7785" s="236" t="s">
        <v>1009</v>
      </c>
      <c r="H7785" s="513">
        <v>1456</v>
      </c>
      <c r="I7785" s="513">
        <v>100</v>
      </c>
      <c r="J7785" s="236">
        <v>1456</v>
      </c>
      <c r="K7785" s="236">
        <v>100</v>
      </c>
      <c r="L7785" s="236">
        <v>1456</v>
      </c>
      <c r="M7785" s="236">
        <v>100</v>
      </c>
      <c r="N7785" s="236">
        <v>1456</v>
      </c>
      <c r="O7785" s="236">
        <v>100</v>
      </c>
      <c r="P7785" s="236">
        <v>1456</v>
      </c>
      <c r="Q7785" s="236">
        <v>100</v>
      </c>
      <c r="R7785" s="16">
        <f t="shared" si="19"/>
        <v>7280</v>
      </c>
      <c r="S7785" s="236">
        <v>500</v>
      </c>
      <c r="T7785" s="387" t="s">
        <v>9133</v>
      </c>
      <c r="U7785" s="236" t="s">
        <v>11267</v>
      </c>
      <c r="V7785" s="388" t="s">
        <v>199</v>
      </c>
    </row>
    <row r="7786" spans="1:22" s="1" customFormat="1" ht="56.25" x14ac:dyDescent="0.3">
      <c r="A7786" s="16">
        <v>7781</v>
      </c>
      <c r="B7786" s="236" t="s">
        <v>9291</v>
      </c>
      <c r="C7786" s="236" t="s">
        <v>9292</v>
      </c>
      <c r="D7786" s="236" t="s">
        <v>9293</v>
      </c>
      <c r="E7786" s="236" t="s">
        <v>17473</v>
      </c>
      <c r="F7786" s="236"/>
      <c r="G7786" s="236" t="s">
        <v>24</v>
      </c>
      <c r="H7786" s="513">
        <v>54810</v>
      </c>
      <c r="I7786" s="513">
        <v>300</v>
      </c>
      <c r="J7786" s="236">
        <v>54810</v>
      </c>
      <c r="K7786" s="236">
        <v>300</v>
      </c>
      <c r="L7786" s="236">
        <v>54810</v>
      </c>
      <c r="M7786" s="236">
        <v>300</v>
      </c>
      <c r="N7786" s="236">
        <v>54810</v>
      </c>
      <c r="O7786" s="236">
        <v>300</v>
      </c>
      <c r="P7786" s="236">
        <v>54810</v>
      </c>
      <c r="Q7786" s="236">
        <v>300</v>
      </c>
      <c r="R7786" s="16">
        <f t="shared" si="19"/>
        <v>274050</v>
      </c>
      <c r="S7786" s="236">
        <v>1500</v>
      </c>
      <c r="T7786" s="387" t="s">
        <v>9133</v>
      </c>
      <c r="U7786" s="236" t="s">
        <v>11267</v>
      </c>
      <c r="V7786" s="388" t="s">
        <v>199</v>
      </c>
    </row>
    <row r="7787" spans="1:22" s="1" customFormat="1" ht="56.25" x14ac:dyDescent="0.3">
      <c r="A7787" s="16">
        <v>7782</v>
      </c>
      <c r="B7787" s="236" t="s">
        <v>9291</v>
      </c>
      <c r="C7787" s="236" t="s">
        <v>9292</v>
      </c>
      <c r="D7787" s="236" t="s">
        <v>9293</v>
      </c>
      <c r="E7787" s="236" t="s">
        <v>17474</v>
      </c>
      <c r="F7787" s="236"/>
      <c r="G7787" s="236" t="s">
        <v>24</v>
      </c>
      <c r="H7787" s="513">
        <v>32886</v>
      </c>
      <c r="I7787" s="513">
        <v>180</v>
      </c>
      <c r="J7787" s="236">
        <v>32886</v>
      </c>
      <c r="K7787" s="236">
        <v>180</v>
      </c>
      <c r="L7787" s="236">
        <v>32886</v>
      </c>
      <c r="M7787" s="236">
        <v>180</v>
      </c>
      <c r="N7787" s="236">
        <v>32886</v>
      </c>
      <c r="O7787" s="236">
        <v>180</v>
      </c>
      <c r="P7787" s="236">
        <v>32886</v>
      </c>
      <c r="Q7787" s="236">
        <v>180</v>
      </c>
      <c r="R7787" s="16">
        <f t="shared" si="19"/>
        <v>164430</v>
      </c>
      <c r="S7787" s="236">
        <v>900</v>
      </c>
      <c r="T7787" s="387" t="s">
        <v>9133</v>
      </c>
      <c r="U7787" s="236" t="s">
        <v>11267</v>
      </c>
      <c r="V7787" s="388" t="s">
        <v>199</v>
      </c>
    </row>
    <row r="7788" spans="1:22" s="1" customFormat="1" ht="56.25" x14ac:dyDescent="0.3">
      <c r="A7788" s="16">
        <v>7783</v>
      </c>
      <c r="B7788" s="236" t="s">
        <v>11337</v>
      </c>
      <c r="C7788" s="236" t="s">
        <v>17475</v>
      </c>
      <c r="D7788" s="236" t="s">
        <v>17476</v>
      </c>
      <c r="E7788" s="236" t="s">
        <v>17477</v>
      </c>
      <c r="F7788" s="236"/>
      <c r="G7788" s="236" t="s">
        <v>24</v>
      </c>
      <c r="H7788" s="513">
        <v>74558</v>
      </c>
      <c r="I7788" s="513">
        <v>200</v>
      </c>
      <c r="J7788" s="236">
        <v>0</v>
      </c>
      <c r="K7788" s="236">
        <v>0</v>
      </c>
      <c r="L7788" s="236">
        <v>0</v>
      </c>
      <c r="M7788" s="236">
        <v>0</v>
      </c>
      <c r="N7788" s="236">
        <v>0</v>
      </c>
      <c r="O7788" s="236">
        <v>0</v>
      </c>
      <c r="P7788" s="236">
        <v>0</v>
      </c>
      <c r="Q7788" s="236">
        <v>0</v>
      </c>
      <c r="R7788" s="16">
        <f t="shared" si="19"/>
        <v>74558</v>
      </c>
      <c r="S7788" s="236">
        <v>200</v>
      </c>
      <c r="T7788" s="387" t="s">
        <v>9133</v>
      </c>
      <c r="U7788" s="236" t="s">
        <v>11267</v>
      </c>
      <c r="V7788" s="388" t="s">
        <v>199</v>
      </c>
    </row>
    <row r="7789" spans="1:22" s="1" customFormat="1" ht="56.25" x14ac:dyDescent="0.3">
      <c r="A7789" s="16">
        <v>7784</v>
      </c>
      <c r="B7789" s="236" t="s">
        <v>4119</v>
      </c>
      <c r="C7789" s="236" t="s">
        <v>17478</v>
      </c>
      <c r="D7789" s="236" t="s">
        <v>17479</v>
      </c>
      <c r="E7789" s="236" t="s">
        <v>17480</v>
      </c>
      <c r="F7789" s="236"/>
      <c r="G7789" s="236" t="s">
        <v>2654</v>
      </c>
      <c r="H7789" s="513">
        <v>39900</v>
      </c>
      <c r="I7789" s="513">
        <v>76</v>
      </c>
      <c r="J7789" s="236">
        <v>0</v>
      </c>
      <c r="K7789" s="236">
        <v>0</v>
      </c>
      <c r="L7789" s="236">
        <v>0</v>
      </c>
      <c r="M7789" s="236">
        <v>0</v>
      </c>
      <c r="N7789" s="236">
        <v>0</v>
      </c>
      <c r="O7789" s="236">
        <v>0</v>
      </c>
      <c r="P7789" s="236">
        <v>0</v>
      </c>
      <c r="Q7789" s="236">
        <v>0</v>
      </c>
      <c r="R7789" s="16">
        <f t="shared" si="19"/>
        <v>39900</v>
      </c>
      <c r="S7789" s="236">
        <v>76</v>
      </c>
      <c r="T7789" s="387" t="s">
        <v>9133</v>
      </c>
      <c r="U7789" s="236" t="s">
        <v>11267</v>
      </c>
      <c r="V7789" s="388" t="s">
        <v>199</v>
      </c>
    </row>
    <row r="7790" spans="1:22" s="1" customFormat="1" ht="56.25" x14ac:dyDescent="0.3">
      <c r="A7790" s="16">
        <v>7785</v>
      </c>
      <c r="B7790" s="236" t="s">
        <v>7923</v>
      </c>
      <c r="C7790" s="236" t="s">
        <v>17481</v>
      </c>
      <c r="D7790" s="236" t="s">
        <v>17482</v>
      </c>
      <c r="E7790" s="236" t="s">
        <v>17483</v>
      </c>
      <c r="F7790" s="236"/>
      <c r="G7790" s="236" t="s">
        <v>281</v>
      </c>
      <c r="H7790" s="513">
        <v>537187.83999999997</v>
      </c>
      <c r="I7790" s="513">
        <v>124</v>
      </c>
      <c r="J7790" s="236">
        <v>0</v>
      </c>
      <c r="K7790" s="236">
        <v>0</v>
      </c>
      <c r="L7790" s="236">
        <v>0</v>
      </c>
      <c r="M7790" s="236">
        <v>0</v>
      </c>
      <c r="N7790" s="236">
        <v>0</v>
      </c>
      <c r="O7790" s="236">
        <v>0</v>
      </c>
      <c r="P7790" s="236">
        <v>0</v>
      </c>
      <c r="Q7790" s="236">
        <v>0</v>
      </c>
      <c r="R7790" s="16">
        <f t="shared" si="19"/>
        <v>537187.83999999997</v>
      </c>
      <c r="S7790" s="236">
        <v>124</v>
      </c>
      <c r="T7790" s="387" t="s">
        <v>9133</v>
      </c>
      <c r="U7790" s="236" t="s">
        <v>11267</v>
      </c>
      <c r="V7790" s="388" t="s">
        <v>199</v>
      </c>
    </row>
    <row r="7791" spans="1:22" s="1" customFormat="1" ht="56.25" x14ac:dyDescent="0.3">
      <c r="A7791" s="16">
        <v>7786</v>
      </c>
      <c r="B7791" s="236" t="s">
        <v>2966</v>
      </c>
      <c r="C7791" s="236" t="s">
        <v>2967</v>
      </c>
      <c r="D7791" s="236" t="s">
        <v>2968</v>
      </c>
      <c r="E7791" s="236" t="s">
        <v>17484</v>
      </c>
      <c r="F7791" s="236"/>
      <c r="G7791" s="236" t="s">
        <v>1493</v>
      </c>
      <c r="H7791" s="513">
        <v>285211.8</v>
      </c>
      <c r="I7791" s="513">
        <v>6</v>
      </c>
      <c r="J7791" s="236">
        <v>0</v>
      </c>
      <c r="K7791" s="236">
        <v>0</v>
      </c>
      <c r="L7791" s="236">
        <v>0</v>
      </c>
      <c r="M7791" s="236">
        <v>0</v>
      </c>
      <c r="N7791" s="236">
        <v>0</v>
      </c>
      <c r="O7791" s="236">
        <v>0</v>
      </c>
      <c r="P7791" s="236">
        <v>0</v>
      </c>
      <c r="Q7791" s="236">
        <v>0</v>
      </c>
      <c r="R7791" s="16">
        <f t="shared" si="19"/>
        <v>285211.8</v>
      </c>
      <c r="S7791" s="236">
        <v>6</v>
      </c>
      <c r="T7791" s="387" t="s">
        <v>9133</v>
      </c>
      <c r="U7791" s="236" t="s">
        <v>11267</v>
      </c>
      <c r="V7791" s="388" t="s">
        <v>199</v>
      </c>
    </row>
    <row r="7792" spans="1:22" s="1" customFormat="1" ht="56.25" x14ac:dyDescent="0.3">
      <c r="A7792" s="16">
        <v>7787</v>
      </c>
      <c r="B7792" s="236" t="s">
        <v>2966</v>
      </c>
      <c r="C7792" s="236" t="s">
        <v>2967</v>
      </c>
      <c r="D7792" s="236" t="s">
        <v>2968</v>
      </c>
      <c r="E7792" s="236" t="s">
        <v>17485</v>
      </c>
      <c r="F7792" s="236"/>
      <c r="G7792" s="236" t="s">
        <v>1493</v>
      </c>
      <c r="H7792" s="513">
        <v>47535.3</v>
      </c>
      <c r="I7792" s="513">
        <v>1</v>
      </c>
      <c r="J7792" s="236">
        <v>0</v>
      </c>
      <c r="K7792" s="236">
        <v>0</v>
      </c>
      <c r="L7792" s="236">
        <v>0</v>
      </c>
      <c r="M7792" s="236">
        <v>0</v>
      </c>
      <c r="N7792" s="236">
        <v>0</v>
      </c>
      <c r="O7792" s="236">
        <v>0</v>
      </c>
      <c r="P7792" s="236">
        <v>0</v>
      </c>
      <c r="Q7792" s="236">
        <v>0</v>
      </c>
      <c r="R7792" s="16">
        <f t="shared" ref="R7792:R7855" si="20">H7792+J7792+L7792+N7792+P7792</f>
        <v>47535.3</v>
      </c>
      <c r="S7792" s="236">
        <v>1</v>
      </c>
      <c r="T7792" s="387" t="s">
        <v>9133</v>
      </c>
      <c r="U7792" s="236" t="s">
        <v>11267</v>
      </c>
      <c r="V7792" s="388" t="s">
        <v>199</v>
      </c>
    </row>
    <row r="7793" spans="1:22" s="1" customFormat="1" ht="56.25" x14ac:dyDescent="0.3">
      <c r="A7793" s="16">
        <v>7788</v>
      </c>
      <c r="B7793" s="236" t="s">
        <v>17486</v>
      </c>
      <c r="C7793" s="236" t="s">
        <v>17487</v>
      </c>
      <c r="D7793" s="236" t="s">
        <v>17488</v>
      </c>
      <c r="E7793" s="236" t="s">
        <v>17489</v>
      </c>
      <c r="F7793" s="236"/>
      <c r="G7793" s="236" t="s">
        <v>1664</v>
      </c>
      <c r="H7793" s="513">
        <v>62520.5</v>
      </c>
      <c r="I7793" s="513">
        <v>70</v>
      </c>
      <c r="J7793" s="236">
        <v>0</v>
      </c>
      <c r="K7793" s="236">
        <v>0</v>
      </c>
      <c r="L7793" s="236">
        <v>0</v>
      </c>
      <c r="M7793" s="236">
        <v>0</v>
      </c>
      <c r="N7793" s="236">
        <v>0</v>
      </c>
      <c r="O7793" s="236">
        <v>0</v>
      </c>
      <c r="P7793" s="236">
        <v>0</v>
      </c>
      <c r="Q7793" s="236">
        <v>0</v>
      </c>
      <c r="R7793" s="16">
        <f t="shared" si="20"/>
        <v>62520.5</v>
      </c>
      <c r="S7793" s="236">
        <v>70</v>
      </c>
      <c r="T7793" s="387" t="s">
        <v>9133</v>
      </c>
      <c r="U7793" s="236" t="s">
        <v>11267</v>
      </c>
      <c r="V7793" s="388" t="s">
        <v>199</v>
      </c>
    </row>
    <row r="7794" spans="1:22" s="1" customFormat="1" ht="56.25" x14ac:dyDescent="0.3">
      <c r="A7794" s="16">
        <v>7789</v>
      </c>
      <c r="B7794" s="236" t="s">
        <v>17490</v>
      </c>
      <c r="C7794" s="236" t="s">
        <v>17491</v>
      </c>
      <c r="D7794" s="236" t="s">
        <v>17492</v>
      </c>
      <c r="E7794" s="236" t="s">
        <v>17493</v>
      </c>
      <c r="F7794" s="236"/>
      <c r="G7794" s="236" t="s">
        <v>1493</v>
      </c>
      <c r="H7794" s="513">
        <v>8693.94</v>
      </c>
      <c r="I7794" s="513">
        <v>3</v>
      </c>
      <c r="J7794" s="236">
        <v>0</v>
      </c>
      <c r="K7794" s="236">
        <v>0</v>
      </c>
      <c r="L7794" s="236">
        <v>0</v>
      </c>
      <c r="M7794" s="236">
        <v>0</v>
      </c>
      <c r="N7794" s="236">
        <v>0</v>
      </c>
      <c r="O7794" s="236">
        <v>0</v>
      </c>
      <c r="P7794" s="236">
        <v>0</v>
      </c>
      <c r="Q7794" s="236">
        <v>0</v>
      </c>
      <c r="R7794" s="16">
        <f t="shared" si="20"/>
        <v>8693.94</v>
      </c>
      <c r="S7794" s="236">
        <v>3</v>
      </c>
      <c r="T7794" s="387" t="s">
        <v>9133</v>
      </c>
      <c r="U7794" s="236" t="s">
        <v>11267</v>
      </c>
      <c r="V7794" s="388" t="s">
        <v>199</v>
      </c>
    </row>
    <row r="7795" spans="1:22" s="1" customFormat="1" ht="56.25" x14ac:dyDescent="0.3">
      <c r="A7795" s="16">
        <v>7790</v>
      </c>
      <c r="B7795" s="236" t="s">
        <v>5800</v>
      </c>
      <c r="C7795" s="236" t="s">
        <v>3602</v>
      </c>
      <c r="D7795" s="236" t="s">
        <v>3603</v>
      </c>
      <c r="E7795" s="236" t="s">
        <v>17494</v>
      </c>
      <c r="F7795" s="236"/>
      <c r="G7795" s="236" t="s">
        <v>24</v>
      </c>
      <c r="H7795" s="513">
        <v>16482</v>
      </c>
      <c r="I7795" s="513">
        <v>17</v>
      </c>
      <c r="J7795" s="236">
        <v>0</v>
      </c>
      <c r="K7795" s="236">
        <v>0</v>
      </c>
      <c r="L7795" s="236">
        <v>0</v>
      </c>
      <c r="M7795" s="236">
        <v>0</v>
      </c>
      <c r="N7795" s="236">
        <v>0</v>
      </c>
      <c r="O7795" s="236">
        <v>0</v>
      </c>
      <c r="P7795" s="236">
        <v>0</v>
      </c>
      <c r="Q7795" s="236">
        <v>0</v>
      </c>
      <c r="R7795" s="16">
        <f t="shared" si="20"/>
        <v>16482</v>
      </c>
      <c r="S7795" s="236">
        <v>17</v>
      </c>
      <c r="T7795" s="387" t="s">
        <v>9133</v>
      </c>
      <c r="U7795" s="236" t="s">
        <v>11267</v>
      </c>
      <c r="V7795" s="388" t="s">
        <v>199</v>
      </c>
    </row>
    <row r="7796" spans="1:22" s="1" customFormat="1" ht="56.25" x14ac:dyDescent="0.3">
      <c r="A7796" s="16">
        <v>7791</v>
      </c>
      <c r="B7796" s="236" t="s">
        <v>1850</v>
      </c>
      <c r="C7796" s="236" t="s">
        <v>1851</v>
      </c>
      <c r="D7796" s="236" t="s">
        <v>9210</v>
      </c>
      <c r="E7796" s="236" t="s">
        <v>11338</v>
      </c>
      <c r="F7796" s="236"/>
      <c r="G7796" s="236" t="s">
        <v>24</v>
      </c>
      <c r="H7796" s="513">
        <v>1981140</v>
      </c>
      <c r="I7796" s="513">
        <v>265</v>
      </c>
      <c r="J7796" s="236">
        <v>0</v>
      </c>
      <c r="K7796" s="236">
        <v>0</v>
      </c>
      <c r="L7796" s="236">
        <v>0</v>
      </c>
      <c r="M7796" s="236">
        <v>0</v>
      </c>
      <c r="N7796" s="236">
        <v>0</v>
      </c>
      <c r="O7796" s="236">
        <v>0</v>
      </c>
      <c r="P7796" s="236">
        <v>0</v>
      </c>
      <c r="Q7796" s="236">
        <v>0</v>
      </c>
      <c r="R7796" s="16">
        <f t="shared" si="20"/>
        <v>1981140</v>
      </c>
      <c r="S7796" s="236">
        <v>265</v>
      </c>
      <c r="T7796" s="387" t="s">
        <v>9133</v>
      </c>
      <c r="U7796" s="236" t="s">
        <v>11267</v>
      </c>
      <c r="V7796" s="388" t="s">
        <v>199</v>
      </c>
    </row>
    <row r="7797" spans="1:22" s="1" customFormat="1" ht="56.25" x14ac:dyDescent="0.3">
      <c r="A7797" s="16">
        <v>7792</v>
      </c>
      <c r="B7797" s="236" t="s">
        <v>5803</v>
      </c>
      <c r="C7797" s="236" t="s">
        <v>17495</v>
      </c>
      <c r="D7797" s="236" t="s">
        <v>17496</v>
      </c>
      <c r="E7797" s="236" t="s">
        <v>17497</v>
      </c>
      <c r="F7797" s="236"/>
      <c r="G7797" s="236" t="s">
        <v>24</v>
      </c>
      <c r="H7797" s="513">
        <v>28.11</v>
      </c>
      <c r="I7797" s="513">
        <v>2E-3</v>
      </c>
      <c r="J7797" s="236">
        <v>28.11</v>
      </c>
      <c r="K7797" s="236">
        <v>2E-3</v>
      </c>
      <c r="L7797" s="236">
        <v>28.11</v>
      </c>
      <c r="M7797" s="236">
        <v>2E-3</v>
      </c>
      <c r="N7797" s="236">
        <v>28.11</v>
      </c>
      <c r="O7797" s="236">
        <v>2E-3</v>
      </c>
      <c r="P7797" s="236">
        <v>28.11</v>
      </c>
      <c r="Q7797" s="236">
        <v>2E-3</v>
      </c>
      <c r="R7797" s="16">
        <f t="shared" si="20"/>
        <v>140.55000000000001</v>
      </c>
      <c r="S7797" s="236">
        <v>0.01</v>
      </c>
      <c r="T7797" s="387" t="s">
        <v>9133</v>
      </c>
      <c r="U7797" s="236" t="s">
        <v>11267</v>
      </c>
      <c r="V7797" s="388" t="s">
        <v>199</v>
      </c>
    </row>
    <row r="7798" spans="1:22" s="1" customFormat="1" ht="56.25" x14ac:dyDescent="0.3">
      <c r="A7798" s="16">
        <v>7793</v>
      </c>
      <c r="B7798" s="236" t="s">
        <v>5803</v>
      </c>
      <c r="C7798" s="236" t="s">
        <v>17495</v>
      </c>
      <c r="D7798" s="236" t="s">
        <v>17496</v>
      </c>
      <c r="E7798" s="236" t="s">
        <v>17497</v>
      </c>
      <c r="F7798" s="236"/>
      <c r="G7798" s="236" t="s">
        <v>24</v>
      </c>
      <c r="H7798" s="513">
        <v>28.11</v>
      </c>
      <c r="I7798" s="513">
        <v>2E-3</v>
      </c>
      <c r="J7798" s="236">
        <v>28.11</v>
      </c>
      <c r="K7798" s="236">
        <v>2E-3</v>
      </c>
      <c r="L7798" s="236">
        <v>28.11</v>
      </c>
      <c r="M7798" s="236">
        <v>2E-3</v>
      </c>
      <c r="N7798" s="236">
        <v>28.11</v>
      </c>
      <c r="O7798" s="236">
        <v>2E-3</v>
      </c>
      <c r="P7798" s="236">
        <v>28.11</v>
      </c>
      <c r="Q7798" s="236">
        <v>2E-3</v>
      </c>
      <c r="R7798" s="16">
        <f t="shared" si="20"/>
        <v>140.55000000000001</v>
      </c>
      <c r="S7798" s="236">
        <v>0.01</v>
      </c>
      <c r="T7798" s="387" t="s">
        <v>9133</v>
      </c>
      <c r="U7798" s="236" t="s">
        <v>11267</v>
      </c>
      <c r="V7798" s="388" t="s">
        <v>199</v>
      </c>
    </row>
    <row r="7799" spans="1:22" s="1" customFormat="1" ht="56.25" x14ac:dyDescent="0.3">
      <c r="A7799" s="16">
        <v>7794</v>
      </c>
      <c r="B7799" s="236" t="s">
        <v>11339</v>
      </c>
      <c r="C7799" s="236" t="s">
        <v>11340</v>
      </c>
      <c r="D7799" s="236" t="s">
        <v>2504</v>
      </c>
      <c r="E7799" s="236" t="s">
        <v>17498</v>
      </c>
      <c r="F7799" s="236"/>
      <c r="G7799" s="236" t="s">
        <v>16637</v>
      </c>
      <c r="H7799" s="513">
        <v>12936</v>
      </c>
      <c r="I7799" s="513">
        <v>1.1000000000000001</v>
      </c>
      <c r="J7799" s="236">
        <v>12936</v>
      </c>
      <c r="K7799" s="236">
        <v>1.1000000000000001</v>
      </c>
      <c r="L7799" s="236">
        <v>12936</v>
      </c>
      <c r="M7799" s="236">
        <v>1.1000000000000001</v>
      </c>
      <c r="N7799" s="236">
        <v>12936</v>
      </c>
      <c r="O7799" s="236">
        <v>1.1000000000000001</v>
      </c>
      <c r="P7799" s="236">
        <v>12936</v>
      </c>
      <c r="Q7799" s="236">
        <v>1.1000000000000001</v>
      </c>
      <c r="R7799" s="16">
        <f t="shared" si="20"/>
        <v>64680</v>
      </c>
      <c r="S7799" s="236">
        <v>5.5</v>
      </c>
      <c r="T7799" s="387" t="s">
        <v>9133</v>
      </c>
      <c r="U7799" s="236" t="s">
        <v>11267</v>
      </c>
      <c r="V7799" s="388" t="s">
        <v>199</v>
      </c>
    </row>
    <row r="7800" spans="1:22" s="1" customFormat="1" ht="56.25" x14ac:dyDescent="0.3">
      <c r="A7800" s="16">
        <v>7795</v>
      </c>
      <c r="B7800" s="236" t="s">
        <v>11339</v>
      </c>
      <c r="C7800" s="236" t="s">
        <v>11340</v>
      </c>
      <c r="D7800" s="236" t="s">
        <v>2504</v>
      </c>
      <c r="E7800" s="236" t="s">
        <v>17498</v>
      </c>
      <c r="F7800" s="236"/>
      <c r="G7800" s="236" t="s">
        <v>16637</v>
      </c>
      <c r="H7800" s="513">
        <v>23520</v>
      </c>
      <c r="I7800" s="513">
        <v>2</v>
      </c>
      <c r="J7800" s="236">
        <v>23520</v>
      </c>
      <c r="K7800" s="236">
        <v>2</v>
      </c>
      <c r="L7800" s="236">
        <v>23520</v>
      </c>
      <c r="M7800" s="236">
        <v>2</v>
      </c>
      <c r="N7800" s="236">
        <v>23520</v>
      </c>
      <c r="O7800" s="236">
        <v>2</v>
      </c>
      <c r="P7800" s="236">
        <v>23520</v>
      </c>
      <c r="Q7800" s="236">
        <v>2</v>
      </c>
      <c r="R7800" s="16">
        <f t="shared" si="20"/>
        <v>117600</v>
      </c>
      <c r="S7800" s="236">
        <v>10</v>
      </c>
      <c r="T7800" s="387" t="s">
        <v>9133</v>
      </c>
      <c r="U7800" s="236" t="s">
        <v>11267</v>
      </c>
      <c r="V7800" s="388" t="s">
        <v>199</v>
      </c>
    </row>
    <row r="7801" spans="1:22" s="1" customFormat="1" ht="56.25" x14ac:dyDescent="0.3">
      <c r="A7801" s="16">
        <v>7796</v>
      </c>
      <c r="B7801" s="236" t="s">
        <v>11339</v>
      </c>
      <c r="C7801" s="236" t="s">
        <v>17499</v>
      </c>
      <c r="D7801" s="236" t="s">
        <v>1021</v>
      </c>
      <c r="E7801" s="236" t="s">
        <v>17500</v>
      </c>
      <c r="F7801" s="236"/>
      <c r="G7801" s="236" t="s">
        <v>17501</v>
      </c>
      <c r="H7801" s="513">
        <v>26932.5</v>
      </c>
      <c r="I7801" s="513">
        <v>10</v>
      </c>
      <c r="J7801" s="236">
        <v>26932.5</v>
      </c>
      <c r="K7801" s="236">
        <v>10</v>
      </c>
      <c r="L7801" s="236">
        <v>26932.5</v>
      </c>
      <c r="M7801" s="236">
        <v>10</v>
      </c>
      <c r="N7801" s="236">
        <v>26932.5</v>
      </c>
      <c r="O7801" s="236">
        <v>10</v>
      </c>
      <c r="P7801" s="236">
        <v>26932.5</v>
      </c>
      <c r="Q7801" s="236">
        <v>10</v>
      </c>
      <c r="R7801" s="16">
        <f t="shared" si="20"/>
        <v>134662.5</v>
      </c>
      <c r="S7801" s="236">
        <v>50</v>
      </c>
      <c r="T7801" s="387" t="s">
        <v>9133</v>
      </c>
      <c r="U7801" s="236" t="s">
        <v>11267</v>
      </c>
      <c r="V7801" s="388" t="s">
        <v>199</v>
      </c>
    </row>
    <row r="7802" spans="1:22" s="1" customFormat="1" ht="56.25" x14ac:dyDescent="0.3">
      <c r="A7802" s="16">
        <v>7797</v>
      </c>
      <c r="B7802" s="236" t="s">
        <v>11339</v>
      </c>
      <c r="C7802" s="236" t="s">
        <v>17499</v>
      </c>
      <c r="D7802" s="236" t="s">
        <v>1021</v>
      </c>
      <c r="E7802" s="236" t="s">
        <v>17500</v>
      </c>
      <c r="F7802" s="236"/>
      <c r="G7802" s="236" t="s">
        <v>17501</v>
      </c>
      <c r="H7802" s="513">
        <v>26932.5</v>
      </c>
      <c r="I7802" s="513">
        <v>10</v>
      </c>
      <c r="J7802" s="236">
        <v>26932.5</v>
      </c>
      <c r="K7802" s="236">
        <v>10</v>
      </c>
      <c r="L7802" s="236">
        <v>26932.5</v>
      </c>
      <c r="M7802" s="236">
        <v>10</v>
      </c>
      <c r="N7802" s="236">
        <v>26932.5</v>
      </c>
      <c r="O7802" s="236">
        <v>10</v>
      </c>
      <c r="P7802" s="236">
        <v>26932.5</v>
      </c>
      <c r="Q7802" s="236">
        <v>10</v>
      </c>
      <c r="R7802" s="16">
        <f t="shared" si="20"/>
        <v>134662.5</v>
      </c>
      <c r="S7802" s="236">
        <v>50</v>
      </c>
      <c r="T7802" s="387" t="s">
        <v>9133</v>
      </c>
      <c r="U7802" s="236" t="s">
        <v>11267</v>
      </c>
      <c r="V7802" s="388" t="s">
        <v>199</v>
      </c>
    </row>
    <row r="7803" spans="1:22" s="1" customFormat="1" ht="56.25" x14ac:dyDescent="0.3">
      <c r="A7803" s="16">
        <v>7798</v>
      </c>
      <c r="B7803" s="236" t="s">
        <v>11341</v>
      </c>
      <c r="C7803" s="236" t="s">
        <v>17502</v>
      </c>
      <c r="D7803" s="236" t="s">
        <v>17503</v>
      </c>
      <c r="E7803" s="236" t="s">
        <v>17504</v>
      </c>
      <c r="F7803" s="236"/>
      <c r="G7803" s="236" t="s">
        <v>16637</v>
      </c>
      <c r="H7803" s="513">
        <v>18270</v>
      </c>
      <c r="I7803" s="513">
        <v>2</v>
      </c>
      <c r="J7803" s="236">
        <v>18270</v>
      </c>
      <c r="K7803" s="236">
        <v>2</v>
      </c>
      <c r="L7803" s="236">
        <v>18270</v>
      </c>
      <c r="M7803" s="236">
        <v>2</v>
      </c>
      <c r="N7803" s="236">
        <v>18270</v>
      </c>
      <c r="O7803" s="236">
        <v>2</v>
      </c>
      <c r="P7803" s="236">
        <v>18270</v>
      </c>
      <c r="Q7803" s="236">
        <v>2</v>
      </c>
      <c r="R7803" s="16">
        <f t="shared" si="20"/>
        <v>91350</v>
      </c>
      <c r="S7803" s="236">
        <v>10</v>
      </c>
      <c r="T7803" s="387" t="s">
        <v>9133</v>
      </c>
      <c r="U7803" s="236" t="s">
        <v>11267</v>
      </c>
      <c r="V7803" s="388" t="s">
        <v>199</v>
      </c>
    </row>
    <row r="7804" spans="1:22" s="1" customFormat="1" ht="56.25" x14ac:dyDescent="0.3">
      <c r="A7804" s="16">
        <v>7799</v>
      </c>
      <c r="B7804" s="236" t="s">
        <v>11341</v>
      </c>
      <c r="C7804" s="236" t="s">
        <v>17502</v>
      </c>
      <c r="D7804" s="236" t="s">
        <v>17503</v>
      </c>
      <c r="E7804" s="236" t="s">
        <v>17504</v>
      </c>
      <c r="F7804" s="236"/>
      <c r="G7804" s="236" t="s">
        <v>16637</v>
      </c>
      <c r="H7804" s="513">
        <v>18270</v>
      </c>
      <c r="I7804" s="513">
        <v>2</v>
      </c>
      <c r="J7804" s="236">
        <v>18270</v>
      </c>
      <c r="K7804" s="236">
        <v>2</v>
      </c>
      <c r="L7804" s="236">
        <v>18270</v>
      </c>
      <c r="M7804" s="236">
        <v>2</v>
      </c>
      <c r="N7804" s="236">
        <v>18270</v>
      </c>
      <c r="O7804" s="236">
        <v>2</v>
      </c>
      <c r="P7804" s="236">
        <v>18270</v>
      </c>
      <c r="Q7804" s="236">
        <v>2</v>
      </c>
      <c r="R7804" s="16">
        <f t="shared" si="20"/>
        <v>91350</v>
      </c>
      <c r="S7804" s="236">
        <v>10</v>
      </c>
      <c r="T7804" s="387" t="s">
        <v>9133</v>
      </c>
      <c r="U7804" s="236" t="s">
        <v>11267</v>
      </c>
      <c r="V7804" s="388" t="s">
        <v>199</v>
      </c>
    </row>
    <row r="7805" spans="1:22" s="1" customFormat="1" ht="56.25" x14ac:dyDescent="0.3">
      <c r="A7805" s="16">
        <v>7800</v>
      </c>
      <c r="B7805" s="236" t="s">
        <v>7027</v>
      </c>
      <c r="C7805" s="236" t="s">
        <v>11342</v>
      </c>
      <c r="D7805" s="236" t="s">
        <v>11343</v>
      </c>
      <c r="E7805" s="236" t="s">
        <v>17505</v>
      </c>
      <c r="F7805" s="236"/>
      <c r="G7805" s="236" t="s">
        <v>24</v>
      </c>
      <c r="H7805" s="513">
        <v>4201.91</v>
      </c>
      <c r="I7805" s="513">
        <v>1</v>
      </c>
      <c r="J7805" s="236">
        <v>4201.91</v>
      </c>
      <c r="K7805" s="236">
        <v>1</v>
      </c>
      <c r="L7805" s="236">
        <v>4201.91</v>
      </c>
      <c r="M7805" s="236">
        <v>1</v>
      </c>
      <c r="N7805" s="236">
        <v>4201.91</v>
      </c>
      <c r="O7805" s="236">
        <v>1</v>
      </c>
      <c r="P7805" s="236">
        <v>4201.91</v>
      </c>
      <c r="Q7805" s="236">
        <v>1</v>
      </c>
      <c r="R7805" s="16">
        <f t="shared" si="20"/>
        <v>21009.55</v>
      </c>
      <c r="S7805" s="236">
        <v>5</v>
      </c>
      <c r="T7805" s="387" t="s">
        <v>9133</v>
      </c>
      <c r="U7805" s="236" t="s">
        <v>11267</v>
      </c>
      <c r="V7805" s="388" t="s">
        <v>199</v>
      </c>
    </row>
    <row r="7806" spans="1:22" s="1" customFormat="1" ht="56.25" x14ac:dyDescent="0.3">
      <c r="A7806" s="16">
        <v>7801</v>
      </c>
      <c r="B7806" s="236" t="s">
        <v>17506</v>
      </c>
      <c r="C7806" s="236" t="s">
        <v>17507</v>
      </c>
      <c r="D7806" s="236" t="s">
        <v>528</v>
      </c>
      <c r="E7806" s="236" t="s">
        <v>17508</v>
      </c>
      <c r="F7806" s="236"/>
      <c r="G7806" s="236" t="s">
        <v>1009</v>
      </c>
      <c r="H7806" s="513">
        <v>46030</v>
      </c>
      <c r="I7806" s="513">
        <v>1000</v>
      </c>
      <c r="J7806" s="236">
        <v>46030</v>
      </c>
      <c r="K7806" s="236">
        <v>1000</v>
      </c>
      <c r="L7806" s="236">
        <v>46030</v>
      </c>
      <c r="M7806" s="236">
        <v>1000</v>
      </c>
      <c r="N7806" s="236">
        <v>46030</v>
      </c>
      <c r="O7806" s="236">
        <v>1000</v>
      </c>
      <c r="P7806" s="236">
        <v>46030</v>
      </c>
      <c r="Q7806" s="236">
        <v>1000</v>
      </c>
      <c r="R7806" s="16">
        <f t="shared" si="20"/>
        <v>230150</v>
      </c>
      <c r="S7806" s="236">
        <v>5000</v>
      </c>
      <c r="T7806" s="387" t="s">
        <v>9133</v>
      </c>
      <c r="U7806" s="236" t="s">
        <v>11267</v>
      </c>
      <c r="V7806" s="388" t="s">
        <v>199</v>
      </c>
    </row>
    <row r="7807" spans="1:22" s="1" customFormat="1" ht="56.25" x14ac:dyDescent="0.3">
      <c r="A7807" s="16">
        <v>7802</v>
      </c>
      <c r="B7807" s="236" t="s">
        <v>17506</v>
      </c>
      <c r="C7807" s="236" t="s">
        <v>17507</v>
      </c>
      <c r="D7807" s="236" t="s">
        <v>528</v>
      </c>
      <c r="E7807" s="236" t="s">
        <v>17508</v>
      </c>
      <c r="F7807" s="236"/>
      <c r="G7807" s="236" t="s">
        <v>1009</v>
      </c>
      <c r="H7807" s="513">
        <v>23015</v>
      </c>
      <c r="I7807" s="513">
        <v>500</v>
      </c>
      <c r="J7807" s="236">
        <v>23015</v>
      </c>
      <c r="K7807" s="236">
        <v>500</v>
      </c>
      <c r="L7807" s="236">
        <v>23015</v>
      </c>
      <c r="M7807" s="236">
        <v>500</v>
      </c>
      <c r="N7807" s="236">
        <v>23015</v>
      </c>
      <c r="O7807" s="236">
        <v>500</v>
      </c>
      <c r="P7807" s="236">
        <v>23015</v>
      </c>
      <c r="Q7807" s="236">
        <v>500</v>
      </c>
      <c r="R7807" s="16">
        <f t="shared" si="20"/>
        <v>115075</v>
      </c>
      <c r="S7807" s="236">
        <v>2500</v>
      </c>
      <c r="T7807" s="387" t="s">
        <v>9133</v>
      </c>
      <c r="U7807" s="236" t="s">
        <v>11267</v>
      </c>
      <c r="V7807" s="388" t="s">
        <v>199</v>
      </c>
    </row>
    <row r="7808" spans="1:22" s="1" customFormat="1" ht="56.25" x14ac:dyDescent="0.3">
      <c r="A7808" s="16">
        <v>7803</v>
      </c>
      <c r="B7808" s="236" t="s">
        <v>17509</v>
      </c>
      <c r="C7808" s="236" t="s">
        <v>17510</v>
      </c>
      <c r="D7808" s="236" t="s">
        <v>528</v>
      </c>
      <c r="E7808" s="236" t="s">
        <v>17511</v>
      </c>
      <c r="F7808" s="236"/>
      <c r="G7808" s="236" t="s">
        <v>1009</v>
      </c>
      <c r="H7808" s="513">
        <v>13868.4</v>
      </c>
      <c r="I7808" s="513">
        <v>4</v>
      </c>
      <c r="J7808" s="236">
        <v>13868.4</v>
      </c>
      <c r="K7808" s="236">
        <v>4</v>
      </c>
      <c r="L7808" s="236">
        <v>13868.4</v>
      </c>
      <c r="M7808" s="236">
        <v>4</v>
      </c>
      <c r="N7808" s="236">
        <v>13868.4</v>
      </c>
      <c r="O7808" s="236">
        <v>4</v>
      </c>
      <c r="P7808" s="236">
        <v>13868.4</v>
      </c>
      <c r="Q7808" s="236">
        <v>4</v>
      </c>
      <c r="R7808" s="16">
        <f t="shared" si="20"/>
        <v>69342</v>
      </c>
      <c r="S7808" s="236">
        <v>20</v>
      </c>
      <c r="T7808" s="387" t="s">
        <v>9133</v>
      </c>
      <c r="U7808" s="236" t="s">
        <v>11267</v>
      </c>
      <c r="V7808" s="388" t="s">
        <v>199</v>
      </c>
    </row>
    <row r="7809" spans="1:22" s="1" customFormat="1" ht="56.25" x14ac:dyDescent="0.3">
      <c r="A7809" s="16">
        <v>7804</v>
      </c>
      <c r="B7809" s="236" t="s">
        <v>17512</v>
      </c>
      <c r="C7809" s="236" t="s">
        <v>17513</v>
      </c>
      <c r="D7809" s="236" t="s">
        <v>528</v>
      </c>
      <c r="E7809" s="236" t="s">
        <v>17514</v>
      </c>
      <c r="F7809" s="236"/>
      <c r="G7809" s="236" t="s">
        <v>24</v>
      </c>
      <c r="H7809" s="513">
        <v>3534.77</v>
      </c>
      <c r="I7809" s="513">
        <v>0.22</v>
      </c>
      <c r="J7809" s="236">
        <v>3534.77</v>
      </c>
      <c r="K7809" s="236">
        <v>0.22</v>
      </c>
      <c r="L7809" s="236">
        <v>3534.77</v>
      </c>
      <c r="M7809" s="236">
        <v>0.22</v>
      </c>
      <c r="N7809" s="236">
        <v>3534.77</v>
      </c>
      <c r="O7809" s="236">
        <v>0.22</v>
      </c>
      <c r="P7809" s="236">
        <v>3534.77</v>
      </c>
      <c r="Q7809" s="236">
        <v>0.22</v>
      </c>
      <c r="R7809" s="16">
        <f t="shared" si="20"/>
        <v>17673.849999999999</v>
      </c>
      <c r="S7809" s="236">
        <v>1.1000000000000001</v>
      </c>
      <c r="T7809" s="387" t="s">
        <v>9133</v>
      </c>
      <c r="U7809" s="236" t="s">
        <v>11267</v>
      </c>
      <c r="V7809" s="388" t="s">
        <v>199</v>
      </c>
    </row>
    <row r="7810" spans="1:22" s="1" customFormat="1" ht="56.25" x14ac:dyDescent="0.3">
      <c r="A7810" s="16">
        <v>7805</v>
      </c>
      <c r="B7810" s="236" t="s">
        <v>17515</v>
      </c>
      <c r="C7810" s="236" t="s">
        <v>17516</v>
      </c>
      <c r="D7810" s="236" t="s">
        <v>528</v>
      </c>
      <c r="E7810" s="236" t="s">
        <v>17517</v>
      </c>
      <c r="F7810" s="236"/>
      <c r="G7810" s="236" t="s">
        <v>24</v>
      </c>
      <c r="H7810" s="513">
        <v>5371.28</v>
      </c>
      <c r="I7810" s="513">
        <v>0.05</v>
      </c>
      <c r="J7810" s="236">
        <v>5371.28</v>
      </c>
      <c r="K7810" s="236">
        <v>0.05</v>
      </c>
      <c r="L7810" s="236">
        <v>5371.28</v>
      </c>
      <c r="M7810" s="236">
        <v>0.05</v>
      </c>
      <c r="N7810" s="236">
        <v>5371.28</v>
      </c>
      <c r="O7810" s="236">
        <v>0.05</v>
      </c>
      <c r="P7810" s="236">
        <v>5371.28</v>
      </c>
      <c r="Q7810" s="236">
        <v>0.05</v>
      </c>
      <c r="R7810" s="16">
        <f t="shared" si="20"/>
        <v>26856.399999999998</v>
      </c>
      <c r="S7810" s="236">
        <v>0.25</v>
      </c>
      <c r="T7810" s="387" t="s">
        <v>9133</v>
      </c>
      <c r="U7810" s="236" t="s">
        <v>11267</v>
      </c>
      <c r="V7810" s="388" t="s">
        <v>199</v>
      </c>
    </row>
    <row r="7811" spans="1:22" s="1" customFormat="1" ht="56.25" x14ac:dyDescent="0.3">
      <c r="A7811" s="16">
        <v>7806</v>
      </c>
      <c r="B7811" s="236" t="s">
        <v>17518</v>
      </c>
      <c r="C7811" s="236" t="s">
        <v>17519</v>
      </c>
      <c r="D7811" s="236" t="s">
        <v>80</v>
      </c>
      <c r="E7811" s="236" t="s">
        <v>17520</v>
      </c>
      <c r="F7811" s="236"/>
      <c r="G7811" s="236" t="s">
        <v>1009</v>
      </c>
      <c r="H7811" s="513">
        <v>13545</v>
      </c>
      <c r="I7811" s="513">
        <v>100</v>
      </c>
      <c r="J7811" s="236">
        <v>13545</v>
      </c>
      <c r="K7811" s="236">
        <v>100</v>
      </c>
      <c r="L7811" s="236">
        <v>13545</v>
      </c>
      <c r="M7811" s="236">
        <v>100</v>
      </c>
      <c r="N7811" s="236">
        <v>13545</v>
      </c>
      <c r="O7811" s="236">
        <v>100</v>
      </c>
      <c r="P7811" s="236">
        <v>13545</v>
      </c>
      <c r="Q7811" s="236">
        <v>100</v>
      </c>
      <c r="R7811" s="16">
        <f t="shared" si="20"/>
        <v>67725</v>
      </c>
      <c r="S7811" s="236">
        <v>500</v>
      </c>
      <c r="T7811" s="387" t="s">
        <v>9133</v>
      </c>
      <c r="U7811" s="236" t="s">
        <v>11267</v>
      </c>
      <c r="V7811" s="388" t="s">
        <v>199</v>
      </c>
    </row>
    <row r="7812" spans="1:22" s="1" customFormat="1" ht="56.25" x14ac:dyDescent="0.3">
      <c r="A7812" s="16">
        <v>7807</v>
      </c>
      <c r="B7812" s="236" t="s">
        <v>17518</v>
      </c>
      <c r="C7812" s="236" t="s">
        <v>17519</v>
      </c>
      <c r="D7812" s="236" t="s">
        <v>80</v>
      </c>
      <c r="E7812" s="236" t="s">
        <v>17520</v>
      </c>
      <c r="F7812" s="236"/>
      <c r="G7812" s="236" t="s">
        <v>1009</v>
      </c>
      <c r="H7812" s="513">
        <v>13545</v>
      </c>
      <c r="I7812" s="513">
        <v>100</v>
      </c>
      <c r="J7812" s="236">
        <v>13545</v>
      </c>
      <c r="K7812" s="236">
        <v>100</v>
      </c>
      <c r="L7812" s="236">
        <v>13545</v>
      </c>
      <c r="M7812" s="236">
        <v>100</v>
      </c>
      <c r="N7812" s="236">
        <v>13545</v>
      </c>
      <c r="O7812" s="236">
        <v>100</v>
      </c>
      <c r="P7812" s="236">
        <v>13545</v>
      </c>
      <c r="Q7812" s="236">
        <v>100</v>
      </c>
      <c r="R7812" s="16">
        <f t="shared" si="20"/>
        <v>67725</v>
      </c>
      <c r="S7812" s="236">
        <v>500</v>
      </c>
      <c r="T7812" s="387" t="s">
        <v>9133</v>
      </c>
      <c r="U7812" s="236" t="s">
        <v>11267</v>
      </c>
      <c r="V7812" s="388" t="s">
        <v>199</v>
      </c>
    </row>
    <row r="7813" spans="1:22" s="1" customFormat="1" ht="56.25" x14ac:dyDescent="0.3">
      <c r="A7813" s="16">
        <v>7808</v>
      </c>
      <c r="B7813" s="236" t="s">
        <v>17521</v>
      </c>
      <c r="C7813" s="236" t="s">
        <v>17522</v>
      </c>
      <c r="D7813" s="236" t="s">
        <v>17523</v>
      </c>
      <c r="E7813" s="236" t="s">
        <v>17524</v>
      </c>
      <c r="F7813" s="236"/>
      <c r="G7813" s="236" t="s">
        <v>24</v>
      </c>
      <c r="H7813" s="513">
        <v>9975</v>
      </c>
      <c r="I7813" s="513">
        <v>0.01</v>
      </c>
      <c r="J7813" s="236">
        <v>9975</v>
      </c>
      <c r="K7813" s="236">
        <v>0.01</v>
      </c>
      <c r="L7813" s="236">
        <v>9975</v>
      </c>
      <c r="M7813" s="236">
        <v>0.01</v>
      </c>
      <c r="N7813" s="236">
        <v>9975</v>
      </c>
      <c r="O7813" s="236">
        <v>0.01</v>
      </c>
      <c r="P7813" s="236">
        <v>9975</v>
      </c>
      <c r="Q7813" s="236">
        <v>0.01</v>
      </c>
      <c r="R7813" s="16">
        <f t="shared" si="20"/>
        <v>49875</v>
      </c>
      <c r="S7813" s="236">
        <v>0.05</v>
      </c>
      <c r="T7813" s="387" t="s">
        <v>9133</v>
      </c>
      <c r="U7813" s="236" t="s">
        <v>11267</v>
      </c>
      <c r="V7813" s="388" t="s">
        <v>199</v>
      </c>
    </row>
    <row r="7814" spans="1:22" s="1" customFormat="1" ht="56.25" x14ac:dyDescent="0.3">
      <c r="A7814" s="16">
        <v>7809</v>
      </c>
      <c r="B7814" s="236" t="s">
        <v>17521</v>
      </c>
      <c r="C7814" s="236" t="s">
        <v>17522</v>
      </c>
      <c r="D7814" s="236" t="s">
        <v>17523</v>
      </c>
      <c r="E7814" s="236" t="s">
        <v>17525</v>
      </c>
      <c r="F7814" s="236"/>
      <c r="G7814" s="236" t="s">
        <v>24</v>
      </c>
      <c r="H7814" s="513">
        <v>9975</v>
      </c>
      <c r="I7814" s="513">
        <v>0.01</v>
      </c>
      <c r="J7814" s="236">
        <v>9975</v>
      </c>
      <c r="K7814" s="236">
        <v>0.01</v>
      </c>
      <c r="L7814" s="236">
        <v>9975</v>
      </c>
      <c r="M7814" s="236">
        <v>0.01</v>
      </c>
      <c r="N7814" s="236">
        <v>9975</v>
      </c>
      <c r="O7814" s="236">
        <v>0.01</v>
      </c>
      <c r="P7814" s="236">
        <v>9975</v>
      </c>
      <c r="Q7814" s="236">
        <v>0.01</v>
      </c>
      <c r="R7814" s="16">
        <f t="shared" si="20"/>
        <v>49875</v>
      </c>
      <c r="S7814" s="236">
        <v>0.05</v>
      </c>
      <c r="T7814" s="387" t="s">
        <v>9133</v>
      </c>
      <c r="U7814" s="236" t="s">
        <v>11267</v>
      </c>
      <c r="V7814" s="388" t="s">
        <v>199</v>
      </c>
    </row>
    <row r="7815" spans="1:22" s="1" customFormat="1" ht="56.25" x14ac:dyDescent="0.3">
      <c r="A7815" s="16">
        <v>7810</v>
      </c>
      <c r="B7815" s="236" t="s">
        <v>17526</v>
      </c>
      <c r="C7815" s="236" t="s">
        <v>17527</v>
      </c>
      <c r="D7815" s="236" t="s">
        <v>17528</v>
      </c>
      <c r="E7815" s="236" t="s">
        <v>17529</v>
      </c>
      <c r="F7815" s="236"/>
      <c r="G7815" s="236" t="s">
        <v>1009</v>
      </c>
      <c r="H7815" s="513">
        <v>3346</v>
      </c>
      <c r="I7815" s="513">
        <v>100</v>
      </c>
      <c r="J7815" s="236">
        <v>3346</v>
      </c>
      <c r="K7815" s="236">
        <v>100</v>
      </c>
      <c r="L7815" s="236">
        <v>3346</v>
      </c>
      <c r="M7815" s="236">
        <v>100</v>
      </c>
      <c r="N7815" s="236">
        <v>3346</v>
      </c>
      <c r="O7815" s="236">
        <v>100</v>
      </c>
      <c r="P7815" s="236">
        <v>3346</v>
      </c>
      <c r="Q7815" s="236">
        <v>100</v>
      </c>
      <c r="R7815" s="16">
        <f t="shared" si="20"/>
        <v>16730</v>
      </c>
      <c r="S7815" s="236">
        <v>500</v>
      </c>
      <c r="T7815" s="387" t="s">
        <v>9133</v>
      </c>
      <c r="U7815" s="236" t="s">
        <v>11267</v>
      </c>
      <c r="V7815" s="388" t="s">
        <v>199</v>
      </c>
    </row>
    <row r="7816" spans="1:22" s="1" customFormat="1" ht="56.25" x14ac:dyDescent="0.3">
      <c r="A7816" s="16">
        <v>7811</v>
      </c>
      <c r="B7816" s="236" t="s">
        <v>17526</v>
      </c>
      <c r="C7816" s="236" t="s">
        <v>17527</v>
      </c>
      <c r="D7816" s="236" t="s">
        <v>17528</v>
      </c>
      <c r="E7816" s="236" t="s">
        <v>17529</v>
      </c>
      <c r="F7816" s="236"/>
      <c r="G7816" s="236" t="s">
        <v>1009</v>
      </c>
      <c r="H7816" s="513">
        <v>1673</v>
      </c>
      <c r="I7816" s="513">
        <v>50</v>
      </c>
      <c r="J7816" s="236">
        <v>1673</v>
      </c>
      <c r="K7816" s="236">
        <v>50</v>
      </c>
      <c r="L7816" s="236">
        <v>1673</v>
      </c>
      <c r="M7816" s="236">
        <v>50</v>
      </c>
      <c r="N7816" s="236">
        <v>1673</v>
      </c>
      <c r="O7816" s="236">
        <v>50</v>
      </c>
      <c r="P7816" s="236">
        <v>1673</v>
      </c>
      <c r="Q7816" s="236">
        <v>50</v>
      </c>
      <c r="R7816" s="16">
        <f t="shared" si="20"/>
        <v>8365</v>
      </c>
      <c r="S7816" s="236">
        <v>250</v>
      </c>
      <c r="T7816" s="387" t="s">
        <v>9133</v>
      </c>
      <c r="U7816" s="236" t="s">
        <v>11267</v>
      </c>
      <c r="V7816" s="388" t="s">
        <v>199</v>
      </c>
    </row>
    <row r="7817" spans="1:22" s="1" customFormat="1" ht="56.25" x14ac:dyDescent="0.3">
      <c r="A7817" s="16">
        <v>7812</v>
      </c>
      <c r="B7817" s="236" t="s">
        <v>17530</v>
      </c>
      <c r="C7817" s="236" t="s">
        <v>17531</v>
      </c>
      <c r="D7817" s="236" t="s">
        <v>17532</v>
      </c>
      <c r="E7817" s="236" t="s">
        <v>17533</v>
      </c>
      <c r="F7817" s="236"/>
      <c r="G7817" s="236" t="s">
        <v>1009</v>
      </c>
      <c r="H7817" s="513">
        <v>22580</v>
      </c>
      <c r="I7817" s="513">
        <v>1000</v>
      </c>
      <c r="J7817" s="236">
        <v>22580</v>
      </c>
      <c r="K7817" s="236">
        <v>1000</v>
      </c>
      <c r="L7817" s="236">
        <v>22580</v>
      </c>
      <c r="M7817" s="236">
        <v>1000</v>
      </c>
      <c r="N7817" s="236">
        <v>22580</v>
      </c>
      <c r="O7817" s="236">
        <v>1000</v>
      </c>
      <c r="P7817" s="236">
        <v>22580</v>
      </c>
      <c r="Q7817" s="236">
        <v>1000</v>
      </c>
      <c r="R7817" s="16">
        <f t="shared" si="20"/>
        <v>112900</v>
      </c>
      <c r="S7817" s="236">
        <v>5000</v>
      </c>
      <c r="T7817" s="387" t="s">
        <v>9133</v>
      </c>
      <c r="U7817" s="236" t="s">
        <v>11267</v>
      </c>
      <c r="V7817" s="388" t="s">
        <v>199</v>
      </c>
    </row>
    <row r="7818" spans="1:22" s="1" customFormat="1" ht="56.25" x14ac:dyDescent="0.3">
      <c r="A7818" s="16">
        <v>7813</v>
      </c>
      <c r="B7818" s="236" t="s">
        <v>17530</v>
      </c>
      <c r="C7818" s="236" t="s">
        <v>17531</v>
      </c>
      <c r="D7818" s="236" t="s">
        <v>17532</v>
      </c>
      <c r="E7818" s="236" t="s">
        <v>17533</v>
      </c>
      <c r="F7818" s="236"/>
      <c r="G7818" s="236" t="s">
        <v>1009</v>
      </c>
      <c r="H7818" s="513">
        <v>13548</v>
      </c>
      <c r="I7818" s="513">
        <v>600</v>
      </c>
      <c r="J7818" s="236">
        <v>13548</v>
      </c>
      <c r="K7818" s="236">
        <v>600</v>
      </c>
      <c r="L7818" s="236">
        <v>13548</v>
      </c>
      <c r="M7818" s="236">
        <v>600</v>
      </c>
      <c r="N7818" s="236">
        <v>13548</v>
      </c>
      <c r="O7818" s="236">
        <v>600</v>
      </c>
      <c r="P7818" s="236">
        <v>13548</v>
      </c>
      <c r="Q7818" s="236">
        <v>600</v>
      </c>
      <c r="R7818" s="16">
        <f t="shared" si="20"/>
        <v>67740</v>
      </c>
      <c r="S7818" s="236">
        <v>3000</v>
      </c>
      <c r="T7818" s="387" t="s">
        <v>9133</v>
      </c>
      <c r="U7818" s="236" t="s">
        <v>11267</v>
      </c>
      <c r="V7818" s="388" t="s">
        <v>199</v>
      </c>
    </row>
    <row r="7819" spans="1:22" s="1" customFormat="1" ht="56.25" x14ac:dyDescent="0.3">
      <c r="A7819" s="16">
        <v>7814</v>
      </c>
      <c r="B7819" s="236" t="s">
        <v>17534</v>
      </c>
      <c r="C7819" s="236" t="s">
        <v>17535</v>
      </c>
      <c r="D7819" s="236" t="s">
        <v>2237</v>
      </c>
      <c r="E7819" s="236" t="s">
        <v>17536</v>
      </c>
      <c r="F7819" s="236"/>
      <c r="G7819" s="236" t="s">
        <v>1009</v>
      </c>
      <c r="H7819" s="513">
        <v>420</v>
      </c>
      <c r="I7819" s="513">
        <v>20</v>
      </c>
      <c r="J7819" s="236">
        <v>420</v>
      </c>
      <c r="K7819" s="236">
        <v>20</v>
      </c>
      <c r="L7819" s="236">
        <v>420</v>
      </c>
      <c r="M7819" s="236">
        <v>20</v>
      </c>
      <c r="N7819" s="236">
        <v>420</v>
      </c>
      <c r="O7819" s="236">
        <v>20</v>
      </c>
      <c r="P7819" s="236">
        <v>420</v>
      </c>
      <c r="Q7819" s="236">
        <v>20</v>
      </c>
      <c r="R7819" s="16">
        <f t="shared" si="20"/>
        <v>2100</v>
      </c>
      <c r="S7819" s="236">
        <v>100</v>
      </c>
      <c r="T7819" s="387" t="s">
        <v>9133</v>
      </c>
      <c r="U7819" s="236" t="s">
        <v>11267</v>
      </c>
      <c r="V7819" s="388" t="s">
        <v>199</v>
      </c>
    </row>
    <row r="7820" spans="1:22" s="1" customFormat="1" ht="56.25" x14ac:dyDescent="0.3">
      <c r="A7820" s="16">
        <v>7815</v>
      </c>
      <c r="B7820" s="236" t="s">
        <v>17534</v>
      </c>
      <c r="C7820" s="236" t="s">
        <v>17535</v>
      </c>
      <c r="D7820" s="236" t="s">
        <v>2237</v>
      </c>
      <c r="E7820" s="236" t="s">
        <v>17536</v>
      </c>
      <c r="F7820" s="236"/>
      <c r="G7820" s="236" t="s">
        <v>1009</v>
      </c>
      <c r="H7820" s="513">
        <v>147</v>
      </c>
      <c r="I7820" s="513">
        <v>7</v>
      </c>
      <c r="J7820" s="236">
        <v>147</v>
      </c>
      <c r="K7820" s="236">
        <v>7</v>
      </c>
      <c r="L7820" s="236">
        <v>147</v>
      </c>
      <c r="M7820" s="236">
        <v>7</v>
      </c>
      <c r="N7820" s="236">
        <v>147</v>
      </c>
      <c r="O7820" s="236">
        <v>7</v>
      </c>
      <c r="P7820" s="236">
        <v>147</v>
      </c>
      <c r="Q7820" s="236">
        <v>7</v>
      </c>
      <c r="R7820" s="16">
        <f t="shared" si="20"/>
        <v>735</v>
      </c>
      <c r="S7820" s="236">
        <v>35</v>
      </c>
      <c r="T7820" s="387" t="s">
        <v>9133</v>
      </c>
      <c r="U7820" s="236" t="s">
        <v>11267</v>
      </c>
      <c r="V7820" s="388" t="s">
        <v>199</v>
      </c>
    </row>
    <row r="7821" spans="1:22" s="1" customFormat="1" ht="56.25" x14ac:dyDescent="0.3">
      <c r="A7821" s="16">
        <v>7816</v>
      </c>
      <c r="B7821" s="236" t="s">
        <v>17537</v>
      </c>
      <c r="C7821" s="236" t="s">
        <v>17538</v>
      </c>
      <c r="D7821" s="236" t="s">
        <v>528</v>
      </c>
      <c r="E7821" s="236" t="s">
        <v>17539</v>
      </c>
      <c r="F7821" s="236"/>
      <c r="G7821" s="236" t="s">
        <v>1009</v>
      </c>
      <c r="H7821" s="513">
        <v>946.96</v>
      </c>
      <c r="I7821" s="513">
        <v>4</v>
      </c>
      <c r="J7821" s="236">
        <v>946.96</v>
      </c>
      <c r="K7821" s="236">
        <v>4</v>
      </c>
      <c r="L7821" s="236">
        <v>946.96</v>
      </c>
      <c r="M7821" s="236">
        <v>4</v>
      </c>
      <c r="N7821" s="236">
        <v>946.96</v>
      </c>
      <c r="O7821" s="236">
        <v>4</v>
      </c>
      <c r="P7821" s="236">
        <v>946.96</v>
      </c>
      <c r="Q7821" s="236">
        <v>4</v>
      </c>
      <c r="R7821" s="16">
        <f t="shared" si="20"/>
        <v>4734.8</v>
      </c>
      <c r="S7821" s="236">
        <v>20</v>
      </c>
      <c r="T7821" s="387" t="s">
        <v>9133</v>
      </c>
      <c r="U7821" s="236" t="s">
        <v>11267</v>
      </c>
      <c r="V7821" s="388" t="s">
        <v>199</v>
      </c>
    </row>
    <row r="7822" spans="1:22" s="1" customFormat="1" ht="56.25" x14ac:dyDescent="0.3">
      <c r="A7822" s="16">
        <v>7817</v>
      </c>
      <c r="B7822" s="236" t="s">
        <v>17537</v>
      </c>
      <c r="C7822" s="236" t="s">
        <v>17538</v>
      </c>
      <c r="D7822" s="236" t="s">
        <v>528</v>
      </c>
      <c r="E7822" s="236" t="s">
        <v>17539</v>
      </c>
      <c r="F7822" s="236"/>
      <c r="G7822" s="236" t="s">
        <v>1009</v>
      </c>
      <c r="H7822" s="513">
        <v>946.96</v>
      </c>
      <c r="I7822" s="513">
        <v>4</v>
      </c>
      <c r="J7822" s="236">
        <v>946.96</v>
      </c>
      <c r="K7822" s="236">
        <v>4</v>
      </c>
      <c r="L7822" s="236">
        <v>946.96</v>
      </c>
      <c r="M7822" s="236">
        <v>4</v>
      </c>
      <c r="N7822" s="236">
        <v>946.96</v>
      </c>
      <c r="O7822" s="236">
        <v>4</v>
      </c>
      <c r="P7822" s="236">
        <v>946.96</v>
      </c>
      <c r="Q7822" s="236">
        <v>4</v>
      </c>
      <c r="R7822" s="16">
        <f t="shared" si="20"/>
        <v>4734.8</v>
      </c>
      <c r="S7822" s="236">
        <v>20</v>
      </c>
      <c r="T7822" s="387" t="s">
        <v>9133</v>
      </c>
      <c r="U7822" s="236" t="s">
        <v>11267</v>
      </c>
      <c r="V7822" s="388" t="s">
        <v>199</v>
      </c>
    </row>
    <row r="7823" spans="1:22" s="1" customFormat="1" ht="56.25" x14ac:dyDescent="0.3">
      <c r="A7823" s="16">
        <v>7818</v>
      </c>
      <c r="B7823" s="236" t="s">
        <v>17540</v>
      </c>
      <c r="C7823" s="236" t="s">
        <v>17541</v>
      </c>
      <c r="D7823" s="236" t="s">
        <v>528</v>
      </c>
      <c r="E7823" s="236" t="s">
        <v>17542</v>
      </c>
      <c r="F7823" s="236"/>
      <c r="G7823" s="236" t="s">
        <v>24</v>
      </c>
      <c r="H7823" s="513">
        <v>1416.33</v>
      </c>
      <c r="I7823" s="513">
        <v>0.1</v>
      </c>
      <c r="J7823" s="236">
        <v>1416.33</v>
      </c>
      <c r="K7823" s="236">
        <v>0.1</v>
      </c>
      <c r="L7823" s="236">
        <v>1416.33</v>
      </c>
      <c r="M7823" s="236">
        <v>0.1</v>
      </c>
      <c r="N7823" s="236">
        <v>1416.33</v>
      </c>
      <c r="O7823" s="236">
        <v>0.1</v>
      </c>
      <c r="P7823" s="236">
        <v>1416.33</v>
      </c>
      <c r="Q7823" s="236">
        <v>0.1</v>
      </c>
      <c r="R7823" s="16">
        <f t="shared" si="20"/>
        <v>7081.65</v>
      </c>
      <c r="S7823" s="236">
        <v>0.5</v>
      </c>
      <c r="T7823" s="387" t="s">
        <v>9133</v>
      </c>
      <c r="U7823" s="236" t="s">
        <v>11267</v>
      </c>
      <c r="V7823" s="388" t="s">
        <v>199</v>
      </c>
    </row>
    <row r="7824" spans="1:22" s="1" customFormat="1" ht="56.25" x14ac:dyDescent="0.3">
      <c r="A7824" s="16">
        <v>7819</v>
      </c>
      <c r="B7824" s="236" t="s">
        <v>17540</v>
      </c>
      <c r="C7824" s="236" t="s">
        <v>17541</v>
      </c>
      <c r="D7824" s="236" t="s">
        <v>528</v>
      </c>
      <c r="E7824" s="236" t="s">
        <v>17542</v>
      </c>
      <c r="F7824" s="236"/>
      <c r="G7824" s="236" t="s">
        <v>24</v>
      </c>
      <c r="H7824" s="513">
        <v>1416.33</v>
      </c>
      <c r="I7824" s="513">
        <v>0.1</v>
      </c>
      <c r="J7824" s="236">
        <v>1416.33</v>
      </c>
      <c r="K7824" s="236">
        <v>0.1</v>
      </c>
      <c r="L7824" s="236">
        <v>1416.33</v>
      </c>
      <c r="M7824" s="236">
        <v>0.1</v>
      </c>
      <c r="N7824" s="236">
        <v>1416.33</v>
      </c>
      <c r="O7824" s="236">
        <v>0.1</v>
      </c>
      <c r="P7824" s="236">
        <v>1416.33</v>
      </c>
      <c r="Q7824" s="236">
        <v>0.1</v>
      </c>
      <c r="R7824" s="16">
        <f t="shared" si="20"/>
        <v>7081.65</v>
      </c>
      <c r="S7824" s="236">
        <v>0.5</v>
      </c>
      <c r="T7824" s="387" t="s">
        <v>9133</v>
      </c>
      <c r="U7824" s="236" t="s">
        <v>11267</v>
      </c>
      <c r="V7824" s="388" t="s">
        <v>199</v>
      </c>
    </row>
    <row r="7825" spans="1:22" s="1" customFormat="1" ht="56.25" x14ac:dyDescent="0.3">
      <c r="A7825" s="16">
        <v>7820</v>
      </c>
      <c r="B7825" s="236" t="s">
        <v>17543</v>
      </c>
      <c r="C7825" s="236" t="s">
        <v>17544</v>
      </c>
      <c r="D7825" s="236" t="s">
        <v>528</v>
      </c>
      <c r="E7825" s="236" t="s">
        <v>17545</v>
      </c>
      <c r="F7825" s="236"/>
      <c r="G7825" s="236" t="s">
        <v>24</v>
      </c>
      <c r="H7825" s="513">
        <v>448.59</v>
      </c>
      <c r="I7825" s="513">
        <v>0.01</v>
      </c>
      <c r="J7825" s="236">
        <v>448.59</v>
      </c>
      <c r="K7825" s="236">
        <v>0.01</v>
      </c>
      <c r="L7825" s="236">
        <v>448.59</v>
      </c>
      <c r="M7825" s="236">
        <v>0.01</v>
      </c>
      <c r="N7825" s="236">
        <v>448.59</v>
      </c>
      <c r="O7825" s="236">
        <v>0.01</v>
      </c>
      <c r="P7825" s="236">
        <v>448.59</v>
      </c>
      <c r="Q7825" s="236">
        <v>0.01</v>
      </c>
      <c r="R7825" s="16">
        <f t="shared" si="20"/>
        <v>2242.9499999999998</v>
      </c>
      <c r="S7825" s="236">
        <v>0.05</v>
      </c>
      <c r="T7825" s="387" t="s">
        <v>9133</v>
      </c>
      <c r="U7825" s="236" t="s">
        <v>11267</v>
      </c>
      <c r="V7825" s="388" t="s">
        <v>199</v>
      </c>
    </row>
    <row r="7826" spans="1:22" s="1" customFormat="1" ht="56.25" x14ac:dyDescent="0.3">
      <c r="A7826" s="16">
        <v>7821</v>
      </c>
      <c r="B7826" s="236" t="s">
        <v>17543</v>
      </c>
      <c r="C7826" s="236" t="s">
        <v>17544</v>
      </c>
      <c r="D7826" s="236" t="s">
        <v>528</v>
      </c>
      <c r="E7826" s="236" t="s">
        <v>17545</v>
      </c>
      <c r="F7826" s="236"/>
      <c r="G7826" s="236" t="s">
        <v>24</v>
      </c>
      <c r="H7826" s="513">
        <v>448.59</v>
      </c>
      <c r="I7826" s="513">
        <v>0.01</v>
      </c>
      <c r="J7826" s="236">
        <v>448.59</v>
      </c>
      <c r="K7826" s="236">
        <v>0.01</v>
      </c>
      <c r="L7826" s="236">
        <v>448.59</v>
      </c>
      <c r="M7826" s="236">
        <v>0.01</v>
      </c>
      <c r="N7826" s="236">
        <v>448.59</v>
      </c>
      <c r="O7826" s="236">
        <v>0.01</v>
      </c>
      <c r="P7826" s="236">
        <v>448.59</v>
      </c>
      <c r="Q7826" s="236">
        <v>0.01</v>
      </c>
      <c r="R7826" s="16">
        <f t="shared" si="20"/>
        <v>2242.9499999999998</v>
      </c>
      <c r="S7826" s="236">
        <v>0.05</v>
      </c>
      <c r="T7826" s="387" t="s">
        <v>9133</v>
      </c>
      <c r="U7826" s="236" t="s">
        <v>11267</v>
      </c>
      <c r="V7826" s="388" t="s">
        <v>199</v>
      </c>
    </row>
    <row r="7827" spans="1:22" s="1" customFormat="1" ht="56.25" x14ac:dyDescent="0.3">
      <c r="A7827" s="16">
        <v>7822</v>
      </c>
      <c r="B7827" s="236" t="s">
        <v>17546</v>
      </c>
      <c r="C7827" s="236" t="s">
        <v>17547</v>
      </c>
      <c r="D7827" s="236" t="s">
        <v>2504</v>
      </c>
      <c r="E7827" s="236" t="s">
        <v>17548</v>
      </c>
      <c r="F7827" s="236"/>
      <c r="G7827" s="236" t="s">
        <v>1009</v>
      </c>
      <c r="H7827" s="513">
        <v>49045.5</v>
      </c>
      <c r="I7827" s="513">
        <v>270</v>
      </c>
      <c r="J7827" s="236">
        <v>49045.5</v>
      </c>
      <c r="K7827" s="236">
        <v>270</v>
      </c>
      <c r="L7827" s="236">
        <v>49045.5</v>
      </c>
      <c r="M7827" s="236">
        <v>270</v>
      </c>
      <c r="N7827" s="236">
        <v>49045.5</v>
      </c>
      <c r="O7827" s="236">
        <v>270</v>
      </c>
      <c r="P7827" s="236">
        <v>49045.5</v>
      </c>
      <c r="Q7827" s="236">
        <v>270</v>
      </c>
      <c r="R7827" s="16">
        <f t="shared" si="20"/>
        <v>245227.5</v>
      </c>
      <c r="S7827" s="236">
        <v>1350</v>
      </c>
      <c r="T7827" s="387" t="s">
        <v>9133</v>
      </c>
      <c r="U7827" s="236" t="s">
        <v>11267</v>
      </c>
      <c r="V7827" s="388" t="s">
        <v>199</v>
      </c>
    </row>
    <row r="7828" spans="1:22" s="1" customFormat="1" ht="56.25" x14ac:dyDescent="0.3">
      <c r="A7828" s="16">
        <v>7823</v>
      </c>
      <c r="B7828" s="236" t="s">
        <v>17546</v>
      </c>
      <c r="C7828" s="236" t="s">
        <v>17547</v>
      </c>
      <c r="D7828" s="236" t="s">
        <v>2504</v>
      </c>
      <c r="E7828" s="236" t="s">
        <v>17548</v>
      </c>
      <c r="F7828" s="236"/>
      <c r="G7828" s="236" t="s">
        <v>1009</v>
      </c>
      <c r="H7828" s="513">
        <v>36330</v>
      </c>
      <c r="I7828" s="513">
        <v>200</v>
      </c>
      <c r="J7828" s="236">
        <v>36330</v>
      </c>
      <c r="K7828" s="236">
        <v>200</v>
      </c>
      <c r="L7828" s="236">
        <v>36330</v>
      </c>
      <c r="M7828" s="236">
        <v>200</v>
      </c>
      <c r="N7828" s="236">
        <v>36330</v>
      </c>
      <c r="O7828" s="236">
        <v>200</v>
      </c>
      <c r="P7828" s="236">
        <v>36330</v>
      </c>
      <c r="Q7828" s="236">
        <v>200</v>
      </c>
      <c r="R7828" s="16">
        <f t="shared" si="20"/>
        <v>181650</v>
      </c>
      <c r="S7828" s="236">
        <v>1000</v>
      </c>
      <c r="T7828" s="387" t="s">
        <v>9133</v>
      </c>
      <c r="U7828" s="236" t="s">
        <v>11267</v>
      </c>
      <c r="V7828" s="388" t="s">
        <v>199</v>
      </c>
    </row>
    <row r="7829" spans="1:22" s="1" customFormat="1" ht="56.25" x14ac:dyDescent="0.3">
      <c r="A7829" s="16">
        <v>7824</v>
      </c>
      <c r="B7829" s="236" t="s">
        <v>17549</v>
      </c>
      <c r="C7829" s="236" t="s">
        <v>17550</v>
      </c>
      <c r="D7829" s="236" t="s">
        <v>17551</v>
      </c>
      <c r="E7829" s="236" t="s">
        <v>17552</v>
      </c>
      <c r="F7829" s="236"/>
      <c r="G7829" s="236" t="s">
        <v>1009</v>
      </c>
      <c r="H7829" s="513">
        <v>50421.2</v>
      </c>
      <c r="I7829" s="513">
        <v>20</v>
      </c>
      <c r="J7829" s="236">
        <v>50421.2</v>
      </c>
      <c r="K7829" s="236">
        <v>20</v>
      </c>
      <c r="L7829" s="236">
        <v>50421.2</v>
      </c>
      <c r="M7829" s="236">
        <v>20</v>
      </c>
      <c r="N7829" s="236">
        <v>50421.2</v>
      </c>
      <c r="O7829" s="236">
        <v>20</v>
      </c>
      <c r="P7829" s="236">
        <v>50421.2</v>
      </c>
      <c r="Q7829" s="236">
        <v>20</v>
      </c>
      <c r="R7829" s="16">
        <f t="shared" si="20"/>
        <v>252106</v>
      </c>
      <c r="S7829" s="236">
        <v>100</v>
      </c>
      <c r="T7829" s="387" t="s">
        <v>9133</v>
      </c>
      <c r="U7829" s="236" t="s">
        <v>11267</v>
      </c>
      <c r="V7829" s="388" t="s">
        <v>199</v>
      </c>
    </row>
    <row r="7830" spans="1:22" s="1" customFormat="1" ht="56.25" x14ac:dyDescent="0.3">
      <c r="A7830" s="16">
        <v>7825</v>
      </c>
      <c r="B7830" s="236" t="s">
        <v>17549</v>
      </c>
      <c r="C7830" s="236" t="s">
        <v>17550</v>
      </c>
      <c r="D7830" s="236" t="s">
        <v>17551</v>
      </c>
      <c r="E7830" s="236" t="s">
        <v>17552</v>
      </c>
      <c r="F7830" s="236"/>
      <c r="G7830" s="236" t="s">
        <v>1009</v>
      </c>
      <c r="H7830" s="513">
        <v>50421.2</v>
      </c>
      <c r="I7830" s="513">
        <v>20</v>
      </c>
      <c r="J7830" s="236">
        <v>50421.2</v>
      </c>
      <c r="K7830" s="236">
        <v>20</v>
      </c>
      <c r="L7830" s="236">
        <v>50421.2</v>
      </c>
      <c r="M7830" s="236">
        <v>20</v>
      </c>
      <c r="N7830" s="236">
        <v>50421.2</v>
      </c>
      <c r="O7830" s="236">
        <v>20</v>
      </c>
      <c r="P7830" s="236">
        <v>50421.2</v>
      </c>
      <c r="Q7830" s="236">
        <v>20</v>
      </c>
      <c r="R7830" s="16">
        <f t="shared" si="20"/>
        <v>252106</v>
      </c>
      <c r="S7830" s="236">
        <v>100</v>
      </c>
      <c r="T7830" s="387" t="s">
        <v>9133</v>
      </c>
      <c r="U7830" s="236" t="s">
        <v>11267</v>
      </c>
      <c r="V7830" s="388" t="s">
        <v>199</v>
      </c>
    </row>
    <row r="7831" spans="1:22" s="1" customFormat="1" ht="56.25" x14ac:dyDescent="0.3">
      <c r="A7831" s="16">
        <v>7826</v>
      </c>
      <c r="B7831" s="236" t="s">
        <v>17553</v>
      </c>
      <c r="C7831" s="236" t="s">
        <v>17554</v>
      </c>
      <c r="D7831" s="236" t="s">
        <v>17555</v>
      </c>
      <c r="E7831" s="236" t="s">
        <v>17556</v>
      </c>
      <c r="F7831" s="236"/>
      <c r="G7831" s="236" t="s">
        <v>1009</v>
      </c>
      <c r="H7831" s="513">
        <v>4258.8</v>
      </c>
      <c r="I7831" s="513">
        <v>60</v>
      </c>
      <c r="J7831" s="236">
        <v>4258.8</v>
      </c>
      <c r="K7831" s="236">
        <v>60</v>
      </c>
      <c r="L7831" s="236">
        <v>4258.8</v>
      </c>
      <c r="M7831" s="236">
        <v>60</v>
      </c>
      <c r="N7831" s="236">
        <v>4258.8</v>
      </c>
      <c r="O7831" s="236">
        <v>60</v>
      </c>
      <c r="P7831" s="236">
        <v>4258.8</v>
      </c>
      <c r="Q7831" s="236">
        <v>60</v>
      </c>
      <c r="R7831" s="16">
        <f t="shared" si="20"/>
        <v>21294</v>
      </c>
      <c r="S7831" s="236">
        <v>300</v>
      </c>
      <c r="T7831" s="387" t="s">
        <v>9133</v>
      </c>
      <c r="U7831" s="236" t="s">
        <v>11267</v>
      </c>
      <c r="V7831" s="388" t="s">
        <v>199</v>
      </c>
    </row>
    <row r="7832" spans="1:22" s="1" customFormat="1" ht="56.25" x14ac:dyDescent="0.3">
      <c r="A7832" s="16">
        <v>7827</v>
      </c>
      <c r="B7832" s="236" t="s">
        <v>17553</v>
      </c>
      <c r="C7832" s="236" t="s">
        <v>17554</v>
      </c>
      <c r="D7832" s="236" t="s">
        <v>17555</v>
      </c>
      <c r="E7832" s="236" t="s">
        <v>17556</v>
      </c>
      <c r="F7832" s="236"/>
      <c r="G7832" s="236" t="s">
        <v>1009</v>
      </c>
      <c r="H7832" s="513">
        <v>4258.8</v>
      </c>
      <c r="I7832" s="513">
        <v>60</v>
      </c>
      <c r="J7832" s="236">
        <v>4258.8</v>
      </c>
      <c r="K7832" s="236">
        <v>60</v>
      </c>
      <c r="L7832" s="236">
        <v>4258.8</v>
      </c>
      <c r="M7832" s="236">
        <v>60</v>
      </c>
      <c r="N7832" s="236">
        <v>4258.8</v>
      </c>
      <c r="O7832" s="236">
        <v>60</v>
      </c>
      <c r="P7832" s="236">
        <v>4258.8</v>
      </c>
      <c r="Q7832" s="236">
        <v>60</v>
      </c>
      <c r="R7832" s="16">
        <f t="shared" si="20"/>
        <v>21294</v>
      </c>
      <c r="S7832" s="236">
        <v>300</v>
      </c>
      <c r="T7832" s="387" t="s">
        <v>9133</v>
      </c>
      <c r="U7832" s="236" t="s">
        <v>11267</v>
      </c>
      <c r="V7832" s="388" t="s">
        <v>199</v>
      </c>
    </row>
    <row r="7833" spans="1:22" s="1" customFormat="1" ht="56.25" x14ac:dyDescent="0.3">
      <c r="A7833" s="16">
        <v>7828</v>
      </c>
      <c r="B7833" s="236" t="s">
        <v>17557</v>
      </c>
      <c r="C7833" s="236" t="s">
        <v>17558</v>
      </c>
      <c r="D7833" s="236" t="s">
        <v>17559</v>
      </c>
      <c r="E7833" s="236" t="s">
        <v>17560</v>
      </c>
      <c r="F7833" s="236"/>
      <c r="G7833" s="236" t="s">
        <v>24</v>
      </c>
      <c r="H7833" s="513">
        <v>1648.95</v>
      </c>
      <c r="I7833" s="513">
        <v>0.2</v>
      </c>
      <c r="J7833" s="236">
        <v>1648.95</v>
      </c>
      <c r="K7833" s="236">
        <v>0.2</v>
      </c>
      <c r="L7833" s="236">
        <v>1648.95</v>
      </c>
      <c r="M7833" s="236">
        <v>0.2</v>
      </c>
      <c r="N7833" s="236">
        <v>1648.95</v>
      </c>
      <c r="O7833" s="236">
        <v>0.2</v>
      </c>
      <c r="P7833" s="236">
        <v>1648.95</v>
      </c>
      <c r="Q7833" s="236">
        <v>0.2</v>
      </c>
      <c r="R7833" s="16">
        <f t="shared" si="20"/>
        <v>8244.75</v>
      </c>
      <c r="S7833" s="236">
        <v>1</v>
      </c>
      <c r="T7833" s="387" t="s">
        <v>9133</v>
      </c>
      <c r="U7833" s="236" t="s">
        <v>11267</v>
      </c>
      <c r="V7833" s="388" t="s">
        <v>199</v>
      </c>
    </row>
    <row r="7834" spans="1:22" s="1" customFormat="1" ht="56.25" x14ac:dyDescent="0.3">
      <c r="A7834" s="16">
        <v>7829</v>
      </c>
      <c r="B7834" s="236" t="s">
        <v>820</v>
      </c>
      <c r="C7834" s="236" t="s">
        <v>821</v>
      </c>
      <c r="D7834" s="236" t="s">
        <v>822</v>
      </c>
      <c r="E7834" s="236" t="s">
        <v>17561</v>
      </c>
      <c r="F7834" s="236"/>
      <c r="G7834" s="236" t="s">
        <v>16637</v>
      </c>
      <c r="H7834" s="513">
        <v>1926.58</v>
      </c>
      <c r="I7834" s="513">
        <v>0.14000000000000001</v>
      </c>
      <c r="J7834" s="236">
        <v>0</v>
      </c>
      <c r="K7834" s="236">
        <v>0</v>
      </c>
      <c r="L7834" s="236">
        <v>0</v>
      </c>
      <c r="M7834" s="236">
        <v>0</v>
      </c>
      <c r="N7834" s="236">
        <v>0</v>
      </c>
      <c r="O7834" s="236">
        <v>0</v>
      </c>
      <c r="P7834" s="236">
        <v>0</v>
      </c>
      <c r="Q7834" s="236">
        <v>0</v>
      </c>
      <c r="R7834" s="16">
        <f t="shared" si="20"/>
        <v>1926.58</v>
      </c>
      <c r="S7834" s="236">
        <v>0.14000000000000001</v>
      </c>
      <c r="T7834" s="387" t="s">
        <v>9133</v>
      </c>
      <c r="U7834" s="236" t="s">
        <v>11267</v>
      </c>
      <c r="V7834" s="388" t="s">
        <v>199</v>
      </c>
    </row>
    <row r="7835" spans="1:22" s="1" customFormat="1" ht="56.25" x14ac:dyDescent="0.3">
      <c r="A7835" s="16">
        <v>7830</v>
      </c>
      <c r="B7835" s="236" t="s">
        <v>820</v>
      </c>
      <c r="C7835" s="236" t="s">
        <v>821</v>
      </c>
      <c r="D7835" s="236" t="s">
        <v>822</v>
      </c>
      <c r="E7835" s="236" t="s">
        <v>17561</v>
      </c>
      <c r="F7835" s="236"/>
      <c r="G7835" s="236" t="s">
        <v>16637</v>
      </c>
      <c r="H7835" s="513">
        <v>13761.3</v>
      </c>
      <c r="I7835" s="513">
        <v>1</v>
      </c>
      <c r="J7835" s="236">
        <v>0</v>
      </c>
      <c r="K7835" s="236">
        <v>0</v>
      </c>
      <c r="L7835" s="236">
        <v>0</v>
      </c>
      <c r="M7835" s="236">
        <v>0</v>
      </c>
      <c r="N7835" s="236">
        <v>0</v>
      </c>
      <c r="O7835" s="236">
        <v>0</v>
      </c>
      <c r="P7835" s="236">
        <v>0</v>
      </c>
      <c r="Q7835" s="236">
        <v>0</v>
      </c>
      <c r="R7835" s="16">
        <f t="shared" si="20"/>
        <v>13761.3</v>
      </c>
      <c r="S7835" s="236">
        <v>1</v>
      </c>
      <c r="T7835" s="387" t="s">
        <v>9133</v>
      </c>
      <c r="U7835" s="236" t="s">
        <v>11267</v>
      </c>
      <c r="V7835" s="388" t="s">
        <v>199</v>
      </c>
    </row>
    <row r="7836" spans="1:22" s="1" customFormat="1" ht="56.25" x14ac:dyDescent="0.3">
      <c r="A7836" s="16">
        <v>7831</v>
      </c>
      <c r="B7836" s="236" t="s">
        <v>488</v>
      </c>
      <c r="C7836" s="236" t="s">
        <v>8187</v>
      </c>
      <c r="D7836" s="236" t="s">
        <v>8188</v>
      </c>
      <c r="E7836" s="236" t="s">
        <v>17562</v>
      </c>
      <c r="F7836" s="236"/>
      <c r="G7836" s="236" t="s">
        <v>16637</v>
      </c>
      <c r="H7836" s="513">
        <v>2224.9499999999998</v>
      </c>
      <c r="I7836" s="513">
        <v>0.5</v>
      </c>
      <c r="J7836" s="236">
        <v>0</v>
      </c>
      <c r="K7836" s="236">
        <v>0</v>
      </c>
      <c r="L7836" s="236">
        <v>0</v>
      </c>
      <c r="M7836" s="236">
        <v>0</v>
      </c>
      <c r="N7836" s="236">
        <v>0</v>
      </c>
      <c r="O7836" s="236">
        <v>0</v>
      </c>
      <c r="P7836" s="236">
        <v>0</v>
      </c>
      <c r="Q7836" s="236">
        <v>0</v>
      </c>
      <c r="R7836" s="16">
        <f t="shared" si="20"/>
        <v>2224.9499999999998</v>
      </c>
      <c r="S7836" s="236">
        <v>0.5</v>
      </c>
      <c r="T7836" s="387" t="s">
        <v>9133</v>
      </c>
      <c r="U7836" s="236" t="s">
        <v>11267</v>
      </c>
      <c r="V7836" s="388" t="s">
        <v>199</v>
      </c>
    </row>
    <row r="7837" spans="1:22" s="1" customFormat="1" ht="56.25" x14ac:dyDescent="0.3">
      <c r="A7837" s="16">
        <v>7832</v>
      </c>
      <c r="B7837" s="236" t="s">
        <v>488</v>
      </c>
      <c r="C7837" s="236" t="s">
        <v>8187</v>
      </c>
      <c r="D7837" s="236" t="s">
        <v>8188</v>
      </c>
      <c r="E7837" s="236" t="s">
        <v>17563</v>
      </c>
      <c r="F7837" s="236"/>
      <c r="G7837" s="236" t="s">
        <v>16637</v>
      </c>
      <c r="H7837" s="513">
        <v>889.98</v>
      </c>
      <c r="I7837" s="513">
        <v>0.2</v>
      </c>
      <c r="J7837" s="236">
        <v>0</v>
      </c>
      <c r="K7837" s="236">
        <v>0</v>
      </c>
      <c r="L7837" s="236">
        <v>0</v>
      </c>
      <c r="M7837" s="236">
        <v>0</v>
      </c>
      <c r="N7837" s="236">
        <v>0</v>
      </c>
      <c r="O7837" s="236">
        <v>0</v>
      </c>
      <c r="P7837" s="236">
        <v>0</v>
      </c>
      <c r="Q7837" s="236">
        <v>0</v>
      </c>
      <c r="R7837" s="16">
        <f t="shared" si="20"/>
        <v>889.98</v>
      </c>
      <c r="S7837" s="236">
        <v>0.2</v>
      </c>
      <c r="T7837" s="387" t="s">
        <v>9133</v>
      </c>
      <c r="U7837" s="236" t="s">
        <v>11267</v>
      </c>
      <c r="V7837" s="388" t="s">
        <v>199</v>
      </c>
    </row>
    <row r="7838" spans="1:22" s="1" customFormat="1" ht="56.25" x14ac:dyDescent="0.3">
      <c r="A7838" s="16">
        <v>7833</v>
      </c>
      <c r="B7838" s="236" t="s">
        <v>1848</v>
      </c>
      <c r="C7838" s="236" t="s">
        <v>17564</v>
      </c>
      <c r="D7838" s="236" t="s">
        <v>528</v>
      </c>
      <c r="E7838" s="236" t="s">
        <v>17565</v>
      </c>
      <c r="F7838" s="236"/>
      <c r="G7838" s="236" t="s">
        <v>24</v>
      </c>
      <c r="H7838" s="513">
        <v>2222.33</v>
      </c>
      <c r="I7838" s="513">
        <v>0.2</v>
      </c>
      <c r="J7838" s="236">
        <v>0</v>
      </c>
      <c r="K7838" s="236">
        <v>0</v>
      </c>
      <c r="L7838" s="236">
        <v>0</v>
      </c>
      <c r="M7838" s="236">
        <v>0</v>
      </c>
      <c r="N7838" s="236">
        <v>0</v>
      </c>
      <c r="O7838" s="236">
        <v>0</v>
      </c>
      <c r="P7838" s="236">
        <v>0</v>
      </c>
      <c r="Q7838" s="236">
        <v>0</v>
      </c>
      <c r="R7838" s="16">
        <f t="shared" si="20"/>
        <v>2222.33</v>
      </c>
      <c r="S7838" s="236">
        <v>0.2</v>
      </c>
      <c r="T7838" s="387" t="s">
        <v>9133</v>
      </c>
      <c r="U7838" s="236" t="s">
        <v>11267</v>
      </c>
      <c r="V7838" s="388" t="s">
        <v>199</v>
      </c>
    </row>
    <row r="7839" spans="1:22" s="1" customFormat="1" ht="56.25" x14ac:dyDescent="0.3">
      <c r="A7839" s="16">
        <v>7834</v>
      </c>
      <c r="B7839" s="236" t="s">
        <v>17566</v>
      </c>
      <c r="C7839" s="236" t="s">
        <v>17567</v>
      </c>
      <c r="D7839" s="236" t="s">
        <v>11343</v>
      </c>
      <c r="E7839" s="236" t="s">
        <v>17568</v>
      </c>
      <c r="F7839" s="236"/>
      <c r="G7839" s="236" t="s">
        <v>24</v>
      </c>
      <c r="H7839" s="513">
        <v>8472.35</v>
      </c>
      <c r="I7839" s="513">
        <v>1.5</v>
      </c>
      <c r="J7839" s="236">
        <v>0</v>
      </c>
      <c r="K7839" s="236">
        <v>0</v>
      </c>
      <c r="L7839" s="236">
        <v>0</v>
      </c>
      <c r="M7839" s="236">
        <v>0</v>
      </c>
      <c r="N7839" s="236">
        <v>0</v>
      </c>
      <c r="O7839" s="236">
        <v>0</v>
      </c>
      <c r="P7839" s="236">
        <v>0</v>
      </c>
      <c r="Q7839" s="236">
        <v>0</v>
      </c>
      <c r="R7839" s="16">
        <f t="shared" si="20"/>
        <v>8472.35</v>
      </c>
      <c r="S7839" s="236">
        <v>1.5</v>
      </c>
      <c r="T7839" s="387" t="s">
        <v>9133</v>
      </c>
      <c r="U7839" s="236" t="s">
        <v>11267</v>
      </c>
      <c r="V7839" s="388" t="s">
        <v>199</v>
      </c>
    </row>
    <row r="7840" spans="1:22" s="1" customFormat="1" ht="56.25" x14ac:dyDescent="0.3">
      <c r="A7840" s="16">
        <v>7835</v>
      </c>
      <c r="B7840" s="236" t="s">
        <v>17566</v>
      </c>
      <c r="C7840" s="236" t="s">
        <v>17567</v>
      </c>
      <c r="D7840" s="236" t="s">
        <v>11343</v>
      </c>
      <c r="E7840" s="236" t="s">
        <v>17569</v>
      </c>
      <c r="F7840" s="236"/>
      <c r="G7840" s="236" t="s">
        <v>24</v>
      </c>
      <c r="H7840" s="513">
        <v>5648.23</v>
      </c>
      <c r="I7840" s="513">
        <v>1</v>
      </c>
      <c r="J7840" s="236">
        <v>0</v>
      </c>
      <c r="K7840" s="236">
        <v>0</v>
      </c>
      <c r="L7840" s="236">
        <v>0</v>
      </c>
      <c r="M7840" s="236">
        <v>0</v>
      </c>
      <c r="N7840" s="236">
        <v>0</v>
      </c>
      <c r="O7840" s="236">
        <v>0</v>
      </c>
      <c r="P7840" s="236">
        <v>0</v>
      </c>
      <c r="Q7840" s="236">
        <v>0</v>
      </c>
      <c r="R7840" s="16">
        <f t="shared" si="20"/>
        <v>5648.23</v>
      </c>
      <c r="S7840" s="236">
        <v>1</v>
      </c>
      <c r="T7840" s="387" t="s">
        <v>9133</v>
      </c>
      <c r="U7840" s="236" t="s">
        <v>11267</v>
      </c>
      <c r="V7840" s="388" t="s">
        <v>199</v>
      </c>
    </row>
    <row r="7841" spans="1:22" s="1" customFormat="1" ht="56.25" x14ac:dyDescent="0.3">
      <c r="A7841" s="16">
        <v>7836</v>
      </c>
      <c r="B7841" s="236" t="s">
        <v>17570</v>
      </c>
      <c r="C7841" s="236" t="s">
        <v>17571</v>
      </c>
      <c r="D7841" s="236" t="s">
        <v>17572</v>
      </c>
      <c r="E7841" s="236" t="s">
        <v>17573</v>
      </c>
      <c r="F7841" s="236"/>
      <c r="G7841" s="236" t="s">
        <v>1009</v>
      </c>
      <c r="H7841" s="513">
        <v>27450</v>
      </c>
      <c r="I7841" s="513">
        <v>1800</v>
      </c>
      <c r="J7841" s="236">
        <v>27450</v>
      </c>
      <c r="K7841" s="236">
        <v>1800</v>
      </c>
      <c r="L7841" s="236">
        <v>27450</v>
      </c>
      <c r="M7841" s="236">
        <v>1800</v>
      </c>
      <c r="N7841" s="236">
        <v>27450</v>
      </c>
      <c r="O7841" s="236">
        <v>1800</v>
      </c>
      <c r="P7841" s="236">
        <v>27450</v>
      </c>
      <c r="Q7841" s="236">
        <v>1800</v>
      </c>
      <c r="R7841" s="16">
        <f t="shared" si="20"/>
        <v>137250</v>
      </c>
      <c r="S7841" s="236">
        <v>9000</v>
      </c>
      <c r="T7841" s="387" t="s">
        <v>9133</v>
      </c>
      <c r="U7841" s="236" t="s">
        <v>11267</v>
      </c>
      <c r="V7841" s="388" t="s">
        <v>199</v>
      </c>
    </row>
    <row r="7842" spans="1:22" s="1" customFormat="1" ht="56.25" x14ac:dyDescent="0.3">
      <c r="A7842" s="16">
        <v>7837</v>
      </c>
      <c r="B7842" s="236" t="s">
        <v>17570</v>
      </c>
      <c r="C7842" s="236" t="s">
        <v>17571</v>
      </c>
      <c r="D7842" s="236" t="s">
        <v>17572</v>
      </c>
      <c r="E7842" s="236" t="s">
        <v>17573</v>
      </c>
      <c r="F7842" s="236"/>
      <c r="G7842" s="236" t="s">
        <v>1009</v>
      </c>
      <c r="H7842" s="513">
        <v>7625</v>
      </c>
      <c r="I7842" s="513">
        <v>500</v>
      </c>
      <c r="J7842" s="236">
        <v>7625</v>
      </c>
      <c r="K7842" s="236">
        <v>500</v>
      </c>
      <c r="L7842" s="236">
        <v>7625</v>
      </c>
      <c r="M7842" s="236">
        <v>500</v>
      </c>
      <c r="N7842" s="236">
        <v>7625</v>
      </c>
      <c r="O7842" s="236">
        <v>500</v>
      </c>
      <c r="P7842" s="236">
        <v>7625</v>
      </c>
      <c r="Q7842" s="236">
        <v>500</v>
      </c>
      <c r="R7842" s="16">
        <f t="shared" si="20"/>
        <v>38125</v>
      </c>
      <c r="S7842" s="236">
        <v>2500</v>
      </c>
      <c r="T7842" s="387" t="s">
        <v>9133</v>
      </c>
      <c r="U7842" s="236" t="s">
        <v>11267</v>
      </c>
      <c r="V7842" s="388" t="s">
        <v>199</v>
      </c>
    </row>
    <row r="7843" spans="1:22" s="1" customFormat="1" ht="56.25" x14ac:dyDescent="0.3">
      <c r="A7843" s="16">
        <v>7838</v>
      </c>
      <c r="B7843" s="236" t="s">
        <v>17574</v>
      </c>
      <c r="C7843" s="236" t="s">
        <v>17575</v>
      </c>
      <c r="D7843" s="236" t="s">
        <v>80</v>
      </c>
      <c r="E7843" s="236" t="s">
        <v>17576</v>
      </c>
      <c r="F7843" s="236"/>
      <c r="G7843" s="236" t="s">
        <v>1009</v>
      </c>
      <c r="H7843" s="513">
        <v>190837.5</v>
      </c>
      <c r="I7843" s="513">
        <v>250</v>
      </c>
      <c r="J7843" s="236">
        <v>190837.5</v>
      </c>
      <c r="K7843" s="236">
        <v>250</v>
      </c>
      <c r="L7843" s="236">
        <v>190837.5</v>
      </c>
      <c r="M7843" s="236">
        <v>250</v>
      </c>
      <c r="N7843" s="236">
        <v>190837.5</v>
      </c>
      <c r="O7843" s="236">
        <v>250</v>
      </c>
      <c r="P7843" s="236">
        <v>190837.5</v>
      </c>
      <c r="Q7843" s="236">
        <v>250</v>
      </c>
      <c r="R7843" s="16">
        <f t="shared" si="20"/>
        <v>954187.5</v>
      </c>
      <c r="S7843" s="236">
        <v>1250</v>
      </c>
      <c r="T7843" s="387" t="s">
        <v>9133</v>
      </c>
      <c r="U7843" s="236" t="s">
        <v>1624</v>
      </c>
      <c r="V7843" s="388" t="s">
        <v>199</v>
      </c>
    </row>
    <row r="7844" spans="1:22" s="1" customFormat="1" ht="56.25" x14ac:dyDescent="0.3">
      <c r="A7844" s="16">
        <v>7839</v>
      </c>
      <c r="B7844" s="236" t="s">
        <v>11344</v>
      </c>
      <c r="C7844" s="236" t="s">
        <v>17577</v>
      </c>
      <c r="D7844" s="236" t="s">
        <v>1021</v>
      </c>
      <c r="E7844" s="236" t="s">
        <v>17578</v>
      </c>
      <c r="F7844" s="236"/>
      <c r="G7844" s="236" t="s">
        <v>17501</v>
      </c>
      <c r="H7844" s="513">
        <v>26817</v>
      </c>
      <c r="I7844" s="513">
        <v>10</v>
      </c>
      <c r="J7844" s="236">
        <v>26817</v>
      </c>
      <c r="K7844" s="236">
        <v>10</v>
      </c>
      <c r="L7844" s="236">
        <v>26817</v>
      </c>
      <c r="M7844" s="236">
        <v>10</v>
      </c>
      <c r="N7844" s="236">
        <v>26817</v>
      </c>
      <c r="O7844" s="236">
        <v>10</v>
      </c>
      <c r="P7844" s="236">
        <v>26817</v>
      </c>
      <c r="Q7844" s="236">
        <v>10</v>
      </c>
      <c r="R7844" s="16">
        <f t="shared" si="20"/>
        <v>134085</v>
      </c>
      <c r="S7844" s="236">
        <v>50</v>
      </c>
      <c r="T7844" s="387" t="s">
        <v>9133</v>
      </c>
      <c r="U7844" s="236" t="s">
        <v>11267</v>
      </c>
      <c r="V7844" s="388" t="s">
        <v>199</v>
      </c>
    </row>
    <row r="7845" spans="1:22" s="1" customFormat="1" ht="56.25" x14ac:dyDescent="0.3">
      <c r="A7845" s="16">
        <v>7840</v>
      </c>
      <c r="B7845" s="236" t="s">
        <v>11345</v>
      </c>
      <c r="C7845" s="236" t="s">
        <v>11346</v>
      </c>
      <c r="D7845" s="236" t="s">
        <v>11347</v>
      </c>
      <c r="E7845" s="236" t="s">
        <v>17579</v>
      </c>
      <c r="F7845" s="236"/>
      <c r="G7845" s="236" t="s">
        <v>24</v>
      </c>
      <c r="H7845" s="513">
        <v>37800</v>
      </c>
      <c r="I7845" s="513">
        <v>20</v>
      </c>
      <c r="J7845" s="236">
        <v>37800</v>
      </c>
      <c r="K7845" s="236">
        <v>20</v>
      </c>
      <c r="L7845" s="236">
        <v>37800</v>
      </c>
      <c r="M7845" s="236">
        <v>20</v>
      </c>
      <c r="N7845" s="236">
        <v>37800</v>
      </c>
      <c r="O7845" s="236">
        <v>20</v>
      </c>
      <c r="P7845" s="236">
        <v>37800</v>
      </c>
      <c r="Q7845" s="236">
        <v>20</v>
      </c>
      <c r="R7845" s="16">
        <f t="shared" si="20"/>
        <v>189000</v>
      </c>
      <c r="S7845" s="236">
        <v>100</v>
      </c>
      <c r="T7845" s="387" t="s">
        <v>9133</v>
      </c>
      <c r="U7845" s="236" t="s">
        <v>11267</v>
      </c>
      <c r="V7845" s="388" t="s">
        <v>199</v>
      </c>
    </row>
    <row r="7846" spans="1:22" s="1" customFormat="1" ht="56.25" x14ac:dyDescent="0.3">
      <c r="A7846" s="16">
        <v>7841</v>
      </c>
      <c r="B7846" s="236" t="s">
        <v>17580</v>
      </c>
      <c r="C7846" s="236" t="s">
        <v>17581</v>
      </c>
      <c r="D7846" s="236" t="s">
        <v>17582</v>
      </c>
      <c r="E7846" s="236" t="s">
        <v>17583</v>
      </c>
      <c r="F7846" s="236"/>
      <c r="G7846" s="236" t="s">
        <v>1009</v>
      </c>
      <c r="H7846" s="513">
        <v>45204</v>
      </c>
      <c r="I7846" s="513">
        <v>600</v>
      </c>
      <c r="J7846" s="236">
        <v>45204</v>
      </c>
      <c r="K7846" s="236">
        <v>600</v>
      </c>
      <c r="L7846" s="236">
        <v>45204</v>
      </c>
      <c r="M7846" s="236">
        <v>600</v>
      </c>
      <c r="N7846" s="236">
        <v>45204</v>
      </c>
      <c r="O7846" s="236">
        <v>600</v>
      </c>
      <c r="P7846" s="236">
        <v>45204</v>
      </c>
      <c r="Q7846" s="236">
        <v>600</v>
      </c>
      <c r="R7846" s="16">
        <f t="shared" si="20"/>
        <v>226020</v>
      </c>
      <c r="S7846" s="236">
        <v>3000</v>
      </c>
      <c r="T7846" s="387" t="s">
        <v>9133</v>
      </c>
      <c r="U7846" s="236" t="s">
        <v>11267</v>
      </c>
      <c r="V7846" s="388" t="s">
        <v>199</v>
      </c>
    </row>
    <row r="7847" spans="1:22" s="1" customFormat="1" ht="56.25" x14ac:dyDescent="0.3">
      <c r="A7847" s="16">
        <v>7842</v>
      </c>
      <c r="B7847" s="236" t="s">
        <v>17580</v>
      </c>
      <c r="C7847" s="236" t="s">
        <v>17581</v>
      </c>
      <c r="D7847" s="236" t="s">
        <v>17582</v>
      </c>
      <c r="E7847" s="236" t="s">
        <v>17583</v>
      </c>
      <c r="F7847" s="236"/>
      <c r="G7847" s="236" t="s">
        <v>1009</v>
      </c>
      <c r="H7847" s="513">
        <v>7534</v>
      </c>
      <c r="I7847" s="513">
        <v>100</v>
      </c>
      <c r="J7847" s="236">
        <v>7534</v>
      </c>
      <c r="K7847" s="236">
        <v>100</v>
      </c>
      <c r="L7847" s="236">
        <v>7534</v>
      </c>
      <c r="M7847" s="236">
        <v>100</v>
      </c>
      <c r="N7847" s="236">
        <v>7534</v>
      </c>
      <c r="O7847" s="236">
        <v>100</v>
      </c>
      <c r="P7847" s="236">
        <v>7534</v>
      </c>
      <c r="Q7847" s="236">
        <v>100</v>
      </c>
      <c r="R7847" s="16">
        <f t="shared" si="20"/>
        <v>37670</v>
      </c>
      <c r="S7847" s="236">
        <v>500</v>
      </c>
      <c r="T7847" s="387" t="s">
        <v>9133</v>
      </c>
      <c r="U7847" s="236" t="s">
        <v>11267</v>
      </c>
      <c r="V7847" s="388" t="s">
        <v>199</v>
      </c>
    </row>
    <row r="7848" spans="1:22" s="1" customFormat="1" ht="56.25" x14ac:dyDescent="0.3">
      <c r="A7848" s="16">
        <v>7843</v>
      </c>
      <c r="B7848" s="236" t="s">
        <v>17584</v>
      </c>
      <c r="C7848" s="236" t="s">
        <v>17585</v>
      </c>
      <c r="D7848" s="236" t="s">
        <v>2237</v>
      </c>
      <c r="E7848" s="236" t="s">
        <v>17586</v>
      </c>
      <c r="F7848" s="236"/>
      <c r="G7848" s="236" t="s">
        <v>24</v>
      </c>
      <c r="H7848" s="513">
        <v>525</v>
      </c>
      <c r="I7848" s="513">
        <v>100</v>
      </c>
      <c r="J7848" s="236">
        <v>525</v>
      </c>
      <c r="K7848" s="236">
        <v>100</v>
      </c>
      <c r="L7848" s="236">
        <v>525</v>
      </c>
      <c r="M7848" s="236">
        <v>100</v>
      </c>
      <c r="N7848" s="236">
        <v>525</v>
      </c>
      <c r="O7848" s="236">
        <v>100</v>
      </c>
      <c r="P7848" s="236">
        <v>525</v>
      </c>
      <c r="Q7848" s="236">
        <v>100</v>
      </c>
      <c r="R7848" s="16">
        <f t="shared" si="20"/>
        <v>2625</v>
      </c>
      <c r="S7848" s="236">
        <v>500</v>
      </c>
      <c r="T7848" s="387" t="s">
        <v>9133</v>
      </c>
      <c r="U7848" s="236" t="s">
        <v>11267</v>
      </c>
      <c r="V7848" s="388" t="s">
        <v>199</v>
      </c>
    </row>
    <row r="7849" spans="1:22" s="1" customFormat="1" ht="56.25" x14ac:dyDescent="0.3">
      <c r="A7849" s="16">
        <v>7844</v>
      </c>
      <c r="B7849" s="236" t="s">
        <v>17584</v>
      </c>
      <c r="C7849" s="236" t="s">
        <v>17585</v>
      </c>
      <c r="D7849" s="236" t="s">
        <v>2237</v>
      </c>
      <c r="E7849" s="236" t="s">
        <v>17587</v>
      </c>
      <c r="F7849" s="236"/>
      <c r="G7849" s="236" t="s">
        <v>24</v>
      </c>
      <c r="H7849" s="513">
        <v>2490.96</v>
      </c>
      <c r="I7849" s="513">
        <v>0.4</v>
      </c>
      <c r="J7849" s="236">
        <v>2490.96</v>
      </c>
      <c r="K7849" s="236">
        <v>0.4</v>
      </c>
      <c r="L7849" s="236">
        <v>2490.96</v>
      </c>
      <c r="M7849" s="236">
        <v>0.4</v>
      </c>
      <c r="N7849" s="236">
        <v>2490.96</v>
      </c>
      <c r="O7849" s="236">
        <v>0.4</v>
      </c>
      <c r="P7849" s="236">
        <v>2490.96</v>
      </c>
      <c r="Q7849" s="236">
        <v>0.4</v>
      </c>
      <c r="R7849" s="16">
        <f t="shared" si="20"/>
        <v>12454.8</v>
      </c>
      <c r="S7849" s="236">
        <v>2</v>
      </c>
      <c r="T7849" s="387" t="s">
        <v>9133</v>
      </c>
      <c r="U7849" s="236" t="s">
        <v>11267</v>
      </c>
      <c r="V7849" s="388" t="s">
        <v>199</v>
      </c>
    </row>
    <row r="7850" spans="1:22" s="1" customFormat="1" ht="56.25" x14ac:dyDescent="0.3">
      <c r="A7850" s="16">
        <v>7845</v>
      </c>
      <c r="B7850" s="236" t="s">
        <v>17584</v>
      </c>
      <c r="C7850" s="236" t="s">
        <v>17585</v>
      </c>
      <c r="D7850" s="236" t="s">
        <v>2237</v>
      </c>
      <c r="E7850" s="236" t="s">
        <v>17587</v>
      </c>
      <c r="F7850" s="236"/>
      <c r="G7850" s="236" t="s">
        <v>24</v>
      </c>
      <c r="H7850" s="513">
        <v>1245.48</v>
      </c>
      <c r="I7850" s="513">
        <v>0.2</v>
      </c>
      <c r="J7850" s="236">
        <v>1245.48</v>
      </c>
      <c r="K7850" s="236">
        <v>0.2</v>
      </c>
      <c r="L7850" s="236">
        <v>1245.48</v>
      </c>
      <c r="M7850" s="236">
        <v>0.2</v>
      </c>
      <c r="N7850" s="236">
        <v>1245.48</v>
      </c>
      <c r="O7850" s="236">
        <v>0.2</v>
      </c>
      <c r="P7850" s="236">
        <v>1245.48</v>
      </c>
      <c r="Q7850" s="236">
        <v>0.2</v>
      </c>
      <c r="R7850" s="16">
        <f t="shared" si="20"/>
        <v>6227.4</v>
      </c>
      <c r="S7850" s="236">
        <v>1</v>
      </c>
      <c r="T7850" s="387" t="s">
        <v>9133</v>
      </c>
      <c r="U7850" s="236" t="s">
        <v>11267</v>
      </c>
      <c r="V7850" s="388" t="s">
        <v>199</v>
      </c>
    </row>
    <row r="7851" spans="1:22" s="1" customFormat="1" ht="56.25" x14ac:dyDescent="0.3">
      <c r="A7851" s="16">
        <v>7846</v>
      </c>
      <c r="B7851" s="236" t="s">
        <v>17588</v>
      </c>
      <c r="C7851" s="236" t="s">
        <v>17589</v>
      </c>
      <c r="D7851" s="236" t="s">
        <v>17590</v>
      </c>
      <c r="E7851" s="236" t="s">
        <v>17591</v>
      </c>
      <c r="F7851" s="236"/>
      <c r="G7851" s="236" t="s">
        <v>1009</v>
      </c>
      <c r="H7851" s="513">
        <v>14070</v>
      </c>
      <c r="I7851" s="513">
        <v>20</v>
      </c>
      <c r="J7851" s="236">
        <v>14070</v>
      </c>
      <c r="K7851" s="236">
        <v>20</v>
      </c>
      <c r="L7851" s="236">
        <v>14070</v>
      </c>
      <c r="M7851" s="236">
        <v>20</v>
      </c>
      <c r="N7851" s="236">
        <v>14070</v>
      </c>
      <c r="O7851" s="236">
        <v>20</v>
      </c>
      <c r="P7851" s="236">
        <v>14070</v>
      </c>
      <c r="Q7851" s="236">
        <v>20</v>
      </c>
      <c r="R7851" s="16">
        <f t="shared" si="20"/>
        <v>70350</v>
      </c>
      <c r="S7851" s="236">
        <v>100</v>
      </c>
      <c r="T7851" s="387" t="s">
        <v>9133</v>
      </c>
      <c r="U7851" s="236" t="s">
        <v>11267</v>
      </c>
      <c r="V7851" s="388" t="s">
        <v>199</v>
      </c>
    </row>
    <row r="7852" spans="1:22" s="1" customFormat="1" ht="56.25" x14ac:dyDescent="0.3">
      <c r="A7852" s="16">
        <v>7847</v>
      </c>
      <c r="B7852" s="236" t="s">
        <v>17592</v>
      </c>
      <c r="C7852" s="236" t="s">
        <v>17593</v>
      </c>
      <c r="D7852" s="236" t="s">
        <v>528</v>
      </c>
      <c r="E7852" s="236" t="s">
        <v>17594</v>
      </c>
      <c r="F7852" s="236"/>
      <c r="G7852" s="236" t="s">
        <v>1009</v>
      </c>
      <c r="H7852" s="513">
        <v>2598.96</v>
      </c>
      <c r="I7852" s="513">
        <v>4</v>
      </c>
      <c r="J7852" s="236">
        <v>2598.96</v>
      </c>
      <c r="K7852" s="236">
        <v>4</v>
      </c>
      <c r="L7852" s="236">
        <v>2598.96</v>
      </c>
      <c r="M7852" s="236">
        <v>4</v>
      </c>
      <c r="N7852" s="236">
        <v>2598.96</v>
      </c>
      <c r="O7852" s="236">
        <v>4</v>
      </c>
      <c r="P7852" s="236">
        <v>2598.96</v>
      </c>
      <c r="Q7852" s="236">
        <v>4</v>
      </c>
      <c r="R7852" s="16">
        <f t="shared" si="20"/>
        <v>12994.8</v>
      </c>
      <c r="S7852" s="236">
        <v>20</v>
      </c>
      <c r="T7852" s="387" t="s">
        <v>9133</v>
      </c>
      <c r="U7852" s="236" t="s">
        <v>11267</v>
      </c>
      <c r="V7852" s="388" t="s">
        <v>199</v>
      </c>
    </row>
    <row r="7853" spans="1:22" s="1" customFormat="1" ht="56.25" x14ac:dyDescent="0.3">
      <c r="A7853" s="16">
        <v>7848</v>
      </c>
      <c r="B7853" s="236" t="s">
        <v>17592</v>
      </c>
      <c r="C7853" s="236" t="s">
        <v>17593</v>
      </c>
      <c r="D7853" s="236" t="s">
        <v>528</v>
      </c>
      <c r="E7853" s="236" t="s">
        <v>17594</v>
      </c>
      <c r="F7853" s="236"/>
      <c r="G7853" s="236" t="s">
        <v>1009</v>
      </c>
      <c r="H7853" s="513">
        <v>2598.96</v>
      </c>
      <c r="I7853" s="513">
        <v>4</v>
      </c>
      <c r="J7853" s="236">
        <v>2598.96</v>
      </c>
      <c r="K7853" s="236">
        <v>4</v>
      </c>
      <c r="L7853" s="236">
        <v>2598.96</v>
      </c>
      <c r="M7853" s="236">
        <v>4</v>
      </c>
      <c r="N7853" s="236">
        <v>2598.96</v>
      </c>
      <c r="O7853" s="236">
        <v>4</v>
      </c>
      <c r="P7853" s="236">
        <v>2598.96</v>
      </c>
      <c r="Q7853" s="236">
        <v>4</v>
      </c>
      <c r="R7853" s="16">
        <f t="shared" si="20"/>
        <v>12994.8</v>
      </c>
      <c r="S7853" s="236">
        <v>20</v>
      </c>
      <c r="T7853" s="387" t="s">
        <v>9133</v>
      </c>
      <c r="U7853" s="236" t="s">
        <v>11267</v>
      </c>
      <c r="V7853" s="388" t="s">
        <v>199</v>
      </c>
    </row>
    <row r="7854" spans="1:22" s="1" customFormat="1" ht="56.25" x14ac:dyDescent="0.3">
      <c r="A7854" s="16">
        <v>7849</v>
      </c>
      <c r="B7854" s="236" t="s">
        <v>17595</v>
      </c>
      <c r="C7854" s="236" t="s">
        <v>17596</v>
      </c>
      <c r="D7854" s="236" t="s">
        <v>80</v>
      </c>
      <c r="E7854" s="236" t="s">
        <v>17597</v>
      </c>
      <c r="F7854" s="236"/>
      <c r="G7854" s="236" t="s">
        <v>1009</v>
      </c>
      <c r="H7854" s="513">
        <v>11550</v>
      </c>
      <c r="I7854" s="513">
        <v>20</v>
      </c>
      <c r="J7854" s="236">
        <v>11550</v>
      </c>
      <c r="K7854" s="236">
        <v>20</v>
      </c>
      <c r="L7854" s="236">
        <v>11550</v>
      </c>
      <c r="M7854" s="236">
        <v>20</v>
      </c>
      <c r="N7854" s="236">
        <v>11550</v>
      </c>
      <c r="O7854" s="236">
        <v>20</v>
      </c>
      <c r="P7854" s="236">
        <v>11550</v>
      </c>
      <c r="Q7854" s="236">
        <v>20</v>
      </c>
      <c r="R7854" s="16">
        <f t="shared" si="20"/>
        <v>57750</v>
      </c>
      <c r="S7854" s="236">
        <v>100</v>
      </c>
      <c r="T7854" s="387" t="s">
        <v>9133</v>
      </c>
      <c r="U7854" s="236" t="s">
        <v>11267</v>
      </c>
      <c r="V7854" s="388" t="s">
        <v>199</v>
      </c>
    </row>
    <row r="7855" spans="1:22" s="1" customFormat="1" ht="56.25" x14ac:dyDescent="0.3">
      <c r="A7855" s="16">
        <v>7850</v>
      </c>
      <c r="B7855" s="236" t="s">
        <v>17595</v>
      </c>
      <c r="C7855" s="236" t="s">
        <v>17596</v>
      </c>
      <c r="D7855" s="236" t="s">
        <v>80</v>
      </c>
      <c r="E7855" s="236" t="s">
        <v>17597</v>
      </c>
      <c r="F7855" s="236"/>
      <c r="G7855" s="236" t="s">
        <v>1009</v>
      </c>
      <c r="H7855" s="513">
        <v>11550</v>
      </c>
      <c r="I7855" s="513">
        <v>20</v>
      </c>
      <c r="J7855" s="236">
        <v>11550</v>
      </c>
      <c r="K7855" s="236">
        <v>20</v>
      </c>
      <c r="L7855" s="236">
        <v>11550</v>
      </c>
      <c r="M7855" s="236">
        <v>20</v>
      </c>
      <c r="N7855" s="236">
        <v>11550</v>
      </c>
      <c r="O7855" s="236">
        <v>20</v>
      </c>
      <c r="P7855" s="236">
        <v>11550</v>
      </c>
      <c r="Q7855" s="236">
        <v>20</v>
      </c>
      <c r="R7855" s="16">
        <f t="shared" si="20"/>
        <v>57750</v>
      </c>
      <c r="S7855" s="236">
        <v>100</v>
      </c>
      <c r="T7855" s="387" t="s">
        <v>9133</v>
      </c>
      <c r="U7855" s="236" t="s">
        <v>11267</v>
      </c>
      <c r="V7855" s="388" t="s">
        <v>199</v>
      </c>
    </row>
    <row r="7856" spans="1:22" s="1" customFormat="1" ht="56.25" x14ac:dyDescent="0.3">
      <c r="A7856" s="16">
        <v>7851</v>
      </c>
      <c r="B7856" s="236" t="s">
        <v>1668</v>
      </c>
      <c r="C7856" s="236" t="s">
        <v>17598</v>
      </c>
      <c r="D7856" s="236" t="s">
        <v>17599</v>
      </c>
      <c r="E7856" s="236" t="s">
        <v>17600</v>
      </c>
      <c r="F7856" s="236"/>
      <c r="G7856" s="236" t="s">
        <v>16637</v>
      </c>
      <c r="H7856" s="513">
        <v>2622.4</v>
      </c>
      <c r="I7856" s="513">
        <v>1</v>
      </c>
      <c r="J7856" s="236">
        <v>2622.4</v>
      </c>
      <c r="K7856" s="236">
        <v>1</v>
      </c>
      <c r="L7856" s="236">
        <v>2622.4</v>
      </c>
      <c r="M7856" s="236">
        <v>1</v>
      </c>
      <c r="N7856" s="236">
        <v>2622.4</v>
      </c>
      <c r="O7856" s="236">
        <v>1</v>
      </c>
      <c r="P7856" s="236">
        <v>2622.4</v>
      </c>
      <c r="Q7856" s="236">
        <v>1</v>
      </c>
      <c r="R7856" s="16">
        <f t="shared" ref="R7856:R7919" si="21">H7856+J7856+L7856+N7856+P7856</f>
        <v>13112</v>
      </c>
      <c r="S7856" s="236">
        <v>5</v>
      </c>
      <c r="T7856" s="387" t="s">
        <v>9133</v>
      </c>
      <c r="U7856" s="236" t="s">
        <v>11267</v>
      </c>
      <c r="V7856" s="388" t="s">
        <v>199</v>
      </c>
    </row>
    <row r="7857" spans="1:22" s="1" customFormat="1" ht="56.25" x14ac:dyDescent="0.3">
      <c r="A7857" s="16">
        <v>7852</v>
      </c>
      <c r="B7857" s="236" t="s">
        <v>1668</v>
      </c>
      <c r="C7857" s="236" t="s">
        <v>17598</v>
      </c>
      <c r="D7857" s="236" t="s">
        <v>17599</v>
      </c>
      <c r="E7857" s="236" t="s">
        <v>17600</v>
      </c>
      <c r="F7857" s="236"/>
      <c r="G7857" s="236" t="s">
        <v>16637</v>
      </c>
      <c r="H7857" s="513">
        <v>5244.8</v>
      </c>
      <c r="I7857" s="513">
        <v>2</v>
      </c>
      <c r="J7857" s="236">
        <v>5244.8</v>
      </c>
      <c r="K7857" s="236">
        <v>2</v>
      </c>
      <c r="L7857" s="236">
        <v>5244.8</v>
      </c>
      <c r="M7857" s="236">
        <v>2</v>
      </c>
      <c r="N7857" s="236">
        <v>5244.8</v>
      </c>
      <c r="O7857" s="236">
        <v>2</v>
      </c>
      <c r="P7857" s="236">
        <v>5244.8</v>
      </c>
      <c r="Q7857" s="236">
        <v>2</v>
      </c>
      <c r="R7857" s="16">
        <f t="shared" si="21"/>
        <v>26224</v>
      </c>
      <c r="S7857" s="236">
        <v>10</v>
      </c>
      <c r="T7857" s="387" t="s">
        <v>9133</v>
      </c>
      <c r="U7857" s="236" t="s">
        <v>11267</v>
      </c>
      <c r="V7857" s="388" t="s">
        <v>199</v>
      </c>
    </row>
    <row r="7858" spans="1:22" s="1" customFormat="1" ht="56.25" x14ac:dyDescent="0.3">
      <c r="A7858" s="16">
        <v>7853</v>
      </c>
      <c r="B7858" s="236" t="s">
        <v>1668</v>
      </c>
      <c r="C7858" s="236" t="s">
        <v>17598</v>
      </c>
      <c r="D7858" s="236" t="s">
        <v>17599</v>
      </c>
      <c r="E7858" s="236" t="s">
        <v>17600</v>
      </c>
      <c r="F7858" s="236"/>
      <c r="G7858" s="236" t="s">
        <v>16637</v>
      </c>
      <c r="H7858" s="513">
        <v>10489.6</v>
      </c>
      <c r="I7858" s="513">
        <v>4</v>
      </c>
      <c r="J7858" s="236">
        <v>10489.6</v>
      </c>
      <c r="K7858" s="236">
        <v>4</v>
      </c>
      <c r="L7858" s="236">
        <v>10489.6</v>
      </c>
      <c r="M7858" s="236">
        <v>4</v>
      </c>
      <c r="N7858" s="236">
        <v>10489.6</v>
      </c>
      <c r="O7858" s="236">
        <v>4</v>
      </c>
      <c r="P7858" s="236">
        <v>10489.6</v>
      </c>
      <c r="Q7858" s="236">
        <v>4</v>
      </c>
      <c r="R7858" s="16">
        <f t="shared" si="21"/>
        <v>52448</v>
      </c>
      <c r="S7858" s="236">
        <v>20</v>
      </c>
      <c r="T7858" s="387" t="s">
        <v>9133</v>
      </c>
      <c r="U7858" s="236" t="s">
        <v>11267</v>
      </c>
      <c r="V7858" s="388" t="s">
        <v>199</v>
      </c>
    </row>
    <row r="7859" spans="1:22" s="1" customFormat="1" ht="56.25" x14ac:dyDescent="0.3">
      <c r="A7859" s="16">
        <v>7854</v>
      </c>
      <c r="B7859" s="236" t="s">
        <v>1668</v>
      </c>
      <c r="C7859" s="236" t="s">
        <v>17598</v>
      </c>
      <c r="D7859" s="236" t="s">
        <v>17599</v>
      </c>
      <c r="E7859" s="236" t="s">
        <v>17601</v>
      </c>
      <c r="F7859" s="236"/>
      <c r="G7859" s="236" t="s">
        <v>16637</v>
      </c>
      <c r="H7859" s="513">
        <v>2622.4</v>
      </c>
      <c r="I7859" s="513">
        <v>1</v>
      </c>
      <c r="J7859" s="236">
        <v>2622.4</v>
      </c>
      <c r="K7859" s="236">
        <v>1</v>
      </c>
      <c r="L7859" s="236">
        <v>2622.4</v>
      </c>
      <c r="M7859" s="236">
        <v>1</v>
      </c>
      <c r="N7859" s="236">
        <v>2622.4</v>
      </c>
      <c r="O7859" s="236">
        <v>1</v>
      </c>
      <c r="P7859" s="236">
        <v>2622.4</v>
      </c>
      <c r="Q7859" s="236">
        <v>1</v>
      </c>
      <c r="R7859" s="16">
        <f t="shared" si="21"/>
        <v>13112</v>
      </c>
      <c r="S7859" s="236">
        <v>5</v>
      </c>
      <c r="T7859" s="387" t="s">
        <v>9133</v>
      </c>
      <c r="U7859" s="236" t="s">
        <v>11267</v>
      </c>
      <c r="V7859" s="388" t="s">
        <v>199</v>
      </c>
    </row>
    <row r="7860" spans="1:22" s="1" customFormat="1" ht="56.25" x14ac:dyDescent="0.3">
      <c r="A7860" s="16">
        <v>7855</v>
      </c>
      <c r="B7860" s="236" t="s">
        <v>11348</v>
      </c>
      <c r="C7860" s="236" t="s">
        <v>11349</v>
      </c>
      <c r="D7860" s="236" t="s">
        <v>11343</v>
      </c>
      <c r="E7860" s="236" t="s">
        <v>17602</v>
      </c>
      <c r="F7860" s="236"/>
      <c r="G7860" s="236" t="s">
        <v>24</v>
      </c>
      <c r="H7860" s="513">
        <v>143.55000000000001</v>
      </c>
      <c r="I7860" s="513">
        <v>0.05</v>
      </c>
      <c r="J7860" s="236">
        <v>143.55000000000001</v>
      </c>
      <c r="K7860" s="236">
        <v>0.05</v>
      </c>
      <c r="L7860" s="236">
        <v>143.55000000000001</v>
      </c>
      <c r="M7860" s="236">
        <v>0.05</v>
      </c>
      <c r="N7860" s="236">
        <v>143.55000000000001</v>
      </c>
      <c r="O7860" s="236">
        <v>0.05</v>
      </c>
      <c r="P7860" s="236">
        <v>143.55000000000001</v>
      </c>
      <c r="Q7860" s="236">
        <v>0.05</v>
      </c>
      <c r="R7860" s="16">
        <f t="shared" si="21"/>
        <v>717.75</v>
      </c>
      <c r="S7860" s="236">
        <v>0.25</v>
      </c>
      <c r="T7860" s="387" t="s">
        <v>9133</v>
      </c>
      <c r="U7860" s="236" t="s">
        <v>11267</v>
      </c>
      <c r="V7860" s="388" t="s">
        <v>199</v>
      </c>
    </row>
    <row r="7861" spans="1:22" s="1" customFormat="1" ht="56.25" x14ac:dyDescent="0.3">
      <c r="A7861" s="16">
        <v>7856</v>
      </c>
      <c r="B7861" s="236" t="s">
        <v>11348</v>
      </c>
      <c r="C7861" s="236" t="s">
        <v>11349</v>
      </c>
      <c r="D7861" s="236" t="s">
        <v>11343</v>
      </c>
      <c r="E7861" s="236" t="s">
        <v>17602</v>
      </c>
      <c r="F7861" s="236"/>
      <c r="G7861" s="236" t="s">
        <v>24</v>
      </c>
      <c r="H7861" s="513">
        <v>287.10000000000002</v>
      </c>
      <c r="I7861" s="513">
        <v>0.1</v>
      </c>
      <c r="J7861" s="236">
        <v>287.10000000000002</v>
      </c>
      <c r="K7861" s="236">
        <v>0.1</v>
      </c>
      <c r="L7861" s="236">
        <v>287.10000000000002</v>
      </c>
      <c r="M7861" s="236">
        <v>0.1</v>
      </c>
      <c r="N7861" s="236">
        <v>287.10000000000002</v>
      </c>
      <c r="O7861" s="236">
        <v>0.1</v>
      </c>
      <c r="P7861" s="236">
        <v>287.10000000000002</v>
      </c>
      <c r="Q7861" s="236">
        <v>0.1</v>
      </c>
      <c r="R7861" s="16">
        <f t="shared" si="21"/>
        <v>1435.5</v>
      </c>
      <c r="S7861" s="236">
        <v>0.5</v>
      </c>
      <c r="T7861" s="387" t="s">
        <v>9133</v>
      </c>
      <c r="U7861" s="236" t="s">
        <v>11267</v>
      </c>
      <c r="V7861" s="388" t="s">
        <v>199</v>
      </c>
    </row>
    <row r="7862" spans="1:22" s="1" customFormat="1" ht="56.25" x14ac:dyDescent="0.3">
      <c r="A7862" s="16">
        <v>7857</v>
      </c>
      <c r="B7862" s="236" t="s">
        <v>17603</v>
      </c>
      <c r="C7862" s="236" t="s">
        <v>17604</v>
      </c>
      <c r="D7862" s="236" t="s">
        <v>17605</v>
      </c>
      <c r="E7862" s="236" t="s">
        <v>17606</v>
      </c>
      <c r="F7862" s="236"/>
      <c r="G7862" s="236" t="s">
        <v>1009</v>
      </c>
      <c r="H7862" s="513">
        <v>5552</v>
      </c>
      <c r="I7862" s="513">
        <v>400</v>
      </c>
      <c r="J7862" s="236">
        <v>5552</v>
      </c>
      <c r="K7862" s="236">
        <v>400</v>
      </c>
      <c r="L7862" s="236">
        <v>5552</v>
      </c>
      <c r="M7862" s="236">
        <v>400</v>
      </c>
      <c r="N7862" s="236">
        <v>5552</v>
      </c>
      <c r="O7862" s="236">
        <v>400</v>
      </c>
      <c r="P7862" s="236">
        <v>5552</v>
      </c>
      <c r="Q7862" s="236">
        <v>400</v>
      </c>
      <c r="R7862" s="16">
        <f t="shared" si="21"/>
        <v>27760</v>
      </c>
      <c r="S7862" s="236">
        <v>2000</v>
      </c>
      <c r="T7862" s="387" t="s">
        <v>9133</v>
      </c>
      <c r="U7862" s="236" t="s">
        <v>11267</v>
      </c>
      <c r="V7862" s="388" t="s">
        <v>199</v>
      </c>
    </row>
    <row r="7863" spans="1:22" s="1" customFormat="1" ht="56.25" x14ac:dyDescent="0.3">
      <c r="A7863" s="16">
        <v>7858</v>
      </c>
      <c r="B7863" s="236" t="s">
        <v>17603</v>
      </c>
      <c r="C7863" s="236" t="s">
        <v>17604</v>
      </c>
      <c r="D7863" s="236" t="s">
        <v>17605</v>
      </c>
      <c r="E7863" s="236" t="s">
        <v>17606</v>
      </c>
      <c r="F7863" s="236"/>
      <c r="G7863" s="236" t="s">
        <v>1009</v>
      </c>
      <c r="H7863" s="513">
        <v>5552</v>
      </c>
      <c r="I7863" s="513">
        <v>400</v>
      </c>
      <c r="J7863" s="236">
        <v>5552</v>
      </c>
      <c r="K7863" s="236">
        <v>400</v>
      </c>
      <c r="L7863" s="236">
        <v>5552</v>
      </c>
      <c r="M7863" s="236">
        <v>400</v>
      </c>
      <c r="N7863" s="236">
        <v>5552</v>
      </c>
      <c r="O7863" s="236">
        <v>400</v>
      </c>
      <c r="P7863" s="236">
        <v>5552</v>
      </c>
      <c r="Q7863" s="236">
        <v>400</v>
      </c>
      <c r="R7863" s="16">
        <f t="shared" si="21"/>
        <v>27760</v>
      </c>
      <c r="S7863" s="236">
        <v>2000</v>
      </c>
      <c r="T7863" s="387" t="s">
        <v>9133</v>
      </c>
      <c r="U7863" s="236" t="s">
        <v>11267</v>
      </c>
      <c r="V7863" s="388" t="s">
        <v>199</v>
      </c>
    </row>
    <row r="7864" spans="1:22" s="1" customFormat="1" ht="56.25" x14ac:dyDescent="0.3">
      <c r="A7864" s="16">
        <v>7859</v>
      </c>
      <c r="B7864" s="236" t="s">
        <v>17607</v>
      </c>
      <c r="C7864" s="236" t="s">
        <v>17608</v>
      </c>
      <c r="D7864" s="236" t="s">
        <v>528</v>
      </c>
      <c r="E7864" s="236" t="s">
        <v>17609</v>
      </c>
      <c r="F7864" s="236"/>
      <c r="G7864" s="236" t="s">
        <v>1009</v>
      </c>
      <c r="H7864" s="513">
        <v>30555</v>
      </c>
      <c r="I7864" s="513">
        <v>300</v>
      </c>
      <c r="J7864" s="236">
        <v>30555</v>
      </c>
      <c r="K7864" s="236">
        <v>300</v>
      </c>
      <c r="L7864" s="236">
        <v>30555</v>
      </c>
      <c r="M7864" s="236">
        <v>300</v>
      </c>
      <c r="N7864" s="236">
        <v>30555</v>
      </c>
      <c r="O7864" s="236">
        <v>300</v>
      </c>
      <c r="P7864" s="236">
        <v>30555</v>
      </c>
      <c r="Q7864" s="236">
        <v>300</v>
      </c>
      <c r="R7864" s="16">
        <f t="shared" si="21"/>
        <v>152775</v>
      </c>
      <c r="S7864" s="236">
        <v>1500</v>
      </c>
      <c r="T7864" s="387" t="s">
        <v>9133</v>
      </c>
      <c r="U7864" s="236" t="s">
        <v>11267</v>
      </c>
      <c r="V7864" s="388" t="s">
        <v>199</v>
      </c>
    </row>
    <row r="7865" spans="1:22" s="1" customFormat="1" ht="56.25" x14ac:dyDescent="0.3">
      <c r="A7865" s="16">
        <v>7860</v>
      </c>
      <c r="B7865" s="236" t="s">
        <v>17607</v>
      </c>
      <c r="C7865" s="236" t="s">
        <v>17608</v>
      </c>
      <c r="D7865" s="236" t="s">
        <v>528</v>
      </c>
      <c r="E7865" s="236" t="s">
        <v>17610</v>
      </c>
      <c r="F7865" s="236"/>
      <c r="G7865" s="236" t="s">
        <v>1009</v>
      </c>
      <c r="H7865" s="513">
        <v>15277.5</v>
      </c>
      <c r="I7865" s="513">
        <v>150</v>
      </c>
      <c r="J7865" s="236">
        <v>15277.5</v>
      </c>
      <c r="K7865" s="236">
        <v>150</v>
      </c>
      <c r="L7865" s="236">
        <v>15277.5</v>
      </c>
      <c r="M7865" s="236">
        <v>150</v>
      </c>
      <c r="N7865" s="236">
        <v>15277.5</v>
      </c>
      <c r="O7865" s="236">
        <v>150</v>
      </c>
      <c r="P7865" s="236">
        <v>15277.5</v>
      </c>
      <c r="Q7865" s="236">
        <v>150</v>
      </c>
      <c r="R7865" s="16">
        <f t="shared" si="21"/>
        <v>76387.5</v>
      </c>
      <c r="S7865" s="236">
        <v>750</v>
      </c>
      <c r="T7865" s="387" t="s">
        <v>9133</v>
      </c>
      <c r="U7865" s="236" t="s">
        <v>11267</v>
      </c>
      <c r="V7865" s="388" t="s">
        <v>199</v>
      </c>
    </row>
    <row r="7866" spans="1:22" s="1" customFormat="1" ht="56.25" x14ac:dyDescent="0.3">
      <c r="A7866" s="16">
        <v>7861</v>
      </c>
      <c r="B7866" s="236" t="s">
        <v>17611</v>
      </c>
      <c r="C7866" s="236" t="s">
        <v>17612</v>
      </c>
      <c r="D7866" s="236" t="s">
        <v>528</v>
      </c>
      <c r="E7866" s="236" t="s">
        <v>17613</v>
      </c>
      <c r="F7866" s="236"/>
      <c r="G7866" s="236" t="s">
        <v>1009</v>
      </c>
      <c r="H7866" s="513">
        <v>57487.5</v>
      </c>
      <c r="I7866" s="513">
        <v>10</v>
      </c>
      <c r="J7866" s="236">
        <v>57487.5</v>
      </c>
      <c r="K7866" s="236">
        <v>10</v>
      </c>
      <c r="L7866" s="236">
        <v>57487.5</v>
      </c>
      <c r="M7866" s="236">
        <v>10</v>
      </c>
      <c r="N7866" s="236">
        <v>57487.5</v>
      </c>
      <c r="O7866" s="236">
        <v>10</v>
      </c>
      <c r="P7866" s="236">
        <v>57487.5</v>
      </c>
      <c r="Q7866" s="236">
        <v>10</v>
      </c>
      <c r="R7866" s="16">
        <f t="shared" si="21"/>
        <v>287437.5</v>
      </c>
      <c r="S7866" s="236">
        <v>50</v>
      </c>
      <c r="T7866" s="387" t="s">
        <v>9133</v>
      </c>
      <c r="U7866" s="236" t="s">
        <v>11267</v>
      </c>
      <c r="V7866" s="388" t="s">
        <v>199</v>
      </c>
    </row>
    <row r="7867" spans="1:22" s="1" customFormat="1" ht="56.25" x14ac:dyDescent="0.3">
      <c r="A7867" s="16">
        <v>7862</v>
      </c>
      <c r="B7867" s="236" t="s">
        <v>11350</v>
      </c>
      <c r="C7867" s="236" t="s">
        <v>17614</v>
      </c>
      <c r="D7867" s="236" t="s">
        <v>2237</v>
      </c>
      <c r="E7867" s="236" t="s">
        <v>17615</v>
      </c>
      <c r="F7867" s="236"/>
      <c r="G7867" s="236" t="s">
        <v>24</v>
      </c>
      <c r="H7867" s="513">
        <v>114975</v>
      </c>
      <c r="I7867" s="513">
        <v>20</v>
      </c>
      <c r="J7867" s="236">
        <v>114975</v>
      </c>
      <c r="K7867" s="236">
        <v>20</v>
      </c>
      <c r="L7867" s="236">
        <v>114975</v>
      </c>
      <c r="M7867" s="236">
        <v>20</v>
      </c>
      <c r="N7867" s="236">
        <v>114975</v>
      </c>
      <c r="O7867" s="236">
        <v>20</v>
      </c>
      <c r="P7867" s="236">
        <v>114975</v>
      </c>
      <c r="Q7867" s="236">
        <v>20</v>
      </c>
      <c r="R7867" s="16">
        <f t="shared" si="21"/>
        <v>574875</v>
      </c>
      <c r="S7867" s="236">
        <v>100</v>
      </c>
      <c r="T7867" s="387" t="s">
        <v>9133</v>
      </c>
      <c r="U7867" s="236" t="s">
        <v>11267</v>
      </c>
      <c r="V7867" s="388" t="s">
        <v>199</v>
      </c>
    </row>
    <row r="7868" spans="1:22" s="1" customFormat="1" ht="56.25" x14ac:dyDescent="0.3">
      <c r="A7868" s="16">
        <v>7863</v>
      </c>
      <c r="B7868" s="236" t="s">
        <v>17616</v>
      </c>
      <c r="C7868" s="236" t="s">
        <v>17617</v>
      </c>
      <c r="D7868" s="236" t="s">
        <v>528</v>
      </c>
      <c r="E7868" s="236" t="s">
        <v>17618</v>
      </c>
      <c r="F7868" s="236"/>
      <c r="G7868" s="236" t="s">
        <v>1009</v>
      </c>
      <c r="H7868" s="513">
        <v>15940</v>
      </c>
      <c r="I7868" s="513">
        <v>500</v>
      </c>
      <c r="J7868" s="236">
        <v>15940</v>
      </c>
      <c r="K7868" s="236">
        <v>500</v>
      </c>
      <c r="L7868" s="236">
        <v>15940</v>
      </c>
      <c r="M7868" s="236">
        <v>500</v>
      </c>
      <c r="N7868" s="236">
        <v>15940</v>
      </c>
      <c r="O7868" s="236">
        <v>500</v>
      </c>
      <c r="P7868" s="236">
        <v>15940</v>
      </c>
      <c r="Q7868" s="236">
        <v>500</v>
      </c>
      <c r="R7868" s="16">
        <f t="shared" si="21"/>
        <v>79700</v>
      </c>
      <c r="S7868" s="236">
        <v>2500</v>
      </c>
      <c r="T7868" s="387" t="s">
        <v>9133</v>
      </c>
      <c r="U7868" s="236" t="s">
        <v>11267</v>
      </c>
      <c r="V7868" s="388" t="s">
        <v>199</v>
      </c>
    </row>
    <row r="7869" spans="1:22" s="1" customFormat="1" ht="56.25" x14ac:dyDescent="0.3">
      <c r="A7869" s="16">
        <v>7864</v>
      </c>
      <c r="B7869" s="236" t="s">
        <v>17616</v>
      </c>
      <c r="C7869" s="236" t="s">
        <v>17617</v>
      </c>
      <c r="D7869" s="236" t="s">
        <v>528</v>
      </c>
      <c r="E7869" s="236" t="s">
        <v>17618</v>
      </c>
      <c r="F7869" s="236"/>
      <c r="G7869" s="236" t="s">
        <v>1009</v>
      </c>
      <c r="H7869" s="513">
        <v>7970</v>
      </c>
      <c r="I7869" s="513">
        <v>250</v>
      </c>
      <c r="J7869" s="236">
        <v>7970</v>
      </c>
      <c r="K7869" s="236">
        <v>250</v>
      </c>
      <c r="L7869" s="236">
        <v>7970</v>
      </c>
      <c r="M7869" s="236">
        <v>250</v>
      </c>
      <c r="N7869" s="236">
        <v>7970</v>
      </c>
      <c r="O7869" s="236">
        <v>250</v>
      </c>
      <c r="P7869" s="236">
        <v>7970</v>
      </c>
      <c r="Q7869" s="236">
        <v>250</v>
      </c>
      <c r="R7869" s="16">
        <f t="shared" si="21"/>
        <v>39850</v>
      </c>
      <c r="S7869" s="236">
        <v>1250</v>
      </c>
      <c r="T7869" s="387" t="s">
        <v>9133</v>
      </c>
      <c r="U7869" s="236" t="s">
        <v>11267</v>
      </c>
      <c r="V7869" s="388" t="s">
        <v>199</v>
      </c>
    </row>
    <row r="7870" spans="1:22" s="1" customFormat="1" ht="56.25" x14ac:dyDescent="0.3">
      <c r="A7870" s="16">
        <v>7865</v>
      </c>
      <c r="B7870" s="236" t="s">
        <v>17619</v>
      </c>
      <c r="C7870" s="236" t="s">
        <v>17620</v>
      </c>
      <c r="D7870" s="236" t="s">
        <v>2504</v>
      </c>
      <c r="E7870" s="236" t="s">
        <v>17621</v>
      </c>
      <c r="F7870" s="236"/>
      <c r="G7870" s="236" t="s">
        <v>24</v>
      </c>
      <c r="H7870" s="513">
        <v>61152</v>
      </c>
      <c r="I7870" s="513">
        <v>4</v>
      </c>
      <c r="J7870" s="236">
        <v>61152</v>
      </c>
      <c r="K7870" s="236">
        <v>4</v>
      </c>
      <c r="L7870" s="236">
        <v>61152</v>
      </c>
      <c r="M7870" s="236">
        <v>4</v>
      </c>
      <c r="N7870" s="236">
        <v>61152</v>
      </c>
      <c r="O7870" s="236">
        <v>4</v>
      </c>
      <c r="P7870" s="236">
        <v>61152</v>
      </c>
      <c r="Q7870" s="236">
        <v>4</v>
      </c>
      <c r="R7870" s="16">
        <f t="shared" si="21"/>
        <v>305760</v>
      </c>
      <c r="S7870" s="236">
        <v>20</v>
      </c>
      <c r="T7870" s="387" t="s">
        <v>9133</v>
      </c>
      <c r="U7870" s="236" t="s">
        <v>11267</v>
      </c>
      <c r="V7870" s="388" t="s">
        <v>199</v>
      </c>
    </row>
    <row r="7871" spans="1:22" s="1" customFormat="1" ht="56.25" x14ac:dyDescent="0.3">
      <c r="A7871" s="16">
        <v>7866</v>
      </c>
      <c r="B7871" s="236" t="s">
        <v>17622</v>
      </c>
      <c r="C7871" s="236" t="s">
        <v>17623</v>
      </c>
      <c r="D7871" s="236" t="s">
        <v>17624</v>
      </c>
      <c r="E7871" s="236" t="s">
        <v>17625</v>
      </c>
      <c r="F7871" s="236"/>
      <c r="G7871" s="236" t="s">
        <v>1493</v>
      </c>
      <c r="H7871" s="513">
        <v>202293</v>
      </c>
      <c r="I7871" s="513">
        <v>114</v>
      </c>
      <c r="J7871" s="236">
        <v>0</v>
      </c>
      <c r="K7871" s="236">
        <v>0</v>
      </c>
      <c r="L7871" s="236">
        <v>0</v>
      </c>
      <c r="M7871" s="236">
        <v>0</v>
      </c>
      <c r="N7871" s="236">
        <v>0</v>
      </c>
      <c r="O7871" s="236">
        <v>0</v>
      </c>
      <c r="P7871" s="236">
        <v>0</v>
      </c>
      <c r="Q7871" s="236">
        <v>0</v>
      </c>
      <c r="R7871" s="16">
        <f t="shared" si="21"/>
        <v>202293</v>
      </c>
      <c r="S7871" s="236">
        <v>114</v>
      </c>
      <c r="T7871" s="387" t="s">
        <v>9133</v>
      </c>
      <c r="U7871" s="236" t="s">
        <v>11267</v>
      </c>
      <c r="V7871" s="388" t="s">
        <v>199</v>
      </c>
    </row>
    <row r="7872" spans="1:22" s="1" customFormat="1" ht="56.25" x14ac:dyDescent="0.3">
      <c r="A7872" s="16">
        <v>7867</v>
      </c>
      <c r="B7872" s="236" t="s">
        <v>2062</v>
      </c>
      <c r="C7872" s="236" t="s">
        <v>4434</v>
      </c>
      <c r="D7872" s="236" t="s">
        <v>1954</v>
      </c>
      <c r="E7872" s="236" t="s">
        <v>17626</v>
      </c>
      <c r="F7872" s="236"/>
      <c r="G7872" s="236" t="s">
        <v>24</v>
      </c>
      <c r="H7872" s="513">
        <v>10640.6</v>
      </c>
      <c r="I7872" s="513">
        <v>5</v>
      </c>
      <c r="J7872" s="236">
        <v>0</v>
      </c>
      <c r="K7872" s="236">
        <v>0</v>
      </c>
      <c r="L7872" s="236">
        <v>0</v>
      </c>
      <c r="M7872" s="236">
        <v>0</v>
      </c>
      <c r="N7872" s="236">
        <v>0</v>
      </c>
      <c r="O7872" s="236">
        <v>0</v>
      </c>
      <c r="P7872" s="236">
        <v>0</v>
      </c>
      <c r="Q7872" s="236">
        <v>0</v>
      </c>
      <c r="R7872" s="16">
        <f t="shared" si="21"/>
        <v>10640.6</v>
      </c>
      <c r="S7872" s="236">
        <v>5</v>
      </c>
      <c r="T7872" s="387" t="s">
        <v>9133</v>
      </c>
      <c r="U7872" s="236" t="s">
        <v>11267</v>
      </c>
      <c r="V7872" s="388" t="s">
        <v>199</v>
      </c>
    </row>
    <row r="7873" spans="1:22" s="1" customFormat="1" ht="56.25" x14ac:dyDescent="0.3">
      <c r="A7873" s="16">
        <v>7868</v>
      </c>
      <c r="B7873" s="236" t="s">
        <v>2062</v>
      </c>
      <c r="C7873" s="236" t="s">
        <v>4434</v>
      </c>
      <c r="D7873" s="236" t="s">
        <v>1954</v>
      </c>
      <c r="E7873" s="236" t="s">
        <v>17627</v>
      </c>
      <c r="F7873" s="236"/>
      <c r="G7873" s="236" t="s">
        <v>24</v>
      </c>
      <c r="H7873" s="513">
        <v>21281.200000000001</v>
      </c>
      <c r="I7873" s="513">
        <v>10</v>
      </c>
      <c r="J7873" s="236">
        <v>0</v>
      </c>
      <c r="K7873" s="236">
        <v>0</v>
      </c>
      <c r="L7873" s="236">
        <v>0</v>
      </c>
      <c r="M7873" s="236">
        <v>0</v>
      </c>
      <c r="N7873" s="236">
        <v>0</v>
      </c>
      <c r="O7873" s="236">
        <v>0</v>
      </c>
      <c r="P7873" s="236">
        <v>0</v>
      </c>
      <c r="Q7873" s="236">
        <v>0</v>
      </c>
      <c r="R7873" s="16">
        <f t="shared" si="21"/>
        <v>21281.200000000001</v>
      </c>
      <c r="S7873" s="236">
        <v>10</v>
      </c>
      <c r="T7873" s="387" t="s">
        <v>9133</v>
      </c>
      <c r="U7873" s="236" t="s">
        <v>11267</v>
      </c>
      <c r="V7873" s="388" t="s">
        <v>199</v>
      </c>
    </row>
    <row r="7874" spans="1:22" s="1" customFormat="1" ht="56.25" x14ac:dyDescent="0.3">
      <c r="A7874" s="16">
        <v>7869</v>
      </c>
      <c r="B7874" s="236" t="s">
        <v>2062</v>
      </c>
      <c r="C7874" s="236" t="s">
        <v>4434</v>
      </c>
      <c r="D7874" s="236" t="s">
        <v>1954</v>
      </c>
      <c r="E7874" s="236" t="s">
        <v>17628</v>
      </c>
      <c r="F7874" s="236"/>
      <c r="G7874" s="236" t="s">
        <v>24</v>
      </c>
      <c r="H7874" s="513">
        <v>31921.8</v>
      </c>
      <c r="I7874" s="513">
        <v>15</v>
      </c>
      <c r="J7874" s="236">
        <v>0</v>
      </c>
      <c r="K7874" s="236">
        <v>0</v>
      </c>
      <c r="L7874" s="236">
        <v>0</v>
      </c>
      <c r="M7874" s="236">
        <v>0</v>
      </c>
      <c r="N7874" s="236">
        <v>0</v>
      </c>
      <c r="O7874" s="236">
        <v>0</v>
      </c>
      <c r="P7874" s="236">
        <v>0</v>
      </c>
      <c r="Q7874" s="236">
        <v>0</v>
      </c>
      <c r="R7874" s="16">
        <f t="shared" si="21"/>
        <v>31921.8</v>
      </c>
      <c r="S7874" s="236">
        <v>15</v>
      </c>
      <c r="T7874" s="387" t="s">
        <v>9133</v>
      </c>
      <c r="U7874" s="236" t="s">
        <v>11267</v>
      </c>
      <c r="V7874" s="388" t="s">
        <v>199</v>
      </c>
    </row>
    <row r="7875" spans="1:22" s="1" customFormat="1" ht="56.25" x14ac:dyDescent="0.3">
      <c r="A7875" s="16">
        <v>7870</v>
      </c>
      <c r="B7875" s="236" t="s">
        <v>2062</v>
      </c>
      <c r="C7875" s="236" t="s">
        <v>4434</v>
      </c>
      <c r="D7875" s="236" t="s">
        <v>1954</v>
      </c>
      <c r="E7875" s="236" t="s">
        <v>17629</v>
      </c>
      <c r="F7875" s="236"/>
      <c r="G7875" s="236" t="s">
        <v>24</v>
      </c>
      <c r="H7875" s="513">
        <v>127687.2</v>
      </c>
      <c r="I7875" s="513">
        <v>60</v>
      </c>
      <c r="J7875" s="236">
        <v>0</v>
      </c>
      <c r="K7875" s="236">
        <v>0</v>
      </c>
      <c r="L7875" s="236">
        <v>0</v>
      </c>
      <c r="M7875" s="236">
        <v>0</v>
      </c>
      <c r="N7875" s="236">
        <v>0</v>
      </c>
      <c r="O7875" s="236">
        <v>0</v>
      </c>
      <c r="P7875" s="236">
        <v>0</v>
      </c>
      <c r="Q7875" s="236">
        <v>0</v>
      </c>
      <c r="R7875" s="16">
        <f t="shared" si="21"/>
        <v>127687.2</v>
      </c>
      <c r="S7875" s="236">
        <v>60</v>
      </c>
      <c r="T7875" s="387" t="s">
        <v>9133</v>
      </c>
      <c r="U7875" s="236" t="s">
        <v>11267</v>
      </c>
      <c r="V7875" s="388" t="s">
        <v>199</v>
      </c>
    </row>
    <row r="7876" spans="1:22" s="1" customFormat="1" ht="56.25" x14ac:dyDescent="0.3">
      <c r="A7876" s="16">
        <v>7871</v>
      </c>
      <c r="B7876" s="236" t="s">
        <v>2062</v>
      </c>
      <c r="C7876" s="236" t="s">
        <v>4434</v>
      </c>
      <c r="D7876" s="236" t="s">
        <v>1954</v>
      </c>
      <c r="E7876" s="236" t="s">
        <v>17630</v>
      </c>
      <c r="F7876" s="236"/>
      <c r="G7876" s="236" t="s">
        <v>24</v>
      </c>
      <c r="H7876" s="513">
        <v>21281.200000000001</v>
      </c>
      <c r="I7876" s="513">
        <v>10</v>
      </c>
      <c r="J7876" s="236">
        <v>0</v>
      </c>
      <c r="K7876" s="236">
        <v>0</v>
      </c>
      <c r="L7876" s="236">
        <v>0</v>
      </c>
      <c r="M7876" s="236">
        <v>0</v>
      </c>
      <c r="N7876" s="236">
        <v>0</v>
      </c>
      <c r="O7876" s="236">
        <v>0</v>
      </c>
      <c r="P7876" s="236">
        <v>0</v>
      </c>
      <c r="Q7876" s="236">
        <v>0</v>
      </c>
      <c r="R7876" s="16">
        <f t="shared" si="21"/>
        <v>21281.200000000001</v>
      </c>
      <c r="S7876" s="236">
        <v>10</v>
      </c>
      <c r="T7876" s="387" t="s">
        <v>9133</v>
      </c>
      <c r="U7876" s="236" t="s">
        <v>11267</v>
      </c>
      <c r="V7876" s="388" t="s">
        <v>199</v>
      </c>
    </row>
    <row r="7877" spans="1:22" s="1" customFormat="1" ht="56.25" x14ac:dyDescent="0.3">
      <c r="A7877" s="16">
        <v>7872</v>
      </c>
      <c r="B7877" s="236" t="s">
        <v>7056</v>
      </c>
      <c r="C7877" s="236" t="s">
        <v>7057</v>
      </c>
      <c r="D7877" s="236" t="s">
        <v>7058</v>
      </c>
      <c r="E7877" s="236" t="s">
        <v>17631</v>
      </c>
      <c r="F7877" s="236"/>
      <c r="G7877" s="236" t="s">
        <v>24</v>
      </c>
      <c r="H7877" s="513">
        <v>16815.96</v>
      </c>
      <c r="I7877" s="513">
        <v>21</v>
      </c>
      <c r="J7877" s="236">
        <v>0</v>
      </c>
      <c r="K7877" s="236">
        <v>0</v>
      </c>
      <c r="L7877" s="236">
        <v>0</v>
      </c>
      <c r="M7877" s="236">
        <v>0</v>
      </c>
      <c r="N7877" s="236">
        <v>0</v>
      </c>
      <c r="O7877" s="236">
        <v>0</v>
      </c>
      <c r="P7877" s="236">
        <v>0</v>
      </c>
      <c r="Q7877" s="236">
        <v>0</v>
      </c>
      <c r="R7877" s="16">
        <f t="shared" si="21"/>
        <v>16815.96</v>
      </c>
      <c r="S7877" s="236">
        <v>21</v>
      </c>
      <c r="T7877" s="387" t="s">
        <v>9133</v>
      </c>
      <c r="U7877" s="236" t="s">
        <v>11267</v>
      </c>
      <c r="V7877" s="388" t="s">
        <v>199</v>
      </c>
    </row>
    <row r="7878" spans="1:22" s="1" customFormat="1" ht="56.25" x14ac:dyDescent="0.3">
      <c r="A7878" s="16">
        <v>7873</v>
      </c>
      <c r="B7878" s="236" t="s">
        <v>11351</v>
      </c>
      <c r="C7878" s="236" t="s">
        <v>17632</v>
      </c>
      <c r="D7878" s="236" t="s">
        <v>17633</v>
      </c>
      <c r="E7878" s="236" t="s">
        <v>17634</v>
      </c>
      <c r="F7878" s="236"/>
      <c r="G7878" s="236" t="s">
        <v>24</v>
      </c>
      <c r="H7878" s="513">
        <v>73093.899999999994</v>
      </c>
      <c r="I7878" s="513">
        <v>110</v>
      </c>
      <c r="J7878" s="236">
        <v>0</v>
      </c>
      <c r="K7878" s="236">
        <v>0</v>
      </c>
      <c r="L7878" s="236">
        <v>0</v>
      </c>
      <c r="M7878" s="236">
        <v>0</v>
      </c>
      <c r="N7878" s="236">
        <v>0</v>
      </c>
      <c r="O7878" s="236">
        <v>0</v>
      </c>
      <c r="P7878" s="236">
        <v>0</v>
      </c>
      <c r="Q7878" s="236">
        <v>0</v>
      </c>
      <c r="R7878" s="16">
        <f t="shared" si="21"/>
        <v>73093.899999999994</v>
      </c>
      <c r="S7878" s="236">
        <v>110</v>
      </c>
      <c r="T7878" s="387" t="s">
        <v>9133</v>
      </c>
      <c r="U7878" s="236" t="s">
        <v>11267</v>
      </c>
      <c r="V7878" s="388" t="s">
        <v>199</v>
      </c>
    </row>
    <row r="7879" spans="1:22" s="1" customFormat="1" ht="56.25" x14ac:dyDescent="0.3">
      <c r="A7879" s="16">
        <v>7874</v>
      </c>
      <c r="B7879" s="236" t="s">
        <v>11351</v>
      </c>
      <c r="C7879" s="236" t="s">
        <v>11352</v>
      </c>
      <c r="D7879" s="236" t="s">
        <v>11353</v>
      </c>
      <c r="E7879" s="236" t="s">
        <v>17635</v>
      </c>
      <c r="F7879" s="236"/>
      <c r="G7879" s="236" t="s">
        <v>24</v>
      </c>
      <c r="H7879" s="513">
        <v>77904.75</v>
      </c>
      <c r="I7879" s="513">
        <v>275</v>
      </c>
      <c r="J7879" s="236">
        <v>0</v>
      </c>
      <c r="K7879" s="236">
        <v>0</v>
      </c>
      <c r="L7879" s="236">
        <v>0</v>
      </c>
      <c r="M7879" s="236">
        <v>0</v>
      </c>
      <c r="N7879" s="236">
        <v>0</v>
      </c>
      <c r="O7879" s="236">
        <v>0</v>
      </c>
      <c r="P7879" s="236">
        <v>0</v>
      </c>
      <c r="Q7879" s="236">
        <v>0</v>
      </c>
      <c r="R7879" s="16">
        <f t="shared" si="21"/>
        <v>77904.75</v>
      </c>
      <c r="S7879" s="236">
        <v>275</v>
      </c>
      <c r="T7879" s="387" t="s">
        <v>9133</v>
      </c>
      <c r="U7879" s="236" t="s">
        <v>11267</v>
      </c>
      <c r="V7879" s="388" t="s">
        <v>199</v>
      </c>
    </row>
    <row r="7880" spans="1:22" s="1" customFormat="1" ht="56.25" x14ac:dyDescent="0.3">
      <c r="A7880" s="16">
        <v>7875</v>
      </c>
      <c r="B7880" s="236" t="s">
        <v>2348</v>
      </c>
      <c r="C7880" s="236" t="s">
        <v>11354</v>
      </c>
      <c r="D7880" s="236" t="s">
        <v>569</v>
      </c>
      <c r="E7880" s="236" t="s">
        <v>17636</v>
      </c>
      <c r="F7880" s="236"/>
      <c r="G7880" s="236" t="s">
        <v>24</v>
      </c>
      <c r="H7880" s="513">
        <v>80619.839999999997</v>
      </c>
      <c r="I7880" s="513">
        <v>32</v>
      </c>
      <c r="J7880" s="236">
        <v>0</v>
      </c>
      <c r="K7880" s="236">
        <v>0</v>
      </c>
      <c r="L7880" s="236">
        <v>0</v>
      </c>
      <c r="M7880" s="236">
        <v>0</v>
      </c>
      <c r="N7880" s="236">
        <v>0</v>
      </c>
      <c r="O7880" s="236">
        <v>0</v>
      </c>
      <c r="P7880" s="236">
        <v>0</v>
      </c>
      <c r="Q7880" s="236">
        <v>0</v>
      </c>
      <c r="R7880" s="16">
        <f t="shared" si="21"/>
        <v>80619.839999999997</v>
      </c>
      <c r="S7880" s="236">
        <v>32</v>
      </c>
      <c r="T7880" s="387" t="s">
        <v>9133</v>
      </c>
      <c r="U7880" s="236" t="s">
        <v>83</v>
      </c>
      <c r="V7880" s="388" t="s">
        <v>199</v>
      </c>
    </row>
    <row r="7881" spans="1:22" s="1" customFormat="1" ht="56.25" x14ac:dyDescent="0.3">
      <c r="A7881" s="16">
        <v>7876</v>
      </c>
      <c r="B7881" s="236" t="s">
        <v>2348</v>
      </c>
      <c r="C7881" s="236" t="s">
        <v>3500</v>
      </c>
      <c r="D7881" s="236" t="s">
        <v>3501</v>
      </c>
      <c r="E7881" s="236" t="s">
        <v>17637</v>
      </c>
      <c r="F7881" s="236"/>
      <c r="G7881" s="236" t="s">
        <v>24</v>
      </c>
      <c r="H7881" s="513">
        <v>68594.399999999994</v>
      </c>
      <c r="I7881" s="513">
        <v>144</v>
      </c>
      <c r="J7881" s="236">
        <v>0</v>
      </c>
      <c r="K7881" s="236">
        <v>0</v>
      </c>
      <c r="L7881" s="236">
        <v>0</v>
      </c>
      <c r="M7881" s="236">
        <v>0</v>
      </c>
      <c r="N7881" s="236">
        <v>0</v>
      </c>
      <c r="O7881" s="236">
        <v>0</v>
      </c>
      <c r="P7881" s="236">
        <v>0</v>
      </c>
      <c r="Q7881" s="236">
        <v>0</v>
      </c>
      <c r="R7881" s="16">
        <f t="shared" si="21"/>
        <v>68594.399999999994</v>
      </c>
      <c r="S7881" s="236">
        <v>144</v>
      </c>
      <c r="T7881" s="387" t="s">
        <v>9133</v>
      </c>
      <c r="U7881" s="236" t="s">
        <v>83</v>
      </c>
      <c r="V7881" s="388" t="s">
        <v>199</v>
      </c>
    </row>
    <row r="7882" spans="1:22" s="1" customFormat="1" ht="56.25" x14ac:dyDescent="0.3">
      <c r="A7882" s="16">
        <v>7877</v>
      </c>
      <c r="B7882" s="236" t="s">
        <v>816</v>
      </c>
      <c r="C7882" s="236" t="s">
        <v>17638</v>
      </c>
      <c r="D7882" s="236" t="s">
        <v>17639</v>
      </c>
      <c r="E7882" s="236" t="s">
        <v>17640</v>
      </c>
      <c r="F7882" s="236"/>
      <c r="G7882" s="236" t="s">
        <v>24</v>
      </c>
      <c r="H7882" s="513">
        <v>35329.53</v>
      </c>
      <c r="I7882" s="513">
        <v>3</v>
      </c>
      <c r="J7882" s="236">
        <v>0</v>
      </c>
      <c r="K7882" s="236">
        <v>0</v>
      </c>
      <c r="L7882" s="236">
        <v>0</v>
      </c>
      <c r="M7882" s="236">
        <v>0</v>
      </c>
      <c r="N7882" s="236">
        <v>0</v>
      </c>
      <c r="O7882" s="236">
        <v>0</v>
      </c>
      <c r="P7882" s="236">
        <v>0</v>
      </c>
      <c r="Q7882" s="236">
        <v>0</v>
      </c>
      <c r="R7882" s="16">
        <f t="shared" si="21"/>
        <v>35329.53</v>
      </c>
      <c r="S7882" s="236">
        <v>3</v>
      </c>
      <c r="T7882" s="387" t="s">
        <v>9133</v>
      </c>
      <c r="U7882" s="236" t="s">
        <v>83</v>
      </c>
      <c r="V7882" s="388" t="s">
        <v>199</v>
      </c>
    </row>
    <row r="7883" spans="1:22" s="1" customFormat="1" ht="56.25" x14ac:dyDescent="0.3">
      <c r="A7883" s="16">
        <v>7878</v>
      </c>
      <c r="B7883" s="236" t="s">
        <v>17641</v>
      </c>
      <c r="C7883" s="236" t="s">
        <v>17642</v>
      </c>
      <c r="D7883" s="236" t="s">
        <v>17643</v>
      </c>
      <c r="E7883" s="236" t="s">
        <v>17644</v>
      </c>
      <c r="F7883" s="236"/>
      <c r="G7883" s="236" t="s">
        <v>24</v>
      </c>
      <c r="H7883" s="513">
        <v>152250</v>
      </c>
      <c r="I7883" s="513">
        <v>0.5</v>
      </c>
      <c r="J7883" s="236">
        <v>152250</v>
      </c>
      <c r="K7883" s="236">
        <v>0.5</v>
      </c>
      <c r="L7883" s="236">
        <v>152250</v>
      </c>
      <c r="M7883" s="236">
        <v>0.5</v>
      </c>
      <c r="N7883" s="236">
        <v>152250</v>
      </c>
      <c r="O7883" s="236">
        <v>0.5</v>
      </c>
      <c r="P7883" s="236">
        <v>152250</v>
      </c>
      <c r="Q7883" s="236">
        <v>0.5</v>
      </c>
      <c r="R7883" s="16">
        <f t="shared" si="21"/>
        <v>761250</v>
      </c>
      <c r="S7883" s="236">
        <v>2.5</v>
      </c>
      <c r="T7883" s="387" t="s">
        <v>9133</v>
      </c>
      <c r="U7883" s="236" t="s">
        <v>11267</v>
      </c>
      <c r="V7883" s="388" t="s">
        <v>199</v>
      </c>
    </row>
    <row r="7884" spans="1:22" s="1" customFormat="1" ht="56.25" x14ac:dyDescent="0.3">
      <c r="A7884" s="16">
        <v>7879</v>
      </c>
      <c r="B7884" s="236" t="s">
        <v>17641</v>
      </c>
      <c r="C7884" s="236" t="s">
        <v>17642</v>
      </c>
      <c r="D7884" s="236" t="s">
        <v>17643</v>
      </c>
      <c r="E7884" s="236" t="s">
        <v>17644</v>
      </c>
      <c r="F7884" s="236"/>
      <c r="G7884" s="236" t="s">
        <v>24</v>
      </c>
      <c r="H7884" s="513">
        <v>152250</v>
      </c>
      <c r="I7884" s="513">
        <v>0.5</v>
      </c>
      <c r="J7884" s="236">
        <v>152250</v>
      </c>
      <c r="K7884" s="236">
        <v>0.5</v>
      </c>
      <c r="L7884" s="236">
        <v>152250</v>
      </c>
      <c r="M7884" s="236">
        <v>0.5</v>
      </c>
      <c r="N7884" s="236">
        <v>152250</v>
      </c>
      <c r="O7884" s="236">
        <v>0.5</v>
      </c>
      <c r="P7884" s="236">
        <v>152250</v>
      </c>
      <c r="Q7884" s="236">
        <v>0.5</v>
      </c>
      <c r="R7884" s="16">
        <f t="shared" si="21"/>
        <v>761250</v>
      </c>
      <c r="S7884" s="236">
        <v>2.5</v>
      </c>
      <c r="T7884" s="387" t="s">
        <v>9133</v>
      </c>
      <c r="U7884" s="236" t="s">
        <v>11267</v>
      </c>
      <c r="V7884" s="388" t="s">
        <v>199</v>
      </c>
    </row>
    <row r="7885" spans="1:22" s="1" customFormat="1" ht="56.25" x14ac:dyDescent="0.3">
      <c r="A7885" s="16">
        <v>7880</v>
      </c>
      <c r="B7885" s="236" t="s">
        <v>11355</v>
      </c>
      <c r="C7885" s="236" t="s">
        <v>17645</v>
      </c>
      <c r="D7885" s="236" t="s">
        <v>17646</v>
      </c>
      <c r="E7885" s="236" t="s">
        <v>17647</v>
      </c>
      <c r="F7885" s="236"/>
      <c r="G7885" s="236" t="s">
        <v>17501</v>
      </c>
      <c r="H7885" s="513">
        <v>37800</v>
      </c>
      <c r="I7885" s="513">
        <v>6</v>
      </c>
      <c r="J7885" s="236">
        <v>37800</v>
      </c>
      <c r="K7885" s="236">
        <v>6</v>
      </c>
      <c r="L7885" s="236">
        <v>37800</v>
      </c>
      <c r="M7885" s="236">
        <v>6</v>
      </c>
      <c r="N7885" s="236">
        <v>37800</v>
      </c>
      <c r="O7885" s="236">
        <v>6</v>
      </c>
      <c r="P7885" s="236">
        <v>37800</v>
      </c>
      <c r="Q7885" s="236">
        <v>6</v>
      </c>
      <c r="R7885" s="16">
        <f t="shared" si="21"/>
        <v>189000</v>
      </c>
      <c r="S7885" s="236">
        <v>30</v>
      </c>
      <c r="T7885" s="387" t="s">
        <v>9133</v>
      </c>
      <c r="U7885" s="236" t="s">
        <v>11267</v>
      </c>
      <c r="V7885" s="388" t="s">
        <v>199</v>
      </c>
    </row>
    <row r="7886" spans="1:22" s="1" customFormat="1" ht="56.25" x14ac:dyDescent="0.3">
      <c r="A7886" s="16">
        <v>7881</v>
      </c>
      <c r="B7886" s="236" t="s">
        <v>4223</v>
      </c>
      <c r="C7886" s="236" t="s">
        <v>17648</v>
      </c>
      <c r="D7886" s="236" t="s">
        <v>17649</v>
      </c>
      <c r="E7886" s="236" t="s">
        <v>17650</v>
      </c>
      <c r="F7886" s="236"/>
      <c r="G7886" s="236" t="s">
        <v>24</v>
      </c>
      <c r="H7886" s="513">
        <v>11924.64</v>
      </c>
      <c r="I7886" s="513">
        <v>0.2</v>
      </c>
      <c r="J7886" s="236">
        <v>11924.64</v>
      </c>
      <c r="K7886" s="236">
        <v>0.2</v>
      </c>
      <c r="L7886" s="236">
        <v>11924.64</v>
      </c>
      <c r="M7886" s="236">
        <v>0.2</v>
      </c>
      <c r="N7886" s="236">
        <v>11924.64</v>
      </c>
      <c r="O7886" s="236">
        <v>0.2</v>
      </c>
      <c r="P7886" s="236">
        <v>11924.64</v>
      </c>
      <c r="Q7886" s="236">
        <v>0.2</v>
      </c>
      <c r="R7886" s="16">
        <f t="shared" si="21"/>
        <v>59623.199999999997</v>
      </c>
      <c r="S7886" s="236">
        <v>1</v>
      </c>
      <c r="T7886" s="387" t="s">
        <v>9133</v>
      </c>
      <c r="U7886" s="236" t="s">
        <v>11267</v>
      </c>
      <c r="V7886" s="388" t="s">
        <v>199</v>
      </c>
    </row>
    <row r="7887" spans="1:22" s="1" customFormat="1" ht="56.25" x14ac:dyDescent="0.3">
      <c r="A7887" s="16">
        <v>7882</v>
      </c>
      <c r="B7887" s="236" t="s">
        <v>17651</v>
      </c>
      <c r="C7887" s="236" t="s">
        <v>17652</v>
      </c>
      <c r="D7887" s="236" t="s">
        <v>528</v>
      </c>
      <c r="E7887" s="236" t="s">
        <v>17653</v>
      </c>
      <c r="F7887" s="236"/>
      <c r="G7887" s="236" t="s">
        <v>24</v>
      </c>
      <c r="H7887" s="513">
        <v>28392</v>
      </c>
      <c r="I7887" s="513">
        <v>50</v>
      </c>
      <c r="J7887" s="236">
        <v>28392</v>
      </c>
      <c r="K7887" s="236">
        <v>50</v>
      </c>
      <c r="L7887" s="236">
        <v>28392</v>
      </c>
      <c r="M7887" s="236">
        <v>50</v>
      </c>
      <c r="N7887" s="236">
        <v>28392</v>
      </c>
      <c r="O7887" s="236">
        <v>50</v>
      </c>
      <c r="P7887" s="236">
        <v>28392</v>
      </c>
      <c r="Q7887" s="236">
        <v>50</v>
      </c>
      <c r="R7887" s="16">
        <f t="shared" si="21"/>
        <v>141960</v>
      </c>
      <c r="S7887" s="236">
        <v>250</v>
      </c>
      <c r="T7887" s="387" t="s">
        <v>9133</v>
      </c>
      <c r="U7887" s="236" t="s">
        <v>11267</v>
      </c>
      <c r="V7887" s="388" t="s">
        <v>199</v>
      </c>
    </row>
    <row r="7888" spans="1:22" s="1" customFormat="1" ht="56.25" x14ac:dyDescent="0.3">
      <c r="A7888" s="16">
        <v>7883</v>
      </c>
      <c r="B7888" s="236" t="s">
        <v>17654</v>
      </c>
      <c r="C7888" s="236" t="s">
        <v>17655</v>
      </c>
      <c r="D7888" s="236" t="s">
        <v>528</v>
      </c>
      <c r="E7888" s="236" t="s">
        <v>17656</v>
      </c>
      <c r="F7888" s="236"/>
      <c r="G7888" s="236" t="s">
        <v>1009</v>
      </c>
      <c r="H7888" s="513">
        <v>7770</v>
      </c>
      <c r="I7888" s="513">
        <v>100</v>
      </c>
      <c r="J7888" s="236">
        <v>7770</v>
      </c>
      <c r="K7888" s="236">
        <v>100</v>
      </c>
      <c r="L7888" s="236">
        <v>7770</v>
      </c>
      <c r="M7888" s="236">
        <v>100</v>
      </c>
      <c r="N7888" s="236">
        <v>7770</v>
      </c>
      <c r="O7888" s="236">
        <v>100</v>
      </c>
      <c r="P7888" s="236">
        <v>7770</v>
      </c>
      <c r="Q7888" s="236">
        <v>100</v>
      </c>
      <c r="R7888" s="16">
        <f t="shared" si="21"/>
        <v>38850</v>
      </c>
      <c r="S7888" s="236">
        <v>500</v>
      </c>
      <c r="T7888" s="387" t="s">
        <v>9133</v>
      </c>
      <c r="U7888" s="236" t="s">
        <v>11267</v>
      </c>
      <c r="V7888" s="388" t="s">
        <v>199</v>
      </c>
    </row>
    <row r="7889" spans="1:22" s="1" customFormat="1" ht="56.25" x14ac:dyDescent="0.3">
      <c r="A7889" s="16">
        <v>7884</v>
      </c>
      <c r="B7889" s="236" t="s">
        <v>17657</v>
      </c>
      <c r="C7889" s="236" t="s">
        <v>17658</v>
      </c>
      <c r="D7889" s="236" t="s">
        <v>11356</v>
      </c>
      <c r="E7889" s="236" t="s">
        <v>17659</v>
      </c>
      <c r="F7889" s="236"/>
      <c r="G7889" s="236" t="s">
        <v>1009</v>
      </c>
      <c r="H7889" s="513">
        <v>82950</v>
      </c>
      <c r="I7889" s="513">
        <v>20</v>
      </c>
      <c r="J7889" s="236">
        <v>82950</v>
      </c>
      <c r="K7889" s="236">
        <v>20</v>
      </c>
      <c r="L7889" s="236">
        <v>82950</v>
      </c>
      <c r="M7889" s="236">
        <v>20</v>
      </c>
      <c r="N7889" s="236">
        <v>82950</v>
      </c>
      <c r="O7889" s="236">
        <v>20</v>
      </c>
      <c r="P7889" s="236">
        <v>82950</v>
      </c>
      <c r="Q7889" s="236">
        <v>20</v>
      </c>
      <c r="R7889" s="16">
        <f t="shared" si="21"/>
        <v>414750</v>
      </c>
      <c r="S7889" s="236">
        <v>100</v>
      </c>
      <c r="T7889" s="387" t="s">
        <v>9133</v>
      </c>
      <c r="U7889" s="236" t="s">
        <v>11267</v>
      </c>
      <c r="V7889" s="388" t="s">
        <v>199</v>
      </c>
    </row>
    <row r="7890" spans="1:22" s="1" customFormat="1" ht="56.25" x14ac:dyDescent="0.3">
      <c r="A7890" s="16">
        <v>7885</v>
      </c>
      <c r="B7890" s="236" t="s">
        <v>11357</v>
      </c>
      <c r="C7890" s="236" t="s">
        <v>11358</v>
      </c>
      <c r="D7890" s="236" t="s">
        <v>11356</v>
      </c>
      <c r="E7890" s="236" t="s">
        <v>11359</v>
      </c>
      <c r="F7890" s="236"/>
      <c r="G7890" s="236" t="s">
        <v>1009</v>
      </c>
      <c r="H7890" s="513">
        <v>273731.59999999998</v>
      </c>
      <c r="I7890" s="513">
        <v>20</v>
      </c>
      <c r="J7890" s="236">
        <v>273731.59999999998</v>
      </c>
      <c r="K7890" s="236">
        <v>20</v>
      </c>
      <c r="L7890" s="236">
        <v>273731.59999999998</v>
      </c>
      <c r="M7890" s="236">
        <v>20</v>
      </c>
      <c r="N7890" s="236">
        <v>273731.59999999998</v>
      </c>
      <c r="O7890" s="236">
        <v>20</v>
      </c>
      <c r="P7890" s="236">
        <v>273731.59999999998</v>
      </c>
      <c r="Q7890" s="236">
        <v>20</v>
      </c>
      <c r="R7890" s="16">
        <f t="shared" si="21"/>
        <v>1368658</v>
      </c>
      <c r="S7890" s="236">
        <v>100</v>
      </c>
      <c r="T7890" s="387" t="s">
        <v>9133</v>
      </c>
      <c r="U7890" s="236" t="s">
        <v>11267</v>
      </c>
      <c r="V7890" s="388" t="s">
        <v>199</v>
      </c>
    </row>
    <row r="7891" spans="1:22" s="1" customFormat="1" ht="56.25" x14ac:dyDescent="0.3">
      <c r="A7891" s="16">
        <v>7886</v>
      </c>
      <c r="B7891" s="236" t="s">
        <v>17660</v>
      </c>
      <c r="C7891" s="236" t="s">
        <v>17661</v>
      </c>
      <c r="D7891" s="236" t="s">
        <v>11356</v>
      </c>
      <c r="E7891" s="236" t="s">
        <v>17662</v>
      </c>
      <c r="F7891" s="236"/>
      <c r="G7891" s="236" t="s">
        <v>1009</v>
      </c>
      <c r="H7891" s="513">
        <v>7770</v>
      </c>
      <c r="I7891" s="513">
        <v>2</v>
      </c>
      <c r="J7891" s="236">
        <v>7770</v>
      </c>
      <c r="K7891" s="236">
        <v>2</v>
      </c>
      <c r="L7891" s="236">
        <v>7770</v>
      </c>
      <c r="M7891" s="236">
        <v>2</v>
      </c>
      <c r="N7891" s="236">
        <v>7770</v>
      </c>
      <c r="O7891" s="236">
        <v>2</v>
      </c>
      <c r="P7891" s="236">
        <v>7770</v>
      </c>
      <c r="Q7891" s="236">
        <v>2</v>
      </c>
      <c r="R7891" s="16">
        <f t="shared" si="21"/>
        <v>38850</v>
      </c>
      <c r="S7891" s="236">
        <v>10</v>
      </c>
      <c r="T7891" s="387" t="s">
        <v>9133</v>
      </c>
      <c r="U7891" s="236" t="s">
        <v>11267</v>
      </c>
      <c r="V7891" s="388" t="s">
        <v>199</v>
      </c>
    </row>
    <row r="7892" spans="1:22" s="1" customFormat="1" ht="56.25" x14ac:dyDescent="0.3">
      <c r="A7892" s="16">
        <v>7887</v>
      </c>
      <c r="B7892" s="236" t="s">
        <v>17660</v>
      </c>
      <c r="C7892" s="236" t="s">
        <v>17661</v>
      </c>
      <c r="D7892" s="236" t="s">
        <v>11356</v>
      </c>
      <c r="E7892" s="236" t="s">
        <v>17662</v>
      </c>
      <c r="F7892" s="236"/>
      <c r="G7892" s="236" t="s">
        <v>1009</v>
      </c>
      <c r="H7892" s="513">
        <v>77700</v>
      </c>
      <c r="I7892" s="513">
        <v>20</v>
      </c>
      <c r="J7892" s="236">
        <v>77700</v>
      </c>
      <c r="K7892" s="236">
        <v>20</v>
      </c>
      <c r="L7892" s="236">
        <v>77700</v>
      </c>
      <c r="M7892" s="236">
        <v>20</v>
      </c>
      <c r="N7892" s="236">
        <v>77700</v>
      </c>
      <c r="O7892" s="236">
        <v>20</v>
      </c>
      <c r="P7892" s="236">
        <v>77700</v>
      </c>
      <c r="Q7892" s="236">
        <v>20</v>
      </c>
      <c r="R7892" s="16">
        <f t="shared" si="21"/>
        <v>388500</v>
      </c>
      <c r="S7892" s="236">
        <v>100</v>
      </c>
      <c r="T7892" s="387" t="s">
        <v>9133</v>
      </c>
      <c r="U7892" s="236" t="s">
        <v>11267</v>
      </c>
      <c r="V7892" s="388" t="s">
        <v>199</v>
      </c>
    </row>
    <row r="7893" spans="1:22" s="1" customFormat="1" ht="56.25" x14ac:dyDescent="0.3">
      <c r="A7893" s="16">
        <v>7888</v>
      </c>
      <c r="B7893" s="236" t="s">
        <v>17663</v>
      </c>
      <c r="C7893" s="236" t="s">
        <v>17664</v>
      </c>
      <c r="D7893" s="236" t="s">
        <v>80</v>
      </c>
      <c r="E7893" s="236" t="s">
        <v>17665</v>
      </c>
      <c r="F7893" s="236"/>
      <c r="G7893" s="236" t="s">
        <v>1009</v>
      </c>
      <c r="H7893" s="513">
        <v>23205</v>
      </c>
      <c r="I7893" s="513">
        <v>100</v>
      </c>
      <c r="J7893" s="236">
        <v>23205</v>
      </c>
      <c r="K7893" s="236">
        <v>100</v>
      </c>
      <c r="L7893" s="236">
        <v>23205</v>
      </c>
      <c r="M7893" s="236">
        <v>100</v>
      </c>
      <c r="N7893" s="236">
        <v>23205</v>
      </c>
      <c r="O7893" s="236">
        <v>100</v>
      </c>
      <c r="P7893" s="236">
        <v>23205</v>
      </c>
      <c r="Q7893" s="236">
        <v>100</v>
      </c>
      <c r="R7893" s="16">
        <f t="shared" si="21"/>
        <v>116025</v>
      </c>
      <c r="S7893" s="236">
        <v>500</v>
      </c>
      <c r="T7893" s="387" t="s">
        <v>9133</v>
      </c>
      <c r="U7893" s="236" t="s">
        <v>11267</v>
      </c>
      <c r="V7893" s="388" t="s">
        <v>199</v>
      </c>
    </row>
    <row r="7894" spans="1:22" s="1" customFormat="1" ht="56.25" x14ac:dyDescent="0.3">
      <c r="A7894" s="16">
        <v>7889</v>
      </c>
      <c r="B7894" s="236" t="s">
        <v>17663</v>
      </c>
      <c r="C7894" s="236" t="s">
        <v>17664</v>
      </c>
      <c r="D7894" s="236" t="s">
        <v>80</v>
      </c>
      <c r="E7894" s="236" t="s">
        <v>17665</v>
      </c>
      <c r="F7894" s="236"/>
      <c r="G7894" s="236" t="s">
        <v>1009</v>
      </c>
      <c r="H7894" s="513">
        <v>23205</v>
      </c>
      <c r="I7894" s="513">
        <v>100</v>
      </c>
      <c r="J7894" s="236">
        <v>23205</v>
      </c>
      <c r="K7894" s="236">
        <v>100</v>
      </c>
      <c r="L7894" s="236">
        <v>23205</v>
      </c>
      <c r="M7894" s="236">
        <v>100</v>
      </c>
      <c r="N7894" s="236">
        <v>23205</v>
      </c>
      <c r="O7894" s="236">
        <v>100</v>
      </c>
      <c r="P7894" s="236">
        <v>23205</v>
      </c>
      <c r="Q7894" s="236">
        <v>100</v>
      </c>
      <c r="R7894" s="16">
        <f t="shared" si="21"/>
        <v>116025</v>
      </c>
      <c r="S7894" s="236">
        <v>500</v>
      </c>
      <c r="T7894" s="387" t="s">
        <v>9133</v>
      </c>
      <c r="U7894" s="236" t="s">
        <v>11267</v>
      </c>
      <c r="V7894" s="388" t="s">
        <v>199</v>
      </c>
    </row>
    <row r="7895" spans="1:22" s="1" customFormat="1" ht="56.25" x14ac:dyDescent="0.3">
      <c r="A7895" s="16">
        <v>7890</v>
      </c>
      <c r="B7895" s="236" t="s">
        <v>17666</v>
      </c>
      <c r="C7895" s="236" t="s">
        <v>17667</v>
      </c>
      <c r="D7895" s="236" t="s">
        <v>17668</v>
      </c>
      <c r="E7895" s="236" t="s">
        <v>17669</v>
      </c>
      <c r="F7895" s="236"/>
      <c r="G7895" s="236" t="s">
        <v>1009</v>
      </c>
      <c r="H7895" s="513">
        <v>12470</v>
      </c>
      <c r="I7895" s="513">
        <v>250</v>
      </c>
      <c r="J7895" s="236">
        <v>12470</v>
      </c>
      <c r="K7895" s="236">
        <v>250</v>
      </c>
      <c r="L7895" s="236">
        <v>12470</v>
      </c>
      <c r="M7895" s="236">
        <v>250</v>
      </c>
      <c r="N7895" s="236">
        <v>12470</v>
      </c>
      <c r="O7895" s="236">
        <v>250</v>
      </c>
      <c r="P7895" s="236">
        <v>12470</v>
      </c>
      <c r="Q7895" s="236">
        <v>250</v>
      </c>
      <c r="R7895" s="16">
        <f t="shared" si="21"/>
        <v>62350</v>
      </c>
      <c r="S7895" s="236">
        <v>1250</v>
      </c>
      <c r="T7895" s="387" t="s">
        <v>9133</v>
      </c>
      <c r="U7895" s="236" t="s">
        <v>11267</v>
      </c>
      <c r="V7895" s="388" t="s">
        <v>199</v>
      </c>
    </row>
    <row r="7896" spans="1:22" s="1" customFormat="1" ht="56.25" x14ac:dyDescent="0.3">
      <c r="A7896" s="16">
        <v>7891</v>
      </c>
      <c r="B7896" s="236" t="s">
        <v>17666</v>
      </c>
      <c r="C7896" s="236" t="s">
        <v>17667</v>
      </c>
      <c r="D7896" s="236" t="s">
        <v>17668</v>
      </c>
      <c r="E7896" s="236" t="s">
        <v>17669</v>
      </c>
      <c r="F7896" s="236"/>
      <c r="G7896" s="236" t="s">
        <v>1009</v>
      </c>
      <c r="H7896" s="513">
        <v>12470</v>
      </c>
      <c r="I7896" s="513">
        <v>250</v>
      </c>
      <c r="J7896" s="236">
        <v>12470</v>
      </c>
      <c r="K7896" s="236">
        <v>250</v>
      </c>
      <c r="L7896" s="236">
        <v>12470</v>
      </c>
      <c r="M7896" s="236">
        <v>250</v>
      </c>
      <c r="N7896" s="236">
        <v>12470</v>
      </c>
      <c r="O7896" s="236">
        <v>250</v>
      </c>
      <c r="P7896" s="236">
        <v>12470</v>
      </c>
      <c r="Q7896" s="236">
        <v>250</v>
      </c>
      <c r="R7896" s="16">
        <f t="shared" si="21"/>
        <v>62350</v>
      </c>
      <c r="S7896" s="236">
        <v>1250</v>
      </c>
      <c r="T7896" s="387" t="s">
        <v>9133</v>
      </c>
      <c r="U7896" s="236" t="s">
        <v>11267</v>
      </c>
      <c r="V7896" s="388" t="s">
        <v>199</v>
      </c>
    </row>
    <row r="7897" spans="1:22" s="1" customFormat="1" ht="56.25" x14ac:dyDescent="0.3">
      <c r="A7897" s="16">
        <v>7892</v>
      </c>
      <c r="B7897" s="236" t="s">
        <v>17670</v>
      </c>
      <c r="C7897" s="236" t="s">
        <v>17671</v>
      </c>
      <c r="D7897" s="236" t="s">
        <v>17672</v>
      </c>
      <c r="E7897" s="236" t="s">
        <v>17673</v>
      </c>
      <c r="F7897" s="236"/>
      <c r="G7897" s="236" t="s">
        <v>24</v>
      </c>
      <c r="H7897" s="513">
        <v>4884.16</v>
      </c>
      <c r="I7897" s="513">
        <v>0.2</v>
      </c>
      <c r="J7897" s="236">
        <v>4884.16</v>
      </c>
      <c r="K7897" s="236">
        <v>0.2</v>
      </c>
      <c r="L7897" s="236">
        <v>4884.16</v>
      </c>
      <c r="M7897" s="236">
        <v>0.2</v>
      </c>
      <c r="N7897" s="236">
        <v>4884.16</v>
      </c>
      <c r="O7897" s="236">
        <v>0.2</v>
      </c>
      <c r="P7897" s="236">
        <v>4884.16</v>
      </c>
      <c r="Q7897" s="236">
        <v>0.2</v>
      </c>
      <c r="R7897" s="16">
        <f t="shared" si="21"/>
        <v>24420.799999999999</v>
      </c>
      <c r="S7897" s="236">
        <v>1</v>
      </c>
      <c r="T7897" s="387" t="s">
        <v>9133</v>
      </c>
      <c r="U7897" s="236" t="s">
        <v>11267</v>
      </c>
      <c r="V7897" s="388" t="s">
        <v>199</v>
      </c>
    </row>
    <row r="7898" spans="1:22" s="1" customFormat="1" ht="56.25" x14ac:dyDescent="0.3">
      <c r="A7898" s="16">
        <v>7893</v>
      </c>
      <c r="B7898" s="236" t="s">
        <v>17674</v>
      </c>
      <c r="C7898" s="236" t="s">
        <v>17675</v>
      </c>
      <c r="D7898" s="236" t="s">
        <v>17676</v>
      </c>
      <c r="E7898" s="236" t="s">
        <v>17677</v>
      </c>
      <c r="F7898" s="236"/>
      <c r="G7898" s="236" t="s">
        <v>17501</v>
      </c>
      <c r="H7898" s="513">
        <v>35784</v>
      </c>
      <c r="I7898" s="513">
        <v>4</v>
      </c>
      <c r="J7898" s="236">
        <v>35784</v>
      </c>
      <c r="K7898" s="236">
        <v>4</v>
      </c>
      <c r="L7898" s="236">
        <v>35784</v>
      </c>
      <c r="M7898" s="236">
        <v>4</v>
      </c>
      <c r="N7898" s="236">
        <v>35784</v>
      </c>
      <c r="O7898" s="236">
        <v>4</v>
      </c>
      <c r="P7898" s="236">
        <v>35784</v>
      </c>
      <c r="Q7898" s="236">
        <v>4</v>
      </c>
      <c r="R7898" s="16">
        <f t="shared" si="21"/>
        <v>178920</v>
      </c>
      <c r="S7898" s="236">
        <v>20</v>
      </c>
      <c r="T7898" s="387" t="s">
        <v>9133</v>
      </c>
      <c r="U7898" s="236" t="s">
        <v>11267</v>
      </c>
      <c r="V7898" s="388" t="s">
        <v>199</v>
      </c>
    </row>
    <row r="7899" spans="1:22" s="1" customFormat="1" ht="56.25" x14ac:dyDescent="0.3">
      <c r="A7899" s="16">
        <v>7894</v>
      </c>
      <c r="B7899" s="236" t="s">
        <v>17678</v>
      </c>
      <c r="C7899" s="236" t="s">
        <v>17679</v>
      </c>
      <c r="D7899" s="236" t="s">
        <v>17680</v>
      </c>
      <c r="E7899" s="236" t="s">
        <v>17681</v>
      </c>
      <c r="F7899" s="236"/>
      <c r="G7899" s="236" t="s">
        <v>1009</v>
      </c>
      <c r="H7899" s="513">
        <v>303.16000000000003</v>
      </c>
      <c r="I7899" s="513">
        <v>4</v>
      </c>
      <c r="J7899" s="236">
        <v>303.16000000000003</v>
      </c>
      <c r="K7899" s="236">
        <v>4</v>
      </c>
      <c r="L7899" s="236">
        <v>303.16000000000003</v>
      </c>
      <c r="M7899" s="236">
        <v>4</v>
      </c>
      <c r="N7899" s="236">
        <v>303.16000000000003</v>
      </c>
      <c r="O7899" s="236">
        <v>4</v>
      </c>
      <c r="P7899" s="236">
        <v>303.16000000000003</v>
      </c>
      <c r="Q7899" s="236">
        <v>4</v>
      </c>
      <c r="R7899" s="16">
        <f t="shared" si="21"/>
        <v>1515.8000000000002</v>
      </c>
      <c r="S7899" s="236">
        <v>20</v>
      </c>
      <c r="T7899" s="387" t="s">
        <v>9133</v>
      </c>
      <c r="U7899" s="236" t="s">
        <v>11267</v>
      </c>
      <c r="V7899" s="388" t="s">
        <v>199</v>
      </c>
    </row>
    <row r="7900" spans="1:22" s="1" customFormat="1" ht="56.25" x14ac:dyDescent="0.3">
      <c r="A7900" s="16">
        <v>7895</v>
      </c>
      <c r="B7900" s="236" t="s">
        <v>17678</v>
      </c>
      <c r="C7900" s="236" t="s">
        <v>17679</v>
      </c>
      <c r="D7900" s="236" t="s">
        <v>17680</v>
      </c>
      <c r="E7900" s="236" t="s">
        <v>17681</v>
      </c>
      <c r="F7900" s="236"/>
      <c r="G7900" s="236" t="s">
        <v>1009</v>
      </c>
      <c r="H7900" s="513">
        <v>303.16000000000003</v>
      </c>
      <c r="I7900" s="513">
        <v>4</v>
      </c>
      <c r="J7900" s="236">
        <v>303.16000000000003</v>
      </c>
      <c r="K7900" s="236">
        <v>4</v>
      </c>
      <c r="L7900" s="236">
        <v>303.16000000000003</v>
      </c>
      <c r="M7900" s="236">
        <v>4</v>
      </c>
      <c r="N7900" s="236">
        <v>303.16000000000003</v>
      </c>
      <c r="O7900" s="236">
        <v>4</v>
      </c>
      <c r="P7900" s="236">
        <v>303.16000000000003</v>
      </c>
      <c r="Q7900" s="236">
        <v>4</v>
      </c>
      <c r="R7900" s="16">
        <f t="shared" si="21"/>
        <v>1515.8000000000002</v>
      </c>
      <c r="S7900" s="236">
        <v>20</v>
      </c>
      <c r="T7900" s="387" t="s">
        <v>9133</v>
      </c>
      <c r="U7900" s="236" t="s">
        <v>11267</v>
      </c>
      <c r="V7900" s="388" t="s">
        <v>199</v>
      </c>
    </row>
    <row r="7901" spans="1:22" s="1" customFormat="1" ht="56.25" x14ac:dyDescent="0.3">
      <c r="A7901" s="16">
        <v>7896</v>
      </c>
      <c r="B7901" s="236" t="s">
        <v>17682</v>
      </c>
      <c r="C7901" s="236" t="s">
        <v>17683</v>
      </c>
      <c r="D7901" s="236" t="s">
        <v>17684</v>
      </c>
      <c r="E7901" s="236" t="s">
        <v>17685</v>
      </c>
      <c r="F7901" s="236"/>
      <c r="G7901" s="236" t="s">
        <v>1009</v>
      </c>
      <c r="H7901" s="513">
        <v>1878.5</v>
      </c>
      <c r="I7901" s="513">
        <v>10</v>
      </c>
      <c r="J7901" s="236">
        <v>1878.5</v>
      </c>
      <c r="K7901" s="236">
        <v>10</v>
      </c>
      <c r="L7901" s="236">
        <v>1878.5</v>
      </c>
      <c r="M7901" s="236">
        <v>10</v>
      </c>
      <c r="N7901" s="236">
        <v>1878.5</v>
      </c>
      <c r="O7901" s="236">
        <v>10</v>
      </c>
      <c r="P7901" s="236">
        <v>1878.5</v>
      </c>
      <c r="Q7901" s="236">
        <v>10</v>
      </c>
      <c r="R7901" s="16">
        <f t="shared" si="21"/>
        <v>9392.5</v>
      </c>
      <c r="S7901" s="236">
        <v>50</v>
      </c>
      <c r="T7901" s="387" t="s">
        <v>9133</v>
      </c>
      <c r="U7901" s="236" t="s">
        <v>11267</v>
      </c>
      <c r="V7901" s="388" t="s">
        <v>199</v>
      </c>
    </row>
    <row r="7902" spans="1:22" s="1" customFormat="1" ht="56.25" x14ac:dyDescent="0.3">
      <c r="A7902" s="16">
        <v>7897</v>
      </c>
      <c r="B7902" s="236" t="s">
        <v>17682</v>
      </c>
      <c r="C7902" s="236" t="s">
        <v>17683</v>
      </c>
      <c r="D7902" s="236" t="s">
        <v>17684</v>
      </c>
      <c r="E7902" s="236" t="s">
        <v>17685</v>
      </c>
      <c r="F7902" s="236"/>
      <c r="G7902" s="236" t="s">
        <v>1009</v>
      </c>
      <c r="H7902" s="513">
        <v>1878.5</v>
      </c>
      <c r="I7902" s="513">
        <v>10</v>
      </c>
      <c r="J7902" s="236">
        <v>1878.5</v>
      </c>
      <c r="K7902" s="236">
        <v>10</v>
      </c>
      <c r="L7902" s="236">
        <v>1878.5</v>
      </c>
      <c r="M7902" s="236">
        <v>10</v>
      </c>
      <c r="N7902" s="236">
        <v>1878.5</v>
      </c>
      <c r="O7902" s="236">
        <v>10</v>
      </c>
      <c r="P7902" s="236">
        <v>1878.5</v>
      </c>
      <c r="Q7902" s="236">
        <v>10</v>
      </c>
      <c r="R7902" s="16">
        <f t="shared" si="21"/>
        <v>9392.5</v>
      </c>
      <c r="S7902" s="236">
        <v>50</v>
      </c>
      <c r="T7902" s="387" t="s">
        <v>9133</v>
      </c>
      <c r="U7902" s="236" t="s">
        <v>11267</v>
      </c>
      <c r="V7902" s="388" t="s">
        <v>199</v>
      </c>
    </row>
    <row r="7903" spans="1:22" s="1" customFormat="1" ht="56.25" x14ac:dyDescent="0.3">
      <c r="A7903" s="16">
        <v>7898</v>
      </c>
      <c r="B7903" s="236" t="s">
        <v>7146</v>
      </c>
      <c r="C7903" s="236" t="s">
        <v>7147</v>
      </c>
      <c r="D7903" s="236" t="s">
        <v>7148</v>
      </c>
      <c r="E7903" s="236" t="s">
        <v>17686</v>
      </c>
      <c r="F7903" s="236"/>
      <c r="G7903" s="236" t="s">
        <v>24</v>
      </c>
      <c r="H7903" s="513">
        <v>11714.98</v>
      </c>
      <c r="I7903" s="513">
        <v>2</v>
      </c>
      <c r="J7903" s="236">
        <v>11714.98</v>
      </c>
      <c r="K7903" s="236">
        <v>2</v>
      </c>
      <c r="L7903" s="236">
        <v>11714.98</v>
      </c>
      <c r="M7903" s="236">
        <v>2</v>
      </c>
      <c r="N7903" s="236">
        <v>11714.98</v>
      </c>
      <c r="O7903" s="236">
        <v>2</v>
      </c>
      <c r="P7903" s="236">
        <v>11714.98</v>
      </c>
      <c r="Q7903" s="236">
        <v>2</v>
      </c>
      <c r="R7903" s="16">
        <f t="shared" si="21"/>
        <v>58574.899999999994</v>
      </c>
      <c r="S7903" s="236">
        <v>10</v>
      </c>
      <c r="T7903" s="387" t="s">
        <v>9133</v>
      </c>
      <c r="U7903" s="236" t="s">
        <v>11267</v>
      </c>
      <c r="V7903" s="388" t="s">
        <v>199</v>
      </c>
    </row>
    <row r="7904" spans="1:22" s="1" customFormat="1" ht="56.25" x14ac:dyDescent="0.3">
      <c r="A7904" s="16">
        <v>7899</v>
      </c>
      <c r="B7904" s="236" t="s">
        <v>17687</v>
      </c>
      <c r="C7904" s="236" t="s">
        <v>17688</v>
      </c>
      <c r="D7904" s="236" t="s">
        <v>80</v>
      </c>
      <c r="E7904" s="236" t="s">
        <v>17689</v>
      </c>
      <c r="F7904" s="236"/>
      <c r="G7904" s="236" t="s">
        <v>24</v>
      </c>
      <c r="H7904" s="513">
        <v>6757.86</v>
      </c>
      <c r="I7904" s="513">
        <v>0.1</v>
      </c>
      <c r="J7904" s="236">
        <v>6757.86</v>
      </c>
      <c r="K7904" s="236">
        <v>0.1</v>
      </c>
      <c r="L7904" s="236">
        <v>6757.86</v>
      </c>
      <c r="M7904" s="236">
        <v>0.1</v>
      </c>
      <c r="N7904" s="236">
        <v>6757.86</v>
      </c>
      <c r="O7904" s="236">
        <v>0.1</v>
      </c>
      <c r="P7904" s="236">
        <v>6757.86</v>
      </c>
      <c r="Q7904" s="236">
        <v>0.1</v>
      </c>
      <c r="R7904" s="16">
        <f t="shared" si="21"/>
        <v>33789.299999999996</v>
      </c>
      <c r="S7904" s="236">
        <v>0.5</v>
      </c>
      <c r="T7904" s="387" t="s">
        <v>9133</v>
      </c>
      <c r="U7904" s="236" t="s">
        <v>11267</v>
      </c>
      <c r="V7904" s="388" t="s">
        <v>199</v>
      </c>
    </row>
    <row r="7905" spans="1:22" s="1" customFormat="1" ht="56.25" x14ac:dyDescent="0.3">
      <c r="A7905" s="16">
        <v>7900</v>
      </c>
      <c r="B7905" s="236" t="s">
        <v>17687</v>
      </c>
      <c r="C7905" s="236" t="s">
        <v>17688</v>
      </c>
      <c r="D7905" s="236" t="s">
        <v>80</v>
      </c>
      <c r="E7905" s="236" t="s">
        <v>17690</v>
      </c>
      <c r="F7905" s="236"/>
      <c r="G7905" s="236" t="s">
        <v>24</v>
      </c>
      <c r="H7905" s="513">
        <v>6757.86</v>
      </c>
      <c r="I7905" s="513">
        <v>0.1</v>
      </c>
      <c r="J7905" s="236">
        <v>6757.86</v>
      </c>
      <c r="K7905" s="236">
        <v>0.1</v>
      </c>
      <c r="L7905" s="236">
        <v>6757.86</v>
      </c>
      <c r="M7905" s="236">
        <v>0.1</v>
      </c>
      <c r="N7905" s="236">
        <v>6757.86</v>
      </c>
      <c r="O7905" s="236">
        <v>0.1</v>
      </c>
      <c r="P7905" s="236">
        <v>6757.86</v>
      </c>
      <c r="Q7905" s="236">
        <v>0.1</v>
      </c>
      <c r="R7905" s="16">
        <f t="shared" si="21"/>
        <v>33789.299999999996</v>
      </c>
      <c r="S7905" s="236">
        <v>0.5</v>
      </c>
      <c r="T7905" s="387" t="s">
        <v>9133</v>
      </c>
      <c r="U7905" s="236" t="s">
        <v>11267</v>
      </c>
      <c r="V7905" s="388" t="s">
        <v>199</v>
      </c>
    </row>
    <row r="7906" spans="1:22" s="1" customFormat="1" ht="56.25" x14ac:dyDescent="0.3">
      <c r="A7906" s="16">
        <v>7901</v>
      </c>
      <c r="B7906" s="236" t="s">
        <v>138</v>
      </c>
      <c r="C7906" s="236" t="s">
        <v>996</v>
      </c>
      <c r="D7906" s="236" t="s">
        <v>997</v>
      </c>
      <c r="E7906" s="236" t="s">
        <v>17691</v>
      </c>
      <c r="F7906" s="236"/>
      <c r="G7906" s="236" t="s">
        <v>17501</v>
      </c>
      <c r="H7906" s="513">
        <v>44100</v>
      </c>
      <c r="I7906" s="513">
        <v>4</v>
      </c>
      <c r="J7906" s="236">
        <v>44100</v>
      </c>
      <c r="K7906" s="236">
        <v>4</v>
      </c>
      <c r="L7906" s="236">
        <v>44100</v>
      </c>
      <c r="M7906" s="236">
        <v>4</v>
      </c>
      <c r="N7906" s="236">
        <v>44100</v>
      </c>
      <c r="O7906" s="236">
        <v>4</v>
      </c>
      <c r="P7906" s="236">
        <v>44100</v>
      </c>
      <c r="Q7906" s="236">
        <v>4</v>
      </c>
      <c r="R7906" s="16">
        <f t="shared" si="21"/>
        <v>220500</v>
      </c>
      <c r="S7906" s="236">
        <v>20</v>
      </c>
      <c r="T7906" s="387" t="s">
        <v>9133</v>
      </c>
      <c r="U7906" s="236" t="s">
        <v>11267</v>
      </c>
      <c r="V7906" s="388" t="s">
        <v>199</v>
      </c>
    </row>
    <row r="7907" spans="1:22" s="1" customFormat="1" ht="56.25" x14ac:dyDescent="0.3">
      <c r="A7907" s="16">
        <v>7902</v>
      </c>
      <c r="B7907" s="236" t="s">
        <v>138</v>
      </c>
      <c r="C7907" s="236" t="s">
        <v>17692</v>
      </c>
      <c r="D7907" s="236" t="s">
        <v>17693</v>
      </c>
      <c r="E7907" s="236" t="s">
        <v>17694</v>
      </c>
      <c r="F7907" s="236"/>
      <c r="G7907" s="236" t="s">
        <v>17501</v>
      </c>
      <c r="H7907" s="513">
        <v>6057.24</v>
      </c>
      <c r="I7907" s="513">
        <v>4</v>
      </c>
      <c r="J7907" s="236">
        <v>6057.24</v>
      </c>
      <c r="K7907" s="236">
        <v>4</v>
      </c>
      <c r="L7907" s="236">
        <v>6057.24</v>
      </c>
      <c r="M7907" s="236">
        <v>4</v>
      </c>
      <c r="N7907" s="236">
        <v>6057.24</v>
      </c>
      <c r="O7907" s="236">
        <v>4</v>
      </c>
      <c r="P7907" s="236">
        <v>6057.24</v>
      </c>
      <c r="Q7907" s="236">
        <v>4</v>
      </c>
      <c r="R7907" s="16">
        <f t="shared" si="21"/>
        <v>30286.199999999997</v>
      </c>
      <c r="S7907" s="236">
        <v>20</v>
      </c>
      <c r="T7907" s="387" t="s">
        <v>9133</v>
      </c>
      <c r="U7907" s="236" t="s">
        <v>11267</v>
      </c>
      <c r="V7907" s="388" t="s">
        <v>199</v>
      </c>
    </row>
    <row r="7908" spans="1:22" s="1" customFormat="1" ht="56.25" x14ac:dyDescent="0.3">
      <c r="A7908" s="16">
        <v>7903</v>
      </c>
      <c r="B7908" s="236" t="s">
        <v>138</v>
      </c>
      <c r="C7908" s="236" t="s">
        <v>17695</v>
      </c>
      <c r="D7908" s="236" t="s">
        <v>17696</v>
      </c>
      <c r="E7908" s="236" t="s">
        <v>17697</v>
      </c>
      <c r="F7908" s="236"/>
      <c r="G7908" s="236" t="s">
        <v>17501</v>
      </c>
      <c r="H7908" s="513">
        <v>14387.16</v>
      </c>
      <c r="I7908" s="513">
        <v>4</v>
      </c>
      <c r="J7908" s="236">
        <v>14387.16</v>
      </c>
      <c r="K7908" s="236">
        <v>4</v>
      </c>
      <c r="L7908" s="236">
        <v>14387.16</v>
      </c>
      <c r="M7908" s="236">
        <v>4</v>
      </c>
      <c r="N7908" s="236">
        <v>14387.16</v>
      </c>
      <c r="O7908" s="236">
        <v>4</v>
      </c>
      <c r="P7908" s="236">
        <v>14387.16</v>
      </c>
      <c r="Q7908" s="236">
        <v>4</v>
      </c>
      <c r="R7908" s="16">
        <f t="shared" si="21"/>
        <v>71935.8</v>
      </c>
      <c r="S7908" s="236">
        <v>20</v>
      </c>
      <c r="T7908" s="387" t="s">
        <v>9133</v>
      </c>
      <c r="U7908" s="236" t="s">
        <v>11267</v>
      </c>
      <c r="V7908" s="388" t="s">
        <v>199</v>
      </c>
    </row>
    <row r="7909" spans="1:22" s="1" customFormat="1" ht="56.25" x14ac:dyDescent="0.3">
      <c r="A7909" s="16">
        <v>7904</v>
      </c>
      <c r="B7909" s="236" t="s">
        <v>11285</v>
      </c>
      <c r="C7909" s="236" t="s">
        <v>11360</v>
      </c>
      <c r="D7909" s="236" t="s">
        <v>11361</v>
      </c>
      <c r="E7909" s="236" t="s">
        <v>11362</v>
      </c>
      <c r="F7909" s="236"/>
      <c r="G7909" s="236" t="s">
        <v>1009</v>
      </c>
      <c r="H7909" s="513">
        <v>650520.28</v>
      </c>
      <c r="I7909" s="513">
        <v>4.2</v>
      </c>
      <c r="J7909" s="236">
        <v>650520.28</v>
      </c>
      <c r="K7909" s="236">
        <v>4.2</v>
      </c>
      <c r="L7909" s="236">
        <v>650520.28</v>
      </c>
      <c r="M7909" s="236">
        <v>4.2</v>
      </c>
      <c r="N7909" s="236">
        <v>650520.28</v>
      </c>
      <c r="O7909" s="236">
        <v>4.2</v>
      </c>
      <c r="P7909" s="236">
        <v>650520.28</v>
      </c>
      <c r="Q7909" s="236">
        <v>4.2</v>
      </c>
      <c r="R7909" s="16">
        <f t="shared" si="21"/>
        <v>3252601.4000000004</v>
      </c>
      <c r="S7909" s="236">
        <v>21</v>
      </c>
      <c r="T7909" s="387" t="s">
        <v>9133</v>
      </c>
      <c r="U7909" s="236" t="s">
        <v>11267</v>
      </c>
      <c r="V7909" s="388" t="s">
        <v>199</v>
      </c>
    </row>
    <row r="7910" spans="1:22" s="1" customFormat="1" ht="56.25" x14ac:dyDescent="0.3">
      <c r="A7910" s="16">
        <v>7905</v>
      </c>
      <c r="B7910" s="236" t="s">
        <v>17698</v>
      </c>
      <c r="C7910" s="236" t="s">
        <v>17699</v>
      </c>
      <c r="D7910" s="236" t="s">
        <v>17700</v>
      </c>
      <c r="E7910" s="236" t="s">
        <v>17701</v>
      </c>
      <c r="F7910" s="236"/>
      <c r="G7910" s="236" t="s">
        <v>24</v>
      </c>
      <c r="H7910" s="513">
        <v>42855.75</v>
      </c>
      <c r="I7910" s="513">
        <v>0.15</v>
      </c>
      <c r="J7910" s="236">
        <v>42855.75</v>
      </c>
      <c r="K7910" s="236">
        <v>0.15</v>
      </c>
      <c r="L7910" s="236">
        <v>42855.75</v>
      </c>
      <c r="M7910" s="236">
        <v>0.15</v>
      </c>
      <c r="N7910" s="236">
        <v>42855.75</v>
      </c>
      <c r="O7910" s="236">
        <v>0.15</v>
      </c>
      <c r="P7910" s="236">
        <v>42855.75</v>
      </c>
      <c r="Q7910" s="236">
        <v>0.15</v>
      </c>
      <c r="R7910" s="16">
        <f t="shared" si="21"/>
        <v>214278.75</v>
      </c>
      <c r="S7910" s="236">
        <v>0.75</v>
      </c>
      <c r="T7910" s="387" t="s">
        <v>9133</v>
      </c>
      <c r="U7910" s="236" t="s">
        <v>11267</v>
      </c>
      <c r="V7910" s="388" t="s">
        <v>199</v>
      </c>
    </row>
    <row r="7911" spans="1:22" s="1" customFormat="1" ht="56.25" x14ac:dyDescent="0.3">
      <c r="A7911" s="16">
        <v>7906</v>
      </c>
      <c r="B7911" s="236" t="s">
        <v>17698</v>
      </c>
      <c r="C7911" s="236" t="s">
        <v>17699</v>
      </c>
      <c r="D7911" s="236" t="s">
        <v>17700</v>
      </c>
      <c r="E7911" s="236" t="s">
        <v>17701</v>
      </c>
      <c r="F7911" s="236"/>
      <c r="G7911" s="236" t="s">
        <v>24</v>
      </c>
      <c r="H7911" s="513">
        <v>42855.75</v>
      </c>
      <c r="I7911" s="513">
        <v>0.15</v>
      </c>
      <c r="J7911" s="236">
        <v>42855.75</v>
      </c>
      <c r="K7911" s="236">
        <v>0.15</v>
      </c>
      <c r="L7911" s="236">
        <v>42855.75</v>
      </c>
      <c r="M7911" s="236">
        <v>0.15</v>
      </c>
      <c r="N7911" s="236">
        <v>42855.75</v>
      </c>
      <c r="O7911" s="236">
        <v>0.15</v>
      </c>
      <c r="P7911" s="236">
        <v>42855.75</v>
      </c>
      <c r="Q7911" s="236">
        <v>0.15</v>
      </c>
      <c r="R7911" s="16">
        <f t="shared" si="21"/>
        <v>214278.75</v>
      </c>
      <c r="S7911" s="236">
        <v>0.75</v>
      </c>
      <c r="T7911" s="387" t="s">
        <v>9133</v>
      </c>
      <c r="U7911" s="236" t="s">
        <v>11267</v>
      </c>
      <c r="V7911" s="388" t="s">
        <v>199</v>
      </c>
    </row>
    <row r="7912" spans="1:22" s="1" customFormat="1" ht="56.25" x14ac:dyDescent="0.3">
      <c r="A7912" s="16">
        <v>7907</v>
      </c>
      <c r="B7912" s="236" t="s">
        <v>138</v>
      </c>
      <c r="C7912" s="236" t="s">
        <v>17702</v>
      </c>
      <c r="D7912" s="236" t="s">
        <v>17703</v>
      </c>
      <c r="E7912" s="236" t="s">
        <v>17704</v>
      </c>
      <c r="F7912" s="236"/>
      <c r="G7912" s="236" t="s">
        <v>1009</v>
      </c>
      <c r="H7912" s="513">
        <v>20.350000000000001</v>
      </c>
      <c r="I7912" s="513">
        <v>0.35</v>
      </c>
      <c r="J7912" s="236">
        <v>20.350000000000001</v>
      </c>
      <c r="K7912" s="236">
        <v>0.35</v>
      </c>
      <c r="L7912" s="236">
        <v>20.350000000000001</v>
      </c>
      <c r="M7912" s="236">
        <v>0.35</v>
      </c>
      <c r="N7912" s="236">
        <v>20.350000000000001</v>
      </c>
      <c r="O7912" s="236">
        <v>0.35</v>
      </c>
      <c r="P7912" s="236">
        <v>20.350000000000001</v>
      </c>
      <c r="Q7912" s="236">
        <v>0.35</v>
      </c>
      <c r="R7912" s="16">
        <f t="shared" si="21"/>
        <v>101.75</v>
      </c>
      <c r="S7912" s="236">
        <v>1.75</v>
      </c>
      <c r="T7912" s="387" t="s">
        <v>9133</v>
      </c>
      <c r="U7912" s="236" t="s">
        <v>11267</v>
      </c>
      <c r="V7912" s="388" t="s">
        <v>199</v>
      </c>
    </row>
    <row r="7913" spans="1:22" s="1" customFormat="1" ht="56.25" x14ac:dyDescent="0.3">
      <c r="A7913" s="16">
        <v>7908</v>
      </c>
      <c r="B7913" s="236" t="s">
        <v>138</v>
      </c>
      <c r="C7913" s="236" t="s">
        <v>17702</v>
      </c>
      <c r="D7913" s="236" t="s">
        <v>17703</v>
      </c>
      <c r="E7913" s="236" t="s">
        <v>17705</v>
      </c>
      <c r="F7913" s="236"/>
      <c r="G7913" s="236" t="s">
        <v>1009</v>
      </c>
      <c r="H7913" s="513">
        <v>20.350000000000001</v>
      </c>
      <c r="I7913" s="513">
        <v>0.35</v>
      </c>
      <c r="J7913" s="236">
        <v>20.350000000000001</v>
      </c>
      <c r="K7913" s="236">
        <v>0.35</v>
      </c>
      <c r="L7913" s="236">
        <v>20.350000000000001</v>
      </c>
      <c r="M7913" s="236">
        <v>0.35</v>
      </c>
      <c r="N7913" s="236">
        <v>20.350000000000001</v>
      </c>
      <c r="O7913" s="236">
        <v>0.35</v>
      </c>
      <c r="P7913" s="236">
        <v>20.350000000000001</v>
      </c>
      <c r="Q7913" s="236">
        <v>0.35</v>
      </c>
      <c r="R7913" s="16">
        <f t="shared" si="21"/>
        <v>101.75</v>
      </c>
      <c r="S7913" s="236">
        <v>1.75</v>
      </c>
      <c r="T7913" s="387" t="s">
        <v>9133</v>
      </c>
      <c r="U7913" s="236" t="s">
        <v>11267</v>
      </c>
      <c r="V7913" s="388" t="s">
        <v>199</v>
      </c>
    </row>
    <row r="7914" spans="1:22" s="1" customFormat="1" ht="56.25" x14ac:dyDescent="0.3">
      <c r="A7914" s="16">
        <v>7909</v>
      </c>
      <c r="B7914" s="236" t="s">
        <v>645</v>
      </c>
      <c r="C7914" s="236" t="s">
        <v>646</v>
      </c>
      <c r="D7914" s="236" t="s">
        <v>647</v>
      </c>
      <c r="E7914" s="236" t="s">
        <v>17706</v>
      </c>
      <c r="F7914" s="236"/>
      <c r="G7914" s="236" t="s">
        <v>1493</v>
      </c>
      <c r="H7914" s="513">
        <v>895756</v>
      </c>
      <c r="I7914" s="513">
        <v>4</v>
      </c>
      <c r="J7914" s="236">
        <v>0</v>
      </c>
      <c r="K7914" s="236">
        <v>0</v>
      </c>
      <c r="L7914" s="236">
        <v>0</v>
      </c>
      <c r="M7914" s="236">
        <v>0</v>
      </c>
      <c r="N7914" s="236">
        <v>0</v>
      </c>
      <c r="O7914" s="236">
        <v>0</v>
      </c>
      <c r="P7914" s="236">
        <v>0</v>
      </c>
      <c r="Q7914" s="236">
        <v>0</v>
      </c>
      <c r="R7914" s="16">
        <f t="shared" si="21"/>
        <v>895756</v>
      </c>
      <c r="S7914" s="236">
        <v>4</v>
      </c>
      <c r="T7914" s="387" t="s">
        <v>9133</v>
      </c>
      <c r="U7914" s="236" t="s">
        <v>11267</v>
      </c>
      <c r="V7914" s="388" t="s">
        <v>199</v>
      </c>
    </row>
    <row r="7915" spans="1:22" s="1" customFormat="1" ht="56.25" x14ac:dyDescent="0.3">
      <c r="A7915" s="16">
        <v>7910</v>
      </c>
      <c r="B7915" s="236" t="s">
        <v>17707</v>
      </c>
      <c r="C7915" s="236" t="s">
        <v>17708</v>
      </c>
      <c r="D7915" s="236" t="s">
        <v>17709</v>
      </c>
      <c r="E7915" s="236" t="s">
        <v>17710</v>
      </c>
      <c r="F7915" s="236"/>
      <c r="G7915" s="236" t="s">
        <v>1493</v>
      </c>
      <c r="H7915" s="513">
        <v>162444.82</v>
      </c>
      <c r="I7915" s="513">
        <v>2</v>
      </c>
      <c r="J7915" s="236">
        <v>0</v>
      </c>
      <c r="K7915" s="236">
        <v>0</v>
      </c>
      <c r="L7915" s="236">
        <v>0</v>
      </c>
      <c r="M7915" s="236">
        <v>0</v>
      </c>
      <c r="N7915" s="236">
        <v>0</v>
      </c>
      <c r="O7915" s="236">
        <v>0</v>
      </c>
      <c r="P7915" s="236">
        <v>0</v>
      </c>
      <c r="Q7915" s="236">
        <v>0</v>
      </c>
      <c r="R7915" s="16">
        <f t="shared" si="21"/>
        <v>162444.82</v>
      </c>
      <c r="S7915" s="236">
        <v>2</v>
      </c>
      <c r="T7915" s="387" t="s">
        <v>9133</v>
      </c>
      <c r="U7915" s="236" t="s">
        <v>11267</v>
      </c>
      <c r="V7915" s="388" t="s">
        <v>199</v>
      </c>
    </row>
    <row r="7916" spans="1:22" s="1" customFormat="1" ht="56.25" x14ac:dyDescent="0.3">
      <c r="A7916" s="16">
        <v>7911</v>
      </c>
      <c r="B7916" s="236" t="s">
        <v>17707</v>
      </c>
      <c r="C7916" s="236" t="s">
        <v>17711</v>
      </c>
      <c r="D7916" s="236" t="s">
        <v>17712</v>
      </c>
      <c r="E7916" s="236" t="s">
        <v>17713</v>
      </c>
      <c r="F7916" s="236"/>
      <c r="G7916" s="236" t="s">
        <v>1493</v>
      </c>
      <c r="H7916" s="513">
        <v>152304.70000000001</v>
      </c>
      <c r="I7916" s="513">
        <v>2</v>
      </c>
      <c r="J7916" s="236">
        <v>0</v>
      </c>
      <c r="K7916" s="236">
        <v>0</v>
      </c>
      <c r="L7916" s="236">
        <v>0</v>
      </c>
      <c r="M7916" s="236">
        <v>0</v>
      </c>
      <c r="N7916" s="236">
        <v>0</v>
      </c>
      <c r="O7916" s="236">
        <v>0</v>
      </c>
      <c r="P7916" s="236">
        <v>0</v>
      </c>
      <c r="Q7916" s="236">
        <v>0</v>
      </c>
      <c r="R7916" s="16">
        <f t="shared" si="21"/>
        <v>152304.70000000001</v>
      </c>
      <c r="S7916" s="236">
        <v>2</v>
      </c>
      <c r="T7916" s="387" t="s">
        <v>9133</v>
      </c>
      <c r="U7916" s="236" t="s">
        <v>11267</v>
      </c>
      <c r="V7916" s="388" t="s">
        <v>199</v>
      </c>
    </row>
    <row r="7917" spans="1:22" s="1" customFormat="1" ht="56.25" x14ac:dyDescent="0.3">
      <c r="A7917" s="16">
        <v>7912</v>
      </c>
      <c r="B7917" s="236" t="s">
        <v>17707</v>
      </c>
      <c r="C7917" s="236" t="s">
        <v>17714</v>
      </c>
      <c r="D7917" s="236" t="s">
        <v>17715</v>
      </c>
      <c r="E7917" s="236" t="s">
        <v>17716</v>
      </c>
      <c r="F7917" s="236"/>
      <c r="G7917" s="236" t="s">
        <v>1493</v>
      </c>
      <c r="H7917" s="513">
        <v>113400</v>
      </c>
      <c r="I7917" s="513">
        <v>1</v>
      </c>
      <c r="J7917" s="236">
        <v>0</v>
      </c>
      <c r="K7917" s="236">
        <v>0</v>
      </c>
      <c r="L7917" s="236">
        <v>0</v>
      </c>
      <c r="M7917" s="236">
        <v>0</v>
      </c>
      <c r="N7917" s="236">
        <v>0</v>
      </c>
      <c r="O7917" s="236">
        <v>0</v>
      </c>
      <c r="P7917" s="236">
        <v>0</v>
      </c>
      <c r="Q7917" s="236">
        <v>0</v>
      </c>
      <c r="R7917" s="16">
        <f t="shared" si="21"/>
        <v>113400</v>
      </c>
      <c r="S7917" s="236">
        <v>1</v>
      </c>
      <c r="T7917" s="387" t="s">
        <v>9133</v>
      </c>
      <c r="U7917" s="236" t="s">
        <v>11267</v>
      </c>
      <c r="V7917" s="388" t="s">
        <v>199</v>
      </c>
    </row>
    <row r="7918" spans="1:22" s="1" customFormat="1" ht="56.25" x14ac:dyDescent="0.3">
      <c r="A7918" s="16">
        <v>7913</v>
      </c>
      <c r="B7918" s="236" t="s">
        <v>985</v>
      </c>
      <c r="C7918" s="236" t="s">
        <v>986</v>
      </c>
      <c r="D7918" s="236" t="s">
        <v>987</v>
      </c>
      <c r="E7918" s="236" t="s">
        <v>17717</v>
      </c>
      <c r="F7918" s="236"/>
      <c r="G7918" s="236" t="s">
        <v>1664</v>
      </c>
      <c r="H7918" s="513">
        <v>814.41</v>
      </c>
      <c r="I7918" s="513">
        <v>1</v>
      </c>
      <c r="J7918" s="236">
        <v>0</v>
      </c>
      <c r="K7918" s="236">
        <v>0</v>
      </c>
      <c r="L7918" s="236">
        <v>0</v>
      </c>
      <c r="M7918" s="236">
        <v>0</v>
      </c>
      <c r="N7918" s="236">
        <v>0</v>
      </c>
      <c r="O7918" s="236">
        <v>0</v>
      </c>
      <c r="P7918" s="236">
        <v>0</v>
      </c>
      <c r="Q7918" s="236">
        <v>0</v>
      </c>
      <c r="R7918" s="16">
        <f t="shared" si="21"/>
        <v>814.41</v>
      </c>
      <c r="S7918" s="236">
        <v>1</v>
      </c>
      <c r="T7918" s="387" t="s">
        <v>9133</v>
      </c>
      <c r="U7918" s="236" t="s">
        <v>990</v>
      </c>
      <c r="V7918" s="388" t="s">
        <v>199</v>
      </c>
    </row>
    <row r="7919" spans="1:22" s="1" customFormat="1" ht="56.25" x14ac:dyDescent="0.3">
      <c r="A7919" s="16">
        <v>7914</v>
      </c>
      <c r="B7919" s="236" t="s">
        <v>985</v>
      </c>
      <c r="C7919" s="236" t="s">
        <v>986</v>
      </c>
      <c r="D7919" s="236" t="s">
        <v>987</v>
      </c>
      <c r="E7919" s="236" t="s">
        <v>17717</v>
      </c>
      <c r="F7919" s="236"/>
      <c r="G7919" s="236" t="s">
        <v>1664</v>
      </c>
      <c r="H7919" s="513">
        <v>4886.46</v>
      </c>
      <c r="I7919" s="513">
        <v>6</v>
      </c>
      <c r="J7919" s="236">
        <v>0</v>
      </c>
      <c r="K7919" s="236">
        <v>0</v>
      </c>
      <c r="L7919" s="236">
        <v>0</v>
      </c>
      <c r="M7919" s="236">
        <v>0</v>
      </c>
      <c r="N7919" s="236">
        <v>0</v>
      </c>
      <c r="O7919" s="236">
        <v>0</v>
      </c>
      <c r="P7919" s="236">
        <v>0</v>
      </c>
      <c r="Q7919" s="236">
        <v>0</v>
      </c>
      <c r="R7919" s="16">
        <f t="shared" si="21"/>
        <v>4886.46</v>
      </c>
      <c r="S7919" s="236">
        <v>6</v>
      </c>
      <c r="T7919" s="387" t="s">
        <v>9133</v>
      </c>
      <c r="U7919" s="236" t="s">
        <v>990</v>
      </c>
      <c r="V7919" s="388" t="s">
        <v>199</v>
      </c>
    </row>
    <row r="7920" spans="1:22" s="1" customFormat="1" ht="56.25" x14ac:dyDescent="0.3">
      <c r="A7920" s="16">
        <v>7915</v>
      </c>
      <c r="B7920" s="236" t="s">
        <v>985</v>
      </c>
      <c r="C7920" s="236" t="s">
        <v>986</v>
      </c>
      <c r="D7920" s="236" t="s">
        <v>987</v>
      </c>
      <c r="E7920" s="236" t="s">
        <v>17718</v>
      </c>
      <c r="F7920" s="236"/>
      <c r="G7920" s="236" t="s">
        <v>1664</v>
      </c>
      <c r="H7920" s="513">
        <v>2443.23</v>
      </c>
      <c r="I7920" s="513">
        <v>3</v>
      </c>
      <c r="J7920" s="236">
        <v>0</v>
      </c>
      <c r="K7920" s="236">
        <v>0</v>
      </c>
      <c r="L7920" s="236">
        <v>0</v>
      </c>
      <c r="M7920" s="236">
        <v>0</v>
      </c>
      <c r="N7920" s="236">
        <v>0</v>
      </c>
      <c r="O7920" s="236">
        <v>0</v>
      </c>
      <c r="P7920" s="236">
        <v>0</v>
      </c>
      <c r="Q7920" s="236">
        <v>0</v>
      </c>
      <c r="R7920" s="16">
        <f t="shared" ref="R7920:R7983" si="22">H7920+J7920+L7920+N7920+P7920</f>
        <v>2443.23</v>
      </c>
      <c r="S7920" s="236">
        <v>3</v>
      </c>
      <c r="T7920" s="387" t="s">
        <v>9133</v>
      </c>
      <c r="U7920" s="236" t="s">
        <v>990</v>
      </c>
      <c r="V7920" s="388" t="s">
        <v>199</v>
      </c>
    </row>
    <row r="7921" spans="1:22" s="1" customFormat="1" ht="56.25" x14ac:dyDescent="0.3">
      <c r="A7921" s="16">
        <v>7916</v>
      </c>
      <c r="B7921" s="236" t="s">
        <v>985</v>
      </c>
      <c r="C7921" s="236" t="s">
        <v>986</v>
      </c>
      <c r="D7921" s="236" t="s">
        <v>987</v>
      </c>
      <c r="E7921" s="236" t="s">
        <v>17719</v>
      </c>
      <c r="F7921" s="236"/>
      <c r="G7921" s="236" t="s">
        <v>1664</v>
      </c>
      <c r="H7921" s="513">
        <v>2443.23</v>
      </c>
      <c r="I7921" s="513">
        <v>3</v>
      </c>
      <c r="J7921" s="236">
        <v>0</v>
      </c>
      <c r="K7921" s="236">
        <v>0</v>
      </c>
      <c r="L7921" s="236">
        <v>0</v>
      </c>
      <c r="M7921" s="236">
        <v>0</v>
      </c>
      <c r="N7921" s="236">
        <v>0</v>
      </c>
      <c r="O7921" s="236">
        <v>0</v>
      </c>
      <c r="P7921" s="236">
        <v>0</v>
      </c>
      <c r="Q7921" s="236">
        <v>0</v>
      </c>
      <c r="R7921" s="16">
        <f t="shared" si="22"/>
        <v>2443.23</v>
      </c>
      <c r="S7921" s="236">
        <v>3</v>
      </c>
      <c r="T7921" s="387" t="s">
        <v>9133</v>
      </c>
      <c r="U7921" s="236" t="s">
        <v>990</v>
      </c>
      <c r="V7921" s="388" t="s">
        <v>199</v>
      </c>
    </row>
    <row r="7922" spans="1:22" s="1" customFormat="1" ht="56.25" x14ac:dyDescent="0.3">
      <c r="A7922" s="16">
        <v>7917</v>
      </c>
      <c r="B7922" s="236" t="s">
        <v>985</v>
      </c>
      <c r="C7922" s="236" t="s">
        <v>986</v>
      </c>
      <c r="D7922" s="236" t="s">
        <v>987</v>
      </c>
      <c r="E7922" s="236" t="s">
        <v>17720</v>
      </c>
      <c r="F7922" s="236"/>
      <c r="G7922" s="236" t="s">
        <v>1664</v>
      </c>
      <c r="H7922" s="513">
        <v>5700.87</v>
      </c>
      <c r="I7922" s="513">
        <v>7</v>
      </c>
      <c r="J7922" s="236">
        <v>0</v>
      </c>
      <c r="K7922" s="236">
        <v>0</v>
      </c>
      <c r="L7922" s="236">
        <v>0</v>
      </c>
      <c r="M7922" s="236">
        <v>0</v>
      </c>
      <c r="N7922" s="236">
        <v>0</v>
      </c>
      <c r="O7922" s="236">
        <v>0</v>
      </c>
      <c r="P7922" s="236">
        <v>0</v>
      </c>
      <c r="Q7922" s="236">
        <v>0</v>
      </c>
      <c r="R7922" s="16">
        <f t="shared" si="22"/>
        <v>5700.87</v>
      </c>
      <c r="S7922" s="236">
        <v>7</v>
      </c>
      <c r="T7922" s="387" t="s">
        <v>9133</v>
      </c>
      <c r="U7922" s="236" t="s">
        <v>990</v>
      </c>
      <c r="V7922" s="388" t="s">
        <v>199</v>
      </c>
    </row>
    <row r="7923" spans="1:22" s="1" customFormat="1" ht="56.25" x14ac:dyDescent="0.3">
      <c r="A7923" s="16">
        <v>7918</v>
      </c>
      <c r="B7923" s="236" t="s">
        <v>985</v>
      </c>
      <c r="C7923" s="236" t="s">
        <v>986</v>
      </c>
      <c r="D7923" s="236" t="s">
        <v>987</v>
      </c>
      <c r="E7923" s="236" t="s">
        <v>17721</v>
      </c>
      <c r="F7923" s="236"/>
      <c r="G7923" s="236" t="s">
        <v>1664</v>
      </c>
      <c r="H7923" s="513">
        <v>814.41</v>
      </c>
      <c r="I7923" s="513">
        <v>1</v>
      </c>
      <c r="J7923" s="236">
        <v>0</v>
      </c>
      <c r="K7923" s="236">
        <v>0</v>
      </c>
      <c r="L7923" s="236">
        <v>0</v>
      </c>
      <c r="M7923" s="236">
        <v>0</v>
      </c>
      <c r="N7923" s="236">
        <v>0</v>
      </c>
      <c r="O7923" s="236">
        <v>0</v>
      </c>
      <c r="P7923" s="236">
        <v>0</v>
      </c>
      <c r="Q7923" s="236">
        <v>0</v>
      </c>
      <c r="R7923" s="16">
        <f t="shared" si="22"/>
        <v>814.41</v>
      </c>
      <c r="S7923" s="236">
        <v>1</v>
      </c>
      <c r="T7923" s="387" t="s">
        <v>9133</v>
      </c>
      <c r="U7923" s="236" t="s">
        <v>990</v>
      </c>
      <c r="V7923" s="388" t="s">
        <v>199</v>
      </c>
    </row>
    <row r="7924" spans="1:22" s="1" customFormat="1" ht="56.25" x14ac:dyDescent="0.3">
      <c r="A7924" s="16">
        <v>7919</v>
      </c>
      <c r="B7924" s="236" t="s">
        <v>985</v>
      </c>
      <c r="C7924" s="236" t="s">
        <v>986</v>
      </c>
      <c r="D7924" s="236" t="s">
        <v>987</v>
      </c>
      <c r="E7924" s="236" t="s">
        <v>17722</v>
      </c>
      <c r="F7924" s="236"/>
      <c r="G7924" s="236" t="s">
        <v>1664</v>
      </c>
      <c r="H7924" s="513">
        <v>814.41</v>
      </c>
      <c r="I7924" s="513">
        <v>1</v>
      </c>
      <c r="J7924" s="236">
        <v>0</v>
      </c>
      <c r="K7924" s="236">
        <v>0</v>
      </c>
      <c r="L7924" s="236">
        <v>0</v>
      </c>
      <c r="M7924" s="236">
        <v>0</v>
      </c>
      <c r="N7924" s="236">
        <v>0</v>
      </c>
      <c r="O7924" s="236">
        <v>0</v>
      </c>
      <c r="P7924" s="236">
        <v>0</v>
      </c>
      <c r="Q7924" s="236">
        <v>0</v>
      </c>
      <c r="R7924" s="16">
        <f t="shared" si="22"/>
        <v>814.41</v>
      </c>
      <c r="S7924" s="236">
        <v>1</v>
      </c>
      <c r="T7924" s="387" t="s">
        <v>9133</v>
      </c>
      <c r="U7924" s="236" t="s">
        <v>990</v>
      </c>
      <c r="V7924" s="388" t="s">
        <v>199</v>
      </c>
    </row>
    <row r="7925" spans="1:22" s="1" customFormat="1" ht="56.25" x14ac:dyDescent="0.3">
      <c r="A7925" s="16">
        <v>7920</v>
      </c>
      <c r="B7925" s="236" t="s">
        <v>7813</v>
      </c>
      <c r="C7925" s="236" t="s">
        <v>17723</v>
      </c>
      <c r="D7925" s="236" t="s">
        <v>11363</v>
      </c>
      <c r="E7925" s="236" t="s">
        <v>17724</v>
      </c>
      <c r="F7925" s="236"/>
      <c r="G7925" s="236" t="s">
        <v>1664</v>
      </c>
      <c r="H7925" s="513">
        <v>141516</v>
      </c>
      <c r="I7925" s="513">
        <v>150</v>
      </c>
      <c r="J7925" s="236">
        <v>0</v>
      </c>
      <c r="K7925" s="236">
        <v>0</v>
      </c>
      <c r="L7925" s="236">
        <v>0</v>
      </c>
      <c r="M7925" s="236">
        <v>0</v>
      </c>
      <c r="N7925" s="236">
        <v>0</v>
      </c>
      <c r="O7925" s="236">
        <v>0</v>
      </c>
      <c r="P7925" s="236">
        <v>0</v>
      </c>
      <c r="Q7925" s="236">
        <v>0</v>
      </c>
      <c r="R7925" s="16">
        <f t="shared" si="22"/>
        <v>141516</v>
      </c>
      <c r="S7925" s="236">
        <v>150</v>
      </c>
      <c r="T7925" s="387" t="s">
        <v>9133</v>
      </c>
      <c r="U7925" s="236" t="s">
        <v>1523</v>
      </c>
      <c r="V7925" s="388" t="s">
        <v>199</v>
      </c>
    </row>
    <row r="7926" spans="1:22" s="1" customFormat="1" ht="56.25" x14ac:dyDescent="0.3">
      <c r="A7926" s="16">
        <v>7921</v>
      </c>
      <c r="B7926" s="236" t="s">
        <v>1154</v>
      </c>
      <c r="C7926" s="236" t="s">
        <v>17725</v>
      </c>
      <c r="D7926" s="236" t="s">
        <v>17726</v>
      </c>
      <c r="E7926" s="236" t="s">
        <v>17727</v>
      </c>
      <c r="F7926" s="236"/>
      <c r="G7926" s="236" t="s">
        <v>1493</v>
      </c>
      <c r="H7926" s="513">
        <v>12520.9</v>
      </c>
      <c r="I7926" s="513">
        <v>10</v>
      </c>
      <c r="J7926" s="236">
        <v>0</v>
      </c>
      <c r="K7926" s="236">
        <v>0</v>
      </c>
      <c r="L7926" s="236">
        <v>0</v>
      </c>
      <c r="M7926" s="236">
        <v>0</v>
      </c>
      <c r="N7926" s="236">
        <v>0</v>
      </c>
      <c r="O7926" s="236">
        <v>0</v>
      </c>
      <c r="P7926" s="236">
        <v>0</v>
      </c>
      <c r="Q7926" s="236">
        <v>0</v>
      </c>
      <c r="R7926" s="16">
        <f t="shared" si="22"/>
        <v>12520.9</v>
      </c>
      <c r="S7926" s="236">
        <v>10</v>
      </c>
      <c r="T7926" s="387" t="s">
        <v>9133</v>
      </c>
      <c r="U7926" s="236" t="s">
        <v>83</v>
      </c>
      <c r="V7926" s="388" t="s">
        <v>199</v>
      </c>
    </row>
    <row r="7927" spans="1:22" s="1" customFormat="1" ht="56.25" x14ac:dyDescent="0.3">
      <c r="A7927" s="16">
        <v>7922</v>
      </c>
      <c r="B7927" s="236" t="s">
        <v>1154</v>
      </c>
      <c r="C7927" s="236" t="s">
        <v>17728</v>
      </c>
      <c r="D7927" s="236" t="s">
        <v>17729</v>
      </c>
      <c r="E7927" s="236" t="s">
        <v>17730</v>
      </c>
      <c r="F7927" s="236"/>
      <c r="G7927" s="236" t="s">
        <v>1493</v>
      </c>
      <c r="H7927" s="513">
        <v>26022.6</v>
      </c>
      <c r="I7927" s="513">
        <v>20</v>
      </c>
      <c r="J7927" s="236">
        <v>0</v>
      </c>
      <c r="K7927" s="236">
        <v>0</v>
      </c>
      <c r="L7927" s="236">
        <v>0</v>
      </c>
      <c r="M7927" s="236">
        <v>0</v>
      </c>
      <c r="N7927" s="236">
        <v>0</v>
      </c>
      <c r="O7927" s="236">
        <v>0</v>
      </c>
      <c r="P7927" s="236">
        <v>0</v>
      </c>
      <c r="Q7927" s="236">
        <v>0</v>
      </c>
      <c r="R7927" s="16">
        <f t="shared" si="22"/>
        <v>26022.6</v>
      </c>
      <c r="S7927" s="236">
        <v>20</v>
      </c>
      <c r="T7927" s="387" t="s">
        <v>9133</v>
      </c>
      <c r="U7927" s="236" t="s">
        <v>83</v>
      </c>
      <c r="V7927" s="388" t="s">
        <v>199</v>
      </c>
    </row>
    <row r="7928" spans="1:22" s="1" customFormat="1" ht="56.25" x14ac:dyDescent="0.3">
      <c r="A7928" s="16">
        <v>7923</v>
      </c>
      <c r="B7928" s="236" t="s">
        <v>11364</v>
      </c>
      <c r="C7928" s="236" t="s">
        <v>17731</v>
      </c>
      <c r="D7928" s="236" t="s">
        <v>17732</v>
      </c>
      <c r="E7928" s="236" t="s">
        <v>17733</v>
      </c>
      <c r="F7928" s="236"/>
      <c r="G7928" s="236" t="s">
        <v>128</v>
      </c>
      <c r="H7928" s="513">
        <v>20997.15</v>
      </c>
      <c r="I7928" s="513">
        <v>15</v>
      </c>
      <c r="J7928" s="236">
        <v>0</v>
      </c>
      <c r="K7928" s="236">
        <v>0</v>
      </c>
      <c r="L7928" s="236">
        <v>0</v>
      </c>
      <c r="M7928" s="236">
        <v>0</v>
      </c>
      <c r="N7928" s="236">
        <v>0</v>
      </c>
      <c r="O7928" s="236">
        <v>0</v>
      </c>
      <c r="P7928" s="236">
        <v>0</v>
      </c>
      <c r="Q7928" s="236">
        <v>0</v>
      </c>
      <c r="R7928" s="16">
        <f t="shared" si="22"/>
        <v>20997.15</v>
      </c>
      <c r="S7928" s="236">
        <v>15</v>
      </c>
      <c r="T7928" s="387" t="s">
        <v>9133</v>
      </c>
      <c r="U7928" s="236" t="s">
        <v>83</v>
      </c>
      <c r="V7928" s="388" t="s">
        <v>199</v>
      </c>
    </row>
    <row r="7929" spans="1:22" s="1" customFormat="1" ht="56.25" x14ac:dyDescent="0.3">
      <c r="A7929" s="16">
        <v>7924</v>
      </c>
      <c r="B7929" s="236" t="s">
        <v>11364</v>
      </c>
      <c r="C7929" s="236" t="s">
        <v>17734</v>
      </c>
      <c r="D7929" s="236" t="s">
        <v>17735</v>
      </c>
      <c r="E7929" s="236" t="s">
        <v>17736</v>
      </c>
      <c r="F7929" s="236"/>
      <c r="G7929" s="236" t="s">
        <v>128</v>
      </c>
      <c r="H7929" s="513">
        <v>43511.76</v>
      </c>
      <c r="I7929" s="513">
        <v>18</v>
      </c>
      <c r="J7929" s="236">
        <v>0</v>
      </c>
      <c r="K7929" s="236">
        <v>0</v>
      </c>
      <c r="L7929" s="236">
        <v>0</v>
      </c>
      <c r="M7929" s="236">
        <v>0</v>
      </c>
      <c r="N7929" s="236">
        <v>0</v>
      </c>
      <c r="O7929" s="236">
        <v>0</v>
      </c>
      <c r="P7929" s="236">
        <v>0</v>
      </c>
      <c r="Q7929" s="236">
        <v>0</v>
      </c>
      <c r="R7929" s="16">
        <f t="shared" si="22"/>
        <v>43511.76</v>
      </c>
      <c r="S7929" s="236">
        <v>18</v>
      </c>
      <c r="T7929" s="387" t="s">
        <v>9133</v>
      </c>
      <c r="U7929" s="236" t="s">
        <v>83</v>
      </c>
      <c r="V7929" s="388" t="s">
        <v>199</v>
      </c>
    </row>
    <row r="7930" spans="1:22" s="1" customFormat="1" ht="56.25" x14ac:dyDescent="0.3">
      <c r="A7930" s="16">
        <v>7925</v>
      </c>
      <c r="B7930" s="236" t="s">
        <v>2759</v>
      </c>
      <c r="C7930" s="236" t="s">
        <v>2760</v>
      </c>
      <c r="D7930" s="236" t="s">
        <v>970</v>
      </c>
      <c r="E7930" s="236" t="s">
        <v>17737</v>
      </c>
      <c r="F7930" s="236"/>
      <c r="G7930" s="236" t="s">
        <v>1493</v>
      </c>
      <c r="H7930" s="513">
        <v>21666.27</v>
      </c>
      <c r="I7930" s="513">
        <v>3</v>
      </c>
      <c r="J7930" s="236">
        <v>0</v>
      </c>
      <c r="K7930" s="236">
        <v>0</v>
      </c>
      <c r="L7930" s="236">
        <v>0</v>
      </c>
      <c r="M7930" s="236">
        <v>0</v>
      </c>
      <c r="N7930" s="236">
        <v>0</v>
      </c>
      <c r="O7930" s="236">
        <v>0</v>
      </c>
      <c r="P7930" s="236">
        <v>0</v>
      </c>
      <c r="Q7930" s="236">
        <v>0</v>
      </c>
      <c r="R7930" s="16">
        <f t="shared" si="22"/>
        <v>21666.27</v>
      </c>
      <c r="S7930" s="236">
        <v>3</v>
      </c>
      <c r="T7930" s="387" t="s">
        <v>9133</v>
      </c>
      <c r="U7930" s="236" t="s">
        <v>11267</v>
      </c>
      <c r="V7930" s="388" t="s">
        <v>199</v>
      </c>
    </row>
    <row r="7931" spans="1:22" s="1" customFormat="1" ht="56.25" x14ac:dyDescent="0.3">
      <c r="A7931" s="16">
        <v>7926</v>
      </c>
      <c r="B7931" s="236" t="s">
        <v>17738</v>
      </c>
      <c r="C7931" s="236" t="s">
        <v>17739</v>
      </c>
      <c r="D7931" s="236" t="s">
        <v>17740</v>
      </c>
      <c r="E7931" s="236" t="s">
        <v>17741</v>
      </c>
      <c r="F7931" s="236"/>
      <c r="G7931" s="236" t="s">
        <v>1664</v>
      </c>
      <c r="H7931" s="513">
        <v>19110</v>
      </c>
      <c r="I7931" s="513">
        <v>14</v>
      </c>
      <c r="J7931" s="236">
        <v>0</v>
      </c>
      <c r="K7931" s="236">
        <v>0</v>
      </c>
      <c r="L7931" s="236">
        <v>0</v>
      </c>
      <c r="M7931" s="236">
        <v>0</v>
      </c>
      <c r="N7931" s="236">
        <v>0</v>
      </c>
      <c r="O7931" s="236">
        <v>0</v>
      </c>
      <c r="P7931" s="236">
        <v>0</v>
      </c>
      <c r="Q7931" s="236">
        <v>0</v>
      </c>
      <c r="R7931" s="16">
        <f t="shared" si="22"/>
        <v>19110</v>
      </c>
      <c r="S7931" s="236">
        <v>14</v>
      </c>
      <c r="T7931" s="387" t="s">
        <v>9133</v>
      </c>
      <c r="U7931" s="236" t="s">
        <v>83</v>
      </c>
      <c r="V7931" s="388" t="s">
        <v>199</v>
      </c>
    </row>
    <row r="7932" spans="1:22" s="1" customFormat="1" ht="56.25" x14ac:dyDescent="0.3">
      <c r="A7932" s="16">
        <v>7927</v>
      </c>
      <c r="B7932" s="236" t="s">
        <v>17742</v>
      </c>
      <c r="C7932" s="236" t="s">
        <v>17743</v>
      </c>
      <c r="D7932" s="236" t="s">
        <v>17744</v>
      </c>
      <c r="E7932" s="236" t="s">
        <v>17745</v>
      </c>
      <c r="F7932" s="236"/>
      <c r="G7932" s="236" t="s">
        <v>1493</v>
      </c>
      <c r="H7932" s="513">
        <v>6900.64</v>
      </c>
      <c r="I7932" s="513">
        <v>4</v>
      </c>
      <c r="J7932" s="236">
        <v>6900.64</v>
      </c>
      <c r="K7932" s="236">
        <v>4</v>
      </c>
      <c r="L7932" s="236">
        <v>6900.64</v>
      </c>
      <c r="M7932" s="236">
        <v>4</v>
      </c>
      <c r="N7932" s="236">
        <v>6900.64</v>
      </c>
      <c r="O7932" s="236">
        <v>4</v>
      </c>
      <c r="P7932" s="236">
        <v>6900.64</v>
      </c>
      <c r="Q7932" s="236">
        <v>4</v>
      </c>
      <c r="R7932" s="16">
        <f t="shared" si="22"/>
        <v>34503.200000000004</v>
      </c>
      <c r="S7932" s="236">
        <v>20</v>
      </c>
      <c r="T7932" s="387" t="s">
        <v>9133</v>
      </c>
      <c r="U7932" s="236" t="s">
        <v>11267</v>
      </c>
      <c r="V7932" s="388" t="s">
        <v>199</v>
      </c>
    </row>
    <row r="7933" spans="1:22" s="1" customFormat="1" ht="56.25" x14ac:dyDescent="0.3">
      <c r="A7933" s="16">
        <v>7928</v>
      </c>
      <c r="B7933" s="236" t="s">
        <v>17742</v>
      </c>
      <c r="C7933" s="236" t="s">
        <v>17746</v>
      </c>
      <c r="D7933" s="236" t="s">
        <v>17747</v>
      </c>
      <c r="E7933" s="236" t="s">
        <v>17748</v>
      </c>
      <c r="F7933" s="236"/>
      <c r="G7933" s="236" t="s">
        <v>1493</v>
      </c>
      <c r="H7933" s="513">
        <v>7345.8</v>
      </c>
      <c r="I7933" s="513">
        <v>4</v>
      </c>
      <c r="J7933" s="236">
        <v>7345.8</v>
      </c>
      <c r="K7933" s="236">
        <v>4</v>
      </c>
      <c r="L7933" s="236">
        <v>7345.8</v>
      </c>
      <c r="M7933" s="236">
        <v>4</v>
      </c>
      <c r="N7933" s="236">
        <v>7345.8</v>
      </c>
      <c r="O7933" s="236">
        <v>4</v>
      </c>
      <c r="P7933" s="236">
        <v>7345.8</v>
      </c>
      <c r="Q7933" s="236">
        <v>4</v>
      </c>
      <c r="R7933" s="16">
        <f t="shared" si="22"/>
        <v>36729</v>
      </c>
      <c r="S7933" s="236">
        <v>20</v>
      </c>
      <c r="T7933" s="387" t="s">
        <v>9133</v>
      </c>
      <c r="U7933" s="236" t="s">
        <v>11267</v>
      </c>
      <c r="V7933" s="388" t="s">
        <v>199</v>
      </c>
    </row>
    <row r="7934" spans="1:22" s="1" customFormat="1" ht="56.25" x14ac:dyDescent="0.3">
      <c r="A7934" s="16">
        <v>7929</v>
      </c>
      <c r="B7934" s="236" t="s">
        <v>17742</v>
      </c>
      <c r="C7934" s="236" t="s">
        <v>17749</v>
      </c>
      <c r="D7934" s="236" t="s">
        <v>17750</v>
      </c>
      <c r="E7934" s="236" t="s">
        <v>17751</v>
      </c>
      <c r="F7934" s="236"/>
      <c r="G7934" s="236" t="s">
        <v>1493</v>
      </c>
      <c r="H7934" s="513">
        <v>8395.7999999999993</v>
      </c>
      <c r="I7934" s="513">
        <v>4</v>
      </c>
      <c r="J7934" s="236">
        <v>8395.7999999999993</v>
      </c>
      <c r="K7934" s="236">
        <v>4</v>
      </c>
      <c r="L7934" s="236">
        <v>8395.7999999999993</v>
      </c>
      <c r="M7934" s="236">
        <v>4</v>
      </c>
      <c r="N7934" s="236">
        <v>8395.7999999999993</v>
      </c>
      <c r="O7934" s="236">
        <v>4</v>
      </c>
      <c r="P7934" s="236">
        <v>8395.7999999999993</v>
      </c>
      <c r="Q7934" s="236">
        <v>4</v>
      </c>
      <c r="R7934" s="16">
        <f t="shared" si="22"/>
        <v>41979</v>
      </c>
      <c r="S7934" s="236">
        <v>20</v>
      </c>
      <c r="T7934" s="387" t="s">
        <v>9133</v>
      </c>
      <c r="U7934" s="236" t="s">
        <v>11267</v>
      </c>
      <c r="V7934" s="388" t="s">
        <v>199</v>
      </c>
    </row>
    <row r="7935" spans="1:22" s="1" customFormat="1" ht="56.25" x14ac:dyDescent="0.3">
      <c r="A7935" s="16">
        <v>7930</v>
      </c>
      <c r="B7935" s="236" t="s">
        <v>17752</v>
      </c>
      <c r="C7935" s="236" t="s">
        <v>17753</v>
      </c>
      <c r="D7935" s="236" t="s">
        <v>17754</v>
      </c>
      <c r="E7935" s="236" t="s">
        <v>17755</v>
      </c>
      <c r="F7935" s="236"/>
      <c r="G7935" s="236" t="s">
        <v>1493</v>
      </c>
      <c r="H7935" s="513">
        <v>25739</v>
      </c>
      <c r="I7935" s="513">
        <v>20</v>
      </c>
      <c r="J7935" s="236">
        <v>0</v>
      </c>
      <c r="K7935" s="236">
        <v>0</v>
      </c>
      <c r="L7935" s="236">
        <v>0</v>
      </c>
      <c r="M7935" s="236">
        <v>0</v>
      </c>
      <c r="N7935" s="236">
        <v>0</v>
      </c>
      <c r="O7935" s="236">
        <v>0</v>
      </c>
      <c r="P7935" s="236">
        <v>0</v>
      </c>
      <c r="Q7935" s="236">
        <v>0</v>
      </c>
      <c r="R7935" s="16">
        <f t="shared" si="22"/>
        <v>25739</v>
      </c>
      <c r="S7935" s="236">
        <v>20</v>
      </c>
      <c r="T7935" s="387" t="s">
        <v>9133</v>
      </c>
      <c r="U7935" s="236" t="s">
        <v>11267</v>
      </c>
      <c r="V7935" s="388" t="s">
        <v>199</v>
      </c>
    </row>
    <row r="7936" spans="1:22" s="1" customFormat="1" ht="56.25" x14ac:dyDescent="0.3">
      <c r="A7936" s="16">
        <v>7931</v>
      </c>
      <c r="B7936" s="236" t="s">
        <v>17756</v>
      </c>
      <c r="C7936" s="236" t="s">
        <v>17757</v>
      </c>
      <c r="D7936" s="236" t="s">
        <v>17754</v>
      </c>
      <c r="E7936" s="236" t="s">
        <v>17758</v>
      </c>
      <c r="F7936" s="236"/>
      <c r="G7936" s="236" t="s">
        <v>1493</v>
      </c>
      <c r="H7936" s="513">
        <v>6263.88</v>
      </c>
      <c r="I7936" s="513">
        <v>2</v>
      </c>
      <c r="J7936" s="236">
        <v>0</v>
      </c>
      <c r="K7936" s="236">
        <v>0</v>
      </c>
      <c r="L7936" s="236">
        <v>0</v>
      </c>
      <c r="M7936" s="236">
        <v>0</v>
      </c>
      <c r="N7936" s="236">
        <v>0</v>
      </c>
      <c r="O7936" s="236">
        <v>0</v>
      </c>
      <c r="P7936" s="236">
        <v>0</v>
      </c>
      <c r="Q7936" s="236">
        <v>0</v>
      </c>
      <c r="R7936" s="16">
        <f t="shared" si="22"/>
        <v>6263.88</v>
      </c>
      <c r="S7936" s="236">
        <v>2</v>
      </c>
      <c r="T7936" s="387" t="s">
        <v>9133</v>
      </c>
      <c r="U7936" s="236" t="s">
        <v>11267</v>
      </c>
      <c r="V7936" s="388" t="s">
        <v>199</v>
      </c>
    </row>
    <row r="7937" spans="1:22" s="1" customFormat="1" ht="56.25" x14ac:dyDescent="0.3">
      <c r="A7937" s="16">
        <v>7932</v>
      </c>
      <c r="B7937" s="236" t="s">
        <v>10071</v>
      </c>
      <c r="C7937" s="236" t="s">
        <v>17759</v>
      </c>
      <c r="D7937" s="236" t="s">
        <v>17760</v>
      </c>
      <c r="E7937" s="236" t="s">
        <v>17761</v>
      </c>
      <c r="F7937" s="236"/>
      <c r="G7937" s="236" t="s">
        <v>1493</v>
      </c>
      <c r="H7937" s="513">
        <v>10039.68</v>
      </c>
      <c r="I7937" s="513">
        <v>4</v>
      </c>
      <c r="J7937" s="236">
        <v>10039.68</v>
      </c>
      <c r="K7937" s="236">
        <v>4</v>
      </c>
      <c r="L7937" s="236">
        <v>10039.68</v>
      </c>
      <c r="M7937" s="236">
        <v>4</v>
      </c>
      <c r="N7937" s="236">
        <v>10039.68</v>
      </c>
      <c r="O7937" s="236">
        <v>4</v>
      </c>
      <c r="P7937" s="236">
        <v>10039.68</v>
      </c>
      <c r="Q7937" s="236">
        <v>4</v>
      </c>
      <c r="R7937" s="16">
        <f t="shared" si="22"/>
        <v>50198.400000000001</v>
      </c>
      <c r="S7937" s="236">
        <v>20</v>
      </c>
      <c r="T7937" s="387" t="s">
        <v>9133</v>
      </c>
      <c r="U7937" s="236" t="s">
        <v>11267</v>
      </c>
      <c r="V7937" s="388" t="s">
        <v>199</v>
      </c>
    </row>
    <row r="7938" spans="1:22" s="1" customFormat="1" ht="56.25" x14ac:dyDescent="0.3">
      <c r="A7938" s="16">
        <v>7933</v>
      </c>
      <c r="B7938" s="236" t="s">
        <v>10071</v>
      </c>
      <c r="C7938" s="236" t="s">
        <v>17762</v>
      </c>
      <c r="D7938" s="236" t="s">
        <v>17763</v>
      </c>
      <c r="E7938" s="236" t="s">
        <v>17764</v>
      </c>
      <c r="F7938" s="236"/>
      <c r="G7938" s="236" t="s">
        <v>1493</v>
      </c>
      <c r="H7938" s="513">
        <v>6039.6</v>
      </c>
      <c r="I7938" s="513">
        <v>8</v>
      </c>
      <c r="J7938" s="236">
        <v>6039.6</v>
      </c>
      <c r="K7938" s="236">
        <v>8</v>
      </c>
      <c r="L7938" s="236">
        <v>6039.6</v>
      </c>
      <c r="M7938" s="236">
        <v>8</v>
      </c>
      <c r="N7938" s="236">
        <v>6039.6</v>
      </c>
      <c r="O7938" s="236">
        <v>8</v>
      </c>
      <c r="P7938" s="236">
        <v>6039.6</v>
      </c>
      <c r="Q7938" s="236">
        <v>8</v>
      </c>
      <c r="R7938" s="16">
        <f t="shared" si="22"/>
        <v>30198</v>
      </c>
      <c r="S7938" s="236">
        <v>40</v>
      </c>
      <c r="T7938" s="387" t="s">
        <v>9133</v>
      </c>
      <c r="U7938" s="236" t="s">
        <v>11267</v>
      </c>
      <c r="V7938" s="388" t="s">
        <v>199</v>
      </c>
    </row>
    <row r="7939" spans="1:22" s="1" customFormat="1" ht="56.25" x14ac:dyDescent="0.3">
      <c r="A7939" s="16">
        <v>7934</v>
      </c>
      <c r="B7939" s="236" t="s">
        <v>17765</v>
      </c>
      <c r="C7939" s="236" t="s">
        <v>17766</v>
      </c>
      <c r="D7939" s="236" t="s">
        <v>17754</v>
      </c>
      <c r="E7939" s="236" t="s">
        <v>17767</v>
      </c>
      <c r="F7939" s="236"/>
      <c r="G7939" s="236" t="s">
        <v>1493</v>
      </c>
      <c r="H7939" s="513">
        <v>62128.44</v>
      </c>
      <c r="I7939" s="513">
        <v>6</v>
      </c>
      <c r="J7939" s="236">
        <v>62128.44</v>
      </c>
      <c r="K7939" s="236">
        <v>6</v>
      </c>
      <c r="L7939" s="236">
        <v>62128.44</v>
      </c>
      <c r="M7939" s="236">
        <v>6</v>
      </c>
      <c r="N7939" s="236">
        <v>62128.44</v>
      </c>
      <c r="O7939" s="236">
        <v>6</v>
      </c>
      <c r="P7939" s="236">
        <v>62128.44</v>
      </c>
      <c r="Q7939" s="236">
        <v>6</v>
      </c>
      <c r="R7939" s="16">
        <f t="shared" si="22"/>
        <v>310642.2</v>
      </c>
      <c r="S7939" s="236">
        <v>30</v>
      </c>
      <c r="T7939" s="387" t="s">
        <v>9133</v>
      </c>
      <c r="U7939" s="236" t="s">
        <v>11267</v>
      </c>
      <c r="V7939" s="388" t="s">
        <v>199</v>
      </c>
    </row>
    <row r="7940" spans="1:22" s="1" customFormat="1" ht="56.25" x14ac:dyDescent="0.3">
      <c r="A7940" s="16">
        <v>7935</v>
      </c>
      <c r="B7940" s="236" t="s">
        <v>4104</v>
      </c>
      <c r="C7940" s="236" t="s">
        <v>8817</v>
      </c>
      <c r="D7940" s="236" t="s">
        <v>8818</v>
      </c>
      <c r="E7940" s="236" t="s">
        <v>17768</v>
      </c>
      <c r="F7940" s="236"/>
      <c r="G7940" s="236" t="s">
        <v>1493</v>
      </c>
      <c r="H7940" s="513">
        <v>8034.6</v>
      </c>
      <c r="I7940" s="513">
        <v>2</v>
      </c>
      <c r="J7940" s="236">
        <v>8034.6</v>
      </c>
      <c r="K7940" s="236">
        <v>2</v>
      </c>
      <c r="L7940" s="236">
        <v>8034.6</v>
      </c>
      <c r="M7940" s="236">
        <v>2</v>
      </c>
      <c r="N7940" s="236">
        <v>8034.6</v>
      </c>
      <c r="O7940" s="236">
        <v>2</v>
      </c>
      <c r="P7940" s="236">
        <v>8034.6</v>
      </c>
      <c r="Q7940" s="236">
        <v>2</v>
      </c>
      <c r="R7940" s="16">
        <f t="shared" si="22"/>
        <v>40173</v>
      </c>
      <c r="S7940" s="236">
        <v>10</v>
      </c>
      <c r="T7940" s="387" t="s">
        <v>9133</v>
      </c>
      <c r="U7940" s="236" t="s">
        <v>11267</v>
      </c>
      <c r="V7940" s="388" t="s">
        <v>199</v>
      </c>
    </row>
    <row r="7941" spans="1:22" s="1" customFormat="1" ht="56.25" x14ac:dyDescent="0.3">
      <c r="A7941" s="16">
        <v>7936</v>
      </c>
      <c r="B7941" s="236" t="s">
        <v>4104</v>
      </c>
      <c r="C7941" s="236" t="s">
        <v>8817</v>
      </c>
      <c r="D7941" s="236" t="s">
        <v>8818</v>
      </c>
      <c r="E7941" s="236" t="s">
        <v>17769</v>
      </c>
      <c r="F7941" s="236"/>
      <c r="G7941" s="236" t="s">
        <v>1493</v>
      </c>
      <c r="H7941" s="513">
        <v>24103.8</v>
      </c>
      <c r="I7941" s="513">
        <v>6</v>
      </c>
      <c r="J7941" s="236">
        <v>24103.8</v>
      </c>
      <c r="K7941" s="236">
        <v>6</v>
      </c>
      <c r="L7941" s="236">
        <v>24103.8</v>
      </c>
      <c r="M7941" s="236">
        <v>6</v>
      </c>
      <c r="N7941" s="236">
        <v>24103.8</v>
      </c>
      <c r="O7941" s="236">
        <v>6</v>
      </c>
      <c r="P7941" s="236">
        <v>24103.8</v>
      </c>
      <c r="Q7941" s="236">
        <v>6</v>
      </c>
      <c r="R7941" s="16">
        <f t="shared" si="22"/>
        <v>120519</v>
      </c>
      <c r="S7941" s="236">
        <v>30</v>
      </c>
      <c r="T7941" s="387" t="s">
        <v>9133</v>
      </c>
      <c r="U7941" s="236" t="s">
        <v>11267</v>
      </c>
      <c r="V7941" s="388" t="s">
        <v>199</v>
      </c>
    </row>
    <row r="7942" spans="1:22" s="1" customFormat="1" ht="56.25" x14ac:dyDescent="0.3">
      <c r="A7942" s="16">
        <v>7937</v>
      </c>
      <c r="B7942" s="236" t="s">
        <v>4104</v>
      </c>
      <c r="C7942" s="236" t="s">
        <v>8817</v>
      </c>
      <c r="D7942" s="236" t="s">
        <v>8818</v>
      </c>
      <c r="E7942" s="236" t="s">
        <v>17770</v>
      </c>
      <c r="F7942" s="236"/>
      <c r="G7942" s="236" t="s">
        <v>1493</v>
      </c>
      <c r="H7942" s="513">
        <v>40173</v>
      </c>
      <c r="I7942" s="513">
        <v>10</v>
      </c>
      <c r="J7942" s="236">
        <v>40173</v>
      </c>
      <c r="K7942" s="236">
        <v>10</v>
      </c>
      <c r="L7942" s="236">
        <v>40173</v>
      </c>
      <c r="M7942" s="236">
        <v>10</v>
      </c>
      <c r="N7942" s="236">
        <v>40173</v>
      </c>
      <c r="O7942" s="236">
        <v>10</v>
      </c>
      <c r="P7942" s="236">
        <v>40173</v>
      </c>
      <c r="Q7942" s="236">
        <v>10</v>
      </c>
      <c r="R7942" s="16">
        <f t="shared" si="22"/>
        <v>200865</v>
      </c>
      <c r="S7942" s="236">
        <v>50</v>
      </c>
      <c r="T7942" s="387" t="s">
        <v>9133</v>
      </c>
      <c r="U7942" s="236" t="s">
        <v>11267</v>
      </c>
      <c r="V7942" s="388" t="s">
        <v>199</v>
      </c>
    </row>
    <row r="7943" spans="1:22" s="1" customFormat="1" ht="56.25" x14ac:dyDescent="0.3">
      <c r="A7943" s="16">
        <v>7938</v>
      </c>
      <c r="B7943" s="236" t="s">
        <v>4104</v>
      </c>
      <c r="C7943" s="236" t="s">
        <v>16617</v>
      </c>
      <c r="D7943" s="236" t="s">
        <v>16618</v>
      </c>
      <c r="E7943" s="236" t="s">
        <v>17771</v>
      </c>
      <c r="F7943" s="236"/>
      <c r="G7943" s="236" t="s">
        <v>1493</v>
      </c>
      <c r="H7943" s="513">
        <v>163329.9</v>
      </c>
      <c r="I7943" s="513">
        <v>15</v>
      </c>
      <c r="J7943" s="236">
        <v>163329.9</v>
      </c>
      <c r="K7943" s="236">
        <v>15</v>
      </c>
      <c r="L7943" s="236">
        <v>163329.9</v>
      </c>
      <c r="M7943" s="236">
        <v>15</v>
      </c>
      <c r="N7943" s="236">
        <v>163329.9</v>
      </c>
      <c r="O7943" s="236">
        <v>15</v>
      </c>
      <c r="P7943" s="236">
        <v>163329.9</v>
      </c>
      <c r="Q7943" s="236">
        <v>15</v>
      </c>
      <c r="R7943" s="16">
        <f t="shared" si="22"/>
        <v>816649.5</v>
      </c>
      <c r="S7943" s="236">
        <v>75</v>
      </c>
      <c r="T7943" s="387" t="s">
        <v>9133</v>
      </c>
      <c r="U7943" s="236" t="s">
        <v>11267</v>
      </c>
      <c r="V7943" s="388" t="s">
        <v>199</v>
      </c>
    </row>
    <row r="7944" spans="1:22" s="1" customFormat="1" ht="56.25" x14ac:dyDescent="0.3">
      <c r="A7944" s="16">
        <v>7939</v>
      </c>
      <c r="B7944" s="236" t="s">
        <v>4104</v>
      </c>
      <c r="C7944" s="236" t="s">
        <v>11365</v>
      </c>
      <c r="D7944" s="236" t="s">
        <v>11366</v>
      </c>
      <c r="E7944" s="236" t="s">
        <v>17772</v>
      </c>
      <c r="F7944" s="236"/>
      <c r="G7944" s="236" t="s">
        <v>1493</v>
      </c>
      <c r="H7944" s="513">
        <v>16795.8</v>
      </c>
      <c r="I7944" s="513">
        <v>4</v>
      </c>
      <c r="J7944" s="236">
        <v>16795.8</v>
      </c>
      <c r="K7944" s="236">
        <v>4</v>
      </c>
      <c r="L7944" s="236">
        <v>16795.8</v>
      </c>
      <c r="M7944" s="236">
        <v>4</v>
      </c>
      <c r="N7944" s="236">
        <v>16795.8</v>
      </c>
      <c r="O7944" s="236">
        <v>4</v>
      </c>
      <c r="P7944" s="236">
        <v>16795.8</v>
      </c>
      <c r="Q7944" s="236">
        <v>4</v>
      </c>
      <c r="R7944" s="16">
        <f t="shared" si="22"/>
        <v>83979</v>
      </c>
      <c r="S7944" s="236">
        <v>20</v>
      </c>
      <c r="T7944" s="387" t="s">
        <v>9133</v>
      </c>
      <c r="U7944" s="236" t="s">
        <v>11267</v>
      </c>
      <c r="V7944" s="388" t="s">
        <v>199</v>
      </c>
    </row>
    <row r="7945" spans="1:22" s="1" customFormat="1" ht="56.25" x14ac:dyDescent="0.3">
      <c r="A7945" s="16">
        <v>7940</v>
      </c>
      <c r="B7945" s="236" t="s">
        <v>4104</v>
      </c>
      <c r="C7945" s="236" t="s">
        <v>11365</v>
      </c>
      <c r="D7945" s="236" t="s">
        <v>11366</v>
      </c>
      <c r="E7945" s="236" t="s">
        <v>17773</v>
      </c>
      <c r="F7945" s="236"/>
      <c r="G7945" s="236" t="s">
        <v>1493</v>
      </c>
      <c r="H7945" s="513">
        <v>8397.9</v>
      </c>
      <c r="I7945" s="513">
        <v>2</v>
      </c>
      <c r="J7945" s="236">
        <v>8397.9</v>
      </c>
      <c r="K7945" s="236">
        <v>2</v>
      </c>
      <c r="L7945" s="236">
        <v>8397.9</v>
      </c>
      <c r="M7945" s="236">
        <v>2</v>
      </c>
      <c r="N7945" s="236">
        <v>8397.9</v>
      </c>
      <c r="O7945" s="236">
        <v>2</v>
      </c>
      <c r="P7945" s="236">
        <v>8397.9</v>
      </c>
      <c r="Q7945" s="236">
        <v>2</v>
      </c>
      <c r="R7945" s="16">
        <f t="shared" si="22"/>
        <v>41989.5</v>
      </c>
      <c r="S7945" s="236">
        <v>10</v>
      </c>
      <c r="T7945" s="387" t="s">
        <v>9133</v>
      </c>
      <c r="U7945" s="236" t="s">
        <v>11267</v>
      </c>
      <c r="V7945" s="388" t="s">
        <v>199</v>
      </c>
    </row>
    <row r="7946" spans="1:22" s="1" customFormat="1" ht="56.25" x14ac:dyDescent="0.3">
      <c r="A7946" s="16">
        <v>7941</v>
      </c>
      <c r="B7946" s="236" t="s">
        <v>4106</v>
      </c>
      <c r="C7946" s="236" t="s">
        <v>17774</v>
      </c>
      <c r="D7946" s="236" t="s">
        <v>17775</v>
      </c>
      <c r="E7946" s="236" t="s">
        <v>17776</v>
      </c>
      <c r="F7946" s="236"/>
      <c r="G7946" s="236" t="s">
        <v>1493</v>
      </c>
      <c r="H7946" s="513">
        <v>14081.04</v>
      </c>
      <c r="I7946" s="513">
        <v>8</v>
      </c>
      <c r="J7946" s="236">
        <v>14081.04</v>
      </c>
      <c r="K7946" s="236">
        <v>8</v>
      </c>
      <c r="L7946" s="236">
        <v>14081.04</v>
      </c>
      <c r="M7946" s="236">
        <v>8</v>
      </c>
      <c r="N7946" s="236">
        <v>14081.04</v>
      </c>
      <c r="O7946" s="236">
        <v>8</v>
      </c>
      <c r="P7946" s="236">
        <v>14081.04</v>
      </c>
      <c r="Q7946" s="236">
        <v>8</v>
      </c>
      <c r="R7946" s="16">
        <f t="shared" si="22"/>
        <v>70405.200000000012</v>
      </c>
      <c r="S7946" s="236">
        <v>40</v>
      </c>
      <c r="T7946" s="387" t="s">
        <v>9133</v>
      </c>
      <c r="U7946" s="236" t="s">
        <v>11267</v>
      </c>
      <c r="V7946" s="388" t="s">
        <v>199</v>
      </c>
    </row>
    <row r="7947" spans="1:22" s="1" customFormat="1" ht="56.25" x14ac:dyDescent="0.3">
      <c r="A7947" s="16">
        <v>7942</v>
      </c>
      <c r="B7947" s="236" t="s">
        <v>4106</v>
      </c>
      <c r="C7947" s="236" t="s">
        <v>17774</v>
      </c>
      <c r="D7947" s="236" t="s">
        <v>17775</v>
      </c>
      <c r="E7947" s="236" t="s">
        <v>17777</v>
      </c>
      <c r="F7947" s="236"/>
      <c r="G7947" s="236" t="s">
        <v>1493</v>
      </c>
      <c r="H7947" s="513">
        <v>10560.78</v>
      </c>
      <c r="I7947" s="513">
        <v>6</v>
      </c>
      <c r="J7947" s="236">
        <v>10560.78</v>
      </c>
      <c r="K7947" s="236">
        <v>6</v>
      </c>
      <c r="L7947" s="236">
        <v>10560.78</v>
      </c>
      <c r="M7947" s="236">
        <v>6</v>
      </c>
      <c r="N7947" s="236">
        <v>10560.78</v>
      </c>
      <c r="O7947" s="236">
        <v>6</v>
      </c>
      <c r="P7947" s="236">
        <v>10560.78</v>
      </c>
      <c r="Q7947" s="236">
        <v>6</v>
      </c>
      <c r="R7947" s="16">
        <f t="shared" si="22"/>
        <v>52803.9</v>
      </c>
      <c r="S7947" s="236">
        <v>30</v>
      </c>
      <c r="T7947" s="387" t="s">
        <v>9133</v>
      </c>
      <c r="U7947" s="236" t="s">
        <v>11267</v>
      </c>
      <c r="V7947" s="388" t="s">
        <v>199</v>
      </c>
    </row>
    <row r="7948" spans="1:22" s="1" customFormat="1" ht="56.25" x14ac:dyDescent="0.3">
      <c r="A7948" s="16">
        <v>7943</v>
      </c>
      <c r="B7948" s="236" t="s">
        <v>4106</v>
      </c>
      <c r="C7948" s="236" t="s">
        <v>17774</v>
      </c>
      <c r="D7948" s="236" t="s">
        <v>17775</v>
      </c>
      <c r="E7948" s="236" t="s">
        <v>17778</v>
      </c>
      <c r="F7948" s="236"/>
      <c r="G7948" s="236" t="s">
        <v>1493</v>
      </c>
      <c r="H7948" s="513">
        <v>10560.78</v>
      </c>
      <c r="I7948" s="513">
        <v>6</v>
      </c>
      <c r="J7948" s="236">
        <v>10560.78</v>
      </c>
      <c r="K7948" s="236">
        <v>6</v>
      </c>
      <c r="L7948" s="236">
        <v>10560.78</v>
      </c>
      <c r="M7948" s="236">
        <v>6</v>
      </c>
      <c r="N7948" s="236">
        <v>10560.78</v>
      </c>
      <c r="O7948" s="236">
        <v>6</v>
      </c>
      <c r="P7948" s="236">
        <v>10560.78</v>
      </c>
      <c r="Q7948" s="236">
        <v>6</v>
      </c>
      <c r="R7948" s="16">
        <f t="shared" si="22"/>
        <v>52803.9</v>
      </c>
      <c r="S7948" s="236">
        <v>30</v>
      </c>
      <c r="T7948" s="387" t="s">
        <v>9133</v>
      </c>
      <c r="U7948" s="236" t="s">
        <v>11267</v>
      </c>
      <c r="V7948" s="388" t="s">
        <v>199</v>
      </c>
    </row>
    <row r="7949" spans="1:22" s="1" customFormat="1" ht="56.25" x14ac:dyDescent="0.3">
      <c r="A7949" s="16">
        <v>7944</v>
      </c>
      <c r="B7949" s="236" t="s">
        <v>4106</v>
      </c>
      <c r="C7949" s="236" t="s">
        <v>17774</v>
      </c>
      <c r="D7949" s="236" t="s">
        <v>17775</v>
      </c>
      <c r="E7949" s="236" t="s">
        <v>17779</v>
      </c>
      <c r="F7949" s="236"/>
      <c r="G7949" s="236" t="s">
        <v>1493</v>
      </c>
      <c r="H7949" s="513">
        <v>10560.78</v>
      </c>
      <c r="I7949" s="513">
        <v>6</v>
      </c>
      <c r="J7949" s="236">
        <v>10560.78</v>
      </c>
      <c r="K7949" s="236">
        <v>6</v>
      </c>
      <c r="L7949" s="236">
        <v>10560.78</v>
      </c>
      <c r="M7949" s="236">
        <v>6</v>
      </c>
      <c r="N7949" s="236">
        <v>10560.78</v>
      </c>
      <c r="O7949" s="236">
        <v>6</v>
      </c>
      <c r="P7949" s="236">
        <v>10560.78</v>
      </c>
      <c r="Q7949" s="236">
        <v>6</v>
      </c>
      <c r="R7949" s="16">
        <f t="shared" si="22"/>
        <v>52803.9</v>
      </c>
      <c r="S7949" s="236">
        <v>30</v>
      </c>
      <c r="T7949" s="387" t="s">
        <v>9133</v>
      </c>
      <c r="U7949" s="236" t="s">
        <v>11267</v>
      </c>
      <c r="V7949" s="388" t="s">
        <v>199</v>
      </c>
    </row>
    <row r="7950" spans="1:22" s="1" customFormat="1" ht="56.25" x14ac:dyDescent="0.3">
      <c r="A7950" s="16">
        <v>7945</v>
      </c>
      <c r="B7950" s="236" t="s">
        <v>4106</v>
      </c>
      <c r="C7950" s="236" t="s">
        <v>17774</v>
      </c>
      <c r="D7950" s="236" t="s">
        <v>17775</v>
      </c>
      <c r="E7950" s="236" t="s">
        <v>17776</v>
      </c>
      <c r="F7950" s="236"/>
      <c r="G7950" s="236" t="s">
        <v>1493</v>
      </c>
      <c r="H7950" s="513">
        <v>10560.78</v>
      </c>
      <c r="I7950" s="513">
        <v>6</v>
      </c>
      <c r="J7950" s="236">
        <v>10560.78</v>
      </c>
      <c r="K7950" s="236">
        <v>6</v>
      </c>
      <c r="L7950" s="236">
        <v>10560.78</v>
      </c>
      <c r="M7950" s="236">
        <v>6</v>
      </c>
      <c r="N7950" s="236">
        <v>10560.78</v>
      </c>
      <c r="O7950" s="236">
        <v>6</v>
      </c>
      <c r="P7950" s="236">
        <v>10560.78</v>
      </c>
      <c r="Q7950" s="236">
        <v>6</v>
      </c>
      <c r="R7950" s="16">
        <f t="shared" si="22"/>
        <v>52803.9</v>
      </c>
      <c r="S7950" s="236">
        <v>30</v>
      </c>
      <c r="T7950" s="387" t="s">
        <v>9133</v>
      </c>
      <c r="U7950" s="236" t="s">
        <v>11267</v>
      </c>
      <c r="V7950" s="388" t="s">
        <v>199</v>
      </c>
    </row>
    <row r="7951" spans="1:22" s="1" customFormat="1" ht="56.25" x14ac:dyDescent="0.3">
      <c r="A7951" s="16">
        <v>7946</v>
      </c>
      <c r="B7951" s="236" t="s">
        <v>4106</v>
      </c>
      <c r="C7951" s="236" t="s">
        <v>17774</v>
      </c>
      <c r="D7951" s="236" t="s">
        <v>17775</v>
      </c>
      <c r="E7951" s="236" t="s">
        <v>17777</v>
      </c>
      <c r="F7951" s="236"/>
      <c r="G7951" s="236" t="s">
        <v>1493</v>
      </c>
      <c r="H7951" s="513">
        <v>10560.78</v>
      </c>
      <c r="I7951" s="513">
        <v>6</v>
      </c>
      <c r="J7951" s="236">
        <v>10560.78</v>
      </c>
      <c r="K7951" s="236">
        <v>6</v>
      </c>
      <c r="L7951" s="236">
        <v>10560.78</v>
      </c>
      <c r="M7951" s="236">
        <v>6</v>
      </c>
      <c r="N7951" s="236">
        <v>10560.78</v>
      </c>
      <c r="O7951" s="236">
        <v>6</v>
      </c>
      <c r="P7951" s="236">
        <v>10560.78</v>
      </c>
      <c r="Q7951" s="236">
        <v>6</v>
      </c>
      <c r="R7951" s="16">
        <f t="shared" si="22"/>
        <v>52803.9</v>
      </c>
      <c r="S7951" s="236">
        <v>30</v>
      </c>
      <c r="T7951" s="387" t="s">
        <v>9133</v>
      </c>
      <c r="U7951" s="236" t="s">
        <v>11267</v>
      </c>
      <c r="V7951" s="388" t="s">
        <v>199</v>
      </c>
    </row>
    <row r="7952" spans="1:22" s="1" customFormat="1" ht="56.25" x14ac:dyDescent="0.3">
      <c r="A7952" s="16">
        <v>7947</v>
      </c>
      <c r="B7952" s="236" t="s">
        <v>4106</v>
      </c>
      <c r="C7952" s="236" t="s">
        <v>17774</v>
      </c>
      <c r="D7952" s="236" t="s">
        <v>17775</v>
      </c>
      <c r="E7952" s="236" t="s">
        <v>17778</v>
      </c>
      <c r="F7952" s="236"/>
      <c r="G7952" s="236" t="s">
        <v>1493</v>
      </c>
      <c r="H7952" s="513">
        <v>10560.78</v>
      </c>
      <c r="I7952" s="513">
        <v>6</v>
      </c>
      <c r="J7952" s="236">
        <v>10560.78</v>
      </c>
      <c r="K7952" s="236">
        <v>6</v>
      </c>
      <c r="L7952" s="236">
        <v>10560.78</v>
      </c>
      <c r="M7952" s="236">
        <v>6</v>
      </c>
      <c r="N7952" s="236">
        <v>10560.78</v>
      </c>
      <c r="O7952" s="236">
        <v>6</v>
      </c>
      <c r="P7952" s="236">
        <v>10560.78</v>
      </c>
      <c r="Q7952" s="236">
        <v>6</v>
      </c>
      <c r="R7952" s="16">
        <f t="shared" si="22"/>
        <v>52803.9</v>
      </c>
      <c r="S7952" s="236">
        <v>30</v>
      </c>
      <c r="T7952" s="387" t="s">
        <v>9133</v>
      </c>
      <c r="U7952" s="236" t="s">
        <v>11267</v>
      </c>
      <c r="V7952" s="388" t="s">
        <v>199</v>
      </c>
    </row>
    <row r="7953" spans="1:22" s="1" customFormat="1" ht="56.25" x14ac:dyDescent="0.3">
      <c r="A7953" s="16">
        <v>7948</v>
      </c>
      <c r="B7953" s="236" t="s">
        <v>4106</v>
      </c>
      <c r="C7953" s="236" t="s">
        <v>17774</v>
      </c>
      <c r="D7953" s="236" t="s">
        <v>17775</v>
      </c>
      <c r="E7953" s="236" t="s">
        <v>17779</v>
      </c>
      <c r="F7953" s="236"/>
      <c r="G7953" s="236" t="s">
        <v>1493</v>
      </c>
      <c r="H7953" s="513">
        <v>10560.78</v>
      </c>
      <c r="I7953" s="513">
        <v>6</v>
      </c>
      <c r="J7953" s="236">
        <v>10560.78</v>
      </c>
      <c r="K7953" s="236">
        <v>6</v>
      </c>
      <c r="L7953" s="236">
        <v>10560.78</v>
      </c>
      <c r="M7953" s="236">
        <v>6</v>
      </c>
      <c r="N7953" s="236">
        <v>10560.78</v>
      </c>
      <c r="O7953" s="236">
        <v>6</v>
      </c>
      <c r="P7953" s="236">
        <v>10560.78</v>
      </c>
      <c r="Q7953" s="236">
        <v>6</v>
      </c>
      <c r="R7953" s="16">
        <f t="shared" si="22"/>
        <v>52803.9</v>
      </c>
      <c r="S7953" s="236">
        <v>30</v>
      </c>
      <c r="T7953" s="387" t="s">
        <v>9133</v>
      </c>
      <c r="U7953" s="236" t="s">
        <v>11267</v>
      </c>
      <c r="V7953" s="388" t="s">
        <v>199</v>
      </c>
    </row>
    <row r="7954" spans="1:22" s="1" customFormat="1" ht="56.25" x14ac:dyDescent="0.3">
      <c r="A7954" s="16">
        <v>7949</v>
      </c>
      <c r="B7954" s="236" t="s">
        <v>296</v>
      </c>
      <c r="C7954" s="236" t="s">
        <v>297</v>
      </c>
      <c r="D7954" s="236" t="s">
        <v>298</v>
      </c>
      <c r="E7954" s="236" t="s">
        <v>17780</v>
      </c>
      <c r="F7954" s="236"/>
      <c r="G7954" s="236" t="s">
        <v>1493</v>
      </c>
      <c r="H7954" s="513">
        <v>76034.5</v>
      </c>
      <c r="I7954" s="513">
        <v>25</v>
      </c>
      <c r="J7954" s="236">
        <v>0</v>
      </c>
      <c r="K7954" s="236">
        <v>0</v>
      </c>
      <c r="L7954" s="236">
        <v>0</v>
      </c>
      <c r="M7954" s="236">
        <v>0</v>
      </c>
      <c r="N7954" s="236">
        <v>0</v>
      </c>
      <c r="O7954" s="236">
        <v>0</v>
      </c>
      <c r="P7954" s="236">
        <v>0</v>
      </c>
      <c r="Q7954" s="236">
        <v>0</v>
      </c>
      <c r="R7954" s="16">
        <f t="shared" si="22"/>
        <v>76034.5</v>
      </c>
      <c r="S7954" s="236">
        <v>25</v>
      </c>
      <c r="T7954" s="387" t="s">
        <v>9133</v>
      </c>
      <c r="U7954" s="236" t="s">
        <v>11267</v>
      </c>
      <c r="V7954" s="388" t="s">
        <v>199</v>
      </c>
    </row>
    <row r="7955" spans="1:22" s="1" customFormat="1" ht="56.25" x14ac:dyDescent="0.3">
      <c r="A7955" s="16">
        <v>7950</v>
      </c>
      <c r="B7955" s="236" t="s">
        <v>4233</v>
      </c>
      <c r="C7955" s="236" t="s">
        <v>17781</v>
      </c>
      <c r="D7955" s="236" t="s">
        <v>17782</v>
      </c>
      <c r="E7955" s="236" t="s">
        <v>17783</v>
      </c>
      <c r="F7955" s="236"/>
      <c r="G7955" s="236" t="s">
        <v>24</v>
      </c>
      <c r="H7955" s="513">
        <v>982695</v>
      </c>
      <c r="I7955" s="513">
        <v>9550</v>
      </c>
      <c r="J7955" s="236">
        <v>0</v>
      </c>
      <c r="K7955" s="236">
        <v>0</v>
      </c>
      <c r="L7955" s="236">
        <v>0</v>
      </c>
      <c r="M7955" s="236">
        <v>0</v>
      </c>
      <c r="N7955" s="236">
        <v>0</v>
      </c>
      <c r="O7955" s="236">
        <v>0</v>
      </c>
      <c r="P7955" s="236">
        <v>0</v>
      </c>
      <c r="Q7955" s="236">
        <v>0</v>
      </c>
      <c r="R7955" s="16">
        <f t="shared" si="22"/>
        <v>982695</v>
      </c>
      <c r="S7955" s="236">
        <v>9550</v>
      </c>
      <c r="T7955" s="387" t="s">
        <v>9133</v>
      </c>
      <c r="U7955" s="236" t="s">
        <v>11267</v>
      </c>
      <c r="V7955" s="388" t="s">
        <v>199</v>
      </c>
    </row>
    <row r="7956" spans="1:22" s="1" customFormat="1" ht="56.25" x14ac:dyDescent="0.3">
      <c r="A7956" s="16">
        <v>7951</v>
      </c>
      <c r="B7956" s="236" t="s">
        <v>194</v>
      </c>
      <c r="C7956" s="236" t="s">
        <v>17784</v>
      </c>
      <c r="D7956" s="236" t="s">
        <v>17785</v>
      </c>
      <c r="E7956" s="236" t="s">
        <v>17786</v>
      </c>
      <c r="F7956" s="236"/>
      <c r="G7956" s="236" t="s">
        <v>1493</v>
      </c>
      <c r="H7956" s="513">
        <v>23904.799999999999</v>
      </c>
      <c r="I7956" s="513">
        <v>10</v>
      </c>
      <c r="J7956" s="236">
        <v>0</v>
      </c>
      <c r="K7956" s="236">
        <v>0</v>
      </c>
      <c r="L7956" s="236">
        <v>0</v>
      </c>
      <c r="M7956" s="236">
        <v>0</v>
      </c>
      <c r="N7956" s="236">
        <v>0</v>
      </c>
      <c r="O7956" s="236">
        <v>0</v>
      </c>
      <c r="P7956" s="236">
        <v>0</v>
      </c>
      <c r="Q7956" s="236">
        <v>0</v>
      </c>
      <c r="R7956" s="16">
        <f t="shared" si="22"/>
        <v>23904.799999999999</v>
      </c>
      <c r="S7956" s="236">
        <v>10</v>
      </c>
      <c r="T7956" s="387" t="s">
        <v>9133</v>
      </c>
      <c r="U7956" s="236" t="s">
        <v>11267</v>
      </c>
      <c r="V7956" s="388" t="s">
        <v>199</v>
      </c>
    </row>
    <row r="7957" spans="1:22" s="1" customFormat="1" ht="56.25" x14ac:dyDescent="0.3">
      <c r="A7957" s="16">
        <v>7952</v>
      </c>
      <c r="B7957" s="236" t="s">
        <v>194</v>
      </c>
      <c r="C7957" s="236" t="s">
        <v>17784</v>
      </c>
      <c r="D7957" s="236" t="s">
        <v>17785</v>
      </c>
      <c r="E7957" s="236" t="s">
        <v>17787</v>
      </c>
      <c r="F7957" s="236"/>
      <c r="G7957" s="236" t="s">
        <v>1493</v>
      </c>
      <c r="H7957" s="513">
        <v>23904.799999999999</v>
      </c>
      <c r="I7957" s="513">
        <v>10</v>
      </c>
      <c r="J7957" s="236">
        <v>0</v>
      </c>
      <c r="K7957" s="236">
        <v>0</v>
      </c>
      <c r="L7957" s="236">
        <v>0</v>
      </c>
      <c r="M7957" s="236">
        <v>0</v>
      </c>
      <c r="N7957" s="236">
        <v>0</v>
      </c>
      <c r="O7957" s="236">
        <v>0</v>
      </c>
      <c r="P7957" s="236">
        <v>0</v>
      </c>
      <c r="Q7957" s="236">
        <v>0</v>
      </c>
      <c r="R7957" s="16">
        <f t="shared" si="22"/>
        <v>23904.799999999999</v>
      </c>
      <c r="S7957" s="236">
        <v>10</v>
      </c>
      <c r="T7957" s="387" t="s">
        <v>9133</v>
      </c>
      <c r="U7957" s="236" t="s">
        <v>11267</v>
      </c>
      <c r="V7957" s="388" t="s">
        <v>199</v>
      </c>
    </row>
    <row r="7958" spans="1:22" s="1" customFormat="1" ht="56.25" x14ac:dyDescent="0.3">
      <c r="A7958" s="16">
        <v>7953</v>
      </c>
      <c r="B7958" s="236" t="s">
        <v>194</v>
      </c>
      <c r="C7958" s="236" t="s">
        <v>17784</v>
      </c>
      <c r="D7958" s="236" t="s">
        <v>17785</v>
      </c>
      <c r="E7958" s="236" t="s">
        <v>17788</v>
      </c>
      <c r="F7958" s="236"/>
      <c r="G7958" s="236" t="s">
        <v>1493</v>
      </c>
      <c r="H7958" s="513">
        <v>23904.799999999999</v>
      </c>
      <c r="I7958" s="513">
        <v>10</v>
      </c>
      <c r="J7958" s="236">
        <v>0</v>
      </c>
      <c r="K7958" s="236">
        <v>0</v>
      </c>
      <c r="L7958" s="236">
        <v>0</v>
      </c>
      <c r="M7958" s="236">
        <v>0</v>
      </c>
      <c r="N7958" s="236">
        <v>0</v>
      </c>
      <c r="O7958" s="236">
        <v>0</v>
      </c>
      <c r="P7958" s="236">
        <v>0</v>
      </c>
      <c r="Q7958" s="236">
        <v>0</v>
      </c>
      <c r="R7958" s="16">
        <f t="shared" si="22"/>
        <v>23904.799999999999</v>
      </c>
      <c r="S7958" s="236">
        <v>10</v>
      </c>
      <c r="T7958" s="387" t="s">
        <v>9133</v>
      </c>
      <c r="U7958" s="236" t="s">
        <v>11267</v>
      </c>
      <c r="V7958" s="388" t="s">
        <v>199</v>
      </c>
    </row>
    <row r="7959" spans="1:22" s="1" customFormat="1" ht="56.25" x14ac:dyDescent="0.3">
      <c r="A7959" s="16">
        <v>7954</v>
      </c>
      <c r="B7959" s="236" t="s">
        <v>194</v>
      </c>
      <c r="C7959" s="236" t="s">
        <v>17784</v>
      </c>
      <c r="D7959" s="236" t="s">
        <v>17785</v>
      </c>
      <c r="E7959" s="236" t="s">
        <v>17789</v>
      </c>
      <c r="F7959" s="236"/>
      <c r="G7959" s="236" t="s">
        <v>1493</v>
      </c>
      <c r="H7959" s="513">
        <v>47809.599999999999</v>
      </c>
      <c r="I7959" s="513">
        <v>20</v>
      </c>
      <c r="J7959" s="236">
        <v>0</v>
      </c>
      <c r="K7959" s="236">
        <v>0</v>
      </c>
      <c r="L7959" s="236">
        <v>0</v>
      </c>
      <c r="M7959" s="236">
        <v>0</v>
      </c>
      <c r="N7959" s="236">
        <v>0</v>
      </c>
      <c r="O7959" s="236">
        <v>0</v>
      </c>
      <c r="P7959" s="236">
        <v>0</v>
      </c>
      <c r="Q7959" s="236">
        <v>0</v>
      </c>
      <c r="R7959" s="16">
        <f t="shared" si="22"/>
        <v>47809.599999999999</v>
      </c>
      <c r="S7959" s="236">
        <v>20</v>
      </c>
      <c r="T7959" s="387" t="s">
        <v>9133</v>
      </c>
      <c r="U7959" s="236" t="s">
        <v>11267</v>
      </c>
      <c r="V7959" s="388" t="s">
        <v>199</v>
      </c>
    </row>
    <row r="7960" spans="1:22" s="1" customFormat="1" ht="56.25" x14ac:dyDescent="0.3">
      <c r="A7960" s="16">
        <v>7955</v>
      </c>
      <c r="B7960" s="236" t="s">
        <v>194</v>
      </c>
      <c r="C7960" s="236" t="s">
        <v>17784</v>
      </c>
      <c r="D7960" s="236" t="s">
        <v>17785</v>
      </c>
      <c r="E7960" s="236" t="s">
        <v>17790</v>
      </c>
      <c r="F7960" s="236"/>
      <c r="G7960" s="236" t="s">
        <v>1493</v>
      </c>
      <c r="H7960" s="513">
        <v>23904.799999999999</v>
      </c>
      <c r="I7960" s="513">
        <v>10</v>
      </c>
      <c r="J7960" s="236">
        <v>0</v>
      </c>
      <c r="K7960" s="236">
        <v>0</v>
      </c>
      <c r="L7960" s="236">
        <v>0</v>
      </c>
      <c r="M7960" s="236">
        <v>0</v>
      </c>
      <c r="N7960" s="236">
        <v>0</v>
      </c>
      <c r="O7960" s="236">
        <v>0</v>
      </c>
      <c r="P7960" s="236">
        <v>0</v>
      </c>
      <c r="Q7960" s="236">
        <v>0</v>
      </c>
      <c r="R7960" s="16">
        <f t="shared" si="22"/>
        <v>23904.799999999999</v>
      </c>
      <c r="S7960" s="236">
        <v>10</v>
      </c>
      <c r="T7960" s="387" t="s">
        <v>9133</v>
      </c>
      <c r="U7960" s="236" t="s">
        <v>11267</v>
      </c>
      <c r="V7960" s="388" t="s">
        <v>199</v>
      </c>
    </row>
    <row r="7961" spans="1:22" s="1" customFormat="1" ht="56.25" x14ac:dyDescent="0.3">
      <c r="A7961" s="16">
        <v>7956</v>
      </c>
      <c r="B7961" s="236" t="s">
        <v>194</v>
      </c>
      <c r="C7961" s="236" t="s">
        <v>11367</v>
      </c>
      <c r="D7961" s="236" t="s">
        <v>11368</v>
      </c>
      <c r="E7961" s="236" t="s">
        <v>17791</v>
      </c>
      <c r="F7961" s="236"/>
      <c r="G7961" s="236" t="s">
        <v>1493</v>
      </c>
      <c r="H7961" s="513">
        <v>45024.2</v>
      </c>
      <c r="I7961" s="513">
        <v>20</v>
      </c>
      <c r="J7961" s="236">
        <v>0</v>
      </c>
      <c r="K7961" s="236">
        <v>0</v>
      </c>
      <c r="L7961" s="236">
        <v>0</v>
      </c>
      <c r="M7961" s="236">
        <v>0</v>
      </c>
      <c r="N7961" s="236">
        <v>0</v>
      </c>
      <c r="O7961" s="236">
        <v>0</v>
      </c>
      <c r="P7961" s="236">
        <v>0</v>
      </c>
      <c r="Q7961" s="236">
        <v>0</v>
      </c>
      <c r="R7961" s="16">
        <f t="shared" si="22"/>
        <v>45024.2</v>
      </c>
      <c r="S7961" s="236">
        <v>20</v>
      </c>
      <c r="T7961" s="387" t="s">
        <v>9133</v>
      </c>
      <c r="U7961" s="236" t="s">
        <v>11267</v>
      </c>
      <c r="V7961" s="388" t="s">
        <v>199</v>
      </c>
    </row>
    <row r="7962" spans="1:22" s="1" customFormat="1" ht="56.25" x14ac:dyDescent="0.3">
      <c r="A7962" s="16">
        <v>7957</v>
      </c>
      <c r="B7962" s="236" t="s">
        <v>194</v>
      </c>
      <c r="C7962" s="236" t="s">
        <v>11367</v>
      </c>
      <c r="D7962" s="236" t="s">
        <v>11368</v>
      </c>
      <c r="E7962" s="236" t="s">
        <v>17792</v>
      </c>
      <c r="F7962" s="236"/>
      <c r="G7962" s="236" t="s">
        <v>1493</v>
      </c>
      <c r="H7962" s="513">
        <v>94550.82</v>
      </c>
      <c r="I7962" s="513">
        <v>42</v>
      </c>
      <c r="J7962" s="236">
        <v>0</v>
      </c>
      <c r="K7962" s="236">
        <v>0</v>
      </c>
      <c r="L7962" s="236">
        <v>0</v>
      </c>
      <c r="M7962" s="236">
        <v>0</v>
      </c>
      <c r="N7962" s="236">
        <v>0</v>
      </c>
      <c r="O7962" s="236">
        <v>0</v>
      </c>
      <c r="P7962" s="236">
        <v>0</v>
      </c>
      <c r="Q7962" s="236">
        <v>0</v>
      </c>
      <c r="R7962" s="16">
        <f t="shared" si="22"/>
        <v>94550.82</v>
      </c>
      <c r="S7962" s="236">
        <v>42</v>
      </c>
      <c r="T7962" s="387" t="s">
        <v>9133</v>
      </c>
      <c r="U7962" s="236" t="s">
        <v>11267</v>
      </c>
      <c r="V7962" s="388" t="s">
        <v>199</v>
      </c>
    </row>
    <row r="7963" spans="1:22" s="1" customFormat="1" ht="56.25" x14ac:dyDescent="0.3">
      <c r="A7963" s="16">
        <v>7958</v>
      </c>
      <c r="B7963" s="236" t="s">
        <v>194</v>
      </c>
      <c r="C7963" s="236" t="s">
        <v>11367</v>
      </c>
      <c r="D7963" s="236" t="s">
        <v>11368</v>
      </c>
      <c r="E7963" s="236" t="s">
        <v>17793</v>
      </c>
      <c r="F7963" s="236"/>
      <c r="G7963" s="236" t="s">
        <v>1493</v>
      </c>
      <c r="H7963" s="513">
        <v>7404.2</v>
      </c>
      <c r="I7963" s="513">
        <v>10</v>
      </c>
      <c r="J7963" s="236">
        <v>0</v>
      </c>
      <c r="K7963" s="236">
        <v>0</v>
      </c>
      <c r="L7963" s="236">
        <v>0</v>
      </c>
      <c r="M7963" s="236">
        <v>0</v>
      </c>
      <c r="N7963" s="236">
        <v>0</v>
      </c>
      <c r="O7963" s="236">
        <v>0</v>
      </c>
      <c r="P7963" s="236">
        <v>0</v>
      </c>
      <c r="Q7963" s="236">
        <v>0</v>
      </c>
      <c r="R7963" s="16">
        <f t="shared" si="22"/>
        <v>7404.2</v>
      </c>
      <c r="S7963" s="236">
        <v>10</v>
      </c>
      <c r="T7963" s="387" t="s">
        <v>9133</v>
      </c>
      <c r="U7963" s="236" t="s">
        <v>11267</v>
      </c>
      <c r="V7963" s="388" t="s">
        <v>199</v>
      </c>
    </row>
    <row r="7964" spans="1:22" s="1" customFormat="1" ht="56.25" x14ac:dyDescent="0.3">
      <c r="A7964" s="16">
        <v>7959</v>
      </c>
      <c r="B7964" s="236" t="s">
        <v>194</v>
      </c>
      <c r="C7964" s="236" t="s">
        <v>11367</v>
      </c>
      <c r="D7964" s="236" t="s">
        <v>11368</v>
      </c>
      <c r="E7964" s="236" t="s">
        <v>17794</v>
      </c>
      <c r="F7964" s="236"/>
      <c r="G7964" s="236" t="s">
        <v>1493</v>
      </c>
      <c r="H7964" s="513">
        <v>14808.4</v>
      </c>
      <c r="I7964" s="513">
        <v>20</v>
      </c>
      <c r="J7964" s="236">
        <v>0</v>
      </c>
      <c r="K7964" s="236">
        <v>0</v>
      </c>
      <c r="L7964" s="236">
        <v>0</v>
      </c>
      <c r="M7964" s="236">
        <v>0</v>
      </c>
      <c r="N7964" s="236">
        <v>0</v>
      </c>
      <c r="O7964" s="236">
        <v>0</v>
      </c>
      <c r="P7964" s="236">
        <v>0</v>
      </c>
      <c r="Q7964" s="236">
        <v>0</v>
      </c>
      <c r="R7964" s="16">
        <f t="shared" si="22"/>
        <v>14808.4</v>
      </c>
      <c r="S7964" s="236">
        <v>20</v>
      </c>
      <c r="T7964" s="387" t="s">
        <v>9133</v>
      </c>
      <c r="U7964" s="236" t="s">
        <v>11267</v>
      </c>
      <c r="V7964" s="388" t="s">
        <v>199</v>
      </c>
    </row>
    <row r="7965" spans="1:22" s="1" customFormat="1" ht="56.25" x14ac:dyDescent="0.3">
      <c r="A7965" s="16">
        <v>7960</v>
      </c>
      <c r="B7965" s="236" t="s">
        <v>194</v>
      </c>
      <c r="C7965" s="236" t="s">
        <v>11367</v>
      </c>
      <c r="D7965" s="236" t="s">
        <v>11368</v>
      </c>
      <c r="E7965" s="236" t="s">
        <v>17795</v>
      </c>
      <c r="F7965" s="236"/>
      <c r="G7965" s="236" t="s">
        <v>1493</v>
      </c>
      <c r="H7965" s="513">
        <v>67536.3</v>
      </c>
      <c r="I7965" s="513">
        <v>30</v>
      </c>
      <c r="J7965" s="236">
        <v>0</v>
      </c>
      <c r="K7965" s="236">
        <v>0</v>
      </c>
      <c r="L7965" s="236">
        <v>0</v>
      </c>
      <c r="M7965" s="236">
        <v>0</v>
      </c>
      <c r="N7965" s="236">
        <v>0</v>
      </c>
      <c r="O7965" s="236">
        <v>0</v>
      </c>
      <c r="P7965" s="236">
        <v>0</v>
      </c>
      <c r="Q7965" s="236">
        <v>0</v>
      </c>
      <c r="R7965" s="16">
        <f t="shared" si="22"/>
        <v>67536.3</v>
      </c>
      <c r="S7965" s="236">
        <v>30</v>
      </c>
      <c r="T7965" s="387" t="s">
        <v>9133</v>
      </c>
      <c r="U7965" s="236" t="s">
        <v>11267</v>
      </c>
      <c r="V7965" s="388" t="s">
        <v>199</v>
      </c>
    </row>
    <row r="7966" spans="1:22" s="1" customFormat="1" ht="56.25" x14ac:dyDescent="0.3">
      <c r="A7966" s="16">
        <v>7961</v>
      </c>
      <c r="B7966" s="236" t="s">
        <v>194</v>
      </c>
      <c r="C7966" s="236" t="s">
        <v>11367</v>
      </c>
      <c r="D7966" s="236" t="s">
        <v>11368</v>
      </c>
      <c r="E7966" s="236" t="s">
        <v>17796</v>
      </c>
      <c r="F7966" s="236"/>
      <c r="G7966" s="236" t="s">
        <v>1493</v>
      </c>
      <c r="H7966" s="513">
        <v>14808.4</v>
      </c>
      <c r="I7966" s="513">
        <v>20</v>
      </c>
      <c r="J7966" s="236">
        <v>0</v>
      </c>
      <c r="K7966" s="236">
        <v>0</v>
      </c>
      <c r="L7966" s="236">
        <v>0</v>
      </c>
      <c r="M7966" s="236">
        <v>0</v>
      </c>
      <c r="N7966" s="236">
        <v>0</v>
      </c>
      <c r="O7966" s="236">
        <v>0</v>
      </c>
      <c r="P7966" s="236">
        <v>0</v>
      </c>
      <c r="Q7966" s="236">
        <v>0</v>
      </c>
      <c r="R7966" s="16">
        <f t="shared" si="22"/>
        <v>14808.4</v>
      </c>
      <c r="S7966" s="236">
        <v>20</v>
      </c>
      <c r="T7966" s="387" t="s">
        <v>9133</v>
      </c>
      <c r="U7966" s="236" t="s">
        <v>11267</v>
      </c>
      <c r="V7966" s="388" t="s">
        <v>199</v>
      </c>
    </row>
    <row r="7967" spans="1:22" s="1" customFormat="1" ht="56.25" x14ac:dyDescent="0.3">
      <c r="A7967" s="16">
        <v>7962</v>
      </c>
      <c r="B7967" s="236" t="s">
        <v>194</v>
      </c>
      <c r="C7967" s="236" t="s">
        <v>11367</v>
      </c>
      <c r="D7967" s="236" t="s">
        <v>11368</v>
      </c>
      <c r="E7967" s="236" t="s">
        <v>17797</v>
      </c>
      <c r="F7967" s="236"/>
      <c r="G7967" s="236" t="s">
        <v>1493</v>
      </c>
      <c r="H7967" s="513">
        <v>7404.2</v>
      </c>
      <c r="I7967" s="513">
        <v>10</v>
      </c>
      <c r="J7967" s="236">
        <v>0</v>
      </c>
      <c r="K7967" s="236">
        <v>0</v>
      </c>
      <c r="L7967" s="236">
        <v>0</v>
      </c>
      <c r="M7967" s="236">
        <v>0</v>
      </c>
      <c r="N7967" s="236">
        <v>0</v>
      </c>
      <c r="O7967" s="236">
        <v>0</v>
      </c>
      <c r="P7967" s="236">
        <v>0</v>
      </c>
      <c r="Q7967" s="236">
        <v>0</v>
      </c>
      <c r="R7967" s="16">
        <f t="shared" si="22"/>
        <v>7404.2</v>
      </c>
      <c r="S7967" s="236">
        <v>10</v>
      </c>
      <c r="T7967" s="387" t="s">
        <v>9133</v>
      </c>
      <c r="U7967" s="236" t="s">
        <v>11267</v>
      </c>
      <c r="V7967" s="388" t="s">
        <v>199</v>
      </c>
    </row>
    <row r="7968" spans="1:22" s="1" customFormat="1" ht="56.25" x14ac:dyDescent="0.3">
      <c r="A7968" s="16">
        <v>7963</v>
      </c>
      <c r="B7968" s="236" t="s">
        <v>194</v>
      </c>
      <c r="C7968" s="236" t="s">
        <v>11367</v>
      </c>
      <c r="D7968" s="236" t="s">
        <v>11368</v>
      </c>
      <c r="E7968" s="236" t="s">
        <v>17798</v>
      </c>
      <c r="F7968" s="236"/>
      <c r="G7968" s="236" t="s">
        <v>1493</v>
      </c>
      <c r="H7968" s="513">
        <v>14808.4</v>
      </c>
      <c r="I7968" s="513">
        <v>20</v>
      </c>
      <c r="J7968" s="236">
        <v>0</v>
      </c>
      <c r="K7968" s="236">
        <v>0</v>
      </c>
      <c r="L7968" s="236">
        <v>0</v>
      </c>
      <c r="M7968" s="236">
        <v>0</v>
      </c>
      <c r="N7968" s="236">
        <v>0</v>
      </c>
      <c r="O7968" s="236">
        <v>0</v>
      </c>
      <c r="P7968" s="236">
        <v>0</v>
      </c>
      <c r="Q7968" s="236">
        <v>0</v>
      </c>
      <c r="R7968" s="16">
        <f t="shared" si="22"/>
        <v>14808.4</v>
      </c>
      <c r="S7968" s="236">
        <v>20</v>
      </c>
      <c r="T7968" s="387" t="s">
        <v>9133</v>
      </c>
      <c r="U7968" s="236" t="s">
        <v>11267</v>
      </c>
      <c r="V7968" s="388" t="s">
        <v>199</v>
      </c>
    </row>
    <row r="7969" spans="1:22" s="1" customFormat="1" ht="56.25" x14ac:dyDescent="0.3">
      <c r="A7969" s="16">
        <v>7964</v>
      </c>
      <c r="B7969" s="236" t="s">
        <v>194</v>
      </c>
      <c r="C7969" s="236" t="s">
        <v>11367</v>
      </c>
      <c r="D7969" s="236" t="s">
        <v>11368</v>
      </c>
      <c r="E7969" s="236" t="s">
        <v>17799</v>
      </c>
      <c r="F7969" s="236"/>
      <c r="G7969" s="236" t="s">
        <v>1493</v>
      </c>
      <c r="H7969" s="513">
        <v>13507.26</v>
      </c>
      <c r="I7969" s="513">
        <v>6</v>
      </c>
      <c r="J7969" s="236">
        <v>0</v>
      </c>
      <c r="K7969" s="236">
        <v>0</v>
      </c>
      <c r="L7969" s="236">
        <v>0</v>
      </c>
      <c r="M7969" s="236">
        <v>0</v>
      </c>
      <c r="N7969" s="236">
        <v>0</v>
      </c>
      <c r="O7969" s="236">
        <v>0</v>
      </c>
      <c r="P7969" s="236">
        <v>0</v>
      </c>
      <c r="Q7969" s="236">
        <v>0</v>
      </c>
      <c r="R7969" s="16">
        <f t="shared" si="22"/>
        <v>13507.26</v>
      </c>
      <c r="S7969" s="236">
        <v>6</v>
      </c>
      <c r="T7969" s="387" t="s">
        <v>9133</v>
      </c>
      <c r="U7969" s="236" t="s">
        <v>11267</v>
      </c>
      <c r="V7969" s="388" t="s">
        <v>199</v>
      </c>
    </row>
    <row r="7970" spans="1:22" s="1" customFormat="1" ht="56.25" x14ac:dyDescent="0.3">
      <c r="A7970" s="16">
        <v>7965</v>
      </c>
      <c r="B7970" s="236" t="s">
        <v>194</v>
      </c>
      <c r="C7970" s="236" t="s">
        <v>11367</v>
      </c>
      <c r="D7970" s="236" t="s">
        <v>11368</v>
      </c>
      <c r="E7970" s="236" t="s">
        <v>17800</v>
      </c>
      <c r="F7970" s="236"/>
      <c r="G7970" s="236" t="s">
        <v>1493</v>
      </c>
      <c r="H7970" s="513">
        <v>14808.4</v>
      </c>
      <c r="I7970" s="513">
        <v>20</v>
      </c>
      <c r="J7970" s="236">
        <v>0</v>
      </c>
      <c r="K7970" s="236">
        <v>0</v>
      </c>
      <c r="L7970" s="236">
        <v>0</v>
      </c>
      <c r="M7970" s="236">
        <v>0</v>
      </c>
      <c r="N7970" s="236">
        <v>0</v>
      </c>
      <c r="O7970" s="236">
        <v>0</v>
      </c>
      <c r="P7970" s="236">
        <v>0</v>
      </c>
      <c r="Q7970" s="236">
        <v>0</v>
      </c>
      <c r="R7970" s="16">
        <f t="shared" si="22"/>
        <v>14808.4</v>
      </c>
      <c r="S7970" s="236">
        <v>20</v>
      </c>
      <c r="T7970" s="387" t="s">
        <v>9133</v>
      </c>
      <c r="U7970" s="236" t="s">
        <v>11267</v>
      </c>
      <c r="V7970" s="388" t="s">
        <v>199</v>
      </c>
    </row>
    <row r="7971" spans="1:22" s="1" customFormat="1" ht="56.25" x14ac:dyDescent="0.3">
      <c r="A7971" s="16">
        <v>7966</v>
      </c>
      <c r="B7971" s="236" t="s">
        <v>194</v>
      </c>
      <c r="C7971" s="236" t="s">
        <v>11367</v>
      </c>
      <c r="D7971" s="236" t="s">
        <v>11368</v>
      </c>
      <c r="E7971" s="236" t="s">
        <v>17801</v>
      </c>
      <c r="F7971" s="236"/>
      <c r="G7971" s="236" t="s">
        <v>1493</v>
      </c>
      <c r="H7971" s="513">
        <v>7404.2</v>
      </c>
      <c r="I7971" s="513">
        <v>10</v>
      </c>
      <c r="J7971" s="236">
        <v>0</v>
      </c>
      <c r="K7971" s="236">
        <v>0</v>
      </c>
      <c r="L7971" s="236">
        <v>0</v>
      </c>
      <c r="M7971" s="236">
        <v>0</v>
      </c>
      <c r="N7971" s="236">
        <v>0</v>
      </c>
      <c r="O7971" s="236">
        <v>0</v>
      </c>
      <c r="P7971" s="236">
        <v>0</v>
      </c>
      <c r="Q7971" s="236">
        <v>0</v>
      </c>
      <c r="R7971" s="16">
        <f t="shared" si="22"/>
        <v>7404.2</v>
      </c>
      <c r="S7971" s="236">
        <v>10</v>
      </c>
      <c r="T7971" s="387" t="s">
        <v>9133</v>
      </c>
      <c r="U7971" s="236" t="s">
        <v>11267</v>
      </c>
      <c r="V7971" s="388" t="s">
        <v>199</v>
      </c>
    </row>
    <row r="7972" spans="1:22" s="1" customFormat="1" ht="56.25" x14ac:dyDescent="0.3">
      <c r="A7972" s="16">
        <v>7967</v>
      </c>
      <c r="B7972" s="236" t="s">
        <v>194</v>
      </c>
      <c r="C7972" s="236" t="s">
        <v>11367</v>
      </c>
      <c r="D7972" s="236" t="s">
        <v>11368</v>
      </c>
      <c r="E7972" s="236" t="s">
        <v>17802</v>
      </c>
      <c r="F7972" s="236"/>
      <c r="G7972" s="236" t="s">
        <v>1493</v>
      </c>
      <c r="H7972" s="513">
        <v>45024.2</v>
      </c>
      <c r="I7972" s="513">
        <v>20</v>
      </c>
      <c r="J7972" s="236">
        <v>0</v>
      </c>
      <c r="K7972" s="236">
        <v>0</v>
      </c>
      <c r="L7972" s="236">
        <v>0</v>
      </c>
      <c r="M7972" s="236">
        <v>0</v>
      </c>
      <c r="N7972" s="236">
        <v>0</v>
      </c>
      <c r="O7972" s="236">
        <v>0</v>
      </c>
      <c r="P7972" s="236">
        <v>0</v>
      </c>
      <c r="Q7972" s="236">
        <v>0</v>
      </c>
      <c r="R7972" s="16">
        <f t="shared" si="22"/>
        <v>45024.2</v>
      </c>
      <c r="S7972" s="236">
        <v>20</v>
      </c>
      <c r="T7972" s="387" t="s">
        <v>9133</v>
      </c>
      <c r="U7972" s="236" t="s">
        <v>11267</v>
      </c>
      <c r="V7972" s="388" t="s">
        <v>199</v>
      </c>
    </row>
    <row r="7973" spans="1:22" s="1" customFormat="1" ht="56.25" x14ac:dyDescent="0.3">
      <c r="A7973" s="16">
        <v>7968</v>
      </c>
      <c r="B7973" s="236" t="s">
        <v>194</v>
      </c>
      <c r="C7973" s="236" t="s">
        <v>11367</v>
      </c>
      <c r="D7973" s="236" t="s">
        <v>11368</v>
      </c>
      <c r="E7973" s="236" t="s">
        <v>17803</v>
      </c>
      <c r="F7973" s="236"/>
      <c r="G7973" s="236" t="s">
        <v>1493</v>
      </c>
      <c r="H7973" s="513">
        <v>22512.1</v>
      </c>
      <c r="I7973" s="513">
        <v>10</v>
      </c>
      <c r="J7973" s="236">
        <v>0</v>
      </c>
      <c r="K7973" s="236">
        <v>0</v>
      </c>
      <c r="L7973" s="236">
        <v>0</v>
      </c>
      <c r="M7973" s="236">
        <v>0</v>
      </c>
      <c r="N7973" s="236">
        <v>0</v>
      </c>
      <c r="O7973" s="236">
        <v>0</v>
      </c>
      <c r="P7973" s="236">
        <v>0</v>
      </c>
      <c r="Q7973" s="236">
        <v>0</v>
      </c>
      <c r="R7973" s="16">
        <f t="shared" si="22"/>
        <v>22512.1</v>
      </c>
      <c r="S7973" s="236">
        <v>10</v>
      </c>
      <c r="T7973" s="387" t="s">
        <v>9133</v>
      </c>
      <c r="U7973" s="236" t="s">
        <v>11267</v>
      </c>
      <c r="V7973" s="388" t="s">
        <v>199</v>
      </c>
    </row>
    <row r="7974" spans="1:22" s="1" customFormat="1" ht="56.25" x14ac:dyDescent="0.3">
      <c r="A7974" s="16">
        <v>7969</v>
      </c>
      <c r="B7974" s="236" t="s">
        <v>194</v>
      </c>
      <c r="C7974" s="236" t="s">
        <v>11367</v>
      </c>
      <c r="D7974" s="236" t="s">
        <v>11368</v>
      </c>
      <c r="E7974" s="236" t="s">
        <v>17802</v>
      </c>
      <c r="F7974" s="236"/>
      <c r="G7974" s="236" t="s">
        <v>1493</v>
      </c>
      <c r="H7974" s="513">
        <v>45024.2</v>
      </c>
      <c r="I7974" s="513">
        <v>20</v>
      </c>
      <c r="J7974" s="236">
        <v>0</v>
      </c>
      <c r="K7974" s="236">
        <v>0</v>
      </c>
      <c r="L7974" s="236">
        <v>0</v>
      </c>
      <c r="M7974" s="236">
        <v>0</v>
      </c>
      <c r="N7974" s="236">
        <v>0</v>
      </c>
      <c r="O7974" s="236">
        <v>0</v>
      </c>
      <c r="P7974" s="236">
        <v>0</v>
      </c>
      <c r="Q7974" s="236">
        <v>0</v>
      </c>
      <c r="R7974" s="16">
        <f t="shared" si="22"/>
        <v>45024.2</v>
      </c>
      <c r="S7974" s="236">
        <v>20</v>
      </c>
      <c r="T7974" s="387" t="s">
        <v>9133</v>
      </c>
      <c r="U7974" s="236" t="s">
        <v>11267</v>
      </c>
      <c r="V7974" s="388" t="s">
        <v>199</v>
      </c>
    </row>
    <row r="7975" spans="1:22" s="1" customFormat="1" ht="56.25" x14ac:dyDescent="0.3">
      <c r="A7975" s="16">
        <v>7970</v>
      </c>
      <c r="B7975" s="236" t="s">
        <v>194</v>
      </c>
      <c r="C7975" s="236" t="s">
        <v>11367</v>
      </c>
      <c r="D7975" s="236" t="s">
        <v>11368</v>
      </c>
      <c r="E7975" s="236" t="s">
        <v>17804</v>
      </c>
      <c r="F7975" s="236"/>
      <c r="G7975" s="236" t="s">
        <v>1493</v>
      </c>
      <c r="H7975" s="513">
        <v>45024.2</v>
      </c>
      <c r="I7975" s="513">
        <v>20</v>
      </c>
      <c r="J7975" s="236">
        <v>0</v>
      </c>
      <c r="K7975" s="236">
        <v>0</v>
      </c>
      <c r="L7975" s="236">
        <v>0</v>
      </c>
      <c r="M7975" s="236">
        <v>0</v>
      </c>
      <c r="N7975" s="236">
        <v>0</v>
      </c>
      <c r="O7975" s="236">
        <v>0</v>
      </c>
      <c r="P7975" s="236">
        <v>0</v>
      </c>
      <c r="Q7975" s="236">
        <v>0</v>
      </c>
      <c r="R7975" s="16">
        <f t="shared" si="22"/>
        <v>45024.2</v>
      </c>
      <c r="S7975" s="236">
        <v>20</v>
      </c>
      <c r="T7975" s="387" t="s">
        <v>9133</v>
      </c>
      <c r="U7975" s="236" t="s">
        <v>11267</v>
      </c>
      <c r="V7975" s="388" t="s">
        <v>199</v>
      </c>
    </row>
    <row r="7976" spans="1:22" s="1" customFormat="1" ht="56.25" x14ac:dyDescent="0.3">
      <c r="A7976" s="16">
        <v>7971</v>
      </c>
      <c r="B7976" s="236" t="s">
        <v>194</v>
      </c>
      <c r="C7976" s="236" t="s">
        <v>11367</v>
      </c>
      <c r="D7976" s="236" t="s">
        <v>11368</v>
      </c>
      <c r="E7976" s="236" t="s">
        <v>17805</v>
      </c>
      <c r="F7976" s="236"/>
      <c r="G7976" s="236" t="s">
        <v>1493</v>
      </c>
      <c r="H7976" s="513">
        <v>45024.2</v>
      </c>
      <c r="I7976" s="513">
        <v>20</v>
      </c>
      <c r="J7976" s="236">
        <v>0</v>
      </c>
      <c r="K7976" s="236">
        <v>0</v>
      </c>
      <c r="L7976" s="236">
        <v>0</v>
      </c>
      <c r="M7976" s="236">
        <v>0</v>
      </c>
      <c r="N7976" s="236">
        <v>0</v>
      </c>
      <c r="O7976" s="236">
        <v>0</v>
      </c>
      <c r="P7976" s="236">
        <v>0</v>
      </c>
      <c r="Q7976" s="236">
        <v>0</v>
      </c>
      <c r="R7976" s="16">
        <f t="shared" si="22"/>
        <v>45024.2</v>
      </c>
      <c r="S7976" s="236">
        <v>20</v>
      </c>
      <c r="T7976" s="387" t="s">
        <v>9133</v>
      </c>
      <c r="U7976" s="236" t="s">
        <v>11267</v>
      </c>
      <c r="V7976" s="388" t="s">
        <v>199</v>
      </c>
    </row>
    <row r="7977" spans="1:22" s="1" customFormat="1" ht="56.25" x14ac:dyDescent="0.3">
      <c r="A7977" s="16">
        <v>7972</v>
      </c>
      <c r="B7977" s="236" t="s">
        <v>194</v>
      </c>
      <c r="C7977" s="236" t="s">
        <v>11367</v>
      </c>
      <c r="D7977" s="236" t="s">
        <v>11368</v>
      </c>
      <c r="E7977" s="236" t="s">
        <v>17803</v>
      </c>
      <c r="F7977" s="236"/>
      <c r="G7977" s="236" t="s">
        <v>1493</v>
      </c>
      <c r="H7977" s="513">
        <v>22512.1</v>
      </c>
      <c r="I7977" s="513">
        <v>10</v>
      </c>
      <c r="J7977" s="236">
        <v>0</v>
      </c>
      <c r="K7977" s="236">
        <v>0</v>
      </c>
      <c r="L7977" s="236">
        <v>0</v>
      </c>
      <c r="M7977" s="236">
        <v>0</v>
      </c>
      <c r="N7977" s="236">
        <v>0</v>
      </c>
      <c r="O7977" s="236">
        <v>0</v>
      </c>
      <c r="P7977" s="236">
        <v>0</v>
      </c>
      <c r="Q7977" s="236">
        <v>0</v>
      </c>
      <c r="R7977" s="16">
        <f t="shared" si="22"/>
        <v>22512.1</v>
      </c>
      <c r="S7977" s="236">
        <v>10</v>
      </c>
      <c r="T7977" s="387" t="s">
        <v>9133</v>
      </c>
      <c r="U7977" s="236" t="s">
        <v>11267</v>
      </c>
      <c r="V7977" s="388" t="s">
        <v>199</v>
      </c>
    </row>
    <row r="7978" spans="1:22" s="1" customFormat="1" ht="56.25" x14ac:dyDescent="0.3">
      <c r="A7978" s="16">
        <v>7973</v>
      </c>
      <c r="B7978" s="236" t="s">
        <v>194</v>
      </c>
      <c r="C7978" s="236" t="s">
        <v>11367</v>
      </c>
      <c r="D7978" s="236" t="s">
        <v>11368</v>
      </c>
      <c r="E7978" s="236" t="s">
        <v>17805</v>
      </c>
      <c r="F7978" s="236"/>
      <c r="G7978" s="236" t="s">
        <v>1493</v>
      </c>
      <c r="H7978" s="513">
        <v>45024.2</v>
      </c>
      <c r="I7978" s="513">
        <v>20</v>
      </c>
      <c r="J7978" s="236">
        <v>0</v>
      </c>
      <c r="K7978" s="236">
        <v>0</v>
      </c>
      <c r="L7978" s="236">
        <v>0</v>
      </c>
      <c r="M7978" s="236">
        <v>0</v>
      </c>
      <c r="N7978" s="236">
        <v>0</v>
      </c>
      <c r="O7978" s="236">
        <v>0</v>
      </c>
      <c r="P7978" s="236">
        <v>0</v>
      </c>
      <c r="Q7978" s="236">
        <v>0</v>
      </c>
      <c r="R7978" s="16">
        <f t="shared" si="22"/>
        <v>45024.2</v>
      </c>
      <c r="S7978" s="236">
        <v>20</v>
      </c>
      <c r="T7978" s="387" t="s">
        <v>9133</v>
      </c>
      <c r="U7978" s="236" t="s">
        <v>11267</v>
      </c>
      <c r="V7978" s="388" t="s">
        <v>199</v>
      </c>
    </row>
    <row r="7979" spans="1:22" s="1" customFormat="1" ht="56.25" x14ac:dyDescent="0.3">
      <c r="A7979" s="16">
        <v>7974</v>
      </c>
      <c r="B7979" s="236" t="s">
        <v>194</v>
      </c>
      <c r="C7979" s="236" t="s">
        <v>11367</v>
      </c>
      <c r="D7979" s="236" t="s">
        <v>11368</v>
      </c>
      <c r="E7979" s="236" t="s">
        <v>17806</v>
      </c>
      <c r="F7979" s="236"/>
      <c r="G7979" s="236" t="s">
        <v>1493</v>
      </c>
      <c r="H7979" s="513">
        <v>14808.4</v>
      </c>
      <c r="I7979" s="513">
        <v>20</v>
      </c>
      <c r="J7979" s="236">
        <v>0</v>
      </c>
      <c r="K7979" s="236">
        <v>0</v>
      </c>
      <c r="L7979" s="236">
        <v>0</v>
      </c>
      <c r="M7979" s="236">
        <v>0</v>
      </c>
      <c r="N7979" s="236">
        <v>0</v>
      </c>
      <c r="O7979" s="236">
        <v>0</v>
      </c>
      <c r="P7979" s="236">
        <v>0</v>
      </c>
      <c r="Q7979" s="236">
        <v>0</v>
      </c>
      <c r="R7979" s="16">
        <f t="shared" si="22"/>
        <v>14808.4</v>
      </c>
      <c r="S7979" s="236">
        <v>20</v>
      </c>
      <c r="T7979" s="387" t="s">
        <v>9133</v>
      </c>
      <c r="U7979" s="236" t="s">
        <v>11267</v>
      </c>
      <c r="V7979" s="388" t="s">
        <v>199</v>
      </c>
    </row>
    <row r="7980" spans="1:22" s="1" customFormat="1" ht="56.25" x14ac:dyDescent="0.3">
      <c r="A7980" s="16">
        <v>7975</v>
      </c>
      <c r="B7980" s="236" t="s">
        <v>194</v>
      </c>
      <c r="C7980" s="236" t="s">
        <v>11367</v>
      </c>
      <c r="D7980" s="236" t="s">
        <v>11368</v>
      </c>
      <c r="E7980" s="236" t="s">
        <v>17807</v>
      </c>
      <c r="F7980" s="236"/>
      <c r="G7980" s="236" t="s">
        <v>1493</v>
      </c>
      <c r="H7980" s="513">
        <v>7404.2</v>
      </c>
      <c r="I7980" s="513">
        <v>10</v>
      </c>
      <c r="J7980" s="236">
        <v>0</v>
      </c>
      <c r="K7980" s="236">
        <v>0</v>
      </c>
      <c r="L7980" s="236">
        <v>0</v>
      </c>
      <c r="M7980" s="236">
        <v>0</v>
      </c>
      <c r="N7980" s="236">
        <v>0</v>
      </c>
      <c r="O7980" s="236">
        <v>0</v>
      </c>
      <c r="P7980" s="236">
        <v>0</v>
      </c>
      <c r="Q7980" s="236">
        <v>0</v>
      </c>
      <c r="R7980" s="16">
        <f t="shared" si="22"/>
        <v>7404.2</v>
      </c>
      <c r="S7980" s="236">
        <v>10</v>
      </c>
      <c r="T7980" s="387" t="s">
        <v>9133</v>
      </c>
      <c r="U7980" s="236" t="s">
        <v>11267</v>
      </c>
      <c r="V7980" s="388" t="s">
        <v>199</v>
      </c>
    </row>
    <row r="7981" spans="1:22" s="1" customFormat="1" ht="56.25" x14ac:dyDescent="0.3">
      <c r="A7981" s="16">
        <v>7976</v>
      </c>
      <c r="B7981" s="236" t="s">
        <v>17808</v>
      </c>
      <c r="C7981" s="236" t="s">
        <v>3352</v>
      </c>
      <c r="D7981" s="236" t="s">
        <v>3353</v>
      </c>
      <c r="E7981" s="236" t="s">
        <v>17809</v>
      </c>
      <c r="F7981" s="236"/>
      <c r="G7981" s="236" t="s">
        <v>281</v>
      </c>
      <c r="H7981" s="513">
        <v>113080.24</v>
      </c>
      <c r="I7981" s="513">
        <v>49</v>
      </c>
      <c r="J7981" s="236">
        <v>0</v>
      </c>
      <c r="K7981" s="236">
        <v>0</v>
      </c>
      <c r="L7981" s="236">
        <v>0</v>
      </c>
      <c r="M7981" s="236">
        <v>0</v>
      </c>
      <c r="N7981" s="236">
        <v>0</v>
      </c>
      <c r="O7981" s="236">
        <v>0</v>
      </c>
      <c r="P7981" s="236">
        <v>0</v>
      </c>
      <c r="Q7981" s="236">
        <v>0</v>
      </c>
      <c r="R7981" s="16">
        <f t="shared" si="22"/>
        <v>113080.24</v>
      </c>
      <c r="S7981" s="236">
        <v>49</v>
      </c>
      <c r="T7981" s="387" t="s">
        <v>9133</v>
      </c>
      <c r="U7981" s="236" t="s">
        <v>83</v>
      </c>
      <c r="V7981" s="388" t="s">
        <v>199</v>
      </c>
    </row>
    <row r="7982" spans="1:22" s="1" customFormat="1" ht="56.25" x14ac:dyDescent="0.3">
      <c r="A7982" s="16">
        <v>7977</v>
      </c>
      <c r="B7982" s="236" t="s">
        <v>17808</v>
      </c>
      <c r="C7982" s="236" t="s">
        <v>17810</v>
      </c>
      <c r="D7982" s="236" t="s">
        <v>17811</v>
      </c>
      <c r="E7982" s="236" t="s">
        <v>17812</v>
      </c>
      <c r="F7982" s="236"/>
      <c r="G7982" s="236" t="s">
        <v>281</v>
      </c>
      <c r="H7982" s="513">
        <v>66400.639999999999</v>
      </c>
      <c r="I7982" s="513">
        <v>32</v>
      </c>
      <c r="J7982" s="236">
        <v>0</v>
      </c>
      <c r="K7982" s="236">
        <v>0</v>
      </c>
      <c r="L7982" s="236">
        <v>0</v>
      </c>
      <c r="M7982" s="236">
        <v>0</v>
      </c>
      <c r="N7982" s="236">
        <v>0</v>
      </c>
      <c r="O7982" s="236">
        <v>0</v>
      </c>
      <c r="P7982" s="236">
        <v>0</v>
      </c>
      <c r="Q7982" s="236">
        <v>0</v>
      </c>
      <c r="R7982" s="16">
        <f t="shared" si="22"/>
        <v>66400.639999999999</v>
      </c>
      <c r="S7982" s="236">
        <v>32</v>
      </c>
      <c r="T7982" s="387" t="s">
        <v>9133</v>
      </c>
      <c r="U7982" s="236" t="s">
        <v>83</v>
      </c>
      <c r="V7982" s="388" t="s">
        <v>199</v>
      </c>
    </row>
    <row r="7983" spans="1:22" s="1" customFormat="1" ht="56.25" x14ac:dyDescent="0.3">
      <c r="A7983" s="16">
        <v>7978</v>
      </c>
      <c r="B7983" s="236" t="s">
        <v>1144</v>
      </c>
      <c r="C7983" s="236" t="s">
        <v>10934</v>
      </c>
      <c r="D7983" s="236" t="s">
        <v>10935</v>
      </c>
      <c r="E7983" s="236" t="s">
        <v>17813</v>
      </c>
      <c r="F7983" s="236"/>
      <c r="G7983" s="236" t="s">
        <v>24</v>
      </c>
      <c r="H7983" s="513">
        <v>275400</v>
      </c>
      <c r="I7983" s="513">
        <v>400</v>
      </c>
      <c r="J7983" s="236">
        <v>0</v>
      </c>
      <c r="K7983" s="236">
        <v>0</v>
      </c>
      <c r="L7983" s="236">
        <v>0</v>
      </c>
      <c r="M7983" s="236">
        <v>0</v>
      </c>
      <c r="N7983" s="236">
        <v>0</v>
      </c>
      <c r="O7983" s="236">
        <v>0</v>
      </c>
      <c r="P7983" s="236">
        <v>0</v>
      </c>
      <c r="Q7983" s="236">
        <v>0</v>
      </c>
      <c r="R7983" s="16">
        <f t="shared" si="22"/>
        <v>275400</v>
      </c>
      <c r="S7983" s="236">
        <v>400</v>
      </c>
      <c r="T7983" s="387" t="s">
        <v>9133</v>
      </c>
      <c r="U7983" s="236" t="s">
        <v>11267</v>
      </c>
      <c r="V7983" s="388" t="s">
        <v>199</v>
      </c>
    </row>
    <row r="7984" spans="1:22" s="1" customFormat="1" ht="56.25" x14ac:dyDescent="0.3">
      <c r="A7984" s="16">
        <v>7979</v>
      </c>
      <c r="B7984" s="236" t="s">
        <v>2391</v>
      </c>
      <c r="C7984" s="236" t="s">
        <v>2392</v>
      </c>
      <c r="D7984" s="236" t="s">
        <v>2393</v>
      </c>
      <c r="E7984" s="236" t="s">
        <v>17814</v>
      </c>
      <c r="F7984" s="236"/>
      <c r="G7984" s="236" t="s">
        <v>24</v>
      </c>
      <c r="H7984" s="513">
        <v>96894</v>
      </c>
      <c r="I7984" s="513">
        <v>120</v>
      </c>
      <c r="J7984" s="236">
        <v>0</v>
      </c>
      <c r="K7984" s="236">
        <v>0</v>
      </c>
      <c r="L7984" s="236">
        <v>0</v>
      </c>
      <c r="M7984" s="236">
        <v>0</v>
      </c>
      <c r="N7984" s="236">
        <v>0</v>
      </c>
      <c r="O7984" s="236">
        <v>0</v>
      </c>
      <c r="P7984" s="236">
        <v>0</v>
      </c>
      <c r="Q7984" s="236">
        <v>0</v>
      </c>
      <c r="R7984" s="16">
        <f t="shared" ref="R7984:R8047" si="23">H7984+J7984+L7984+N7984+P7984</f>
        <v>96894</v>
      </c>
      <c r="S7984" s="236">
        <v>120</v>
      </c>
      <c r="T7984" s="387" t="s">
        <v>9133</v>
      </c>
      <c r="U7984" s="236" t="s">
        <v>11267</v>
      </c>
      <c r="V7984" s="388" t="s">
        <v>199</v>
      </c>
    </row>
    <row r="7985" spans="1:22" s="1" customFormat="1" ht="56.25" x14ac:dyDescent="0.3">
      <c r="A7985" s="16">
        <v>7980</v>
      </c>
      <c r="B7985" s="236" t="s">
        <v>2391</v>
      </c>
      <c r="C7985" s="236" t="s">
        <v>2392</v>
      </c>
      <c r="D7985" s="236" t="s">
        <v>2393</v>
      </c>
      <c r="E7985" s="236" t="s">
        <v>17814</v>
      </c>
      <c r="F7985" s="236"/>
      <c r="G7985" s="236" t="s">
        <v>24</v>
      </c>
      <c r="H7985" s="513">
        <v>40372.5</v>
      </c>
      <c r="I7985" s="513">
        <v>50</v>
      </c>
      <c r="J7985" s="236">
        <v>0</v>
      </c>
      <c r="K7985" s="236">
        <v>0</v>
      </c>
      <c r="L7985" s="236">
        <v>0</v>
      </c>
      <c r="M7985" s="236">
        <v>0</v>
      </c>
      <c r="N7985" s="236">
        <v>0</v>
      </c>
      <c r="O7985" s="236">
        <v>0</v>
      </c>
      <c r="P7985" s="236">
        <v>0</v>
      </c>
      <c r="Q7985" s="236">
        <v>0</v>
      </c>
      <c r="R7985" s="16">
        <f t="shared" si="23"/>
        <v>40372.5</v>
      </c>
      <c r="S7985" s="236">
        <v>50</v>
      </c>
      <c r="T7985" s="387" t="s">
        <v>9133</v>
      </c>
      <c r="U7985" s="236" t="s">
        <v>11267</v>
      </c>
      <c r="V7985" s="388" t="s">
        <v>199</v>
      </c>
    </row>
    <row r="7986" spans="1:22" s="1" customFormat="1" ht="56.25" x14ac:dyDescent="0.3">
      <c r="A7986" s="16">
        <v>7981</v>
      </c>
      <c r="B7986" s="236" t="s">
        <v>2391</v>
      </c>
      <c r="C7986" s="236" t="s">
        <v>2392</v>
      </c>
      <c r="D7986" s="236" t="s">
        <v>2393</v>
      </c>
      <c r="E7986" s="236" t="s">
        <v>17814</v>
      </c>
      <c r="F7986" s="236"/>
      <c r="G7986" s="236" t="s">
        <v>24</v>
      </c>
      <c r="H7986" s="513">
        <v>161490</v>
      </c>
      <c r="I7986" s="513">
        <v>200</v>
      </c>
      <c r="J7986" s="236">
        <v>0</v>
      </c>
      <c r="K7986" s="236">
        <v>0</v>
      </c>
      <c r="L7986" s="236">
        <v>0</v>
      </c>
      <c r="M7986" s="236">
        <v>0</v>
      </c>
      <c r="N7986" s="236">
        <v>0</v>
      </c>
      <c r="O7986" s="236">
        <v>0</v>
      </c>
      <c r="P7986" s="236">
        <v>0</v>
      </c>
      <c r="Q7986" s="236">
        <v>0</v>
      </c>
      <c r="R7986" s="16">
        <f t="shared" si="23"/>
        <v>161490</v>
      </c>
      <c r="S7986" s="236">
        <v>200</v>
      </c>
      <c r="T7986" s="387" t="s">
        <v>9133</v>
      </c>
      <c r="U7986" s="236" t="s">
        <v>11267</v>
      </c>
      <c r="V7986" s="388" t="s">
        <v>199</v>
      </c>
    </row>
    <row r="7987" spans="1:22" s="1" customFormat="1" ht="56.25" x14ac:dyDescent="0.3">
      <c r="A7987" s="16">
        <v>7982</v>
      </c>
      <c r="B7987" s="236" t="s">
        <v>2391</v>
      </c>
      <c r="C7987" s="236" t="s">
        <v>2392</v>
      </c>
      <c r="D7987" s="236" t="s">
        <v>2393</v>
      </c>
      <c r="E7987" s="236" t="s">
        <v>17814</v>
      </c>
      <c r="F7987" s="236"/>
      <c r="G7987" s="236" t="s">
        <v>24</v>
      </c>
      <c r="H7987" s="513">
        <v>161490</v>
      </c>
      <c r="I7987" s="513">
        <v>200</v>
      </c>
      <c r="J7987" s="236">
        <v>0</v>
      </c>
      <c r="K7987" s="236">
        <v>0</v>
      </c>
      <c r="L7987" s="236">
        <v>0</v>
      </c>
      <c r="M7987" s="236">
        <v>0</v>
      </c>
      <c r="N7987" s="236">
        <v>0</v>
      </c>
      <c r="O7987" s="236">
        <v>0</v>
      </c>
      <c r="P7987" s="236">
        <v>0</v>
      </c>
      <c r="Q7987" s="236">
        <v>0</v>
      </c>
      <c r="R7987" s="16">
        <f t="shared" si="23"/>
        <v>161490</v>
      </c>
      <c r="S7987" s="236">
        <v>200</v>
      </c>
      <c r="T7987" s="387" t="s">
        <v>9133</v>
      </c>
      <c r="U7987" s="236" t="s">
        <v>11267</v>
      </c>
      <c r="V7987" s="388" t="s">
        <v>199</v>
      </c>
    </row>
    <row r="7988" spans="1:22" s="1" customFormat="1" ht="56.25" x14ac:dyDescent="0.3">
      <c r="A7988" s="16">
        <v>7983</v>
      </c>
      <c r="B7988" s="236" t="s">
        <v>326</v>
      </c>
      <c r="C7988" s="236" t="s">
        <v>17815</v>
      </c>
      <c r="D7988" s="236" t="s">
        <v>17816</v>
      </c>
      <c r="E7988" s="236" t="s">
        <v>17817</v>
      </c>
      <c r="F7988" s="236"/>
      <c r="G7988" s="236" t="s">
        <v>24</v>
      </c>
      <c r="H7988" s="513">
        <v>117784.8</v>
      </c>
      <c r="I7988" s="513">
        <v>91.2</v>
      </c>
      <c r="J7988" s="236">
        <v>0</v>
      </c>
      <c r="K7988" s="236">
        <v>0</v>
      </c>
      <c r="L7988" s="236">
        <v>0</v>
      </c>
      <c r="M7988" s="236">
        <v>0</v>
      </c>
      <c r="N7988" s="236">
        <v>0</v>
      </c>
      <c r="O7988" s="236">
        <v>0</v>
      </c>
      <c r="P7988" s="236">
        <v>0</v>
      </c>
      <c r="Q7988" s="236">
        <v>0</v>
      </c>
      <c r="R7988" s="16">
        <f t="shared" si="23"/>
        <v>117784.8</v>
      </c>
      <c r="S7988" s="236">
        <v>91.2</v>
      </c>
      <c r="T7988" s="387" t="s">
        <v>9133</v>
      </c>
      <c r="U7988" s="236" t="s">
        <v>11267</v>
      </c>
      <c r="V7988" s="388" t="s">
        <v>199</v>
      </c>
    </row>
    <row r="7989" spans="1:22" s="1" customFormat="1" ht="56.25" x14ac:dyDescent="0.3">
      <c r="A7989" s="16">
        <v>7984</v>
      </c>
      <c r="B7989" s="236" t="s">
        <v>3231</v>
      </c>
      <c r="C7989" s="236" t="s">
        <v>5645</v>
      </c>
      <c r="D7989" s="236" t="s">
        <v>5646</v>
      </c>
      <c r="E7989" s="236" t="s">
        <v>17818</v>
      </c>
      <c r="F7989" s="236"/>
      <c r="G7989" s="236" t="s">
        <v>1664</v>
      </c>
      <c r="H7989" s="513">
        <v>16642.5</v>
      </c>
      <c r="I7989" s="513">
        <v>10</v>
      </c>
      <c r="J7989" s="236">
        <v>0</v>
      </c>
      <c r="K7989" s="236">
        <v>0</v>
      </c>
      <c r="L7989" s="236">
        <v>0</v>
      </c>
      <c r="M7989" s="236">
        <v>0</v>
      </c>
      <c r="N7989" s="236">
        <v>0</v>
      </c>
      <c r="O7989" s="236">
        <v>0</v>
      </c>
      <c r="P7989" s="236">
        <v>0</v>
      </c>
      <c r="Q7989" s="236">
        <v>0</v>
      </c>
      <c r="R7989" s="16">
        <f t="shared" si="23"/>
        <v>16642.5</v>
      </c>
      <c r="S7989" s="236">
        <v>10</v>
      </c>
      <c r="T7989" s="387" t="s">
        <v>9133</v>
      </c>
      <c r="U7989" s="236" t="s">
        <v>11267</v>
      </c>
      <c r="V7989" s="388" t="s">
        <v>199</v>
      </c>
    </row>
    <row r="7990" spans="1:22" s="1" customFormat="1" ht="56.25" x14ac:dyDescent="0.3">
      <c r="A7990" s="16">
        <v>7985</v>
      </c>
      <c r="B7990" s="236" t="s">
        <v>194</v>
      </c>
      <c r="C7990" s="236" t="s">
        <v>17819</v>
      </c>
      <c r="D7990" s="236" t="s">
        <v>17820</v>
      </c>
      <c r="E7990" s="236" t="s">
        <v>17821</v>
      </c>
      <c r="F7990" s="236"/>
      <c r="G7990" s="236" t="s">
        <v>24</v>
      </c>
      <c r="H7990" s="513">
        <v>297676.40000000002</v>
      </c>
      <c r="I7990" s="513">
        <v>280</v>
      </c>
      <c r="J7990" s="236">
        <v>0</v>
      </c>
      <c r="K7990" s="236">
        <v>0</v>
      </c>
      <c r="L7990" s="236">
        <v>0</v>
      </c>
      <c r="M7990" s="236">
        <v>0</v>
      </c>
      <c r="N7990" s="236">
        <v>0</v>
      </c>
      <c r="O7990" s="236">
        <v>0</v>
      </c>
      <c r="P7990" s="236">
        <v>0</v>
      </c>
      <c r="Q7990" s="236">
        <v>0</v>
      </c>
      <c r="R7990" s="16">
        <f t="shared" si="23"/>
        <v>297676.40000000002</v>
      </c>
      <c r="S7990" s="236">
        <v>280</v>
      </c>
      <c r="T7990" s="387" t="s">
        <v>9133</v>
      </c>
      <c r="U7990" s="236" t="s">
        <v>11267</v>
      </c>
      <c r="V7990" s="388" t="s">
        <v>199</v>
      </c>
    </row>
    <row r="7991" spans="1:22" s="1" customFormat="1" ht="56.25" x14ac:dyDescent="0.3">
      <c r="A7991" s="16">
        <v>7986</v>
      </c>
      <c r="B7991" s="236" t="s">
        <v>194</v>
      </c>
      <c r="C7991" s="236" t="s">
        <v>3793</v>
      </c>
      <c r="D7991" s="236" t="s">
        <v>3794</v>
      </c>
      <c r="E7991" s="236" t="s">
        <v>17822</v>
      </c>
      <c r="F7991" s="236"/>
      <c r="G7991" s="236" t="s">
        <v>24</v>
      </c>
      <c r="H7991" s="513">
        <v>346500</v>
      </c>
      <c r="I7991" s="513">
        <v>300</v>
      </c>
      <c r="J7991" s="236">
        <v>0</v>
      </c>
      <c r="K7991" s="236">
        <v>0</v>
      </c>
      <c r="L7991" s="236">
        <v>0</v>
      </c>
      <c r="M7991" s="236">
        <v>0</v>
      </c>
      <c r="N7991" s="236">
        <v>0</v>
      </c>
      <c r="O7991" s="236">
        <v>0</v>
      </c>
      <c r="P7991" s="236">
        <v>0</v>
      </c>
      <c r="Q7991" s="236">
        <v>0</v>
      </c>
      <c r="R7991" s="16">
        <f t="shared" si="23"/>
        <v>346500</v>
      </c>
      <c r="S7991" s="236">
        <v>300</v>
      </c>
      <c r="T7991" s="387" t="s">
        <v>9133</v>
      </c>
      <c r="U7991" s="236" t="s">
        <v>11267</v>
      </c>
      <c r="V7991" s="388" t="s">
        <v>199</v>
      </c>
    </row>
    <row r="7992" spans="1:22" s="1" customFormat="1" ht="56.25" x14ac:dyDescent="0.3">
      <c r="A7992" s="16">
        <v>7987</v>
      </c>
      <c r="B7992" s="236" t="s">
        <v>194</v>
      </c>
      <c r="C7992" s="236" t="s">
        <v>3097</v>
      </c>
      <c r="D7992" s="236" t="s">
        <v>3098</v>
      </c>
      <c r="E7992" s="236" t="s">
        <v>17823</v>
      </c>
      <c r="F7992" s="236"/>
      <c r="G7992" s="236" t="s">
        <v>24</v>
      </c>
      <c r="H7992" s="513">
        <v>346500</v>
      </c>
      <c r="I7992" s="513">
        <v>300</v>
      </c>
      <c r="J7992" s="236">
        <v>0</v>
      </c>
      <c r="K7992" s="236">
        <v>0</v>
      </c>
      <c r="L7992" s="236">
        <v>0</v>
      </c>
      <c r="M7992" s="236">
        <v>0</v>
      </c>
      <c r="N7992" s="236">
        <v>0</v>
      </c>
      <c r="O7992" s="236">
        <v>0</v>
      </c>
      <c r="P7992" s="236">
        <v>0</v>
      </c>
      <c r="Q7992" s="236">
        <v>0</v>
      </c>
      <c r="R7992" s="16">
        <f t="shared" si="23"/>
        <v>346500</v>
      </c>
      <c r="S7992" s="236">
        <v>300</v>
      </c>
      <c r="T7992" s="387" t="s">
        <v>9133</v>
      </c>
      <c r="U7992" s="236" t="s">
        <v>11267</v>
      </c>
      <c r="V7992" s="388" t="s">
        <v>199</v>
      </c>
    </row>
    <row r="7993" spans="1:22" s="1" customFormat="1" ht="56.25" x14ac:dyDescent="0.3">
      <c r="A7993" s="16">
        <v>7988</v>
      </c>
      <c r="B7993" s="236" t="s">
        <v>2848</v>
      </c>
      <c r="C7993" s="236" t="s">
        <v>5219</v>
      </c>
      <c r="D7993" s="236" t="s">
        <v>5220</v>
      </c>
      <c r="E7993" s="236" t="s">
        <v>17824</v>
      </c>
      <c r="F7993" s="236"/>
      <c r="G7993" s="236" t="s">
        <v>1664</v>
      </c>
      <c r="H7993" s="513">
        <v>99750</v>
      </c>
      <c r="I7993" s="513">
        <v>100</v>
      </c>
      <c r="J7993" s="236">
        <v>0</v>
      </c>
      <c r="K7993" s="236">
        <v>0</v>
      </c>
      <c r="L7993" s="236">
        <v>0</v>
      </c>
      <c r="M7993" s="236">
        <v>0</v>
      </c>
      <c r="N7993" s="236">
        <v>0</v>
      </c>
      <c r="O7993" s="236">
        <v>0</v>
      </c>
      <c r="P7993" s="236">
        <v>0</v>
      </c>
      <c r="Q7993" s="236">
        <v>0</v>
      </c>
      <c r="R7993" s="16">
        <f t="shared" si="23"/>
        <v>99750</v>
      </c>
      <c r="S7993" s="236">
        <v>100</v>
      </c>
      <c r="T7993" s="387" t="s">
        <v>9133</v>
      </c>
      <c r="U7993" s="236" t="s">
        <v>83</v>
      </c>
      <c r="V7993" s="388" t="s">
        <v>199</v>
      </c>
    </row>
    <row r="7994" spans="1:22" s="1" customFormat="1" ht="56.25" x14ac:dyDescent="0.3">
      <c r="A7994" s="16">
        <v>7989</v>
      </c>
      <c r="B7994" s="236" t="s">
        <v>11286</v>
      </c>
      <c r="C7994" s="236" t="s">
        <v>11369</v>
      </c>
      <c r="D7994" s="236" t="s">
        <v>9904</v>
      </c>
      <c r="E7994" s="236" t="s">
        <v>17825</v>
      </c>
      <c r="F7994" s="236"/>
      <c r="G7994" s="236" t="s">
        <v>1493</v>
      </c>
      <c r="H7994" s="513">
        <v>80325</v>
      </c>
      <c r="I7994" s="513">
        <v>150</v>
      </c>
      <c r="J7994" s="236">
        <v>0</v>
      </c>
      <c r="K7994" s="236">
        <v>0</v>
      </c>
      <c r="L7994" s="236">
        <v>0</v>
      </c>
      <c r="M7994" s="236">
        <v>0</v>
      </c>
      <c r="N7994" s="236">
        <v>0</v>
      </c>
      <c r="O7994" s="236">
        <v>0</v>
      </c>
      <c r="P7994" s="236">
        <v>0</v>
      </c>
      <c r="Q7994" s="236">
        <v>0</v>
      </c>
      <c r="R7994" s="16">
        <f t="shared" si="23"/>
        <v>80325</v>
      </c>
      <c r="S7994" s="236">
        <v>150</v>
      </c>
      <c r="T7994" s="387" t="s">
        <v>9133</v>
      </c>
      <c r="U7994" s="236" t="s">
        <v>11267</v>
      </c>
      <c r="V7994" s="388" t="s">
        <v>199</v>
      </c>
    </row>
    <row r="7995" spans="1:22" s="1" customFormat="1" ht="56.25" x14ac:dyDescent="0.3">
      <c r="A7995" s="16">
        <v>7990</v>
      </c>
      <c r="B7995" s="236" t="s">
        <v>11286</v>
      </c>
      <c r="C7995" s="236" t="s">
        <v>11369</v>
      </c>
      <c r="D7995" s="236" t="s">
        <v>9904</v>
      </c>
      <c r="E7995" s="236" t="s">
        <v>17826</v>
      </c>
      <c r="F7995" s="236"/>
      <c r="G7995" s="236" t="s">
        <v>1493</v>
      </c>
      <c r="H7995" s="513">
        <v>80325</v>
      </c>
      <c r="I7995" s="513">
        <v>150</v>
      </c>
      <c r="J7995" s="236">
        <v>0</v>
      </c>
      <c r="K7995" s="236">
        <v>0</v>
      </c>
      <c r="L7995" s="236">
        <v>0</v>
      </c>
      <c r="M7995" s="236">
        <v>0</v>
      </c>
      <c r="N7995" s="236">
        <v>0</v>
      </c>
      <c r="O7995" s="236">
        <v>0</v>
      </c>
      <c r="P7995" s="236">
        <v>0</v>
      </c>
      <c r="Q7995" s="236">
        <v>0</v>
      </c>
      <c r="R7995" s="16">
        <f t="shared" si="23"/>
        <v>80325</v>
      </c>
      <c r="S7995" s="236">
        <v>150</v>
      </c>
      <c r="T7995" s="387" t="s">
        <v>9133</v>
      </c>
      <c r="U7995" s="236" t="s">
        <v>11267</v>
      </c>
      <c r="V7995" s="388" t="s">
        <v>199</v>
      </c>
    </row>
    <row r="7996" spans="1:22" s="1" customFormat="1" ht="56.25" x14ac:dyDescent="0.3">
      <c r="A7996" s="16">
        <v>7991</v>
      </c>
      <c r="B7996" s="236" t="s">
        <v>11286</v>
      </c>
      <c r="C7996" s="236" t="s">
        <v>11369</v>
      </c>
      <c r="D7996" s="236" t="s">
        <v>9904</v>
      </c>
      <c r="E7996" s="236" t="s">
        <v>17827</v>
      </c>
      <c r="F7996" s="236"/>
      <c r="G7996" s="236" t="s">
        <v>1493</v>
      </c>
      <c r="H7996" s="513">
        <v>80325</v>
      </c>
      <c r="I7996" s="513">
        <v>150</v>
      </c>
      <c r="J7996" s="236">
        <v>0</v>
      </c>
      <c r="K7996" s="236">
        <v>0</v>
      </c>
      <c r="L7996" s="236">
        <v>0</v>
      </c>
      <c r="M7996" s="236">
        <v>0</v>
      </c>
      <c r="N7996" s="236">
        <v>0</v>
      </c>
      <c r="O7996" s="236">
        <v>0</v>
      </c>
      <c r="P7996" s="236">
        <v>0</v>
      </c>
      <c r="Q7996" s="236">
        <v>0</v>
      </c>
      <c r="R7996" s="16">
        <f t="shared" si="23"/>
        <v>80325</v>
      </c>
      <c r="S7996" s="236">
        <v>150</v>
      </c>
      <c r="T7996" s="387" t="s">
        <v>9133</v>
      </c>
      <c r="U7996" s="236" t="s">
        <v>11267</v>
      </c>
      <c r="V7996" s="388" t="s">
        <v>199</v>
      </c>
    </row>
    <row r="7997" spans="1:22" s="1" customFormat="1" ht="56.25" x14ac:dyDescent="0.3">
      <c r="A7997" s="16">
        <v>7992</v>
      </c>
      <c r="B7997" s="236" t="s">
        <v>11286</v>
      </c>
      <c r="C7997" s="236" t="s">
        <v>11369</v>
      </c>
      <c r="D7997" s="236" t="s">
        <v>9904</v>
      </c>
      <c r="E7997" s="236" t="s">
        <v>17828</v>
      </c>
      <c r="F7997" s="236"/>
      <c r="G7997" s="236" t="s">
        <v>1493</v>
      </c>
      <c r="H7997" s="513">
        <v>80325</v>
      </c>
      <c r="I7997" s="513">
        <v>150</v>
      </c>
      <c r="J7997" s="236">
        <v>0</v>
      </c>
      <c r="K7997" s="236">
        <v>0</v>
      </c>
      <c r="L7997" s="236">
        <v>0</v>
      </c>
      <c r="M7997" s="236">
        <v>0</v>
      </c>
      <c r="N7997" s="236">
        <v>0</v>
      </c>
      <c r="O7997" s="236">
        <v>0</v>
      </c>
      <c r="P7997" s="236">
        <v>0</v>
      </c>
      <c r="Q7997" s="236">
        <v>0</v>
      </c>
      <c r="R7997" s="16">
        <f t="shared" si="23"/>
        <v>80325</v>
      </c>
      <c r="S7997" s="236">
        <v>150</v>
      </c>
      <c r="T7997" s="387" t="s">
        <v>9133</v>
      </c>
      <c r="U7997" s="236" t="s">
        <v>11267</v>
      </c>
      <c r="V7997" s="388" t="s">
        <v>199</v>
      </c>
    </row>
    <row r="7998" spans="1:22" s="1" customFormat="1" ht="56.25" x14ac:dyDescent="0.3">
      <c r="A7998" s="16">
        <v>7993</v>
      </c>
      <c r="B7998" s="236" t="s">
        <v>11286</v>
      </c>
      <c r="C7998" s="236" t="s">
        <v>11369</v>
      </c>
      <c r="D7998" s="236" t="s">
        <v>9904</v>
      </c>
      <c r="E7998" s="236" t="s">
        <v>17829</v>
      </c>
      <c r="F7998" s="236"/>
      <c r="G7998" s="236" t="s">
        <v>1493</v>
      </c>
      <c r="H7998" s="513">
        <v>80325</v>
      </c>
      <c r="I7998" s="513">
        <v>150</v>
      </c>
      <c r="J7998" s="236">
        <v>0</v>
      </c>
      <c r="K7998" s="236">
        <v>0</v>
      </c>
      <c r="L7998" s="236">
        <v>0</v>
      </c>
      <c r="M7998" s="236">
        <v>0</v>
      </c>
      <c r="N7998" s="236">
        <v>0</v>
      </c>
      <c r="O7998" s="236">
        <v>0</v>
      </c>
      <c r="P7998" s="236">
        <v>0</v>
      </c>
      <c r="Q7998" s="236">
        <v>0</v>
      </c>
      <c r="R7998" s="16">
        <f t="shared" si="23"/>
        <v>80325</v>
      </c>
      <c r="S7998" s="236">
        <v>150</v>
      </c>
      <c r="T7998" s="387" t="s">
        <v>9133</v>
      </c>
      <c r="U7998" s="236" t="s">
        <v>11267</v>
      </c>
      <c r="V7998" s="388" t="s">
        <v>199</v>
      </c>
    </row>
    <row r="7999" spans="1:22" s="1" customFormat="1" ht="56.25" x14ac:dyDescent="0.3">
      <c r="A7999" s="16">
        <v>7994</v>
      </c>
      <c r="B7999" s="236" t="s">
        <v>538</v>
      </c>
      <c r="C7999" s="236" t="s">
        <v>1866</v>
      </c>
      <c r="D7999" s="236" t="s">
        <v>1867</v>
      </c>
      <c r="E7999" s="236" t="s">
        <v>17830</v>
      </c>
      <c r="F7999" s="236"/>
      <c r="G7999" s="236" t="s">
        <v>1664</v>
      </c>
      <c r="H7999" s="513">
        <v>5582.1</v>
      </c>
      <c r="I7999" s="513">
        <v>6</v>
      </c>
      <c r="J7999" s="236">
        <v>0</v>
      </c>
      <c r="K7999" s="236">
        <v>0</v>
      </c>
      <c r="L7999" s="236">
        <v>0</v>
      </c>
      <c r="M7999" s="236">
        <v>0</v>
      </c>
      <c r="N7999" s="236">
        <v>0</v>
      </c>
      <c r="O7999" s="236">
        <v>0</v>
      </c>
      <c r="P7999" s="236">
        <v>0</v>
      </c>
      <c r="Q7999" s="236">
        <v>0</v>
      </c>
      <c r="R7999" s="16">
        <f t="shared" si="23"/>
        <v>5582.1</v>
      </c>
      <c r="S7999" s="236">
        <v>6</v>
      </c>
      <c r="T7999" s="387" t="s">
        <v>9133</v>
      </c>
      <c r="U7999" s="236" t="s">
        <v>11267</v>
      </c>
      <c r="V7999" s="388" t="s">
        <v>199</v>
      </c>
    </row>
    <row r="8000" spans="1:22" s="1" customFormat="1" ht="56.25" x14ac:dyDescent="0.3">
      <c r="A8000" s="16">
        <v>7995</v>
      </c>
      <c r="B8000" s="236" t="s">
        <v>538</v>
      </c>
      <c r="C8000" s="236" t="s">
        <v>539</v>
      </c>
      <c r="D8000" s="236" t="s">
        <v>540</v>
      </c>
      <c r="E8000" s="236" t="s">
        <v>17831</v>
      </c>
      <c r="F8000" s="236"/>
      <c r="G8000" s="236" t="s">
        <v>1664</v>
      </c>
      <c r="H8000" s="513">
        <v>12499.5</v>
      </c>
      <c r="I8000" s="513">
        <v>15</v>
      </c>
      <c r="J8000" s="236">
        <v>0</v>
      </c>
      <c r="K8000" s="236">
        <v>0</v>
      </c>
      <c r="L8000" s="236">
        <v>0</v>
      </c>
      <c r="M8000" s="236">
        <v>0</v>
      </c>
      <c r="N8000" s="236">
        <v>0</v>
      </c>
      <c r="O8000" s="236">
        <v>0</v>
      </c>
      <c r="P8000" s="236">
        <v>0</v>
      </c>
      <c r="Q8000" s="236">
        <v>0</v>
      </c>
      <c r="R8000" s="16">
        <f t="shared" si="23"/>
        <v>12499.5</v>
      </c>
      <c r="S8000" s="236">
        <v>15</v>
      </c>
      <c r="T8000" s="387" t="s">
        <v>9133</v>
      </c>
      <c r="U8000" s="236" t="s">
        <v>11267</v>
      </c>
      <c r="V8000" s="388" t="s">
        <v>199</v>
      </c>
    </row>
    <row r="8001" spans="1:22" s="1" customFormat="1" ht="56.25" x14ac:dyDescent="0.3">
      <c r="A8001" s="16">
        <v>7996</v>
      </c>
      <c r="B8001" s="236" t="s">
        <v>538</v>
      </c>
      <c r="C8001" s="236" t="s">
        <v>938</v>
      </c>
      <c r="D8001" s="236" t="s">
        <v>939</v>
      </c>
      <c r="E8001" s="236" t="s">
        <v>17832</v>
      </c>
      <c r="F8001" s="236"/>
      <c r="G8001" s="236" t="s">
        <v>1664</v>
      </c>
      <c r="H8001" s="513">
        <v>702.8</v>
      </c>
      <c r="I8001" s="513">
        <v>1</v>
      </c>
      <c r="J8001" s="236">
        <v>0</v>
      </c>
      <c r="K8001" s="236">
        <v>0</v>
      </c>
      <c r="L8001" s="236">
        <v>0</v>
      </c>
      <c r="M8001" s="236">
        <v>0</v>
      </c>
      <c r="N8001" s="236">
        <v>0</v>
      </c>
      <c r="O8001" s="236">
        <v>0</v>
      </c>
      <c r="P8001" s="236">
        <v>0</v>
      </c>
      <c r="Q8001" s="236">
        <v>0</v>
      </c>
      <c r="R8001" s="16">
        <f t="shared" si="23"/>
        <v>702.8</v>
      </c>
      <c r="S8001" s="236">
        <v>1</v>
      </c>
      <c r="T8001" s="387" t="s">
        <v>9133</v>
      </c>
      <c r="U8001" s="236" t="s">
        <v>11267</v>
      </c>
      <c r="V8001" s="388" t="s">
        <v>199</v>
      </c>
    </row>
    <row r="8002" spans="1:22" s="1" customFormat="1" ht="56.25" x14ac:dyDescent="0.3">
      <c r="A8002" s="16">
        <v>7997</v>
      </c>
      <c r="B8002" s="236" t="s">
        <v>538</v>
      </c>
      <c r="C8002" s="236" t="s">
        <v>938</v>
      </c>
      <c r="D8002" s="236" t="s">
        <v>939</v>
      </c>
      <c r="E8002" s="236" t="s">
        <v>17832</v>
      </c>
      <c r="F8002" s="236"/>
      <c r="G8002" s="236" t="s">
        <v>1664</v>
      </c>
      <c r="H8002" s="513">
        <v>1300.18</v>
      </c>
      <c r="I8002" s="513">
        <v>1.85</v>
      </c>
      <c r="J8002" s="236">
        <v>0</v>
      </c>
      <c r="K8002" s="236">
        <v>0</v>
      </c>
      <c r="L8002" s="236">
        <v>0</v>
      </c>
      <c r="M8002" s="236">
        <v>0</v>
      </c>
      <c r="N8002" s="236">
        <v>0</v>
      </c>
      <c r="O8002" s="236">
        <v>0</v>
      </c>
      <c r="P8002" s="236">
        <v>0</v>
      </c>
      <c r="Q8002" s="236">
        <v>0</v>
      </c>
      <c r="R8002" s="16">
        <f t="shared" si="23"/>
        <v>1300.18</v>
      </c>
      <c r="S8002" s="236">
        <v>1.85</v>
      </c>
      <c r="T8002" s="387" t="s">
        <v>9133</v>
      </c>
      <c r="U8002" s="236" t="s">
        <v>11267</v>
      </c>
      <c r="V8002" s="388" t="s">
        <v>199</v>
      </c>
    </row>
    <row r="8003" spans="1:22" s="1" customFormat="1" ht="56.25" x14ac:dyDescent="0.3">
      <c r="A8003" s="16">
        <v>7998</v>
      </c>
      <c r="B8003" s="236" t="s">
        <v>538</v>
      </c>
      <c r="C8003" s="236" t="s">
        <v>938</v>
      </c>
      <c r="D8003" s="236" t="s">
        <v>939</v>
      </c>
      <c r="E8003" s="236" t="s">
        <v>17832</v>
      </c>
      <c r="F8003" s="236"/>
      <c r="G8003" s="236" t="s">
        <v>1664</v>
      </c>
      <c r="H8003" s="513">
        <v>10542</v>
      </c>
      <c r="I8003" s="513">
        <v>15</v>
      </c>
      <c r="J8003" s="236">
        <v>0</v>
      </c>
      <c r="K8003" s="236">
        <v>0</v>
      </c>
      <c r="L8003" s="236">
        <v>0</v>
      </c>
      <c r="M8003" s="236">
        <v>0</v>
      </c>
      <c r="N8003" s="236">
        <v>0</v>
      </c>
      <c r="O8003" s="236">
        <v>0</v>
      </c>
      <c r="P8003" s="236">
        <v>0</v>
      </c>
      <c r="Q8003" s="236">
        <v>0</v>
      </c>
      <c r="R8003" s="16">
        <f t="shared" si="23"/>
        <v>10542</v>
      </c>
      <c r="S8003" s="236">
        <v>15</v>
      </c>
      <c r="T8003" s="387" t="s">
        <v>9133</v>
      </c>
      <c r="U8003" s="236" t="s">
        <v>11267</v>
      </c>
      <c r="V8003" s="388" t="s">
        <v>199</v>
      </c>
    </row>
    <row r="8004" spans="1:22" s="1" customFormat="1" ht="56.25" x14ac:dyDescent="0.3">
      <c r="A8004" s="16">
        <v>7999</v>
      </c>
      <c r="B8004" s="236" t="s">
        <v>538</v>
      </c>
      <c r="C8004" s="236" t="s">
        <v>938</v>
      </c>
      <c r="D8004" s="236" t="s">
        <v>939</v>
      </c>
      <c r="E8004" s="236" t="s">
        <v>17833</v>
      </c>
      <c r="F8004" s="236"/>
      <c r="G8004" s="236" t="s">
        <v>1664</v>
      </c>
      <c r="H8004" s="513">
        <v>10542</v>
      </c>
      <c r="I8004" s="513">
        <v>15</v>
      </c>
      <c r="J8004" s="236">
        <v>0</v>
      </c>
      <c r="K8004" s="236">
        <v>0</v>
      </c>
      <c r="L8004" s="236">
        <v>0</v>
      </c>
      <c r="M8004" s="236">
        <v>0</v>
      </c>
      <c r="N8004" s="236">
        <v>0</v>
      </c>
      <c r="O8004" s="236">
        <v>0</v>
      </c>
      <c r="P8004" s="236">
        <v>0</v>
      </c>
      <c r="Q8004" s="236">
        <v>0</v>
      </c>
      <c r="R8004" s="16">
        <f t="shared" si="23"/>
        <v>10542</v>
      </c>
      <c r="S8004" s="236">
        <v>15</v>
      </c>
      <c r="T8004" s="387" t="s">
        <v>9133</v>
      </c>
      <c r="U8004" s="236" t="s">
        <v>11267</v>
      </c>
      <c r="V8004" s="388" t="s">
        <v>199</v>
      </c>
    </row>
    <row r="8005" spans="1:22" s="1" customFormat="1" ht="56.25" x14ac:dyDescent="0.3">
      <c r="A8005" s="16">
        <v>8000</v>
      </c>
      <c r="B8005" s="236" t="s">
        <v>538</v>
      </c>
      <c r="C8005" s="236" t="s">
        <v>938</v>
      </c>
      <c r="D8005" s="236" t="s">
        <v>939</v>
      </c>
      <c r="E8005" s="236" t="s">
        <v>17834</v>
      </c>
      <c r="F8005" s="236"/>
      <c r="G8005" s="236" t="s">
        <v>1664</v>
      </c>
      <c r="H8005" s="513">
        <v>10542</v>
      </c>
      <c r="I8005" s="513">
        <v>15</v>
      </c>
      <c r="J8005" s="236">
        <v>0</v>
      </c>
      <c r="K8005" s="236">
        <v>0</v>
      </c>
      <c r="L8005" s="236">
        <v>0</v>
      </c>
      <c r="M8005" s="236">
        <v>0</v>
      </c>
      <c r="N8005" s="236">
        <v>0</v>
      </c>
      <c r="O8005" s="236">
        <v>0</v>
      </c>
      <c r="P8005" s="236">
        <v>0</v>
      </c>
      <c r="Q8005" s="236">
        <v>0</v>
      </c>
      <c r="R8005" s="16">
        <f t="shared" si="23"/>
        <v>10542</v>
      </c>
      <c r="S8005" s="236">
        <v>15</v>
      </c>
      <c r="T8005" s="387" t="s">
        <v>9133</v>
      </c>
      <c r="U8005" s="236" t="s">
        <v>11267</v>
      </c>
      <c r="V8005" s="388" t="s">
        <v>199</v>
      </c>
    </row>
    <row r="8006" spans="1:22" s="1" customFormat="1" ht="56.25" x14ac:dyDescent="0.3">
      <c r="A8006" s="16">
        <v>8001</v>
      </c>
      <c r="B8006" s="236" t="s">
        <v>538</v>
      </c>
      <c r="C8006" s="236" t="s">
        <v>4380</v>
      </c>
      <c r="D8006" s="236" t="s">
        <v>4381</v>
      </c>
      <c r="E8006" s="236" t="s">
        <v>17835</v>
      </c>
      <c r="F8006" s="236"/>
      <c r="G8006" s="236" t="s">
        <v>1664</v>
      </c>
      <c r="H8006" s="513">
        <v>1980.78</v>
      </c>
      <c r="I8006" s="513">
        <v>2</v>
      </c>
      <c r="J8006" s="236">
        <v>0</v>
      </c>
      <c r="K8006" s="236">
        <v>0</v>
      </c>
      <c r="L8006" s="236">
        <v>0</v>
      </c>
      <c r="M8006" s="236">
        <v>0</v>
      </c>
      <c r="N8006" s="236">
        <v>0</v>
      </c>
      <c r="O8006" s="236">
        <v>0</v>
      </c>
      <c r="P8006" s="236">
        <v>0</v>
      </c>
      <c r="Q8006" s="236">
        <v>0</v>
      </c>
      <c r="R8006" s="16">
        <f t="shared" si="23"/>
        <v>1980.78</v>
      </c>
      <c r="S8006" s="236">
        <v>2</v>
      </c>
      <c r="T8006" s="387" t="s">
        <v>9133</v>
      </c>
      <c r="U8006" s="236" t="s">
        <v>11267</v>
      </c>
      <c r="V8006" s="388" t="s">
        <v>199</v>
      </c>
    </row>
    <row r="8007" spans="1:22" s="1" customFormat="1" ht="56.25" x14ac:dyDescent="0.3">
      <c r="A8007" s="16">
        <v>8002</v>
      </c>
      <c r="B8007" s="236" t="s">
        <v>538</v>
      </c>
      <c r="C8007" s="236" t="s">
        <v>4380</v>
      </c>
      <c r="D8007" s="236" t="s">
        <v>4381</v>
      </c>
      <c r="E8007" s="236" t="s">
        <v>17835</v>
      </c>
      <c r="F8007" s="236"/>
      <c r="G8007" s="236" t="s">
        <v>1664</v>
      </c>
      <c r="H8007" s="513">
        <v>14855.85</v>
      </c>
      <c r="I8007" s="513">
        <v>15</v>
      </c>
      <c r="J8007" s="236">
        <v>0</v>
      </c>
      <c r="K8007" s="236">
        <v>0</v>
      </c>
      <c r="L8007" s="236">
        <v>0</v>
      </c>
      <c r="M8007" s="236">
        <v>0</v>
      </c>
      <c r="N8007" s="236">
        <v>0</v>
      </c>
      <c r="O8007" s="236">
        <v>0</v>
      </c>
      <c r="P8007" s="236">
        <v>0</v>
      </c>
      <c r="Q8007" s="236">
        <v>0</v>
      </c>
      <c r="R8007" s="16">
        <f t="shared" si="23"/>
        <v>14855.85</v>
      </c>
      <c r="S8007" s="236">
        <v>15</v>
      </c>
      <c r="T8007" s="387" t="s">
        <v>9133</v>
      </c>
      <c r="U8007" s="236" t="s">
        <v>11267</v>
      </c>
      <c r="V8007" s="388" t="s">
        <v>199</v>
      </c>
    </row>
    <row r="8008" spans="1:22" s="1" customFormat="1" ht="56.25" x14ac:dyDescent="0.3">
      <c r="A8008" s="16">
        <v>8003</v>
      </c>
      <c r="B8008" s="236" t="s">
        <v>17836</v>
      </c>
      <c r="C8008" s="236" t="s">
        <v>17837</v>
      </c>
      <c r="D8008" s="236" t="s">
        <v>17838</v>
      </c>
      <c r="E8008" s="236" t="s">
        <v>17839</v>
      </c>
      <c r="F8008" s="236"/>
      <c r="G8008" s="236" t="s">
        <v>281</v>
      </c>
      <c r="H8008" s="513">
        <v>756000</v>
      </c>
      <c r="I8008" s="513">
        <v>40</v>
      </c>
      <c r="J8008" s="236">
        <v>0</v>
      </c>
      <c r="K8008" s="236">
        <v>0</v>
      </c>
      <c r="L8008" s="236">
        <v>0</v>
      </c>
      <c r="M8008" s="236">
        <v>0</v>
      </c>
      <c r="N8008" s="236">
        <v>0</v>
      </c>
      <c r="O8008" s="236">
        <v>0</v>
      </c>
      <c r="P8008" s="236">
        <v>0</v>
      </c>
      <c r="Q8008" s="236">
        <v>0</v>
      </c>
      <c r="R8008" s="16">
        <f t="shared" si="23"/>
        <v>756000</v>
      </c>
      <c r="S8008" s="236">
        <v>40</v>
      </c>
      <c r="T8008" s="387" t="s">
        <v>9133</v>
      </c>
      <c r="U8008" s="236" t="s">
        <v>11267</v>
      </c>
      <c r="V8008" s="388" t="s">
        <v>199</v>
      </c>
    </row>
    <row r="8009" spans="1:22" s="1" customFormat="1" ht="56.25" x14ac:dyDescent="0.3">
      <c r="A8009" s="16">
        <v>8004</v>
      </c>
      <c r="B8009" s="236" t="s">
        <v>17840</v>
      </c>
      <c r="C8009" s="236" t="s">
        <v>17841</v>
      </c>
      <c r="D8009" s="236" t="s">
        <v>17842</v>
      </c>
      <c r="E8009" s="236" t="s">
        <v>17843</v>
      </c>
      <c r="F8009" s="236"/>
      <c r="G8009" s="236" t="s">
        <v>1664</v>
      </c>
      <c r="H8009" s="513">
        <v>204389.2</v>
      </c>
      <c r="I8009" s="513">
        <v>20</v>
      </c>
      <c r="J8009" s="236">
        <v>0</v>
      </c>
      <c r="K8009" s="236">
        <v>0</v>
      </c>
      <c r="L8009" s="236">
        <v>0</v>
      </c>
      <c r="M8009" s="236">
        <v>0</v>
      </c>
      <c r="N8009" s="236">
        <v>0</v>
      </c>
      <c r="O8009" s="236">
        <v>0</v>
      </c>
      <c r="P8009" s="236">
        <v>0</v>
      </c>
      <c r="Q8009" s="236">
        <v>0</v>
      </c>
      <c r="R8009" s="16">
        <f t="shared" si="23"/>
        <v>204389.2</v>
      </c>
      <c r="S8009" s="236">
        <v>20</v>
      </c>
      <c r="T8009" s="387" t="s">
        <v>9133</v>
      </c>
      <c r="U8009" s="236" t="s">
        <v>11267</v>
      </c>
      <c r="V8009" s="388" t="s">
        <v>199</v>
      </c>
    </row>
    <row r="8010" spans="1:22" s="1" customFormat="1" ht="56.25" x14ac:dyDescent="0.3">
      <c r="A8010" s="16">
        <v>8005</v>
      </c>
      <c r="B8010" s="236" t="s">
        <v>17844</v>
      </c>
      <c r="C8010" s="236" t="s">
        <v>17845</v>
      </c>
      <c r="D8010" s="236" t="s">
        <v>17846</v>
      </c>
      <c r="E8010" s="236" t="s">
        <v>17847</v>
      </c>
      <c r="F8010" s="236"/>
      <c r="G8010" s="236" t="s">
        <v>24</v>
      </c>
      <c r="H8010" s="513">
        <v>928.37</v>
      </c>
      <c r="I8010" s="513">
        <v>1.3</v>
      </c>
      <c r="J8010" s="236">
        <v>0</v>
      </c>
      <c r="K8010" s="236">
        <v>0</v>
      </c>
      <c r="L8010" s="236">
        <v>0</v>
      </c>
      <c r="M8010" s="236">
        <v>0</v>
      </c>
      <c r="N8010" s="236">
        <v>0</v>
      </c>
      <c r="O8010" s="236">
        <v>0</v>
      </c>
      <c r="P8010" s="236">
        <v>0</v>
      </c>
      <c r="Q8010" s="236">
        <v>0</v>
      </c>
      <c r="R8010" s="16">
        <f t="shared" si="23"/>
        <v>928.37</v>
      </c>
      <c r="S8010" s="236">
        <v>1.3</v>
      </c>
      <c r="T8010" s="387" t="s">
        <v>9133</v>
      </c>
      <c r="U8010" s="236" t="s">
        <v>83</v>
      </c>
      <c r="V8010" s="388" t="s">
        <v>199</v>
      </c>
    </row>
    <row r="8011" spans="1:22" s="1" customFormat="1" ht="56.25" x14ac:dyDescent="0.3">
      <c r="A8011" s="16">
        <v>8006</v>
      </c>
      <c r="B8011" s="236" t="s">
        <v>4662</v>
      </c>
      <c r="C8011" s="236" t="s">
        <v>17848</v>
      </c>
      <c r="D8011" s="236" t="s">
        <v>17849</v>
      </c>
      <c r="E8011" s="236" t="s">
        <v>17850</v>
      </c>
      <c r="F8011" s="236"/>
      <c r="G8011" s="236" t="s">
        <v>1493</v>
      </c>
      <c r="H8011" s="513">
        <v>177256</v>
      </c>
      <c r="I8011" s="513">
        <v>50</v>
      </c>
      <c r="J8011" s="236">
        <v>0</v>
      </c>
      <c r="K8011" s="236">
        <v>0</v>
      </c>
      <c r="L8011" s="236">
        <v>0</v>
      </c>
      <c r="M8011" s="236">
        <v>0</v>
      </c>
      <c r="N8011" s="236">
        <v>0</v>
      </c>
      <c r="O8011" s="236">
        <v>0</v>
      </c>
      <c r="P8011" s="236">
        <v>0</v>
      </c>
      <c r="Q8011" s="236">
        <v>0</v>
      </c>
      <c r="R8011" s="16">
        <f t="shared" si="23"/>
        <v>177256</v>
      </c>
      <c r="S8011" s="236">
        <v>50</v>
      </c>
      <c r="T8011" s="387" t="s">
        <v>9133</v>
      </c>
      <c r="U8011" s="236" t="s">
        <v>83</v>
      </c>
      <c r="V8011" s="388" t="s">
        <v>199</v>
      </c>
    </row>
    <row r="8012" spans="1:22" s="1" customFormat="1" ht="56.25" x14ac:dyDescent="0.3">
      <c r="A8012" s="16">
        <v>8007</v>
      </c>
      <c r="B8012" s="236" t="s">
        <v>17851</v>
      </c>
      <c r="C8012" s="236" t="s">
        <v>17852</v>
      </c>
      <c r="D8012" s="236" t="s">
        <v>17853</v>
      </c>
      <c r="E8012" s="236" t="s">
        <v>17854</v>
      </c>
      <c r="F8012" s="236"/>
      <c r="G8012" s="236" t="s">
        <v>1493</v>
      </c>
      <c r="H8012" s="513">
        <v>787500</v>
      </c>
      <c r="I8012" s="513">
        <v>1</v>
      </c>
      <c r="J8012" s="236">
        <v>0</v>
      </c>
      <c r="K8012" s="236">
        <v>0</v>
      </c>
      <c r="L8012" s="236">
        <v>0</v>
      </c>
      <c r="M8012" s="236">
        <v>0</v>
      </c>
      <c r="N8012" s="236">
        <v>0</v>
      </c>
      <c r="O8012" s="236">
        <v>0</v>
      </c>
      <c r="P8012" s="236">
        <v>0</v>
      </c>
      <c r="Q8012" s="236">
        <v>0</v>
      </c>
      <c r="R8012" s="16">
        <f t="shared" si="23"/>
        <v>787500</v>
      </c>
      <c r="S8012" s="236">
        <v>1</v>
      </c>
      <c r="T8012" s="387" t="s">
        <v>9133</v>
      </c>
      <c r="U8012" s="236" t="s">
        <v>1523</v>
      </c>
      <c r="V8012" s="388" t="s">
        <v>199</v>
      </c>
    </row>
    <row r="8013" spans="1:22" s="1" customFormat="1" ht="56.25" x14ac:dyDescent="0.3">
      <c r="A8013" s="16">
        <v>8008</v>
      </c>
      <c r="B8013" s="236" t="s">
        <v>17855</v>
      </c>
      <c r="C8013" s="236" t="s">
        <v>17856</v>
      </c>
      <c r="D8013" s="236" t="s">
        <v>17857</v>
      </c>
      <c r="E8013" s="236" t="s">
        <v>17858</v>
      </c>
      <c r="F8013" s="236"/>
      <c r="G8013" s="236" t="s">
        <v>1493</v>
      </c>
      <c r="H8013" s="513">
        <v>35667.53</v>
      </c>
      <c r="I8013" s="513">
        <v>1</v>
      </c>
      <c r="J8013" s="236">
        <v>0</v>
      </c>
      <c r="K8013" s="236">
        <v>0</v>
      </c>
      <c r="L8013" s="236">
        <v>0</v>
      </c>
      <c r="M8013" s="236">
        <v>0</v>
      </c>
      <c r="N8013" s="236">
        <v>0</v>
      </c>
      <c r="O8013" s="236">
        <v>0</v>
      </c>
      <c r="P8013" s="236">
        <v>0</v>
      </c>
      <c r="Q8013" s="236">
        <v>0</v>
      </c>
      <c r="R8013" s="16">
        <f t="shared" si="23"/>
        <v>35667.53</v>
      </c>
      <c r="S8013" s="236">
        <v>1</v>
      </c>
      <c r="T8013" s="387" t="s">
        <v>9133</v>
      </c>
      <c r="U8013" s="236" t="s">
        <v>83</v>
      </c>
      <c r="V8013" s="388" t="s">
        <v>199</v>
      </c>
    </row>
    <row r="8014" spans="1:22" s="1" customFormat="1" ht="56.25" x14ac:dyDescent="0.3">
      <c r="A8014" s="16">
        <v>8009</v>
      </c>
      <c r="B8014" s="236" t="s">
        <v>17855</v>
      </c>
      <c r="C8014" s="236" t="s">
        <v>17856</v>
      </c>
      <c r="D8014" s="236" t="s">
        <v>17857</v>
      </c>
      <c r="E8014" s="236" t="s">
        <v>17858</v>
      </c>
      <c r="F8014" s="236"/>
      <c r="G8014" s="236" t="s">
        <v>1493</v>
      </c>
      <c r="H8014" s="513">
        <v>35667.53</v>
      </c>
      <c r="I8014" s="513">
        <v>1</v>
      </c>
      <c r="J8014" s="236">
        <v>0</v>
      </c>
      <c r="K8014" s="236">
        <v>0</v>
      </c>
      <c r="L8014" s="236">
        <v>0</v>
      </c>
      <c r="M8014" s="236">
        <v>0</v>
      </c>
      <c r="N8014" s="236">
        <v>0</v>
      </c>
      <c r="O8014" s="236">
        <v>0</v>
      </c>
      <c r="P8014" s="236">
        <v>0</v>
      </c>
      <c r="Q8014" s="236">
        <v>0</v>
      </c>
      <c r="R8014" s="16">
        <f t="shared" si="23"/>
        <v>35667.53</v>
      </c>
      <c r="S8014" s="236">
        <v>1</v>
      </c>
      <c r="T8014" s="387" t="s">
        <v>9133</v>
      </c>
      <c r="U8014" s="236" t="s">
        <v>83</v>
      </c>
      <c r="V8014" s="388" t="s">
        <v>199</v>
      </c>
    </row>
    <row r="8015" spans="1:22" s="1" customFormat="1" ht="56.25" x14ac:dyDescent="0.3">
      <c r="A8015" s="16">
        <v>8010</v>
      </c>
      <c r="B8015" s="236" t="s">
        <v>2482</v>
      </c>
      <c r="C8015" s="236" t="s">
        <v>17859</v>
      </c>
      <c r="D8015" s="236" t="s">
        <v>17860</v>
      </c>
      <c r="E8015" s="236" t="s">
        <v>17861</v>
      </c>
      <c r="F8015" s="236"/>
      <c r="G8015" s="236" t="s">
        <v>1493</v>
      </c>
      <c r="H8015" s="513">
        <v>451658.32</v>
      </c>
      <c r="I8015" s="513">
        <v>2</v>
      </c>
      <c r="J8015" s="236">
        <v>0</v>
      </c>
      <c r="K8015" s="236">
        <v>0</v>
      </c>
      <c r="L8015" s="236">
        <v>0</v>
      </c>
      <c r="M8015" s="236">
        <v>0</v>
      </c>
      <c r="N8015" s="236">
        <v>0</v>
      </c>
      <c r="O8015" s="236">
        <v>0</v>
      </c>
      <c r="P8015" s="236">
        <v>0</v>
      </c>
      <c r="Q8015" s="236">
        <v>0</v>
      </c>
      <c r="R8015" s="16">
        <f t="shared" si="23"/>
        <v>451658.32</v>
      </c>
      <c r="S8015" s="236">
        <v>2</v>
      </c>
      <c r="T8015" s="387" t="s">
        <v>9133</v>
      </c>
      <c r="U8015" s="236" t="s">
        <v>83</v>
      </c>
      <c r="V8015" s="388" t="s">
        <v>199</v>
      </c>
    </row>
    <row r="8016" spans="1:22" s="1" customFormat="1" ht="56.25" x14ac:dyDescent="0.3">
      <c r="A8016" s="16">
        <v>8011</v>
      </c>
      <c r="B8016" s="236" t="s">
        <v>842</v>
      </c>
      <c r="C8016" s="236" t="s">
        <v>2247</v>
      </c>
      <c r="D8016" s="236" t="s">
        <v>1760</v>
      </c>
      <c r="E8016" s="236" t="s">
        <v>17862</v>
      </c>
      <c r="F8016" s="236"/>
      <c r="G8016" s="236" t="s">
        <v>1493</v>
      </c>
      <c r="H8016" s="513">
        <v>37376.230000000003</v>
      </c>
      <c r="I8016" s="513">
        <v>1</v>
      </c>
      <c r="J8016" s="236">
        <v>0</v>
      </c>
      <c r="K8016" s="236">
        <v>0</v>
      </c>
      <c r="L8016" s="236">
        <v>0</v>
      </c>
      <c r="M8016" s="236">
        <v>0</v>
      </c>
      <c r="N8016" s="236">
        <v>0</v>
      </c>
      <c r="O8016" s="236">
        <v>0</v>
      </c>
      <c r="P8016" s="236">
        <v>0</v>
      </c>
      <c r="Q8016" s="236">
        <v>0</v>
      </c>
      <c r="R8016" s="16">
        <f t="shared" si="23"/>
        <v>37376.230000000003</v>
      </c>
      <c r="S8016" s="236">
        <v>1</v>
      </c>
      <c r="T8016" s="387" t="s">
        <v>9133</v>
      </c>
      <c r="U8016" s="236" t="s">
        <v>11267</v>
      </c>
      <c r="V8016" s="388" t="s">
        <v>199</v>
      </c>
    </row>
    <row r="8017" spans="1:22" s="1" customFormat="1" ht="56.25" x14ac:dyDescent="0.3">
      <c r="A8017" s="16">
        <v>8012</v>
      </c>
      <c r="B8017" s="236" t="s">
        <v>842</v>
      </c>
      <c r="C8017" s="236" t="s">
        <v>2247</v>
      </c>
      <c r="D8017" s="236" t="s">
        <v>1760</v>
      </c>
      <c r="E8017" s="236" t="s">
        <v>17863</v>
      </c>
      <c r="F8017" s="236"/>
      <c r="G8017" s="236" t="s">
        <v>1493</v>
      </c>
      <c r="H8017" s="513">
        <v>37376.230000000003</v>
      </c>
      <c r="I8017" s="513">
        <v>1</v>
      </c>
      <c r="J8017" s="236">
        <v>0</v>
      </c>
      <c r="K8017" s="236">
        <v>0</v>
      </c>
      <c r="L8017" s="236">
        <v>0</v>
      </c>
      <c r="M8017" s="236">
        <v>0</v>
      </c>
      <c r="N8017" s="236">
        <v>0</v>
      </c>
      <c r="O8017" s="236">
        <v>0</v>
      </c>
      <c r="P8017" s="236">
        <v>0</v>
      </c>
      <c r="Q8017" s="236">
        <v>0</v>
      </c>
      <c r="R8017" s="16">
        <f t="shared" si="23"/>
        <v>37376.230000000003</v>
      </c>
      <c r="S8017" s="236">
        <v>1</v>
      </c>
      <c r="T8017" s="387" t="s">
        <v>9133</v>
      </c>
      <c r="U8017" s="236" t="s">
        <v>11267</v>
      </c>
      <c r="V8017" s="388" t="s">
        <v>199</v>
      </c>
    </row>
    <row r="8018" spans="1:22" s="1" customFormat="1" ht="56.25" x14ac:dyDescent="0.3">
      <c r="A8018" s="16">
        <v>8013</v>
      </c>
      <c r="B8018" s="236" t="s">
        <v>842</v>
      </c>
      <c r="C8018" s="236" t="s">
        <v>2247</v>
      </c>
      <c r="D8018" s="236" t="s">
        <v>1760</v>
      </c>
      <c r="E8018" s="236" t="s">
        <v>17864</v>
      </c>
      <c r="F8018" s="236"/>
      <c r="G8018" s="236" t="s">
        <v>1493</v>
      </c>
      <c r="H8018" s="513">
        <v>37376.230000000003</v>
      </c>
      <c r="I8018" s="513">
        <v>1</v>
      </c>
      <c r="J8018" s="236">
        <v>0</v>
      </c>
      <c r="K8018" s="236">
        <v>0</v>
      </c>
      <c r="L8018" s="236">
        <v>0</v>
      </c>
      <c r="M8018" s="236">
        <v>0</v>
      </c>
      <c r="N8018" s="236">
        <v>0</v>
      </c>
      <c r="O8018" s="236">
        <v>0</v>
      </c>
      <c r="P8018" s="236">
        <v>0</v>
      </c>
      <c r="Q8018" s="236">
        <v>0</v>
      </c>
      <c r="R8018" s="16">
        <f t="shared" si="23"/>
        <v>37376.230000000003</v>
      </c>
      <c r="S8018" s="236">
        <v>1</v>
      </c>
      <c r="T8018" s="387" t="s">
        <v>9133</v>
      </c>
      <c r="U8018" s="236" t="s">
        <v>11267</v>
      </c>
      <c r="V8018" s="388" t="s">
        <v>199</v>
      </c>
    </row>
    <row r="8019" spans="1:22" s="1" customFormat="1" ht="56.25" x14ac:dyDescent="0.3">
      <c r="A8019" s="16">
        <v>8014</v>
      </c>
      <c r="B8019" s="236" t="s">
        <v>842</v>
      </c>
      <c r="C8019" s="236" t="s">
        <v>2247</v>
      </c>
      <c r="D8019" s="236" t="s">
        <v>1760</v>
      </c>
      <c r="E8019" s="236" t="s">
        <v>17865</v>
      </c>
      <c r="F8019" s="236"/>
      <c r="G8019" s="236" t="s">
        <v>1493</v>
      </c>
      <c r="H8019" s="513">
        <v>112128.69</v>
      </c>
      <c r="I8019" s="513">
        <v>3</v>
      </c>
      <c r="J8019" s="236">
        <v>0</v>
      </c>
      <c r="K8019" s="236">
        <v>0</v>
      </c>
      <c r="L8019" s="236">
        <v>0</v>
      </c>
      <c r="M8019" s="236">
        <v>0</v>
      </c>
      <c r="N8019" s="236">
        <v>0</v>
      </c>
      <c r="O8019" s="236">
        <v>0</v>
      </c>
      <c r="P8019" s="236">
        <v>0</v>
      </c>
      <c r="Q8019" s="236">
        <v>0</v>
      </c>
      <c r="R8019" s="16">
        <f t="shared" si="23"/>
        <v>112128.69</v>
      </c>
      <c r="S8019" s="236">
        <v>3</v>
      </c>
      <c r="T8019" s="387" t="s">
        <v>9133</v>
      </c>
      <c r="U8019" s="236" t="s">
        <v>11267</v>
      </c>
      <c r="V8019" s="388" t="s">
        <v>199</v>
      </c>
    </row>
    <row r="8020" spans="1:22" s="1" customFormat="1" ht="56.25" x14ac:dyDescent="0.3">
      <c r="A8020" s="16">
        <v>8015</v>
      </c>
      <c r="B8020" s="236" t="s">
        <v>842</v>
      </c>
      <c r="C8020" s="236" t="s">
        <v>2247</v>
      </c>
      <c r="D8020" s="236" t="s">
        <v>1760</v>
      </c>
      <c r="E8020" s="236" t="s">
        <v>17866</v>
      </c>
      <c r="F8020" s="236"/>
      <c r="G8020" s="236" t="s">
        <v>1493</v>
      </c>
      <c r="H8020" s="513">
        <v>74752.460000000006</v>
      </c>
      <c r="I8020" s="513">
        <v>2</v>
      </c>
      <c r="J8020" s="236">
        <v>0</v>
      </c>
      <c r="K8020" s="236">
        <v>0</v>
      </c>
      <c r="L8020" s="236">
        <v>0</v>
      </c>
      <c r="M8020" s="236">
        <v>0</v>
      </c>
      <c r="N8020" s="236">
        <v>0</v>
      </c>
      <c r="O8020" s="236">
        <v>0</v>
      </c>
      <c r="P8020" s="236">
        <v>0</v>
      </c>
      <c r="Q8020" s="236">
        <v>0</v>
      </c>
      <c r="R8020" s="16">
        <f t="shared" si="23"/>
        <v>74752.460000000006</v>
      </c>
      <c r="S8020" s="236">
        <v>2</v>
      </c>
      <c r="T8020" s="387" t="s">
        <v>9133</v>
      </c>
      <c r="U8020" s="236" t="s">
        <v>11267</v>
      </c>
      <c r="V8020" s="388" t="s">
        <v>199</v>
      </c>
    </row>
    <row r="8021" spans="1:22" s="1" customFormat="1" ht="56.25" x14ac:dyDescent="0.3">
      <c r="A8021" s="16">
        <v>8016</v>
      </c>
      <c r="B8021" s="236" t="s">
        <v>842</v>
      </c>
      <c r="C8021" s="236" t="s">
        <v>2247</v>
      </c>
      <c r="D8021" s="236" t="s">
        <v>1760</v>
      </c>
      <c r="E8021" s="236" t="s">
        <v>17867</v>
      </c>
      <c r="F8021" s="236"/>
      <c r="G8021" s="236" t="s">
        <v>1493</v>
      </c>
      <c r="H8021" s="513">
        <v>37376.230000000003</v>
      </c>
      <c r="I8021" s="513">
        <v>1</v>
      </c>
      <c r="J8021" s="236">
        <v>0</v>
      </c>
      <c r="K8021" s="236">
        <v>0</v>
      </c>
      <c r="L8021" s="236">
        <v>0</v>
      </c>
      <c r="M8021" s="236">
        <v>0</v>
      </c>
      <c r="N8021" s="236">
        <v>0</v>
      </c>
      <c r="O8021" s="236">
        <v>0</v>
      </c>
      <c r="P8021" s="236">
        <v>0</v>
      </c>
      <c r="Q8021" s="236">
        <v>0</v>
      </c>
      <c r="R8021" s="16">
        <f t="shared" si="23"/>
        <v>37376.230000000003</v>
      </c>
      <c r="S8021" s="236">
        <v>1</v>
      </c>
      <c r="T8021" s="387" t="s">
        <v>9133</v>
      </c>
      <c r="U8021" s="236" t="s">
        <v>11267</v>
      </c>
      <c r="V8021" s="388" t="s">
        <v>199</v>
      </c>
    </row>
    <row r="8022" spans="1:22" s="1" customFormat="1" ht="56.25" x14ac:dyDescent="0.3">
      <c r="A8022" s="16">
        <v>8017</v>
      </c>
      <c r="B8022" s="236" t="s">
        <v>842</v>
      </c>
      <c r="C8022" s="236" t="s">
        <v>2247</v>
      </c>
      <c r="D8022" s="236" t="s">
        <v>1760</v>
      </c>
      <c r="E8022" s="236" t="s">
        <v>17868</v>
      </c>
      <c r="F8022" s="236"/>
      <c r="G8022" s="236" t="s">
        <v>1493</v>
      </c>
      <c r="H8022" s="513">
        <v>74752.460000000006</v>
      </c>
      <c r="I8022" s="513">
        <v>2</v>
      </c>
      <c r="J8022" s="236">
        <v>0</v>
      </c>
      <c r="K8022" s="236">
        <v>0</v>
      </c>
      <c r="L8022" s="236">
        <v>0</v>
      </c>
      <c r="M8022" s="236">
        <v>0</v>
      </c>
      <c r="N8022" s="236">
        <v>0</v>
      </c>
      <c r="O8022" s="236">
        <v>0</v>
      </c>
      <c r="P8022" s="236">
        <v>0</v>
      </c>
      <c r="Q8022" s="236">
        <v>0</v>
      </c>
      <c r="R8022" s="16">
        <f t="shared" si="23"/>
        <v>74752.460000000006</v>
      </c>
      <c r="S8022" s="236">
        <v>2</v>
      </c>
      <c r="T8022" s="387" t="s">
        <v>9133</v>
      </c>
      <c r="U8022" s="236" t="s">
        <v>11267</v>
      </c>
      <c r="V8022" s="388" t="s">
        <v>199</v>
      </c>
    </row>
    <row r="8023" spans="1:22" s="1" customFormat="1" ht="56.25" x14ac:dyDescent="0.3">
      <c r="A8023" s="16">
        <v>8018</v>
      </c>
      <c r="B8023" s="236" t="s">
        <v>842</v>
      </c>
      <c r="C8023" s="236" t="s">
        <v>2247</v>
      </c>
      <c r="D8023" s="236" t="s">
        <v>1760</v>
      </c>
      <c r="E8023" s="236" t="s">
        <v>17869</v>
      </c>
      <c r="F8023" s="236"/>
      <c r="G8023" s="236" t="s">
        <v>1493</v>
      </c>
      <c r="H8023" s="513">
        <v>74752.460000000006</v>
      </c>
      <c r="I8023" s="513">
        <v>2</v>
      </c>
      <c r="J8023" s="236">
        <v>0</v>
      </c>
      <c r="K8023" s="236">
        <v>0</v>
      </c>
      <c r="L8023" s="236">
        <v>0</v>
      </c>
      <c r="M8023" s="236">
        <v>0</v>
      </c>
      <c r="N8023" s="236">
        <v>0</v>
      </c>
      <c r="O8023" s="236">
        <v>0</v>
      </c>
      <c r="P8023" s="236">
        <v>0</v>
      </c>
      <c r="Q8023" s="236">
        <v>0</v>
      </c>
      <c r="R8023" s="16">
        <f t="shared" si="23"/>
        <v>74752.460000000006</v>
      </c>
      <c r="S8023" s="236">
        <v>2</v>
      </c>
      <c r="T8023" s="387" t="s">
        <v>9133</v>
      </c>
      <c r="U8023" s="236" t="s">
        <v>11267</v>
      </c>
      <c r="V8023" s="388" t="s">
        <v>199</v>
      </c>
    </row>
    <row r="8024" spans="1:22" s="1" customFormat="1" ht="56.25" x14ac:dyDescent="0.3">
      <c r="A8024" s="16">
        <v>8019</v>
      </c>
      <c r="B8024" s="236" t="s">
        <v>842</v>
      </c>
      <c r="C8024" s="236" t="s">
        <v>2247</v>
      </c>
      <c r="D8024" s="236" t="s">
        <v>1760</v>
      </c>
      <c r="E8024" s="236" t="s">
        <v>17870</v>
      </c>
      <c r="F8024" s="236"/>
      <c r="G8024" s="236" t="s">
        <v>1493</v>
      </c>
      <c r="H8024" s="513">
        <v>74752.460000000006</v>
      </c>
      <c r="I8024" s="513">
        <v>2</v>
      </c>
      <c r="J8024" s="236">
        <v>0</v>
      </c>
      <c r="K8024" s="236">
        <v>0</v>
      </c>
      <c r="L8024" s="236">
        <v>0</v>
      </c>
      <c r="M8024" s="236">
        <v>0</v>
      </c>
      <c r="N8024" s="236">
        <v>0</v>
      </c>
      <c r="O8024" s="236">
        <v>0</v>
      </c>
      <c r="P8024" s="236">
        <v>0</v>
      </c>
      <c r="Q8024" s="236">
        <v>0</v>
      </c>
      <c r="R8024" s="16">
        <f t="shared" si="23"/>
        <v>74752.460000000006</v>
      </c>
      <c r="S8024" s="236">
        <v>2</v>
      </c>
      <c r="T8024" s="387" t="s">
        <v>9133</v>
      </c>
      <c r="U8024" s="236" t="s">
        <v>11267</v>
      </c>
      <c r="V8024" s="388" t="s">
        <v>199</v>
      </c>
    </row>
    <row r="8025" spans="1:22" s="1" customFormat="1" ht="56.25" x14ac:dyDescent="0.3">
      <c r="A8025" s="16">
        <v>8020</v>
      </c>
      <c r="B8025" s="236" t="s">
        <v>11370</v>
      </c>
      <c r="C8025" s="236" t="s">
        <v>11371</v>
      </c>
      <c r="D8025" s="236" t="s">
        <v>11372</v>
      </c>
      <c r="E8025" s="236" t="s">
        <v>17871</v>
      </c>
      <c r="F8025" s="236"/>
      <c r="G8025" s="236" t="s">
        <v>1493</v>
      </c>
      <c r="H8025" s="513">
        <v>784512.06</v>
      </c>
      <c r="I8025" s="513">
        <v>6</v>
      </c>
      <c r="J8025" s="236">
        <v>0</v>
      </c>
      <c r="K8025" s="236">
        <v>0</v>
      </c>
      <c r="L8025" s="236">
        <v>0</v>
      </c>
      <c r="M8025" s="236">
        <v>0</v>
      </c>
      <c r="N8025" s="236">
        <v>0</v>
      </c>
      <c r="O8025" s="236">
        <v>0</v>
      </c>
      <c r="P8025" s="236">
        <v>0</v>
      </c>
      <c r="Q8025" s="236">
        <v>0</v>
      </c>
      <c r="R8025" s="16">
        <f t="shared" si="23"/>
        <v>784512.06</v>
      </c>
      <c r="S8025" s="236">
        <v>6</v>
      </c>
      <c r="T8025" s="387" t="s">
        <v>9133</v>
      </c>
      <c r="U8025" s="236" t="s">
        <v>11267</v>
      </c>
      <c r="V8025" s="388" t="s">
        <v>199</v>
      </c>
    </row>
    <row r="8026" spans="1:22" s="1" customFormat="1" ht="56.25" x14ac:dyDescent="0.3">
      <c r="A8026" s="16">
        <v>8021</v>
      </c>
      <c r="B8026" s="236" t="s">
        <v>915</v>
      </c>
      <c r="C8026" s="236" t="s">
        <v>916</v>
      </c>
      <c r="D8026" s="236" t="s">
        <v>917</v>
      </c>
      <c r="E8026" s="236" t="s">
        <v>17872</v>
      </c>
      <c r="F8026" s="236"/>
      <c r="G8026" s="236" t="s">
        <v>1493</v>
      </c>
      <c r="H8026" s="513">
        <v>169584.42</v>
      </c>
      <c r="I8026" s="513">
        <v>2</v>
      </c>
      <c r="J8026" s="236">
        <v>0</v>
      </c>
      <c r="K8026" s="236">
        <v>0</v>
      </c>
      <c r="L8026" s="236">
        <v>0</v>
      </c>
      <c r="M8026" s="236">
        <v>0</v>
      </c>
      <c r="N8026" s="236">
        <v>0</v>
      </c>
      <c r="O8026" s="236">
        <v>0</v>
      </c>
      <c r="P8026" s="236">
        <v>0</v>
      </c>
      <c r="Q8026" s="236">
        <v>0</v>
      </c>
      <c r="R8026" s="16">
        <f t="shared" si="23"/>
        <v>169584.42</v>
      </c>
      <c r="S8026" s="236">
        <v>2</v>
      </c>
      <c r="T8026" s="387" t="s">
        <v>9133</v>
      </c>
      <c r="U8026" s="236" t="s">
        <v>11267</v>
      </c>
      <c r="V8026" s="388" t="s">
        <v>199</v>
      </c>
    </row>
    <row r="8027" spans="1:22" s="1" customFormat="1" ht="56.25" x14ac:dyDescent="0.3">
      <c r="A8027" s="16">
        <v>8022</v>
      </c>
      <c r="B8027" s="236" t="s">
        <v>915</v>
      </c>
      <c r="C8027" s="236" t="s">
        <v>916</v>
      </c>
      <c r="D8027" s="236" t="s">
        <v>917</v>
      </c>
      <c r="E8027" s="236" t="s">
        <v>17872</v>
      </c>
      <c r="F8027" s="236"/>
      <c r="G8027" s="236" t="s">
        <v>1493</v>
      </c>
      <c r="H8027" s="513">
        <v>169584.42</v>
      </c>
      <c r="I8027" s="513">
        <v>2</v>
      </c>
      <c r="J8027" s="236">
        <v>0</v>
      </c>
      <c r="K8027" s="236">
        <v>0</v>
      </c>
      <c r="L8027" s="236">
        <v>0</v>
      </c>
      <c r="M8027" s="236">
        <v>0</v>
      </c>
      <c r="N8027" s="236">
        <v>0</v>
      </c>
      <c r="O8027" s="236">
        <v>0</v>
      </c>
      <c r="P8027" s="236">
        <v>0</v>
      </c>
      <c r="Q8027" s="236">
        <v>0</v>
      </c>
      <c r="R8027" s="16">
        <f t="shared" si="23"/>
        <v>169584.42</v>
      </c>
      <c r="S8027" s="236">
        <v>2</v>
      </c>
      <c r="T8027" s="387" t="s">
        <v>9133</v>
      </c>
      <c r="U8027" s="236" t="s">
        <v>11267</v>
      </c>
      <c r="V8027" s="388" t="s">
        <v>199</v>
      </c>
    </row>
    <row r="8028" spans="1:22" s="1" customFormat="1" ht="56.25" x14ac:dyDescent="0.3">
      <c r="A8028" s="16">
        <v>8023</v>
      </c>
      <c r="B8028" s="236" t="s">
        <v>915</v>
      </c>
      <c r="C8028" s="236" t="s">
        <v>916</v>
      </c>
      <c r="D8028" s="236" t="s">
        <v>917</v>
      </c>
      <c r="E8028" s="236" t="s">
        <v>17873</v>
      </c>
      <c r="F8028" s="236"/>
      <c r="G8028" s="236" t="s">
        <v>1493</v>
      </c>
      <c r="H8028" s="513">
        <v>108961.05</v>
      </c>
      <c r="I8028" s="513">
        <v>5</v>
      </c>
      <c r="J8028" s="236">
        <v>0</v>
      </c>
      <c r="K8028" s="236">
        <v>0</v>
      </c>
      <c r="L8028" s="236">
        <v>0</v>
      </c>
      <c r="M8028" s="236">
        <v>0</v>
      </c>
      <c r="N8028" s="236">
        <v>0</v>
      </c>
      <c r="O8028" s="236">
        <v>0</v>
      </c>
      <c r="P8028" s="236">
        <v>0</v>
      </c>
      <c r="Q8028" s="236">
        <v>0</v>
      </c>
      <c r="R8028" s="16">
        <f t="shared" si="23"/>
        <v>108961.05</v>
      </c>
      <c r="S8028" s="236">
        <v>5</v>
      </c>
      <c r="T8028" s="387" t="s">
        <v>9133</v>
      </c>
      <c r="U8028" s="236" t="s">
        <v>11267</v>
      </c>
      <c r="V8028" s="388" t="s">
        <v>199</v>
      </c>
    </row>
    <row r="8029" spans="1:22" s="1" customFormat="1" ht="56.25" x14ac:dyDescent="0.3">
      <c r="A8029" s="16">
        <v>8024</v>
      </c>
      <c r="B8029" s="236" t="s">
        <v>915</v>
      </c>
      <c r="C8029" s="236" t="s">
        <v>916</v>
      </c>
      <c r="D8029" s="236" t="s">
        <v>917</v>
      </c>
      <c r="E8029" s="236" t="s">
        <v>17874</v>
      </c>
      <c r="F8029" s="236"/>
      <c r="G8029" s="236" t="s">
        <v>1493</v>
      </c>
      <c r="H8029" s="513">
        <v>254376.63</v>
      </c>
      <c r="I8029" s="513">
        <v>3</v>
      </c>
      <c r="J8029" s="236">
        <v>0</v>
      </c>
      <c r="K8029" s="236">
        <v>0</v>
      </c>
      <c r="L8029" s="236">
        <v>0</v>
      </c>
      <c r="M8029" s="236">
        <v>0</v>
      </c>
      <c r="N8029" s="236">
        <v>0</v>
      </c>
      <c r="O8029" s="236">
        <v>0</v>
      </c>
      <c r="P8029" s="236">
        <v>0</v>
      </c>
      <c r="Q8029" s="236">
        <v>0</v>
      </c>
      <c r="R8029" s="16">
        <f t="shared" si="23"/>
        <v>254376.63</v>
      </c>
      <c r="S8029" s="236">
        <v>3</v>
      </c>
      <c r="T8029" s="387" t="s">
        <v>9133</v>
      </c>
      <c r="U8029" s="236" t="s">
        <v>11267</v>
      </c>
      <c r="V8029" s="388" t="s">
        <v>199</v>
      </c>
    </row>
    <row r="8030" spans="1:22" s="1" customFormat="1" ht="56.25" x14ac:dyDescent="0.3">
      <c r="A8030" s="16">
        <v>8025</v>
      </c>
      <c r="B8030" s="236" t="s">
        <v>915</v>
      </c>
      <c r="C8030" s="236" t="s">
        <v>916</v>
      </c>
      <c r="D8030" s="236" t="s">
        <v>917</v>
      </c>
      <c r="E8030" s="236" t="s">
        <v>17875</v>
      </c>
      <c r="F8030" s="236"/>
      <c r="G8030" s="236" t="s">
        <v>1493</v>
      </c>
      <c r="H8030" s="513">
        <v>339168.84</v>
      </c>
      <c r="I8030" s="513">
        <v>4</v>
      </c>
      <c r="J8030" s="236">
        <v>0</v>
      </c>
      <c r="K8030" s="236">
        <v>0</v>
      </c>
      <c r="L8030" s="236">
        <v>0</v>
      </c>
      <c r="M8030" s="236">
        <v>0</v>
      </c>
      <c r="N8030" s="236">
        <v>0</v>
      </c>
      <c r="O8030" s="236">
        <v>0</v>
      </c>
      <c r="P8030" s="236">
        <v>0</v>
      </c>
      <c r="Q8030" s="236">
        <v>0</v>
      </c>
      <c r="R8030" s="16">
        <f t="shared" si="23"/>
        <v>339168.84</v>
      </c>
      <c r="S8030" s="236">
        <v>4</v>
      </c>
      <c r="T8030" s="387" t="s">
        <v>9133</v>
      </c>
      <c r="U8030" s="236" t="s">
        <v>11267</v>
      </c>
      <c r="V8030" s="388" t="s">
        <v>199</v>
      </c>
    </row>
    <row r="8031" spans="1:22" s="1" customFormat="1" ht="56.25" x14ac:dyDescent="0.3">
      <c r="A8031" s="16">
        <v>8026</v>
      </c>
      <c r="B8031" s="236" t="s">
        <v>915</v>
      </c>
      <c r="C8031" s="236" t="s">
        <v>916</v>
      </c>
      <c r="D8031" s="236" t="s">
        <v>917</v>
      </c>
      <c r="E8031" s="236" t="s">
        <v>17876</v>
      </c>
      <c r="F8031" s="236"/>
      <c r="G8031" s="236" t="s">
        <v>1493</v>
      </c>
      <c r="H8031" s="513">
        <v>53568.84</v>
      </c>
      <c r="I8031" s="513">
        <v>4</v>
      </c>
      <c r="J8031" s="236">
        <v>0</v>
      </c>
      <c r="K8031" s="236">
        <v>0</v>
      </c>
      <c r="L8031" s="236">
        <v>0</v>
      </c>
      <c r="M8031" s="236">
        <v>0</v>
      </c>
      <c r="N8031" s="236">
        <v>0</v>
      </c>
      <c r="O8031" s="236">
        <v>0</v>
      </c>
      <c r="P8031" s="236">
        <v>0</v>
      </c>
      <c r="Q8031" s="236">
        <v>0</v>
      </c>
      <c r="R8031" s="16">
        <f t="shared" si="23"/>
        <v>53568.84</v>
      </c>
      <c r="S8031" s="236">
        <v>4</v>
      </c>
      <c r="T8031" s="387" t="s">
        <v>9133</v>
      </c>
      <c r="U8031" s="236" t="s">
        <v>11267</v>
      </c>
      <c r="V8031" s="388" t="s">
        <v>199</v>
      </c>
    </row>
    <row r="8032" spans="1:22" s="1" customFormat="1" ht="56.25" x14ac:dyDescent="0.3">
      <c r="A8032" s="16">
        <v>8027</v>
      </c>
      <c r="B8032" s="236" t="s">
        <v>915</v>
      </c>
      <c r="C8032" s="236" t="s">
        <v>916</v>
      </c>
      <c r="D8032" s="236" t="s">
        <v>917</v>
      </c>
      <c r="E8032" s="236" t="s">
        <v>17877</v>
      </c>
      <c r="F8032" s="236"/>
      <c r="G8032" s="236" t="s">
        <v>1493</v>
      </c>
      <c r="H8032" s="513">
        <v>40176.629999999997</v>
      </c>
      <c r="I8032" s="513">
        <v>3</v>
      </c>
      <c r="J8032" s="236">
        <v>0</v>
      </c>
      <c r="K8032" s="236">
        <v>0</v>
      </c>
      <c r="L8032" s="236">
        <v>0</v>
      </c>
      <c r="M8032" s="236">
        <v>0</v>
      </c>
      <c r="N8032" s="236">
        <v>0</v>
      </c>
      <c r="O8032" s="236">
        <v>0</v>
      </c>
      <c r="P8032" s="236">
        <v>0</v>
      </c>
      <c r="Q8032" s="236">
        <v>0</v>
      </c>
      <c r="R8032" s="16">
        <f t="shared" si="23"/>
        <v>40176.629999999997</v>
      </c>
      <c r="S8032" s="236">
        <v>3</v>
      </c>
      <c r="T8032" s="387" t="s">
        <v>9133</v>
      </c>
      <c r="U8032" s="236" t="s">
        <v>11267</v>
      </c>
      <c r="V8032" s="388" t="s">
        <v>199</v>
      </c>
    </row>
    <row r="8033" spans="1:22" s="1" customFormat="1" ht="56.25" x14ac:dyDescent="0.3">
      <c r="A8033" s="16">
        <v>8028</v>
      </c>
      <c r="B8033" s="236" t="s">
        <v>915</v>
      </c>
      <c r="C8033" s="236" t="s">
        <v>916</v>
      </c>
      <c r="D8033" s="236" t="s">
        <v>917</v>
      </c>
      <c r="E8033" s="236" t="s">
        <v>17878</v>
      </c>
      <c r="F8033" s="236"/>
      <c r="G8033" s="236" t="s">
        <v>1493</v>
      </c>
      <c r="H8033" s="513">
        <v>65376.63</v>
      </c>
      <c r="I8033" s="513">
        <v>3</v>
      </c>
      <c r="J8033" s="236">
        <v>0</v>
      </c>
      <c r="K8033" s="236">
        <v>0</v>
      </c>
      <c r="L8033" s="236">
        <v>0</v>
      </c>
      <c r="M8033" s="236">
        <v>0</v>
      </c>
      <c r="N8033" s="236">
        <v>0</v>
      </c>
      <c r="O8033" s="236">
        <v>0</v>
      </c>
      <c r="P8033" s="236">
        <v>0</v>
      </c>
      <c r="Q8033" s="236">
        <v>0</v>
      </c>
      <c r="R8033" s="16">
        <f t="shared" si="23"/>
        <v>65376.63</v>
      </c>
      <c r="S8033" s="236">
        <v>3</v>
      </c>
      <c r="T8033" s="387" t="s">
        <v>9133</v>
      </c>
      <c r="U8033" s="236" t="s">
        <v>11267</v>
      </c>
      <c r="V8033" s="388" t="s">
        <v>199</v>
      </c>
    </row>
    <row r="8034" spans="1:22" s="1" customFormat="1" ht="56.25" x14ac:dyDescent="0.3">
      <c r="A8034" s="16">
        <v>8029</v>
      </c>
      <c r="B8034" s="236" t="s">
        <v>915</v>
      </c>
      <c r="C8034" s="236" t="s">
        <v>916</v>
      </c>
      <c r="D8034" s="236" t="s">
        <v>917</v>
      </c>
      <c r="E8034" s="236" t="s">
        <v>17879</v>
      </c>
      <c r="F8034" s="236"/>
      <c r="G8034" s="236" t="s">
        <v>1493</v>
      </c>
      <c r="H8034" s="513">
        <v>65376.63</v>
      </c>
      <c r="I8034" s="513">
        <v>3</v>
      </c>
      <c r="J8034" s="236">
        <v>0</v>
      </c>
      <c r="K8034" s="236">
        <v>0</v>
      </c>
      <c r="L8034" s="236">
        <v>0</v>
      </c>
      <c r="M8034" s="236">
        <v>0</v>
      </c>
      <c r="N8034" s="236">
        <v>0</v>
      </c>
      <c r="O8034" s="236">
        <v>0</v>
      </c>
      <c r="P8034" s="236">
        <v>0</v>
      </c>
      <c r="Q8034" s="236">
        <v>0</v>
      </c>
      <c r="R8034" s="16">
        <f t="shared" si="23"/>
        <v>65376.63</v>
      </c>
      <c r="S8034" s="236">
        <v>3</v>
      </c>
      <c r="T8034" s="387" t="s">
        <v>9133</v>
      </c>
      <c r="U8034" s="236" t="s">
        <v>11267</v>
      </c>
      <c r="V8034" s="388" t="s">
        <v>199</v>
      </c>
    </row>
    <row r="8035" spans="1:22" s="1" customFormat="1" ht="56.25" x14ac:dyDescent="0.3">
      <c r="A8035" s="16">
        <v>8030</v>
      </c>
      <c r="B8035" s="236" t="s">
        <v>915</v>
      </c>
      <c r="C8035" s="236" t="s">
        <v>916</v>
      </c>
      <c r="D8035" s="236" t="s">
        <v>917</v>
      </c>
      <c r="E8035" s="236" t="s">
        <v>17880</v>
      </c>
      <c r="F8035" s="236"/>
      <c r="G8035" s="236" t="s">
        <v>1493</v>
      </c>
      <c r="H8035" s="513">
        <v>108961.05</v>
      </c>
      <c r="I8035" s="513">
        <v>5</v>
      </c>
      <c r="J8035" s="236">
        <v>0</v>
      </c>
      <c r="K8035" s="236">
        <v>0</v>
      </c>
      <c r="L8035" s="236">
        <v>0</v>
      </c>
      <c r="M8035" s="236">
        <v>0</v>
      </c>
      <c r="N8035" s="236">
        <v>0</v>
      </c>
      <c r="O8035" s="236">
        <v>0</v>
      </c>
      <c r="P8035" s="236">
        <v>0</v>
      </c>
      <c r="Q8035" s="236">
        <v>0</v>
      </c>
      <c r="R8035" s="16">
        <f t="shared" si="23"/>
        <v>108961.05</v>
      </c>
      <c r="S8035" s="236">
        <v>5</v>
      </c>
      <c r="T8035" s="387" t="s">
        <v>9133</v>
      </c>
      <c r="U8035" s="236" t="s">
        <v>11267</v>
      </c>
      <c r="V8035" s="388" t="s">
        <v>199</v>
      </c>
    </row>
    <row r="8036" spans="1:22" s="1" customFormat="1" ht="56.25" x14ac:dyDescent="0.3">
      <c r="A8036" s="16">
        <v>8031</v>
      </c>
      <c r="B8036" s="236" t="s">
        <v>915</v>
      </c>
      <c r="C8036" s="236" t="s">
        <v>916</v>
      </c>
      <c r="D8036" s="236" t="s">
        <v>917</v>
      </c>
      <c r="E8036" s="236" t="s">
        <v>17881</v>
      </c>
      <c r="F8036" s="236"/>
      <c r="G8036" s="236" t="s">
        <v>1493</v>
      </c>
      <c r="H8036" s="513">
        <v>26784.42</v>
      </c>
      <c r="I8036" s="513">
        <v>2</v>
      </c>
      <c r="J8036" s="236">
        <v>0</v>
      </c>
      <c r="K8036" s="236">
        <v>0</v>
      </c>
      <c r="L8036" s="236">
        <v>0</v>
      </c>
      <c r="M8036" s="236">
        <v>0</v>
      </c>
      <c r="N8036" s="236">
        <v>0</v>
      </c>
      <c r="O8036" s="236">
        <v>0</v>
      </c>
      <c r="P8036" s="236">
        <v>0</v>
      </c>
      <c r="Q8036" s="236">
        <v>0</v>
      </c>
      <c r="R8036" s="16">
        <f t="shared" si="23"/>
        <v>26784.42</v>
      </c>
      <c r="S8036" s="236">
        <v>2</v>
      </c>
      <c r="T8036" s="387" t="s">
        <v>9133</v>
      </c>
      <c r="U8036" s="236" t="s">
        <v>11267</v>
      </c>
      <c r="V8036" s="388" t="s">
        <v>199</v>
      </c>
    </row>
    <row r="8037" spans="1:22" s="1" customFormat="1" ht="56.25" x14ac:dyDescent="0.3">
      <c r="A8037" s="16">
        <v>8032</v>
      </c>
      <c r="B8037" s="236" t="s">
        <v>915</v>
      </c>
      <c r="C8037" s="236" t="s">
        <v>916</v>
      </c>
      <c r="D8037" s="236" t="s">
        <v>917</v>
      </c>
      <c r="E8037" s="236" t="s">
        <v>17882</v>
      </c>
      <c r="F8037" s="236"/>
      <c r="G8037" s="236" t="s">
        <v>1493</v>
      </c>
      <c r="H8037" s="513">
        <v>26784.42</v>
      </c>
      <c r="I8037" s="513">
        <v>2</v>
      </c>
      <c r="J8037" s="236">
        <v>0</v>
      </c>
      <c r="K8037" s="236">
        <v>0</v>
      </c>
      <c r="L8037" s="236">
        <v>0</v>
      </c>
      <c r="M8037" s="236">
        <v>0</v>
      </c>
      <c r="N8037" s="236">
        <v>0</v>
      </c>
      <c r="O8037" s="236">
        <v>0</v>
      </c>
      <c r="P8037" s="236">
        <v>0</v>
      </c>
      <c r="Q8037" s="236">
        <v>0</v>
      </c>
      <c r="R8037" s="16">
        <f t="shared" si="23"/>
        <v>26784.42</v>
      </c>
      <c r="S8037" s="236">
        <v>2</v>
      </c>
      <c r="T8037" s="387" t="s">
        <v>9133</v>
      </c>
      <c r="U8037" s="236" t="s">
        <v>11267</v>
      </c>
      <c r="V8037" s="388" t="s">
        <v>199</v>
      </c>
    </row>
    <row r="8038" spans="1:22" s="1" customFormat="1" ht="56.25" x14ac:dyDescent="0.3">
      <c r="A8038" s="16">
        <v>8033</v>
      </c>
      <c r="B8038" s="236" t="s">
        <v>915</v>
      </c>
      <c r="C8038" s="236" t="s">
        <v>916</v>
      </c>
      <c r="D8038" s="236" t="s">
        <v>917</v>
      </c>
      <c r="E8038" s="236" t="s">
        <v>17883</v>
      </c>
      <c r="F8038" s="236"/>
      <c r="G8038" s="236" t="s">
        <v>1493</v>
      </c>
      <c r="H8038" s="513">
        <v>26784.42</v>
      </c>
      <c r="I8038" s="513">
        <v>2</v>
      </c>
      <c r="J8038" s="236">
        <v>0</v>
      </c>
      <c r="K8038" s="236">
        <v>0</v>
      </c>
      <c r="L8038" s="236">
        <v>0</v>
      </c>
      <c r="M8038" s="236">
        <v>0</v>
      </c>
      <c r="N8038" s="236">
        <v>0</v>
      </c>
      <c r="O8038" s="236">
        <v>0</v>
      </c>
      <c r="P8038" s="236">
        <v>0</v>
      </c>
      <c r="Q8038" s="236">
        <v>0</v>
      </c>
      <c r="R8038" s="16">
        <f t="shared" si="23"/>
        <v>26784.42</v>
      </c>
      <c r="S8038" s="236">
        <v>2</v>
      </c>
      <c r="T8038" s="387" t="s">
        <v>9133</v>
      </c>
      <c r="U8038" s="236" t="s">
        <v>11267</v>
      </c>
      <c r="V8038" s="388" t="s">
        <v>199</v>
      </c>
    </row>
    <row r="8039" spans="1:22" s="1" customFormat="1" ht="56.25" x14ac:dyDescent="0.3">
      <c r="A8039" s="16">
        <v>8034</v>
      </c>
      <c r="B8039" s="236" t="s">
        <v>915</v>
      </c>
      <c r="C8039" s="236" t="s">
        <v>916</v>
      </c>
      <c r="D8039" s="236" t="s">
        <v>917</v>
      </c>
      <c r="E8039" s="236" t="s">
        <v>17884</v>
      </c>
      <c r="F8039" s="236"/>
      <c r="G8039" s="236" t="s">
        <v>1493</v>
      </c>
      <c r="H8039" s="513">
        <v>40176.629999999997</v>
      </c>
      <c r="I8039" s="513">
        <v>3</v>
      </c>
      <c r="J8039" s="236">
        <v>0</v>
      </c>
      <c r="K8039" s="236">
        <v>0</v>
      </c>
      <c r="L8039" s="236">
        <v>0</v>
      </c>
      <c r="M8039" s="236">
        <v>0</v>
      </c>
      <c r="N8039" s="236">
        <v>0</v>
      </c>
      <c r="O8039" s="236">
        <v>0</v>
      </c>
      <c r="P8039" s="236">
        <v>0</v>
      </c>
      <c r="Q8039" s="236">
        <v>0</v>
      </c>
      <c r="R8039" s="16">
        <f t="shared" si="23"/>
        <v>40176.629999999997</v>
      </c>
      <c r="S8039" s="236">
        <v>3</v>
      </c>
      <c r="T8039" s="387" t="s">
        <v>9133</v>
      </c>
      <c r="U8039" s="236" t="s">
        <v>11267</v>
      </c>
      <c r="V8039" s="388" t="s">
        <v>199</v>
      </c>
    </row>
    <row r="8040" spans="1:22" s="1" customFormat="1" ht="56.25" x14ac:dyDescent="0.3">
      <c r="A8040" s="16">
        <v>8035</v>
      </c>
      <c r="B8040" s="236" t="s">
        <v>915</v>
      </c>
      <c r="C8040" s="236" t="s">
        <v>916</v>
      </c>
      <c r="D8040" s="236" t="s">
        <v>917</v>
      </c>
      <c r="E8040" s="236" t="s">
        <v>17877</v>
      </c>
      <c r="F8040" s="236"/>
      <c r="G8040" s="236" t="s">
        <v>1493</v>
      </c>
      <c r="H8040" s="513">
        <v>40176.629999999997</v>
      </c>
      <c r="I8040" s="513">
        <v>3</v>
      </c>
      <c r="J8040" s="236">
        <v>0</v>
      </c>
      <c r="K8040" s="236">
        <v>0</v>
      </c>
      <c r="L8040" s="236">
        <v>0</v>
      </c>
      <c r="M8040" s="236">
        <v>0</v>
      </c>
      <c r="N8040" s="236">
        <v>0</v>
      </c>
      <c r="O8040" s="236">
        <v>0</v>
      </c>
      <c r="P8040" s="236">
        <v>0</v>
      </c>
      <c r="Q8040" s="236">
        <v>0</v>
      </c>
      <c r="R8040" s="16">
        <f t="shared" si="23"/>
        <v>40176.629999999997</v>
      </c>
      <c r="S8040" s="236">
        <v>3</v>
      </c>
      <c r="T8040" s="387" t="s">
        <v>9133</v>
      </c>
      <c r="U8040" s="236" t="s">
        <v>11267</v>
      </c>
      <c r="V8040" s="388" t="s">
        <v>199</v>
      </c>
    </row>
    <row r="8041" spans="1:22" s="1" customFormat="1" ht="56.25" x14ac:dyDescent="0.3">
      <c r="A8041" s="16">
        <v>8036</v>
      </c>
      <c r="B8041" s="236" t="s">
        <v>1590</v>
      </c>
      <c r="C8041" s="236" t="s">
        <v>17885</v>
      </c>
      <c r="D8041" s="236" t="s">
        <v>17886</v>
      </c>
      <c r="E8041" s="236" t="s">
        <v>17887</v>
      </c>
      <c r="F8041" s="236"/>
      <c r="G8041" s="236" t="s">
        <v>1493</v>
      </c>
      <c r="H8041" s="513">
        <v>54502.22</v>
      </c>
      <c r="I8041" s="513">
        <v>1</v>
      </c>
      <c r="J8041" s="236">
        <v>0</v>
      </c>
      <c r="K8041" s="236">
        <v>0</v>
      </c>
      <c r="L8041" s="236">
        <v>0</v>
      </c>
      <c r="M8041" s="236">
        <v>0</v>
      </c>
      <c r="N8041" s="236">
        <v>0</v>
      </c>
      <c r="O8041" s="236">
        <v>0</v>
      </c>
      <c r="P8041" s="236">
        <v>0</v>
      </c>
      <c r="Q8041" s="236">
        <v>0</v>
      </c>
      <c r="R8041" s="16">
        <f t="shared" si="23"/>
        <v>54502.22</v>
      </c>
      <c r="S8041" s="236">
        <v>1</v>
      </c>
      <c r="T8041" s="387" t="s">
        <v>9133</v>
      </c>
      <c r="U8041" s="236" t="s">
        <v>11267</v>
      </c>
      <c r="V8041" s="388" t="s">
        <v>199</v>
      </c>
    </row>
    <row r="8042" spans="1:22" s="1" customFormat="1" ht="56.25" x14ac:dyDescent="0.3">
      <c r="A8042" s="16">
        <v>8037</v>
      </c>
      <c r="B8042" s="236" t="s">
        <v>1590</v>
      </c>
      <c r="C8042" s="236" t="s">
        <v>2778</v>
      </c>
      <c r="D8042" s="236" t="s">
        <v>2779</v>
      </c>
      <c r="E8042" s="236" t="s">
        <v>17888</v>
      </c>
      <c r="F8042" s="236"/>
      <c r="G8042" s="236" t="s">
        <v>1493</v>
      </c>
      <c r="H8042" s="513">
        <v>234458.14</v>
      </c>
      <c r="I8042" s="513">
        <v>14</v>
      </c>
      <c r="J8042" s="236">
        <v>0</v>
      </c>
      <c r="K8042" s="236">
        <v>0</v>
      </c>
      <c r="L8042" s="236">
        <v>0</v>
      </c>
      <c r="M8042" s="236">
        <v>0</v>
      </c>
      <c r="N8042" s="236">
        <v>0</v>
      </c>
      <c r="O8042" s="236">
        <v>0</v>
      </c>
      <c r="P8042" s="236">
        <v>0</v>
      </c>
      <c r="Q8042" s="236">
        <v>0</v>
      </c>
      <c r="R8042" s="16">
        <f t="shared" si="23"/>
        <v>234458.14</v>
      </c>
      <c r="S8042" s="236">
        <v>14</v>
      </c>
      <c r="T8042" s="387" t="s">
        <v>9133</v>
      </c>
      <c r="U8042" s="236" t="s">
        <v>83</v>
      </c>
      <c r="V8042" s="388" t="s">
        <v>199</v>
      </c>
    </row>
    <row r="8043" spans="1:22" s="1" customFormat="1" ht="56.25" x14ac:dyDescent="0.3">
      <c r="A8043" s="16">
        <v>8038</v>
      </c>
      <c r="B8043" s="236" t="s">
        <v>1590</v>
      </c>
      <c r="C8043" s="236" t="s">
        <v>2778</v>
      </c>
      <c r="D8043" s="236" t="s">
        <v>2779</v>
      </c>
      <c r="E8043" s="236" t="s">
        <v>17889</v>
      </c>
      <c r="F8043" s="236"/>
      <c r="G8043" s="236" t="s">
        <v>1493</v>
      </c>
      <c r="H8043" s="513">
        <v>100482.06</v>
      </c>
      <c r="I8043" s="513">
        <v>6</v>
      </c>
      <c r="J8043" s="236">
        <v>0</v>
      </c>
      <c r="K8043" s="236">
        <v>0</v>
      </c>
      <c r="L8043" s="236">
        <v>0</v>
      </c>
      <c r="M8043" s="236">
        <v>0</v>
      </c>
      <c r="N8043" s="236">
        <v>0</v>
      </c>
      <c r="O8043" s="236">
        <v>0</v>
      </c>
      <c r="P8043" s="236">
        <v>0</v>
      </c>
      <c r="Q8043" s="236">
        <v>0</v>
      </c>
      <c r="R8043" s="16">
        <f t="shared" si="23"/>
        <v>100482.06</v>
      </c>
      <c r="S8043" s="236">
        <v>6</v>
      </c>
      <c r="T8043" s="387" t="s">
        <v>9133</v>
      </c>
      <c r="U8043" s="236" t="s">
        <v>83</v>
      </c>
      <c r="V8043" s="388" t="s">
        <v>199</v>
      </c>
    </row>
    <row r="8044" spans="1:22" s="1" customFormat="1" ht="56.25" x14ac:dyDescent="0.3">
      <c r="A8044" s="16">
        <v>8039</v>
      </c>
      <c r="B8044" s="236" t="s">
        <v>1590</v>
      </c>
      <c r="C8044" s="236" t="s">
        <v>2778</v>
      </c>
      <c r="D8044" s="236" t="s">
        <v>2779</v>
      </c>
      <c r="E8044" s="236" t="s">
        <v>17890</v>
      </c>
      <c r="F8044" s="236"/>
      <c r="G8044" s="236" t="s">
        <v>1493</v>
      </c>
      <c r="H8044" s="513">
        <v>66988.039999999994</v>
      </c>
      <c r="I8044" s="513">
        <v>4</v>
      </c>
      <c r="J8044" s="236">
        <v>0</v>
      </c>
      <c r="K8044" s="236">
        <v>0</v>
      </c>
      <c r="L8044" s="236">
        <v>0</v>
      </c>
      <c r="M8044" s="236">
        <v>0</v>
      </c>
      <c r="N8044" s="236">
        <v>0</v>
      </c>
      <c r="O8044" s="236">
        <v>0</v>
      </c>
      <c r="P8044" s="236">
        <v>0</v>
      </c>
      <c r="Q8044" s="236">
        <v>0</v>
      </c>
      <c r="R8044" s="16">
        <f t="shared" si="23"/>
        <v>66988.039999999994</v>
      </c>
      <c r="S8044" s="236">
        <v>4</v>
      </c>
      <c r="T8044" s="387" t="s">
        <v>9133</v>
      </c>
      <c r="U8044" s="236" t="s">
        <v>83</v>
      </c>
      <c r="V8044" s="388" t="s">
        <v>199</v>
      </c>
    </row>
    <row r="8045" spans="1:22" s="1" customFormat="1" ht="56.25" x14ac:dyDescent="0.3">
      <c r="A8045" s="16">
        <v>8040</v>
      </c>
      <c r="B8045" s="236" t="s">
        <v>1590</v>
      </c>
      <c r="C8045" s="236" t="s">
        <v>2778</v>
      </c>
      <c r="D8045" s="236" t="s">
        <v>2779</v>
      </c>
      <c r="E8045" s="236" t="s">
        <v>17891</v>
      </c>
      <c r="F8045" s="236"/>
      <c r="G8045" s="236" t="s">
        <v>1493</v>
      </c>
      <c r="H8045" s="513">
        <v>66988.039999999994</v>
      </c>
      <c r="I8045" s="513">
        <v>4</v>
      </c>
      <c r="J8045" s="236">
        <v>0</v>
      </c>
      <c r="K8045" s="236">
        <v>0</v>
      </c>
      <c r="L8045" s="236">
        <v>0</v>
      </c>
      <c r="M8045" s="236">
        <v>0</v>
      </c>
      <c r="N8045" s="236">
        <v>0</v>
      </c>
      <c r="O8045" s="236">
        <v>0</v>
      </c>
      <c r="P8045" s="236">
        <v>0</v>
      </c>
      <c r="Q8045" s="236">
        <v>0</v>
      </c>
      <c r="R8045" s="16">
        <f t="shared" si="23"/>
        <v>66988.039999999994</v>
      </c>
      <c r="S8045" s="236">
        <v>4</v>
      </c>
      <c r="T8045" s="387" t="s">
        <v>9133</v>
      </c>
      <c r="U8045" s="236" t="s">
        <v>83</v>
      </c>
      <c r="V8045" s="388" t="s">
        <v>199</v>
      </c>
    </row>
    <row r="8046" spans="1:22" s="1" customFormat="1" ht="56.25" x14ac:dyDescent="0.3">
      <c r="A8046" s="16">
        <v>8041</v>
      </c>
      <c r="B8046" s="236" t="s">
        <v>1590</v>
      </c>
      <c r="C8046" s="236" t="s">
        <v>2778</v>
      </c>
      <c r="D8046" s="236" t="s">
        <v>2779</v>
      </c>
      <c r="E8046" s="236" t="s">
        <v>17892</v>
      </c>
      <c r="F8046" s="236"/>
      <c r="G8046" s="236" t="s">
        <v>1493</v>
      </c>
      <c r="H8046" s="513">
        <v>200964.12</v>
      </c>
      <c r="I8046" s="513">
        <v>12</v>
      </c>
      <c r="J8046" s="236">
        <v>0</v>
      </c>
      <c r="K8046" s="236">
        <v>0</v>
      </c>
      <c r="L8046" s="236">
        <v>0</v>
      </c>
      <c r="M8046" s="236">
        <v>0</v>
      </c>
      <c r="N8046" s="236">
        <v>0</v>
      </c>
      <c r="O8046" s="236">
        <v>0</v>
      </c>
      <c r="P8046" s="236">
        <v>0</v>
      </c>
      <c r="Q8046" s="236">
        <v>0</v>
      </c>
      <c r="R8046" s="16">
        <f t="shared" si="23"/>
        <v>200964.12</v>
      </c>
      <c r="S8046" s="236">
        <v>12</v>
      </c>
      <c r="T8046" s="387" t="s">
        <v>9133</v>
      </c>
      <c r="U8046" s="236" t="s">
        <v>83</v>
      </c>
      <c r="V8046" s="388" t="s">
        <v>199</v>
      </c>
    </row>
    <row r="8047" spans="1:22" s="1" customFormat="1" ht="56.25" x14ac:dyDescent="0.3">
      <c r="A8047" s="16">
        <v>8042</v>
      </c>
      <c r="B8047" s="236" t="s">
        <v>1590</v>
      </c>
      <c r="C8047" s="236" t="s">
        <v>2778</v>
      </c>
      <c r="D8047" s="236" t="s">
        <v>2779</v>
      </c>
      <c r="E8047" s="236" t="s">
        <v>17893</v>
      </c>
      <c r="F8047" s="236"/>
      <c r="G8047" s="236" t="s">
        <v>1493</v>
      </c>
      <c r="H8047" s="513">
        <v>66988.039999999994</v>
      </c>
      <c r="I8047" s="513">
        <v>4</v>
      </c>
      <c r="J8047" s="236">
        <v>0</v>
      </c>
      <c r="K8047" s="236">
        <v>0</v>
      </c>
      <c r="L8047" s="236">
        <v>0</v>
      </c>
      <c r="M8047" s="236">
        <v>0</v>
      </c>
      <c r="N8047" s="236">
        <v>0</v>
      </c>
      <c r="O8047" s="236">
        <v>0</v>
      </c>
      <c r="P8047" s="236">
        <v>0</v>
      </c>
      <c r="Q8047" s="236">
        <v>0</v>
      </c>
      <c r="R8047" s="16">
        <f t="shared" si="23"/>
        <v>66988.039999999994</v>
      </c>
      <c r="S8047" s="236">
        <v>4</v>
      </c>
      <c r="T8047" s="387" t="s">
        <v>9133</v>
      </c>
      <c r="U8047" s="236" t="s">
        <v>83</v>
      </c>
      <c r="V8047" s="388" t="s">
        <v>199</v>
      </c>
    </row>
    <row r="8048" spans="1:22" s="1" customFormat="1" ht="56.25" x14ac:dyDescent="0.3">
      <c r="A8048" s="16">
        <v>8043</v>
      </c>
      <c r="B8048" s="236" t="s">
        <v>11373</v>
      </c>
      <c r="C8048" s="236" t="s">
        <v>17894</v>
      </c>
      <c r="D8048" s="236" t="s">
        <v>17895</v>
      </c>
      <c r="E8048" s="236" t="s">
        <v>17896</v>
      </c>
      <c r="F8048" s="236"/>
      <c r="G8048" s="236" t="s">
        <v>1664</v>
      </c>
      <c r="H8048" s="513">
        <v>37131.5</v>
      </c>
      <c r="I8048" s="513">
        <v>50</v>
      </c>
      <c r="J8048" s="236">
        <v>0</v>
      </c>
      <c r="K8048" s="236">
        <v>0</v>
      </c>
      <c r="L8048" s="236">
        <v>0</v>
      </c>
      <c r="M8048" s="236">
        <v>0</v>
      </c>
      <c r="N8048" s="236">
        <v>0</v>
      </c>
      <c r="O8048" s="236">
        <v>0</v>
      </c>
      <c r="P8048" s="236">
        <v>0</v>
      </c>
      <c r="Q8048" s="236">
        <v>0</v>
      </c>
      <c r="R8048" s="16">
        <f t="shared" ref="R8048:R8111" si="24">H8048+J8048+L8048+N8048+P8048</f>
        <v>37131.5</v>
      </c>
      <c r="S8048" s="236">
        <v>50</v>
      </c>
      <c r="T8048" s="387" t="s">
        <v>9133</v>
      </c>
      <c r="U8048" s="236" t="s">
        <v>11267</v>
      </c>
      <c r="V8048" s="388" t="s">
        <v>199</v>
      </c>
    </row>
    <row r="8049" spans="1:22" s="1" customFormat="1" ht="56.25" x14ac:dyDescent="0.3">
      <c r="A8049" s="16">
        <v>8044</v>
      </c>
      <c r="B8049" s="236" t="s">
        <v>17897</v>
      </c>
      <c r="C8049" s="236" t="s">
        <v>17898</v>
      </c>
      <c r="D8049" s="236" t="s">
        <v>17899</v>
      </c>
      <c r="E8049" s="236" t="s">
        <v>17900</v>
      </c>
      <c r="F8049" s="236"/>
      <c r="G8049" s="236" t="s">
        <v>1493</v>
      </c>
      <c r="H8049" s="513">
        <v>126221.8</v>
      </c>
      <c r="I8049" s="513">
        <v>5</v>
      </c>
      <c r="J8049" s="236">
        <v>0</v>
      </c>
      <c r="K8049" s="236">
        <v>0</v>
      </c>
      <c r="L8049" s="236">
        <v>0</v>
      </c>
      <c r="M8049" s="236">
        <v>0</v>
      </c>
      <c r="N8049" s="236">
        <v>0</v>
      </c>
      <c r="O8049" s="236">
        <v>0</v>
      </c>
      <c r="P8049" s="236">
        <v>0</v>
      </c>
      <c r="Q8049" s="236">
        <v>0</v>
      </c>
      <c r="R8049" s="16">
        <f t="shared" si="24"/>
        <v>126221.8</v>
      </c>
      <c r="S8049" s="236">
        <v>5</v>
      </c>
      <c r="T8049" s="387" t="s">
        <v>9133</v>
      </c>
      <c r="U8049" s="236" t="s">
        <v>83</v>
      </c>
      <c r="V8049" s="388" t="s">
        <v>199</v>
      </c>
    </row>
    <row r="8050" spans="1:22" s="1" customFormat="1" ht="56.25" x14ac:dyDescent="0.3">
      <c r="A8050" s="16">
        <v>8045</v>
      </c>
      <c r="B8050" s="236" t="s">
        <v>1161</v>
      </c>
      <c r="C8050" s="236" t="s">
        <v>17901</v>
      </c>
      <c r="D8050" s="236" t="s">
        <v>17902</v>
      </c>
      <c r="E8050" s="236" t="s">
        <v>17903</v>
      </c>
      <c r="F8050" s="236"/>
      <c r="G8050" s="236" t="s">
        <v>1493</v>
      </c>
      <c r="H8050" s="513">
        <v>12862.5</v>
      </c>
      <c r="I8050" s="513">
        <v>1</v>
      </c>
      <c r="J8050" s="236">
        <v>0</v>
      </c>
      <c r="K8050" s="236">
        <v>0</v>
      </c>
      <c r="L8050" s="236">
        <v>0</v>
      </c>
      <c r="M8050" s="236">
        <v>0</v>
      </c>
      <c r="N8050" s="236">
        <v>0</v>
      </c>
      <c r="O8050" s="236">
        <v>0</v>
      </c>
      <c r="P8050" s="236">
        <v>0</v>
      </c>
      <c r="Q8050" s="236">
        <v>0</v>
      </c>
      <c r="R8050" s="16">
        <f t="shared" si="24"/>
        <v>12862.5</v>
      </c>
      <c r="S8050" s="236">
        <v>1</v>
      </c>
      <c r="T8050" s="387" t="s">
        <v>9133</v>
      </c>
      <c r="U8050" s="236" t="s">
        <v>83</v>
      </c>
      <c r="V8050" s="388" t="s">
        <v>199</v>
      </c>
    </row>
    <row r="8051" spans="1:22" s="1" customFormat="1" ht="56.25" x14ac:dyDescent="0.3">
      <c r="A8051" s="16">
        <v>8046</v>
      </c>
      <c r="B8051" s="236" t="s">
        <v>17904</v>
      </c>
      <c r="C8051" s="236" t="s">
        <v>17905</v>
      </c>
      <c r="D8051" s="236" t="s">
        <v>2309</v>
      </c>
      <c r="E8051" s="236" t="s">
        <v>17906</v>
      </c>
      <c r="F8051" s="236"/>
      <c r="G8051" s="236" t="s">
        <v>49</v>
      </c>
      <c r="H8051" s="513">
        <v>7070</v>
      </c>
      <c r="I8051" s="513">
        <v>1</v>
      </c>
      <c r="J8051" s="236">
        <v>0</v>
      </c>
      <c r="K8051" s="236">
        <v>0</v>
      </c>
      <c r="L8051" s="236">
        <v>0</v>
      </c>
      <c r="M8051" s="236">
        <v>0</v>
      </c>
      <c r="N8051" s="236">
        <v>0</v>
      </c>
      <c r="O8051" s="236">
        <v>0</v>
      </c>
      <c r="P8051" s="236">
        <v>0</v>
      </c>
      <c r="Q8051" s="236">
        <v>0</v>
      </c>
      <c r="R8051" s="16">
        <f t="shared" si="24"/>
        <v>7070</v>
      </c>
      <c r="S8051" s="236">
        <v>1</v>
      </c>
      <c r="T8051" s="387" t="s">
        <v>9133</v>
      </c>
      <c r="U8051" s="236" t="s">
        <v>83</v>
      </c>
      <c r="V8051" s="388" t="s">
        <v>199</v>
      </c>
    </row>
    <row r="8052" spans="1:22" s="1" customFormat="1" ht="56.25" x14ac:dyDescent="0.3">
      <c r="A8052" s="16">
        <v>8047</v>
      </c>
      <c r="B8052" s="236" t="s">
        <v>17907</v>
      </c>
      <c r="C8052" s="236" t="s">
        <v>17908</v>
      </c>
      <c r="D8052" s="236" t="s">
        <v>798</v>
      </c>
      <c r="E8052" s="236" t="s">
        <v>17909</v>
      </c>
      <c r="F8052" s="236"/>
      <c r="G8052" s="236" t="s">
        <v>1493</v>
      </c>
      <c r="H8052" s="513">
        <v>542554.89</v>
      </c>
      <c r="I8052" s="513">
        <v>1</v>
      </c>
      <c r="J8052" s="236">
        <v>0</v>
      </c>
      <c r="K8052" s="236">
        <v>0</v>
      </c>
      <c r="L8052" s="236">
        <v>0</v>
      </c>
      <c r="M8052" s="236">
        <v>0</v>
      </c>
      <c r="N8052" s="236">
        <v>0</v>
      </c>
      <c r="O8052" s="236">
        <v>0</v>
      </c>
      <c r="P8052" s="236">
        <v>0</v>
      </c>
      <c r="Q8052" s="236">
        <v>0</v>
      </c>
      <c r="R8052" s="16">
        <f t="shared" si="24"/>
        <v>542554.89</v>
      </c>
      <c r="S8052" s="236">
        <v>1</v>
      </c>
      <c r="T8052" s="387" t="s">
        <v>9133</v>
      </c>
      <c r="U8052" s="236" t="s">
        <v>11267</v>
      </c>
      <c r="V8052" s="388" t="s">
        <v>199</v>
      </c>
    </row>
    <row r="8053" spans="1:22" s="1" customFormat="1" ht="56.25" x14ac:dyDescent="0.3">
      <c r="A8053" s="16">
        <v>8048</v>
      </c>
      <c r="B8053" s="236" t="s">
        <v>384</v>
      </c>
      <c r="C8053" s="236" t="s">
        <v>17910</v>
      </c>
      <c r="D8053" s="236" t="s">
        <v>17911</v>
      </c>
      <c r="E8053" s="236" t="s">
        <v>17912</v>
      </c>
      <c r="F8053" s="236"/>
      <c r="G8053" s="236" t="s">
        <v>1493</v>
      </c>
      <c r="H8053" s="513">
        <v>90387.5</v>
      </c>
      <c r="I8053" s="513">
        <v>1</v>
      </c>
      <c r="J8053" s="236">
        <v>0</v>
      </c>
      <c r="K8053" s="236">
        <v>0</v>
      </c>
      <c r="L8053" s="236">
        <v>0</v>
      </c>
      <c r="M8053" s="236">
        <v>0</v>
      </c>
      <c r="N8053" s="236">
        <v>0</v>
      </c>
      <c r="O8053" s="236">
        <v>0</v>
      </c>
      <c r="P8053" s="236">
        <v>0</v>
      </c>
      <c r="Q8053" s="236">
        <v>0</v>
      </c>
      <c r="R8053" s="16">
        <f t="shared" si="24"/>
        <v>90387.5</v>
      </c>
      <c r="S8053" s="236">
        <v>1</v>
      </c>
      <c r="T8053" s="387" t="s">
        <v>9133</v>
      </c>
      <c r="U8053" s="236" t="s">
        <v>11267</v>
      </c>
      <c r="V8053" s="388" t="s">
        <v>199</v>
      </c>
    </row>
    <row r="8054" spans="1:22" s="1" customFormat="1" ht="56.25" x14ac:dyDescent="0.3">
      <c r="A8054" s="16">
        <v>8049</v>
      </c>
      <c r="B8054" s="236" t="s">
        <v>570</v>
      </c>
      <c r="C8054" s="236" t="s">
        <v>571</v>
      </c>
      <c r="D8054" s="236" t="s">
        <v>572</v>
      </c>
      <c r="E8054" s="236" t="s">
        <v>17913</v>
      </c>
      <c r="F8054" s="236"/>
      <c r="G8054" s="236" t="s">
        <v>1493</v>
      </c>
      <c r="H8054" s="513">
        <v>293033.63</v>
      </c>
      <c r="I8054" s="513">
        <v>1</v>
      </c>
      <c r="J8054" s="236">
        <v>0</v>
      </c>
      <c r="K8054" s="236">
        <v>0</v>
      </c>
      <c r="L8054" s="236">
        <v>0</v>
      </c>
      <c r="M8054" s="236">
        <v>0</v>
      </c>
      <c r="N8054" s="236">
        <v>0</v>
      </c>
      <c r="O8054" s="236">
        <v>0</v>
      </c>
      <c r="P8054" s="236">
        <v>0</v>
      </c>
      <c r="Q8054" s="236">
        <v>0</v>
      </c>
      <c r="R8054" s="16">
        <f t="shared" si="24"/>
        <v>293033.63</v>
      </c>
      <c r="S8054" s="236">
        <v>1</v>
      </c>
      <c r="T8054" s="387" t="s">
        <v>9133</v>
      </c>
      <c r="U8054" s="236" t="s">
        <v>11267</v>
      </c>
      <c r="V8054" s="388" t="s">
        <v>199</v>
      </c>
    </row>
    <row r="8055" spans="1:22" s="1" customFormat="1" ht="56.25" x14ac:dyDescent="0.3">
      <c r="A8055" s="16">
        <v>8050</v>
      </c>
      <c r="B8055" s="236" t="s">
        <v>384</v>
      </c>
      <c r="C8055" s="236" t="s">
        <v>4799</v>
      </c>
      <c r="D8055" s="236" t="s">
        <v>4800</v>
      </c>
      <c r="E8055" s="236" t="s">
        <v>17914</v>
      </c>
      <c r="F8055" s="236"/>
      <c r="G8055" s="236" t="s">
        <v>1493</v>
      </c>
      <c r="H8055" s="513">
        <v>882000</v>
      </c>
      <c r="I8055" s="513">
        <v>2</v>
      </c>
      <c r="J8055" s="236">
        <v>0</v>
      </c>
      <c r="K8055" s="236">
        <v>0</v>
      </c>
      <c r="L8055" s="236">
        <v>0</v>
      </c>
      <c r="M8055" s="236">
        <v>0</v>
      </c>
      <c r="N8055" s="236">
        <v>0</v>
      </c>
      <c r="O8055" s="236">
        <v>0</v>
      </c>
      <c r="P8055" s="236">
        <v>0</v>
      </c>
      <c r="Q8055" s="236">
        <v>0</v>
      </c>
      <c r="R8055" s="16">
        <f t="shared" si="24"/>
        <v>882000</v>
      </c>
      <c r="S8055" s="236">
        <v>2</v>
      </c>
      <c r="T8055" s="387" t="s">
        <v>9133</v>
      </c>
      <c r="U8055" s="236" t="s">
        <v>83</v>
      </c>
      <c r="V8055" s="388" t="s">
        <v>199</v>
      </c>
    </row>
    <row r="8056" spans="1:22" s="1" customFormat="1" ht="56.25" x14ac:dyDescent="0.3">
      <c r="A8056" s="16">
        <v>8051</v>
      </c>
      <c r="B8056" s="236" t="s">
        <v>384</v>
      </c>
      <c r="C8056" s="236" t="s">
        <v>4799</v>
      </c>
      <c r="D8056" s="236" t="s">
        <v>4800</v>
      </c>
      <c r="E8056" s="236" t="s">
        <v>17915</v>
      </c>
      <c r="F8056" s="236"/>
      <c r="G8056" s="236" t="s">
        <v>1493</v>
      </c>
      <c r="H8056" s="513">
        <v>690673.8</v>
      </c>
      <c r="I8056" s="513">
        <v>2</v>
      </c>
      <c r="J8056" s="236">
        <v>0</v>
      </c>
      <c r="K8056" s="236">
        <v>0</v>
      </c>
      <c r="L8056" s="236">
        <v>0</v>
      </c>
      <c r="M8056" s="236">
        <v>0</v>
      </c>
      <c r="N8056" s="236">
        <v>0</v>
      </c>
      <c r="O8056" s="236">
        <v>0</v>
      </c>
      <c r="P8056" s="236">
        <v>0</v>
      </c>
      <c r="Q8056" s="236">
        <v>0</v>
      </c>
      <c r="R8056" s="16">
        <f t="shared" si="24"/>
        <v>690673.8</v>
      </c>
      <c r="S8056" s="236">
        <v>2</v>
      </c>
      <c r="T8056" s="387" t="s">
        <v>9133</v>
      </c>
      <c r="U8056" s="236" t="s">
        <v>11267</v>
      </c>
      <c r="V8056" s="388" t="s">
        <v>199</v>
      </c>
    </row>
    <row r="8057" spans="1:22" s="1" customFormat="1" ht="56.25" x14ac:dyDescent="0.3">
      <c r="A8057" s="16">
        <v>8052</v>
      </c>
      <c r="B8057" s="236" t="s">
        <v>384</v>
      </c>
      <c r="C8057" s="236" t="s">
        <v>4799</v>
      </c>
      <c r="D8057" s="236" t="s">
        <v>4800</v>
      </c>
      <c r="E8057" s="236" t="s">
        <v>17916</v>
      </c>
      <c r="F8057" s="236"/>
      <c r="G8057" s="236" t="s">
        <v>1493</v>
      </c>
      <c r="H8057" s="513">
        <v>567000</v>
      </c>
      <c r="I8057" s="513">
        <v>1</v>
      </c>
      <c r="J8057" s="236">
        <v>0</v>
      </c>
      <c r="K8057" s="236">
        <v>0</v>
      </c>
      <c r="L8057" s="236">
        <v>0</v>
      </c>
      <c r="M8057" s="236">
        <v>0</v>
      </c>
      <c r="N8057" s="236">
        <v>0</v>
      </c>
      <c r="O8057" s="236">
        <v>0</v>
      </c>
      <c r="P8057" s="236">
        <v>0</v>
      </c>
      <c r="Q8057" s="236">
        <v>0</v>
      </c>
      <c r="R8057" s="16">
        <f t="shared" si="24"/>
        <v>567000</v>
      </c>
      <c r="S8057" s="236">
        <v>1</v>
      </c>
      <c r="T8057" s="387" t="s">
        <v>9133</v>
      </c>
      <c r="U8057" s="236" t="s">
        <v>11267</v>
      </c>
      <c r="V8057" s="388" t="s">
        <v>199</v>
      </c>
    </row>
    <row r="8058" spans="1:22" s="1" customFormat="1" ht="56.25" x14ac:dyDescent="0.3">
      <c r="A8058" s="16">
        <v>8053</v>
      </c>
      <c r="B8058" s="236" t="s">
        <v>384</v>
      </c>
      <c r="C8058" s="236" t="s">
        <v>3964</v>
      </c>
      <c r="D8058" s="236" t="s">
        <v>3965</v>
      </c>
      <c r="E8058" s="236" t="s">
        <v>17917</v>
      </c>
      <c r="F8058" s="236"/>
      <c r="G8058" s="236" t="s">
        <v>1493</v>
      </c>
      <c r="H8058" s="513">
        <v>467849.28</v>
      </c>
      <c r="I8058" s="513">
        <v>2</v>
      </c>
      <c r="J8058" s="236">
        <v>0</v>
      </c>
      <c r="K8058" s="236">
        <v>0</v>
      </c>
      <c r="L8058" s="236">
        <v>0</v>
      </c>
      <c r="M8058" s="236">
        <v>0</v>
      </c>
      <c r="N8058" s="236">
        <v>0</v>
      </c>
      <c r="O8058" s="236">
        <v>0</v>
      </c>
      <c r="P8058" s="236">
        <v>0</v>
      </c>
      <c r="Q8058" s="236">
        <v>0</v>
      </c>
      <c r="R8058" s="16">
        <f t="shared" si="24"/>
        <v>467849.28</v>
      </c>
      <c r="S8058" s="236">
        <v>2</v>
      </c>
      <c r="T8058" s="387" t="s">
        <v>9133</v>
      </c>
      <c r="U8058" s="236" t="s">
        <v>11267</v>
      </c>
      <c r="V8058" s="388" t="s">
        <v>199</v>
      </c>
    </row>
    <row r="8059" spans="1:22" s="1" customFormat="1" ht="56.25" x14ac:dyDescent="0.3">
      <c r="A8059" s="16">
        <v>8054</v>
      </c>
      <c r="B8059" s="236" t="s">
        <v>384</v>
      </c>
      <c r="C8059" s="236" t="s">
        <v>3964</v>
      </c>
      <c r="D8059" s="236" t="s">
        <v>3965</v>
      </c>
      <c r="E8059" s="236" t="s">
        <v>17918</v>
      </c>
      <c r="F8059" s="236"/>
      <c r="G8059" s="236" t="s">
        <v>1493</v>
      </c>
      <c r="H8059" s="513">
        <v>233924.64</v>
      </c>
      <c r="I8059" s="513">
        <v>1</v>
      </c>
      <c r="J8059" s="236">
        <v>0</v>
      </c>
      <c r="K8059" s="236">
        <v>0</v>
      </c>
      <c r="L8059" s="236">
        <v>0</v>
      </c>
      <c r="M8059" s="236">
        <v>0</v>
      </c>
      <c r="N8059" s="236">
        <v>0</v>
      </c>
      <c r="O8059" s="236">
        <v>0</v>
      </c>
      <c r="P8059" s="236">
        <v>0</v>
      </c>
      <c r="Q8059" s="236">
        <v>0</v>
      </c>
      <c r="R8059" s="16">
        <f t="shared" si="24"/>
        <v>233924.64</v>
      </c>
      <c r="S8059" s="236">
        <v>1</v>
      </c>
      <c r="T8059" s="387" t="s">
        <v>9133</v>
      </c>
      <c r="U8059" s="236" t="s">
        <v>11267</v>
      </c>
      <c r="V8059" s="388" t="s">
        <v>199</v>
      </c>
    </row>
    <row r="8060" spans="1:22" s="1" customFormat="1" ht="56.25" x14ac:dyDescent="0.3">
      <c r="A8060" s="16">
        <v>8055</v>
      </c>
      <c r="B8060" s="236" t="s">
        <v>384</v>
      </c>
      <c r="C8060" s="236" t="s">
        <v>3964</v>
      </c>
      <c r="D8060" s="236" t="s">
        <v>3965</v>
      </c>
      <c r="E8060" s="236" t="s">
        <v>17917</v>
      </c>
      <c r="F8060" s="236"/>
      <c r="G8060" s="236" t="s">
        <v>1493</v>
      </c>
      <c r="H8060" s="513">
        <v>467849.28</v>
      </c>
      <c r="I8060" s="513">
        <v>2</v>
      </c>
      <c r="J8060" s="236">
        <v>0</v>
      </c>
      <c r="K8060" s="236">
        <v>0</v>
      </c>
      <c r="L8060" s="236">
        <v>0</v>
      </c>
      <c r="M8060" s="236">
        <v>0</v>
      </c>
      <c r="N8060" s="236">
        <v>0</v>
      </c>
      <c r="O8060" s="236">
        <v>0</v>
      </c>
      <c r="P8060" s="236">
        <v>0</v>
      </c>
      <c r="Q8060" s="236">
        <v>0</v>
      </c>
      <c r="R8060" s="16">
        <f t="shared" si="24"/>
        <v>467849.28</v>
      </c>
      <c r="S8060" s="236">
        <v>2</v>
      </c>
      <c r="T8060" s="387" t="s">
        <v>9133</v>
      </c>
      <c r="U8060" s="236" t="s">
        <v>11267</v>
      </c>
      <c r="V8060" s="388" t="s">
        <v>199</v>
      </c>
    </row>
    <row r="8061" spans="1:22" s="1" customFormat="1" ht="56.25" x14ac:dyDescent="0.3">
      <c r="A8061" s="16">
        <v>8056</v>
      </c>
      <c r="B8061" s="236" t="s">
        <v>384</v>
      </c>
      <c r="C8061" s="236" t="s">
        <v>3964</v>
      </c>
      <c r="D8061" s="236" t="s">
        <v>3965</v>
      </c>
      <c r="E8061" s="236" t="s">
        <v>17919</v>
      </c>
      <c r="F8061" s="236"/>
      <c r="G8061" s="236" t="s">
        <v>1493</v>
      </c>
      <c r="H8061" s="513">
        <v>233924.64</v>
      </c>
      <c r="I8061" s="513">
        <v>1</v>
      </c>
      <c r="J8061" s="236">
        <v>0</v>
      </c>
      <c r="K8061" s="236">
        <v>0</v>
      </c>
      <c r="L8061" s="236">
        <v>0</v>
      </c>
      <c r="M8061" s="236">
        <v>0</v>
      </c>
      <c r="N8061" s="236">
        <v>0</v>
      </c>
      <c r="O8061" s="236">
        <v>0</v>
      </c>
      <c r="P8061" s="236">
        <v>0</v>
      </c>
      <c r="Q8061" s="236">
        <v>0</v>
      </c>
      <c r="R8061" s="16">
        <f t="shared" si="24"/>
        <v>233924.64</v>
      </c>
      <c r="S8061" s="236">
        <v>1</v>
      </c>
      <c r="T8061" s="387" t="s">
        <v>9133</v>
      </c>
      <c r="U8061" s="236" t="s">
        <v>11267</v>
      </c>
      <c r="V8061" s="388" t="s">
        <v>199</v>
      </c>
    </row>
    <row r="8062" spans="1:22" s="1" customFormat="1" ht="56.25" x14ac:dyDescent="0.3">
      <c r="A8062" s="16">
        <v>8057</v>
      </c>
      <c r="B8062" s="236" t="s">
        <v>384</v>
      </c>
      <c r="C8062" s="236" t="s">
        <v>17920</v>
      </c>
      <c r="D8062" s="236" t="s">
        <v>17921</v>
      </c>
      <c r="E8062" s="236" t="s">
        <v>17922</v>
      </c>
      <c r="F8062" s="236"/>
      <c r="G8062" s="236" t="s">
        <v>1493</v>
      </c>
      <c r="H8062" s="513">
        <v>525000</v>
      </c>
      <c r="I8062" s="513">
        <v>1</v>
      </c>
      <c r="J8062" s="236">
        <v>0</v>
      </c>
      <c r="K8062" s="236">
        <v>0</v>
      </c>
      <c r="L8062" s="236">
        <v>0</v>
      </c>
      <c r="M8062" s="236">
        <v>0</v>
      </c>
      <c r="N8062" s="236">
        <v>0</v>
      </c>
      <c r="O8062" s="236">
        <v>0</v>
      </c>
      <c r="P8062" s="236">
        <v>0</v>
      </c>
      <c r="Q8062" s="236">
        <v>0</v>
      </c>
      <c r="R8062" s="16">
        <f t="shared" si="24"/>
        <v>525000</v>
      </c>
      <c r="S8062" s="236">
        <v>1</v>
      </c>
      <c r="T8062" s="387" t="s">
        <v>9133</v>
      </c>
      <c r="U8062" s="236" t="s">
        <v>11267</v>
      </c>
      <c r="V8062" s="388" t="s">
        <v>199</v>
      </c>
    </row>
    <row r="8063" spans="1:22" s="1" customFormat="1" ht="56.25" x14ac:dyDescent="0.3">
      <c r="A8063" s="16">
        <v>8058</v>
      </c>
      <c r="B8063" s="236" t="s">
        <v>7522</v>
      </c>
      <c r="C8063" s="236" t="s">
        <v>8346</v>
      </c>
      <c r="D8063" s="236" t="s">
        <v>8347</v>
      </c>
      <c r="E8063" s="236" t="s">
        <v>17923</v>
      </c>
      <c r="F8063" s="236"/>
      <c r="G8063" s="236" t="s">
        <v>1493</v>
      </c>
      <c r="H8063" s="513">
        <v>39276.199999999997</v>
      </c>
      <c r="I8063" s="513">
        <v>10</v>
      </c>
      <c r="J8063" s="236">
        <v>0</v>
      </c>
      <c r="K8063" s="236">
        <v>0</v>
      </c>
      <c r="L8063" s="236">
        <v>0</v>
      </c>
      <c r="M8063" s="236">
        <v>0</v>
      </c>
      <c r="N8063" s="236">
        <v>0</v>
      </c>
      <c r="O8063" s="236">
        <v>0</v>
      </c>
      <c r="P8063" s="236">
        <v>0</v>
      </c>
      <c r="Q8063" s="236">
        <v>0</v>
      </c>
      <c r="R8063" s="16">
        <f t="shared" si="24"/>
        <v>39276.199999999997</v>
      </c>
      <c r="S8063" s="236">
        <v>10</v>
      </c>
      <c r="T8063" s="387" t="s">
        <v>9133</v>
      </c>
      <c r="U8063" s="236" t="s">
        <v>11267</v>
      </c>
      <c r="V8063" s="388" t="s">
        <v>199</v>
      </c>
    </row>
    <row r="8064" spans="1:22" s="1" customFormat="1" ht="56.25" x14ac:dyDescent="0.3">
      <c r="A8064" s="16">
        <v>8059</v>
      </c>
      <c r="B8064" s="236" t="s">
        <v>435</v>
      </c>
      <c r="C8064" s="236" t="s">
        <v>17924</v>
      </c>
      <c r="D8064" s="236" t="s">
        <v>17925</v>
      </c>
      <c r="E8064" s="236" t="s">
        <v>17926</v>
      </c>
      <c r="F8064" s="236"/>
      <c r="G8064" s="236" t="s">
        <v>1493</v>
      </c>
      <c r="H8064" s="513">
        <v>30481.02</v>
      </c>
      <c r="I8064" s="513">
        <v>3</v>
      </c>
      <c r="J8064" s="236">
        <v>0</v>
      </c>
      <c r="K8064" s="236">
        <v>0</v>
      </c>
      <c r="L8064" s="236">
        <v>0</v>
      </c>
      <c r="M8064" s="236">
        <v>0</v>
      </c>
      <c r="N8064" s="236">
        <v>0</v>
      </c>
      <c r="O8064" s="236">
        <v>0</v>
      </c>
      <c r="P8064" s="236">
        <v>0</v>
      </c>
      <c r="Q8064" s="236">
        <v>0</v>
      </c>
      <c r="R8064" s="16">
        <f t="shared" si="24"/>
        <v>30481.02</v>
      </c>
      <c r="S8064" s="236">
        <v>3</v>
      </c>
      <c r="T8064" s="387" t="s">
        <v>9133</v>
      </c>
      <c r="U8064" s="236" t="s">
        <v>83</v>
      </c>
      <c r="V8064" s="388" t="s">
        <v>199</v>
      </c>
    </row>
    <row r="8065" spans="1:22" s="1" customFormat="1" ht="56.25" x14ac:dyDescent="0.3">
      <c r="A8065" s="16">
        <v>8060</v>
      </c>
      <c r="B8065" s="236" t="s">
        <v>435</v>
      </c>
      <c r="C8065" s="236" t="s">
        <v>436</v>
      </c>
      <c r="D8065" s="236" t="s">
        <v>437</v>
      </c>
      <c r="E8065" s="236" t="s">
        <v>17927</v>
      </c>
      <c r="F8065" s="236"/>
      <c r="G8065" s="236" t="s">
        <v>1493</v>
      </c>
      <c r="H8065" s="513">
        <v>80284.25</v>
      </c>
      <c r="I8065" s="513">
        <v>5</v>
      </c>
      <c r="J8065" s="236">
        <v>0</v>
      </c>
      <c r="K8065" s="236">
        <v>0</v>
      </c>
      <c r="L8065" s="236">
        <v>0</v>
      </c>
      <c r="M8065" s="236">
        <v>0</v>
      </c>
      <c r="N8065" s="236">
        <v>0</v>
      </c>
      <c r="O8065" s="236">
        <v>0</v>
      </c>
      <c r="P8065" s="236">
        <v>0</v>
      </c>
      <c r="Q8065" s="236">
        <v>0</v>
      </c>
      <c r="R8065" s="16">
        <f t="shared" si="24"/>
        <v>80284.25</v>
      </c>
      <c r="S8065" s="236">
        <v>5</v>
      </c>
      <c r="T8065" s="387" t="s">
        <v>9133</v>
      </c>
      <c r="U8065" s="236" t="s">
        <v>204</v>
      </c>
      <c r="V8065" s="388" t="s">
        <v>199</v>
      </c>
    </row>
    <row r="8066" spans="1:22" s="1" customFormat="1" ht="56.25" x14ac:dyDescent="0.3">
      <c r="A8066" s="16">
        <v>8061</v>
      </c>
      <c r="B8066" s="236" t="s">
        <v>435</v>
      </c>
      <c r="C8066" s="236" t="s">
        <v>436</v>
      </c>
      <c r="D8066" s="236" t="s">
        <v>437</v>
      </c>
      <c r="E8066" s="236" t="s">
        <v>17927</v>
      </c>
      <c r="F8066" s="236"/>
      <c r="G8066" s="236" t="s">
        <v>1493</v>
      </c>
      <c r="H8066" s="513">
        <v>64227.4</v>
      </c>
      <c r="I8066" s="513">
        <v>4</v>
      </c>
      <c r="J8066" s="236">
        <v>0</v>
      </c>
      <c r="K8066" s="236">
        <v>0</v>
      </c>
      <c r="L8066" s="236">
        <v>0</v>
      </c>
      <c r="M8066" s="236">
        <v>0</v>
      </c>
      <c r="N8066" s="236">
        <v>0</v>
      </c>
      <c r="O8066" s="236">
        <v>0</v>
      </c>
      <c r="P8066" s="236">
        <v>0</v>
      </c>
      <c r="Q8066" s="236">
        <v>0</v>
      </c>
      <c r="R8066" s="16">
        <f t="shared" si="24"/>
        <v>64227.4</v>
      </c>
      <c r="S8066" s="236">
        <v>4</v>
      </c>
      <c r="T8066" s="387" t="s">
        <v>9133</v>
      </c>
      <c r="U8066" s="236" t="s">
        <v>204</v>
      </c>
      <c r="V8066" s="388" t="s">
        <v>199</v>
      </c>
    </row>
    <row r="8067" spans="1:22" s="1" customFormat="1" ht="56.25" x14ac:dyDescent="0.3">
      <c r="A8067" s="16">
        <v>8062</v>
      </c>
      <c r="B8067" s="236" t="s">
        <v>435</v>
      </c>
      <c r="C8067" s="236" t="s">
        <v>2483</v>
      </c>
      <c r="D8067" s="236" t="s">
        <v>2484</v>
      </c>
      <c r="E8067" s="236" t="s">
        <v>17926</v>
      </c>
      <c r="F8067" s="236"/>
      <c r="G8067" s="236" t="s">
        <v>1493</v>
      </c>
      <c r="H8067" s="513">
        <v>85584.12</v>
      </c>
      <c r="I8067" s="513">
        <v>6</v>
      </c>
      <c r="J8067" s="236">
        <v>0</v>
      </c>
      <c r="K8067" s="236">
        <v>0</v>
      </c>
      <c r="L8067" s="236">
        <v>0</v>
      </c>
      <c r="M8067" s="236">
        <v>0</v>
      </c>
      <c r="N8067" s="236">
        <v>0</v>
      </c>
      <c r="O8067" s="236">
        <v>0</v>
      </c>
      <c r="P8067" s="236">
        <v>0</v>
      </c>
      <c r="Q8067" s="236">
        <v>0</v>
      </c>
      <c r="R8067" s="16">
        <f t="shared" si="24"/>
        <v>85584.12</v>
      </c>
      <c r="S8067" s="236">
        <v>6</v>
      </c>
      <c r="T8067" s="387" t="s">
        <v>9133</v>
      </c>
      <c r="U8067" s="236" t="s">
        <v>204</v>
      </c>
      <c r="V8067" s="388" t="s">
        <v>199</v>
      </c>
    </row>
    <row r="8068" spans="1:22" s="1" customFormat="1" ht="56.25" x14ac:dyDescent="0.3">
      <c r="A8068" s="16">
        <v>8063</v>
      </c>
      <c r="B8068" s="236" t="s">
        <v>435</v>
      </c>
      <c r="C8068" s="236" t="s">
        <v>2483</v>
      </c>
      <c r="D8068" s="236" t="s">
        <v>2484</v>
      </c>
      <c r="E8068" s="236" t="s">
        <v>17926</v>
      </c>
      <c r="F8068" s="236"/>
      <c r="G8068" s="236" t="s">
        <v>1493</v>
      </c>
      <c r="H8068" s="513">
        <v>85584.12</v>
      </c>
      <c r="I8068" s="513">
        <v>6</v>
      </c>
      <c r="J8068" s="236">
        <v>0</v>
      </c>
      <c r="K8068" s="236">
        <v>0</v>
      </c>
      <c r="L8068" s="236">
        <v>0</v>
      </c>
      <c r="M8068" s="236">
        <v>0</v>
      </c>
      <c r="N8068" s="236">
        <v>0</v>
      </c>
      <c r="O8068" s="236">
        <v>0</v>
      </c>
      <c r="P8068" s="236">
        <v>0</v>
      </c>
      <c r="Q8068" s="236">
        <v>0</v>
      </c>
      <c r="R8068" s="16">
        <f t="shared" si="24"/>
        <v>85584.12</v>
      </c>
      <c r="S8068" s="236">
        <v>6</v>
      </c>
      <c r="T8068" s="387" t="s">
        <v>9133</v>
      </c>
      <c r="U8068" s="236" t="s">
        <v>204</v>
      </c>
      <c r="V8068" s="388" t="s">
        <v>199</v>
      </c>
    </row>
    <row r="8069" spans="1:22" s="1" customFormat="1" ht="56.25" x14ac:dyDescent="0.3">
      <c r="A8069" s="16">
        <v>8064</v>
      </c>
      <c r="B8069" s="236" t="s">
        <v>264</v>
      </c>
      <c r="C8069" s="236" t="s">
        <v>17928</v>
      </c>
      <c r="D8069" s="236" t="s">
        <v>17929</v>
      </c>
      <c r="E8069" s="236" t="s">
        <v>17930</v>
      </c>
      <c r="F8069" s="236"/>
      <c r="G8069" s="236" t="s">
        <v>1493</v>
      </c>
      <c r="H8069" s="513">
        <v>14739.9</v>
      </c>
      <c r="I8069" s="513">
        <v>2</v>
      </c>
      <c r="J8069" s="236">
        <v>0</v>
      </c>
      <c r="K8069" s="236">
        <v>0</v>
      </c>
      <c r="L8069" s="236">
        <v>0</v>
      </c>
      <c r="M8069" s="236">
        <v>0</v>
      </c>
      <c r="N8069" s="236">
        <v>0</v>
      </c>
      <c r="O8069" s="236">
        <v>0</v>
      </c>
      <c r="P8069" s="236">
        <v>0</v>
      </c>
      <c r="Q8069" s="236">
        <v>0</v>
      </c>
      <c r="R8069" s="16">
        <f t="shared" si="24"/>
        <v>14739.9</v>
      </c>
      <c r="S8069" s="236">
        <v>2</v>
      </c>
      <c r="T8069" s="387" t="s">
        <v>9133</v>
      </c>
      <c r="U8069" s="236" t="s">
        <v>204</v>
      </c>
      <c r="V8069" s="388" t="s">
        <v>199</v>
      </c>
    </row>
    <row r="8070" spans="1:22" s="1" customFormat="1" ht="56.25" x14ac:dyDescent="0.3">
      <c r="A8070" s="16">
        <v>8065</v>
      </c>
      <c r="B8070" s="236" t="s">
        <v>2632</v>
      </c>
      <c r="C8070" s="236" t="s">
        <v>17931</v>
      </c>
      <c r="D8070" s="236" t="s">
        <v>17932</v>
      </c>
      <c r="E8070" s="236" t="s">
        <v>17933</v>
      </c>
      <c r="F8070" s="236"/>
      <c r="G8070" s="236" t="s">
        <v>1493</v>
      </c>
      <c r="H8070" s="513">
        <v>8090.82</v>
      </c>
      <c r="I8070" s="513">
        <v>1</v>
      </c>
      <c r="J8070" s="236">
        <v>0</v>
      </c>
      <c r="K8070" s="236">
        <v>0</v>
      </c>
      <c r="L8070" s="236">
        <v>0</v>
      </c>
      <c r="M8070" s="236">
        <v>0</v>
      </c>
      <c r="N8070" s="236">
        <v>0</v>
      </c>
      <c r="O8070" s="236">
        <v>0</v>
      </c>
      <c r="P8070" s="236">
        <v>0</v>
      </c>
      <c r="Q8070" s="236">
        <v>0</v>
      </c>
      <c r="R8070" s="16">
        <f t="shared" si="24"/>
        <v>8090.82</v>
      </c>
      <c r="S8070" s="236">
        <v>1</v>
      </c>
      <c r="T8070" s="387" t="s">
        <v>9133</v>
      </c>
      <c r="U8070" s="236" t="s">
        <v>11267</v>
      </c>
      <c r="V8070" s="388" t="s">
        <v>199</v>
      </c>
    </row>
    <row r="8071" spans="1:22" s="1" customFormat="1" ht="56.25" x14ac:dyDescent="0.3">
      <c r="A8071" s="16">
        <v>8066</v>
      </c>
      <c r="B8071" s="236" t="s">
        <v>361</v>
      </c>
      <c r="C8071" s="236" t="s">
        <v>362</v>
      </c>
      <c r="D8071" s="236" t="s">
        <v>363</v>
      </c>
      <c r="E8071" s="236" t="s">
        <v>17934</v>
      </c>
      <c r="F8071" s="236"/>
      <c r="G8071" s="236" t="s">
        <v>1493</v>
      </c>
      <c r="H8071" s="513">
        <v>37804.94</v>
      </c>
      <c r="I8071" s="513">
        <v>2</v>
      </c>
      <c r="J8071" s="236">
        <v>0</v>
      </c>
      <c r="K8071" s="236">
        <v>0</v>
      </c>
      <c r="L8071" s="236">
        <v>0</v>
      </c>
      <c r="M8071" s="236">
        <v>0</v>
      </c>
      <c r="N8071" s="236">
        <v>0</v>
      </c>
      <c r="O8071" s="236">
        <v>0</v>
      </c>
      <c r="P8071" s="236">
        <v>0</v>
      </c>
      <c r="Q8071" s="236">
        <v>0</v>
      </c>
      <c r="R8071" s="16">
        <f t="shared" si="24"/>
        <v>37804.94</v>
      </c>
      <c r="S8071" s="236">
        <v>2</v>
      </c>
      <c r="T8071" s="387" t="s">
        <v>9133</v>
      </c>
      <c r="U8071" s="236" t="s">
        <v>11267</v>
      </c>
      <c r="V8071" s="388" t="s">
        <v>199</v>
      </c>
    </row>
    <row r="8072" spans="1:22" s="1" customFormat="1" ht="56.25" x14ac:dyDescent="0.3">
      <c r="A8072" s="16">
        <v>8067</v>
      </c>
      <c r="B8072" s="236" t="s">
        <v>361</v>
      </c>
      <c r="C8072" s="236" t="s">
        <v>362</v>
      </c>
      <c r="D8072" s="236" t="s">
        <v>363</v>
      </c>
      <c r="E8072" s="236" t="s">
        <v>17935</v>
      </c>
      <c r="F8072" s="236"/>
      <c r="G8072" s="236" t="s">
        <v>1493</v>
      </c>
      <c r="H8072" s="513">
        <v>75609.88</v>
      </c>
      <c r="I8072" s="513">
        <v>4</v>
      </c>
      <c r="J8072" s="236">
        <v>0</v>
      </c>
      <c r="K8072" s="236">
        <v>0</v>
      </c>
      <c r="L8072" s="236">
        <v>0</v>
      </c>
      <c r="M8072" s="236">
        <v>0</v>
      </c>
      <c r="N8072" s="236">
        <v>0</v>
      </c>
      <c r="O8072" s="236">
        <v>0</v>
      </c>
      <c r="P8072" s="236">
        <v>0</v>
      </c>
      <c r="Q8072" s="236">
        <v>0</v>
      </c>
      <c r="R8072" s="16">
        <f t="shared" si="24"/>
        <v>75609.88</v>
      </c>
      <c r="S8072" s="236">
        <v>4</v>
      </c>
      <c r="T8072" s="387" t="s">
        <v>9133</v>
      </c>
      <c r="U8072" s="236" t="s">
        <v>11267</v>
      </c>
      <c r="V8072" s="388" t="s">
        <v>199</v>
      </c>
    </row>
    <row r="8073" spans="1:22" s="1" customFormat="1" ht="56.25" x14ac:dyDescent="0.3">
      <c r="A8073" s="16">
        <v>8068</v>
      </c>
      <c r="B8073" s="236" t="s">
        <v>361</v>
      </c>
      <c r="C8073" s="236" t="s">
        <v>362</v>
      </c>
      <c r="D8073" s="236" t="s">
        <v>363</v>
      </c>
      <c r="E8073" s="236" t="s">
        <v>17936</v>
      </c>
      <c r="F8073" s="236"/>
      <c r="G8073" s="236" t="s">
        <v>1493</v>
      </c>
      <c r="H8073" s="513">
        <v>132317.29</v>
      </c>
      <c r="I8073" s="513">
        <v>7</v>
      </c>
      <c r="J8073" s="236">
        <v>0</v>
      </c>
      <c r="K8073" s="236">
        <v>0</v>
      </c>
      <c r="L8073" s="236">
        <v>0</v>
      </c>
      <c r="M8073" s="236">
        <v>0</v>
      </c>
      <c r="N8073" s="236">
        <v>0</v>
      </c>
      <c r="O8073" s="236">
        <v>0</v>
      </c>
      <c r="P8073" s="236">
        <v>0</v>
      </c>
      <c r="Q8073" s="236">
        <v>0</v>
      </c>
      <c r="R8073" s="16">
        <f t="shared" si="24"/>
        <v>132317.29</v>
      </c>
      <c r="S8073" s="236">
        <v>7</v>
      </c>
      <c r="T8073" s="387" t="s">
        <v>9133</v>
      </c>
      <c r="U8073" s="236" t="s">
        <v>11267</v>
      </c>
      <c r="V8073" s="388" t="s">
        <v>199</v>
      </c>
    </row>
    <row r="8074" spans="1:22" s="1" customFormat="1" ht="56.25" x14ac:dyDescent="0.3">
      <c r="A8074" s="16">
        <v>8069</v>
      </c>
      <c r="B8074" s="236" t="s">
        <v>361</v>
      </c>
      <c r="C8074" s="236" t="s">
        <v>362</v>
      </c>
      <c r="D8074" s="236" t="s">
        <v>363</v>
      </c>
      <c r="E8074" s="236" t="s">
        <v>17935</v>
      </c>
      <c r="F8074" s="236"/>
      <c r="G8074" s="236" t="s">
        <v>1493</v>
      </c>
      <c r="H8074" s="513">
        <v>37804.94</v>
      </c>
      <c r="I8074" s="513">
        <v>2</v>
      </c>
      <c r="J8074" s="236">
        <v>0</v>
      </c>
      <c r="K8074" s="236">
        <v>0</v>
      </c>
      <c r="L8074" s="236">
        <v>0</v>
      </c>
      <c r="M8074" s="236">
        <v>0</v>
      </c>
      <c r="N8074" s="236">
        <v>0</v>
      </c>
      <c r="O8074" s="236">
        <v>0</v>
      </c>
      <c r="P8074" s="236">
        <v>0</v>
      </c>
      <c r="Q8074" s="236">
        <v>0</v>
      </c>
      <c r="R8074" s="16">
        <f t="shared" si="24"/>
        <v>37804.94</v>
      </c>
      <c r="S8074" s="236">
        <v>2</v>
      </c>
      <c r="T8074" s="387" t="s">
        <v>9133</v>
      </c>
      <c r="U8074" s="236" t="s">
        <v>11267</v>
      </c>
      <c r="V8074" s="388" t="s">
        <v>199</v>
      </c>
    </row>
    <row r="8075" spans="1:22" s="1" customFormat="1" ht="56.25" x14ac:dyDescent="0.3">
      <c r="A8075" s="16">
        <v>8070</v>
      </c>
      <c r="B8075" s="236" t="s">
        <v>417</v>
      </c>
      <c r="C8075" s="236" t="s">
        <v>726</v>
      </c>
      <c r="D8075" s="236" t="s">
        <v>727</v>
      </c>
      <c r="E8075" s="236" t="s">
        <v>17937</v>
      </c>
      <c r="F8075" s="236"/>
      <c r="G8075" s="236" t="s">
        <v>1493</v>
      </c>
      <c r="H8075" s="513">
        <v>63000</v>
      </c>
      <c r="I8075" s="513">
        <v>2</v>
      </c>
      <c r="J8075" s="236">
        <v>0</v>
      </c>
      <c r="K8075" s="236">
        <v>0</v>
      </c>
      <c r="L8075" s="236">
        <v>0</v>
      </c>
      <c r="M8075" s="236">
        <v>0</v>
      </c>
      <c r="N8075" s="236">
        <v>0</v>
      </c>
      <c r="O8075" s="236">
        <v>0</v>
      </c>
      <c r="P8075" s="236">
        <v>0</v>
      </c>
      <c r="Q8075" s="236">
        <v>0</v>
      </c>
      <c r="R8075" s="16">
        <f t="shared" si="24"/>
        <v>63000</v>
      </c>
      <c r="S8075" s="236">
        <v>2</v>
      </c>
      <c r="T8075" s="387" t="s">
        <v>9133</v>
      </c>
      <c r="U8075" s="236" t="s">
        <v>11267</v>
      </c>
      <c r="V8075" s="388" t="s">
        <v>199</v>
      </c>
    </row>
    <row r="8076" spans="1:22" s="1" customFormat="1" ht="56.25" x14ac:dyDescent="0.3">
      <c r="A8076" s="16">
        <v>8071</v>
      </c>
      <c r="B8076" s="236" t="s">
        <v>417</v>
      </c>
      <c r="C8076" s="236" t="s">
        <v>726</v>
      </c>
      <c r="D8076" s="236" t="s">
        <v>727</v>
      </c>
      <c r="E8076" s="236" t="s">
        <v>17938</v>
      </c>
      <c r="F8076" s="236"/>
      <c r="G8076" s="236" t="s">
        <v>1493</v>
      </c>
      <c r="H8076" s="513">
        <v>63000</v>
      </c>
      <c r="I8076" s="513">
        <v>2</v>
      </c>
      <c r="J8076" s="236">
        <v>0</v>
      </c>
      <c r="K8076" s="236">
        <v>0</v>
      </c>
      <c r="L8076" s="236">
        <v>0</v>
      </c>
      <c r="M8076" s="236">
        <v>0</v>
      </c>
      <c r="N8076" s="236">
        <v>0</v>
      </c>
      <c r="O8076" s="236">
        <v>0</v>
      </c>
      <c r="P8076" s="236">
        <v>0</v>
      </c>
      <c r="Q8076" s="236">
        <v>0</v>
      </c>
      <c r="R8076" s="16">
        <f t="shared" si="24"/>
        <v>63000</v>
      </c>
      <c r="S8076" s="236">
        <v>2</v>
      </c>
      <c r="T8076" s="387" t="s">
        <v>9133</v>
      </c>
      <c r="U8076" s="236" t="s">
        <v>11267</v>
      </c>
      <c r="V8076" s="388" t="s">
        <v>199</v>
      </c>
    </row>
    <row r="8077" spans="1:22" s="1" customFormat="1" ht="56.25" x14ac:dyDescent="0.3">
      <c r="A8077" s="16">
        <v>8072</v>
      </c>
      <c r="B8077" s="236" t="s">
        <v>417</v>
      </c>
      <c r="C8077" s="236" t="s">
        <v>726</v>
      </c>
      <c r="D8077" s="236" t="s">
        <v>727</v>
      </c>
      <c r="E8077" s="236" t="s">
        <v>17939</v>
      </c>
      <c r="F8077" s="236"/>
      <c r="G8077" s="236" t="s">
        <v>1493</v>
      </c>
      <c r="H8077" s="513">
        <v>63000</v>
      </c>
      <c r="I8077" s="513">
        <v>2</v>
      </c>
      <c r="J8077" s="236">
        <v>0</v>
      </c>
      <c r="K8077" s="236">
        <v>0</v>
      </c>
      <c r="L8077" s="236">
        <v>0</v>
      </c>
      <c r="M8077" s="236">
        <v>0</v>
      </c>
      <c r="N8077" s="236">
        <v>0</v>
      </c>
      <c r="O8077" s="236">
        <v>0</v>
      </c>
      <c r="P8077" s="236">
        <v>0</v>
      </c>
      <c r="Q8077" s="236">
        <v>0</v>
      </c>
      <c r="R8077" s="16">
        <f t="shared" si="24"/>
        <v>63000</v>
      </c>
      <c r="S8077" s="236">
        <v>2</v>
      </c>
      <c r="T8077" s="387" t="s">
        <v>9133</v>
      </c>
      <c r="U8077" s="236" t="s">
        <v>11267</v>
      </c>
      <c r="V8077" s="388" t="s">
        <v>199</v>
      </c>
    </row>
    <row r="8078" spans="1:22" s="1" customFormat="1" ht="56.25" x14ac:dyDescent="0.3">
      <c r="A8078" s="16">
        <v>8073</v>
      </c>
      <c r="B8078" s="236" t="s">
        <v>417</v>
      </c>
      <c r="C8078" s="236" t="s">
        <v>726</v>
      </c>
      <c r="D8078" s="236" t="s">
        <v>727</v>
      </c>
      <c r="E8078" s="236" t="s">
        <v>17940</v>
      </c>
      <c r="F8078" s="236"/>
      <c r="G8078" s="236" t="s">
        <v>1493</v>
      </c>
      <c r="H8078" s="513">
        <v>31500</v>
      </c>
      <c r="I8078" s="513">
        <v>1</v>
      </c>
      <c r="J8078" s="236">
        <v>0</v>
      </c>
      <c r="K8078" s="236">
        <v>0</v>
      </c>
      <c r="L8078" s="236">
        <v>0</v>
      </c>
      <c r="M8078" s="236">
        <v>0</v>
      </c>
      <c r="N8078" s="236">
        <v>0</v>
      </c>
      <c r="O8078" s="236">
        <v>0</v>
      </c>
      <c r="P8078" s="236">
        <v>0</v>
      </c>
      <c r="Q8078" s="236">
        <v>0</v>
      </c>
      <c r="R8078" s="16">
        <f t="shared" si="24"/>
        <v>31500</v>
      </c>
      <c r="S8078" s="236">
        <v>1</v>
      </c>
      <c r="T8078" s="387" t="s">
        <v>9133</v>
      </c>
      <c r="U8078" s="236" t="s">
        <v>11267</v>
      </c>
      <c r="V8078" s="388" t="s">
        <v>199</v>
      </c>
    </row>
    <row r="8079" spans="1:22" s="1" customFormat="1" ht="56.25" x14ac:dyDescent="0.3">
      <c r="A8079" s="16">
        <v>8074</v>
      </c>
      <c r="B8079" s="236" t="s">
        <v>417</v>
      </c>
      <c r="C8079" s="236" t="s">
        <v>726</v>
      </c>
      <c r="D8079" s="236" t="s">
        <v>727</v>
      </c>
      <c r="E8079" s="236" t="s">
        <v>17941</v>
      </c>
      <c r="F8079" s="236"/>
      <c r="G8079" s="236" t="s">
        <v>1493</v>
      </c>
      <c r="H8079" s="513">
        <v>31500</v>
      </c>
      <c r="I8079" s="513">
        <v>1</v>
      </c>
      <c r="J8079" s="236">
        <v>0</v>
      </c>
      <c r="K8079" s="236">
        <v>0</v>
      </c>
      <c r="L8079" s="236">
        <v>0</v>
      </c>
      <c r="M8079" s="236">
        <v>0</v>
      </c>
      <c r="N8079" s="236">
        <v>0</v>
      </c>
      <c r="O8079" s="236">
        <v>0</v>
      </c>
      <c r="P8079" s="236">
        <v>0</v>
      </c>
      <c r="Q8079" s="236">
        <v>0</v>
      </c>
      <c r="R8079" s="16">
        <f t="shared" si="24"/>
        <v>31500</v>
      </c>
      <c r="S8079" s="236">
        <v>1</v>
      </c>
      <c r="T8079" s="387" t="s">
        <v>9133</v>
      </c>
      <c r="U8079" s="236" t="s">
        <v>11267</v>
      </c>
      <c r="V8079" s="388" t="s">
        <v>199</v>
      </c>
    </row>
    <row r="8080" spans="1:22" s="1" customFormat="1" ht="56.25" x14ac:dyDescent="0.3">
      <c r="A8080" s="16">
        <v>8075</v>
      </c>
      <c r="B8080" s="236" t="s">
        <v>417</v>
      </c>
      <c r="C8080" s="236" t="s">
        <v>726</v>
      </c>
      <c r="D8080" s="236" t="s">
        <v>727</v>
      </c>
      <c r="E8080" s="236" t="s">
        <v>17942</v>
      </c>
      <c r="F8080" s="236"/>
      <c r="G8080" s="236" t="s">
        <v>1493</v>
      </c>
      <c r="H8080" s="513">
        <v>63000</v>
      </c>
      <c r="I8080" s="513">
        <v>2</v>
      </c>
      <c r="J8080" s="236">
        <v>0</v>
      </c>
      <c r="K8080" s="236">
        <v>0</v>
      </c>
      <c r="L8080" s="236">
        <v>0</v>
      </c>
      <c r="M8080" s="236">
        <v>0</v>
      </c>
      <c r="N8080" s="236">
        <v>0</v>
      </c>
      <c r="O8080" s="236">
        <v>0</v>
      </c>
      <c r="P8080" s="236">
        <v>0</v>
      </c>
      <c r="Q8080" s="236">
        <v>0</v>
      </c>
      <c r="R8080" s="16">
        <f t="shared" si="24"/>
        <v>63000</v>
      </c>
      <c r="S8080" s="236">
        <v>2</v>
      </c>
      <c r="T8080" s="387" t="s">
        <v>9133</v>
      </c>
      <c r="U8080" s="236" t="s">
        <v>11267</v>
      </c>
      <c r="V8080" s="388" t="s">
        <v>199</v>
      </c>
    </row>
    <row r="8081" spans="1:22" s="1" customFormat="1" ht="56.25" x14ac:dyDescent="0.3">
      <c r="A8081" s="16">
        <v>8076</v>
      </c>
      <c r="B8081" s="236" t="s">
        <v>417</v>
      </c>
      <c r="C8081" s="236" t="s">
        <v>726</v>
      </c>
      <c r="D8081" s="236" t="s">
        <v>727</v>
      </c>
      <c r="E8081" s="236" t="s">
        <v>17943</v>
      </c>
      <c r="F8081" s="236"/>
      <c r="G8081" s="236" t="s">
        <v>1493</v>
      </c>
      <c r="H8081" s="513">
        <v>63000</v>
      </c>
      <c r="I8081" s="513">
        <v>2</v>
      </c>
      <c r="J8081" s="236">
        <v>0</v>
      </c>
      <c r="K8081" s="236">
        <v>0</v>
      </c>
      <c r="L8081" s="236">
        <v>0</v>
      </c>
      <c r="M8081" s="236">
        <v>0</v>
      </c>
      <c r="N8081" s="236">
        <v>0</v>
      </c>
      <c r="O8081" s="236">
        <v>0</v>
      </c>
      <c r="P8081" s="236">
        <v>0</v>
      </c>
      <c r="Q8081" s="236">
        <v>0</v>
      </c>
      <c r="R8081" s="16">
        <f t="shared" si="24"/>
        <v>63000</v>
      </c>
      <c r="S8081" s="236">
        <v>2</v>
      </c>
      <c r="T8081" s="387" t="s">
        <v>9133</v>
      </c>
      <c r="U8081" s="236" t="s">
        <v>11267</v>
      </c>
      <c r="V8081" s="388" t="s">
        <v>199</v>
      </c>
    </row>
    <row r="8082" spans="1:22" s="1" customFormat="1" ht="56.25" x14ac:dyDescent="0.3">
      <c r="A8082" s="16">
        <v>8077</v>
      </c>
      <c r="B8082" s="236" t="s">
        <v>417</v>
      </c>
      <c r="C8082" s="236" t="s">
        <v>726</v>
      </c>
      <c r="D8082" s="236" t="s">
        <v>727</v>
      </c>
      <c r="E8082" s="236" t="s">
        <v>17944</v>
      </c>
      <c r="F8082" s="236"/>
      <c r="G8082" s="236" t="s">
        <v>1493</v>
      </c>
      <c r="H8082" s="513">
        <v>126000</v>
      </c>
      <c r="I8082" s="513">
        <v>4</v>
      </c>
      <c r="J8082" s="236">
        <v>0</v>
      </c>
      <c r="K8082" s="236">
        <v>0</v>
      </c>
      <c r="L8082" s="236">
        <v>0</v>
      </c>
      <c r="M8082" s="236">
        <v>0</v>
      </c>
      <c r="N8082" s="236">
        <v>0</v>
      </c>
      <c r="O8082" s="236">
        <v>0</v>
      </c>
      <c r="P8082" s="236">
        <v>0</v>
      </c>
      <c r="Q8082" s="236">
        <v>0</v>
      </c>
      <c r="R8082" s="16">
        <f t="shared" si="24"/>
        <v>126000</v>
      </c>
      <c r="S8082" s="236">
        <v>4</v>
      </c>
      <c r="T8082" s="387" t="s">
        <v>9133</v>
      </c>
      <c r="U8082" s="236" t="s">
        <v>11267</v>
      </c>
      <c r="V8082" s="388" t="s">
        <v>199</v>
      </c>
    </row>
    <row r="8083" spans="1:22" s="1" customFormat="1" ht="56.25" x14ac:dyDescent="0.3">
      <c r="A8083" s="16">
        <v>8078</v>
      </c>
      <c r="B8083" s="236" t="s">
        <v>417</v>
      </c>
      <c r="C8083" s="236" t="s">
        <v>726</v>
      </c>
      <c r="D8083" s="236" t="s">
        <v>727</v>
      </c>
      <c r="E8083" s="236" t="s">
        <v>17945</v>
      </c>
      <c r="F8083" s="236"/>
      <c r="G8083" s="236" t="s">
        <v>1493</v>
      </c>
      <c r="H8083" s="513">
        <v>189000</v>
      </c>
      <c r="I8083" s="513">
        <v>6</v>
      </c>
      <c r="J8083" s="236">
        <v>0</v>
      </c>
      <c r="K8083" s="236">
        <v>0</v>
      </c>
      <c r="L8083" s="236">
        <v>0</v>
      </c>
      <c r="M8083" s="236">
        <v>0</v>
      </c>
      <c r="N8083" s="236">
        <v>0</v>
      </c>
      <c r="O8083" s="236">
        <v>0</v>
      </c>
      <c r="P8083" s="236">
        <v>0</v>
      </c>
      <c r="Q8083" s="236">
        <v>0</v>
      </c>
      <c r="R8083" s="16">
        <f t="shared" si="24"/>
        <v>189000</v>
      </c>
      <c r="S8083" s="236">
        <v>6</v>
      </c>
      <c r="T8083" s="387" t="s">
        <v>9133</v>
      </c>
      <c r="U8083" s="236" t="s">
        <v>11267</v>
      </c>
      <c r="V8083" s="388" t="s">
        <v>199</v>
      </c>
    </row>
    <row r="8084" spans="1:22" s="1" customFormat="1" ht="56.25" x14ac:dyDescent="0.3">
      <c r="A8084" s="16">
        <v>8079</v>
      </c>
      <c r="B8084" s="236" t="s">
        <v>417</v>
      </c>
      <c r="C8084" s="236" t="s">
        <v>726</v>
      </c>
      <c r="D8084" s="236" t="s">
        <v>727</v>
      </c>
      <c r="E8084" s="236" t="s">
        <v>17946</v>
      </c>
      <c r="F8084" s="236"/>
      <c r="G8084" s="236" t="s">
        <v>1493</v>
      </c>
      <c r="H8084" s="513">
        <v>189000</v>
      </c>
      <c r="I8084" s="513">
        <v>6</v>
      </c>
      <c r="J8084" s="236">
        <v>0</v>
      </c>
      <c r="K8084" s="236">
        <v>0</v>
      </c>
      <c r="L8084" s="236">
        <v>0</v>
      </c>
      <c r="M8084" s="236">
        <v>0</v>
      </c>
      <c r="N8084" s="236">
        <v>0</v>
      </c>
      <c r="O8084" s="236">
        <v>0</v>
      </c>
      <c r="P8084" s="236">
        <v>0</v>
      </c>
      <c r="Q8084" s="236">
        <v>0</v>
      </c>
      <c r="R8084" s="16">
        <f t="shared" si="24"/>
        <v>189000</v>
      </c>
      <c r="S8084" s="236">
        <v>6</v>
      </c>
      <c r="T8084" s="387" t="s">
        <v>9133</v>
      </c>
      <c r="U8084" s="236" t="s">
        <v>11267</v>
      </c>
      <c r="V8084" s="388" t="s">
        <v>199</v>
      </c>
    </row>
    <row r="8085" spans="1:22" s="1" customFormat="1" ht="56.25" x14ac:dyDescent="0.3">
      <c r="A8085" s="16">
        <v>8080</v>
      </c>
      <c r="B8085" s="236" t="s">
        <v>17947</v>
      </c>
      <c r="C8085" s="236" t="s">
        <v>17948</v>
      </c>
      <c r="D8085" s="236" t="s">
        <v>798</v>
      </c>
      <c r="E8085" s="236" t="s">
        <v>17949</v>
      </c>
      <c r="F8085" s="236"/>
      <c r="G8085" s="236" t="s">
        <v>1493</v>
      </c>
      <c r="H8085" s="513">
        <v>264892.96000000002</v>
      </c>
      <c r="I8085" s="513">
        <v>2</v>
      </c>
      <c r="J8085" s="236">
        <v>0</v>
      </c>
      <c r="K8085" s="236">
        <v>0</v>
      </c>
      <c r="L8085" s="236">
        <v>0</v>
      </c>
      <c r="M8085" s="236">
        <v>0</v>
      </c>
      <c r="N8085" s="236">
        <v>0</v>
      </c>
      <c r="O8085" s="236">
        <v>0</v>
      </c>
      <c r="P8085" s="236">
        <v>0</v>
      </c>
      <c r="Q8085" s="236">
        <v>0</v>
      </c>
      <c r="R8085" s="16">
        <f t="shared" si="24"/>
        <v>264892.96000000002</v>
      </c>
      <c r="S8085" s="236">
        <v>2</v>
      </c>
      <c r="T8085" s="387" t="s">
        <v>9133</v>
      </c>
      <c r="U8085" s="236" t="s">
        <v>11267</v>
      </c>
      <c r="V8085" s="388" t="s">
        <v>199</v>
      </c>
    </row>
    <row r="8086" spans="1:22" s="1" customFormat="1" ht="56.25" x14ac:dyDescent="0.3">
      <c r="A8086" s="16">
        <v>8081</v>
      </c>
      <c r="B8086" s="236" t="s">
        <v>17950</v>
      </c>
      <c r="C8086" s="236" t="s">
        <v>17951</v>
      </c>
      <c r="D8086" s="236" t="s">
        <v>17952</v>
      </c>
      <c r="E8086" s="236" t="s">
        <v>17953</v>
      </c>
      <c r="F8086" s="236"/>
      <c r="G8086" s="236" t="s">
        <v>1493</v>
      </c>
      <c r="H8086" s="513">
        <v>79814.8</v>
      </c>
      <c r="I8086" s="513">
        <v>2</v>
      </c>
      <c r="J8086" s="236">
        <v>79814.8</v>
      </c>
      <c r="K8086" s="236">
        <v>2</v>
      </c>
      <c r="L8086" s="236">
        <v>79814.8</v>
      </c>
      <c r="M8086" s="236">
        <v>2</v>
      </c>
      <c r="N8086" s="236">
        <v>79814.8</v>
      </c>
      <c r="O8086" s="236">
        <v>2</v>
      </c>
      <c r="P8086" s="236">
        <v>79814.8</v>
      </c>
      <c r="Q8086" s="236">
        <v>2</v>
      </c>
      <c r="R8086" s="16">
        <f t="shared" si="24"/>
        <v>399074</v>
      </c>
      <c r="S8086" s="236">
        <v>10</v>
      </c>
      <c r="T8086" s="387" t="s">
        <v>9133</v>
      </c>
      <c r="U8086" s="236" t="s">
        <v>11267</v>
      </c>
      <c r="V8086" s="388" t="s">
        <v>199</v>
      </c>
    </row>
    <row r="8087" spans="1:22" s="1" customFormat="1" ht="56.25" x14ac:dyDescent="0.3">
      <c r="A8087" s="16">
        <v>8082</v>
      </c>
      <c r="B8087" s="236" t="s">
        <v>17950</v>
      </c>
      <c r="C8087" s="236" t="s">
        <v>17951</v>
      </c>
      <c r="D8087" s="236" t="s">
        <v>17952</v>
      </c>
      <c r="E8087" s="236" t="s">
        <v>17953</v>
      </c>
      <c r="F8087" s="236"/>
      <c r="G8087" s="236" t="s">
        <v>1493</v>
      </c>
      <c r="H8087" s="513">
        <v>39907.4</v>
      </c>
      <c r="I8087" s="513">
        <v>1</v>
      </c>
      <c r="J8087" s="236">
        <v>39907.4</v>
      </c>
      <c r="K8087" s="236">
        <v>1</v>
      </c>
      <c r="L8087" s="236">
        <v>39907.4</v>
      </c>
      <c r="M8087" s="236">
        <v>1</v>
      </c>
      <c r="N8087" s="236">
        <v>39907.4</v>
      </c>
      <c r="O8087" s="236">
        <v>1</v>
      </c>
      <c r="P8087" s="236">
        <v>39907.4</v>
      </c>
      <c r="Q8087" s="236">
        <v>1</v>
      </c>
      <c r="R8087" s="16">
        <f t="shared" si="24"/>
        <v>199537</v>
      </c>
      <c r="S8087" s="236">
        <v>5</v>
      </c>
      <c r="T8087" s="387" t="s">
        <v>9133</v>
      </c>
      <c r="U8087" s="236" t="s">
        <v>11267</v>
      </c>
      <c r="V8087" s="388" t="s">
        <v>199</v>
      </c>
    </row>
    <row r="8088" spans="1:22" s="1" customFormat="1" ht="56.25" x14ac:dyDescent="0.3">
      <c r="A8088" s="16">
        <v>8083</v>
      </c>
      <c r="B8088" s="236" t="s">
        <v>4139</v>
      </c>
      <c r="C8088" s="236" t="s">
        <v>4140</v>
      </c>
      <c r="D8088" s="236" t="s">
        <v>4141</v>
      </c>
      <c r="E8088" s="236" t="s">
        <v>17954</v>
      </c>
      <c r="F8088" s="236"/>
      <c r="G8088" s="236" t="s">
        <v>1493</v>
      </c>
      <c r="H8088" s="513">
        <v>161299.22</v>
      </c>
      <c r="I8088" s="513">
        <v>2</v>
      </c>
      <c r="J8088" s="236">
        <v>0</v>
      </c>
      <c r="K8088" s="236">
        <v>0</v>
      </c>
      <c r="L8088" s="236">
        <v>0</v>
      </c>
      <c r="M8088" s="236">
        <v>0</v>
      </c>
      <c r="N8088" s="236">
        <v>0</v>
      </c>
      <c r="O8088" s="236">
        <v>0</v>
      </c>
      <c r="P8088" s="236">
        <v>0</v>
      </c>
      <c r="Q8088" s="236">
        <v>0</v>
      </c>
      <c r="R8088" s="16">
        <f t="shared" si="24"/>
        <v>161299.22</v>
      </c>
      <c r="S8088" s="236">
        <v>2</v>
      </c>
      <c r="T8088" s="387" t="s">
        <v>9133</v>
      </c>
      <c r="U8088" s="236" t="s">
        <v>11267</v>
      </c>
      <c r="V8088" s="388" t="s">
        <v>199</v>
      </c>
    </row>
    <row r="8089" spans="1:22" s="1" customFormat="1" ht="56.25" x14ac:dyDescent="0.3">
      <c r="A8089" s="16">
        <v>8084</v>
      </c>
      <c r="B8089" s="236" t="s">
        <v>2962</v>
      </c>
      <c r="C8089" s="236" t="s">
        <v>2963</v>
      </c>
      <c r="D8089" s="236" t="s">
        <v>2964</v>
      </c>
      <c r="E8089" s="236" t="s">
        <v>11374</v>
      </c>
      <c r="F8089" s="236"/>
      <c r="G8089" s="236" t="s">
        <v>1493</v>
      </c>
      <c r="H8089" s="513">
        <v>830537.35</v>
      </c>
      <c r="I8089" s="513">
        <v>1</v>
      </c>
      <c r="J8089" s="236">
        <v>830537.35</v>
      </c>
      <c r="K8089" s="236">
        <v>1</v>
      </c>
      <c r="L8089" s="236">
        <v>830537.35</v>
      </c>
      <c r="M8089" s="236">
        <v>1</v>
      </c>
      <c r="N8089" s="236">
        <v>830537.35</v>
      </c>
      <c r="O8089" s="236">
        <v>1</v>
      </c>
      <c r="P8089" s="236">
        <v>830537.35</v>
      </c>
      <c r="Q8089" s="236">
        <v>1</v>
      </c>
      <c r="R8089" s="16">
        <f t="shared" si="24"/>
        <v>4152686.75</v>
      </c>
      <c r="S8089" s="236">
        <v>5</v>
      </c>
      <c r="T8089" s="387" t="s">
        <v>9133</v>
      </c>
      <c r="U8089" s="236" t="s">
        <v>11267</v>
      </c>
      <c r="V8089" s="388" t="s">
        <v>199</v>
      </c>
    </row>
    <row r="8090" spans="1:22" s="1" customFormat="1" ht="56.25" x14ac:dyDescent="0.3">
      <c r="A8090" s="16">
        <v>8085</v>
      </c>
      <c r="B8090" s="236" t="s">
        <v>5207</v>
      </c>
      <c r="C8090" s="236" t="s">
        <v>5208</v>
      </c>
      <c r="D8090" s="236" t="s">
        <v>5209</v>
      </c>
      <c r="E8090" s="236" t="s">
        <v>17955</v>
      </c>
      <c r="F8090" s="236"/>
      <c r="G8090" s="236" t="s">
        <v>1493</v>
      </c>
      <c r="H8090" s="513">
        <v>188756.8</v>
      </c>
      <c r="I8090" s="513">
        <v>5</v>
      </c>
      <c r="J8090" s="236">
        <v>0</v>
      </c>
      <c r="K8090" s="236">
        <v>0</v>
      </c>
      <c r="L8090" s="236">
        <v>0</v>
      </c>
      <c r="M8090" s="236">
        <v>0</v>
      </c>
      <c r="N8090" s="236">
        <v>0</v>
      </c>
      <c r="O8090" s="236">
        <v>0</v>
      </c>
      <c r="P8090" s="236">
        <v>0</v>
      </c>
      <c r="Q8090" s="236">
        <v>0</v>
      </c>
      <c r="R8090" s="16">
        <f t="shared" si="24"/>
        <v>188756.8</v>
      </c>
      <c r="S8090" s="236">
        <v>5</v>
      </c>
      <c r="T8090" s="387" t="s">
        <v>9133</v>
      </c>
      <c r="U8090" s="236" t="s">
        <v>11267</v>
      </c>
      <c r="V8090" s="388" t="s">
        <v>199</v>
      </c>
    </row>
    <row r="8091" spans="1:22" s="1" customFormat="1" ht="56.25" x14ac:dyDescent="0.3">
      <c r="A8091" s="16">
        <v>8086</v>
      </c>
      <c r="B8091" s="236" t="s">
        <v>3494</v>
      </c>
      <c r="C8091" s="236" t="s">
        <v>5189</v>
      </c>
      <c r="D8091" s="236" t="s">
        <v>160</v>
      </c>
      <c r="E8091" s="236" t="s">
        <v>11375</v>
      </c>
      <c r="F8091" s="236"/>
      <c r="G8091" s="236" t="s">
        <v>1493</v>
      </c>
      <c r="H8091" s="513">
        <v>395903.76</v>
      </c>
      <c r="I8091" s="513">
        <v>1</v>
      </c>
      <c r="J8091" s="236">
        <v>395903.76</v>
      </c>
      <c r="K8091" s="236">
        <v>1</v>
      </c>
      <c r="L8091" s="236">
        <v>395903.76</v>
      </c>
      <c r="M8091" s="236">
        <v>1</v>
      </c>
      <c r="N8091" s="236">
        <v>395903.76</v>
      </c>
      <c r="O8091" s="236">
        <v>1</v>
      </c>
      <c r="P8091" s="236">
        <v>395903.76</v>
      </c>
      <c r="Q8091" s="236">
        <v>1</v>
      </c>
      <c r="R8091" s="16">
        <f t="shared" si="24"/>
        <v>1979518.8</v>
      </c>
      <c r="S8091" s="236">
        <v>5</v>
      </c>
      <c r="T8091" s="387" t="s">
        <v>9133</v>
      </c>
      <c r="U8091" s="236" t="s">
        <v>11267</v>
      </c>
      <c r="V8091" s="388" t="s">
        <v>199</v>
      </c>
    </row>
    <row r="8092" spans="1:22" s="1" customFormat="1" ht="56.25" x14ac:dyDescent="0.3">
      <c r="A8092" s="16">
        <v>8087</v>
      </c>
      <c r="B8092" s="236" t="s">
        <v>17956</v>
      </c>
      <c r="C8092" s="236" t="s">
        <v>17957</v>
      </c>
      <c r="D8092" s="236" t="s">
        <v>1501</v>
      </c>
      <c r="E8092" s="236" t="s">
        <v>17958</v>
      </c>
      <c r="F8092" s="236"/>
      <c r="G8092" s="236" t="s">
        <v>1493</v>
      </c>
      <c r="H8092" s="513">
        <v>54958.05</v>
      </c>
      <c r="I8092" s="513">
        <v>1</v>
      </c>
      <c r="J8092" s="236">
        <v>0</v>
      </c>
      <c r="K8092" s="236">
        <v>0</v>
      </c>
      <c r="L8092" s="236">
        <v>0</v>
      </c>
      <c r="M8092" s="236">
        <v>0</v>
      </c>
      <c r="N8092" s="236">
        <v>0</v>
      </c>
      <c r="O8092" s="236">
        <v>0</v>
      </c>
      <c r="P8092" s="236">
        <v>0</v>
      </c>
      <c r="Q8092" s="236">
        <v>0</v>
      </c>
      <c r="R8092" s="16">
        <f t="shared" si="24"/>
        <v>54958.05</v>
      </c>
      <c r="S8092" s="236">
        <v>1</v>
      </c>
      <c r="T8092" s="387" t="s">
        <v>9133</v>
      </c>
      <c r="U8092" s="236" t="s">
        <v>11267</v>
      </c>
      <c r="V8092" s="388" t="s">
        <v>199</v>
      </c>
    </row>
    <row r="8093" spans="1:22" s="1" customFormat="1" ht="56.25" x14ac:dyDescent="0.3">
      <c r="A8093" s="16">
        <v>8088</v>
      </c>
      <c r="B8093" s="236" t="s">
        <v>17959</v>
      </c>
      <c r="C8093" s="236" t="s">
        <v>17960</v>
      </c>
      <c r="D8093" s="236" t="s">
        <v>798</v>
      </c>
      <c r="E8093" s="236" t="s">
        <v>17961</v>
      </c>
      <c r="F8093" s="236"/>
      <c r="G8093" s="236" t="s">
        <v>1493</v>
      </c>
      <c r="H8093" s="513">
        <v>357000</v>
      </c>
      <c r="I8093" s="513">
        <v>12</v>
      </c>
      <c r="J8093" s="236">
        <v>0</v>
      </c>
      <c r="K8093" s="236">
        <v>0</v>
      </c>
      <c r="L8093" s="236">
        <v>0</v>
      </c>
      <c r="M8093" s="236">
        <v>0</v>
      </c>
      <c r="N8093" s="236">
        <v>0</v>
      </c>
      <c r="O8093" s="236">
        <v>0</v>
      </c>
      <c r="P8093" s="236">
        <v>0</v>
      </c>
      <c r="Q8093" s="236">
        <v>0</v>
      </c>
      <c r="R8093" s="16">
        <f t="shared" si="24"/>
        <v>357000</v>
      </c>
      <c r="S8093" s="236">
        <v>12</v>
      </c>
      <c r="T8093" s="387" t="s">
        <v>9133</v>
      </c>
      <c r="U8093" s="236" t="s">
        <v>11267</v>
      </c>
      <c r="V8093" s="388" t="s">
        <v>199</v>
      </c>
    </row>
    <row r="8094" spans="1:22" s="1" customFormat="1" ht="56.25" x14ac:dyDescent="0.3">
      <c r="A8094" s="16">
        <v>8089</v>
      </c>
      <c r="B8094" s="236" t="s">
        <v>17962</v>
      </c>
      <c r="C8094" s="236" t="s">
        <v>17963</v>
      </c>
      <c r="D8094" s="236" t="s">
        <v>1501</v>
      </c>
      <c r="E8094" s="236" t="s">
        <v>17964</v>
      </c>
      <c r="F8094" s="236"/>
      <c r="G8094" s="236" t="s">
        <v>1493</v>
      </c>
      <c r="H8094" s="513">
        <v>139440</v>
      </c>
      <c r="I8094" s="513">
        <v>1</v>
      </c>
      <c r="J8094" s="236">
        <v>0</v>
      </c>
      <c r="K8094" s="236">
        <v>0</v>
      </c>
      <c r="L8094" s="236">
        <v>0</v>
      </c>
      <c r="M8094" s="236">
        <v>0</v>
      </c>
      <c r="N8094" s="236">
        <v>0</v>
      </c>
      <c r="O8094" s="236">
        <v>0</v>
      </c>
      <c r="P8094" s="236">
        <v>0</v>
      </c>
      <c r="Q8094" s="236">
        <v>0</v>
      </c>
      <c r="R8094" s="16">
        <f t="shared" si="24"/>
        <v>139440</v>
      </c>
      <c r="S8094" s="236">
        <v>1</v>
      </c>
      <c r="T8094" s="387" t="s">
        <v>9133</v>
      </c>
      <c r="U8094" s="236" t="s">
        <v>11267</v>
      </c>
      <c r="V8094" s="388" t="s">
        <v>199</v>
      </c>
    </row>
    <row r="8095" spans="1:22" s="1" customFormat="1" ht="56.25" x14ac:dyDescent="0.3">
      <c r="A8095" s="16">
        <v>8090</v>
      </c>
      <c r="B8095" s="236" t="s">
        <v>17962</v>
      </c>
      <c r="C8095" s="236" t="s">
        <v>17963</v>
      </c>
      <c r="D8095" s="236" t="s">
        <v>1501</v>
      </c>
      <c r="E8095" s="236" t="s">
        <v>17965</v>
      </c>
      <c r="F8095" s="236"/>
      <c r="G8095" s="236" t="s">
        <v>1493</v>
      </c>
      <c r="H8095" s="513">
        <v>278880</v>
      </c>
      <c r="I8095" s="513">
        <v>2</v>
      </c>
      <c r="J8095" s="236">
        <v>0</v>
      </c>
      <c r="K8095" s="236">
        <v>0</v>
      </c>
      <c r="L8095" s="236">
        <v>0</v>
      </c>
      <c r="M8095" s="236">
        <v>0</v>
      </c>
      <c r="N8095" s="236">
        <v>0</v>
      </c>
      <c r="O8095" s="236">
        <v>0</v>
      </c>
      <c r="P8095" s="236">
        <v>0</v>
      </c>
      <c r="Q8095" s="236">
        <v>0</v>
      </c>
      <c r="R8095" s="16">
        <f t="shared" si="24"/>
        <v>278880</v>
      </c>
      <c r="S8095" s="236">
        <v>2</v>
      </c>
      <c r="T8095" s="387" t="s">
        <v>9133</v>
      </c>
      <c r="U8095" s="236" t="s">
        <v>11267</v>
      </c>
      <c r="V8095" s="388" t="s">
        <v>199</v>
      </c>
    </row>
    <row r="8096" spans="1:22" s="1" customFormat="1" ht="56.25" x14ac:dyDescent="0.3">
      <c r="A8096" s="16">
        <v>8091</v>
      </c>
      <c r="B8096" s="236" t="s">
        <v>17966</v>
      </c>
      <c r="C8096" s="236" t="s">
        <v>17967</v>
      </c>
      <c r="D8096" s="236" t="s">
        <v>1501</v>
      </c>
      <c r="E8096" s="236" t="s">
        <v>17968</v>
      </c>
      <c r="F8096" s="236"/>
      <c r="G8096" s="236" t="s">
        <v>1493</v>
      </c>
      <c r="H8096" s="513">
        <v>136387.5</v>
      </c>
      <c r="I8096" s="513">
        <v>2</v>
      </c>
      <c r="J8096" s="236">
        <v>0</v>
      </c>
      <c r="K8096" s="236">
        <v>0</v>
      </c>
      <c r="L8096" s="236">
        <v>0</v>
      </c>
      <c r="M8096" s="236">
        <v>0</v>
      </c>
      <c r="N8096" s="236">
        <v>0</v>
      </c>
      <c r="O8096" s="236">
        <v>0</v>
      </c>
      <c r="P8096" s="236">
        <v>0</v>
      </c>
      <c r="Q8096" s="236">
        <v>0</v>
      </c>
      <c r="R8096" s="16">
        <f t="shared" si="24"/>
        <v>136387.5</v>
      </c>
      <c r="S8096" s="236">
        <v>2</v>
      </c>
      <c r="T8096" s="387" t="s">
        <v>9133</v>
      </c>
      <c r="U8096" s="236" t="s">
        <v>11267</v>
      </c>
      <c r="V8096" s="388" t="s">
        <v>199</v>
      </c>
    </row>
    <row r="8097" spans="1:22" s="1" customFormat="1" ht="56.25" x14ac:dyDescent="0.3">
      <c r="A8097" s="16">
        <v>8092</v>
      </c>
      <c r="B8097" s="236" t="s">
        <v>17969</v>
      </c>
      <c r="C8097" s="236" t="s">
        <v>17970</v>
      </c>
      <c r="D8097" s="236" t="s">
        <v>848</v>
      </c>
      <c r="E8097" s="236" t="s">
        <v>17971</v>
      </c>
      <c r="F8097" s="236"/>
      <c r="G8097" s="236" t="s">
        <v>1493</v>
      </c>
      <c r="H8097" s="513">
        <v>160971.29999999999</v>
      </c>
      <c r="I8097" s="513">
        <v>6</v>
      </c>
      <c r="J8097" s="236">
        <v>0</v>
      </c>
      <c r="K8097" s="236">
        <v>0</v>
      </c>
      <c r="L8097" s="236">
        <v>0</v>
      </c>
      <c r="M8097" s="236">
        <v>0</v>
      </c>
      <c r="N8097" s="236">
        <v>0</v>
      </c>
      <c r="O8097" s="236">
        <v>0</v>
      </c>
      <c r="P8097" s="236">
        <v>0</v>
      </c>
      <c r="Q8097" s="236">
        <v>0</v>
      </c>
      <c r="R8097" s="16">
        <f t="shared" si="24"/>
        <v>160971.29999999999</v>
      </c>
      <c r="S8097" s="236">
        <v>6</v>
      </c>
      <c r="T8097" s="387" t="s">
        <v>9133</v>
      </c>
      <c r="U8097" s="236" t="s">
        <v>11267</v>
      </c>
      <c r="V8097" s="388" t="s">
        <v>199</v>
      </c>
    </row>
    <row r="8098" spans="1:22" s="1" customFormat="1" ht="56.25" x14ac:dyDescent="0.3">
      <c r="A8098" s="16">
        <v>8093</v>
      </c>
      <c r="B8098" s="236" t="s">
        <v>17972</v>
      </c>
      <c r="C8098" s="236" t="s">
        <v>17973</v>
      </c>
      <c r="D8098" s="236" t="s">
        <v>1501</v>
      </c>
      <c r="E8098" s="236" t="s">
        <v>17974</v>
      </c>
      <c r="F8098" s="236"/>
      <c r="G8098" s="236" t="s">
        <v>1493</v>
      </c>
      <c r="H8098" s="513">
        <v>15162</v>
      </c>
      <c r="I8098" s="513">
        <v>1</v>
      </c>
      <c r="J8098" s="236">
        <v>0</v>
      </c>
      <c r="K8098" s="236">
        <v>0</v>
      </c>
      <c r="L8098" s="236">
        <v>0</v>
      </c>
      <c r="M8098" s="236">
        <v>0</v>
      </c>
      <c r="N8098" s="236">
        <v>0</v>
      </c>
      <c r="O8098" s="236">
        <v>0</v>
      </c>
      <c r="P8098" s="236">
        <v>0</v>
      </c>
      <c r="Q8098" s="236">
        <v>0</v>
      </c>
      <c r="R8098" s="16">
        <f t="shared" si="24"/>
        <v>15162</v>
      </c>
      <c r="S8098" s="236">
        <v>1</v>
      </c>
      <c r="T8098" s="387" t="s">
        <v>9133</v>
      </c>
      <c r="U8098" s="236" t="s">
        <v>11267</v>
      </c>
      <c r="V8098" s="388" t="s">
        <v>199</v>
      </c>
    </row>
    <row r="8099" spans="1:22" s="1" customFormat="1" ht="56.25" x14ac:dyDescent="0.3">
      <c r="A8099" s="16">
        <v>8094</v>
      </c>
      <c r="B8099" s="236" t="s">
        <v>3943</v>
      </c>
      <c r="C8099" s="236" t="s">
        <v>3944</v>
      </c>
      <c r="D8099" s="236" t="s">
        <v>2915</v>
      </c>
      <c r="E8099" s="236" t="s">
        <v>17975</v>
      </c>
      <c r="F8099" s="236"/>
      <c r="G8099" s="236" t="s">
        <v>1757</v>
      </c>
      <c r="H8099" s="513">
        <v>5880</v>
      </c>
      <c r="I8099" s="513">
        <v>1</v>
      </c>
      <c r="J8099" s="236">
        <v>0</v>
      </c>
      <c r="K8099" s="236">
        <v>0</v>
      </c>
      <c r="L8099" s="236">
        <v>0</v>
      </c>
      <c r="M8099" s="236">
        <v>0</v>
      </c>
      <c r="N8099" s="236">
        <v>0</v>
      </c>
      <c r="O8099" s="236">
        <v>0</v>
      </c>
      <c r="P8099" s="236">
        <v>0</v>
      </c>
      <c r="Q8099" s="236">
        <v>0</v>
      </c>
      <c r="R8099" s="16">
        <f t="shared" si="24"/>
        <v>5880</v>
      </c>
      <c r="S8099" s="236">
        <v>1</v>
      </c>
      <c r="T8099" s="387" t="s">
        <v>9133</v>
      </c>
      <c r="U8099" s="236" t="s">
        <v>11267</v>
      </c>
      <c r="V8099" s="388" t="s">
        <v>199</v>
      </c>
    </row>
    <row r="8100" spans="1:22" s="1" customFormat="1" ht="56.25" x14ac:dyDescent="0.3">
      <c r="A8100" s="16">
        <v>8095</v>
      </c>
      <c r="B8100" s="236" t="s">
        <v>3943</v>
      </c>
      <c r="C8100" s="236" t="s">
        <v>3944</v>
      </c>
      <c r="D8100" s="236" t="s">
        <v>2915</v>
      </c>
      <c r="E8100" s="236" t="s">
        <v>17976</v>
      </c>
      <c r="F8100" s="236"/>
      <c r="G8100" s="236" t="s">
        <v>1757</v>
      </c>
      <c r="H8100" s="513">
        <v>94080</v>
      </c>
      <c r="I8100" s="513">
        <v>16</v>
      </c>
      <c r="J8100" s="236">
        <v>0</v>
      </c>
      <c r="K8100" s="236">
        <v>0</v>
      </c>
      <c r="L8100" s="236">
        <v>0</v>
      </c>
      <c r="M8100" s="236">
        <v>0</v>
      </c>
      <c r="N8100" s="236">
        <v>0</v>
      </c>
      <c r="O8100" s="236">
        <v>0</v>
      </c>
      <c r="P8100" s="236">
        <v>0</v>
      </c>
      <c r="Q8100" s="236">
        <v>0</v>
      </c>
      <c r="R8100" s="16">
        <f t="shared" si="24"/>
        <v>94080</v>
      </c>
      <c r="S8100" s="236">
        <v>16</v>
      </c>
      <c r="T8100" s="387" t="s">
        <v>9133</v>
      </c>
      <c r="U8100" s="236" t="s">
        <v>11267</v>
      </c>
      <c r="V8100" s="388" t="s">
        <v>199</v>
      </c>
    </row>
    <row r="8101" spans="1:22" s="1" customFormat="1" ht="56.25" x14ac:dyDescent="0.3">
      <c r="A8101" s="16">
        <v>8096</v>
      </c>
      <c r="B8101" s="236" t="s">
        <v>11318</v>
      </c>
      <c r="C8101" s="236" t="s">
        <v>17310</v>
      </c>
      <c r="D8101" s="236" t="s">
        <v>17311</v>
      </c>
      <c r="E8101" s="236" t="s">
        <v>17977</v>
      </c>
      <c r="F8101" s="236"/>
      <c r="G8101" s="236" t="s">
        <v>281</v>
      </c>
      <c r="H8101" s="513">
        <v>894495</v>
      </c>
      <c r="I8101" s="513">
        <v>700</v>
      </c>
      <c r="J8101" s="236">
        <v>0</v>
      </c>
      <c r="K8101" s="236">
        <v>0</v>
      </c>
      <c r="L8101" s="236">
        <v>0</v>
      </c>
      <c r="M8101" s="236">
        <v>0</v>
      </c>
      <c r="N8101" s="236">
        <v>0</v>
      </c>
      <c r="O8101" s="236">
        <v>0</v>
      </c>
      <c r="P8101" s="236">
        <v>0</v>
      </c>
      <c r="Q8101" s="236">
        <v>0</v>
      </c>
      <c r="R8101" s="16">
        <f t="shared" si="24"/>
        <v>894495</v>
      </c>
      <c r="S8101" s="236">
        <v>700</v>
      </c>
      <c r="T8101" s="387" t="s">
        <v>9133</v>
      </c>
      <c r="U8101" s="236" t="s">
        <v>11267</v>
      </c>
      <c r="V8101" s="388" t="s">
        <v>199</v>
      </c>
    </row>
    <row r="8102" spans="1:22" s="1" customFormat="1" ht="56.25" x14ac:dyDescent="0.3">
      <c r="A8102" s="16">
        <v>8097</v>
      </c>
      <c r="B8102" s="236" t="s">
        <v>2391</v>
      </c>
      <c r="C8102" s="236" t="s">
        <v>17172</v>
      </c>
      <c r="D8102" s="236" t="s">
        <v>17173</v>
      </c>
      <c r="E8102" s="236" t="s">
        <v>17978</v>
      </c>
      <c r="F8102" s="236"/>
      <c r="G8102" s="236" t="s">
        <v>24</v>
      </c>
      <c r="H8102" s="513">
        <v>118788.48</v>
      </c>
      <c r="I8102" s="513">
        <v>144</v>
      </c>
      <c r="J8102" s="236">
        <v>0</v>
      </c>
      <c r="K8102" s="236">
        <v>0</v>
      </c>
      <c r="L8102" s="236">
        <v>0</v>
      </c>
      <c r="M8102" s="236">
        <v>0</v>
      </c>
      <c r="N8102" s="236">
        <v>0</v>
      </c>
      <c r="O8102" s="236">
        <v>0</v>
      </c>
      <c r="P8102" s="236">
        <v>0</v>
      </c>
      <c r="Q8102" s="236">
        <v>0</v>
      </c>
      <c r="R8102" s="16">
        <f t="shared" si="24"/>
        <v>118788.48</v>
      </c>
      <c r="S8102" s="236">
        <v>144</v>
      </c>
      <c r="T8102" s="387" t="s">
        <v>9133</v>
      </c>
      <c r="U8102" s="236" t="s">
        <v>11267</v>
      </c>
      <c r="V8102" s="388" t="s">
        <v>199</v>
      </c>
    </row>
    <row r="8103" spans="1:22" s="1" customFormat="1" ht="56.25" x14ac:dyDescent="0.3">
      <c r="A8103" s="16">
        <v>8098</v>
      </c>
      <c r="B8103" s="236" t="s">
        <v>8255</v>
      </c>
      <c r="C8103" s="236" t="s">
        <v>11376</v>
      </c>
      <c r="D8103" s="236" t="s">
        <v>11377</v>
      </c>
      <c r="E8103" s="236" t="s">
        <v>11378</v>
      </c>
      <c r="F8103" s="236"/>
      <c r="G8103" s="236" t="s">
        <v>1493</v>
      </c>
      <c r="H8103" s="513">
        <v>7845933.9199999999</v>
      </c>
      <c r="I8103" s="513">
        <v>2</v>
      </c>
      <c r="J8103" s="236">
        <v>0</v>
      </c>
      <c r="K8103" s="236">
        <v>0</v>
      </c>
      <c r="L8103" s="236">
        <v>0</v>
      </c>
      <c r="M8103" s="236">
        <v>0</v>
      </c>
      <c r="N8103" s="236">
        <v>0</v>
      </c>
      <c r="O8103" s="236">
        <v>0</v>
      </c>
      <c r="P8103" s="236">
        <v>0</v>
      </c>
      <c r="Q8103" s="236">
        <v>0</v>
      </c>
      <c r="R8103" s="16">
        <f t="shared" si="24"/>
        <v>7845933.9199999999</v>
      </c>
      <c r="S8103" s="236">
        <v>2</v>
      </c>
      <c r="T8103" s="387" t="s">
        <v>9133</v>
      </c>
      <c r="U8103" s="236" t="s">
        <v>11267</v>
      </c>
      <c r="V8103" s="388" t="s">
        <v>199</v>
      </c>
    </row>
    <row r="8104" spans="1:22" s="1" customFormat="1" ht="56.25" x14ac:dyDescent="0.3">
      <c r="A8104" s="16">
        <v>8099</v>
      </c>
      <c r="B8104" s="236" t="s">
        <v>8255</v>
      </c>
      <c r="C8104" s="236" t="s">
        <v>11379</v>
      </c>
      <c r="D8104" s="236" t="s">
        <v>11380</v>
      </c>
      <c r="E8104" s="236" t="s">
        <v>11381</v>
      </c>
      <c r="F8104" s="236"/>
      <c r="G8104" s="236" t="s">
        <v>1493</v>
      </c>
      <c r="H8104" s="513">
        <v>15278212.5</v>
      </c>
      <c r="I8104" s="513">
        <v>2</v>
      </c>
      <c r="J8104" s="236">
        <v>0</v>
      </c>
      <c r="K8104" s="236">
        <v>0</v>
      </c>
      <c r="L8104" s="236">
        <v>0</v>
      </c>
      <c r="M8104" s="236">
        <v>0</v>
      </c>
      <c r="N8104" s="236">
        <v>0</v>
      </c>
      <c r="O8104" s="236">
        <v>0</v>
      </c>
      <c r="P8104" s="236">
        <v>0</v>
      </c>
      <c r="Q8104" s="236">
        <v>0</v>
      </c>
      <c r="R8104" s="16">
        <f t="shared" si="24"/>
        <v>15278212.5</v>
      </c>
      <c r="S8104" s="236">
        <v>2</v>
      </c>
      <c r="T8104" s="387" t="s">
        <v>9133</v>
      </c>
      <c r="U8104" s="236" t="s">
        <v>11267</v>
      </c>
      <c r="V8104" s="388" t="s">
        <v>199</v>
      </c>
    </row>
    <row r="8105" spans="1:22" s="1" customFormat="1" ht="56.25" x14ac:dyDescent="0.3">
      <c r="A8105" s="16">
        <v>8100</v>
      </c>
      <c r="B8105" s="236" t="s">
        <v>8826</v>
      </c>
      <c r="C8105" s="236" t="s">
        <v>17979</v>
      </c>
      <c r="D8105" s="236" t="s">
        <v>17980</v>
      </c>
      <c r="E8105" s="236" t="s">
        <v>17981</v>
      </c>
      <c r="F8105" s="236"/>
      <c r="G8105" s="236" t="s">
        <v>1493</v>
      </c>
      <c r="H8105" s="513">
        <v>493500</v>
      </c>
      <c r="I8105" s="513">
        <v>2</v>
      </c>
      <c r="J8105" s="236">
        <v>0</v>
      </c>
      <c r="K8105" s="236">
        <v>0</v>
      </c>
      <c r="L8105" s="236">
        <v>0</v>
      </c>
      <c r="M8105" s="236">
        <v>0</v>
      </c>
      <c r="N8105" s="236">
        <v>0</v>
      </c>
      <c r="O8105" s="236">
        <v>0</v>
      </c>
      <c r="P8105" s="236">
        <v>0</v>
      </c>
      <c r="Q8105" s="236">
        <v>0</v>
      </c>
      <c r="R8105" s="16">
        <f t="shared" si="24"/>
        <v>493500</v>
      </c>
      <c r="S8105" s="236">
        <v>2</v>
      </c>
      <c r="T8105" s="387" t="s">
        <v>9133</v>
      </c>
      <c r="U8105" s="236" t="s">
        <v>11267</v>
      </c>
      <c r="V8105" s="388" t="s">
        <v>199</v>
      </c>
    </row>
    <row r="8106" spans="1:22" s="1" customFormat="1" ht="56.25" x14ac:dyDescent="0.3">
      <c r="A8106" s="16">
        <v>8101</v>
      </c>
      <c r="B8106" s="236" t="s">
        <v>11382</v>
      </c>
      <c r="C8106" s="236" t="s">
        <v>11383</v>
      </c>
      <c r="D8106" s="236" t="s">
        <v>864</v>
      </c>
      <c r="E8106" s="236" t="s">
        <v>11384</v>
      </c>
      <c r="F8106" s="236"/>
      <c r="G8106" s="236" t="s">
        <v>49</v>
      </c>
      <c r="H8106" s="513">
        <v>1199488.8600000001</v>
      </c>
      <c r="I8106" s="513">
        <v>6</v>
      </c>
      <c r="J8106" s="236">
        <v>0</v>
      </c>
      <c r="K8106" s="236">
        <v>0</v>
      </c>
      <c r="L8106" s="236">
        <v>0</v>
      </c>
      <c r="M8106" s="236">
        <v>0</v>
      </c>
      <c r="N8106" s="236">
        <v>0</v>
      </c>
      <c r="O8106" s="236">
        <v>0</v>
      </c>
      <c r="P8106" s="236">
        <v>0</v>
      </c>
      <c r="Q8106" s="236">
        <v>0</v>
      </c>
      <c r="R8106" s="16">
        <f t="shared" si="24"/>
        <v>1199488.8600000001</v>
      </c>
      <c r="S8106" s="236">
        <v>6</v>
      </c>
      <c r="T8106" s="387" t="s">
        <v>9133</v>
      </c>
      <c r="U8106" s="236" t="s">
        <v>11267</v>
      </c>
      <c r="V8106" s="388" t="s">
        <v>199</v>
      </c>
    </row>
    <row r="8107" spans="1:22" s="1" customFormat="1" ht="56.25" x14ac:dyDescent="0.3">
      <c r="A8107" s="16">
        <v>8102</v>
      </c>
      <c r="B8107" s="236" t="s">
        <v>2565</v>
      </c>
      <c r="C8107" s="236" t="s">
        <v>11385</v>
      </c>
      <c r="D8107" s="236" t="s">
        <v>11386</v>
      </c>
      <c r="E8107" s="236" t="s">
        <v>11387</v>
      </c>
      <c r="F8107" s="236"/>
      <c r="G8107" s="236" t="s">
        <v>24</v>
      </c>
      <c r="H8107" s="513">
        <v>8673214.0999999996</v>
      </c>
      <c r="I8107" s="513">
        <v>8949.2999999999993</v>
      </c>
      <c r="J8107" s="236">
        <v>0</v>
      </c>
      <c r="K8107" s="236">
        <v>0</v>
      </c>
      <c r="L8107" s="236">
        <v>0</v>
      </c>
      <c r="M8107" s="236">
        <v>0</v>
      </c>
      <c r="N8107" s="236">
        <v>0</v>
      </c>
      <c r="O8107" s="236">
        <v>0</v>
      </c>
      <c r="P8107" s="236">
        <v>0</v>
      </c>
      <c r="Q8107" s="236">
        <v>0</v>
      </c>
      <c r="R8107" s="16">
        <f t="shared" si="24"/>
        <v>8673214.0999999996</v>
      </c>
      <c r="S8107" s="236">
        <v>8949.2999999999993</v>
      </c>
      <c r="T8107" s="387" t="s">
        <v>9133</v>
      </c>
      <c r="U8107" s="236" t="s">
        <v>11267</v>
      </c>
      <c r="V8107" s="388" t="s">
        <v>199</v>
      </c>
    </row>
    <row r="8108" spans="1:22" s="1" customFormat="1" ht="56.25" x14ac:dyDescent="0.3">
      <c r="A8108" s="16">
        <v>8103</v>
      </c>
      <c r="B8108" s="236" t="s">
        <v>1923</v>
      </c>
      <c r="C8108" s="236" t="s">
        <v>11388</v>
      </c>
      <c r="D8108" s="236" t="s">
        <v>569</v>
      </c>
      <c r="E8108" s="236" t="s">
        <v>11389</v>
      </c>
      <c r="F8108" s="236"/>
      <c r="G8108" s="236" t="s">
        <v>1493</v>
      </c>
      <c r="H8108" s="513">
        <v>3342646.84</v>
      </c>
      <c r="I8108" s="513">
        <v>1</v>
      </c>
      <c r="J8108" s="236">
        <v>0</v>
      </c>
      <c r="K8108" s="236">
        <v>0</v>
      </c>
      <c r="L8108" s="236">
        <v>0</v>
      </c>
      <c r="M8108" s="236">
        <v>0</v>
      </c>
      <c r="N8108" s="236">
        <v>0</v>
      </c>
      <c r="O8108" s="236">
        <v>0</v>
      </c>
      <c r="P8108" s="236">
        <v>0</v>
      </c>
      <c r="Q8108" s="236">
        <v>0</v>
      </c>
      <c r="R8108" s="16">
        <f t="shared" si="24"/>
        <v>3342646.84</v>
      </c>
      <c r="S8108" s="236">
        <v>1</v>
      </c>
      <c r="T8108" s="387" t="s">
        <v>9133</v>
      </c>
      <c r="U8108" s="236" t="s">
        <v>1523</v>
      </c>
      <c r="V8108" s="388" t="s">
        <v>199</v>
      </c>
    </row>
    <row r="8109" spans="1:22" s="1" customFormat="1" ht="56.25" x14ac:dyDescent="0.3">
      <c r="A8109" s="16">
        <v>8104</v>
      </c>
      <c r="B8109" s="236" t="s">
        <v>3340</v>
      </c>
      <c r="C8109" s="236" t="s">
        <v>3339</v>
      </c>
      <c r="D8109" s="236" t="s">
        <v>1764</v>
      </c>
      <c r="E8109" s="236" t="s">
        <v>17982</v>
      </c>
      <c r="F8109" s="236"/>
      <c r="G8109" s="236" t="s">
        <v>1493</v>
      </c>
      <c r="H8109" s="513">
        <v>858960</v>
      </c>
      <c r="I8109" s="513">
        <v>3</v>
      </c>
      <c r="J8109" s="236">
        <v>0</v>
      </c>
      <c r="K8109" s="236">
        <v>0</v>
      </c>
      <c r="L8109" s="236">
        <v>0</v>
      </c>
      <c r="M8109" s="236">
        <v>0</v>
      </c>
      <c r="N8109" s="236">
        <v>0</v>
      </c>
      <c r="O8109" s="236">
        <v>0</v>
      </c>
      <c r="P8109" s="236">
        <v>0</v>
      </c>
      <c r="Q8109" s="236">
        <v>0</v>
      </c>
      <c r="R8109" s="16">
        <f t="shared" si="24"/>
        <v>858960</v>
      </c>
      <c r="S8109" s="236">
        <v>3</v>
      </c>
      <c r="T8109" s="387" t="s">
        <v>9133</v>
      </c>
      <c r="U8109" s="236" t="s">
        <v>1210</v>
      </c>
      <c r="V8109" s="388" t="s">
        <v>199</v>
      </c>
    </row>
    <row r="8110" spans="1:22" s="1" customFormat="1" ht="56.25" x14ac:dyDescent="0.3">
      <c r="A8110" s="16">
        <v>8105</v>
      </c>
      <c r="B8110" s="236" t="s">
        <v>11288</v>
      </c>
      <c r="C8110" s="236" t="s">
        <v>17983</v>
      </c>
      <c r="D8110" s="236" t="s">
        <v>17984</v>
      </c>
      <c r="E8110" s="236" t="s">
        <v>17985</v>
      </c>
      <c r="F8110" s="236"/>
      <c r="G8110" s="236" t="s">
        <v>1493</v>
      </c>
      <c r="H8110" s="513">
        <v>346896</v>
      </c>
      <c r="I8110" s="513">
        <v>3</v>
      </c>
      <c r="J8110" s="236">
        <v>0</v>
      </c>
      <c r="K8110" s="236">
        <v>0</v>
      </c>
      <c r="L8110" s="236">
        <v>0</v>
      </c>
      <c r="M8110" s="236">
        <v>0</v>
      </c>
      <c r="N8110" s="236">
        <v>0</v>
      </c>
      <c r="O8110" s="236">
        <v>0</v>
      </c>
      <c r="P8110" s="236">
        <v>0</v>
      </c>
      <c r="Q8110" s="236">
        <v>0</v>
      </c>
      <c r="R8110" s="16">
        <f t="shared" si="24"/>
        <v>346896</v>
      </c>
      <c r="S8110" s="236">
        <v>3</v>
      </c>
      <c r="T8110" s="387" t="s">
        <v>9133</v>
      </c>
      <c r="U8110" s="236" t="s">
        <v>1523</v>
      </c>
      <c r="V8110" s="388" t="s">
        <v>199</v>
      </c>
    </row>
    <row r="8111" spans="1:22" s="1" customFormat="1" ht="56.25" x14ac:dyDescent="0.3">
      <c r="A8111" s="16">
        <v>8106</v>
      </c>
      <c r="B8111" s="236" t="s">
        <v>11390</v>
      </c>
      <c r="C8111" s="236" t="s">
        <v>11391</v>
      </c>
      <c r="D8111" s="236" t="s">
        <v>11392</v>
      </c>
      <c r="E8111" s="236" t="s">
        <v>11393</v>
      </c>
      <c r="F8111" s="236"/>
      <c r="G8111" s="236" t="s">
        <v>1493</v>
      </c>
      <c r="H8111" s="513">
        <v>1632000</v>
      </c>
      <c r="I8111" s="513">
        <v>32</v>
      </c>
      <c r="J8111" s="236">
        <v>0</v>
      </c>
      <c r="K8111" s="236">
        <v>0</v>
      </c>
      <c r="L8111" s="236">
        <v>0</v>
      </c>
      <c r="M8111" s="236">
        <v>0</v>
      </c>
      <c r="N8111" s="236">
        <v>0</v>
      </c>
      <c r="O8111" s="236">
        <v>0</v>
      </c>
      <c r="P8111" s="236">
        <v>0</v>
      </c>
      <c r="Q8111" s="236">
        <v>0</v>
      </c>
      <c r="R8111" s="16">
        <f t="shared" si="24"/>
        <v>1632000</v>
      </c>
      <c r="S8111" s="236">
        <v>32</v>
      </c>
      <c r="T8111" s="387" t="s">
        <v>9133</v>
      </c>
      <c r="U8111" s="236" t="s">
        <v>1523</v>
      </c>
      <c r="V8111" s="388" t="s">
        <v>199</v>
      </c>
    </row>
    <row r="8112" spans="1:22" s="1" customFormat="1" ht="56.25" x14ac:dyDescent="0.3">
      <c r="A8112" s="16">
        <v>8107</v>
      </c>
      <c r="B8112" s="236" t="s">
        <v>6312</v>
      </c>
      <c r="C8112" s="236" t="s">
        <v>6313</v>
      </c>
      <c r="D8112" s="236" t="s">
        <v>6314</v>
      </c>
      <c r="E8112" s="236" t="s">
        <v>6314</v>
      </c>
      <c r="F8112" s="236"/>
      <c r="G8112" s="236" t="s">
        <v>11394</v>
      </c>
      <c r="H8112" s="513">
        <v>396234</v>
      </c>
      <c r="I8112" s="513">
        <v>2</v>
      </c>
      <c r="J8112" s="236">
        <v>0</v>
      </c>
      <c r="K8112" s="236">
        <v>0</v>
      </c>
      <c r="L8112" s="236">
        <v>0</v>
      </c>
      <c r="M8112" s="236">
        <v>0</v>
      </c>
      <c r="N8112" s="236">
        <v>0</v>
      </c>
      <c r="O8112" s="236">
        <v>0</v>
      </c>
      <c r="P8112" s="236">
        <v>0</v>
      </c>
      <c r="Q8112" s="236">
        <v>0</v>
      </c>
      <c r="R8112" s="16">
        <f t="shared" ref="R8112:R8175" si="25">H8112+J8112+L8112+N8112+P8112</f>
        <v>396234</v>
      </c>
      <c r="S8112" s="236">
        <v>2</v>
      </c>
      <c r="T8112" s="387" t="s">
        <v>9133</v>
      </c>
      <c r="U8112" s="236" t="s">
        <v>11267</v>
      </c>
      <c r="V8112" s="388" t="s">
        <v>199</v>
      </c>
    </row>
    <row r="8113" spans="1:22" s="1" customFormat="1" ht="56.25" x14ac:dyDescent="0.3">
      <c r="A8113" s="16">
        <v>8108</v>
      </c>
      <c r="B8113" s="236" t="s">
        <v>239</v>
      </c>
      <c r="C8113" s="236" t="s">
        <v>240</v>
      </c>
      <c r="D8113" s="236" t="s">
        <v>241</v>
      </c>
      <c r="E8113" s="236" t="s">
        <v>11395</v>
      </c>
      <c r="F8113" s="236"/>
      <c r="G8113" s="236" t="s">
        <v>1571</v>
      </c>
      <c r="H8113" s="513">
        <v>4872656.25</v>
      </c>
      <c r="I8113" s="513">
        <v>1</v>
      </c>
      <c r="J8113" s="236">
        <v>0</v>
      </c>
      <c r="K8113" s="236">
        <v>0</v>
      </c>
      <c r="L8113" s="236">
        <v>0</v>
      </c>
      <c r="M8113" s="236">
        <v>0</v>
      </c>
      <c r="N8113" s="236">
        <v>0</v>
      </c>
      <c r="O8113" s="236">
        <v>0</v>
      </c>
      <c r="P8113" s="236">
        <v>0</v>
      </c>
      <c r="Q8113" s="236">
        <v>0</v>
      </c>
      <c r="R8113" s="16">
        <f t="shared" si="25"/>
        <v>4872656.25</v>
      </c>
      <c r="S8113" s="236">
        <v>1</v>
      </c>
      <c r="T8113" s="387" t="s">
        <v>9133</v>
      </c>
      <c r="U8113" s="236" t="s">
        <v>83</v>
      </c>
      <c r="V8113" s="388" t="s">
        <v>199</v>
      </c>
    </row>
    <row r="8114" spans="1:22" s="1" customFormat="1" ht="56.25" x14ac:dyDescent="0.3">
      <c r="A8114" s="16">
        <v>8109</v>
      </c>
      <c r="B8114" s="236" t="s">
        <v>239</v>
      </c>
      <c r="C8114" s="236" t="s">
        <v>240</v>
      </c>
      <c r="D8114" s="236" t="s">
        <v>241</v>
      </c>
      <c r="E8114" s="236" t="s">
        <v>11396</v>
      </c>
      <c r="F8114" s="236"/>
      <c r="G8114" s="236" t="s">
        <v>1571</v>
      </c>
      <c r="H8114" s="513">
        <v>5361910.7142857136</v>
      </c>
      <c r="I8114" s="513">
        <v>1</v>
      </c>
      <c r="J8114" s="236">
        <v>0</v>
      </c>
      <c r="K8114" s="236">
        <v>0</v>
      </c>
      <c r="L8114" s="236">
        <v>0</v>
      </c>
      <c r="M8114" s="236">
        <v>0</v>
      </c>
      <c r="N8114" s="236">
        <v>0</v>
      </c>
      <c r="O8114" s="236">
        <v>0</v>
      </c>
      <c r="P8114" s="236">
        <v>0</v>
      </c>
      <c r="Q8114" s="236">
        <v>0</v>
      </c>
      <c r="R8114" s="16">
        <f t="shared" si="25"/>
        <v>5361910.7142857136</v>
      </c>
      <c r="S8114" s="236">
        <v>1</v>
      </c>
      <c r="T8114" s="387" t="s">
        <v>9133</v>
      </c>
      <c r="U8114" s="236" t="s">
        <v>83</v>
      </c>
      <c r="V8114" s="388" t="s">
        <v>199</v>
      </c>
    </row>
    <row r="8115" spans="1:22" s="1" customFormat="1" ht="56.25" x14ac:dyDescent="0.3">
      <c r="A8115" s="16">
        <v>8110</v>
      </c>
      <c r="B8115" s="236" t="s">
        <v>17986</v>
      </c>
      <c r="C8115" s="236" t="s">
        <v>17987</v>
      </c>
      <c r="D8115" s="236" t="s">
        <v>17988</v>
      </c>
      <c r="E8115" s="236" t="s">
        <v>17989</v>
      </c>
      <c r="F8115" s="236"/>
      <c r="G8115" s="236" t="s">
        <v>1571</v>
      </c>
      <c r="H8115" s="513">
        <v>267500</v>
      </c>
      <c r="I8115" s="513">
        <v>2</v>
      </c>
      <c r="J8115" s="236">
        <v>0</v>
      </c>
      <c r="K8115" s="236">
        <v>0</v>
      </c>
      <c r="L8115" s="236">
        <v>0</v>
      </c>
      <c r="M8115" s="236">
        <v>0</v>
      </c>
      <c r="N8115" s="236">
        <v>0</v>
      </c>
      <c r="O8115" s="236">
        <v>0</v>
      </c>
      <c r="P8115" s="236">
        <v>0</v>
      </c>
      <c r="Q8115" s="236">
        <v>0</v>
      </c>
      <c r="R8115" s="16">
        <f t="shared" si="25"/>
        <v>267500</v>
      </c>
      <c r="S8115" s="236">
        <v>2</v>
      </c>
      <c r="T8115" s="387" t="s">
        <v>9133</v>
      </c>
      <c r="U8115" s="236" t="s">
        <v>83</v>
      </c>
      <c r="V8115" s="388" t="s">
        <v>199</v>
      </c>
    </row>
    <row r="8116" spans="1:22" s="1" customFormat="1" ht="56.25" x14ac:dyDescent="0.3">
      <c r="A8116" s="16">
        <v>8111</v>
      </c>
      <c r="B8116" s="236" t="s">
        <v>423</v>
      </c>
      <c r="C8116" s="236" t="s">
        <v>17990</v>
      </c>
      <c r="D8116" s="236" t="s">
        <v>17991</v>
      </c>
      <c r="E8116" s="236" t="s">
        <v>17992</v>
      </c>
      <c r="F8116" s="236"/>
      <c r="G8116" s="236" t="s">
        <v>1571</v>
      </c>
      <c r="H8116" s="513">
        <v>989700</v>
      </c>
      <c r="I8116" s="513">
        <v>3</v>
      </c>
      <c r="J8116" s="236">
        <v>0</v>
      </c>
      <c r="K8116" s="236">
        <v>0</v>
      </c>
      <c r="L8116" s="236">
        <v>0</v>
      </c>
      <c r="M8116" s="236">
        <v>0</v>
      </c>
      <c r="N8116" s="236">
        <v>0</v>
      </c>
      <c r="O8116" s="236">
        <v>0</v>
      </c>
      <c r="P8116" s="236">
        <v>0</v>
      </c>
      <c r="Q8116" s="236">
        <v>0</v>
      </c>
      <c r="R8116" s="16">
        <f t="shared" si="25"/>
        <v>989700</v>
      </c>
      <c r="S8116" s="236">
        <v>3</v>
      </c>
      <c r="T8116" s="387" t="s">
        <v>9133</v>
      </c>
      <c r="U8116" s="236" t="s">
        <v>83</v>
      </c>
      <c r="V8116" s="388" t="s">
        <v>199</v>
      </c>
    </row>
    <row r="8117" spans="1:22" s="1" customFormat="1" ht="56.25" x14ac:dyDescent="0.3">
      <c r="A8117" s="16">
        <v>8112</v>
      </c>
      <c r="B8117" s="236" t="s">
        <v>11397</v>
      </c>
      <c r="C8117" s="236" t="s">
        <v>11398</v>
      </c>
      <c r="D8117" s="236" t="s">
        <v>11399</v>
      </c>
      <c r="E8117" s="236" t="s">
        <v>11400</v>
      </c>
      <c r="F8117" s="236"/>
      <c r="G8117" s="236" t="s">
        <v>1571</v>
      </c>
      <c r="H8117" s="513">
        <v>6593750</v>
      </c>
      <c r="I8117" s="513">
        <v>1</v>
      </c>
      <c r="J8117" s="236">
        <v>0</v>
      </c>
      <c r="K8117" s="236">
        <v>0</v>
      </c>
      <c r="L8117" s="236">
        <v>0</v>
      </c>
      <c r="M8117" s="236">
        <v>0</v>
      </c>
      <c r="N8117" s="236">
        <v>0</v>
      </c>
      <c r="O8117" s="236">
        <v>0</v>
      </c>
      <c r="P8117" s="236">
        <v>0</v>
      </c>
      <c r="Q8117" s="236">
        <v>0</v>
      </c>
      <c r="R8117" s="16">
        <f t="shared" si="25"/>
        <v>6593750</v>
      </c>
      <c r="S8117" s="236">
        <v>1</v>
      </c>
      <c r="T8117" s="387" t="s">
        <v>9133</v>
      </c>
      <c r="U8117" s="236" t="s">
        <v>11267</v>
      </c>
      <c r="V8117" s="388" t="s">
        <v>199</v>
      </c>
    </row>
    <row r="8118" spans="1:22" s="1" customFormat="1" ht="56.25" x14ac:dyDescent="0.3">
      <c r="A8118" s="16">
        <v>8113</v>
      </c>
      <c r="B8118" s="236" t="s">
        <v>8255</v>
      </c>
      <c r="C8118" s="236" t="s">
        <v>11379</v>
      </c>
      <c r="D8118" s="236" t="s">
        <v>11381</v>
      </c>
      <c r="E8118" s="236" t="s">
        <v>11401</v>
      </c>
      <c r="F8118" s="236"/>
      <c r="G8118" s="236" t="s">
        <v>11394</v>
      </c>
      <c r="H8118" s="513">
        <v>5775498.21</v>
      </c>
      <c r="I8118" s="513">
        <v>1</v>
      </c>
      <c r="J8118" s="236">
        <v>0</v>
      </c>
      <c r="K8118" s="236">
        <v>0</v>
      </c>
      <c r="L8118" s="236">
        <v>0</v>
      </c>
      <c r="M8118" s="236">
        <v>0</v>
      </c>
      <c r="N8118" s="236">
        <v>0</v>
      </c>
      <c r="O8118" s="236">
        <v>0</v>
      </c>
      <c r="P8118" s="236">
        <v>0</v>
      </c>
      <c r="Q8118" s="236">
        <v>0</v>
      </c>
      <c r="R8118" s="16">
        <f t="shared" si="25"/>
        <v>5775498.21</v>
      </c>
      <c r="S8118" s="236">
        <v>1</v>
      </c>
      <c r="T8118" s="387" t="s">
        <v>9133</v>
      </c>
      <c r="U8118" s="236" t="s">
        <v>11267</v>
      </c>
      <c r="V8118" s="388" t="s">
        <v>199</v>
      </c>
    </row>
    <row r="8119" spans="1:22" s="1" customFormat="1" ht="56.25" x14ac:dyDescent="0.3">
      <c r="A8119" s="16">
        <v>8114</v>
      </c>
      <c r="B8119" s="236" t="s">
        <v>11370</v>
      </c>
      <c r="C8119" s="236" t="s">
        <v>11371</v>
      </c>
      <c r="D8119" s="236" t="s">
        <v>11372</v>
      </c>
      <c r="E8119" s="236" t="s">
        <v>11402</v>
      </c>
      <c r="F8119" s="236"/>
      <c r="G8119" s="236" t="s">
        <v>11394</v>
      </c>
      <c r="H8119" s="513">
        <v>1495603</v>
      </c>
      <c r="I8119" s="513">
        <v>6</v>
      </c>
      <c r="J8119" s="236">
        <v>0</v>
      </c>
      <c r="K8119" s="236">
        <v>0</v>
      </c>
      <c r="L8119" s="236">
        <v>0</v>
      </c>
      <c r="M8119" s="236">
        <v>0</v>
      </c>
      <c r="N8119" s="236">
        <v>0</v>
      </c>
      <c r="O8119" s="236">
        <v>0</v>
      </c>
      <c r="P8119" s="236">
        <v>0</v>
      </c>
      <c r="Q8119" s="236">
        <v>0</v>
      </c>
      <c r="R8119" s="16">
        <f t="shared" si="25"/>
        <v>1495603</v>
      </c>
      <c r="S8119" s="236">
        <v>6</v>
      </c>
      <c r="T8119" s="387" t="s">
        <v>9133</v>
      </c>
      <c r="U8119" s="236" t="s">
        <v>11267</v>
      </c>
      <c r="V8119" s="388" t="s">
        <v>199</v>
      </c>
    </row>
    <row r="8120" spans="1:22" s="1" customFormat="1" ht="56.25" x14ac:dyDescent="0.3">
      <c r="A8120" s="16">
        <v>8115</v>
      </c>
      <c r="B8120" s="236" t="s">
        <v>8183</v>
      </c>
      <c r="C8120" s="236" t="s">
        <v>8182</v>
      </c>
      <c r="D8120" s="236" t="s">
        <v>8184</v>
      </c>
      <c r="E8120" s="236" t="s">
        <v>17993</v>
      </c>
      <c r="F8120" s="236"/>
      <c r="G8120" s="236" t="s">
        <v>11394</v>
      </c>
      <c r="H8120" s="513">
        <v>574554</v>
      </c>
      <c r="I8120" s="513">
        <v>1</v>
      </c>
      <c r="J8120" s="236">
        <v>0</v>
      </c>
      <c r="K8120" s="236">
        <v>0</v>
      </c>
      <c r="L8120" s="236">
        <v>0</v>
      </c>
      <c r="M8120" s="236">
        <v>0</v>
      </c>
      <c r="N8120" s="236">
        <v>0</v>
      </c>
      <c r="O8120" s="236">
        <v>0</v>
      </c>
      <c r="P8120" s="236">
        <v>0</v>
      </c>
      <c r="Q8120" s="236">
        <v>0</v>
      </c>
      <c r="R8120" s="16">
        <f t="shared" si="25"/>
        <v>574554</v>
      </c>
      <c r="S8120" s="236">
        <v>1</v>
      </c>
      <c r="T8120" s="387" t="s">
        <v>9133</v>
      </c>
      <c r="U8120" s="236" t="s">
        <v>603</v>
      </c>
      <c r="V8120" s="388" t="s">
        <v>199</v>
      </c>
    </row>
    <row r="8121" spans="1:22" s="1" customFormat="1" ht="56.25" x14ac:dyDescent="0.3">
      <c r="A8121" s="16">
        <v>8116</v>
      </c>
      <c r="B8121" s="236" t="s">
        <v>897</v>
      </c>
      <c r="C8121" s="236" t="s">
        <v>5842</v>
      </c>
      <c r="D8121" s="236" t="s">
        <v>5843</v>
      </c>
      <c r="E8121" s="236" t="s">
        <v>11403</v>
      </c>
      <c r="F8121" s="236"/>
      <c r="G8121" s="236" t="s">
        <v>1571</v>
      </c>
      <c r="H8121" s="513">
        <v>1050000</v>
      </c>
      <c r="I8121" s="513">
        <v>150</v>
      </c>
      <c r="J8121" s="236">
        <v>0</v>
      </c>
      <c r="K8121" s="236">
        <v>0</v>
      </c>
      <c r="L8121" s="236">
        <v>0</v>
      </c>
      <c r="M8121" s="236">
        <v>0</v>
      </c>
      <c r="N8121" s="236">
        <v>0</v>
      </c>
      <c r="O8121" s="236">
        <v>0</v>
      </c>
      <c r="P8121" s="236">
        <v>0</v>
      </c>
      <c r="Q8121" s="236">
        <v>0</v>
      </c>
      <c r="R8121" s="16">
        <f t="shared" si="25"/>
        <v>1050000</v>
      </c>
      <c r="S8121" s="236">
        <v>150</v>
      </c>
      <c r="T8121" s="387" t="s">
        <v>9133</v>
      </c>
      <c r="U8121" s="236" t="s">
        <v>11267</v>
      </c>
      <c r="V8121" s="388" t="s">
        <v>199</v>
      </c>
    </row>
    <row r="8122" spans="1:22" s="1" customFormat="1" ht="56.25" x14ac:dyDescent="0.3">
      <c r="A8122" s="16">
        <v>8117</v>
      </c>
      <c r="B8122" s="236" t="s">
        <v>1195</v>
      </c>
      <c r="C8122" s="236" t="s">
        <v>1877</v>
      </c>
      <c r="D8122" s="236" t="s">
        <v>1878</v>
      </c>
      <c r="E8122" s="236" t="s">
        <v>11404</v>
      </c>
      <c r="F8122" s="236"/>
      <c r="G8122" s="236" t="s">
        <v>11394</v>
      </c>
      <c r="H8122" s="513">
        <v>3437500</v>
      </c>
      <c r="I8122" s="513">
        <v>2</v>
      </c>
      <c r="J8122" s="236">
        <v>0</v>
      </c>
      <c r="K8122" s="236">
        <v>0</v>
      </c>
      <c r="L8122" s="236">
        <v>0</v>
      </c>
      <c r="M8122" s="236">
        <v>0</v>
      </c>
      <c r="N8122" s="236">
        <v>0</v>
      </c>
      <c r="O8122" s="236">
        <v>0</v>
      </c>
      <c r="P8122" s="236">
        <v>0</v>
      </c>
      <c r="Q8122" s="236">
        <v>0</v>
      </c>
      <c r="R8122" s="16">
        <f t="shared" si="25"/>
        <v>3437500</v>
      </c>
      <c r="S8122" s="236">
        <v>2</v>
      </c>
      <c r="T8122" s="387" t="s">
        <v>9133</v>
      </c>
      <c r="U8122" s="236" t="s">
        <v>1523</v>
      </c>
      <c r="V8122" s="388" t="s">
        <v>199</v>
      </c>
    </row>
    <row r="8123" spans="1:22" s="1" customFormat="1" ht="56.25" x14ac:dyDescent="0.3">
      <c r="A8123" s="16">
        <v>8118</v>
      </c>
      <c r="B8123" s="236" t="s">
        <v>17994</v>
      </c>
      <c r="C8123" s="236" t="s">
        <v>17995</v>
      </c>
      <c r="D8123" s="236" t="s">
        <v>2819</v>
      </c>
      <c r="E8123" s="236" t="s">
        <v>17996</v>
      </c>
      <c r="F8123" s="236"/>
      <c r="G8123" s="236" t="s">
        <v>7034</v>
      </c>
      <c r="H8123" s="513">
        <v>27855.360000000001</v>
      </c>
      <c r="I8123" s="513">
        <v>300</v>
      </c>
      <c r="J8123" s="236">
        <v>14863.2</v>
      </c>
      <c r="K8123" s="236">
        <v>240</v>
      </c>
      <c r="L8123" s="236">
        <v>14863.2</v>
      </c>
      <c r="M8123" s="236">
        <v>240</v>
      </c>
      <c r="N8123" s="236">
        <v>14863.2</v>
      </c>
      <c r="O8123" s="236">
        <v>240</v>
      </c>
      <c r="P8123" s="236">
        <v>14863.2</v>
      </c>
      <c r="Q8123" s="236">
        <v>240</v>
      </c>
      <c r="R8123" s="16">
        <f t="shared" si="25"/>
        <v>87308.159999999989</v>
      </c>
      <c r="S8123" s="236">
        <v>1260</v>
      </c>
      <c r="T8123" s="387" t="s">
        <v>9133</v>
      </c>
      <c r="U8123" s="236" t="s">
        <v>83</v>
      </c>
      <c r="V8123" s="388" t="s">
        <v>199</v>
      </c>
    </row>
    <row r="8124" spans="1:22" s="1" customFormat="1" ht="56.25" x14ac:dyDescent="0.3">
      <c r="A8124" s="16">
        <v>8119</v>
      </c>
      <c r="B8124" s="236" t="s">
        <v>2348</v>
      </c>
      <c r="C8124" s="236" t="s">
        <v>11126</v>
      </c>
      <c r="D8124" s="236" t="s">
        <v>11127</v>
      </c>
      <c r="E8124" s="236" t="s">
        <v>17997</v>
      </c>
      <c r="F8124" s="236"/>
      <c r="G8124" s="236" t="s">
        <v>7034</v>
      </c>
      <c r="H8124" s="513">
        <v>37142.559999999998</v>
      </c>
      <c r="I8124" s="513">
        <v>100</v>
      </c>
      <c r="J8124" s="236">
        <v>61674.799999999988</v>
      </c>
      <c r="K8124" s="236">
        <v>220</v>
      </c>
      <c r="L8124" s="236">
        <v>61674.799999999988</v>
      </c>
      <c r="M8124" s="236">
        <v>220</v>
      </c>
      <c r="N8124" s="236">
        <v>61674.799999999988</v>
      </c>
      <c r="O8124" s="236">
        <v>220</v>
      </c>
      <c r="P8124" s="236">
        <v>61674.799999999988</v>
      </c>
      <c r="Q8124" s="236">
        <v>220</v>
      </c>
      <c r="R8124" s="16">
        <f t="shared" si="25"/>
        <v>283841.75999999995</v>
      </c>
      <c r="S8124" s="236">
        <v>980</v>
      </c>
      <c r="T8124" s="387" t="s">
        <v>9133</v>
      </c>
      <c r="U8124" s="236" t="s">
        <v>83</v>
      </c>
      <c r="V8124" s="388" t="s">
        <v>199</v>
      </c>
    </row>
    <row r="8125" spans="1:22" s="1" customFormat="1" ht="56.25" x14ac:dyDescent="0.3">
      <c r="A8125" s="16">
        <v>8120</v>
      </c>
      <c r="B8125" s="236" t="s">
        <v>2560</v>
      </c>
      <c r="C8125" s="236" t="s">
        <v>9067</v>
      </c>
      <c r="D8125" s="236" t="s">
        <v>9068</v>
      </c>
      <c r="E8125" s="236" t="s">
        <v>17998</v>
      </c>
      <c r="F8125" s="236"/>
      <c r="G8125" s="236" t="s">
        <v>444</v>
      </c>
      <c r="H8125" s="513">
        <v>62000</v>
      </c>
      <c r="I8125" s="513">
        <v>80</v>
      </c>
      <c r="J8125" s="236">
        <v>131419.4</v>
      </c>
      <c r="K8125" s="236">
        <v>140</v>
      </c>
      <c r="L8125" s="236">
        <v>131419.4</v>
      </c>
      <c r="M8125" s="236">
        <v>140</v>
      </c>
      <c r="N8125" s="236">
        <v>131419.4</v>
      </c>
      <c r="O8125" s="236">
        <v>140</v>
      </c>
      <c r="P8125" s="236">
        <v>131419.4</v>
      </c>
      <c r="Q8125" s="236">
        <v>140</v>
      </c>
      <c r="R8125" s="16">
        <f t="shared" si="25"/>
        <v>587677.6</v>
      </c>
      <c r="S8125" s="236">
        <v>640</v>
      </c>
      <c r="T8125" s="387" t="s">
        <v>9133</v>
      </c>
      <c r="U8125" s="236" t="s">
        <v>83</v>
      </c>
      <c r="V8125" s="388" t="s">
        <v>199</v>
      </c>
    </row>
    <row r="8126" spans="1:22" s="1" customFormat="1" ht="56.25" x14ac:dyDescent="0.3">
      <c r="A8126" s="16">
        <v>8121</v>
      </c>
      <c r="B8126" s="236" t="s">
        <v>556</v>
      </c>
      <c r="C8126" s="236" t="s">
        <v>17999</v>
      </c>
      <c r="D8126" s="236" t="s">
        <v>18000</v>
      </c>
      <c r="E8126" s="236" t="s">
        <v>18001</v>
      </c>
      <c r="F8126" s="236"/>
      <c r="G8126" s="236" t="s">
        <v>7034</v>
      </c>
      <c r="H8126" s="513">
        <v>11142.560000000001</v>
      </c>
      <c r="I8126" s="513">
        <v>20</v>
      </c>
      <c r="J8126" s="236">
        <v>8865.92</v>
      </c>
      <c r="K8126" s="236">
        <v>16</v>
      </c>
      <c r="L8126" s="236">
        <v>8865.92</v>
      </c>
      <c r="M8126" s="236">
        <v>16</v>
      </c>
      <c r="N8126" s="236">
        <v>8865.92</v>
      </c>
      <c r="O8126" s="236">
        <v>16</v>
      </c>
      <c r="P8126" s="236">
        <v>8865.92</v>
      </c>
      <c r="Q8126" s="236">
        <v>16</v>
      </c>
      <c r="R8126" s="16">
        <f t="shared" si="25"/>
        <v>46606.239999999998</v>
      </c>
      <c r="S8126" s="236">
        <v>84</v>
      </c>
      <c r="T8126" s="387" t="s">
        <v>9133</v>
      </c>
      <c r="U8126" s="236" t="s">
        <v>83</v>
      </c>
      <c r="V8126" s="388" t="s">
        <v>199</v>
      </c>
    </row>
    <row r="8127" spans="1:22" s="1" customFormat="1" ht="56.25" x14ac:dyDescent="0.3">
      <c r="A8127" s="16">
        <v>8122</v>
      </c>
      <c r="B8127" s="236" t="s">
        <v>8900</v>
      </c>
      <c r="C8127" s="236" t="s">
        <v>8899</v>
      </c>
      <c r="D8127" s="236" t="s">
        <v>8901</v>
      </c>
      <c r="E8127" s="236" t="s">
        <v>18002</v>
      </c>
      <c r="F8127" s="236"/>
      <c r="G8127" s="236" t="s">
        <v>8902</v>
      </c>
      <c r="H8127" s="513">
        <v>23600</v>
      </c>
      <c r="I8127" s="513">
        <v>4</v>
      </c>
      <c r="J8127" s="236">
        <v>17918.13</v>
      </c>
      <c r="K8127" s="236">
        <v>3</v>
      </c>
      <c r="L8127" s="236">
        <v>17918.13</v>
      </c>
      <c r="M8127" s="236">
        <v>3</v>
      </c>
      <c r="N8127" s="236">
        <v>17918.13</v>
      </c>
      <c r="O8127" s="236">
        <v>3</v>
      </c>
      <c r="P8127" s="236">
        <v>17918.13</v>
      </c>
      <c r="Q8127" s="236">
        <v>3</v>
      </c>
      <c r="R8127" s="16">
        <f t="shared" si="25"/>
        <v>95272.520000000019</v>
      </c>
      <c r="S8127" s="236">
        <v>16</v>
      </c>
      <c r="T8127" s="387" t="s">
        <v>9133</v>
      </c>
      <c r="U8127" s="236" t="s">
        <v>83</v>
      </c>
      <c r="V8127" s="388" t="s">
        <v>199</v>
      </c>
    </row>
    <row r="8128" spans="1:22" s="1" customFormat="1" ht="56.25" x14ac:dyDescent="0.3">
      <c r="A8128" s="16">
        <v>8123</v>
      </c>
      <c r="B8128" s="236" t="s">
        <v>2396</v>
      </c>
      <c r="C8128" s="236" t="s">
        <v>2397</v>
      </c>
      <c r="D8128" s="236" t="s">
        <v>2398</v>
      </c>
      <c r="E8128" s="236" t="s">
        <v>18003</v>
      </c>
      <c r="F8128" s="236"/>
      <c r="G8128" s="236" t="s">
        <v>7034</v>
      </c>
      <c r="H8128" s="513">
        <v>11600</v>
      </c>
      <c r="I8128" s="513">
        <v>10</v>
      </c>
      <c r="J8128" s="236">
        <v>70408.2</v>
      </c>
      <c r="K8128" s="236">
        <v>20</v>
      </c>
      <c r="L8128" s="236">
        <v>70408.2</v>
      </c>
      <c r="M8128" s="236">
        <v>20</v>
      </c>
      <c r="N8128" s="236">
        <v>70408.2</v>
      </c>
      <c r="O8128" s="236">
        <v>20</v>
      </c>
      <c r="P8128" s="236">
        <v>70408.2</v>
      </c>
      <c r="Q8128" s="236">
        <v>20</v>
      </c>
      <c r="R8128" s="16">
        <f t="shared" si="25"/>
        <v>293232.8</v>
      </c>
      <c r="S8128" s="236">
        <v>90</v>
      </c>
      <c r="T8128" s="387" t="s">
        <v>9133</v>
      </c>
      <c r="U8128" s="236" t="s">
        <v>83</v>
      </c>
      <c r="V8128" s="388" t="s">
        <v>199</v>
      </c>
    </row>
    <row r="8129" spans="1:22" s="1" customFormat="1" ht="56.25" x14ac:dyDescent="0.3">
      <c r="A8129" s="16">
        <v>8124</v>
      </c>
      <c r="B8129" s="236" t="s">
        <v>1784</v>
      </c>
      <c r="C8129" s="236" t="s">
        <v>1785</v>
      </c>
      <c r="D8129" s="236" t="s">
        <v>8262</v>
      </c>
      <c r="E8129" s="236" t="s">
        <v>18004</v>
      </c>
      <c r="F8129" s="236"/>
      <c r="G8129" s="236" t="s">
        <v>7034</v>
      </c>
      <c r="H8129" s="513">
        <v>15000</v>
      </c>
      <c r="I8129" s="513">
        <v>100</v>
      </c>
      <c r="J8129" s="236">
        <v>16999.5</v>
      </c>
      <c r="K8129" s="236">
        <v>25</v>
      </c>
      <c r="L8129" s="236">
        <v>16999.5</v>
      </c>
      <c r="M8129" s="236">
        <v>25</v>
      </c>
      <c r="N8129" s="236">
        <v>16999.5</v>
      </c>
      <c r="O8129" s="236">
        <v>25</v>
      </c>
      <c r="P8129" s="236">
        <v>16999.5</v>
      </c>
      <c r="Q8129" s="236">
        <v>25</v>
      </c>
      <c r="R8129" s="16">
        <f t="shared" si="25"/>
        <v>82998</v>
      </c>
      <c r="S8129" s="236">
        <v>200</v>
      </c>
      <c r="T8129" s="387" t="s">
        <v>9133</v>
      </c>
      <c r="U8129" s="236" t="s">
        <v>83</v>
      </c>
      <c r="V8129" s="388" t="s">
        <v>199</v>
      </c>
    </row>
    <row r="8130" spans="1:22" s="1" customFormat="1" ht="56.25" x14ac:dyDescent="0.3">
      <c r="A8130" s="16">
        <v>8125</v>
      </c>
      <c r="B8130" s="236" t="s">
        <v>1784</v>
      </c>
      <c r="C8130" s="236" t="s">
        <v>1785</v>
      </c>
      <c r="D8130" s="236" t="s">
        <v>8262</v>
      </c>
      <c r="E8130" s="236" t="s">
        <v>18005</v>
      </c>
      <c r="F8130" s="236"/>
      <c r="G8130" s="236" t="s">
        <v>7034</v>
      </c>
      <c r="H8130" s="513">
        <v>15000</v>
      </c>
      <c r="I8130" s="513">
        <v>100</v>
      </c>
      <c r="J8130" s="236">
        <v>27199.200000000001</v>
      </c>
      <c r="K8130" s="236">
        <v>40</v>
      </c>
      <c r="L8130" s="236">
        <v>27199.200000000001</v>
      </c>
      <c r="M8130" s="236">
        <v>40</v>
      </c>
      <c r="N8130" s="236">
        <v>27199.200000000001</v>
      </c>
      <c r="O8130" s="236">
        <v>40</v>
      </c>
      <c r="P8130" s="236">
        <v>27199.200000000001</v>
      </c>
      <c r="Q8130" s="236">
        <v>40</v>
      </c>
      <c r="R8130" s="16">
        <f t="shared" si="25"/>
        <v>123796.79999999999</v>
      </c>
      <c r="S8130" s="236">
        <v>260</v>
      </c>
      <c r="T8130" s="387" t="s">
        <v>9133</v>
      </c>
      <c r="U8130" s="236" t="s">
        <v>83</v>
      </c>
      <c r="V8130" s="388" t="s">
        <v>199</v>
      </c>
    </row>
    <row r="8131" spans="1:22" s="1" customFormat="1" ht="56.25" x14ac:dyDescent="0.3">
      <c r="A8131" s="16">
        <v>8126</v>
      </c>
      <c r="B8131" s="236" t="s">
        <v>1784</v>
      </c>
      <c r="C8131" s="236" t="s">
        <v>1785</v>
      </c>
      <c r="D8131" s="236" t="s">
        <v>8262</v>
      </c>
      <c r="E8131" s="236" t="s">
        <v>18006</v>
      </c>
      <c r="F8131" s="236"/>
      <c r="G8131" s="236" t="s">
        <v>7034</v>
      </c>
      <c r="H8131" s="513">
        <v>15000</v>
      </c>
      <c r="I8131" s="513">
        <v>100</v>
      </c>
      <c r="J8131" s="236">
        <v>47598.6</v>
      </c>
      <c r="K8131" s="236">
        <v>70</v>
      </c>
      <c r="L8131" s="236">
        <v>47598.6</v>
      </c>
      <c r="M8131" s="236">
        <v>70</v>
      </c>
      <c r="N8131" s="236">
        <v>47598.6</v>
      </c>
      <c r="O8131" s="236">
        <v>70</v>
      </c>
      <c r="P8131" s="236">
        <v>47598.6</v>
      </c>
      <c r="Q8131" s="236">
        <v>70</v>
      </c>
      <c r="R8131" s="16">
        <f t="shared" si="25"/>
        <v>205394.4</v>
      </c>
      <c r="S8131" s="236">
        <v>380</v>
      </c>
      <c r="T8131" s="387" t="s">
        <v>9133</v>
      </c>
      <c r="U8131" s="236" t="s">
        <v>83</v>
      </c>
      <c r="V8131" s="388" t="s">
        <v>199</v>
      </c>
    </row>
    <row r="8132" spans="1:22" s="1" customFormat="1" ht="56.25" x14ac:dyDescent="0.3">
      <c r="A8132" s="16">
        <v>8127</v>
      </c>
      <c r="B8132" s="236" t="s">
        <v>739</v>
      </c>
      <c r="C8132" s="236" t="s">
        <v>18007</v>
      </c>
      <c r="D8132" s="236" t="s">
        <v>18008</v>
      </c>
      <c r="E8132" s="236" t="s">
        <v>18009</v>
      </c>
      <c r="F8132" s="236"/>
      <c r="G8132" s="236" t="s">
        <v>7034</v>
      </c>
      <c r="H8132" s="513">
        <v>3740</v>
      </c>
      <c r="I8132" s="513">
        <v>1</v>
      </c>
      <c r="J8132" s="236">
        <v>5258</v>
      </c>
      <c r="K8132" s="236">
        <v>100</v>
      </c>
      <c r="L8132" s="236">
        <v>5258</v>
      </c>
      <c r="M8132" s="236">
        <v>100</v>
      </c>
      <c r="N8132" s="236">
        <v>5258</v>
      </c>
      <c r="O8132" s="236">
        <v>100</v>
      </c>
      <c r="P8132" s="236">
        <v>5258</v>
      </c>
      <c r="Q8132" s="236">
        <v>100</v>
      </c>
      <c r="R8132" s="16">
        <f t="shared" si="25"/>
        <v>24772</v>
      </c>
      <c r="S8132" s="236">
        <v>401</v>
      </c>
      <c r="T8132" s="387" t="s">
        <v>9133</v>
      </c>
      <c r="U8132" s="236" t="s">
        <v>83</v>
      </c>
      <c r="V8132" s="388" t="s">
        <v>199</v>
      </c>
    </row>
    <row r="8133" spans="1:22" s="1" customFormat="1" ht="56.25" x14ac:dyDescent="0.3">
      <c r="A8133" s="16">
        <v>8128</v>
      </c>
      <c r="B8133" s="236" t="s">
        <v>739</v>
      </c>
      <c r="C8133" s="236" t="s">
        <v>18010</v>
      </c>
      <c r="D8133" s="236" t="s">
        <v>18011</v>
      </c>
      <c r="E8133" s="236" t="s">
        <v>18012</v>
      </c>
      <c r="F8133" s="236"/>
      <c r="G8133" s="236" t="s">
        <v>7034</v>
      </c>
      <c r="H8133" s="513">
        <v>3520</v>
      </c>
      <c r="I8133" s="513">
        <v>1</v>
      </c>
      <c r="J8133" s="236">
        <v>4107</v>
      </c>
      <c r="K8133" s="236">
        <v>100</v>
      </c>
      <c r="L8133" s="236">
        <v>4107</v>
      </c>
      <c r="M8133" s="236">
        <v>100</v>
      </c>
      <c r="N8133" s="236">
        <v>4107</v>
      </c>
      <c r="O8133" s="236">
        <v>100</v>
      </c>
      <c r="P8133" s="236">
        <v>4107</v>
      </c>
      <c r="Q8133" s="236">
        <v>100</v>
      </c>
      <c r="R8133" s="16">
        <f t="shared" si="25"/>
        <v>19948</v>
      </c>
      <c r="S8133" s="236">
        <v>401</v>
      </c>
      <c r="T8133" s="387" t="s">
        <v>9133</v>
      </c>
      <c r="U8133" s="236" t="s">
        <v>83</v>
      </c>
      <c r="V8133" s="388" t="s">
        <v>199</v>
      </c>
    </row>
    <row r="8134" spans="1:22" s="1" customFormat="1" ht="56.25" x14ac:dyDescent="0.3">
      <c r="A8134" s="16">
        <v>8129</v>
      </c>
      <c r="B8134" s="236" t="s">
        <v>11405</v>
      </c>
      <c r="C8134" s="236" t="s">
        <v>11406</v>
      </c>
      <c r="D8134" s="236" t="s">
        <v>11407</v>
      </c>
      <c r="E8134" s="236" t="s">
        <v>18013</v>
      </c>
      <c r="F8134" s="236"/>
      <c r="G8134" s="236" t="s">
        <v>7034</v>
      </c>
      <c r="H8134" s="513">
        <v>27855.360000000001</v>
      </c>
      <c r="I8134" s="513">
        <v>600</v>
      </c>
      <c r="J8134" s="236">
        <v>136500</v>
      </c>
      <c r="K8134" s="236">
        <v>910</v>
      </c>
      <c r="L8134" s="236">
        <v>136500</v>
      </c>
      <c r="M8134" s="236">
        <v>910</v>
      </c>
      <c r="N8134" s="236">
        <v>136500</v>
      </c>
      <c r="O8134" s="236">
        <v>910</v>
      </c>
      <c r="P8134" s="236">
        <v>136500</v>
      </c>
      <c r="Q8134" s="236">
        <v>910</v>
      </c>
      <c r="R8134" s="16">
        <f t="shared" si="25"/>
        <v>573855.36</v>
      </c>
      <c r="S8134" s="236">
        <v>4240</v>
      </c>
      <c r="T8134" s="387" t="s">
        <v>9133</v>
      </c>
      <c r="U8134" s="236" t="s">
        <v>83</v>
      </c>
      <c r="V8134" s="388" t="s">
        <v>199</v>
      </c>
    </row>
    <row r="8135" spans="1:22" s="1" customFormat="1" ht="56.25" x14ac:dyDescent="0.3">
      <c r="A8135" s="16">
        <v>8130</v>
      </c>
      <c r="B8135" s="236" t="s">
        <v>11055</v>
      </c>
      <c r="C8135" s="236" t="s">
        <v>11408</v>
      </c>
      <c r="D8135" s="236" t="s">
        <v>11409</v>
      </c>
      <c r="E8135" s="236" t="s">
        <v>18014</v>
      </c>
      <c r="F8135" s="236"/>
      <c r="G8135" s="236" t="s">
        <v>8902</v>
      </c>
      <c r="H8135" s="513">
        <v>26400</v>
      </c>
      <c r="I8135" s="513">
        <v>200</v>
      </c>
      <c r="J8135" s="236">
        <v>14938</v>
      </c>
      <c r="K8135" s="236">
        <v>110</v>
      </c>
      <c r="L8135" s="236">
        <v>14938</v>
      </c>
      <c r="M8135" s="236">
        <v>110</v>
      </c>
      <c r="N8135" s="236">
        <v>14938</v>
      </c>
      <c r="O8135" s="236">
        <v>110</v>
      </c>
      <c r="P8135" s="236">
        <v>14938</v>
      </c>
      <c r="Q8135" s="236">
        <v>110</v>
      </c>
      <c r="R8135" s="16">
        <f t="shared" si="25"/>
        <v>86152</v>
      </c>
      <c r="S8135" s="236">
        <v>640</v>
      </c>
      <c r="T8135" s="387" t="s">
        <v>9133</v>
      </c>
      <c r="U8135" s="236" t="s">
        <v>83</v>
      </c>
      <c r="V8135" s="388" t="s">
        <v>199</v>
      </c>
    </row>
    <row r="8136" spans="1:22" s="1" customFormat="1" ht="56.25" x14ac:dyDescent="0.3">
      <c r="A8136" s="16">
        <v>8131</v>
      </c>
      <c r="B8136" s="236" t="s">
        <v>8944</v>
      </c>
      <c r="C8136" s="236" t="s">
        <v>8943</v>
      </c>
      <c r="D8136" s="236" t="s">
        <v>2625</v>
      </c>
      <c r="E8136" s="236" t="s">
        <v>18015</v>
      </c>
      <c r="F8136" s="236"/>
      <c r="G8136" s="236" t="s">
        <v>7034</v>
      </c>
      <c r="H8136" s="513">
        <v>83400</v>
      </c>
      <c r="I8136" s="513">
        <v>60</v>
      </c>
      <c r="J8136" s="236">
        <v>26840</v>
      </c>
      <c r="K8136" s="236">
        <v>55</v>
      </c>
      <c r="L8136" s="236">
        <v>26840</v>
      </c>
      <c r="M8136" s="236">
        <v>55</v>
      </c>
      <c r="N8136" s="236">
        <v>26840</v>
      </c>
      <c r="O8136" s="236">
        <v>55</v>
      </c>
      <c r="P8136" s="236">
        <v>26840</v>
      </c>
      <c r="Q8136" s="236">
        <v>55</v>
      </c>
      <c r="R8136" s="16">
        <f t="shared" si="25"/>
        <v>190760</v>
      </c>
      <c r="S8136" s="236">
        <v>280</v>
      </c>
      <c r="T8136" s="387" t="s">
        <v>9133</v>
      </c>
      <c r="U8136" s="236" t="s">
        <v>83</v>
      </c>
      <c r="V8136" s="388" t="s">
        <v>199</v>
      </c>
    </row>
    <row r="8137" spans="1:22" s="1" customFormat="1" ht="56.25" x14ac:dyDescent="0.3">
      <c r="A8137" s="16">
        <v>8132</v>
      </c>
      <c r="B8137" s="236" t="s">
        <v>18016</v>
      </c>
      <c r="C8137" s="236" t="s">
        <v>18017</v>
      </c>
      <c r="D8137" s="236" t="s">
        <v>5428</v>
      </c>
      <c r="E8137" s="236" t="s">
        <v>18018</v>
      </c>
      <c r="F8137" s="236"/>
      <c r="G8137" s="236" t="s">
        <v>7034</v>
      </c>
      <c r="H8137" s="513">
        <v>16714.464</v>
      </c>
      <c r="I8137" s="513">
        <v>120</v>
      </c>
      <c r="J8137" s="236">
        <v>6070.75</v>
      </c>
      <c r="K8137" s="236">
        <v>35</v>
      </c>
      <c r="L8137" s="236">
        <v>6070.75</v>
      </c>
      <c r="M8137" s="236">
        <v>35</v>
      </c>
      <c r="N8137" s="236">
        <v>6070.75</v>
      </c>
      <c r="O8137" s="236">
        <v>35</v>
      </c>
      <c r="P8137" s="236">
        <v>6070.75</v>
      </c>
      <c r="Q8137" s="236">
        <v>35</v>
      </c>
      <c r="R8137" s="16">
        <f t="shared" si="25"/>
        <v>40997.464</v>
      </c>
      <c r="S8137" s="236">
        <v>260</v>
      </c>
      <c r="T8137" s="387" t="s">
        <v>9133</v>
      </c>
      <c r="U8137" s="236" t="s">
        <v>83</v>
      </c>
      <c r="V8137" s="388" t="s">
        <v>199</v>
      </c>
    </row>
    <row r="8138" spans="1:22" s="1" customFormat="1" ht="56.25" x14ac:dyDescent="0.3">
      <c r="A8138" s="16">
        <v>8133</v>
      </c>
      <c r="B8138" s="236" t="s">
        <v>18019</v>
      </c>
      <c r="C8138" s="236" t="s">
        <v>18020</v>
      </c>
      <c r="D8138" s="236" t="s">
        <v>11127</v>
      </c>
      <c r="E8138" s="236" t="s">
        <v>18021</v>
      </c>
      <c r="F8138" s="236"/>
      <c r="G8138" s="236" t="s">
        <v>7034</v>
      </c>
      <c r="H8138" s="513">
        <v>20800</v>
      </c>
      <c r="I8138" s="513">
        <v>80</v>
      </c>
      <c r="J8138" s="236">
        <v>40188.199999999997</v>
      </c>
      <c r="K8138" s="236">
        <v>130</v>
      </c>
      <c r="L8138" s="236">
        <v>40188.199999999997</v>
      </c>
      <c r="M8138" s="236">
        <v>130</v>
      </c>
      <c r="N8138" s="236">
        <v>40188.199999999997</v>
      </c>
      <c r="O8138" s="236">
        <v>130</v>
      </c>
      <c r="P8138" s="236">
        <v>40188.199999999997</v>
      </c>
      <c r="Q8138" s="236">
        <v>130</v>
      </c>
      <c r="R8138" s="16">
        <f t="shared" si="25"/>
        <v>181552.8</v>
      </c>
      <c r="S8138" s="236">
        <v>600</v>
      </c>
      <c r="T8138" s="387" t="s">
        <v>9133</v>
      </c>
      <c r="U8138" s="236" t="s">
        <v>83</v>
      </c>
      <c r="V8138" s="388" t="s">
        <v>199</v>
      </c>
    </row>
    <row r="8139" spans="1:22" s="1" customFormat="1" ht="56.25" x14ac:dyDescent="0.3">
      <c r="A8139" s="16">
        <v>8134</v>
      </c>
      <c r="B8139" s="236" t="s">
        <v>18019</v>
      </c>
      <c r="C8139" s="236" t="s">
        <v>18020</v>
      </c>
      <c r="D8139" s="236" t="s">
        <v>11127</v>
      </c>
      <c r="E8139" s="236" t="s">
        <v>18022</v>
      </c>
      <c r="F8139" s="236"/>
      <c r="G8139" s="236" t="s">
        <v>7034</v>
      </c>
      <c r="H8139" s="513">
        <v>20800</v>
      </c>
      <c r="I8139" s="513">
        <v>80</v>
      </c>
      <c r="J8139" s="236">
        <v>9274.1999999999989</v>
      </c>
      <c r="K8139" s="236">
        <v>30</v>
      </c>
      <c r="L8139" s="236">
        <v>9274.1999999999989</v>
      </c>
      <c r="M8139" s="236">
        <v>30</v>
      </c>
      <c r="N8139" s="236">
        <v>9274.1999999999989</v>
      </c>
      <c r="O8139" s="236">
        <v>30</v>
      </c>
      <c r="P8139" s="236">
        <v>9274.1999999999989</v>
      </c>
      <c r="Q8139" s="236">
        <v>30</v>
      </c>
      <c r="R8139" s="16">
        <f t="shared" si="25"/>
        <v>57896.799999999988</v>
      </c>
      <c r="S8139" s="236">
        <v>200</v>
      </c>
      <c r="T8139" s="387" t="s">
        <v>9133</v>
      </c>
      <c r="U8139" s="236" t="s">
        <v>83</v>
      </c>
      <c r="V8139" s="388" t="s">
        <v>199</v>
      </c>
    </row>
    <row r="8140" spans="1:22" s="1" customFormat="1" ht="56.25" x14ac:dyDescent="0.3">
      <c r="A8140" s="16">
        <v>8135</v>
      </c>
      <c r="B8140" s="236" t="s">
        <v>4700</v>
      </c>
      <c r="C8140" s="236" t="s">
        <v>4699</v>
      </c>
      <c r="D8140" s="236" t="s">
        <v>4701</v>
      </c>
      <c r="E8140" s="236" t="s">
        <v>18023</v>
      </c>
      <c r="F8140" s="236"/>
      <c r="G8140" s="236" t="s">
        <v>9680</v>
      </c>
      <c r="H8140" s="513">
        <v>945555.78599999996</v>
      </c>
      <c r="I8140" s="513">
        <v>3</v>
      </c>
      <c r="J8140" s="236">
        <v>0</v>
      </c>
      <c r="K8140" s="236">
        <v>0</v>
      </c>
      <c r="L8140" s="236">
        <v>0</v>
      </c>
      <c r="M8140" s="236">
        <v>0</v>
      </c>
      <c r="N8140" s="236">
        <v>0</v>
      </c>
      <c r="O8140" s="236">
        <v>0</v>
      </c>
      <c r="P8140" s="236">
        <v>0</v>
      </c>
      <c r="Q8140" s="236">
        <v>0</v>
      </c>
      <c r="R8140" s="16">
        <f t="shared" si="25"/>
        <v>945555.78599999996</v>
      </c>
      <c r="S8140" s="236">
        <v>3</v>
      </c>
      <c r="T8140" s="387" t="s">
        <v>9133</v>
      </c>
      <c r="U8140" s="236" t="s">
        <v>1523</v>
      </c>
      <c r="V8140" s="388" t="s">
        <v>199</v>
      </c>
    </row>
    <row r="8141" spans="1:22" s="1" customFormat="1" ht="56.25" x14ac:dyDescent="0.3">
      <c r="A8141" s="16">
        <v>8136</v>
      </c>
      <c r="B8141" s="236" t="s">
        <v>18024</v>
      </c>
      <c r="C8141" s="236" t="s">
        <v>18025</v>
      </c>
      <c r="D8141" s="236" t="s">
        <v>18026</v>
      </c>
      <c r="E8141" s="236" t="s">
        <v>18027</v>
      </c>
      <c r="F8141" s="236"/>
      <c r="G8141" s="236" t="s">
        <v>9680</v>
      </c>
      <c r="H8141" s="513">
        <v>534018.03</v>
      </c>
      <c r="I8141" s="513">
        <v>1</v>
      </c>
      <c r="J8141" s="236">
        <v>0</v>
      </c>
      <c r="K8141" s="236">
        <v>0</v>
      </c>
      <c r="L8141" s="236">
        <v>0</v>
      </c>
      <c r="M8141" s="236">
        <v>0</v>
      </c>
      <c r="N8141" s="236">
        <v>0</v>
      </c>
      <c r="O8141" s="236">
        <v>0</v>
      </c>
      <c r="P8141" s="236">
        <v>0</v>
      </c>
      <c r="Q8141" s="236">
        <v>0</v>
      </c>
      <c r="R8141" s="16">
        <f t="shared" si="25"/>
        <v>534018.03</v>
      </c>
      <c r="S8141" s="236">
        <v>1</v>
      </c>
      <c r="T8141" s="387" t="s">
        <v>9133</v>
      </c>
      <c r="U8141" s="236" t="s">
        <v>83</v>
      </c>
      <c r="V8141" s="388" t="s">
        <v>199</v>
      </c>
    </row>
    <row r="8142" spans="1:22" s="1" customFormat="1" ht="56.25" x14ac:dyDescent="0.3">
      <c r="A8142" s="16">
        <v>8137</v>
      </c>
      <c r="B8142" s="236" t="s">
        <v>194</v>
      </c>
      <c r="C8142" s="236" t="s">
        <v>195</v>
      </c>
      <c r="D8142" s="236" t="s">
        <v>196</v>
      </c>
      <c r="E8142" s="236" t="s">
        <v>18028</v>
      </c>
      <c r="F8142" s="236"/>
      <c r="G8142" s="236" t="s">
        <v>9680</v>
      </c>
      <c r="H8142" s="513">
        <v>94550.841</v>
      </c>
      <c r="I8142" s="513">
        <v>42</v>
      </c>
      <c r="J8142" s="236">
        <v>0</v>
      </c>
      <c r="K8142" s="236">
        <v>0</v>
      </c>
      <c r="L8142" s="236">
        <v>0</v>
      </c>
      <c r="M8142" s="236">
        <v>0</v>
      </c>
      <c r="N8142" s="236">
        <v>0</v>
      </c>
      <c r="O8142" s="236">
        <v>0</v>
      </c>
      <c r="P8142" s="236">
        <v>0</v>
      </c>
      <c r="Q8142" s="236">
        <v>0</v>
      </c>
      <c r="R8142" s="16">
        <f t="shared" si="25"/>
        <v>94550.841</v>
      </c>
      <c r="S8142" s="236">
        <v>42</v>
      </c>
      <c r="T8142" s="387" t="s">
        <v>9133</v>
      </c>
      <c r="U8142" s="236" t="s">
        <v>35</v>
      </c>
      <c r="V8142" s="388" t="s">
        <v>199</v>
      </c>
    </row>
    <row r="8143" spans="1:22" s="1" customFormat="1" ht="56.25" x14ac:dyDescent="0.3">
      <c r="A8143" s="16">
        <v>8138</v>
      </c>
      <c r="B8143" s="236" t="s">
        <v>194</v>
      </c>
      <c r="C8143" s="236" t="s">
        <v>195</v>
      </c>
      <c r="D8143" s="236" t="s">
        <v>196</v>
      </c>
      <c r="E8143" s="236" t="s">
        <v>18029</v>
      </c>
      <c r="F8143" s="236"/>
      <c r="G8143" s="236" t="s">
        <v>9680</v>
      </c>
      <c r="H8143" s="513">
        <v>67536.315000000002</v>
      </c>
      <c r="I8143" s="513">
        <v>30</v>
      </c>
      <c r="J8143" s="236">
        <v>0</v>
      </c>
      <c r="K8143" s="236">
        <v>0</v>
      </c>
      <c r="L8143" s="236">
        <v>0</v>
      </c>
      <c r="M8143" s="236">
        <v>0</v>
      </c>
      <c r="N8143" s="236">
        <v>0</v>
      </c>
      <c r="O8143" s="236">
        <v>0</v>
      </c>
      <c r="P8143" s="236">
        <v>0</v>
      </c>
      <c r="Q8143" s="236">
        <v>0</v>
      </c>
      <c r="R8143" s="16">
        <f t="shared" si="25"/>
        <v>67536.315000000002</v>
      </c>
      <c r="S8143" s="236">
        <v>30</v>
      </c>
      <c r="T8143" s="387" t="s">
        <v>9133</v>
      </c>
      <c r="U8143" s="236" t="s">
        <v>35</v>
      </c>
      <c r="V8143" s="388" t="s">
        <v>199</v>
      </c>
    </row>
    <row r="8144" spans="1:22" s="1" customFormat="1" ht="56.25" x14ac:dyDescent="0.3">
      <c r="A8144" s="16">
        <v>8139</v>
      </c>
      <c r="B8144" s="236" t="s">
        <v>16950</v>
      </c>
      <c r="C8144" s="236" t="s">
        <v>195</v>
      </c>
      <c r="D8144" s="236" t="s">
        <v>196</v>
      </c>
      <c r="E8144" s="236" t="s">
        <v>18030</v>
      </c>
      <c r="F8144" s="236"/>
      <c r="G8144" s="236" t="s">
        <v>9680</v>
      </c>
      <c r="H8144" s="513">
        <v>45024.210000000006</v>
      </c>
      <c r="I8144" s="513">
        <v>20</v>
      </c>
      <c r="J8144" s="236">
        <v>0</v>
      </c>
      <c r="K8144" s="236">
        <v>0</v>
      </c>
      <c r="L8144" s="236">
        <v>0</v>
      </c>
      <c r="M8144" s="236">
        <v>0</v>
      </c>
      <c r="N8144" s="236">
        <v>0</v>
      </c>
      <c r="O8144" s="236">
        <v>0</v>
      </c>
      <c r="P8144" s="236">
        <v>0</v>
      </c>
      <c r="Q8144" s="236">
        <v>0</v>
      </c>
      <c r="R8144" s="16">
        <f t="shared" si="25"/>
        <v>45024.210000000006</v>
      </c>
      <c r="S8144" s="236">
        <v>20</v>
      </c>
      <c r="T8144" s="387" t="s">
        <v>9133</v>
      </c>
      <c r="U8144" s="236" t="s">
        <v>35</v>
      </c>
      <c r="V8144" s="388" t="s">
        <v>199</v>
      </c>
    </row>
    <row r="8145" spans="1:22" s="1" customFormat="1" ht="56.25" x14ac:dyDescent="0.3">
      <c r="A8145" s="16">
        <v>8140</v>
      </c>
      <c r="B8145" s="236" t="s">
        <v>194</v>
      </c>
      <c r="C8145" s="236" t="s">
        <v>195</v>
      </c>
      <c r="D8145" s="236" t="s">
        <v>196</v>
      </c>
      <c r="E8145" s="236" t="s">
        <v>18031</v>
      </c>
      <c r="F8145" s="236"/>
      <c r="G8145" s="236" t="s">
        <v>9680</v>
      </c>
      <c r="H8145" s="513">
        <v>45024.210000000006</v>
      </c>
      <c r="I8145" s="513">
        <v>20</v>
      </c>
      <c r="J8145" s="236">
        <v>0</v>
      </c>
      <c r="K8145" s="236">
        <v>0</v>
      </c>
      <c r="L8145" s="236">
        <v>0</v>
      </c>
      <c r="M8145" s="236">
        <v>0</v>
      </c>
      <c r="N8145" s="236">
        <v>0</v>
      </c>
      <c r="O8145" s="236">
        <v>0</v>
      </c>
      <c r="P8145" s="236">
        <v>0</v>
      </c>
      <c r="Q8145" s="236">
        <v>0</v>
      </c>
      <c r="R8145" s="16">
        <f t="shared" si="25"/>
        <v>45024.210000000006</v>
      </c>
      <c r="S8145" s="236">
        <v>20</v>
      </c>
      <c r="T8145" s="387" t="s">
        <v>9133</v>
      </c>
      <c r="U8145" s="236" t="s">
        <v>35</v>
      </c>
      <c r="V8145" s="388" t="s">
        <v>199</v>
      </c>
    </row>
    <row r="8146" spans="1:22" s="1" customFormat="1" ht="56.25" x14ac:dyDescent="0.3">
      <c r="A8146" s="16">
        <v>8141</v>
      </c>
      <c r="B8146" s="236" t="s">
        <v>16950</v>
      </c>
      <c r="C8146" s="236" t="s">
        <v>195</v>
      </c>
      <c r="D8146" s="236" t="s">
        <v>196</v>
      </c>
      <c r="E8146" s="236" t="s">
        <v>18030</v>
      </c>
      <c r="F8146" s="236"/>
      <c r="G8146" s="236" t="s">
        <v>9680</v>
      </c>
      <c r="H8146" s="513">
        <v>45024.210000000006</v>
      </c>
      <c r="I8146" s="513">
        <v>20</v>
      </c>
      <c r="J8146" s="236">
        <v>0</v>
      </c>
      <c r="K8146" s="236">
        <v>0</v>
      </c>
      <c r="L8146" s="236">
        <v>0</v>
      </c>
      <c r="M8146" s="236">
        <v>0</v>
      </c>
      <c r="N8146" s="236">
        <v>0</v>
      </c>
      <c r="O8146" s="236">
        <v>0</v>
      </c>
      <c r="P8146" s="236">
        <v>0</v>
      </c>
      <c r="Q8146" s="236">
        <v>0</v>
      </c>
      <c r="R8146" s="16">
        <f t="shared" si="25"/>
        <v>45024.210000000006</v>
      </c>
      <c r="S8146" s="236">
        <v>20</v>
      </c>
      <c r="T8146" s="387" t="s">
        <v>9133</v>
      </c>
      <c r="U8146" s="236" t="s">
        <v>35</v>
      </c>
      <c r="V8146" s="388" t="s">
        <v>199</v>
      </c>
    </row>
    <row r="8147" spans="1:22" s="1" customFormat="1" ht="56.25" x14ac:dyDescent="0.3">
      <c r="A8147" s="16">
        <v>8142</v>
      </c>
      <c r="B8147" s="236" t="s">
        <v>16950</v>
      </c>
      <c r="C8147" s="236" t="s">
        <v>195</v>
      </c>
      <c r="D8147" s="236" t="s">
        <v>196</v>
      </c>
      <c r="E8147" s="236" t="s">
        <v>18032</v>
      </c>
      <c r="F8147" s="236"/>
      <c r="G8147" s="236" t="s">
        <v>9680</v>
      </c>
      <c r="H8147" s="513">
        <v>45024.210000000006</v>
      </c>
      <c r="I8147" s="513">
        <v>20</v>
      </c>
      <c r="J8147" s="236">
        <v>0</v>
      </c>
      <c r="K8147" s="236">
        <v>0</v>
      </c>
      <c r="L8147" s="236">
        <v>0</v>
      </c>
      <c r="M8147" s="236">
        <v>0</v>
      </c>
      <c r="N8147" s="236">
        <v>0</v>
      </c>
      <c r="O8147" s="236">
        <v>0</v>
      </c>
      <c r="P8147" s="236">
        <v>0</v>
      </c>
      <c r="Q8147" s="236">
        <v>0</v>
      </c>
      <c r="R8147" s="16">
        <f t="shared" si="25"/>
        <v>45024.210000000006</v>
      </c>
      <c r="S8147" s="236">
        <v>20</v>
      </c>
      <c r="T8147" s="387" t="s">
        <v>9133</v>
      </c>
      <c r="U8147" s="236" t="s">
        <v>35</v>
      </c>
      <c r="V8147" s="388" t="s">
        <v>199</v>
      </c>
    </row>
    <row r="8148" spans="1:22" s="1" customFormat="1" ht="56.25" x14ac:dyDescent="0.3">
      <c r="A8148" s="16">
        <v>8143</v>
      </c>
      <c r="B8148" s="236" t="s">
        <v>16950</v>
      </c>
      <c r="C8148" s="236" t="s">
        <v>195</v>
      </c>
      <c r="D8148" s="236" t="s">
        <v>196</v>
      </c>
      <c r="E8148" s="236" t="s">
        <v>18033</v>
      </c>
      <c r="F8148" s="236"/>
      <c r="G8148" s="236" t="s">
        <v>9680</v>
      </c>
      <c r="H8148" s="513">
        <v>45024.210000000006</v>
      </c>
      <c r="I8148" s="513">
        <v>20</v>
      </c>
      <c r="J8148" s="236">
        <v>0</v>
      </c>
      <c r="K8148" s="236">
        <v>0</v>
      </c>
      <c r="L8148" s="236">
        <v>0</v>
      </c>
      <c r="M8148" s="236">
        <v>0</v>
      </c>
      <c r="N8148" s="236">
        <v>0</v>
      </c>
      <c r="O8148" s="236">
        <v>0</v>
      </c>
      <c r="P8148" s="236">
        <v>0</v>
      </c>
      <c r="Q8148" s="236">
        <v>0</v>
      </c>
      <c r="R8148" s="16">
        <f t="shared" si="25"/>
        <v>45024.210000000006</v>
      </c>
      <c r="S8148" s="236">
        <v>20</v>
      </c>
      <c r="T8148" s="387" t="s">
        <v>9133</v>
      </c>
      <c r="U8148" s="236" t="s">
        <v>35</v>
      </c>
      <c r="V8148" s="388" t="s">
        <v>199</v>
      </c>
    </row>
    <row r="8149" spans="1:22" s="1" customFormat="1" ht="56.25" x14ac:dyDescent="0.3">
      <c r="A8149" s="16">
        <v>8144</v>
      </c>
      <c r="B8149" s="236" t="s">
        <v>16950</v>
      </c>
      <c r="C8149" s="236" t="s">
        <v>195</v>
      </c>
      <c r="D8149" s="236" t="s">
        <v>196</v>
      </c>
      <c r="E8149" s="236" t="s">
        <v>18033</v>
      </c>
      <c r="F8149" s="236"/>
      <c r="G8149" s="236" t="s">
        <v>9680</v>
      </c>
      <c r="H8149" s="513">
        <v>45024.210000000006</v>
      </c>
      <c r="I8149" s="513">
        <v>20</v>
      </c>
      <c r="J8149" s="236">
        <v>0</v>
      </c>
      <c r="K8149" s="236">
        <v>0</v>
      </c>
      <c r="L8149" s="236">
        <v>0</v>
      </c>
      <c r="M8149" s="236">
        <v>0</v>
      </c>
      <c r="N8149" s="236">
        <v>0</v>
      </c>
      <c r="O8149" s="236">
        <v>0</v>
      </c>
      <c r="P8149" s="236">
        <v>0</v>
      </c>
      <c r="Q8149" s="236">
        <v>0</v>
      </c>
      <c r="R8149" s="16">
        <f t="shared" si="25"/>
        <v>45024.210000000006</v>
      </c>
      <c r="S8149" s="236">
        <v>20</v>
      </c>
      <c r="T8149" s="387" t="s">
        <v>9133</v>
      </c>
      <c r="U8149" s="236" t="s">
        <v>35</v>
      </c>
      <c r="V8149" s="388" t="s">
        <v>199</v>
      </c>
    </row>
    <row r="8150" spans="1:22" s="1" customFormat="1" ht="56.25" x14ac:dyDescent="0.3">
      <c r="A8150" s="16">
        <v>8145</v>
      </c>
      <c r="B8150" s="236" t="s">
        <v>627</v>
      </c>
      <c r="C8150" s="236" t="s">
        <v>11410</v>
      </c>
      <c r="D8150" s="236" t="s">
        <v>848</v>
      </c>
      <c r="E8150" s="236" t="s">
        <v>18034</v>
      </c>
      <c r="F8150" s="236"/>
      <c r="G8150" s="236" t="s">
        <v>7036</v>
      </c>
      <c r="H8150" s="513">
        <v>40504</v>
      </c>
      <c r="I8150" s="513">
        <v>5</v>
      </c>
      <c r="J8150" s="236">
        <v>0</v>
      </c>
      <c r="K8150" s="236">
        <v>0</v>
      </c>
      <c r="L8150" s="236">
        <v>0</v>
      </c>
      <c r="M8150" s="236">
        <v>0</v>
      </c>
      <c r="N8150" s="236">
        <v>0</v>
      </c>
      <c r="O8150" s="236">
        <v>0</v>
      </c>
      <c r="P8150" s="236">
        <v>0</v>
      </c>
      <c r="Q8150" s="236">
        <v>0</v>
      </c>
      <c r="R8150" s="16">
        <f t="shared" si="25"/>
        <v>40504</v>
      </c>
      <c r="S8150" s="236">
        <v>20</v>
      </c>
      <c r="T8150" s="387" t="s">
        <v>9133</v>
      </c>
      <c r="U8150" s="236" t="s">
        <v>35</v>
      </c>
      <c r="V8150" s="388" t="s">
        <v>199</v>
      </c>
    </row>
    <row r="8151" spans="1:22" s="1" customFormat="1" ht="75" x14ac:dyDescent="0.3">
      <c r="A8151" s="16">
        <v>8146</v>
      </c>
      <c r="B8151" s="236" t="s">
        <v>779</v>
      </c>
      <c r="C8151" s="236" t="s">
        <v>18035</v>
      </c>
      <c r="D8151" s="236" t="s">
        <v>18036</v>
      </c>
      <c r="E8151" s="236" t="s">
        <v>18037</v>
      </c>
      <c r="F8151" s="236"/>
      <c r="G8151" s="236" t="s">
        <v>33</v>
      </c>
      <c r="H8151" s="513">
        <v>489000</v>
      </c>
      <c r="I8151" s="513">
        <v>1</v>
      </c>
      <c r="J8151" s="236">
        <v>0</v>
      </c>
      <c r="K8151" s="236">
        <v>0</v>
      </c>
      <c r="L8151" s="236">
        <v>0</v>
      </c>
      <c r="M8151" s="236">
        <v>0</v>
      </c>
      <c r="N8151" s="236">
        <v>0</v>
      </c>
      <c r="O8151" s="236">
        <v>0</v>
      </c>
      <c r="P8151" s="236">
        <v>0</v>
      </c>
      <c r="Q8151" s="236">
        <v>0</v>
      </c>
      <c r="R8151" s="16">
        <f t="shared" si="25"/>
        <v>489000</v>
      </c>
      <c r="S8151" s="236">
        <v>1</v>
      </c>
      <c r="T8151" s="387" t="s">
        <v>1516</v>
      </c>
      <c r="U8151" s="236" t="s">
        <v>89</v>
      </c>
      <c r="V8151" s="388" t="s">
        <v>18038</v>
      </c>
    </row>
    <row r="8152" spans="1:22" s="1" customFormat="1" ht="75" x14ac:dyDescent="0.3">
      <c r="A8152" s="16">
        <v>8147</v>
      </c>
      <c r="B8152" s="236" t="s">
        <v>18039</v>
      </c>
      <c r="C8152" s="236" t="s">
        <v>11411</v>
      </c>
      <c r="D8152" s="236" t="s">
        <v>11412</v>
      </c>
      <c r="E8152" s="236" t="s">
        <v>18040</v>
      </c>
      <c r="F8152" s="236"/>
      <c r="G8152" s="236" t="s">
        <v>33</v>
      </c>
      <c r="H8152" s="513">
        <v>393000</v>
      </c>
      <c r="I8152" s="513">
        <v>2</v>
      </c>
      <c r="J8152" s="236">
        <v>0</v>
      </c>
      <c r="K8152" s="236">
        <v>0</v>
      </c>
      <c r="L8152" s="236">
        <v>0</v>
      </c>
      <c r="M8152" s="236">
        <v>0</v>
      </c>
      <c r="N8152" s="236">
        <v>0</v>
      </c>
      <c r="O8152" s="236">
        <v>0</v>
      </c>
      <c r="P8152" s="236">
        <v>0</v>
      </c>
      <c r="Q8152" s="236">
        <v>0</v>
      </c>
      <c r="R8152" s="16">
        <f t="shared" si="25"/>
        <v>393000</v>
      </c>
      <c r="S8152" s="236">
        <v>2</v>
      </c>
      <c r="T8152" s="387" t="s">
        <v>1516</v>
      </c>
      <c r="U8152" s="236" t="s">
        <v>89</v>
      </c>
      <c r="V8152" s="388" t="s">
        <v>1567</v>
      </c>
    </row>
    <row r="8153" spans="1:22" s="1" customFormat="1" ht="75" x14ac:dyDescent="0.3">
      <c r="A8153" s="16">
        <v>8148</v>
      </c>
      <c r="B8153" s="236" t="s">
        <v>18039</v>
      </c>
      <c r="C8153" s="236" t="s">
        <v>11411</v>
      </c>
      <c r="D8153" s="236" t="s">
        <v>11412</v>
      </c>
      <c r="E8153" s="236" t="s">
        <v>18040</v>
      </c>
      <c r="F8153" s="236"/>
      <c r="G8153" s="236" t="s">
        <v>33</v>
      </c>
      <c r="H8153" s="513">
        <v>393000</v>
      </c>
      <c r="I8153" s="513">
        <v>2</v>
      </c>
      <c r="J8153" s="236">
        <v>0</v>
      </c>
      <c r="K8153" s="236">
        <v>0</v>
      </c>
      <c r="L8153" s="236">
        <v>0</v>
      </c>
      <c r="M8153" s="236">
        <v>0</v>
      </c>
      <c r="N8153" s="236">
        <v>0</v>
      </c>
      <c r="O8153" s="236">
        <v>0</v>
      </c>
      <c r="P8153" s="236">
        <v>0</v>
      </c>
      <c r="Q8153" s="236">
        <v>0</v>
      </c>
      <c r="R8153" s="16">
        <f t="shared" si="25"/>
        <v>393000</v>
      </c>
      <c r="S8153" s="236">
        <v>2</v>
      </c>
      <c r="T8153" s="387" t="s">
        <v>1516</v>
      </c>
      <c r="U8153" s="236" t="s">
        <v>89</v>
      </c>
      <c r="V8153" s="388" t="s">
        <v>1567</v>
      </c>
    </row>
    <row r="8154" spans="1:22" s="1" customFormat="1" ht="75" x14ac:dyDescent="0.3">
      <c r="A8154" s="16">
        <v>8149</v>
      </c>
      <c r="B8154" s="236" t="s">
        <v>6433</v>
      </c>
      <c r="C8154" s="236" t="s">
        <v>6434</v>
      </c>
      <c r="D8154" s="236" t="s">
        <v>6435</v>
      </c>
      <c r="E8154" s="236" t="s">
        <v>18041</v>
      </c>
      <c r="F8154" s="236"/>
      <c r="G8154" s="236" t="s">
        <v>33</v>
      </c>
      <c r="H8154" s="513">
        <v>228500</v>
      </c>
      <c r="I8154" s="513">
        <v>5</v>
      </c>
      <c r="J8154" s="236">
        <v>0</v>
      </c>
      <c r="K8154" s="236">
        <v>0</v>
      </c>
      <c r="L8154" s="236">
        <v>0</v>
      </c>
      <c r="M8154" s="236">
        <v>0</v>
      </c>
      <c r="N8154" s="236">
        <v>0</v>
      </c>
      <c r="O8154" s="236">
        <v>0</v>
      </c>
      <c r="P8154" s="236">
        <v>0</v>
      </c>
      <c r="Q8154" s="236">
        <v>0</v>
      </c>
      <c r="R8154" s="16">
        <f t="shared" si="25"/>
        <v>228500</v>
      </c>
      <c r="S8154" s="236">
        <v>5</v>
      </c>
      <c r="T8154" s="387" t="s">
        <v>1516</v>
      </c>
      <c r="U8154" s="236" t="s">
        <v>83</v>
      </c>
      <c r="V8154" s="388" t="s">
        <v>18042</v>
      </c>
    </row>
    <row r="8155" spans="1:22" s="1" customFormat="1" ht="37.5" x14ac:dyDescent="0.3">
      <c r="A8155" s="16">
        <v>8150</v>
      </c>
      <c r="B8155" s="236" t="s">
        <v>1607</v>
      </c>
      <c r="C8155" s="236" t="s">
        <v>1608</v>
      </c>
      <c r="D8155" s="236" t="s">
        <v>1609</v>
      </c>
      <c r="E8155" s="236" t="s">
        <v>11423</v>
      </c>
      <c r="F8155" s="236"/>
      <c r="G8155" s="236" t="s">
        <v>11424</v>
      </c>
      <c r="H8155" s="513">
        <v>500000</v>
      </c>
      <c r="I8155" s="513">
        <v>500</v>
      </c>
      <c r="J8155" s="236">
        <v>1325000</v>
      </c>
      <c r="K8155" s="236">
        <v>1250</v>
      </c>
      <c r="L8155" s="236">
        <v>1378000</v>
      </c>
      <c r="M8155" s="236">
        <v>1250</v>
      </c>
      <c r="N8155" s="236">
        <v>1433120</v>
      </c>
      <c r="O8155" s="236">
        <v>1250</v>
      </c>
      <c r="P8155" s="236">
        <v>1490444.8</v>
      </c>
      <c r="Q8155" s="236">
        <v>1250</v>
      </c>
      <c r="R8155" s="16">
        <f t="shared" si="25"/>
        <v>6126564.7999999998</v>
      </c>
      <c r="S8155" s="236">
        <v>5500</v>
      </c>
      <c r="T8155" s="387" t="s">
        <v>966</v>
      </c>
      <c r="U8155" s="236" t="s">
        <v>83</v>
      </c>
      <c r="V8155" s="388" t="s">
        <v>11425</v>
      </c>
    </row>
    <row r="8156" spans="1:22" s="1" customFormat="1" ht="37.5" x14ac:dyDescent="0.3">
      <c r="A8156" s="16">
        <v>8151</v>
      </c>
      <c r="B8156" s="236" t="s">
        <v>985</v>
      </c>
      <c r="C8156" s="236" t="s">
        <v>986</v>
      </c>
      <c r="D8156" s="236" t="s">
        <v>987</v>
      </c>
      <c r="E8156" s="236" t="s">
        <v>11426</v>
      </c>
      <c r="F8156" s="236"/>
      <c r="G8156" s="236" t="s">
        <v>1664</v>
      </c>
      <c r="H8156" s="513">
        <v>2409507.1</v>
      </c>
      <c r="I8156" s="513">
        <v>130</v>
      </c>
      <c r="J8156" s="236">
        <v>2554077.52</v>
      </c>
      <c r="K8156" s="236">
        <v>120</v>
      </c>
      <c r="L8156" s="236">
        <v>2681781.4</v>
      </c>
      <c r="M8156" s="236">
        <v>120</v>
      </c>
      <c r="N8156" s="236">
        <v>2815870.47</v>
      </c>
      <c r="O8156" s="236">
        <v>120</v>
      </c>
      <c r="P8156" s="236">
        <v>2956663.99</v>
      </c>
      <c r="Q8156" s="236">
        <v>120</v>
      </c>
      <c r="R8156" s="16">
        <f t="shared" si="25"/>
        <v>13417900.48</v>
      </c>
      <c r="S8156" s="236">
        <v>610</v>
      </c>
      <c r="T8156" s="387" t="s">
        <v>966</v>
      </c>
      <c r="U8156" s="236" t="s">
        <v>83</v>
      </c>
      <c r="V8156" s="388" t="s">
        <v>11427</v>
      </c>
    </row>
    <row r="8157" spans="1:22" s="1" customFormat="1" ht="37.5" x14ac:dyDescent="0.3">
      <c r="A8157" s="16">
        <v>8152</v>
      </c>
      <c r="B8157" s="236" t="s">
        <v>8392</v>
      </c>
      <c r="C8157" s="236" t="s">
        <v>11428</v>
      </c>
      <c r="D8157" s="236" t="s">
        <v>11429</v>
      </c>
      <c r="E8157" s="236" t="s">
        <v>11430</v>
      </c>
      <c r="F8157" s="236"/>
      <c r="G8157" s="236" t="s">
        <v>11424</v>
      </c>
      <c r="H8157" s="513">
        <v>1775452.9</v>
      </c>
      <c r="I8157" s="513">
        <v>120</v>
      </c>
      <c r="J8157" s="236">
        <v>1881980.07</v>
      </c>
      <c r="K8157" s="236">
        <v>220</v>
      </c>
      <c r="L8157" s="236">
        <v>1077861.31</v>
      </c>
      <c r="M8157" s="236">
        <v>120</v>
      </c>
      <c r="N8157" s="236">
        <v>1131754.3799999999</v>
      </c>
      <c r="O8157" s="236">
        <v>120</v>
      </c>
      <c r="P8157" s="236">
        <v>1188342.0900000001</v>
      </c>
      <c r="Q8157" s="236">
        <v>120</v>
      </c>
      <c r="R8157" s="16">
        <f t="shared" si="25"/>
        <v>7055390.7499999991</v>
      </c>
      <c r="S8157" s="236">
        <v>700</v>
      </c>
      <c r="T8157" s="387" t="s">
        <v>966</v>
      </c>
      <c r="U8157" s="236" t="s">
        <v>83</v>
      </c>
      <c r="V8157" s="388" t="s">
        <v>11427</v>
      </c>
    </row>
    <row r="8158" spans="1:22" s="1" customFormat="1" ht="37.5" x14ac:dyDescent="0.3">
      <c r="A8158" s="16">
        <v>8153</v>
      </c>
      <c r="B8158" s="236" t="s">
        <v>11431</v>
      </c>
      <c r="C8158" s="236" t="s">
        <v>11432</v>
      </c>
      <c r="D8158" s="236" t="s">
        <v>11433</v>
      </c>
      <c r="E8158" s="236" t="s">
        <v>11434</v>
      </c>
      <c r="F8158" s="236"/>
      <c r="G8158" s="236" t="s">
        <v>1664</v>
      </c>
      <c r="H8158" s="513">
        <v>1134479.5</v>
      </c>
      <c r="I8158" s="513">
        <v>350</v>
      </c>
      <c r="J8158" s="236">
        <v>1202548.27</v>
      </c>
      <c r="K8158" s="236">
        <v>2000</v>
      </c>
      <c r="L8158" s="236">
        <v>220968.24</v>
      </c>
      <c r="M8158" s="236">
        <v>350</v>
      </c>
      <c r="N8158" s="236">
        <v>232016.65</v>
      </c>
      <c r="O8158" s="236">
        <v>350</v>
      </c>
      <c r="P8158" s="236">
        <v>243617.48</v>
      </c>
      <c r="Q8158" s="236">
        <v>350</v>
      </c>
      <c r="R8158" s="16">
        <f t="shared" si="25"/>
        <v>3033630.1399999997</v>
      </c>
      <c r="S8158" s="236">
        <v>3400</v>
      </c>
      <c r="T8158" s="387" t="s">
        <v>966</v>
      </c>
      <c r="U8158" s="236"/>
      <c r="V8158" s="388"/>
    </row>
    <row r="8159" spans="1:22" s="1" customFormat="1" ht="37.5" x14ac:dyDescent="0.3">
      <c r="A8159" s="16">
        <v>8154</v>
      </c>
      <c r="B8159" s="236" t="s">
        <v>1680</v>
      </c>
      <c r="C8159" s="236" t="s">
        <v>11435</v>
      </c>
      <c r="D8159" s="236" t="s">
        <v>2124</v>
      </c>
      <c r="E8159" s="236" t="s">
        <v>11436</v>
      </c>
      <c r="F8159" s="236"/>
      <c r="G8159" s="236" t="s">
        <v>1664</v>
      </c>
      <c r="H8159" s="513">
        <v>1311840</v>
      </c>
      <c r="I8159" s="513">
        <v>240</v>
      </c>
      <c r="J8159" s="236">
        <v>1390550.4000000001</v>
      </c>
      <c r="K8159" s="236">
        <v>1100</v>
      </c>
      <c r="L8159" s="236">
        <v>318562.45</v>
      </c>
      <c r="M8159" s="236">
        <v>240</v>
      </c>
      <c r="N8159" s="236">
        <v>334490.57</v>
      </c>
      <c r="O8159" s="236">
        <v>240</v>
      </c>
      <c r="P8159" s="236">
        <v>351215.1</v>
      </c>
      <c r="Q8159" s="236">
        <v>240</v>
      </c>
      <c r="R8159" s="16">
        <f t="shared" si="25"/>
        <v>3706658.5200000005</v>
      </c>
      <c r="S8159" s="236">
        <v>2060</v>
      </c>
      <c r="T8159" s="387" t="s">
        <v>966</v>
      </c>
      <c r="U8159" s="236" t="s">
        <v>35</v>
      </c>
      <c r="V8159" s="388" t="s">
        <v>11437</v>
      </c>
    </row>
    <row r="8160" spans="1:22" s="1" customFormat="1" ht="37.5" x14ac:dyDescent="0.3">
      <c r="A8160" s="16">
        <v>8155</v>
      </c>
      <c r="B8160" s="236" t="s">
        <v>538</v>
      </c>
      <c r="C8160" s="236" t="s">
        <v>8601</v>
      </c>
      <c r="D8160" s="236" t="s">
        <v>8602</v>
      </c>
      <c r="E8160" s="236" t="s">
        <v>11438</v>
      </c>
      <c r="F8160" s="236"/>
      <c r="G8160" s="236" t="s">
        <v>1664</v>
      </c>
      <c r="H8160" s="513">
        <v>382746</v>
      </c>
      <c r="I8160" s="513">
        <v>700</v>
      </c>
      <c r="J8160" s="236">
        <v>405710.76</v>
      </c>
      <c r="K8160" s="236">
        <v>800</v>
      </c>
      <c r="L8160" s="236">
        <v>372746.76</v>
      </c>
      <c r="M8160" s="236">
        <v>700</v>
      </c>
      <c r="N8160" s="236">
        <v>391384.09</v>
      </c>
      <c r="O8160" s="236">
        <v>700</v>
      </c>
      <c r="P8160" s="236">
        <v>410953.3</v>
      </c>
      <c r="Q8160" s="236">
        <v>700</v>
      </c>
      <c r="R8160" s="16">
        <f t="shared" si="25"/>
        <v>1963540.9100000001</v>
      </c>
      <c r="S8160" s="236">
        <v>3600</v>
      </c>
      <c r="T8160" s="387" t="s">
        <v>966</v>
      </c>
      <c r="U8160" s="236" t="s">
        <v>35</v>
      </c>
      <c r="V8160" s="388" t="s">
        <v>11439</v>
      </c>
    </row>
    <row r="8161" spans="1:22" s="1" customFormat="1" ht="37.5" x14ac:dyDescent="0.3">
      <c r="A8161" s="16">
        <v>8156</v>
      </c>
      <c r="B8161" s="236" t="s">
        <v>18043</v>
      </c>
      <c r="C8161" s="236" t="s">
        <v>18044</v>
      </c>
      <c r="D8161" s="236" t="s">
        <v>18045</v>
      </c>
      <c r="E8161" s="236" t="s">
        <v>18046</v>
      </c>
      <c r="F8161" s="236"/>
      <c r="G8161" s="236" t="s">
        <v>11424</v>
      </c>
      <c r="H8161" s="513">
        <v>116580.99</v>
      </c>
      <c r="I8161" s="513">
        <v>3</v>
      </c>
      <c r="J8161" s="236">
        <v>123575.85</v>
      </c>
      <c r="K8161" s="236">
        <v>5</v>
      </c>
      <c r="L8161" s="236">
        <v>77852.78</v>
      </c>
      <c r="M8161" s="236">
        <v>3</v>
      </c>
      <c r="N8161" s="236">
        <v>81745.42</v>
      </c>
      <c r="O8161" s="236">
        <v>3</v>
      </c>
      <c r="P8161" s="236">
        <v>85832.69</v>
      </c>
      <c r="Q8161" s="236">
        <v>3</v>
      </c>
      <c r="R8161" s="16">
        <f t="shared" si="25"/>
        <v>485587.73</v>
      </c>
      <c r="S8161" s="236">
        <v>17</v>
      </c>
      <c r="T8161" s="387" t="s">
        <v>966</v>
      </c>
      <c r="U8161" s="236" t="s">
        <v>11440</v>
      </c>
      <c r="V8161" s="388" t="s">
        <v>11441</v>
      </c>
    </row>
    <row r="8162" spans="1:22" s="1" customFormat="1" ht="37.5" x14ac:dyDescent="0.3">
      <c r="A8162" s="16">
        <v>8157</v>
      </c>
      <c r="B8162" s="236" t="s">
        <v>2482</v>
      </c>
      <c r="C8162" s="236" t="s">
        <v>11442</v>
      </c>
      <c r="D8162" s="236" t="s">
        <v>1337</v>
      </c>
      <c r="E8162" s="236" t="s">
        <v>11443</v>
      </c>
      <c r="F8162" s="236"/>
      <c r="G8162" s="236" t="s">
        <v>11424</v>
      </c>
      <c r="H8162" s="513">
        <v>554330.36</v>
      </c>
      <c r="I8162" s="513">
        <v>4</v>
      </c>
      <c r="J8162" s="236">
        <v>587590.18000000005</v>
      </c>
      <c r="K8162" s="236">
        <v>8</v>
      </c>
      <c r="L8162" s="236">
        <v>308484.84000000003</v>
      </c>
      <c r="M8162" s="236">
        <v>4</v>
      </c>
      <c r="N8162" s="236">
        <v>323909.08</v>
      </c>
      <c r="O8162" s="236">
        <v>4</v>
      </c>
      <c r="P8162" s="236">
        <v>340104.54</v>
      </c>
      <c r="Q8162" s="236">
        <v>4</v>
      </c>
      <c r="R8162" s="16">
        <f t="shared" si="25"/>
        <v>2114419</v>
      </c>
      <c r="S8162" s="236">
        <v>24</v>
      </c>
      <c r="T8162" s="387" t="s">
        <v>966</v>
      </c>
      <c r="U8162" s="236" t="s">
        <v>5737</v>
      </c>
      <c r="V8162" s="388" t="s">
        <v>11444</v>
      </c>
    </row>
    <row r="8163" spans="1:22" s="1" customFormat="1" ht="37.5" x14ac:dyDescent="0.3">
      <c r="A8163" s="16">
        <v>8158</v>
      </c>
      <c r="B8163" s="236" t="s">
        <v>3819</v>
      </c>
      <c r="C8163" s="236" t="s">
        <v>8883</v>
      </c>
      <c r="D8163" s="236" t="s">
        <v>8884</v>
      </c>
      <c r="E8163" s="236" t="s">
        <v>11445</v>
      </c>
      <c r="F8163" s="236"/>
      <c r="G8163" s="236" t="s">
        <v>11424</v>
      </c>
      <c r="H8163" s="513">
        <v>785848.2</v>
      </c>
      <c r="I8163" s="513">
        <v>30</v>
      </c>
      <c r="J8163" s="236">
        <v>277666.36</v>
      </c>
      <c r="K8163" s="236">
        <v>10</v>
      </c>
      <c r="L8163" s="236">
        <v>291549.68</v>
      </c>
      <c r="M8163" s="236">
        <v>10</v>
      </c>
      <c r="N8163" s="236">
        <v>306127.15999999997</v>
      </c>
      <c r="O8163" s="236">
        <v>10</v>
      </c>
      <c r="P8163" s="236">
        <v>321433.52</v>
      </c>
      <c r="Q8163" s="236">
        <v>10</v>
      </c>
      <c r="R8163" s="16">
        <f t="shared" si="25"/>
        <v>1982624.92</v>
      </c>
      <c r="S8163" s="236">
        <v>70</v>
      </c>
      <c r="T8163" s="387" t="s">
        <v>966</v>
      </c>
      <c r="U8163" s="236" t="s">
        <v>83</v>
      </c>
      <c r="V8163" s="388" t="s">
        <v>11446</v>
      </c>
    </row>
    <row r="8164" spans="1:22" s="1" customFormat="1" ht="37.5" x14ac:dyDescent="0.3">
      <c r="A8164" s="16">
        <v>8159</v>
      </c>
      <c r="B8164" s="236" t="s">
        <v>11447</v>
      </c>
      <c r="C8164" s="236" t="s">
        <v>11448</v>
      </c>
      <c r="D8164" s="236" t="s">
        <v>11449</v>
      </c>
      <c r="E8164" s="236" t="s">
        <v>11450</v>
      </c>
      <c r="F8164" s="236"/>
      <c r="G8164" s="236" t="s">
        <v>11424</v>
      </c>
      <c r="H8164" s="513">
        <v>2750479.1999999997</v>
      </c>
      <c r="I8164" s="513">
        <v>70</v>
      </c>
      <c r="J8164" s="236">
        <v>2915507.95</v>
      </c>
      <c r="K8164" s="236">
        <v>70</v>
      </c>
      <c r="L8164" s="236">
        <v>3061283.35</v>
      </c>
      <c r="M8164" s="236">
        <v>70</v>
      </c>
      <c r="N8164" s="236">
        <v>3214347.51</v>
      </c>
      <c r="O8164" s="236">
        <v>70</v>
      </c>
      <c r="P8164" s="236">
        <v>3375064.89</v>
      </c>
      <c r="Q8164" s="236">
        <v>70</v>
      </c>
      <c r="R8164" s="16">
        <f t="shared" si="25"/>
        <v>15316682.9</v>
      </c>
      <c r="S8164" s="236">
        <v>350</v>
      </c>
      <c r="T8164" s="387" t="s">
        <v>966</v>
      </c>
      <c r="U8164" s="236" t="s">
        <v>83</v>
      </c>
      <c r="V8164" s="388" t="s">
        <v>11451</v>
      </c>
    </row>
    <row r="8165" spans="1:22" s="1" customFormat="1" ht="37.5" x14ac:dyDescent="0.3">
      <c r="A8165" s="16">
        <v>8160</v>
      </c>
      <c r="B8165" s="236" t="s">
        <v>11447</v>
      </c>
      <c r="C8165" s="236" t="s">
        <v>11452</v>
      </c>
      <c r="D8165" s="236" t="s">
        <v>11453</v>
      </c>
      <c r="E8165" s="236" t="s">
        <v>11454</v>
      </c>
      <c r="F8165" s="236"/>
      <c r="G8165" s="236" t="s">
        <v>11424</v>
      </c>
      <c r="H8165" s="513">
        <v>1121161.92</v>
      </c>
      <c r="I8165" s="513">
        <v>32</v>
      </c>
      <c r="J8165" s="236">
        <v>1188431.6299999999</v>
      </c>
      <c r="K8165" s="236">
        <v>32</v>
      </c>
      <c r="L8165" s="236">
        <v>1247853.21</v>
      </c>
      <c r="M8165" s="236">
        <v>32</v>
      </c>
      <c r="N8165" s="236">
        <v>1310245.8700000001</v>
      </c>
      <c r="O8165" s="236">
        <v>32</v>
      </c>
      <c r="P8165" s="236">
        <v>1375758.17</v>
      </c>
      <c r="Q8165" s="236">
        <v>32</v>
      </c>
      <c r="R8165" s="16">
        <f t="shared" si="25"/>
        <v>6243450.7999999998</v>
      </c>
      <c r="S8165" s="236">
        <v>160</v>
      </c>
      <c r="T8165" s="387" t="s">
        <v>966</v>
      </c>
      <c r="U8165" s="236" t="s">
        <v>83</v>
      </c>
      <c r="V8165" s="388" t="s">
        <v>11451</v>
      </c>
    </row>
    <row r="8166" spans="1:22" s="1" customFormat="1" ht="37.5" x14ac:dyDescent="0.3">
      <c r="A8166" s="16">
        <v>8161</v>
      </c>
      <c r="B8166" s="236" t="s">
        <v>1237</v>
      </c>
      <c r="C8166" s="236" t="s">
        <v>2582</v>
      </c>
      <c r="D8166" s="236" t="s">
        <v>11455</v>
      </c>
      <c r="E8166" s="236" t="s">
        <v>11456</v>
      </c>
      <c r="F8166" s="236"/>
      <c r="G8166" s="236" t="s">
        <v>11424</v>
      </c>
      <c r="H8166" s="513">
        <v>654875</v>
      </c>
      <c r="I8166" s="513">
        <v>10</v>
      </c>
      <c r="J8166" s="236">
        <v>555334</v>
      </c>
      <c r="K8166" s="236">
        <v>8</v>
      </c>
      <c r="L8166" s="236">
        <v>583100.70000000007</v>
      </c>
      <c r="M8166" s="236">
        <v>8</v>
      </c>
      <c r="N8166" s="236">
        <v>612255.73</v>
      </c>
      <c r="O8166" s="236">
        <v>8</v>
      </c>
      <c r="P8166" s="236">
        <v>642868.52</v>
      </c>
      <c r="Q8166" s="236">
        <v>8</v>
      </c>
      <c r="R8166" s="16">
        <f t="shared" si="25"/>
        <v>3048433.95</v>
      </c>
      <c r="S8166" s="236">
        <v>42</v>
      </c>
      <c r="T8166" s="387" t="s">
        <v>966</v>
      </c>
      <c r="U8166" s="236" t="s">
        <v>11440</v>
      </c>
      <c r="V8166" s="388" t="s">
        <v>11441</v>
      </c>
    </row>
    <row r="8167" spans="1:22" s="1" customFormat="1" ht="37.5" x14ac:dyDescent="0.3">
      <c r="A8167" s="16">
        <v>8162</v>
      </c>
      <c r="B8167" s="236" t="s">
        <v>6253</v>
      </c>
      <c r="C8167" s="236" t="s">
        <v>9687</v>
      </c>
      <c r="D8167" s="236" t="s">
        <v>11457</v>
      </c>
      <c r="E8167" s="236" t="s">
        <v>11458</v>
      </c>
      <c r="F8167" s="236"/>
      <c r="G8167" s="236" t="s">
        <v>11424</v>
      </c>
      <c r="H8167" s="513">
        <v>242774.98</v>
      </c>
      <c r="I8167" s="513">
        <v>14</v>
      </c>
      <c r="J8167" s="236">
        <v>496301.42</v>
      </c>
      <c r="K8167" s="236">
        <v>27</v>
      </c>
      <c r="L8167" s="236">
        <v>270208.55</v>
      </c>
      <c r="M8167" s="236">
        <v>14</v>
      </c>
      <c r="N8167" s="236">
        <v>283718.98</v>
      </c>
      <c r="O8167" s="236">
        <v>14</v>
      </c>
      <c r="P8167" s="236">
        <v>297904.92</v>
      </c>
      <c r="Q8167" s="236">
        <v>14</v>
      </c>
      <c r="R8167" s="16">
        <f t="shared" si="25"/>
        <v>1590908.8499999999</v>
      </c>
      <c r="S8167" s="236">
        <v>83</v>
      </c>
      <c r="T8167" s="387" t="s">
        <v>966</v>
      </c>
      <c r="U8167" s="236" t="s">
        <v>8268</v>
      </c>
      <c r="V8167" s="388" t="s">
        <v>11459</v>
      </c>
    </row>
    <row r="8168" spans="1:22" s="1" customFormat="1" ht="37.5" x14ac:dyDescent="0.3">
      <c r="A8168" s="16">
        <v>8163</v>
      </c>
      <c r="B8168" s="236" t="s">
        <v>3379</v>
      </c>
      <c r="C8168" s="236" t="s">
        <v>11460</v>
      </c>
      <c r="D8168" s="236" t="s">
        <v>11461</v>
      </c>
      <c r="E8168" s="236" t="s">
        <v>11462</v>
      </c>
      <c r="F8168" s="236"/>
      <c r="G8168" s="236" t="s">
        <v>11424</v>
      </c>
      <c r="H8168" s="513">
        <v>4298470</v>
      </c>
      <c r="I8168" s="513">
        <v>110</v>
      </c>
      <c r="J8168" s="236">
        <v>4556378.2</v>
      </c>
      <c r="K8168" s="236">
        <v>50</v>
      </c>
      <c r="L8168" s="236">
        <v>4784197.1100000003</v>
      </c>
      <c r="M8168" s="236">
        <v>50</v>
      </c>
      <c r="N8168" s="236">
        <v>5023406.96</v>
      </c>
      <c r="O8168" s="236">
        <v>50</v>
      </c>
      <c r="P8168" s="236">
        <v>5274577.3099999996</v>
      </c>
      <c r="Q8168" s="236">
        <v>50</v>
      </c>
      <c r="R8168" s="16">
        <f t="shared" si="25"/>
        <v>23937029.579999998</v>
      </c>
      <c r="S8168" s="236">
        <v>310</v>
      </c>
      <c r="T8168" s="387" t="s">
        <v>966</v>
      </c>
      <c r="U8168" s="236" t="s">
        <v>35</v>
      </c>
      <c r="V8168" s="388" t="s">
        <v>11463</v>
      </c>
    </row>
    <row r="8169" spans="1:22" s="1" customFormat="1" ht="37.5" x14ac:dyDescent="0.3">
      <c r="A8169" s="16">
        <v>8164</v>
      </c>
      <c r="B8169" s="236" t="s">
        <v>3379</v>
      </c>
      <c r="C8169" s="236" t="s">
        <v>11460</v>
      </c>
      <c r="D8169" s="236" t="s">
        <v>11461</v>
      </c>
      <c r="E8169" s="236" t="s">
        <v>11464</v>
      </c>
      <c r="F8169" s="236"/>
      <c r="G8169" s="236" t="s">
        <v>11424</v>
      </c>
      <c r="H8169" s="513">
        <v>2534550</v>
      </c>
      <c r="I8169" s="513">
        <v>60</v>
      </c>
      <c r="J8169" s="236">
        <v>2686623</v>
      </c>
      <c r="K8169" s="236">
        <v>27</v>
      </c>
      <c r="L8169" s="236">
        <v>3134393.5</v>
      </c>
      <c r="M8169" s="236">
        <v>30</v>
      </c>
      <c r="N8169" s="236">
        <v>3291113.17</v>
      </c>
      <c r="O8169" s="236">
        <v>30</v>
      </c>
      <c r="P8169" s="236">
        <v>3455668.83</v>
      </c>
      <c r="Q8169" s="236">
        <v>30</v>
      </c>
      <c r="R8169" s="16">
        <f t="shared" si="25"/>
        <v>15102348.5</v>
      </c>
      <c r="S8169" s="236">
        <v>177</v>
      </c>
      <c r="T8169" s="387" t="s">
        <v>966</v>
      </c>
      <c r="U8169" s="236" t="s">
        <v>35</v>
      </c>
      <c r="V8169" s="388" t="s">
        <v>11463</v>
      </c>
    </row>
    <row r="8170" spans="1:22" s="1" customFormat="1" ht="37.5" x14ac:dyDescent="0.3">
      <c r="A8170" s="16">
        <v>8165</v>
      </c>
      <c r="B8170" s="236" t="s">
        <v>609</v>
      </c>
      <c r="C8170" s="236" t="s">
        <v>610</v>
      </c>
      <c r="D8170" s="236" t="s">
        <v>611</v>
      </c>
      <c r="E8170" s="236" t="s">
        <v>11465</v>
      </c>
      <c r="F8170" s="236"/>
      <c r="G8170" s="236" t="s">
        <v>11424</v>
      </c>
      <c r="H8170" s="513">
        <v>3884453.33</v>
      </c>
      <c r="I8170" s="513">
        <v>29</v>
      </c>
      <c r="J8170" s="236">
        <v>4117520.53</v>
      </c>
      <c r="K8170" s="236">
        <v>35</v>
      </c>
      <c r="L8170" s="236">
        <v>3705768.48</v>
      </c>
      <c r="M8170" s="236">
        <v>30</v>
      </c>
      <c r="N8170" s="236">
        <v>3891056.9</v>
      </c>
      <c r="O8170" s="236">
        <v>30</v>
      </c>
      <c r="P8170" s="236">
        <v>4085609.74</v>
      </c>
      <c r="Q8170" s="236">
        <v>30</v>
      </c>
      <c r="R8170" s="16">
        <f t="shared" si="25"/>
        <v>19684408.98</v>
      </c>
      <c r="S8170" s="236">
        <v>154</v>
      </c>
      <c r="T8170" s="387" t="s">
        <v>966</v>
      </c>
      <c r="U8170" s="236" t="s">
        <v>35</v>
      </c>
      <c r="V8170" s="388" t="s">
        <v>11466</v>
      </c>
    </row>
    <row r="8171" spans="1:22" s="1" customFormat="1" ht="37.5" x14ac:dyDescent="0.3">
      <c r="A8171" s="16">
        <v>8166</v>
      </c>
      <c r="B8171" s="236" t="s">
        <v>7005</v>
      </c>
      <c r="C8171" s="236" t="s">
        <v>11467</v>
      </c>
      <c r="D8171" s="236" t="s">
        <v>3756</v>
      </c>
      <c r="E8171" s="236" t="s">
        <v>11468</v>
      </c>
      <c r="F8171" s="236"/>
      <c r="G8171" s="236" t="s">
        <v>11424</v>
      </c>
      <c r="H8171" s="513">
        <v>2615200</v>
      </c>
      <c r="I8171" s="513">
        <v>42</v>
      </c>
      <c r="J8171" s="236">
        <v>2772112</v>
      </c>
      <c r="K8171" s="236">
        <v>50</v>
      </c>
      <c r="L8171" s="236">
        <v>2328574.08</v>
      </c>
      <c r="M8171" s="236">
        <v>40</v>
      </c>
      <c r="N8171" s="236">
        <v>2445002.7799999998</v>
      </c>
      <c r="O8171" s="236">
        <v>40</v>
      </c>
      <c r="P8171" s="236">
        <v>2567252.92</v>
      </c>
      <c r="Q8171" s="236">
        <v>40</v>
      </c>
      <c r="R8171" s="16">
        <f t="shared" si="25"/>
        <v>12728141.779999999</v>
      </c>
      <c r="S8171" s="236">
        <v>212</v>
      </c>
      <c r="T8171" s="387" t="s">
        <v>966</v>
      </c>
      <c r="U8171" s="236" t="s">
        <v>35</v>
      </c>
      <c r="V8171" s="388" t="s">
        <v>11469</v>
      </c>
    </row>
    <row r="8172" spans="1:22" s="1" customFormat="1" ht="37.5" x14ac:dyDescent="0.3">
      <c r="A8172" s="16">
        <v>8167</v>
      </c>
      <c r="B8172" s="236" t="s">
        <v>1590</v>
      </c>
      <c r="C8172" s="236" t="s">
        <v>3456</v>
      </c>
      <c r="D8172" s="236" t="s">
        <v>3457</v>
      </c>
      <c r="E8172" s="236" t="s">
        <v>11470</v>
      </c>
      <c r="F8172" s="236"/>
      <c r="G8172" s="236" t="s">
        <v>11424</v>
      </c>
      <c r="H8172" s="513">
        <v>10934553</v>
      </c>
      <c r="I8172" s="513">
        <v>21</v>
      </c>
      <c r="J8172" s="236">
        <v>11590626.18</v>
      </c>
      <c r="K8172" s="236">
        <v>18</v>
      </c>
      <c r="L8172" s="236">
        <v>13522397.209999999</v>
      </c>
      <c r="M8172" s="236">
        <v>20</v>
      </c>
      <c r="N8172" s="236">
        <v>14198517.07</v>
      </c>
      <c r="O8172" s="236">
        <v>20</v>
      </c>
      <c r="P8172" s="236">
        <v>14908442.92</v>
      </c>
      <c r="Q8172" s="236">
        <v>20</v>
      </c>
      <c r="R8172" s="16">
        <f t="shared" si="25"/>
        <v>65154536.380000003</v>
      </c>
      <c r="S8172" s="236">
        <v>99</v>
      </c>
      <c r="T8172" s="387" t="s">
        <v>966</v>
      </c>
      <c r="U8172" s="236" t="s">
        <v>9526</v>
      </c>
      <c r="V8172" s="388" t="s">
        <v>9681</v>
      </c>
    </row>
    <row r="8173" spans="1:22" s="1" customFormat="1" ht="37.5" x14ac:dyDescent="0.3">
      <c r="A8173" s="16">
        <v>8168</v>
      </c>
      <c r="B8173" s="236" t="s">
        <v>11471</v>
      </c>
      <c r="C8173" s="236" t="s">
        <v>11472</v>
      </c>
      <c r="D8173" s="236" t="s">
        <v>11473</v>
      </c>
      <c r="E8173" s="236" t="s">
        <v>11474</v>
      </c>
      <c r="F8173" s="236"/>
      <c r="G8173" s="236" t="s">
        <v>11424</v>
      </c>
      <c r="H8173" s="513">
        <v>0</v>
      </c>
      <c r="I8173" s="513">
        <v>0</v>
      </c>
      <c r="J8173" s="236">
        <v>1392262.5</v>
      </c>
      <c r="K8173" s="236">
        <v>6</v>
      </c>
      <c r="L8173" s="236">
        <v>974583.75</v>
      </c>
      <c r="M8173" s="236">
        <v>4</v>
      </c>
      <c r="N8173" s="236">
        <v>1023312.93</v>
      </c>
      <c r="O8173" s="236">
        <v>2</v>
      </c>
      <c r="P8173" s="236">
        <v>1074478.58</v>
      </c>
      <c r="Q8173" s="236">
        <v>2</v>
      </c>
      <c r="R8173" s="16">
        <f t="shared" si="25"/>
        <v>4464637.76</v>
      </c>
      <c r="S8173" s="236">
        <v>14</v>
      </c>
      <c r="T8173" s="387" t="s">
        <v>966</v>
      </c>
      <c r="U8173" s="236" t="s">
        <v>35</v>
      </c>
      <c r="V8173" s="388" t="s">
        <v>11475</v>
      </c>
    </row>
    <row r="8174" spans="1:22" s="1" customFormat="1" ht="37.5" x14ac:dyDescent="0.3">
      <c r="A8174" s="16">
        <v>8169</v>
      </c>
      <c r="B8174" s="236" t="s">
        <v>1096</v>
      </c>
      <c r="C8174" s="236" t="s">
        <v>11477</v>
      </c>
      <c r="D8174" s="236" t="s">
        <v>3188</v>
      </c>
      <c r="E8174" s="236" t="s">
        <v>11478</v>
      </c>
      <c r="F8174" s="236" t="s">
        <v>11479</v>
      </c>
      <c r="G8174" s="236" t="s">
        <v>49</v>
      </c>
      <c r="H8174" s="513">
        <v>41473142.200000003</v>
      </c>
      <c r="I8174" s="513">
        <v>2</v>
      </c>
      <c r="J8174" s="236">
        <v>43132067.888000004</v>
      </c>
      <c r="K8174" s="236">
        <v>2</v>
      </c>
      <c r="L8174" s="236">
        <v>44857350.603520006</v>
      </c>
      <c r="M8174" s="236">
        <v>2</v>
      </c>
      <c r="N8174" s="236">
        <v>46651644.627660811</v>
      </c>
      <c r="O8174" s="236">
        <v>2</v>
      </c>
      <c r="P8174" s="236">
        <v>48517710.412767246</v>
      </c>
      <c r="Q8174" s="236">
        <v>2</v>
      </c>
      <c r="R8174" s="16">
        <f t="shared" si="25"/>
        <v>224631915.73194808</v>
      </c>
      <c r="S8174" s="236">
        <v>10</v>
      </c>
      <c r="T8174" s="387" t="s">
        <v>34</v>
      </c>
      <c r="U8174" s="236" t="s">
        <v>35</v>
      </c>
      <c r="V8174" s="388"/>
    </row>
    <row r="8175" spans="1:22" s="1" customFormat="1" ht="37.5" x14ac:dyDescent="0.3">
      <c r="A8175" s="16">
        <v>8170</v>
      </c>
      <c r="B8175" s="236" t="s">
        <v>11480</v>
      </c>
      <c r="C8175" s="236" t="s">
        <v>11481</v>
      </c>
      <c r="D8175" s="236" t="s">
        <v>11482</v>
      </c>
      <c r="E8175" s="236" t="s">
        <v>11483</v>
      </c>
      <c r="F8175" s="236"/>
      <c r="G8175" s="236" t="s">
        <v>11484</v>
      </c>
      <c r="H8175" s="513">
        <v>0</v>
      </c>
      <c r="I8175" s="513">
        <v>0</v>
      </c>
      <c r="J8175" s="236">
        <v>5764655</v>
      </c>
      <c r="K8175" s="236">
        <v>655</v>
      </c>
      <c r="L8175" s="236">
        <v>0</v>
      </c>
      <c r="M8175" s="236">
        <v>0</v>
      </c>
      <c r="N8175" s="236">
        <v>0</v>
      </c>
      <c r="O8175" s="236">
        <v>0</v>
      </c>
      <c r="P8175" s="236">
        <v>0</v>
      </c>
      <c r="Q8175" s="236">
        <v>0</v>
      </c>
      <c r="R8175" s="16">
        <f t="shared" si="25"/>
        <v>5764655</v>
      </c>
      <c r="S8175" s="236">
        <v>655</v>
      </c>
      <c r="T8175" s="387" t="s">
        <v>25</v>
      </c>
      <c r="U8175" s="236" t="s">
        <v>26</v>
      </c>
      <c r="V8175" s="388" t="s">
        <v>11485</v>
      </c>
    </row>
    <row r="8176" spans="1:22" s="1" customFormat="1" ht="56.25" x14ac:dyDescent="0.3">
      <c r="A8176" s="16">
        <v>8171</v>
      </c>
      <c r="B8176" s="236" t="s">
        <v>332</v>
      </c>
      <c r="C8176" s="236" t="s">
        <v>3513</v>
      </c>
      <c r="D8176" s="236" t="s">
        <v>3514</v>
      </c>
      <c r="E8176" s="236" t="s">
        <v>11486</v>
      </c>
      <c r="F8176" s="236"/>
      <c r="G8176" s="236" t="s">
        <v>337</v>
      </c>
      <c r="H8176" s="513">
        <v>5434840</v>
      </c>
      <c r="I8176" s="513">
        <v>5000</v>
      </c>
      <c r="J8176" s="236">
        <v>4882500</v>
      </c>
      <c r="K8176" s="236">
        <v>1050</v>
      </c>
      <c r="L8176" s="236">
        <v>5224275</v>
      </c>
      <c r="M8176" s="236">
        <v>1000</v>
      </c>
      <c r="N8176" s="236">
        <v>5589974</v>
      </c>
      <c r="O8176" s="236">
        <v>1000</v>
      </c>
      <c r="P8176" s="236">
        <v>5981272</v>
      </c>
      <c r="Q8176" s="236">
        <v>1000</v>
      </c>
      <c r="R8176" s="16">
        <f t="shared" ref="R8176:R8239" si="26">H8176+J8176+L8176+N8176+P8176</f>
        <v>27112861</v>
      </c>
      <c r="S8176" s="236">
        <v>9050</v>
      </c>
      <c r="T8176" s="387" t="s">
        <v>1457</v>
      </c>
      <c r="U8176" s="236" t="s">
        <v>35</v>
      </c>
      <c r="V8176" s="388" t="s">
        <v>11487</v>
      </c>
    </row>
    <row r="8177" spans="1:22" s="1" customFormat="1" ht="56.25" x14ac:dyDescent="0.3">
      <c r="A8177" s="16">
        <v>8172</v>
      </c>
      <c r="B8177" s="236" t="s">
        <v>332</v>
      </c>
      <c r="C8177" s="236" t="s">
        <v>3513</v>
      </c>
      <c r="D8177" s="236" t="s">
        <v>3514</v>
      </c>
      <c r="E8177" s="236" t="s">
        <v>18047</v>
      </c>
      <c r="F8177" s="236"/>
      <c r="G8177" s="236" t="s">
        <v>1664</v>
      </c>
      <c r="H8177" s="513">
        <v>0</v>
      </c>
      <c r="I8177" s="513">
        <v>0</v>
      </c>
      <c r="J8177" s="236">
        <v>512912.80000000005</v>
      </c>
      <c r="K8177" s="236">
        <v>50</v>
      </c>
      <c r="L8177" s="236">
        <v>0</v>
      </c>
      <c r="M8177" s="236">
        <v>0</v>
      </c>
      <c r="N8177" s="236">
        <v>0</v>
      </c>
      <c r="O8177" s="236">
        <v>0</v>
      </c>
      <c r="P8177" s="236">
        <v>0</v>
      </c>
      <c r="Q8177" s="236">
        <v>0</v>
      </c>
      <c r="R8177" s="16">
        <f t="shared" si="26"/>
        <v>512912.80000000005</v>
      </c>
      <c r="S8177" s="236">
        <v>50</v>
      </c>
      <c r="T8177" s="387" t="s">
        <v>9133</v>
      </c>
      <c r="U8177" s="236" t="s">
        <v>2567</v>
      </c>
      <c r="V8177" s="388" t="s">
        <v>199</v>
      </c>
    </row>
    <row r="8178" spans="1:22" s="1" customFormat="1" x14ac:dyDescent="0.3">
      <c r="A8178" s="16">
        <v>8173</v>
      </c>
      <c r="B8178" s="236" t="s">
        <v>11488</v>
      </c>
      <c r="C8178" s="236" t="s">
        <v>1661</v>
      </c>
      <c r="D8178" s="236" t="s">
        <v>332</v>
      </c>
      <c r="E8178" s="236" t="s">
        <v>1662</v>
      </c>
      <c r="F8178" s="236" t="s">
        <v>11489</v>
      </c>
      <c r="G8178" s="236" t="s">
        <v>1664</v>
      </c>
      <c r="H8178" s="513">
        <v>0</v>
      </c>
      <c r="I8178" s="513">
        <v>0</v>
      </c>
      <c r="J8178" s="236">
        <v>6978686</v>
      </c>
      <c r="K8178" s="236">
        <v>845</v>
      </c>
      <c r="L8178" s="236">
        <v>0</v>
      </c>
      <c r="M8178" s="236">
        <v>0</v>
      </c>
      <c r="N8178" s="236">
        <v>0</v>
      </c>
      <c r="O8178" s="236">
        <v>0</v>
      </c>
      <c r="P8178" s="236">
        <v>0</v>
      </c>
      <c r="Q8178" s="236">
        <v>0</v>
      </c>
      <c r="R8178" s="16">
        <f t="shared" si="26"/>
        <v>6978686</v>
      </c>
      <c r="S8178" s="236">
        <v>845</v>
      </c>
      <c r="T8178" s="387" t="s">
        <v>76</v>
      </c>
      <c r="U8178" s="236" t="s">
        <v>5737</v>
      </c>
      <c r="V8178" s="388" t="s">
        <v>11490</v>
      </c>
    </row>
    <row r="8179" spans="1:22" s="1" customFormat="1" x14ac:dyDescent="0.3">
      <c r="A8179" s="16">
        <v>8174</v>
      </c>
      <c r="B8179" s="236" t="s">
        <v>11491</v>
      </c>
      <c r="C8179" s="236" t="s">
        <v>1661</v>
      </c>
      <c r="D8179" s="236" t="s">
        <v>332</v>
      </c>
      <c r="E8179" s="236" t="s">
        <v>1662</v>
      </c>
      <c r="F8179" s="236" t="s">
        <v>11492</v>
      </c>
      <c r="G8179" s="236" t="s">
        <v>1664</v>
      </c>
      <c r="H8179" s="513">
        <v>0</v>
      </c>
      <c r="I8179" s="513">
        <v>0</v>
      </c>
      <c r="J8179" s="236">
        <v>2292647.5</v>
      </c>
      <c r="K8179" s="236">
        <v>265</v>
      </c>
      <c r="L8179" s="236">
        <v>0</v>
      </c>
      <c r="M8179" s="236">
        <v>0</v>
      </c>
      <c r="N8179" s="236">
        <v>0</v>
      </c>
      <c r="O8179" s="236">
        <v>0</v>
      </c>
      <c r="P8179" s="236">
        <v>0</v>
      </c>
      <c r="Q8179" s="236">
        <v>0</v>
      </c>
      <c r="R8179" s="16">
        <f t="shared" si="26"/>
        <v>2292647.5</v>
      </c>
      <c r="S8179" s="236">
        <v>265</v>
      </c>
      <c r="T8179" s="387" t="s">
        <v>76</v>
      </c>
      <c r="U8179" s="236" t="s">
        <v>5737</v>
      </c>
      <c r="V8179" s="388" t="s">
        <v>11490</v>
      </c>
    </row>
    <row r="8180" spans="1:22" s="1" customFormat="1" x14ac:dyDescent="0.3">
      <c r="A8180" s="16">
        <v>8175</v>
      </c>
      <c r="B8180" s="236" t="s">
        <v>18048</v>
      </c>
      <c r="C8180" s="236" t="s">
        <v>18049</v>
      </c>
      <c r="D8180" s="236" t="s">
        <v>332</v>
      </c>
      <c r="E8180" s="236" t="s">
        <v>18050</v>
      </c>
      <c r="F8180" s="236" t="s">
        <v>18051</v>
      </c>
      <c r="G8180" s="236" t="s">
        <v>1664</v>
      </c>
      <c r="H8180" s="513">
        <v>0</v>
      </c>
      <c r="I8180" s="513">
        <v>0</v>
      </c>
      <c r="J8180" s="236">
        <v>260000</v>
      </c>
      <c r="K8180" s="236">
        <v>100</v>
      </c>
      <c r="L8180" s="236">
        <v>0</v>
      </c>
      <c r="M8180" s="236">
        <v>0</v>
      </c>
      <c r="N8180" s="236">
        <v>0</v>
      </c>
      <c r="O8180" s="236">
        <v>0</v>
      </c>
      <c r="P8180" s="236">
        <v>0</v>
      </c>
      <c r="Q8180" s="236">
        <v>0</v>
      </c>
      <c r="R8180" s="16">
        <f t="shared" si="26"/>
        <v>260000</v>
      </c>
      <c r="S8180" s="236">
        <v>100</v>
      </c>
      <c r="T8180" s="387" t="s">
        <v>76</v>
      </c>
      <c r="U8180" s="236" t="s">
        <v>5737</v>
      </c>
      <c r="V8180" s="388" t="s">
        <v>11490</v>
      </c>
    </row>
    <row r="8181" spans="1:22" s="1" customFormat="1" ht="37.5" x14ac:dyDescent="0.3">
      <c r="A8181" s="16">
        <v>8176</v>
      </c>
      <c r="B8181" s="236" t="s">
        <v>332</v>
      </c>
      <c r="C8181" s="236" t="s">
        <v>11493</v>
      </c>
      <c r="D8181" s="236" t="s">
        <v>11494</v>
      </c>
      <c r="E8181" s="236" t="s">
        <v>11495</v>
      </c>
      <c r="F8181" s="236" t="s">
        <v>11495</v>
      </c>
      <c r="G8181" s="236" t="s">
        <v>337</v>
      </c>
      <c r="H8181" s="513">
        <v>9310000</v>
      </c>
      <c r="I8181" s="513">
        <v>1900</v>
      </c>
      <c r="J8181" s="236"/>
      <c r="K8181" s="236">
        <v>1000</v>
      </c>
      <c r="L8181" s="236"/>
      <c r="M8181" s="236">
        <v>1000</v>
      </c>
      <c r="N8181" s="236"/>
      <c r="O8181" s="236">
        <v>1000</v>
      </c>
      <c r="P8181" s="236"/>
      <c r="Q8181" s="236">
        <v>1000</v>
      </c>
      <c r="R8181" s="16">
        <f t="shared" si="26"/>
        <v>9310000</v>
      </c>
      <c r="S8181" s="236">
        <v>5900</v>
      </c>
      <c r="T8181" s="387" t="s">
        <v>50</v>
      </c>
      <c r="U8181" s="236" t="s">
        <v>35</v>
      </c>
      <c r="V8181" s="388" t="s">
        <v>199</v>
      </c>
    </row>
    <row r="8182" spans="1:22" s="1" customFormat="1" ht="37.5" x14ac:dyDescent="0.3">
      <c r="A8182" s="16">
        <v>8177</v>
      </c>
      <c r="B8182" s="236" t="s">
        <v>332</v>
      </c>
      <c r="C8182" s="236" t="s">
        <v>1343</v>
      </c>
      <c r="D8182" s="236" t="s">
        <v>11496</v>
      </c>
      <c r="E8182" s="236" t="s">
        <v>11497</v>
      </c>
      <c r="F8182" s="236" t="s">
        <v>11497</v>
      </c>
      <c r="G8182" s="236" t="s">
        <v>337</v>
      </c>
      <c r="H8182" s="513">
        <v>1372000</v>
      </c>
      <c r="I8182" s="513">
        <v>280</v>
      </c>
      <c r="J8182" s="236">
        <v>0</v>
      </c>
      <c r="K8182" s="236">
        <v>0</v>
      </c>
      <c r="L8182" s="236">
        <v>0</v>
      </c>
      <c r="M8182" s="236">
        <v>0</v>
      </c>
      <c r="N8182" s="236">
        <v>0</v>
      </c>
      <c r="O8182" s="236">
        <v>0</v>
      </c>
      <c r="P8182" s="236">
        <v>0</v>
      </c>
      <c r="Q8182" s="236">
        <v>0</v>
      </c>
      <c r="R8182" s="16">
        <f t="shared" si="26"/>
        <v>1372000</v>
      </c>
      <c r="S8182" s="236">
        <v>280</v>
      </c>
      <c r="T8182" s="387" t="s">
        <v>50</v>
      </c>
      <c r="U8182" s="236" t="s">
        <v>35</v>
      </c>
      <c r="V8182" s="388" t="s">
        <v>199</v>
      </c>
    </row>
    <row r="8183" spans="1:22" s="1" customFormat="1" ht="37.5" x14ac:dyDescent="0.3">
      <c r="A8183" s="16">
        <v>8178</v>
      </c>
      <c r="B8183" s="236" t="s">
        <v>332</v>
      </c>
      <c r="C8183" s="236" t="s">
        <v>18052</v>
      </c>
      <c r="D8183" s="236" t="s">
        <v>11496</v>
      </c>
      <c r="E8183" s="236" t="s">
        <v>18053</v>
      </c>
      <c r="F8183" s="236" t="s">
        <v>18053</v>
      </c>
      <c r="G8183" s="236" t="s">
        <v>337</v>
      </c>
      <c r="H8183" s="513">
        <v>245000</v>
      </c>
      <c r="I8183" s="513">
        <v>50</v>
      </c>
      <c r="J8183" s="236">
        <v>0</v>
      </c>
      <c r="K8183" s="236">
        <v>0</v>
      </c>
      <c r="L8183" s="236">
        <v>0</v>
      </c>
      <c r="M8183" s="236">
        <v>0</v>
      </c>
      <c r="N8183" s="236">
        <v>0</v>
      </c>
      <c r="O8183" s="236">
        <v>0</v>
      </c>
      <c r="P8183" s="236">
        <v>0</v>
      </c>
      <c r="Q8183" s="236">
        <v>0</v>
      </c>
      <c r="R8183" s="16">
        <f t="shared" si="26"/>
        <v>245000</v>
      </c>
      <c r="S8183" s="236">
        <v>50</v>
      </c>
      <c r="T8183" s="387" t="s">
        <v>50</v>
      </c>
      <c r="U8183" s="236" t="s">
        <v>35</v>
      </c>
      <c r="V8183" s="388" t="s">
        <v>199</v>
      </c>
    </row>
    <row r="8184" spans="1:22" s="1" customFormat="1" ht="37.5" x14ac:dyDescent="0.3">
      <c r="A8184" s="16">
        <v>8179</v>
      </c>
      <c r="B8184" s="236" t="s">
        <v>332</v>
      </c>
      <c r="C8184" s="236" t="s">
        <v>18054</v>
      </c>
      <c r="D8184" s="236" t="s">
        <v>18055</v>
      </c>
      <c r="E8184" s="236" t="s">
        <v>18056</v>
      </c>
      <c r="F8184" s="236" t="s">
        <v>18056</v>
      </c>
      <c r="G8184" s="236" t="s">
        <v>337</v>
      </c>
      <c r="H8184" s="513">
        <v>0</v>
      </c>
      <c r="I8184" s="513">
        <v>0</v>
      </c>
      <c r="J8184" s="236"/>
      <c r="K8184" s="236">
        <v>500</v>
      </c>
      <c r="L8184" s="236"/>
      <c r="M8184" s="236">
        <v>500</v>
      </c>
      <c r="N8184" s="236"/>
      <c r="O8184" s="236">
        <v>5000</v>
      </c>
      <c r="P8184" s="236"/>
      <c r="Q8184" s="236">
        <v>500</v>
      </c>
      <c r="R8184" s="16">
        <f t="shared" si="26"/>
        <v>0</v>
      </c>
      <c r="S8184" s="236">
        <v>6500</v>
      </c>
      <c r="T8184" s="387" t="s">
        <v>50</v>
      </c>
      <c r="U8184" s="236" t="s">
        <v>35</v>
      </c>
      <c r="V8184" s="388" t="s">
        <v>199</v>
      </c>
    </row>
    <row r="8185" spans="1:22" s="1" customFormat="1" ht="37.5" x14ac:dyDescent="0.3">
      <c r="A8185" s="16">
        <v>8180</v>
      </c>
      <c r="B8185" s="236" t="s">
        <v>332</v>
      </c>
      <c r="C8185" s="236" t="s">
        <v>1348</v>
      </c>
      <c r="D8185" s="236" t="s">
        <v>1349</v>
      </c>
      <c r="E8185" s="236" t="s">
        <v>11498</v>
      </c>
      <c r="F8185" s="236"/>
      <c r="G8185" s="236" t="s">
        <v>1664</v>
      </c>
      <c r="H8185" s="513">
        <v>5700000</v>
      </c>
      <c r="I8185" s="513">
        <v>1000</v>
      </c>
      <c r="J8185" s="236">
        <v>12540000</v>
      </c>
      <c r="K8185" s="236">
        <v>2200</v>
      </c>
      <c r="L8185" s="236">
        <v>12540000</v>
      </c>
      <c r="M8185" s="236">
        <v>2200</v>
      </c>
      <c r="N8185" s="236">
        <v>12540000</v>
      </c>
      <c r="O8185" s="236">
        <v>2200</v>
      </c>
      <c r="P8185" s="236">
        <v>12540000</v>
      </c>
      <c r="Q8185" s="236">
        <v>2200</v>
      </c>
      <c r="R8185" s="16">
        <f t="shared" si="26"/>
        <v>55860000</v>
      </c>
      <c r="S8185" s="236">
        <v>9800</v>
      </c>
      <c r="T8185" s="387" t="s">
        <v>1326</v>
      </c>
      <c r="U8185" s="236" t="s">
        <v>9520</v>
      </c>
      <c r="V8185" s="388" t="s">
        <v>9521</v>
      </c>
    </row>
    <row r="8186" spans="1:22" s="1" customFormat="1" ht="37.5" x14ac:dyDescent="0.3">
      <c r="A8186" s="16">
        <v>8181</v>
      </c>
      <c r="B8186" s="236" t="s">
        <v>1096</v>
      </c>
      <c r="C8186" s="236" t="s">
        <v>11477</v>
      </c>
      <c r="D8186" s="236" t="s">
        <v>11499</v>
      </c>
      <c r="E8186" s="236" t="s">
        <v>3188</v>
      </c>
      <c r="F8186" s="236" t="s">
        <v>11500</v>
      </c>
      <c r="G8186" s="236" t="s">
        <v>1493</v>
      </c>
      <c r="H8186" s="513">
        <v>5806035.7699999996</v>
      </c>
      <c r="I8186" s="513">
        <v>1</v>
      </c>
      <c r="J8186" s="236">
        <v>5806035.7699999996</v>
      </c>
      <c r="K8186" s="236">
        <v>1</v>
      </c>
      <c r="L8186" s="236">
        <v>0</v>
      </c>
      <c r="M8186" s="236">
        <v>0</v>
      </c>
      <c r="N8186" s="236">
        <v>0</v>
      </c>
      <c r="O8186" s="236">
        <v>0</v>
      </c>
      <c r="P8186" s="236">
        <v>0</v>
      </c>
      <c r="Q8186" s="236">
        <v>0</v>
      </c>
      <c r="R8186" s="16">
        <f t="shared" si="26"/>
        <v>11612071.539999999</v>
      </c>
      <c r="S8186" s="236">
        <v>2</v>
      </c>
      <c r="T8186" s="387" t="s">
        <v>213</v>
      </c>
      <c r="U8186" s="236" t="s">
        <v>83</v>
      </c>
      <c r="V8186" s="388" t="s">
        <v>11501</v>
      </c>
    </row>
    <row r="8187" spans="1:22" s="1" customFormat="1" ht="37.5" x14ac:dyDescent="0.3">
      <c r="A8187" s="16">
        <v>8182</v>
      </c>
      <c r="B8187" s="236" t="s">
        <v>11505</v>
      </c>
      <c r="C8187" s="236" t="s">
        <v>11506</v>
      </c>
      <c r="D8187" s="236" t="s">
        <v>3311</v>
      </c>
      <c r="E8187" s="236" t="s">
        <v>11507</v>
      </c>
      <c r="F8187" s="236"/>
      <c r="G8187" s="236" t="s">
        <v>1493</v>
      </c>
      <c r="H8187" s="513">
        <v>0</v>
      </c>
      <c r="I8187" s="513">
        <v>0</v>
      </c>
      <c r="J8187" s="236">
        <v>5150640</v>
      </c>
      <c r="K8187" s="236">
        <v>8000</v>
      </c>
      <c r="L8187" s="236">
        <v>5150640</v>
      </c>
      <c r="M8187" s="236">
        <v>8000</v>
      </c>
      <c r="N8187" s="236">
        <v>5794470</v>
      </c>
      <c r="O8187" s="236">
        <v>9000</v>
      </c>
      <c r="P8187" s="236">
        <v>6438300</v>
      </c>
      <c r="Q8187" s="236">
        <v>10000</v>
      </c>
      <c r="R8187" s="16">
        <f t="shared" si="26"/>
        <v>22534050</v>
      </c>
      <c r="S8187" s="236">
        <v>35000</v>
      </c>
      <c r="T8187" s="387" t="s">
        <v>1522</v>
      </c>
      <c r="U8187" s="236" t="s">
        <v>83</v>
      </c>
      <c r="V8187" s="388" t="s">
        <v>199</v>
      </c>
    </row>
    <row r="8188" spans="1:22" s="1" customFormat="1" ht="75" x14ac:dyDescent="0.3">
      <c r="A8188" s="16">
        <v>8183</v>
      </c>
      <c r="B8188" s="236" t="s">
        <v>11508</v>
      </c>
      <c r="C8188" s="236" t="s">
        <v>11509</v>
      </c>
      <c r="D8188" s="236" t="s">
        <v>11510</v>
      </c>
      <c r="E8188" s="236" t="s">
        <v>11511</v>
      </c>
      <c r="F8188" s="236"/>
      <c r="G8188" s="236" t="s">
        <v>33</v>
      </c>
      <c r="H8188" s="513">
        <v>2367720</v>
      </c>
      <c r="I8188" s="513">
        <v>40</v>
      </c>
      <c r="J8188" s="236">
        <v>2367720</v>
      </c>
      <c r="K8188" s="236">
        <v>40</v>
      </c>
      <c r="L8188" s="236">
        <v>2533460.4000000004</v>
      </c>
      <c r="M8188" s="236">
        <v>40</v>
      </c>
      <c r="N8188" s="236">
        <v>2710802.6280000005</v>
      </c>
      <c r="O8188" s="236">
        <v>40</v>
      </c>
      <c r="P8188" s="236">
        <v>2900558.8119600005</v>
      </c>
      <c r="Q8188" s="236">
        <v>40</v>
      </c>
      <c r="R8188" s="16">
        <f t="shared" si="26"/>
        <v>12880261.839960001</v>
      </c>
      <c r="S8188" s="236">
        <v>200</v>
      </c>
      <c r="T8188" s="387" t="s">
        <v>1000</v>
      </c>
      <c r="U8188" s="236" t="s">
        <v>61</v>
      </c>
      <c r="V8188" s="388" t="s">
        <v>11512</v>
      </c>
    </row>
    <row r="8189" spans="1:22" s="1" customFormat="1" ht="75" x14ac:dyDescent="0.3">
      <c r="A8189" s="16">
        <v>8184</v>
      </c>
      <c r="B8189" s="236" t="s">
        <v>11513</v>
      </c>
      <c r="C8189" s="236" t="s">
        <v>11509</v>
      </c>
      <c r="D8189" s="236" t="s">
        <v>11514</v>
      </c>
      <c r="E8189" s="236" t="s">
        <v>11515</v>
      </c>
      <c r="F8189" s="236"/>
      <c r="G8189" s="236" t="s">
        <v>33</v>
      </c>
      <c r="H8189" s="513">
        <v>2367720</v>
      </c>
      <c r="I8189" s="513">
        <v>40</v>
      </c>
      <c r="J8189" s="236">
        <v>2367720</v>
      </c>
      <c r="K8189" s="236">
        <v>40</v>
      </c>
      <c r="L8189" s="236">
        <v>2533460.4000000004</v>
      </c>
      <c r="M8189" s="236">
        <v>40</v>
      </c>
      <c r="N8189" s="236">
        <v>2710802.6280000005</v>
      </c>
      <c r="O8189" s="236">
        <v>40</v>
      </c>
      <c r="P8189" s="236">
        <v>2900558.8119600001</v>
      </c>
      <c r="Q8189" s="236">
        <v>40</v>
      </c>
      <c r="R8189" s="16">
        <f t="shared" si="26"/>
        <v>12880261.839960001</v>
      </c>
      <c r="S8189" s="236">
        <v>200</v>
      </c>
      <c r="T8189" s="387" t="s">
        <v>1000</v>
      </c>
      <c r="U8189" s="236" t="s">
        <v>61</v>
      </c>
      <c r="V8189" s="388" t="s">
        <v>11512</v>
      </c>
    </row>
    <row r="8190" spans="1:22" s="1" customFormat="1" ht="75" x14ac:dyDescent="0.3">
      <c r="A8190" s="16">
        <v>8185</v>
      </c>
      <c r="B8190" s="236" t="s">
        <v>11516</v>
      </c>
      <c r="C8190" s="236" t="s">
        <v>11517</v>
      </c>
      <c r="D8190" s="236" t="s">
        <v>11516</v>
      </c>
      <c r="E8190" s="236" t="s">
        <v>11518</v>
      </c>
      <c r="F8190" s="236" t="s">
        <v>11500</v>
      </c>
      <c r="G8190" s="236" t="s">
        <v>11519</v>
      </c>
      <c r="H8190" s="513">
        <v>0</v>
      </c>
      <c r="I8190" s="513">
        <v>0</v>
      </c>
      <c r="J8190" s="236">
        <v>0</v>
      </c>
      <c r="K8190" s="236">
        <v>0</v>
      </c>
      <c r="L8190" s="236">
        <v>3069196428.5700002</v>
      </c>
      <c r="M8190" s="236">
        <v>12500</v>
      </c>
      <c r="N8190" s="236">
        <v>14732142857.1</v>
      </c>
      <c r="O8190" s="236">
        <v>60000</v>
      </c>
      <c r="P8190" s="236">
        <v>14732142857.1</v>
      </c>
      <c r="Q8190" s="236">
        <v>60000</v>
      </c>
      <c r="R8190" s="16">
        <f t="shared" si="26"/>
        <v>32533482142.770004</v>
      </c>
      <c r="S8190" s="236">
        <v>132500</v>
      </c>
      <c r="T8190" s="387" t="s">
        <v>1000</v>
      </c>
      <c r="U8190" s="236" t="s">
        <v>11520</v>
      </c>
      <c r="V8190" s="388" t="s">
        <v>11520</v>
      </c>
    </row>
    <row r="8191" spans="1:22" s="1" customFormat="1" ht="56.25" x14ac:dyDescent="0.3">
      <c r="A8191" s="16">
        <v>8186</v>
      </c>
      <c r="B8191" s="236" t="s">
        <v>18057</v>
      </c>
      <c r="C8191" s="236" t="s">
        <v>1828</v>
      </c>
      <c r="D8191" s="236" t="s">
        <v>18058</v>
      </c>
      <c r="E8191" s="236" t="s">
        <v>18057</v>
      </c>
      <c r="F8191" s="236"/>
      <c r="G8191" s="236" t="s">
        <v>9769</v>
      </c>
      <c r="H8191" s="513">
        <v>16054000</v>
      </c>
      <c r="I8191" s="513">
        <v>1</v>
      </c>
      <c r="J8191" s="236"/>
      <c r="K8191" s="236"/>
      <c r="L8191" s="236"/>
      <c r="M8191" s="236"/>
      <c r="N8191" s="236"/>
      <c r="O8191" s="236"/>
      <c r="P8191" s="236"/>
      <c r="Q8191" s="236"/>
      <c r="R8191" s="16">
        <f t="shared" si="26"/>
        <v>16054000</v>
      </c>
      <c r="S8191" s="236"/>
      <c r="T8191" s="387" t="s">
        <v>819</v>
      </c>
      <c r="U8191" s="236" t="s">
        <v>35</v>
      </c>
      <c r="V8191" s="388" t="s">
        <v>18059</v>
      </c>
    </row>
    <row r="8192" spans="1:22" s="1" customFormat="1" ht="56.25" x14ac:dyDescent="0.3">
      <c r="A8192" s="16">
        <v>8187</v>
      </c>
      <c r="B8192" s="236" t="s">
        <v>18060</v>
      </c>
      <c r="C8192" s="236" t="s">
        <v>1828</v>
      </c>
      <c r="D8192" s="236" t="s">
        <v>18061</v>
      </c>
      <c r="E8192" s="236" t="s">
        <v>18060</v>
      </c>
      <c r="F8192" s="236"/>
      <c r="G8192" s="236" t="s">
        <v>9769</v>
      </c>
      <c r="H8192" s="513">
        <v>14650000</v>
      </c>
      <c r="I8192" s="513">
        <v>1</v>
      </c>
      <c r="J8192" s="236"/>
      <c r="K8192" s="236"/>
      <c r="L8192" s="236"/>
      <c r="M8192" s="236"/>
      <c r="N8192" s="236"/>
      <c r="O8192" s="236"/>
      <c r="P8192" s="236"/>
      <c r="Q8192" s="236"/>
      <c r="R8192" s="16">
        <f t="shared" si="26"/>
        <v>14650000</v>
      </c>
      <c r="S8192" s="236"/>
      <c r="T8192" s="387" t="s">
        <v>819</v>
      </c>
      <c r="U8192" s="236" t="s">
        <v>35</v>
      </c>
      <c r="V8192" s="388" t="s">
        <v>18059</v>
      </c>
    </row>
    <row r="8193" spans="1:22" s="1" customFormat="1" ht="45.75" customHeight="1" x14ac:dyDescent="0.3">
      <c r="A8193" s="16">
        <v>8188</v>
      </c>
      <c r="B8193" s="394" t="s">
        <v>18062</v>
      </c>
      <c r="C8193" s="394" t="s">
        <v>5965</v>
      </c>
      <c r="D8193" s="394" t="s">
        <v>18062</v>
      </c>
      <c r="E8193" s="152"/>
      <c r="F8193" s="36"/>
      <c r="G8193" s="37" t="s">
        <v>1571</v>
      </c>
      <c r="H8193" s="280">
        <v>500000</v>
      </c>
      <c r="I8193" s="280">
        <v>630</v>
      </c>
      <c r="J8193" s="36">
        <v>500000</v>
      </c>
      <c r="K8193" s="36">
        <v>630</v>
      </c>
      <c r="L8193" s="36">
        <v>500000</v>
      </c>
      <c r="M8193" s="36">
        <v>630</v>
      </c>
      <c r="N8193" s="36">
        <v>500000</v>
      </c>
      <c r="O8193" s="36">
        <v>630</v>
      </c>
      <c r="P8193" s="36">
        <v>500000</v>
      </c>
      <c r="Q8193" s="36">
        <v>630</v>
      </c>
      <c r="R8193" s="16">
        <f t="shared" si="26"/>
        <v>2500000</v>
      </c>
      <c r="S8193" s="36">
        <v>3150</v>
      </c>
      <c r="T8193" s="37"/>
      <c r="U8193" s="37"/>
      <c r="V8193" s="395"/>
    </row>
    <row r="8194" spans="1:22" s="1" customFormat="1" ht="45.75" customHeight="1" x14ac:dyDescent="0.3">
      <c r="A8194" s="16">
        <v>8189</v>
      </c>
      <c r="B8194" s="396" t="s">
        <v>18043</v>
      </c>
      <c r="C8194" s="396" t="s">
        <v>18063</v>
      </c>
      <c r="D8194" s="396" t="s">
        <v>18064</v>
      </c>
      <c r="E8194" s="396"/>
      <c r="F8194" s="36"/>
      <c r="G8194" s="37" t="s">
        <v>9680</v>
      </c>
      <c r="H8194" s="280">
        <v>35000</v>
      </c>
      <c r="I8194" s="280">
        <v>1000</v>
      </c>
      <c r="J8194" s="36">
        <v>35000</v>
      </c>
      <c r="K8194" s="36">
        <v>1000</v>
      </c>
      <c r="L8194" s="36">
        <v>35000</v>
      </c>
      <c r="M8194" s="36">
        <v>1000</v>
      </c>
      <c r="N8194" s="36">
        <v>35000</v>
      </c>
      <c r="O8194" s="36">
        <v>1000</v>
      </c>
      <c r="P8194" s="36">
        <v>35000</v>
      </c>
      <c r="Q8194" s="36">
        <v>1000</v>
      </c>
      <c r="R8194" s="16">
        <f t="shared" si="26"/>
        <v>175000</v>
      </c>
      <c r="S8194" s="36">
        <v>5000</v>
      </c>
      <c r="T8194" s="37"/>
      <c r="U8194" s="37"/>
      <c r="V8194" s="395"/>
    </row>
    <row r="8195" spans="1:22" s="1" customFormat="1" ht="45.75" customHeight="1" x14ac:dyDescent="0.3">
      <c r="A8195" s="16">
        <v>8190</v>
      </c>
      <c r="B8195" s="396" t="s">
        <v>3819</v>
      </c>
      <c r="C8195" s="396" t="s">
        <v>18065</v>
      </c>
      <c r="D8195" s="396" t="s">
        <v>18066</v>
      </c>
      <c r="E8195" s="396"/>
      <c r="F8195" s="36"/>
      <c r="G8195" s="37" t="s">
        <v>9680</v>
      </c>
      <c r="H8195" s="280">
        <v>150000</v>
      </c>
      <c r="I8195" s="280">
        <v>200</v>
      </c>
      <c r="J8195" s="36">
        <v>150000</v>
      </c>
      <c r="K8195" s="36">
        <v>200</v>
      </c>
      <c r="L8195" s="36">
        <v>150000</v>
      </c>
      <c r="M8195" s="36">
        <v>200</v>
      </c>
      <c r="N8195" s="36">
        <v>150000</v>
      </c>
      <c r="O8195" s="36">
        <v>200</v>
      </c>
      <c r="P8195" s="36">
        <v>150000</v>
      </c>
      <c r="Q8195" s="36">
        <v>200</v>
      </c>
      <c r="R8195" s="16">
        <f t="shared" si="26"/>
        <v>750000</v>
      </c>
      <c r="S8195" s="36">
        <v>1000</v>
      </c>
      <c r="T8195" s="37"/>
      <c r="U8195" s="37"/>
      <c r="V8195" s="395"/>
    </row>
    <row r="8196" spans="1:22" s="1" customFormat="1" ht="45.75" customHeight="1" x14ac:dyDescent="0.3">
      <c r="A8196" s="16">
        <v>8191</v>
      </c>
      <c r="B8196" s="396" t="s">
        <v>2482</v>
      </c>
      <c r="C8196" s="396" t="s">
        <v>17859</v>
      </c>
      <c r="D8196" s="396" t="s">
        <v>17860</v>
      </c>
      <c r="E8196" s="396"/>
      <c r="F8196" s="36"/>
      <c r="G8196" s="37" t="s">
        <v>9680</v>
      </c>
      <c r="H8196" s="280">
        <v>50000</v>
      </c>
      <c r="I8196" s="280">
        <v>500</v>
      </c>
      <c r="J8196" s="36">
        <v>50000</v>
      </c>
      <c r="K8196" s="36">
        <v>500</v>
      </c>
      <c r="L8196" s="36">
        <v>50000</v>
      </c>
      <c r="M8196" s="36">
        <v>500</v>
      </c>
      <c r="N8196" s="36">
        <v>50000</v>
      </c>
      <c r="O8196" s="36">
        <v>500</v>
      </c>
      <c r="P8196" s="36">
        <v>50000</v>
      </c>
      <c r="Q8196" s="36">
        <v>500</v>
      </c>
      <c r="R8196" s="16">
        <f t="shared" si="26"/>
        <v>250000</v>
      </c>
      <c r="S8196" s="36">
        <v>2500</v>
      </c>
      <c r="T8196" s="37"/>
      <c r="U8196" s="37"/>
      <c r="V8196" s="395"/>
    </row>
    <row r="8197" spans="1:22" s="1" customFormat="1" ht="45.75" customHeight="1" x14ac:dyDescent="0.3">
      <c r="A8197" s="16">
        <v>8192</v>
      </c>
      <c r="B8197" s="396" t="s">
        <v>18043</v>
      </c>
      <c r="C8197" s="396" t="s">
        <v>18044</v>
      </c>
      <c r="D8197" s="396" t="s">
        <v>18045</v>
      </c>
      <c r="E8197" s="396"/>
      <c r="F8197" s="36"/>
      <c r="G8197" s="37" t="s">
        <v>9680</v>
      </c>
      <c r="H8197" s="280">
        <v>50000</v>
      </c>
      <c r="I8197" s="280">
        <v>1000</v>
      </c>
      <c r="J8197" s="36">
        <v>50000</v>
      </c>
      <c r="K8197" s="36">
        <v>1000</v>
      </c>
      <c r="L8197" s="36">
        <v>50000</v>
      </c>
      <c r="M8197" s="36">
        <v>1000</v>
      </c>
      <c r="N8197" s="36">
        <v>50000</v>
      </c>
      <c r="O8197" s="36">
        <v>1000</v>
      </c>
      <c r="P8197" s="36">
        <v>50000</v>
      </c>
      <c r="Q8197" s="36">
        <v>1000</v>
      </c>
      <c r="R8197" s="16">
        <f t="shared" si="26"/>
        <v>250000</v>
      </c>
      <c r="S8197" s="36">
        <v>5000</v>
      </c>
      <c r="T8197" s="37"/>
      <c r="U8197" s="37"/>
      <c r="V8197" s="395"/>
    </row>
    <row r="8198" spans="1:22" s="1" customFormat="1" ht="45.75" customHeight="1" x14ac:dyDescent="0.3">
      <c r="A8198" s="16">
        <v>8193</v>
      </c>
      <c r="B8198" s="396" t="s">
        <v>567</v>
      </c>
      <c r="C8198" s="396" t="s">
        <v>18067</v>
      </c>
      <c r="D8198" s="396" t="s">
        <v>18068</v>
      </c>
      <c r="E8198" s="396"/>
      <c r="F8198" s="36"/>
      <c r="G8198" s="37" t="s">
        <v>9680</v>
      </c>
      <c r="H8198" s="280">
        <v>250</v>
      </c>
      <c r="I8198" s="280">
        <v>10000</v>
      </c>
      <c r="J8198" s="36">
        <v>250</v>
      </c>
      <c r="K8198" s="36">
        <v>10000</v>
      </c>
      <c r="L8198" s="36">
        <v>250</v>
      </c>
      <c r="M8198" s="36">
        <v>10000</v>
      </c>
      <c r="N8198" s="36">
        <v>250</v>
      </c>
      <c r="O8198" s="36">
        <v>10000</v>
      </c>
      <c r="P8198" s="36">
        <v>250</v>
      </c>
      <c r="Q8198" s="36">
        <v>10000</v>
      </c>
      <c r="R8198" s="16">
        <f t="shared" si="26"/>
        <v>1250</v>
      </c>
      <c r="S8198" s="36">
        <v>50000</v>
      </c>
      <c r="T8198" s="37"/>
      <c r="U8198" s="37"/>
      <c r="V8198" s="395"/>
    </row>
    <row r="8199" spans="1:22" s="1" customFormat="1" ht="45.75" customHeight="1" x14ac:dyDescent="0.3">
      <c r="A8199" s="16">
        <v>8194</v>
      </c>
      <c r="B8199" s="396" t="s">
        <v>18043</v>
      </c>
      <c r="C8199" s="396" t="s">
        <v>18069</v>
      </c>
      <c r="D8199" s="396" t="s">
        <v>18070</v>
      </c>
      <c r="E8199" s="396"/>
      <c r="F8199" s="36"/>
      <c r="G8199" s="37" t="s">
        <v>9680</v>
      </c>
      <c r="H8199" s="280">
        <v>70000</v>
      </c>
      <c r="I8199" s="280">
        <v>1000</v>
      </c>
      <c r="J8199" s="36">
        <v>70000</v>
      </c>
      <c r="K8199" s="36">
        <v>1000</v>
      </c>
      <c r="L8199" s="36">
        <v>70000</v>
      </c>
      <c r="M8199" s="36">
        <v>1000</v>
      </c>
      <c r="N8199" s="36">
        <v>70000</v>
      </c>
      <c r="O8199" s="36">
        <v>1000</v>
      </c>
      <c r="P8199" s="36">
        <v>70000</v>
      </c>
      <c r="Q8199" s="36">
        <v>1000</v>
      </c>
      <c r="R8199" s="16">
        <f t="shared" si="26"/>
        <v>350000</v>
      </c>
      <c r="S8199" s="36">
        <v>5000</v>
      </c>
      <c r="T8199" s="37"/>
      <c r="U8199" s="37"/>
      <c r="V8199" s="395"/>
    </row>
    <row r="8200" spans="1:22" s="1" customFormat="1" ht="45.75" customHeight="1" x14ac:dyDescent="0.3">
      <c r="A8200" s="16">
        <v>8195</v>
      </c>
      <c r="B8200" s="396" t="s">
        <v>18071</v>
      </c>
      <c r="C8200" s="396" t="s">
        <v>18072</v>
      </c>
      <c r="D8200" s="396" t="s">
        <v>8746</v>
      </c>
      <c r="E8200" s="396"/>
      <c r="F8200" s="36"/>
      <c r="G8200" s="37" t="s">
        <v>9680</v>
      </c>
      <c r="H8200" s="280">
        <v>12000</v>
      </c>
      <c r="I8200" s="280">
        <v>500</v>
      </c>
      <c r="J8200" s="36">
        <v>12000</v>
      </c>
      <c r="K8200" s="36">
        <v>500</v>
      </c>
      <c r="L8200" s="36">
        <v>12000</v>
      </c>
      <c r="M8200" s="36">
        <v>500</v>
      </c>
      <c r="N8200" s="36">
        <v>12000</v>
      </c>
      <c r="O8200" s="36">
        <v>500</v>
      </c>
      <c r="P8200" s="36">
        <v>12000</v>
      </c>
      <c r="Q8200" s="36">
        <v>500</v>
      </c>
      <c r="R8200" s="16">
        <f t="shared" si="26"/>
        <v>60000</v>
      </c>
      <c r="S8200" s="36">
        <v>2500</v>
      </c>
      <c r="T8200" s="37"/>
      <c r="U8200" s="37"/>
      <c r="V8200" s="395"/>
    </row>
    <row r="8201" spans="1:22" s="402" customFormat="1" x14ac:dyDescent="0.25">
      <c r="A8201" s="16">
        <v>8196</v>
      </c>
      <c r="B8201" s="397" t="s">
        <v>921</v>
      </c>
      <c r="C8201" s="398" t="s">
        <v>14401</v>
      </c>
      <c r="D8201" s="397" t="s">
        <v>14402</v>
      </c>
      <c r="E8201" s="397" t="s">
        <v>14403</v>
      </c>
      <c r="F8201" s="398"/>
      <c r="G8201" s="397" t="s">
        <v>9115</v>
      </c>
      <c r="H8201" s="515">
        <v>3263475</v>
      </c>
      <c r="I8201" s="515">
        <v>265</v>
      </c>
      <c r="J8201" s="398">
        <v>0</v>
      </c>
      <c r="K8201" s="398">
        <v>0</v>
      </c>
      <c r="L8201" s="398">
        <v>0</v>
      </c>
      <c r="M8201" s="398">
        <v>0</v>
      </c>
      <c r="N8201" s="398">
        <v>0</v>
      </c>
      <c r="O8201" s="398">
        <v>0</v>
      </c>
      <c r="P8201" s="398">
        <v>0</v>
      </c>
      <c r="Q8201" s="398">
        <v>0</v>
      </c>
      <c r="R8201" s="16">
        <f t="shared" si="26"/>
        <v>3263475</v>
      </c>
      <c r="S8201" s="398">
        <v>265</v>
      </c>
      <c r="T8201" s="399" t="s">
        <v>14162</v>
      </c>
      <c r="U8201" s="400">
        <v>398</v>
      </c>
      <c r="V8201" s="401" t="s">
        <v>14404</v>
      </c>
    </row>
    <row r="8202" spans="1:22" s="1" customFormat="1" ht="25.5" x14ac:dyDescent="0.3">
      <c r="A8202" s="16">
        <v>8197</v>
      </c>
      <c r="B8202" s="403" t="s">
        <v>921</v>
      </c>
      <c r="C8202" s="404" t="s">
        <v>14401</v>
      </c>
      <c r="D8202" s="405" t="s">
        <v>14402</v>
      </c>
      <c r="E8202" s="406" t="s">
        <v>18073</v>
      </c>
      <c r="F8202" s="3"/>
      <c r="G8202" s="403" t="s">
        <v>9115</v>
      </c>
      <c r="H8202" s="516">
        <v>873236</v>
      </c>
      <c r="I8202" s="184">
        <v>13</v>
      </c>
      <c r="J8202" s="407">
        <v>0</v>
      </c>
      <c r="K8202" s="407">
        <v>0</v>
      </c>
      <c r="L8202" s="407">
        <v>0</v>
      </c>
      <c r="M8202" s="407">
        <v>0</v>
      </c>
      <c r="N8202" s="407">
        <v>0</v>
      </c>
      <c r="O8202" s="407">
        <v>0</v>
      </c>
      <c r="P8202" s="407">
        <v>0</v>
      </c>
      <c r="Q8202" s="407">
        <v>0</v>
      </c>
      <c r="R8202" s="16">
        <f t="shared" si="26"/>
        <v>873236</v>
      </c>
      <c r="S8202" s="215">
        <v>13</v>
      </c>
      <c r="T8202" s="408" t="s">
        <v>14162</v>
      </c>
      <c r="U8202" s="408"/>
      <c r="V8202" s="409"/>
    </row>
    <row r="8203" spans="1:22" s="1" customFormat="1" ht="409.5" x14ac:dyDescent="0.3">
      <c r="A8203" s="16">
        <v>8198</v>
      </c>
      <c r="B8203" s="407" t="s">
        <v>14405</v>
      </c>
      <c r="C8203" s="407" t="s">
        <v>14406</v>
      </c>
      <c r="D8203" s="410" t="s">
        <v>14407</v>
      </c>
      <c r="E8203" s="410" t="s">
        <v>14408</v>
      </c>
      <c r="F8203" s="36"/>
      <c r="G8203" s="407" t="s">
        <v>33</v>
      </c>
      <c r="H8203" s="427">
        <v>0</v>
      </c>
      <c r="I8203" s="427">
        <v>0</v>
      </c>
      <c r="J8203" s="411">
        <v>18233054</v>
      </c>
      <c r="K8203" s="407">
        <v>14</v>
      </c>
      <c r="L8203" s="407">
        <v>0</v>
      </c>
      <c r="M8203" s="407">
        <v>0</v>
      </c>
      <c r="N8203" s="411">
        <v>13023610</v>
      </c>
      <c r="O8203" s="407">
        <v>10</v>
      </c>
      <c r="P8203" s="407">
        <v>0</v>
      </c>
      <c r="Q8203" s="407">
        <v>0</v>
      </c>
      <c r="R8203" s="16">
        <f t="shared" si="26"/>
        <v>31256664</v>
      </c>
      <c r="S8203" s="407">
        <v>24</v>
      </c>
      <c r="T8203" s="412" t="s">
        <v>14376</v>
      </c>
      <c r="U8203" s="412" t="s">
        <v>2567</v>
      </c>
      <c r="V8203" s="413" t="s">
        <v>14377</v>
      </c>
    </row>
    <row r="8204" spans="1:22" s="1" customFormat="1" ht="315" x14ac:dyDescent="0.3">
      <c r="A8204" s="16">
        <v>8199</v>
      </c>
      <c r="B8204" s="407" t="s">
        <v>14409</v>
      </c>
      <c r="C8204" s="407" t="s">
        <v>14410</v>
      </c>
      <c r="D8204" s="407" t="s">
        <v>14411</v>
      </c>
      <c r="E8204" s="407" t="s">
        <v>14412</v>
      </c>
      <c r="F8204" s="36"/>
      <c r="G8204" s="407" t="s">
        <v>49</v>
      </c>
      <c r="H8204" s="427">
        <v>0</v>
      </c>
      <c r="I8204" s="427">
        <v>0</v>
      </c>
      <c r="J8204" s="411">
        <v>21456361</v>
      </c>
      <c r="K8204" s="407">
        <v>53</v>
      </c>
      <c r="L8204" s="407">
        <v>0</v>
      </c>
      <c r="M8204" s="407">
        <v>0</v>
      </c>
      <c r="N8204" s="407">
        <v>0</v>
      </c>
      <c r="O8204" s="407">
        <v>0</v>
      </c>
      <c r="P8204" s="407">
        <v>0</v>
      </c>
      <c r="Q8204" s="407">
        <v>0</v>
      </c>
      <c r="R8204" s="16">
        <f t="shared" si="26"/>
        <v>21456361</v>
      </c>
      <c r="S8204" s="407">
        <v>53</v>
      </c>
      <c r="T8204" s="412" t="s">
        <v>14376</v>
      </c>
      <c r="U8204" s="412" t="s">
        <v>2567</v>
      </c>
      <c r="V8204" s="413" t="s">
        <v>14377</v>
      </c>
    </row>
    <row r="8205" spans="1:22" s="1" customFormat="1" ht="409.5" x14ac:dyDescent="0.3">
      <c r="A8205" s="16">
        <v>8200</v>
      </c>
      <c r="B8205" s="407" t="s">
        <v>14413</v>
      </c>
      <c r="C8205" s="407" t="s">
        <v>14414</v>
      </c>
      <c r="D8205" s="407" t="s">
        <v>14415</v>
      </c>
      <c r="E8205" s="407" t="s">
        <v>14416</v>
      </c>
      <c r="F8205" s="36"/>
      <c r="G8205" s="407" t="s">
        <v>49</v>
      </c>
      <c r="H8205" s="427">
        <v>0</v>
      </c>
      <c r="I8205" s="427">
        <v>0</v>
      </c>
      <c r="J8205" s="411">
        <v>37518200</v>
      </c>
      <c r="K8205" s="407">
        <v>50</v>
      </c>
      <c r="L8205" s="407">
        <v>0</v>
      </c>
      <c r="M8205" s="407">
        <v>0</v>
      </c>
      <c r="N8205" s="407">
        <v>0</v>
      </c>
      <c r="O8205" s="407">
        <v>0</v>
      </c>
      <c r="P8205" s="407">
        <v>0</v>
      </c>
      <c r="Q8205" s="407">
        <v>0</v>
      </c>
      <c r="R8205" s="16">
        <f t="shared" si="26"/>
        <v>37518200</v>
      </c>
      <c r="S8205" s="407">
        <v>50</v>
      </c>
      <c r="T8205" s="412" t="s">
        <v>14376</v>
      </c>
      <c r="U8205" s="412" t="s">
        <v>2567</v>
      </c>
      <c r="V8205" s="413" t="s">
        <v>14377</v>
      </c>
    </row>
    <row r="8206" spans="1:22" s="1" customFormat="1" x14ac:dyDescent="0.3">
      <c r="A8206" s="16">
        <v>8201</v>
      </c>
      <c r="B8206" s="414" t="s">
        <v>14292</v>
      </c>
      <c r="C8206" s="414" t="s">
        <v>14293</v>
      </c>
      <c r="D8206" s="414" t="s">
        <v>14294</v>
      </c>
      <c r="E8206" s="414" t="s">
        <v>18074</v>
      </c>
      <c r="F8206" s="414"/>
      <c r="G8206" s="414" t="s">
        <v>18075</v>
      </c>
      <c r="H8206" s="415">
        <v>100620</v>
      </c>
      <c r="I8206" s="517">
        <v>20</v>
      </c>
      <c r="J8206" s="415">
        <v>100620</v>
      </c>
      <c r="K8206" s="416">
        <v>20</v>
      </c>
      <c r="L8206" s="415">
        <v>100620</v>
      </c>
      <c r="M8206" s="416">
        <v>20</v>
      </c>
      <c r="N8206" s="415">
        <v>100620</v>
      </c>
      <c r="O8206" s="416">
        <v>20</v>
      </c>
      <c r="P8206" s="415">
        <v>100620</v>
      </c>
      <c r="Q8206" s="416">
        <v>20</v>
      </c>
      <c r="R8206" s="16">
        <f t="shared" si="26"/>
        <v>503100</v>
      </c>
      <c r="S8206" s="417">
        <v>100</v>
      </c>
      <c r="T8206" s="412" t="s">
        <v>14417</v>
      </c>
      <c r="U8206" s="412"/>
      <c r="V8206" s="413"/>
    </row>
    <row r="8207" spans="1:22" s="1" customFormat="1" x14ac:dyDescent="0.3">
      <c r="A8207" s="16">
        <v>8202</v>
      </c>
      <c r="B8207" s="414" t="s">
        <v>781</v>
      </c>
      <c r="C8207" s="414" t="s">
        <v>16706</v>
      </c>
      <c r="D8207" s="414" t="s">
        <v>16707</v>
      </c>
      <c r="E8207" s="414" t="s">
        <v>18076</v>
      </c>
      <c r="F8207" s="414"/>
      <c r="G8207" s="414" t="s">
        <v>14418</v>
      </c>
      <c r="H8207" s="415">
        <v>92800</v>
      </c>
      <c r="I8207" s="415">
        <v>100</v>
      </c>
      <c r="J8207" s="415">
        <v>92800</v>
      </c>
      <c r="K8207" s="418">
        <v>100</v>
      </c>
      <c r="L8207" s="415">
        <v>92800</v>
      </c>
      <c r="M8207" s="418">
        <v>100</v>
      </c>
      <c r="N8207" s="415">
        <v>92800</v>
      </c>
      <c r="O8207" s="418">
        <v>100</v>
      </c>
      <c r="P8207" s="415">
        <v>92800</v>
      </c>
      <c r="Q8207" s="418">
        <v>100</v>
      </c>
      <c r="R8207" s="16">
        <f t="shared" si="26"/>
        <v>464000</v>
      </c>
      <c r="S8207" s="417">
        <v>500</v>
      </c>
      <c r="T8207" s="412" t="s">
        <v>14417</v>
      </c>
      <c r="U8207" s="412"/>
      <c r="V8207" s="413"/>
    </row>
    <row r="8208" spans="1:22" s="1" customFormat="1" x14ac:dyDescent="0.3">
      <c r="A8208" s="16">
        <v>8203</v>
      </c>
      <c r="B8208" s="414" t="s">
        <v>792</v>
      </c>
      <c r="C8208" s="414" t="s">
        <v>2330</v>
      </c>
      <c r="D8208" s="414" t="s">
        <v>2331</v>
      </c>
      <c r="E8208" s="414" t="s">
        <v>18077</v>
      </c>
      <c r="F8208" s="414"/>
      <c r="G8208" s="414" t="s">
        <v>14418</v>
      </c>
      <c r="H8208" s="415">
        <v>70875</v>
      </c>
      <c r="I8208" s="415">
        <v>5</v>
      </c>
      <c r="J8208" s="415">
        <v>70875</v>
      </c>
      <c r="K8208" s="418">
        <v>5</v>
      </c>
      <c r="L8208" s="415">
        <v>70875</v>
      </c>
      <c r="M8208" s="418">
        <v>5</v>
      </c>
      <c r="N8208" s="415">
        <v>70875</v>
      </c>
      <c r="O8208" s="418">
        <v>5</v>
      </c>
      <c r="P8208" s="415">
        <v>70875</v>
      </c>
      <c r="Q8208" s="418">
        <v>5</v>
      </c>
      <c r="R8208" s="16">
        <f t="shared" si="26"/>
        <v>354375</v>
      </c>
      <c r="S8208" s="417">
        <v>25</v>
      </c>
      <c r="T8208" s="412" t="s">
        <v>14417</v>
      </c>
      <c r="U8208" s="412"/>
      <c r="V8208" s="413"/>
    </row>
    <row r="8209" spans="1:22" s="1" customFormat="1" x14ac:dyDescent="0.3">
      <c r="A8209" s="16">
        <v>8204</v>
      </c>
      <c r="B8209" s="414" t="s">
        <v>561</v>
      </c>
      <c r="C8209" s="414" t="s">
        <v>562</v>
      </c>
      <c r="D8209" s="414" t="s">
        <v>563</v>
      </c>
      <c r="E8209" s="414" t="s">
        <v>14419</v>
      </c>
      <c r="F8209" s="414"/>
      <c r="G8209" s="414" t="s">
        <v>14418</v>
      </c>
      <c r="H8209" s="415">
        <v>348076.79999999999</v>
      </c>
      <c r="I8209" s="415">
        <v>15</v>
      </c>
      <c r="J8209" s="415">
        <v>348076.79999999999</v>
      </c>
      <c r="K8209" s="418">
        <v>15</v>
      </c>
      <c r="L8209" s="415">
        <v>348076.79999999999</v>
      </c>
      <c r="M8209" s="418">
        <v>15</v>
      </c>
      <c r="N8209" s="415">
        <v>348076.79999999999</v>
      </c>
      <c r="O8209" s="418">
        <v>15</v>
      </c>
      <c r="P8209" s="415">
        <v>348076.79999999999</v>
      </c>
      <c r="Q8209" s="418">
        <v>15</v>
      </c>
      <c r="R8209" s="16">
        <f t="shared" si="26"/>
        <v>1740384</v>
      </c>
      <c r="S8209" s="417">
        <v>75</v>
      </c>
      <c r="T8209" s="412" t="s">
        <v>14417</v>
      </c>
      <c r="U8209" s="412"/>
      <c r="V8209" s="413"/>
    </row>
    <row r="8210" spans="1:22" s="1" customFormat="1" x14ac:dyDescent="0.3">
      <c r="A8210" s="16">
        <v>8205</v>
      </c>
      <c r="B8210" s="414" t="s">
        <v>5310</v>
      </c>
      <c r="C8210" s="414" t="s">
        <v>14420</v>
      </c>
      <c r="D8210" s="414" t="s">
        <v>14421</v>
      </c>
      <c r="E8210" s="414" t="s">
        <v>14422</v>
      </c>
      <c r="F8210" s="414"/>
      <c r="G8210" s="414" t="s">
        <v>14418</v>
      </c>
      <c r="H8210" s="415">
        <v>262190.2</v>
      </c>
      <c r="I8210" s="415">
        <v>20</v>
      </c>
      <c r="J8210" s="415">
        <v>262190.2</v>
      </c>
      <c r="K8210" s="418">
        <v>20</v>
      </c>
      <c r="L8210" s="415">
        <v>262190.2</v>
      </c>
      <c r="M8210" s="418">
        <v>20</v>
      </c>
      <c r="N8210" s="415">
        <v>262190.2</v>
      </c>
      <c r="O8210" s="418">
        <v>20</v>
      </c>
      <c r="P8210" s="415">
        <v>262190.2</v>
      </c>
      <c r="Q8210" s="418">
        <v>20</v>
      </c>
      <c r="R8210" s="16">
        <f t="shared" si="26"/>
        <v>1310951</v>
      </c>
      <c r="S8210" s="417">
        <v>100</v>
      </c>
      <c r="T8210" s="412" t="s">
        <v>14417</v>
      </c>
      <c r="U8210" s="412"/>
      <c r="V8210" s="413"/>
    </row>
    <row r="8211" spans="1:22" s="1" customFormat="1" x14ac:dyDescent="0.3">
      <c r="A8211" s="16">
        <v>8206</v>
      </c>
      <c r="B8211" s="414" t="s">
        <v>18078</v>
      </c>
      <c r="C8211" s="414" t="s">
        <v>18079</v>
      </c>
      <c r="D8211" s="414" t="s">
        <v>18080</v>
      </c>
      <c r="E8211" s="414" t="s">
        <v>18081</v>
      </c>
      <c r="F8211" s="414"/>
      <c r="G8211" s="414" t="s">
        <v>14418</v>
      </c>
      <c r="H8211" s="415">
        <v>70312</v>
      </c>
      <c r="I8211" s="415">
        <v>100</v>
      </c>
      <c r="J8211" s="415">
        <v>70312</v>
      </c>
      <c r="K8211" s="418">
        <v>100</v>
      </c>
      <c r="L8211" s="415">
        <v>70312</v>
      </c>
      <c r="M8211" s="418">
        <v>100</v>
      </c>
      <c r="N8211" s="415">
        <v>70312</v>
      </c>
      <c r="O8211" s="418">
        <v>100</v>
      </c>
      <c r="P8211" s="415">
        <v>70312</v>
      </c>
      <c r="Q8211" s="418">
        <v>100</v>
      </c>
      <c r="R8211" s="16">
        <f t="shared" si="26"/>
        <v>351560</v>
      </c>
      <c r="S8211" s="417">
        <v>500</v>
      </c>
      <c r="T8211" s="412" t="s">
        <v>14417</v>
      </c>
      <c r="U8211" s="412"/>
      <c r="V8211" s="413"/>
    </row>
    <row r="8212" spans="1:22" s="1" customFormat="1" x14ac:dyDescent="0.3">
      <c r="A8212" s="16">
        <v>8207</v>
      </c>
      <c r="B8212" s="414" t="s">
        <v>18082</v>
      </c>
      <c r="C8212" s="414" t="s">
        <v>18083</v>
      </c>
      <c r="D8212" s="414" t="s">
        <v>18084</v>
      </c>
      <c r="E8212" s="414" t="s">
        <v>18085</v>
      </c>
      <c r="F8212" s="414"/>
      <c r="G8212" s="414" t="s">
        <v>14418</v>
      </c>
      <c r="H8212" s="415">
        <v>104464.29</v>
      </c>
      <c r="I8212" s="415">
        <v>3</v>
      </c>
      <c r="J8212" s="415">
        <v>104464.29</v>
      </c>
      <c r="K8212" s="418">
        <v>3</v>
      </c>
      <c r="L8212" s="415">
        <v>104464.29</v>
      </c>
      <c r="M8212" s="418">
        <v>3</v>
      </c>
      <c r="N8212" s="415">
        <v>104464.29</v>
      </c>
      <c r="O8212" s="418">
        <v>3</v>
      </c>
      <c r="P8212" s="415">
        <v>104464.29</v>
      </c>
      <c r="Q8212" s="418">
        <v>3</v>
      </c>
      <c r="R8212" s="16">
        <f t="shared" si="26"/>
        <v>522321.44999999995</v>
      </c>
      <c r="S8212" s="417">
        <v>15</v>
      </c>
      <c r="T8212" s="412" t="s">
        <v>14417</v>
      </c>
      <c r="U8212" s="412"/>
      <c r="V8212" s="413"/>
    </row>
    <row r="8213" spans="1:22" s="1" customFormat="1" x14ac:dyDescent="0.3">
      <c r="A8213" s="16">
        <v>8208</v>
      </c>
      <c r="B8213" s="414" t="s">
        <v>18082</v>
      </c>
      <c r="C8213" s="414" t="s">
        <v>18083</v>
      </c>
      <c r="D8213" s="414" t="s">
        <v>18084</v>
      </c>
      <c r="E8213" s="414" t="s">
        <v>18086</v>
      </c>
      <c r="F8213" s="414"/>
      <c r="G8213" s="414" t="s">
        <v>14418</v>
      </c>
      <c r="H8213" s="415">
        <v>113486.42</v>
      </c>
      <c r="I8213" s="415">
        <v>2</v>
      </c>
      <c r="J8213" s="415">
        <v>113486.42</v>
      </c>
      <c r="K8213" s="418">
        <v>2</v>
      </c>
      <c r="L8213" s="415">
        <v>113486.42</v>
      </c>
      <c r="M8213" s="418">
        <v>2</v>
      </c>
      <c r="N8213" s="415">
        <v>113486.42</v>
      </c>
      <c r="O8213" s="418">
        <v>2</v>
      </c>
      <c r="P8213" s="415">
        <v>113486.42</v>
      </c>
      <c r="Q8213" s="418">
        <v>2</v>
      </c>
      <c r="R8213" s="16">
        <f t="shared" si="26"/>
        <v>567432.1</v>
      </c>
      <c r="S8213" s="417">
        <v>10</v>
      </c>
      <c r="T8213" s="412" t="s">
        <v>14417</v>
      </c>
      <c r="U8213" s="412"/>
      <c r="V8213" s="413"/>
    </row>
    <row r="8214" spans="1:22" s="1" customFormat="1" x14ac:dyDescent="0.3">
      <c r="A8214" s="16">
        <v>8209</v>
      </c>
      <c r="B8214" s="414" t="s">
        <v>18082</v>
      </c>
      <c r="C8214" s="414" t="s">
        <v>18083</v>
      </c>
      <c r="D8214" s="414" t="s">
        <v>18084</v>
      </c>
      <c r="E8214" s="414" t="s">
        <v>18087</v>
      </c>
      <c r="F8214" s="414"/>
      <c r="G8214" s="414" t="s">
        <v>14418</v>
      </c>
      <c r="H8214" s="415">
        <v>113486.42</v>
      </c>
      <c r="I8214" s="415">
        <v>2</v>
      </c>
      <c r="J8214" s="415">
        <v>113486.42</v>
      </c>
      <c r="K8214" s="418">
        <v>2</v>
      </c>
      <c r="L8214" s="415">
        <v>113486.42</v>
      </c>
      <c r="M8214" s="418">
        <v>2</v>
      </c>
      <c r="N8214" s="415">
        <v>113486.42</v>
      </c>
      <c r="O8214" s="418">
        <v>2</v>
      </c>
      <c r="P8214" s="415">
        <v>113486.42</v>
      </c>
      <c r="Q8214" s="418">
        <v>2</v>
      </c>
      <c r="R8214" s="16">
        <f t="shared" si="26"/>
        <v>567432.1</v>
      </c>
      <c r="S8214" s="417">
        <v>10</v>
      </c>
      <c r="T8214" s="412" t="s">
        <v>14417</v>
      </c>
      <c r="U8214" s="412"/>
      <c r="V8214" s="413"/>
    </row>
    <row r="8215" spans="1:22" s="1" customFormat="1" x14ac:dyDescent="0.3">
      <c r="A8215" s="16">
        <v>8210</v>
      </c>
      <c r="B8215" s="414" t="s">
        <v>18082</v>
      </c>
      <c r="C8215" s="414" t="s">
        <v>18083</v>
      </c>
      <c r="D8215" s="414" t="s">
        <v>18084</v>
      </c>
      <c r="E8215" s="414" t="s">
        <v>18088</v>
      </c>
      <c r="F8215" s="414"/>
      <c r="G8215" s="414" t="s">
        <v>14418</v>
      </c>
      <c r="H8215" s="415">
        <v>113486.42</v>
      </c>
      <c r="I8215" s="415">
        <v>2</v>
      </c>
      <c r="J8215" s="415">
        <v>113486.42</v>
      </c>
      <c r="K8215" s="418">
        <v>2</v>
      </c>
      <c r="L8215" s="415">
        <v>113486.42</v>
      </c>
      <c r="M8215" s="418">
        <v>2</v>
      </c>
      <c r="N8215" s="415">
        <v>113486.42</v>
      </c>
      <c r="O8215" s="418">
        <v>2</v>
      </c>
      <c r="P8215" s="415">
        <v>113486.42</v>
      </c>
      <c r="Q8215" s="418">
        <v>2</v>
      </c>
      <c r="R8215" s="16">
        <f t="shared" si="26"/>
        <v>567432.1</v>
      </c>
      <c r="S8215" s="417">
        <v>10</v>
      </c>
      <c r="T8215" s="412" t="s">
        <v>14417</v>
      </c>
      <c r="U8215" s="412"/>
      <c r="V8215" s="413"/>
    </row>
    <row r="8216" spans="1:22" s="1" customFormat="1" x14ac:dyDescent="0.3">
      <c r="A8216" s="16">
        <v>8211</v>
      </c>
      <c r="B8216" s="414" t="s">
        <v>5234</v>
      </c>
      <c r="C8216" s="414" t="s">
        <v>5611</v>
      </c>
      <c r="D8216" s="414" t="s">
        <v>5612</v>
      </c>
      <c r="E8216" s="414" t="s">
        <v>18089</v>
      </c>
      <c r="F8216" s="414"/>
      <c r="G8216" s="414" t="s">
        <v>14418</v>
      </c>
      <c r="H8216" s="415">
        <v>68799</v>
      </c>
      <c r="I8216" s="415">
        <v>17</v>
      </c>
      <c r="J8216" s="415">
        <v>68799</v>
      </c>
      <c r="K8216" s="418">
        <v>17</v>
      </c>
      <c r="L8216" s="415">
        <v>68799</v>
      </c>
      <c r="M8216" s="418">
        <v>17</v>
      </c>
      <c r="N8216" s="415">
        <v>68799</v>
      </c>
      <c r="O8216" s="418">
        <v>17</v>
      </c>
      <c r="P8216" s="415">
        <v>68799</v>
      </c>
      <c r="Q8216" s="418">
        <v>17</v>
      </c>
      <c r="R8216" s="16">
        <f t="shared" si="26"/>
        <v>343995</v>
      </c>
      <c r="S8216" s="417">
        <v>85</v>
      </c>
      <c r="T8216" s="412" t="s">
        <v>14417</v>
      </c>
      <c r="U8216" s="412"/>
      <c r="V8216" s="413"/>
    </row>
    <row r="8217" spans="1:22" s="1" customFormat="1" x14ac:dyDescent="0.3">
      <c r="A8217" s="16">
        <v>8212</v>
      </c>
      <c r="B8217" s="414" t="s">
        <v>781</v>
      </c>
      <c r="C8217" s="414" t="s">
        <v>782</v>
      </c>
      <c r="D8217" s="414" t="s">
        <v>783</v>
      </c>
      <c r="E8217" s="414" t="s">
        <v>18090</v>
      </c>
      <c r="F8217" s="414"/>
      <c r="G8217" s="414" t="s">
        <v>14418</v>
      </c>
      <c r="H8217" s="415">
        <v>56249.55000000001</v>
      </c>
      <c r="I8217" s="415">
        <v>100</v>
      </c>
      <c r="J8217" s="415">
        <v>56249.55000000001</v>
      </c>
      <c r="K8217" s="418">
        <v>100</v>
      </c>
      <c r="L8217" s="415">
        <v>56249.55000000001</v>
      </c>
      <c r="M8217" s="418">
        <v>100</v>
      </c>
      <c r="N8217" s="415">
        <v>56249.55000000001</v>
      </c>
      <c r="O8217" s="418">
        <v>100</v>
      </c>
      <c r="P8217" s="415">
        <v>56249.55000000001</v>
      </c>
      <c r="Q8217" s="418">
        <v>100</v>
      </c>
      <c r="R8217" s="16">
        <f t="shared" si="26"/>
        <v>281247.75000000006</v>
      </c>
      <c r="S8217" s="417">
        <v>500</v>
      </c>
      <c r="T8217" s="412" t="s">
        <v>14417</v>
      </c>
      <c r="U8217" s="412"/>
      <c r="V8217" s="413"/>
    </row>
    <row r="8218" spans="1:22" s="1" customFormat="1" x14ac:dyDescent="0.3">
      <c r="A8218" s="16">
        <v>8213</v>
      </c>
      <c r="B8218" s="414" t="s">
        <v>14423</v>
      </c>
      <c r="C8218" s="414" t="s">
        <v>14424</v>
      </c>
      <c r="D8218" s="414" t="s">
        <v>14425</v>
      </c>
      <c r="E8218" s="414" t="s">
        <v>14426</v>
      </c>
      <c r="F8218" s="414"/>
      <c r="G8218" s="414" t="s">
        <v>14418</v>
      </c>
      <c r="H8218" s="415">
        <v>267812.5</v>
      </c>
      <c r="I8218" s="518">
        <v>5</v>
      </c>
      <c r="J8218" s="415">
        <v>267812.5</v>
      </c>
      <c r="K8218" s="419">
        <v>5</v>
      </c>
      <c r="L8218" s="415">
        <v>267812.5</v>
      </c>
      <c r="M8218" s="419">
        <v>5</v>
      </c>
      <c r="N8218" s="415">
        <v>267812.5</v>
      </c>
      <c r="O8218" s="419">
        <v>5</v>
      </c>
      <c r="P8218" s="415">
        <v>267812.5</v>
      </c>
      <c r="Q8218" s="419">
        <v>5</v>
      </c>
      <c r="R8218" s="16">
        <f t="shared" si="26"/>
        <v>1339062.5</v>
      </c>
      <c r="S8218" s="417">
        <v>25</v>
      </c>
      <c r="T8218" s="412" t="s">
        <v>14417</v>
      </c>
      <c r="U8218" s="412"/>
      <c r="V8218" s="413"/>
    </row>
    <row r="8219" spans="1:22" s="1" customFormat="1" x14ac:dyDescent="0.3">
      <c r="A8219" s="16">
        <v>8214</v>
      </c>
      <c r="B8219" s="414" t="s">
        <v>435</v>
      </c>
      <c r="C8219" s="414" t="s">
        <v>12999</v>
      </c>
      <c r="D8219" s="414" t="s">
        <v>13000</v>
      </c>
      <c r="E8219" s="414" t="s">
        <v>18091</v>
      </c>
      <c r="F8219" s="414"/>
      <c r="G8219" s="414" t="s">
        <v>14418</v>
      </c>
      <c r="H8219" s="415">
        <v>118296</v>
      </c>
      <c r="I8219" s="415">
        <v>18</v>
      </c>
      <c r="J8219" s="415">
        <v>118296</v>
      </c>
      <c r="K8219" s="418">
        <v>18</v>
      </c>
      <c r="L8219" s="415">
        <v>118296</v>
      </c>
      <c r="M8219" s="418">
        <v>18</v>
      </c>
      <c r="N8219" s="415">
        <v>118296</v>
      </c>
      <c r="O8219" s="418">
        <v>18</v>
      </c>
      <c r="P8219" s="415">
        <v>118296</v>
      </c>
      <c r="Q8219" s="418">
        <v>18</v>
      </c>
      <c r="R8219" s="16">
        <f t="shared" si="26"/>
        <v>591480</v>
      </c>
      <c r="S8219" s="417">
        <v>90</v>
      </c>
      <c r="T8219" s="412" t="s">
        <v>14417</v>
      </c>
      <c r="U8219" s="412"/>
      <c r="V8219" s="413"/>
    </row>
    <row r="8220" spans="1:22" s="1" customFormat="1" x14ac:dyDescent="0.3">
      <c r="A8220" s="16">
        <v>8215</v>
      </c>
      <c r="B8220" s="414" t="s">
        <v>435</v>
      </c>
      <c r="C8220" s="414" t="s">
        <v>436</v>
      </c>
      <c r="D8220" s="414" t="s">
        <v>437</v>
      </c>
      <c r="E8220" s="414" t="s">
        <v>14427</v>
      </c>
      <c r="F8220" s="414"/>
      <c r="G8220" s="414" t="s">
        <v>14418</v>
      </c>
      <c r="H8220" s="415">
        <v>374850</v>
      </c>
      <c r="I8220" s="415">
        <v>34</v>
      </c>
      <c r="J8220" s="415">
        <v>374850</v>
      </c>
      <c r="K8220" s="418">
        <v>34</v>
      </c>
      <c r="L8220" s="415">
        <v>374850</v>
      </c>
      <c r="M8220" s="418">
        <v>34</v>
      </c>
      <c r="N8220" s="415">
        <v>374850</v>
      </c>
      <c r="O8220" s="418">
        <v>34</v>
      </c>
      <c r="P8220" s="415">
        <v>374850</v>
      </c>
      <c r="Q8220" s="418">
        <v>34</v>
      </c>
      <c r="R8220" s="16">
        <f t="shared" si="26"/>
        <v>1874250</v>
      </c>
      <c r="S8220" s="417">
        <v>170</v>
      </c>
      <c r="T8220" s="412" t="s">
        <v>14417</v>
      </c>
      <c r="U8220" s="412"/>
      <c r="V8220" s="413"/>
    </row>
    <row r="8221" spans="1:22" s="1" customFormat="1" ht="76.5" x14ac:dyDescent="0.3">
      <c r="A8221" s="16">
        <v>8216</v>
      </c>
      <c r="B8221" s="414" t="s">
        <v>1680</v>
      </c>
      <c r="C8221" s="414" t="s">
        <v>11435</v>
      </c>
      <c r="D8221" s="414" t="s">
        <v>2124</v>
      </c>
      <c r="E8221" s="420" t="s">
        <v>18092</v>
      </c>
      <c r="F8221" s="420"/>
      <c r="G8221" s="414" t="s">
        <v>14418</v>
      </c>
      <c r="H8221" s="415">
        <v>175178.7</v>
      </c>
      <c r="I8221" s="415">
        <v>30</v>
      </c>
      <c r="J8221" s="415">
        <v>175178.7</v>
      </c>
      <c r="K8221" s="418">
        <v>30</v>
      </c>
      <c r="L8221" s="415">
        <v>175178.7</v>
      </c>
      <c r="M8221" s="418">
        <v>30</v>
      </c>
      <c r="N8221" s="415">
        <v>175178.7</v>
      </c>
      <c r="O8221" s="418">
        <v>30</v>
      </c>
      <c r="P8221" s="415">
        <v>175178.7</v>
      </c>
      <c r="Q8221" s="418">
        <v>30</v>
      </c>
      <c r="R8221" s="16">
        <f t="shared" si="26"/>
        <v>875893.5</v>
      </c>
      <c r="S8221" s="417">
        <v>150</v>
      </c>
      <c r="T8221" s="412" t="s">
        <v>14417</v>
      </c>
      <c r="U8221" s="412"/>
      <c r="V8221" s="413"/>
    </row>
    <row r="8222" spans="1:22" s="1" customFormat="1" ht="393.75" x14ac:dyDescent="0.3">
      <c r="A8222" s="16">
        <v>8217</v>
      </c>
      <c r="B8222" s="421" t="s">
        <v>18093</v>
      </c>
      <c r="C8222" s="421" t="s">
        <v>18094</v>
      </c>
      <c r="D8222" s="421" t="s">
        <v>18095</v>
      </c>
      <c r="E8222" s="421" t="s">
        <v>18096</v>
      </c>
      <c r="F8222" s="421"/>
      <c r="G8222" s="421" t="s">
        <v>9680</v>
      </c>
      <c r="H8222" s="422">
        <v>4882340</v>
      </c>
      <c r="I8222" s="422">
        <v>10</v>
      </c>
      <c r="J8222" s="422">
        <v>4882340</v>
      </c>
      <c r="K8222" s="421">
        <v>10</v>
      </c>
      <c r="L8222" s="423">
        <v>4882340</v>
      </c>
      <c r="M8222" s="421">
        <v>10</v>
      </c>
      <c r="N8222" s="421"/>
      <c r="O8222" s="421"/>
      <c r="P8222" s="421"/>
      <c r="Q8222" s="421"/>
      <c r="R8222" s="16">
        <f t="shared" si="26"/>
        <v>14647020</v>
      </c>
      <c r="S8222" s="421">
        <f>I8222+K8222+M8222+O8222+Q8222</f>
        <v>30</v>
      </c>
      <c r="T8222" s="424" t="s">
        <v>14385</v>
      </c>
      <c r="U8222" s="424"/>
      <c r="V8222" s="425"/>
    </row>
    <row r="8223" spans="1:22" s="1" customFormat="1" ht="409.5" x14ac:dyDescent="0.3">
      <c r="A8223" s="16">
        <v>8218</v>
      </c>
      <c r="B8223" s="421" t="s">
        <v>18097</v>
      </c>
      <c r="C8223" s="421" t="s">
        <v>18098</v>
      </c>
      <c r="D8223" s="421" t="s">
        <v>18099</v>
      </c>
      <c r="E8223" s="421" t="s">
        <v>18100</v>
      </c>
      <c r="F8223" s="421"/>
      <c r="G8223" s="421" t="s">
        <v>9680</v>
      </c>
      <c r="H8223" s="422">
        <v>613800</v>
      </c>
      <c r="I8223" s="422">
        <v>10</v>
      </c>
      <c r="J8223" s="422">
        <v>613800</v>
      </c>
      <c r="K8223" s="421">
        <v>10</v>
      </c>
      <c r="L8223" s="423">
        <v>613800</v>
      </c>
      <c r="M8223" s="421">
        <v>10</v>
      </c>
      <c r="N8223" s="421"/>
      <c r="O8223" s="421"/>
      <c r="P8223" s="421"/>
      <c r="Q8223" s="421"/>
      <c r="R8223" s="16">
        <f t="shared" si="26"/>
        <v>1841400</v>
      </c>
      <c r="S8223" s="421">
        <f t="shared" ref="S8223:S8239" si="27">I8223+K8223+M8223+O8223+Q8223</f>
        <v>30</v>
      </c>
      <c r="T8223" s="424" t="s">
        <v>14385</v>
      </c>
      <c r="U8223" s="424"/>
      <c r="V8223" s="425"/>
    </row>
    <row r="8224" spans="1:22" s="1" customFormat="1" ht="409.5" x14ac:dyDescent="0.3">
      <c r="A8224" s="16">
        <v>8219</v>
      </c>
      <c r="B8224" s="421" t="s">
        <v>18101</v>
      </c>
      <c r="C8224" s="421" t="s">
        <v>18098</v>
      </c>
      <c r="D8224" s="421" t="s">
        <v>18102</v>
      </c>
      <c r="E8224" s="421" t="s">
        <v>18100</v>
      </c>
      <c r="F8224" s="421"/>
      <c r="G8224" s="421" t="s">
        <v>9680</v>
      </c>
      <c r="H8224" s="422">
        <v>613800</v>
      </c>
      <c r="I8224" s="422">
        <v>10</v>
      </c>
      <c r="J8224" s="422">
        <v>613800</v>
      </c>
      <c r="K8224" s="421">
        <v>10</v>
      </c>
      <c r="L8224" s="423">
        <v>613800</v>
      </c>
      <c r="M8224" s="421">
        <v>10</v>
      </c>
      <c r="N8224" s="421"/>
      <c r="O8224" s="421"/>
      <c r="P8224" s="421"/>
      <c r="Q8224" s="421"/>
      <c r="R8224" s="16">
        <f t="shared" si="26"/>
        <v>1841400</v>
      </c>
      <c r="S8224" s="421">
        <f t="shared" si="27"/>
        <v>30</v>
      </c>
      <c r="T8224" s="424" t="s">
        <v>14385</v>
      </c>
      <c r="U8224" s="424"/>
      <c r="V8224" s="425"/>
    </row>
    <row r="8225" spans="1:22" s="1" customFormat="1" ht="141.75" x14ac:dyDescent="0.3">
      <c r="A8225" s="16">
        <v>8220</v>
      </c>
      <c r="B8225" s="421" t="s">
        <v>18103</v>
      </c>
      <c r="C8225" s="421" t="s">
        <v>18104</v>
      </c>
      <c r="D8225" s="421" t="s">
        <v>18105</v>
      </c>
      <c r="E8225" s="421" t="s">
        <v>18106</v>
      </c>
      <c r="F8225" s="421"/>
      <c r="G8225" s="421" t="s">
        <v>9680</v>
      </c>
      <c r="H8225" s="422">
        <v>224910</v>
      </c>
      <c r="I8225" s="422">
        <v>10</v>
      </c>
      <c r="J8225" s="422">
        <v>224910</v>
      </c>
      <c r="K8225" s="421">
        <v>10</v>
      </c>
      <c r="L8225" s="423">
        <v>224910</v>
      </c>
      <c r="M8225" s="421">
        <v>10</v>
      </c>
      <c r="N8225" s="421"/>
      <c r="O8225" s="421"/>
      <c r="P8225" s="421"/>
      <c r="Q8225" s="421"/>
      <c r="R8225" s="16">
        <f t="shared" si="26"/>
        <v>674730</v>
      </c>
      <c r="S8225" s="421">
        <f t="shared" si="27"/>
        <v>30</v>
      </c>
      <c r="T8225" s="424" t="s">
        <v>14385</v>
      </c>
      <c r="U8225" s="424"/>
      <c r="V8225" s="425"/>
    </row>
    <row r="8226" spans="1:22" s="1" customFormat="1" ht="157.5" x14ac:dyDescent="0.3">
      <c r="A8226" s="16">
        <v>8221</v>
      </c>
      <c r="B8226" s="421" t="s">
        <v>18107</v>
      </c>
      <c r="C8226" s="421" t="s">
        <v>18108</v>
      </c>
      <c r="D8226" s="421" t="s">
        <v>18109</v>
      </c>
      <c r="E8226" s="421" t="s">
        <v>18110</v>
      </c>
      <c r="F8226" s="421"/>
      <c r="G8226" s="421" t="s">
        <v>9680</v>
      </c>
      <c r="H8226" s="422">
        <v>249600</v>
      </c>
      <c r="I8226" s="422">
        <v>10</v>
      </c>
      <c r="J8226" s="422">
        <v>249600</v>
      </c>
      <c r="K8226" s="421">
        <v>10</v>
      </c>
      <c r="L8226" s="423">
        <v>249600</v>
      </c>
      <c r="M8226" s="421">
        <v>10</v>
      </c>
      <c r="N8226" s="421"/>
      <c r="O8226" s="421"/>
      <c r="P8226" s="421"/>
      <c r="Q8226" s="421"/>
      <c r="R8226" s="16">
        <f t="shared" si="26"/>
        <v>748800</v>
      </c>
      <c r="S8226" s="421">
        <f t="shared" si="27"/>
        <v>30</v>
      </c>
      <c r="T8226" s="424" t="s">
        <v>14385</v>
      </c>
      <c r="U8226" s="424"/>
      <c r="V8226" s="425"/>
    </row>
    <row r="8227" spans="1:22" s="1" customFormat="1" ht="236.25" x14ac:dyDescent="0.3">
      <c r="A8227" s="16">
        <v>8222</v>
      </c>
      <c r="B8227" s="421" t="s">
        <v>18111</v>
      </c>
      <c r="C8227" s="421" t="s">
        <v>18108</v>
      </c>
      <c r="D8227" s="421" t="s">
        <v>18112</v>
      </c>
      <c r="E8227" s="421" t="s">
        <v>18113</v>
      </c>
      <c r="F8227" s="421"/>
      <c r="G8227" s="421" t="s">
        <v>9680</v>
      </c>
      <c r="H8227" s="422">
        <v>288800</v>
      </c>
      <c r="I8227" s="422">
        <v>10</v>
      </c>
      <c r="J8227" s="422">
        <v>288800</v>
      </c>
      <c r="K8227" s="421">
        <v>10</v>
      </c>
      <c r="L8227" s="423">
        <v>288800</v>
      </c>
      <c r="M8227" s="421">
        <v>10</v>
      </c>
      <c r="N8227" s="421"/>
      <c r="O8227" s="421"/>
      <c r="P8227" s="421"/>
      <c r="Q8227" s="421"/>
      <c r="R8227" s="16">
        <f t="shared" si="26"/>
        <v>866400</v>
      </c>
      <c r="S8227" s="421">
        <f t="shared" si="27"/>
        <v>30</v>
      </c>
      <c r="T8227" s="424" t="s">
        <v>14385</v>
      </c>
      <c r="U8227" s="424"/>
      <c r="V8227" s="425"/>
    </row>
    <row r="8228" spans="1:22" s="1" customFormat="1" ht="299.25" x14ac:dyDescent="0.3">
      <c r="A8228" s="16">
        <v>8223</v>
      </c>
      <c r="B8228" s="421" t="s">
        <v>18114</v>
      </c>
      <c r="C8228" s="421" t="s">
        <v>18108</v>
      </c>
      <c r="D8228" s="421" t="s">
        <v>18115</v>
      </c>
      <c r="E8228" s="421" t="s">
        <v>18116</v>
      </c>
      <c r="F8228" s="421"/>
      <c r="G8228" s="421" t="s">
        <v>9680</v>
      </c>
      <c r="H8228" s="422">
        <v>124800</v>
      </c>
      <c r="I8228" s="422">
        <v>10</v>
      </c>
      <c r="J8228" s="422">
        <v>124800</v>
      </c>
      <c r="K8228" s="421">
        <v>10</v>
      </c>
      <c r="L8228" s="423">
        <v>124800</v>
      </c>
      <c r="M8228" s="421">
        <v>10</v>
      </c>
      <c r="N8228" s="421"/>
      <c r="O8228" s="421"/>
      <c r="P8228" s="421"/>
      <c r="Q8228" s="421"/>
      <c r="R8228" s="16">
        <f t="shared" si="26"/>
        <v>374400</v>
      </c>
      <c r="S8228" s="421">
        <f t="shared" si="27"/>
        <v>30</v>
      </c>
      <c r="T8228" s="424" t="s">
        <v>14385</v>
      </c>
      <c r="U8228" s="424"/>
      <c r="V8228" s="425"/>
    </row>
    <row r="8229" spans="1:22" s="1" customFormat="1" ht="157.5" x14ac:dyDescent="0.3">
      <c r="A8229" s="16">
        <v>8224</v>
      </c>
      <c r="B8229" s="421" t="s">
        <v>6253</v>
      </c>
      <c r="C8229" s="421" t="s">
        <v>18104</v>
      </c>
      <c r="D8229" s="421" t="s">
        <v>18117</v>
      </c>
      <c r="E8229" s="421" t="s">
        <v>18118</v>
      </c>
      <c r="F8229" s="421"/>
      <c r="G8229" s="421" t="s">
        <v>9680</v>
      </c>
      <c r="H8229" s="422">
        <v>168000</v>
      </c>
      <c r="I8229" s="422">
        <v>10</v>
      </c>
      <c r="J8229" s="422">
        <v>168000</v>
      </c>
      <c r="K8229" s="421">
        <v>10</v>
      </c>
      <c r="L8229" s="423">
        <v>168000</v>
      </c>
      <c r="M8229" s="421">
        <v>10</v>
      </c>
      <c r="N8229" s="421"/>
      <c r="O8229" s="421"/>
      <c r="P8229" s="421"/>
      <c r="Q8229" s="421"/>
      <c r="R8229" s="16">
        <f t="shared" si="26"/>
        <v>504000</v>
      </c>
      <c r="S8229" s="421">
        <f t="shared" si="27"/>
        <v>30</v>
      </c>
      <c r="T8229" s="424" t="s">
        <v>14385</v>
      </c>
      <c r="U8229" s="424"/>
      <c r="V8229" s="425"/>
    </row>
    <row r="8230" spans="1:22" s="1" customFormat="1" ht="283.5" x14ac:dyDescent="0.3">
      <c r="A8230" s="16">
        <v>8225</v>
      </c>
      <c r="B8230" s="421" t="s">
        <v>18119</v>
      </c>
      <c r="C8230" s="421" t="s">
        <v>18108</v>
      </c>
      <c r="D8230" s="421" t="s">
        <v>18120</v>
      </c>
      <c r="E8230" s="421" t="s">
        <v>18121</v>
      </c>
      <c r="F8230" s="421"/>
      <c r="G8230" s="421" t="s">
        <v>9680</v>
      </c>
      <c r="H8230" s="422">
        <v>230400</v>
      </c>
      <c r="I8230" s="422">
        <v>10</v>
      </c>
      <c r="J8230" s="422">
        <v>230400</v>
      </c>
      <c r="K8230" s="421">
        <v>10</v>
      </c>
      <c r="L8230" s="423">
        <v>230400</v>
      </c>
      <c r="M8230" s="421">
        <v>10</v>
      </c>
      <c r="N8230" s="421"/>
      <c r="O8230" s="421"/>
      <c r="P8230" s="421"/>
      <c r="Q8230" s="421"/>
      <c r="R8230" s="16">
        <f t="shared" si="26"/>
        <v>691200</v>
      </c>
      <c r="S8230" s="421">
        <f t="shared" si="27"/>
        <v>30</v>
      </c>
      <c r="T8230" s="424" t="s">
        <v>14385</v>
      </c>
      <c r="U8230" s="424"/>
      <c r="V8230" s="425"/>
    </row>
    <row r="8231" spans="1:22" s="1" customFormat="1" ht="157.5" x14ac:dyDescent="0.3">
      <c r="A8231" s="16">
        <v>8226</v>
      </c>
      <c r="B8231" s="421" t="s">
        <v>18122</v>
      </c>
      <c r="C8231" s="421" t="s">
        <v>18108</v>
      </c>
      <c r="D8231" s="421" t="s">
        <v>18123</v>
      </c>
      <c r="E8231" s="421" t="s">
        <v>18124</v>
      </c>
      <c r="F8231" s="421"/>
      <c r="G8231" s="421" t="s">
        <v>9680</v>
      </c>
      <c r="H8231" s="422">
        <v>323641</v>
      </c>
      <c r="I8231" s="422">
        <v>10</v>
      </c>
      <c r="J8231" s="422">
        <v>323641</v>
      </c>
      <c r="K8231" s="421">
        <v>10</v>
      </c>
      <c r="L8231" s="423">
        <v>323641</v>
      </c>
      <c r="M8231" s="421">
        <v>10</v>
      </c>
      <c r="N8231" s="421"/>
      <c r="O8231" s="421"/>
      <c r="P8231" s="421"/>
      <c r="Q8231" s="421"/>
      <c r="R8231" s="16">
        <f t="shared" si="26"/>
        <v>970923</v>
      </c>
      <c r="S8231" s="421">
        <f t="shared" si="27"/>
        <v>30</v>
      </c>
      <c r="T8231" s="424" t="s">
        <v>14385</v>
      </c>
      <c r="U8231" s="424"/>
      <c r="V8231" s="425"/>
    </row>
    <row r="8232" spans="1:22" s="1" customFormat="1" ht="173.25" x14ac:dyDescent="0.3">
      <c r="A8232" s="16">
        <v>8227</v>
      </c>
      <c r="B8232" s="421" t="s">
        <v>1193</v>
      </c>
      <c r="C8232" s="421" t="s">
        <v>18104</v>
      </c>
      <c r="D8232" s="421" t="s">
        <v>18125</v>
      </c>
      <c r="E8232" s="421" t="s">
        <v>18126</v>
      </c>
      <c r="F8232" s="421"/>
      <c r="G8232" s="421" t="s">
        <v>9680</v>
      </c>
      <c r="H8232" s="422">
        <v>153600</v>
      </c>
      <c r="I8232" s="422">
        <v>10</v>
      </c>
      <c r="J8232" s="422">
        <v>153600</v>
      </c>
      <c r="K8232" s="421">
        <v>10</v>
      </c>
      <c r="L8232" s="423">
        <v>153600</v>
      </c>
      <c r="M8232" s="421">
        <v>10</v>
      </c>
      <c r="N8232" s="421"/>
      <c r="O8232" s="421"/>
      <c r="P8232" s="421"/>
      <c r="Q8232" s="421"/>
      <c r="R8232" s="16">
        <f t="shared" si="26"/>
        <v>460800</v>
      </c>
      <c r="S8232" s="421">
        <f t="shared" si="27"/>
        <v>30</v>
      </c>
      <c r="T8232" s="424" t="s">
        <v>14385</v>
      </c>
      <c r="U8232" s="424"/>
      <c r="V8232" s="425"/>
    </row>
    <row r="8233" spans="1:22" s="1" customFormat="1" ht="299.25" x14ac:dyDescent="0.3">
      <c r="A8233" s="16">
        <v>8228</v>
      </c>
      <c r="B8233" s="421" t="s">
        <v>18127</v>
      </c>
      <c r="C8233" s="421" t="s">
        <v>18128</v>
      </c>
      <c r="D8233" s="421" t="s">
        <v>18129</v>
      </c>
      <c r="E8233" s="421" t="s">
        <v>18130</v>
      </c>
      <c r="F8233" s="421"/>
      <c r="G8233" s="421" t="s">
        <v>9680</v>
      </c>
      <c r="H8233" s="422">
        <v>192000</v>
      </c>
      <c r="I8233" s="422">
        <v>10</v>
      </c>
      <c r="J8233" s="422">
        <v>192000</v>
      </c>
      <c r="K8233" s="421">
        <v>10</v>
      </c>
      <c r="L8233" s="423">
        <v>192000</v>
      </c>
      <c r="M8233" s="421">
        <v>10</v>
      </c>
      <c r="N8233" s="421"/>
      <c r="O8233" s="421"/>
      <c r="P8233" s="421"/>
      <c r="Q8233" s="421"/>
      <c r="R8233" s="16">
        <f t="shared" si="26"/>
        <v>576000</v>
      </c>
      <c r="S8233" s="421">
        <f t="shared" si="27"/>
        <v>30</v>
      </c>
      <c r="T8233" s="424" t="s">
        <v>14385</v>
      </c>
      <c r="U8233" s="424"/>
      <c r="V8233" s="425"/>
    </row>
    <row r="8234" spans="1:22" s="1" customFormat="1" ht="283.5" x14ac:dyDescent="0.3">
      <c r="A8234" s="16">
        <v>8229</v>
      </c>
      <c r="B8234" s="421" t="s">
        <v>18127</v>
      </c>
      <c r="C8234" s="421" t="s">
        <v>18128</v>
      </c>
      <c r="D8234" s="421" t="s">
        <v>18131</v>
      </c>
      <c r="E8234" s="421" t="s">
        <v>18132</v>
      </c>
      <c r="F8234" s="421"/>
      <c r="G8234" s="421" t="s">
        <v>9680</v>
      </c>
      <c r="H8234" s="422">
        <v>192000</v>
      </c>
      <c r="I8234" s="422">
        <v>10</v>
      </c>
      <c r="J8234" s="422">
        <v>192000</v>
      </c>
      <c r="K8234" s="421">
        <v>10</v>
      </c>
      <c r="L8234" s="423">
        <v>192000</v>
      </c>
      <c r="M8234" s="421">
        <v>10</v>
      </c>
      <c r="N8234" s="421"/>
      <c r="O8234" s="421"/>
      <c r="P8234" s="421"/>
      <c r="Q8234" s="421"/>
      <c r="R8234" s="16">
        <f t="shared" si="26"/>
        <v>576000</v>
      </c>
      <c r="S8234" s="421">
        <f t="shared" si="27"/>
        <v>30</v>
      </c>
      <c r="T8234" s="424" t="s">
        <v>14385</v>
      </c>
      <c r="U8234" s="424"/>
      <c r="V8234" s="425"/>
    </row>
    <row r="8235" spans="1:22" s="1" customFormat="1" ht="94.5" x14ac:dyDescent="0.3">
      <c r="A8235" s="16">
        <v>8230</v>
      </c>
      <c r="B8235" s="421" t="s">
        <v>18119</v>
      </c>
      <c r="C8235" s="421" t="s">
        <v>18104</v>
      </c>
      <c r="D8235" s="421" t="s">
        <v>18133</v>
      </c>
      <c r="E8235" s="421" t="s">
        <v>18134</v>
      </c>
      <c r="F8235" s="421"/>
      <c r="G8235" s="421" t="s">
        <v>9680</v>
      </c>
      <c r="H8235" s="422"/>
      <c r="I8235" s="422">
        <v>10</v>
      </c>
      <c r="J8235" s="422"/>
      <c r="K8235" s="421">
        <v>10</v>
      </c>
      <c r="L8235" s="423"/>
      <c r="M8235" s="421">
        <v>10</v>
      </c>
      <c r="N8235" s="421"/>
      <c r="O8235" s="421"/>
      <c r="P8235" s="421"/>
      <c r="Q8235" s="421"/>
      <c r="R8235" s="16">
        <f t="shared" si="26"/>
        <v>0</v>
      </c>
      <c r="S8235" s="421">
        <f t="shared" si="27"/>
        <v>30</v>
      </c>
      <c r="T8235" s="424" t="s">
        <v>14385</v>
      </c>
      <c r="U8235" s="424"/>
      <c r="V8235" s="425"/>
    </row>
    <row r="8236" spans="1:22" s="1" customFormat="1" ht="346.5" x14ac:dyDescent="0.3">
      <c r="A8236" s="16">
        <v>8231</v>
      </c>
      <c r="B8236" s="421" t="s">
        <v>18135</v>
      </c>
      <c r="C8236" s="421" t="s">
        <v>18104</v>
      </c>
      <c r="D8236" s="421" t="s">
        <v>18136</v>
      </c>
      <c r="E8236" s="421" t="s">
        <v>18137</v>
      </c>
      <c r="F8236" s="421"/>
      <c r="G8236" s="421" t="s">
        <v>9680</v>
      </c>
      <c r="H8236" s="422">
        <v>211200</v>
      </c>
      <c r="I8236" s="422">
        <v>10</v>
      </c>
      <c r="J8236" s="422">
        <v>211200</v>
      </c>
      <c r="K8236" s="421">
        <v>10</v>
      </c>
      <c r="L8236" s="423">
        <v>211200</v>
      </c>
      <c r="M8236" s="421">
        <v>10</v>
      </c>
      <c r="N8236" s="421"/>
      <c r="O8236" s="421"/>
      <c r="P8236" s="421"/>
      <c r="Q8236" s="421"/>
      <c r="R8236" s="16">
        <f t="shared" si="26"/>
        <v>633600</v>
      </c>
      <c r="S8236" s="421">
        <f t="shared" si="27"/>
        <v>30</v>
      </c>
      <c r="T8236" s="424" t="s">
        <v>14385</v>
      </c>
      <c r="U8236" s="424"/>
      <c r="V8236" s="425"/>
    </row>
    <row r="8237" spans="1:22" s="1" customFormat="1" ht="236.25" x14ac:dyDescent="0.3">
      <c r="A8237" s="16">
        <v>8232</v>
      </c>
      <c r="B8237" s="421" t="s">
        <v>18138</v>
      </c>
      <c r="C8237" s="421" t="s">
        <v>18104</v>
      </c>
      <c r="D8237" s="421" t="s">
        <v>18139</v>
      </c>
      <c r="E8237" s="421" t="s">
        <v>18140</v>
      </c>
      <c r="F8237" s="421"/>
      <c r="G8237" s="421" t="s">
        <v>9680</v>
      </c>
      <c r="H8237" s="422">
        <v>225000</v>
      </c>
      <c r="I8237" s="422">
        <v>10</v>
      </c>
      <c r="J8237" s="422">
        <v>225000</v>
      </c>
      <c r="K8237" s="421">
        <v>10</v>
      </c>
      <c r="L8237" s="423">
        <v>225000</v>
      </c>
      <c r="M8237" s="421">
        <v>10</v>
      </c>
      <c r="N8237" s="421"/>
      <c r="O8237" s="421"/>
      <c r="P8237" s="421"/>
      <c r="Q8237" s="421"/>
      <c r="R8237" s="16">
        <f t="shared" si="26"/>
        <v>675000</v>
      </c>
      <c r="S8237" s="421">
        <f t="shared" si="27"/>
        <v>30</v>
      </c>
      <c r="T8237" s="424" t="s">
        <v>14385</v>
      </c>
      <c r="U8237" s="424"/>
      <c r="V8237" s="425"/>
    </row>
    <row r="8238" spans="1:22" s="1" customFormat="1" ht="409.5" x14ac:dyDescent="0.3">
      <c r="A8238" s="16">
        <v>8233</v>
      </c>
      <c r="B8238" s="421" t="s">
        <v>14428</v>
      </c>
      <c r="C8238" s="421" t="s">
        <v>14429</v>
      </c>
      <c r="D8238" s="421" t="s">
        <v>14430</v>
      </c>
      <c r="E8238" s="421" t="s">
        <v>14431</v>
      </c>
      <c r="F8238" s="421"/>
      <c r="G8238" s="421" t="s">
        <v>9680</v>
      </c>
      <c r="H8238" s="422">
        <v>3200000</v>
      </c>
      <c r="I8238" s="422">
        <v>10</v>
      </c>
      <c r="J8238" s="422">
        <v>3200000</v>
      </c>
      <c r="K8238" s="421">
        <v>10</v>
      </c>
      <c r="L8238" s="423">
        <v>3200000</v>
      </c>
      <c r="M8238" s="421">
        <v>10</v>
      </c>
      <c r="N8238" s="421"/>
      <c r="O8238" s="421"/>
      <c r="P8238" s="421"/>
      <c r="Q8238" s="421"/>
      <c r="R8238" s="16">
        <f t="shared" si="26"/>
        <v>9600000</v>
      </c>
      <c r="S8238" s="421">
        <f t="shared" si="27"/>
        <v>30</v>
      </c>
      <c r="T8238" s="424" t="s">
        <v>14385</v>
      </c>
      <c r="U8238" s="424"/>
      <c r="V8238" s="425"/>
    </row>
    <row r="8239" spans="1:22" s="1" customFormat="1" ht="173.25" x14ac:dyDescent="0.3">
      <c r="A8239" s="16">
        <v>8234</v>
      </c>
      <c r="B8239" s="421" t="s">
        <v>18141</v>
      </c>
      <c r="C8239" s="421" t="s">
        <v>18108</v>
      </c>
      <c r="D8239" s="421" t="s">
        <v>18142</v>
      </c>
      <c r="E8239" s="421" t="s">
        <v>18143</v>
      </c>
      <c r="F8239" s="421"/>
      <c r="G8239" s="421" t="s">
        <v>9680</v>
      </c>
      <c r="H8239" s="422">
        <v>84262.5</v>
      </c>
      <c r="I8239" s="422">
        <v>10</v>
      </c>
      <c r="J8239" s="422">
        <v>84262.5</v>
      </c>
      <c r="K8239" s="421">
        <v>10</v>
      </c>
      <c r="L8239" s="423">
        <v>84262.5</v>
      </c>
      <c r="M8239" s="421">
        <v>10</v>
      </c>
      <c r="N8239" s="421"/>
      <c r="O8239" s="421"/>
      <c r="P8239" s="421"/>
      <c r="Q8239" s="421"/>
      <c r="R8239" s="16">
        <f t="shared" si="26"/>
        <v>252787.5</v>
      </c>
      <c r="S8239" s="421">
        <f t="shared" si="27"/>
        <v>30</v>
      </c>
      <c r="T8239" s="424" t="s">
        <v>14385</v>
      </c>
      <c r="U8239" s="424"/>
      <c r="V8239" s="425"/>
    </row>
    <row r="8240" spans="1:22" s="1" customFormat="1" ht="110.25" x14ac:dyDescent="0.3">
      <c r="A8240" s="16">
        <v>8235</v>
      </c>
      <c r="B8240" s="421" t="s">
        <v>18144</v>
      </c>
      <c r="C8240" s="421" t="s">
        <v>18108</v>
      </c>
      <c r="D8240" s="421" t="s">
        <v>18145</v>
      </c>
      <c r="E8240" s="421" t="s">
        <v>18146</v>
      </c>
      <c r="F8240" s="421"/>
      <c r="G8240" s="421" t="s">
        <v>9680</v>
      </c>
      <c r="H8240" s="422">
        <v>58449</v>
      </c>
      <c r="I8240" s="422">
        <v>10</v>
      </c>
      <c r="J8240" s="422">
        <v>58449</v>
      </c>
      <c r="K8240" s="421">
        <v>10</v>
      </c>
      <c r="L8240" s="423">
        <v>58449</v>
      </c>
      <c r="M8240" s="421">
        <v>10</v>
      </c>
      <c r="N8240" s="421"/>
      <c r="O8240" s="421"/>
      <c r="P8240" s="421"/>
      <c r="Q8240" s="421"/>
      <c r="R8240" s="16">
        <f t="shared" ref="R8240:R8303" si="28">H8240+J8240+L8240+N8240+P8240</f>
        <v>175347</v>
      </c>
      <c r="S8240" s="421">
        <f t="shared" ref="S8240:S8282" si="29">I8240+K8240+M8240+O8240+Q8240</f>
        <v>30</v>
      </c>
      <c r="T8240" s="424" t="s">
        <v>14385</v>
      </c>
      <c r="U8240" s="424"/>
      <c r="V8240" s="425"/>
    </row>
    <row r="8241" spans="1:22" s="1" customFormat="1" ht="267.75" x14ac:dyDescent="0.3">
      <c r="A8241" s="16">
        <v>8236</v>
      </c>
      <c r="B8241" s="421" t="s">
        <v>18147</v>
      </c>
      <c r="C8241" s="421" t="s">
        <v>18108</v>
      </c>
      <c r="D8241" s="421" t="s">
        <v>18148</v>
      </c>
      <c r="E8241" s="421" t="s">
        <v>18149</v>
      </c>
      <c r="F8241" s="421"/>
      <c r="G8241" s="421" t="s">
        <v>9680</v>
      </c>
      <c r="H8241" s="422">
        <v>163350</v>
      </c>
      <c r="I8241" s="422">
        <v>10</v>
      </c>
      <c r="J8241" s="422">
        <v>163350</v>
      </c>
      <c r="K8241" s="421">
        <v>10</v>
      </c>
      <c r="L8241" s="423">
        <v>163350</v>
      </c>
      <c r="M8241" s="421">
        <v>10</v>
      </c>
      <c r="N8241" s="421"/>
      <c r="O8241" s="421"/>
      <c r="P8241" s="421"/>
      <c r="Q8241" s="421"/>
      <c r="R8241" s="16">
        <f t="shared" si="28"/>
        <v>490050</v>
      </c>
      <c r="S8241" s="421">
        <f t="shared" si="29"/>
        <v>30</v>
      </c>
      <c r="T8241" s="424" t="s">
        <v>14385</v>
      </c>
      <c r="U8241" s="424"/>
      <c r="V8241" s="425"/>
    </row>
    <row r="8242" spans="1:22" s="1" customFormat="1" ht="126" x14ac:dyDescent="0.3">
      <c r="A8242" s="16">
        <v>8237</v>
      </c>
      <c r="B8242" s="421" t="s">
        <v>18150</v>
      </c>
      <c r="C8242" s="421" t="s">
        <v>18108</v>
      </c>
      <c r="D8242" s="421" t="s">
        <v>18151</v>
      </c>
      <c r="E8242" s="421" t="s">
        <v>18152</v>
      </c>
      <c r="F8242" s="421"/>
      <c r="G8242" s="421" t="s">
        <v>9680</v>
      </c>
      <c r="H8242" s="422">
        <v>64186</v>
      </c>
      <c r="I8242" s="422">
        <v>10</v>
      </c>
      <c r="J8242" s="422">
        <v>64186</v>
      </c>
      <c r="K8242" s="421">
        <v>10</v>
      </c>
      <c r="L8242" s="423">
        <v>64186</v>
      </c>
      <c r="M8242" s="421">
        <v>10</v>
      </c>
      <c r="N8242" s="421"/>
      <c r="O8242" s="421"/>
      <c r="P8242" s="421"/>
      <c r="Q8242" s="421"/>
      <c r="R8242" s="16">
        <f t="shared" si="28"/>
        <v>192558</v>
      </c>
      <c r="S8242" s="421">
        <f t="shared" si="29"/>
        <v>30</v>
      </c>
      <c r="T8242" s="424" t="s">
        <v>14385</v>
      </c>
      <c r="U8242" s="424"/>
      <c r="V8242" s="425"/>
    </row>
    <row r="8243" spans="1:22" s="1" customFormat="1" ht="126" x14ac:dyDescent="0.3">
      <c r="A8243" s="16">
        <v>8238</v>
      </c>
      <c r="B8243" s="421" t="s">
        <v>18150</v>
      </c>
      <c r="C8243" s="421" t="s">
        <v>18108</v>
      </c>
      <c r="D8243" s="421" t="s">
        <v>18153</v>
      </c>
      <c r="E8243" s="421" t="s">
        <v>18154</v>
      </c>
      <c r="F8243" s="421"/>
      <c r="G8243" s="421" t="s">
        <v>9680</v>
      </c>
      <c r="H8243" s="422">
        <v>64186</v>
      </c>
      <c r="I8243" s="422">
        <v>10</v>
      </c>
      <c r="J8243" s="422">
        <v>64186</v>
      </c>
      <c r="K8243" s="421">
        <v>10</v>
      </c>
      <c r="L8243" s="423">
        <v>64186</v>
      </c>
      <c r="M8243" s="421">
        <v>10</v>
      </c>
      <c r="N8243" s="421"/>
      <c r="O8243" s="421"/>
      <c r="P8243" s="421"/>
      <c r="Q8243" s="421"/>
      <c r="R8243" s="16">
        <f t="shared" si="28"/>
        <v>192558</v>
      </c>
      <c r="S8243" s="421">
        <f t="shared" si="29"/>
        <v>30</v>
      </c>
      <c r="T8243" s="424" t="s">
        <v>14385</v>
      </c>
      <c r="U8243" s="424"/>
      <c r="V8243" s="425"/>
    </row>
    <row r="8244" spans="1:22" s="1" customFormat="1" ht="94.5" x14ac:dyDescent="0.3">
      <c r="A8244" s="16">
        <v>8239</v>
      </c>
      <c r="B8244" s="421" t="s">
        <v>18155</v>
      </c>
      <c r="C8244" s="421" t="s">
        <v>18108</v>
      </c>
      <c r="D8244" s="421" t="s">
        <v>18156</v>
      </c>
      <c r="E8244" s="421" t="s">
        <v>18157</v>
      </c>
      <c r="F8244" s="421"/>
      <c r="G8244" s="421" t="s">
        <v>9680</v>
      </c>
      <c r="H8244" s="422">
        <v>288000</v>
      </c>
      <c r="I8244" s="422">
        <v>10</v>
      </c>
      <c r="J8244" s="422">
        <v>288000</v>
      </c>
      <c r="K8244" s="421">
        <v>10</v>
      </c>
      <c r="L8244" s="423">
        <v>288000</v>
      </c>
      <c r="M8244" s="421">
        <v>10</v>
      </c>
      <c r="N8244" s="421"/>
      <c r="O8244" s="421"/>
      <c r="P8244" s="421"/>
      <c r="Q8244" s="421"/>
      <c r="R8244" s="16">
        <f t="shared" si="28"/>
        <v>864000</v>
      </c>
      <c r="S8244" s="421">
        <f t="shared" si="29"/>
        <v>30</v>
      </c>
      <c r="T8244" s="424" t="s">
        <v>14385</v>
      </c>
      <c r="U8244" s="424"/>
      <c r="V8244" s="425"/>
    </row>
    <row r="8245" spans="1:22" s="1" customFormat="1" ht="126" x14ac:dyDescent="0.3">
      <c r="A8245" s="16">
        <v>8240</v>
      </c>
      <c r="B8245" s="421" t="s">
        <v>18155</v>
      </c>
      <c r="C8245" s="421" t="s">
        <v>18108</v>
      </c>
      <c r="D8245" s="421" t="s">
        <v>18158</v>
      </c>
      <c r="E8245" s="421" t="s">
        <v>18157</v>
      </c>
      <c r="F8245" s="421"/>
      <c r="G8245" s="421" t="s">
        <v>9680</v>
      </c>
      <c r="H8245" s="422">
        <v>115200</v>
      </c>
      <c r="I8245" s="422">
        <v>10</v>
      </c>
      <c r="J8245" s="422">
        <v>115200</v>
      </c>
      <c r="K8245" s="421">
        <v>10</v>
      </c>
      <c r="L8245" s="423">
        <v>115200</v>
      </c>
      <c r="M8245" s="421">
        <v>10</v>
      </c>
      <c r="N8245" s="421"/>
      <c r="O8245" s="421"/>
      <c r="P8245" s="421"/>
      <c r="Q8245" s="421"/>
      <c r="R8245" s="16">
        <f t="shared" si="28"/>
        <v>345600</v>
      </c>
      <c r="S8245" s="421">
        <f t="shared" si="29"/>
        <v>30</v>
      </c>
      <c r="T8245" s="424" t="s">
        <v>14385</v>
      </c>
      <c r="U8245" s="424"/>
      <c r="V8245" s="425"/>
    </row>
    <row r="8246" spans="1:22" s="1" customFormat="1" ht="126" x14ac:dyDescent="0.3">
      <c r="A8246" s="16">
        <v>8241</v>
      </c>
      <c r="B8246" s="421" t="s">
        <v>18155</v>
      </c>
      <c r="C8246" s="421" t="s">
        <v>18108</v>
      </c>
      <c r="D8246" s="421" t="s">
        <v>18159</v>
      </c>
      <c r="E8246" s="421" t="s">
        <v>18160</v>
      </c>
      <c r="F8246" s="421"/>
      <c r="G8246" s="421" t="s">
        <v>9680</v>
      </c>
      <c r="H8246" s="422">
        <v>153600</v>
      </c>
      <c r="I8246" s="422">
        <v>10</v>
      </c>
      <c r="J8246" s="422">
        <v>153600</v>
      </c>
      <c r="K8246" s="421">
        <v>10</v>
      </c>
      <c r="L8246" s="423">
        <v>153600</v>
      </c>
      <c r="M8246" s="421">
        <v>10</v>
      </c>
      <c r="N8246" s="421"/>
      <c r="O8246" s="421"/>
      <c r="P8246" s="421"/>
      <c r="Q8246" s="421"/>
      <c r="R8246" s="16">
        <f t="shared" si="28"/>
        <v>460800</v>
      </c>
      <c r="S8246" s="421">
        <f t="shared" si="29"/>
        <v>30</v>
      </c>
      <c r="T8246" s="424" t="s">
        <v>14385</v>
      </c>
      <c r="U8246" s="424"/>
      <c r="V8246" s="425"/>
    </row>
    <row r="8247" spans="1:22" s="1" customFormat="1" ht="157.5" x14ac:dyDescent="0.3">
      <c r="A8247" s="16">
        <v>8242</v>
      </c>
      <c r="B8247" s="421" t="s">
        <v>18161</v>
      </c>
      <c r="C8247" s="421" t="s">
        <v>18104</v>
      </c>
      <c r="D8247" s="421" t="s">
        <v>18162</v>
      </c>
      <c r="E8247" s="421" t="s">
        <v>18163</v>
      </c>
      <c r="F8247" s="421"/>
      <c r="G8247" s="421" t="s">
        <v>9680</v>
      </c>
      <c r="H8247" s="422">
        <v>96000</v>
      </c>
      <c r="I8247" s="422">
        <v>10</v>
      </c>
      <c r="J8247" s="422">
        <v>96000</v>
      </c>
      <c r="K8247" s="421">
        <v>10</v>
      </c>
      <c r="L8247" s="423">
        <v>96000</v>
      </c>
      <c r="M8247" s="421">
        <v>10</v>
      </c>
      <c r="N8247" s="421"/>
      <c r="O8247" s="421"/>
      <c r="P8247" s="421"/>
      <c r="Q8247" s="421"/>
      <c r="R8247" s="16">
        <f t="shared" si="28"/>
        <v>288000</v>
      </c>
      <c r="S8247" s="421">
        <f t="shared" si="29"/>
        <v>30</v>
      </c>
      <c r="T8247" s="424" t="s">
        <v>14385</v>
      </c>
      <c r="U8247" s="424"/>
      <c r="V8247" s="425"/>
    </row>
    <row r="8248" spans="1:22" s="1" customFormat="1" ht="126" x14ac:dyDescent="0.3">
      <c r="A8248" s="16">
        <v>8243</v>
      </c>
      <c r="B8248" s="421" t="s">
        <v>18155</v>
      </c>
      <c r="C8248" s="421" t="s">
        <v>18108</v>
      </c>
      <c r="D8248" s="421" t="s">
        <v>18164</v>
      </c>
      <c r="E8248" s="421" t="s">
        <v>18165</v>
      </c>
      <c r="F8248" s="421"/>
      <c r="G8248" s="421" t="s">
        <v>9680</v>
      </c>
      <c r="H8248" s="422">
        <v>53861</v>
      </c>
      <c r="I8248" s="422">
        <v>10</v>
      </c>
      <c r="J8248" s="422">
        <v>53861</v>
      </c>
      <c r="K8248" s="421">
        <v>10</v>
      </c>
      <c r="L8248" s="423">
        <v>53861</v>
      </c>
      <c r="M8248" s="421">
        <v>10</v>
      </c>
      <c r="N8248" s="421"/>
      <c r="O8248" s="421"/>
      <c r="P8248" s="421"/>
      <c r="Q8248" s="421"/>
      <c r="R8248" s="16">
        <f t="shared" si="28"/>
        <v>161583</v>
      </c>
      <c r="S8248" s="421">
        <f t="shared" si="29"/>
        <v>30</v>
      </c>
      <c r="T8248" s="424" t="s">
        <v>14385</v>
      </c>
      <c r="U8248" s="424"/>
      <c r="V8248" s="425"/>
    </row>
    <row r="8249" spans="1:22" s="1" customFormat="1" ht="126" x14ac:dyDescent="0.3">
      <c r="A8249" s="16">
        <v>8244</v>
      </c>
      <c r="B8249" s="421" t="s">
        <v>18155</v>
      </c>
      <c r="C8249" s="421" t="s">
        <v>18166</v>
      </c>
      <c r="D8249" s="421" t="s">
        <v>18167</v>
      </c>
      <c r="E8249" s="421" t="s">
        <v>18168</v>
      </c>
      <c r="F8249" s="421"/>
      <c r="G8249" s="421" t="s">
        <v>9680</v>
      </c>
      <c r="H8249" s="422">
        <v>47398</v>
      </c>
      <c r="I8249" s="422">
        <v>10</v>
      </c>
      <c r="J8249" s="422">
        <v>47398</v>
      </c>
      <c r="K8249" s="421">
        <v>10</v>
      </c>
      <c r="L8249" s="423">
        <v>47398</v>
      </c>
      <c r="M8249" s="421">
        <v>10</v>
      </c>
      <c r="N8249" s="421"/>
      <c r="O8249" s="421"/>
      <c r="P8249" s="421"/>
      <c r="Q8249" s="421"/>
      <c r="R8249" s="16">
        <f t="shared" si="28"/>
        <v>142194</v>
      </c>
      <c r="S8249" s="421">
        <f t="shared" si="29"/>
        <v>30</v>
      </c>
      <c r="T8249" s="424" t="s">
        <v>14385</v>
      </c>
      <c r="U8249" s="424"/>
      <c r="V8249" s="425"/>
    </row>
    <row r="8250" spans="1:22" s="1" customFormat="1" ht="126" x14ac:dyDescent="0.3">
      <c r="A8250" s="16">
        <v>8245</v>
      </c>
      <c r="B8250" s="421" t="s">
        <v>18155</v>
      </c>
      <c r="C8250" s="421" t="s">
        <v>18169</v>
      </c>
      <c r="D8250" s="421" t="s">
        <v>18170</v>
      </c>
      <c r="E8250" s="421" t="s">
        <v>18171</v>
      </c>
      <c r="F8250" s="421"/>
      <c r="G8250" s="421" t="s">
        <v>9680</v>
      </c>
      <c r="H8250" s="422">
        <v>114400</v>
      </c>
      <c r="I8250" s="422">
        <v>10</v>
      </c>
      <c r="J8250" s="422">
        <v>114400</v>
      </c>
      <c r="K8250" s="421">
        <v>10</v>
      </c>
      <c r="L8250" s="423">
        <v>114400</v>
      </c>
      <c r="M8250" s="421">
        <v>10</v>
      </c>
      <c r="N8250" s="421"/>
      <c r="O8250" s="421"/>
      <c r="P8250" s="421"/>
      <c r="Q8250" s="421"/>
      <c r="R8250" s="16">
        <f t="shared" si="28"/>
        <v>343200</v>
      </c>
      <c r="S8250" s="421">
        <f t="shared" si="29"/>
        <v>30</v>
      </c>
      <c r="T8250" s="424" t="s">
        <v>14385</v>
      </c>
      <c r="U8250" s="424"/>
      <c r="V8250" s="425"/>
    </row>
    <row r="8251" spans="1:22" s="1" customFormat="1" ht="189" x14ac:dyDescent="0.3">
      <c r="A8251" s="16">
        <v>8246</v>
      </c>
      <c r="B8251" s="421" t="s">
        <v>18172</v>
      </c>
      <c r="C8251" s="421" t="s">
        <v>18173</v>
      </c>
      <c r="D8251" s="421" t="s">
        <v>18174</v>
      </c>
      <c r="E8251" s="421" t="s">
        <v>18175</v>
      </c>
      <c r="F8251" s="421"/>
      <c r="G8251" s="421" t="s">
        <v>9680</v>
      </c>
      <c r="H8251" s="422">
        <v>264401</v>
      </c>
      <c r="I8251" s="422">
        <v>10</v>
      </c>
      <c r="J8251" s="422">
        <v>264401</v>
      </c>
      <c r="K8251" s="421">
        <v>10</v>
      </c>
      <c r="L8251" s="423">
        <v>264401</v>
      </c>
      <c r="M8251" s="421">
        <v>10</v>
      </c>
      <c r="N8251" s="421"/>
      <c r="O8251" s="421"/>
      <c r="P8251" s="421"/>
      <c r="Q8251" s="421"/>
      <c r="R8251" s="16">
        <f t="shared" si="28"/>
        <v>793203</v>
      </c>
      <c r="S8251" s="421">
        <f t="shared" si="29"/>
        <v>30</v>
      </c>
      <c r="T8251" s="424" t="s">
        <v>14385</v>
      </c>
      <c r="U8251" s="424"/>
      <c r="V8251" s="425"/>
    </row>
    <row r="8252" spans="1:22" s="1" customFormat="1" ht="189" x14ac:dyDescent="0.3">
      <c r="A8252" s="16">
        <v>8247</v>
      </c>
      <c r="B8252" s="421" t="s">
        <v>18172</v>
      </c>
      <c r="C8252" s="421" t="s">
        <v>18173</v>
      </c>
      <c r="D8252" s="421" t="s">
        <v>18176</v>
      </c>
      <c r="E8252" s="421" t="s">
        <v>18177</v>
      </c>
      <c r="F8252" s="421"/>
      <c r="G8252" s="421" t="s">
        <v>9680</v>
      </c>
      <c r="H8252" s="422">
        <v>264401</v>
      </c>
      <c r="I8252" s="422">
        <v>10</v>
      </c>
      <c r="J8252" s="422">
        <v>264401</v>
      </c>
      <c r="K8252" s="421">
        <v>10</v>
      </c>
      <c r="L8252" s="423">
        <v>264401</v>
      </c>
      <c r="M8252" s="421">
        <v>10</v>
      </c>
      <c r="N8252" s="421"/>
      <c r="O8252" s="421"/>
      <c r="P8252" s="421"/>
      <c r="Q8252" s="421"/>
      <c r="R8252" s="16">
        <f t="shared" si="28"/>
        <v>793203</v>
      </c>
      <c r="S8252" s="421">
        <f t="shared" si="29"/>
        <v>30</v>
      </c>
      <c r="T8252" s="424" t="s">
        <v>14385</v>
      </c>
      <c r="U8252" s="424"/>
      <c r="V8252" s="425"/>
    </row>
    <row r="8253" spans="1:22" s="1" customFormat="1" ht="189" x14ac:dyDescent="0.3">
      <c r="A8253" s="16">
        <v>8248</v>
      </c>
      <c r="B8253" s="421" t="s">
        <v>18178</v>
      </c>
      <c r="C8253" s="421" t="s">
        <v>18179</v>
      </c>
      <c r="D8253" s="421" t="s">
        <v>18180</v>
      </c>
      <c r="E8253" s="421" t="s">
        <v>18181</v>
      </c>
      <c r="F8253" s="421"/>
      <c r="G8253" s="421" t="s">
        <v>9680</v>
      </c>
      <c r="H8253" s="422">
        <v>18000</v>
      </c>
      <c r="I8253" s="422">
        <v>10</v>
      </c>
      <c r="J8253" s="422">
        <v>18000</v>
      </c>
      <c r="K8253" s="421">
        <v>10</v>
      </c>
      <c r="L8253" s="423">
        <v>18000</v>
      </c>
      <c r="M8253" s="421">
        <v>10</v>
      </c>
      <c r="N8253" s="421"/>
      <c r="O8253" s="421"/>
      <c r="P8253" s="421"/>
      <c r="Q8253" s="421"/>
      <c r="R8253" s="16">
        <f t="shared" si="28"/>
        <v>54000</v>
      </c>
      <c r="S8253" s="421">
        <f t="shared" si="29"/>
        <v>30</v>
      </c>
      <c r="T8253" s="424" t="s">
        <v>14385</v>
      </c>
      <c r="U8253" s="424"/>
      <c r="V8253" s="425"/>
    </row>
    <row r="8254" spans="1:22" s="1" customFormat="1" ht="141.75" x14ac:dyDescent="0.3">
      <c r="A8254" s="16">
        <v>8249</v>
      </c>
      <c r="B8254" s="421" t="s">
        <v>1193</v>
      </c>
      <c r="C8254" s="421" t="s">
        <v>18108</v>
      </c>
      <c r="D8254" s="421" t="s">
        <v>18182</v>
      </c>
      <c r="E8254" s="421" t="s">
        <v>18183</v>
      </c>
      <c r="F8254" s="421"/>
      <c r="G8254" s="421" t="s">
        <v>9680</v>
      </c>
      <c r="H8254" s="422">
        <v>105600</v>
      </c>
      <c r="I8254" s="422">
        <v>10</v>
      </c>
      <c r="J8254" s="422">
        <v>105600</v>
      </c>
      <c r="K8254" s="421">
        <v>10</v>
      </c>
      <c r="L8254" s="423">
        <v>105600</v>
      </c>
      <c r="M8254" s="421">
        <v>10</v>
      </c>
      <c r="N8254" s="421"/>
      <c r="O8254" s="421"/>
      <c r="P8254" s="421"/>
      <c r="Q8254" s="421"/>
      <c r="R8254" s="16">
        <f t="shared" si="28"/>
        <v>316800</v>
      </c>
      <c r="S8254" s="421">
        <f t="shared" si="29"/>
        <v>30</v>
      </c>
      <c r="T8254" s="424" t="s">
        <v>14385</v>
      </c>
      <c r="U8254" s="424"/>
      <c r="V8254" s="425"/>
    </row>
    <row r="8255" spans="1:22" s="1" customFormat="1" ht="204.75" x14ac:dyDescent="0.3">
      <c r="A8255" s="16">
        <v>8250</v>
      </c>
      <c r="B8255" s="421" t="s">
        <v>18184</v>
      </c>
      <c r="C8255" s="421" t="s">
        <v>18108</v>
      </c>
      <c r="D8255" s="421" t="s">
        <v>18185</v>
      </c>
      <c r="E8255" s="421" t="s">
        <v>18186</v>
      </c>
      <c r="F8255" s="421"/>
      <c r="G8255" s="421" t="s">
        <v>9680</v>
      </c>
      <c r="H8255" s="422">
        <v>158400</v>
      </c>
      <c r="I8255" s="422">
        <v>10</v>
      </c>
      <c r="J8255" s="422">
        <v>158400</v>
      </c>
      <c r="K8255" s="421">
        <v>10</v>
      </c>
      <c r="L8255" s="423">
        <v>158400</v>
      </c>
      <c r="M8255" s="421">
        <v>10</v>
      </c>
      <c r="N8255" s="421"/>
      <c r="O8255" s="421"/>
      <c r="P8255" s="421"/>
      <c r="Q8255" s="421"/>
      <c r="R8255" s="16">
        <f t="shared" si="28"/>
        <v>475200</v>
      </c>
      <c r="S8255" s="421">
        <f t="shared" si="29"/>
        <v>30</v>
      </c>
      <c r="T8255" s="424" t="s">
        <v>14385</v>
      </c>
      <c r="U8255" s="424"/>
      <c r="V8255" s="425"/>
    </row>
    <row r="8256" spans="1:22" s="1" customFormat="1" ht="173.25" x14ac:dyDescent="0.3">
      <c r="A8256" s="16">
        <v>8251</v>
      </c>
      <c r="B8256" s="421" t="s">
        <v>1193</v>
      </c>
      <c r="C8256" s="421" t="s">
        <v>18108</v>
      </c>
      <c r="D8256" s="421" t="s">
        <v>18187</v>
      </c>
      <c r="E8256" s="421" t="s">
        <v>18188</v>
      </c>
      <c r="F8256" s="421"/>
      <c r="G8256" s="421" t="s">
        <v>9680</v>
      </c>
      <c r="H8256" s="422">
        <v>230400</v>
      </c>
      <c r="I8256" s="422">
        <v>10</v>
      </c>
      <c r="J8256" s="422">
        <v>230400</v>
      </c>
      <c r="K8256" s="421">
        <v>10</v>
      </c>
      <c r="L8256" s="423">
        <v>230400</v>
      </c>
      <c r="M8256" s="421">
        <v>10</v>
      </c>
      <c r="N8256" s="421"/>
      <c r="O8256" s="421"/>
      <c r="P8256" s="421"/>
      <c r="Q8256" s="421"/>
      <c r="R8256" s="16">
        <f t="shared" si="28"/>
        <v>691200</v>
      </c>
      <c r="S8256" s="421">
        <f t="shared" si="29"/>
        <v>30</v>
      </c>
      <c r="T8256" s="424" t="s">
        <v>14385</v>
      </c>
      <c r="U8256" s="424"/>
      <c r="V8256" s="425"/>
    </row>
    <row r="8257" spans="1:22" s="1" customFormat="1" ht="173.25" x14ac:dyDescent="0.3">
      <c r="A8257" s="16">
        <v>8252</v>
      </c>
      <c r="B8257" s="421" t="s">
        <v>18189</v>
      </c>
      <c r="C8257" s="421" t="s">
        <v>18190</v>
      </c>
      <c r="D8257" s="421" t="s">
        <v>18191</v>
      </c>
      <c r="E8257" s="421" t="s">
        <v>18192</v>
      </c>
      <c r="F8257" s="421"/>
      <c r="G8257" s="421" t="s">
        <v>9680</v>
      </c>
      <c r="H8257" s="422">
        <v>24480</v>
      </c>
      <c r="I8257" s="422">
        <v>10</v>
      </c>
      <c r="J8257" s="422">
        <v>24480</v>
      </c>
      <c r="K8257" s="421">
        <v>10</v>
      </c>
      <c r="L8257" s="423">
        <v>24480</v>
      </c>
      <c r="M8257" s="421">
        <v>10</v>
      </c>
      <c r="N8257" s="421"/>
      <c r="O8257" s="421"/>
      <c r="P8257" s="421"/>
      <c r="Q8257" s="421"/>
      <c r="R8257" s="16">
        <f t="shared" si="28"/>
        <v>73440</v>
      </c>
      <c r="S8257" s="421">
        <f t="shared" si="29"/>
        <v>30</v>
      </c>
      <c r="T8257" s="424" t="s">
        <v>14385</v>
      </c>
      <c r="U8257" s="424"/>
      <c r="V8257" s="425"/>
    </row>
    <row r="8258" spans="1:22" s="1" customFormat="1" ht="173.25" x14ac:dyDescent="0.3">
      <c r="A8258" s="16">
        <v>8253</v>
      </c>
      <c r="B8258" s="421" t="s">
        <v>18189</v>
      </c>
      <c r="C8258" s="421" t="s">
        <v>18190</v>
      </c>
      <c r="D8258" s="421" t="s">
        <v>18193</v>
      </c>
      <c r="E8258" s="421" t="s">
        <v>18194</v>
      </c>
      <c r="F8258" s="421"/>
      <c r="G8258" s="421" t="s">
        <v>9680</v>
      </c>
      <c r="H8258" s="422">
        <v>14400</v>
      </c>
      <c r="I8258" s="422">
        <v>10</v>
      </c>
      <c r="J8258" s="422">
        <v>14400</v>
      </c>
      <c r="K8258" s="421">
        <v>10</v>
      </c>
      <c r="L8258" s="423">
        <v>14400</v>
      </c>
      <c r="M8258" s="421">
        <v>10</v>
      </c>
      <c r="N8258" s="421"/>
      <c r="O8258" s="421"/>
      <c r="P8258" s="421"/>
      <c r="Q8258" s="421"/>
      <c r="R8258" s="16">
        <f t="shared" si="28"/>
        <v>43200</v>
      </c>
      <c r="S8258" s="421">
        <f t="shared" si="29"/>
        <v>30</v>
      </c>
      <c r="T8258" s="424" t="s">
        <v>14385</v>
      </c>
      <c r="U8258" s="424"/>
      <c r="V8258" s="425"/>
    </row>
    <row r="8259" spans="1:22" s="1" customFormat="1" ht="173.25" x14ac:dyDescent="0.3">
      <c r="A8259" s="16">
        <v>8254</v>
      </c>
      <c r="B8259" s="421" t="s">
        <v>18189</v>
      </c>
      <c r="C8259" s="421" t="s">
        <v>18190</v>
      </c>
      <c r="D8259" s="421" t="s">
        <v>18195</v>
      </c>
      <c r="E8259" s="421" t="s">
        <v>18196</v>
      </c>
      <c r="F8259" s="421"/>
      <c r="G8259" s="421" t="s">
        <v>9680</v>
      </c>
      <c r="H8259" s="422">
        <v>14400</v>
      </c>
      <c r="I8259" s="422">
        <v>10</v>
      </c>
      <c r="J8259" s="422">
        <v>14400</v>
      </c>
      <c r="K8259" s="421">
        <v>10</v>
      </c>
      <c r="L8259" s="423">
        <v>14400</v>
      </c>
      <c r="M8259" s="421">
        <v>10</v>
      </c>
      <c r="N8259" s="421"/>
      <c r="O8259" s="421"/>
      <c r="P8259" s="421"/>
      <c r="Q8259" s="421"/>
      <c r="R8259" s="16">
        <f t="shared" si="28"/>
        <v>43200</v>
      </c>
      <c r="S8259" s="421">
        <f t="shared" si="29"/>
        <v>30</v>
      </c>
      <c r="T8259" s="424" t="s">
        <v>14385</v>
      </c>
      <c r="U8259" s="424"/>
      <c r="V8259" s="425"/>
    </row>
    <row r="8260" spans="1:22" s="1" customFormat="1" ht="173.25" x14ac:dyDescent="0.3">
      <c r="A8260" s="16">
        <v>8255</v>
      </c>
      <c r="B8260" s="421" t="s">
        <v>18189</v>
      </c>
      <c r="C8260" s="421" t="s">
        <v>18190</v>
      </c>
      <c r="D8260" s="421" t="s">
        <v>18197</v>
      </c>
      <c r="E8260" s="421" t="s">
        <v>18198</v>
      </c>
      <c r="F8260" s="421"/>
      <c r="G8260" s="421" t="s">
        <v>9680</v>
      </c>
      <c r="H8260" s="422">
        <v>14400</v>
      </c>
      <c r="I8260" s="422">
        <v>10</v>
      </c>
      <c r="J8260" s="422">
        <v>14400</v>
      </c>
      <c r="K8260" s="421">
        <v>10</v>
      </c>
      <c r="L8260" s="423">
        <v>14400</v>
      </c>
      <c r="M8260" s="421">
        <v>10</v>
      </c>
      <c r="N8260" s="421"/>
      <c r="O8260" s="421"/>
      <c r="P8260" s="421"/>
      <c r="Q8260" s="421"/>
      <c r="R8260" s="16">
        <f t="shared" si="28"/>
        <v>43200</v>
      </c>
      <c r="S8260" s="421">
        <f t="shared" si="29"/>
        <v>30</v>
      </c>
      <c r="T8260" s="424" t="s">
        <v>14385</v>
      </c>
      <c r="U8260" s="424"/>
      <c r="V8260" s="425"/>
    </row>
    <row r="8261" spans="1:22" s="1" customFormat="1" ht="173.25" x14ac:dyDescent="0.3">
      <c r="A8261" s="16">
        <v>8256</v>
      </c>
      <c r="B8261" s="421" t="s">
        <v>18189</v>
      </c>
      <c r="C8261" s="421" t="s">
        <v>18190</v>
      </c>
      <c r="D8261" s="421" t="s">
        <v>18199</v>
      </c>
      <c r="E8261" s="421" t="s">
        <v>18200</v>
      </c>
      <c r="F8261" s="421"/>
      <c r="G8261" s="421" t="s">
        <v>9680</v>
      </c>
      <c r="H8261" s="422">
        <v>14400</v>
      </c>
      <c r="I8261" s="422">
        <v>10</v>
      </c>
      <c r="J8261" s="422">
        <v>14400</v>
      </c>
      <c r="K8261" s="421">
        <v>10</v>
      </c>
      <c r="L8261" s="423">
        <v>14400</v>
      </c>
      <c r="M8261" s="421">
        <v>10</v>
      </c>
      <c r="N8261" s="421"/>
      <c r="O8261" s="421"/>
      <c r="P8261" s="421"/>
      <c r="Q8261" s="421"/>
      <c r="R8261" s="16">
        <f t="shared" si="28"/>
        <v>43200</v>
      </c>
      <c r="S8261" s="421">
        <f t="shared" si="29"/>
        <v>30</v>
      </c>
      <c r="T8261" s="424" t="s">
        <v>14385</v>
      </c>
      <c r="U8261" s="424"/>
      <c r="V8261" s="425"/>
    </row>
    <row r="8262" spans="1:22" s="1" customFormat="1" ht="157.5" x14ac:dyDescent="0.3">
      <c r="A8262" s="16">
        <v>8257</v>
      </c>
      <c r="B8262" s="421" t="s">
        <v>18201</v>
      </c>
      <c r="C8262" s="421" t="s">
        <v>18190</v>
      </c>
      <c r="D8262" s="421" t="s">
        <v>18202</v>
      </c>
      <c r="E8262" s="421" t="s">
        <v>18203</v>
      </c>
      <c r="F8262" s="421"/>
      <c r="G8262" s="421" t="s">
        <v>9680</v>
      </c>
      <c r="H8262" s="422">
        <v>132000</v>
      </c>
      <c r="I8262" s="422">
        <v>10</v>
      </c>
      <c r="J8262" s="422">
        <v>132000</v>
      </c>
      <c r="K8262" s="421">
        <v>10</v>
      </c>
      <c r="L8262" s="423">
        <v>132000</v>
      </c>
      <c r="M8262" s="421">
        <v>10</v>
      </c>
      <c r="N8262" s="421"/>
      <c r="O8262" s="421"/>
      <c r="P8262" s="421"/>
      <c r="Q8262" s="421"/>
      <c r="R8262" s="16">
        <f t="shared" si="28"/>
        <v>396000</v>
      </c>
      <c r="S8262" s="421">
        <f t="shared" si="29"/>
        <v>30</v>
      </c>
      <c r="T8262" s="424" t="s">
        <v>14385</v>
      </c>
      <c r="U8262" s="424"/>
      <c r="V8262" s="425"/>
    </row>
    <row r="8263" spans="1:22" s="1" customFormat="1" ht="362.25" x14ac:dyDescent="0.3">
      <c r="A8263" s="16">
        <v>8258</v>
      </c>
      <c r="B8263" s="421" t="s">
        <v>14432</v>
      </c>
      <c r="C8263" s="421" t="s">
        <v>14433</v>
      </c>
      <c r="D8263" s="421" t="s">
        <v>14434</v>
      </c>
      <c r="E8263" s="421" t="s">
        <v>14435</v>
      </c>
      <c r="F8263" s="421"/>
      <c r="G8263" s="421" t="s">
        <v>9680</v>
      </c>
      <c r="H8263" s="422">
        <v>337919.4</v>
      </c>
      <c r="I8263" s="422">
        <v>10</v>
      </c>
      <c r="J8263" s="422">
        <v>337919.4</v>
      </c>
      <c r="K8263" s="421">
        <v>10</v>
      </c>
      <c r="L8263" s="423">
        <v>337919.4</v>
      </c>
      <c r="M8263" s="421">
        <v>10</v>
      </c>
      <c r="N8263" s="421"/>
      <c r="O8263" s="421"/>
      <c r="P8263" s="421"/>
      <c r="Q8263" s="421"/>
      <c r="R8263" s="16">
        <f t="shared" si="28"/>
        <v>1013758.2000000001</v>
      </c>
      <c r="S8263" s="421">
        <f t="shared" si="29"/>
        <v>30</v>
      </c>
      <c r="T8263" s="424" t="s">
        <v>14385</v>
      </c>
      <c r="U8263" s="424"/>
      <c r="V8263" s="425"/>
    </row>
    <row r="8264" spans="1:22" s="1" customFormat="1" ht="173.25" x14ac:dyDescent="0.3">
      <c r="A8264" s="16">
        <v>8259</v>
      </c>
      <c r="B8264" s="421" t="s">
        <v>18204</v>
      </c>
      <c r="C8264" s="421" t="s">
        <v>18098</v>
      </c>
      <c r="D8264" s="421" t="s">
        <v>18205</v>
      </c>
      <c r="E8264" s="421" t="s">
        <v>18206</v>
      </c>
      <c r="F8264" s="421"/>
      <c r="G8264" s="421" t="s">
        <v>9680</v>
      </c>
      <c r="H8264" s="422">
        <v>25000</v>
      </c>
      <c r="I8264" s="422">
        <v>10</v>
      </c>
      <c r="J8264" s="422">
        <v>25000</v>
      </c>
      <c r="K8264" s="421">
        <v>10</v>
      </c>
      <c r="L8264" s="423">
        <v>25000</v>
      </c>
      <c r="M8264" s="421">
        <v>10</v>
      </c>
      <c r="N8264" s="421"/>
      <c r="O8264" s="421"/>
      <c r="P8264" s="421"/>
      <c r="Q8264" s="421"/>
      <c r="R8264" s="16">
        <f t="shared" si="28"/>
        <v>75000</v>
      </c>
      <c r="S8264" s="421">
        <f t="shared" si="29"/>
        <v>30</v>
      </c>
      <c r="T8264" s="424" t="s">
        <v>14385</v>
      </c>
      <c r="U8264" s="424"/>
      <c r="V8264" s="425"/>
    </row>
    <row r="8265" spans="1:22" s="1" customFormat="1" ht="189" x14ac:dyDescent="0.3">
      <c r="A8265" s="16">
        <v>8260</v>
      </c>
      <c r="B8265" s="421" t="s">
        <v>18207</v>
      </c>
      <c r="C8265" s="421" t="s">
        <v>18208</v>
      </c>
      <c r="D8265" s="421" t="s">
        <v>18209</v>
      </c>
      <c r="E8265" s="421" t="s">
        <v>18210</v>
      </c>
      <c r="F8265" s="421"/>
      <c r="G8265" s="421" t="s">
        <v>9680</v>
      </c>
      <c r="H8265" s="422">
        <v>19000</v>
      </c>
      <c r="I8265" s="422">
        <v>10</v>
      </c>
      <c r="J8265" s="422">
        <v>19000</v>
      </c>
      <c r="K8265" s="421">
        <v>10</v>
      </c>
      <c r="L8265" s="423">
        <v>19000</v>
      </c>
      <c r="M8265" s="421">
        <v>10</v>
      </c>
      <c r="N8265" s="421"/>
      <c r="O8265" s="421"/>
      <c r="P8265" s="421"/>
      <c r="Q8265" s="421"/>
      <c r="R8265" s="16">
        <f t="shared" si="28"/>
        <v>57000</v>
      </c>
      <c r="S8265" s="421">
        <f t="shared" si="29"/>
        <v>30</v>
      </c>
      <c r="T8265" s="424" t="s">
        <v>14385</v>
      </c>
      <c r="U8265" s="424"/>
      <c r="V8265" s="425"/>
    </row>
    <row r="8266" spans="1:22" s="1" customFormat="1" ht="189" x14ac:dyDescent="0.3">
      <c r="A8266" s="16">
        <v>8261</v>
      </c>
      <c r="B8266" s="421" t="s">
        <v>18207</v>
      </c>
      <c r="C8266" s="421" t="s">
        <v>18098</v>
      </c>
      <c r="D8266" s="421" t="s">
        <v>18211</v>
      </c>
      <c r="E8266" s="421" t="s">
        <v>18212</v>
      </c>
      <c r="F8266" s="421"/>
      <c r="G8266" s="421" t="s">
        <v>9680</v>
      </c>
      <c r="H8266" s="422">
        <v>19000</v>
      </c>
      <c r="I8266" s="422">
        <v>10</v>
      </c>
      <c r="J8266" s="422">
        <v>19000</v>
      </c>
      <c r="K8266" s="421">
        <v>10</v>
      </c>
      <c r="L8266" s="423">
        <v>19000</v>
      </c>
      <c r="M8266" s="421">
        <v>10</v>
      </c>
      <c r="N8266" s="421"/>
      <c r="O8266" s="421"/>
      <c r="P8266" s="421"/>
      <c r="Q8266" s="421"/>
      <c r="R8266" s="16">
        <f t="shared" si="28"/>
        <v>57000</v>
      </c>
      <c r="S8266" s="421">
        <f t="shared" si="29"/>
        <v>30</v>
      </c>
      <c r="T8266" s="424" t="s">
        <v>14385</v>
      </c>
      <c r="U8266" s="424"/>
      <c r="V8266" s="425"/>
    </row>
    <row r="8267" spans="1:22" s="1" customFormat="1" ht="75" x14ac:dyDescent="0.3">
      <c r="A8267" s="16">
        <v>8262</v>
      </c>
      <c r="B8267" s="16" t="s">
        <v>8783</v>
      </c>
      <c r="C8267" s="16" t="s">
        <v>2796</v>
      </c>
      <c r="D8267" s="16" t="s">
        <v>2795</v>
      </c>
      <c r="E8267" s="16"/>
      <c r="F8267" s="16"/>
      <c r="G8267" s="102" t="s">
        <v>9680</v>
      </c>
      <c r="H8267" s="103">
        <v>5761</v>
      </c>
      <c r="I8267" s="103">
        <v>7</v>
      </c>
      <c r="J8267" s="215">
        <v>6135</v>
      </c>
      <c r="K8267" s="215">
        <v>7</v>
      </c>
      <c r="L8267" s="215">
        <v>6442.17</v>
      </c>
      <c r="M8267" s="215">
        <v>7</v>
      </c>
      <c r="N8267" s="215">
        <v>6764.24</v>
      </c>
      <c r="O8267" s="215">
        <v>7</v>
      </c>
      <c r="P8267" s="215">
        <v>7102.41</v>
      </c>
      <c r="Q8267" s="215">
        <v>7</v>
      </c>
      <c r="R8267" s="16">
        <f t="shared" si="28"/>
        <v>32204.819999999996</v>
      </c>
      <c r="S8267" s="215">
        <v>32204.82</v>
      </c>
      <c r="T8267" s="102" t="s">
        <v>18213</v>
      </c>
      <c r="U8267" s="215" t="s">
        <v>83</v>
      </c>
      <c r="V8267" s="426" t="s">
        <v>18214</v>
      </c>
    </row>
    <row r="8268" spans="1:22" s="1" customFormat="1" ht="56.25" x14ac:dyDescent="0.3">
      <c r="A8268" s="16">
        <v>8263</v>
      </c>
      <c r="B8268" s="17" t="s">
        <v>897</v>
      </c>
      <c r="C8268" s="17" t="s">
        <v>898</v>
      </c>
      <c r="D8268" s="17" t="s">
        <v>1056</v>
      </c>
      <c r="E8268" s="17" t="s">
        <v>12015</v>
      </c>
      <c r="F8268" s="17"/>
      <c r="G8268" s="102" t="s">
        <v>14318</v>
      </c>
      <c r="H8268" s="103">
        <v>31500</v>
      </c>
      <c r="I8268" s="103">
        <v>3</v>
      </c>
      <c r="J8268" s="215">
        <v>11182</v>
      </c>
      <c r="K8268" s="215">
        <v>1</v>
      </c>
      <c r="L8268" s="215">
        <v>11741.62</v>
      </c>
      <c r="M8268" s="215">
        <v>1</v>
      </c>
      <c r="N8268" s="215">
        <v>12328.7</v>
      </c>
      <c r="O8268" s="215">
        <v>1</v>
      </c>
      <c r="P8268" s="215">
        <v>12945.13</v>
      </c>
      <c r="Q8268" s="215">
        <v>1</v>
      </c>
      <c r="R8268" s="16">
        <f t="shared" si="28"/>
        <v>79697.450000000012</v>
      </c>
      <c r="S8268" s="215">
        <v>79697.45</v>
      </c>
      <c r="T8268" s="102" t="s">
        <v>18213</v>
      </c>
      <c r="U8268" s="215" t="s">
        <v>35</v>
      </c>
      <c r="V8268" s="426" t="s">
        <v>18214</v>
      </c>
    </row>
    <row r="8269" spans="1:22" s="1" customFormat="1" ht="281.25" x14ac:dyDescent="0.3">
      <c r="A8269" s="16">
        <v>8264</v>
      </c>
      <c r="B8269" s="17" t="s">
        <v>1917</v>
      </c>
      <c r="C8269" s="17" t="s">
        <v>7010</v>
      </c>
      <c r="D8269" s="17" t="s">
        <v>2819</v>
      </c>
      <c r="E8269" s="17" t="s">
        <v>14172</v>
      </c>
      <c r="F8269" s="17"/>
      <c r="G8269" s="102" t="s">
        <v>9680</v>
      </c>
      <c r="H8269" s="103">
        <v>0</v>
      </c>
      <c r="I8269" s="103">
        <v>0</v>
      </c>
      <c r="J8269" s="215">
        <v>39410</v>
      </c>
      <c r="K8269" s="215">
        <v>10</v>
      </c>
      <c r="L8269" s="215">
        <v>0</v>
      </c>
      <c r="M8269" s="215">
        <v>0</v>
      </c>
      <c r="N8269" s="215">
        <v>41380.5</v>
      </c>
      <c r="O8269" s="215">
        <v>10</v>
      </c>
      <c r="P8269" s="215"/>
      <c r="Q8269" s="215">
        <v>0</v>
      </c>
      <c r="R8269" s="16">
        <f t="shared" si="28"/>
        <v>80790.5</v>
      </c>
      <c r="S8269" s="215">
        <v>80790.5</v>
      </c>
      <c r="T8269" s="102" t="s">
        <v>18213</v>
      </c>
      <c r="U8269" s="215" t="s">
        <v>35</v>
      </c>
      <c r="V8269" s="426" t="s">
        <v>18214</v>
      </c>
    </row>
    <row r="8270" spans="1:22" s="1" customFormat="1" ht="56.25" x14ac:dyDescent="0.3">
      <c r="A8270" s="16">
        <v>8265</v>
      </c>
      <c r="B8270" s="17" t="s">
        <v>3366</v>
      </c>
      <c r="C8270" s="17" t="s">
        <v>7002</v>
      </c>
      <c r="D8270" s="17" t="s">
        <v>12957</v>
      </c>
      <c r="E8270" s="102"/>
      <c r="F8270" s="102"/>
      <c r="G8270" s="102" t="s">
        <v>9680</v>
      </c>
      <c r="H8270" s="103">
        <v>0</v>
      </c>
      <c r="I8270" s="103">
        <v>0</v>
      </c>
      <c r="J8270" s="215">
        <v>44390</v>
      </c>
      <c r="K8270" s="215">
        <v>1</v>
      </c>
      <c r="L8270" s="215"/>
      <c r="M8270" s="215">
        <v>0</v>
      </c>
      <c r="N8270" s="215"/>
      <c r="O8270" s="215">
        <v>0</v>
      </c>
      <c r="P8270" s="215"/>
      <c r="Q8270" s="215">
        <v>0</v>
      </c>
      <c r="R8270" s="16">
        <f t="shared" si="28"/>
        <v>44390</v>
      </c>
      <c r="S8270" s="215">
        <v>44390</v>
      </c>
      <c r="T8270" s="102" t="s">
        <v>18213</v>
      </c>
      <c r="U8270" s="215" t="s">
        <v>18215</v>
      </c>
      <c r="V8270" s="426" t="s">
        <v>18214</v>
      </c>
    </row>
    <row r="8271" spans="1:22" s="1" customFormat="1" ht="173.25" x14ac:dyDescent="0.3">
      <c r="A8271" s="16">
        <v>8266</v>
      </c>
      <c r="B8271" s="407" t="s">
        <v>8082</v>
      </c>
      <c r="C8271" s="407" t="s">
        <v>14436</v>
      </c>
      <c r="D8271" s="407" t="s">
        <v>14437</v>
      </c>
      <c r="E8271" s="407" t="s">
        <v>14438</v>
      </c>
      <c r="F8271" s="407"/>
      <c r="G8271" s="407" t="s">
        <v>281</v>
      </c>
      <c r="H8271" s="427">
        <v>1309680</v>
      </c>
      <c r="I8271" s="427">
        <v>136</v>
      </c>
      <c r="J8271" s="427">
        <v>5784355.7999999998</v>
      </c>
      <c r="K8271" s="407">
        <v>564</v>
      </c>
      <c r="L8271" s="427">
        <v>3246006</v>
      </c>
      <c r="M8271" s="407">
        <v>300</v>
      </c>
      <c r="N8271" s="427">
        <v>3408306</v>
      </c>
      <c r="O8271" s="407">
        <v>300</v>
      </c>
      <c r="P8271" s="427">
        <v>3578724</v>
      </c>
      <c r="Q8271" s="407">
        <v>300</v>
      </c>
      <c r="R8271" s="16">
        <f t="shared" si="28"/>
        <v>17327071.800000001</v>
      </c>
      <c r="S8271" s="428">
        <f>I8271+K8271+M8271+O8271+Q8271</f>
        <v>1600</v>
      </c>
      <c r="T8271" s="102" t="s">
        <v>14439</v>
      </c>
      <c r="U8271" s="412" t="s">
        <v>35</v>
      </c>
      <c r="V8271" s="429" t="s">
        <v>14440</v>
      </c>
    </row>
    <row r="8272" spans="1:22" s="1" customFormat="1" ht="63" x14ac:dyDescent="0.3">
      <c r="A8272" s="16">
        <v>8267</v>
      </c>
      <c r="B8272" s="407" t="s">
        <v>18216</v>
      </c>
      <c r="C8272" s="407" t="s">
        <v>3612</v>
      </c>
      <c r="D8272" s="407" t="s">
        <v>3613</v>
      </c>
      <c r="E8272" s="407" t="s">
        <v>18217</v>
      </c>
      <c r="F8272" s="407"/>
      <c r="G8272" s="407" t="s">
        <v>281</v>
      </c>
      <c r="H8272" s="427">
        <v>160500</v>
      </c>
      <c r="I8272" s="427">
        <v>60</v>
      </c>
      <c r="J8272" s="427">
        <v>0</v>
      </c>
      <c r="K8272" s="407">
        <v>0</v>
      </c>
      <c r="L8272" s="427">
        <v>0</v>
      </c>
      <c r="M8272" s="407">
        <v>0</v>
      </c>
      <c r="N8272" s="427">
        <v>0</v>
      </c>
      <c r="O8272" s="407">
        <v>0</v>
      </c>
      <c r="P8272" s="427">
        <v>0</v>
      </c>
      <c r="Q8272" s="407">
        <v>0</v>
      </c>
      <c r="R8272" s="16">
        <f t="shared" si="28"/>
        <v>160500</v>
      </c>
      <c r="S8272" s="412">
        <v>60</v>
      </c>
      <c r="T8272" s="102" t="s">
        <v>14439</v>
      </c>
      <c r="U8272" s="412" t="s">
        <v>18218</v>
      </c>
      <c r="V8272" s="429" t="s">
        <v>18219</v>
      </c>
    </row>
    <row r="8273" spans="1:22" s="1" customFormat="1" ht="56.25" x14ac:dyDescent="0.3">
      <c r="A8273" s="16">
        <v>8268</v>
      </c>
      <c r="B8273" s="407" t="s">
        <v>14441</v>
      </c>
      <c r="C8273" s="407" t="s">
        <v>14442</v>
      </c>
      <c r="D8273" s="407" t="s">
        <v>11363</v>
      </c>
      <c r="E8273" s="407" t="s">
        <v>18220</v>
      </c>
      <c r="F8273" s="407"/>
      <c r="G8273" s="407" t="s">
        <v>1664</v>
      </c>
      <c r="H8273" s="427">
        <v>470000</v>
      </c>
      <c r="I8273" s="427">
        <v>1000</v>
      </c>
      <c r="J8273" s="427">
        <v>0</v>
      </c>
      <c r="K8273" s="407">
        <v>0</v>
      </c>
      <c r="L8273" s="427">
        <v>0</v>
      </c>
      <c r="M8273" s="407">
        <v>0</v>
      </c>
      <c r="N8273" s="427">
        <v>0</v>
      </c>
      <c r="O8273" s="407">
        <v>0</v>
      </c>
      <c r="P8273" s="427">
        <v>0</v>
      </c>
      <c r="Q8273" s="407">
        <v>0</v>
      </c>
      <c r="R8273" s="16">
        <f t="shared" si="28"/>
        <v>470000</v>
      </c>
      <c r="S8273" s="412">
        <v>1000</v>
      </c>
      <c r="T8273" s="102" t="s">
        <v>14439</v>
      </c>
      <c r="U8273" s="412" t="s">
        <v>83</v>
      </c>
      <c r="V8273" s="426" t="s">
        <v>18214</v>
      </c>
    </row>
    <row r="8274" spans="1:22" s="1" customFormat="1" ht="206.25" x14ac:dyDescent="0.3">
      <c r="A8274" s="16">
        <v>8269</v>
      </c>
      <c r="B8274" s="430" t="s">
        <v>1600</v>
      </c>
      <c r="C8274" s="431" t="s">
        <v>1596</v>
      </c>
      <c r="D8274" s="430" t="s">
        <v>1601</v>
      </c>
      <c r="E8274" s="430" t="s">
        <v>14122</v>
      </c>
      <c r="F8274" s="430"/>
      <c r="G8274" s="391" t="s">
        <v>49</v>
      </c>
      <c r="H8274" s="432">
        <v>1352480</v>
      </c>
      <c r="I8274" s="519">
        <v>32</v>
      </c>
      <c r="J8274" s="433"/>
      <c r="K8274" s="433"/>
      <c r="L8274" s="433">
        <v>1469807.64</v>
      </c>
      <c r="M8274" s="433">
        <v>32</v>
      </c>
      <c r="N8274" s="433"/>
      <c r="O8274" s="433"/>
      <c r="P8274" s="433">
        <v>1574494.68</v>
      </c>
      <c r="Q8274" s="433">
        <v>32</v>
      </c>
      <c r="R8274" s="16">
        <f t="shared" si="28"/>
        <v>4396782.3199999994</v>
      </c>
      <c r="S8274" s="434">
        <f>I8274+M8274+Q8274</f>
        <v>96</v>
      </c>
      <c r="T8274" s="435" t="s">
        <v>14443</v>
      </c>
      <c r="U8274" s="434" t="s">
        <v>35</v>
      </c>
      <c r="V8274" s="436" t="s">
        <v>18221</v>
      </c>
    </row>
    <row r="8275" spans="1:22" s="6" customFormat="1" ht="75" customHeight="1" x14ac:dyDescent="0.2">
      <c r="A8275" s="16">
        <v>8270</v>
      </c>
      <c r="B8275" s="17" t="s">
        <v>18222</v>
      </c>
      <c r="C8275" s="17" t="s">
        <v>18223</v>
      </c>
      <c r="D8275" s="17" t="s">
        <v>822</v>
      </c>
      <c r="E8275" s="17" t="s">
        <v>18222</v>
      </c>
      <c r="F8275" s="17"/>
      <c r="G8275" s="17" t="s">
        <v>7084</v>
      </c>
      <c r="H8275" s="437">
        <v>501585255.60000002</v>
      </c>
      <c r="I8275" s="251">
        <v>87689.73</v>
      </c>
      <c r="J8275" s="251">
        <f>5720*K8275</f>
        <v>792877800</v>
      </c>
      <c r="K8275" s="251">
        <v>138615</v>
      </c>
      <c r="L8275" s="251">
        <f>5720*M8275</f>
        <v>874023092.79999995</v>
      </c>
      <c r="M8275" s="251">
        <v>152801.24</v>
      </c>
      <c r="N8275" s="251">
        <f>5720*O8275</f>
        <v>955372932.79999995</v>
      </c>
      <c r="O8275" s="251">
        <v>167023.24</v>
      </c>
      <c r="P8275" s="251">
        <f>5720*Q8275</f>
        <v>978265860</v>
      </c>
      <c r="Q8275" s="251">
        <v>171025.5</v>
      </c>
      <c r="R8275" s="16">
        <f t="shared" si="28"/>
        <v>4102124941.1999998</v>
      </c>
      <c r="S8275" s="251">
        <f t="shared" si="29"/>
        <v>717154.71</v>
      </c>
      <c r="T8275" s="17" t="s">
        <v>16420</v>
      </c>
      <c r="U8275" s="17"/>
      <c r="V8275" s="438"/>
    </row>
    <row r="8276" spans="1:22" s="6" customFormat="1" ht="56.25" customHeight="1" x14ac:dyDescent="0.2">
      <c r="A8276" s="16">
        <v>8271</v>
      </c>
      <c r="B8276" s="17" t="s">
        <v>15211</v>
      </c>
      <c r="C8276" s="17" t="s">
        <v>15212</v>
      </c>
      <c r="D8276" s="17" t="s">
        <v>15213</v>
      </c>
      <c r="E8276" s="17" t="s">
        <v>18224</v>
      </c>
      <c r="F8276" s="17"/>
      <c r="G8276" s="51" t="s">
        <v>33</v>
      </c>
      <c r="H8276" s="251">
        <v>2927985270.0999999</v>
      </c>
      <c r="I8276" s="251">
        <v>1</v>
      </c>
      <c r="J8276" s="251"/>
      <c r="K8276" s="251"/>
      <c r="L8276" s="251"/>
      <c r="M8276" s="251"/>
      <c r="N8276" s="251"/>
      <c r="O8276" s="251"/>
      <c r="P8276" s="251"/>
      <c r="Q8276" s="251"/>
      <c r="R8276" s="16">
        <f t="shared" si="28"/>
        <v>2927985270.0999999</v>
      </c>
      <c r="S8276" s="251">
        <f t="shared" si="29"/>
        <v>1</v>
      </c>
      <c r="T8276" s="17" t="s">
        <v>16420</v>
      </c>
      <c r="U8276" s="17" t="s">
        <v>18225</v>
      </c>
      <c r="V8276" s="438" t="s">
        <v>18226</v>
      </c>
    </row>
    <row r="8277" spans="1:22" s="5" customFormat="1" ht="168.75" customHeight="1" x14ac:dyDescent="0.2">
      <c r="A8277" s="16">
        <v>8272</v>
      </c>
      <c r="B8277" s="17" t="s">
        <v>263</v>
      </c>
      <c r="C8277" s="17" t="s">
        <v>13853</v>
      </c>
      <c r="D8277" s="17" t="s">
        <v>13854</v>
      </c>
      <c r="E8277" s="17" t="s">
        <v>18227</v>
      </c>
      <c r="F8277" s="41"/>
      <c r="G8277" s="17" t="s">
        <v>33</v>
      </c>
      <c r="H8277" s="437">
        <v>69505290</v>
      </c>
      <c r="I8277" s="251">
        <v>810</v>
      </c>
      <c r="J8277" s="251">
        <v>112644912.59999999</v>
      </c>
      <c r="K8277" s="251">
        <v>1485</v>
      </c>
      <c r="L8277" s="251"/>
      <c r="M8277" s="251"/>
      <c r="N8277" s="251"/>
      <c r="O8277" s="251"/>
      <c r="P8277" s="251"/>
      <c r="Q8277" s="251"/>
      <c r="R8277" s="16">
        <f t="shared" si="28"/>
        <v>182150202.59999999</v>
      </c>
      <c r="S8277" s="251">
        <f t="shared" si="29"/>
        <v>2295</v>
      </c>
      <c r="T8277" s="16" t="s">
        <v>16420</v>
      </c>
      <c r="U8277" s="17"/>
      <c r="V8277" s="438"/>
    </row>
    <row r="8278" spans="1:22" s="5" customFormat="1" ht="18.75" customHeight="1" x14ac:dyDescent="0.2">
      <c r="A8278" s="16">
        <v>8273</v>
      </c>
      <c r="B8278" s="17" t="s">
        <v>263</v>
      </c>
      <c r="C8278" s="17" t="s">
        <v>13853</v>
      </c>
      <c r="D8278" s="17" t="s">
        <v>13854</v>
      </c>
      <c r="E8278" s="17" t="s">
        <v>18228</v>
      </c>
      <c r="F8278" s="41"/>
      <c r="G8278" s="17" t="s">
        <v>33</v>
      </c>
      <c r="H8278" s="437">
        <v>16308864</v>
      </c>
      <c r="I8278" s="251">
        <v>48</v>
      </c>
      <c r="J8278" s="251">
        <v>123930000</v>
      </c>
      <c r="K8278" s="251">
        <v>240</v>
      </c>
      <c r="L8278" s="251"/>
      <c r="M8278" s="251"/>
      <c r="N8278" s="251"/>
      <c r="O8278" s="251"/>
      <c r="P8278" s="251"/>
      <c r="Q8278" s="251"/>
      <c r="R8278" s="16">
        <f t="shared" si="28"/>
        <v>140238864</v>
      </c>
      <c r="S8278" s="251">
        <f t="shared" si="29"/>
        <v>288</v>
      </c>
      <c r="T8278" s="16" t="s">
        <v>16420</v>
      </c>
      <c r="U8278" s="17"/>
      <c r="V8278" s="438"/>
    </row>
    <row r="8279" spans="1:22" s="5" customFormat="1" ht="56.25" customHeight="1" x14ac:dyDescent="0.2">
      <c r="A8279" s="16">
        <v>8274</v>
      </c>
      <c r="B8279" s="17" t="s">
        <v>263</v>
      </c>
      <c r="C8279" s="17" t="s">
        <v>13853</v>
      </c>
      <c r="D8279" s="17" t="s">
        <v>13854</v>
      </c>
      <c r="E8279" s="17" t="s">
        <v>18229</v>
      </c>
      <c r="F8279" s="41"/>
      <c r="G8279" s="17" t="s">
        <v>33</v>
      </c>
      <c r="H8279" s="437">
        <v>14949792</v>
      </c>
      <c r="I8279" s="251">
        <v>48</v>
      </c>
      <c r="J8279" s="251">
        <v>113724000</v>
      </c>
      <c r="K8279" s="251">
        <v>240</v>
      </c>
      <c r="L8279" s="251"/>
      <c r="M8279" s="251"/>
      <c r="N8279" s="251"/>
      <c r="O8279" s="251"/>
      <c r="P8279" s="251"/>
      <c r="Q8279" s="251"/>
      <c r="R8279" s="16">
        <f t="shared" si="28"/>
        <v>128673792</v>
      </c>
      <c r="S8279" s="251">
        <f t="shared" si="29"/>
        <v>288</v>
      </c>
      <c r="T8279" s="16" t="s">
        <v>16420</v>
      </c>
      <c r="U8279" s="17"/>
      <c r="V8279" s="438"/>
    </row>
    <row r="8280" spans="1:22" s="6" customFormat="1" ht="18" customHeight="1" x14ac:dyDescent="0.2">
      <c r="A8280" s="16">
        <v>8275</v>
      </c>
      <c r="B8280" s="17" t="s">
        <v>1099</v>
      </c>
      <c r="C8280" s="17" t="s">
        <v>18230</v>
      </c>
      <c r="D8280" s="17" t="s">
        <v>18231</v>
      </c>
      <c r="E8280" s="17" t="s">
        <v>1051</v>
      </c>
      <c r="F8280" s="17"/>
      <c r="G8280" s="51" t="s">
        <v>33</v>
      </c>
      <c r="H8280" s="251">
        <v>95682450.010000005</v>
      </c>
      <c r="I8280" s="251"/>
      <c r="J8280" s="251"/>
      <c r="K8280" s="251"/>
      <c r="L8280" s="251"/>
      <c r="M8280" s="251"/>
      <c r="N8280" s="251"/>
      <c r="O8280" s="251"/>
      <c r="P8280" s="251"/>
      <c r="Q8280" s="251"/>
      <c r="R8280" s="16">
        <f t="shared" si="28"/>
        <v>95682450.010000005</v>
      </c>
      <c r="S8280" s="251">
        <f t="shared" si="29"/>
        <v>0</v>
      </c>
      <c r="T8280" s="207" t="s">
        <v>18232</v>
      </c>
      <c r="U8280" s="17"/>
      <c r="V8280" s="438"/>
    </row>
    <row r="8281" spans="1:22" s="6" customFormat="1" ht="18" customHeight="1" x14ac:dyDescent="0.2">
      <c r="A8281" s="16">
        <v>8276</v>
      </c>
      <c r="B8281" s="17" t="s">
        <v>5391</v>
      </c>
      <c r="C8281" s="17" t="s">
        <v>5392</v>
      </c>
      <c r="D8281" s="17" t="s">
        <v>5393</v>
      </c>
      <c r="E8281" s="17" t="s">
        <v>5391</v>
      </c>
      <c r="F8281" s="17"/>
      <c r="G8281" s="17" t="s">
        <v>9115</v>
      </c>
      <c r="H8281" s="437">
        <v>93910681.799999997</v>
      </c>
      <c r="I8281" s="251">
        <v>3</v>
      </c>
      <c r="J8281" s="251"/>
      <c r="K8281" s="251"/>
      <c r="L8281" s="251"/>
      <c r="M8281" s="251"/>
      <c r="N8281" s="251"/>
      <c r="O8281" s="251"/>
      <c r="P8281" s="251"/>
      <c r="Q8281" s="251"/>
      <c r="R8281" s="16">
        <f t="shared" si="28"/>
        <v>93910681.799999997</v>
      </c>
      <c r="S8281" s="251">
        <f t="shared" si="29"/>
        <v>3</v>
      </c>
      <c r="T8281" s="17" t="s">
        <v>16420</v>
      </c>
      <c r="U8281" s="17"/>
      <c r="V8281" s="438"/>
    </row>
    <row r="8282" spans="1:22" s="6" customFormat="1" ht="72" customHeight="1" x14ac:dyDescent="0.2">
      <c r="A8282" s="16">
        <v>8277</v>
      </c>
      <c r="B8282" s="17" t="s">
        <v>1099</v>
      </c>
      <c r="C8282" s="17" t="s">
        <v>5936</v>
      </c>
      <c r="D8282" s="17" t="s">
        <v>5937</v>
      </c>
      <c r="E8282" s="17" t="s">
        <v>18233</v>
      </c>
      <c r="F8282" s="17"/>
      <c r="G8282" s="16" t="s">
        <v>33</v>
      </c>
      <c r="H8282" s="251">
        <v>90600000</v>
      </c>
      <c r="I8282" s="251">
        <v>4</v>
      </c>
      <c r="J8282" s="251"/>
      <c r="K8282" s="251"/>
      <c r="L8282" s="251"/>
      <c r="M8282" s="251"/>
      <c r="N8282" s="251"/>
      <c r="O8282" s="251"/>
      <c r="P8282" s="251"/>
      <c r="Q8282" s="251"/>
      <c r="R8282" s="16">
        <f t="shared" si="28"/>
        <v>90600000</v>
      </c>
      <c r="S8282" s="251">
        <f t="shared" si="29"/>
        <v>4</v>
      </c>
      <c r="T8282" s="17" t="s">
        <v>16420</v>
      </c>
      <c r="U8282" s="17"/>
      <c r="V8282" s="438"/>
    </row>
    <row r="8283" spans="1:22" s="6" customFormat="1" ht="72" customHeight="1" x14ac:dyDescent="0.2">
      <c r="A8283" s="16">
        <v>8278</v>
      </c>
      <c r="B8283" s="51" t="s">
        <v>6187</v>
      </c>
      <c r="C8283" s="51" t="s">
        <v>12981</v>
      </c>
      <c r="D8283" s="51" t="s">
        <v>1337</v>
      </c>
      <c r="E8283" s="51" t="s">
        <v>18234</v>
      </c>
      <c r="F8283" s="51"/>
      <c r="G8283" s="51" t="s">
        <v>9115</v>
      </c>
      <c r="H8283" s="437">
        <v>87225600</v>
      </c>
      <c r="I8283" s="251" t="s">
        <v>9130</v>
      </c>
      <c r="J8283" s="251"/>
      <c r="K8283" s="251"/>
      <c r="L8283" s="251"/>
      <c r="M8283" s="251"/>
      <c r="N8283" s="251"/>
      <c r="O8283" s="251"/>
      <c r="P8283" s="251"/>
      <c r="Q8283" s="251"/>
      <c r="R8283" s="16">
        <f t="shared" si="28"/>
        <v>87225600</v>
      </c>
      <c r="S8283" s="251">
        <f t="shared" ref="S8283:S8346" si="30">I8283+K8283+M8283+O8283+Q8283</f>
        <v>3</v>
      </c>
      <c r="T8283" s="17" t="s">
        <v>16420</v>
      </c>
      <c r="U8283" s="17"/>
      <c r="V8283" s="438"/>
    </row>
    <row r="8284" spans="1:22" s="6" customFormat="1" ht="45" customHeight="1" x14ac:dyDescent="0.2">
      <c r="A8284" s="16">
        <v>8279</v>
      </c>
      <c r="B8284" s="17" t="s">
        <v>18235</v>
      </c>
      <c r="C8284" s="17" t="s">
        <v>11524</v>
      </c>
      <c r="D8284" s="17" t="s">
        <v>18236</v>
      </c>
      <c r="E8284" s="17" t="s">
        <v>14449</v>
      </c>
      <c r="F8284" s="17"/>
      <c r="G8284" s="16" t="s">
        <v>82</v>
      </c>
      <c r="H8284" s="251">
        <v>12058256</v>
      </c>
      <c r="I8284" s="251">
        <v>8.4559999999999995</v>
      </c>
      <c r="J8284" s="251">
        <v>12058256</v>
      </c>
      <c r="K8284" s="251">
        <v>8.4559999999999995</v>
      </c>
      <c r="L8284" s="251">
        <v>12058256</v>
      </c>
      <c r="M8284" s="251">
        <v>8.4559999999999995</v>
      </c>
      <c r="N8284" s="251">
        <v>12058256</v>
      </c>
      <c r="O8284" s="251">
        <v>8.4559999999999995</v>
      </c>
      <c r="P8284" s="251">
        <f>H8284</f>
        <v>12058256</v>
      </c>
      <c r="Q8284" s="251">
        <f>O8284</f>
        <v>8.4559999999999995</v>
      </c>
      <c r="R8284" s="16">
        <f t="shared" si="28"/>
        <v>60291280</v>
      </c>
      <c r="S8284" s="251">
        <f t="shared" si="30"/>
        <v>42.28</v>
      </c>
      <c r="T8284" s="16" t="s">
        <v>18237</v>
      </c>
      <c r="U8284" s="17" t="s">
        <v>35</v>
      </c>
      <c r="V8284" s="438" t="s">
        <v>18238</v>
      </c>
    </row>
    <row r="8285" spans="1:22" s="6" customFormat="1" ht="56.25" customHeight="1" x14ac:dyDescent="0.2">
      <c r="A8285" s="16">
        <v>8280</v>
      </c>
      <c r="B8285" s="51" t="s">
        <v>6187</v>
      </c>
      <c r="C8285" s="51" t="s">
        <v>12981</v>
      </c>
      <c r="D8285" s="51" t="s">
        <v>1337</v>
      </c>
      <c r="E8285" s="51" t="s">
        <v>18234</v>
      </c>
      <c r="F8285" s="51"/>
      <c r="G8285" s="51" t="s">
        <v>9115</v>
      </c>
      <c r="H8285" s="437">
        <v>58150400</v>
      </c>
      <c r="I8285" s="251" t="s">
        <v>9120</v>
      </c>
      <c r="J8285" s="251"/>
      <c r="K8285" s="251"/>
      <c r="L8285" s="251"/>
      <c r="M8285" s="251"/>
      <c r="N8285" s="251"/>
      <c r="O8285" s="251"/>
      <c r="P8285" s="251"/>
      <c r="Q8285" s="251"/>
      <c r="R8285" s="16">
        <f t="shared" si="28"/>
        <v>58150400</v>
      </c>
      <c r="S8285" s="251">
        <f t="shared" si="30"/>
        <v>2</v>
      </c>
      <c r="T8285" s="17" t="s">
        <v>16420</v>
      </c>
      <c r="U8285" s="17"/>
      <c r="V8285" s="438"/>
    </row>
    <row r="8286" spans="1:22" s="6" customFormat="1" ht="56.25" x14ac:dyDescent="0.2">
      <c r="A8286" s="16">
        <v>8281</v>
      </c>
      <c r="B8286" s="17" t="s">
        <v>18239</v>
      </c>
      <c r="C8286" s="17" t="s">
        <v>2405</v>
      </c>
      <c r="D8286" s="17" t="s">
        <v>4950</v>
      </c>
      <c r="E8286" s="17" t="s">
        <v>14449</v>
      </c>
      <c r="F8286" s="439" t="s">
        <v>18240</v>
      </c>
      <c r="G8286" s="16" t="s">
        <v>24</v>
      </c>
      <c r="H8286" s="251">
        <v>44541915</v>
      </c>
      <c r="I8286" s="251">
        <v>34500</v>
      </c>
      <c r="J8286" s="251"/>
      <c r="K8286" s="251"/>
      <c r="L8286" s="251"/>
      <c r="M8286" s="251"/>
      <c r="N8286" s="251"/>
      <c r="O8286" s="251"/>
      <c r="P8286" s="251"/>
      <c r="Q8286" s="251"/>
      <c r="R8286" s="16">
        <f t="shared" si="28"/>
        <v>44541915</v>
      </c>
      <c r="S8286" s="251">
        <f t="shared" si="30"/>
        <v>34500</v>
      </c>
      <c r="T8286" s="16" t="s">
        <v>16420</v>
      </c>
      <c r="U8286" s="16" t="s">
        <v>35</v>
      </c>
      <c r="V8286" s="440" t="s">
        <v>7047</v>
      </c>
    </row>
    <row r="8287" spans="1:22" s="6" customFormat="1" ht="56.25" x14ac:dyDescent="0.2">
      <c r="A8287" s="16">
        <v>8282</v>
      </c>
      <c r="B8287" s="17" t="s">
        <v>2117</v>
      </c>
      <c r="C8287" s="17" t="s">
        <v>7062</v>
      </c>
      <c r="D8287" s="17" t="s">
        <v>7063</v>
      </c>
      <c r="E8287" s="17" t="s">
        <v>18241</v>
      </c>
      <c r="F8287" s="17"/>
      <c r="G8287" s="51" t="s">
        <v>33</v>
      </c>
      <c r="H8287" s="251">
        <v>40034892</v>
      </c>
      <c r="I8287" s="251">
        <v>6</v>
      </c>
      <c r="J8287" s="251"/>
      <c r="K8287" s="251"/>
      <c r="L8287" s="251"/>
      <c r="M8287" s="251"/>
      <c r="N8287" s="251"/>
      <c r="O8287" s="251"/>
      <c r="P8287" s="251"/>
      <c r="Q8287" s="251"/>
      <c r="R8287" s="16">
        <f t="shared" si="28"/>
        <v>40034892</v>
      </c>
      <c r="S8287" s="251">
        <f t="shared" si="30"/>
        <v>6</v>
      </c>
      <c r="T8287" s="17" t="s">
        <v>16420</v>
      </c>
      <c r="U8287" s="17"/>
      <c r="V8287" s="438"/>
    </row>
    <row r="8288" spans="1:22" s="6" customFormat="1" ht="37.5" x14ac:dyDescent="0.2">
      <c r="A8288" s="16">
        <v>8283</v>
      </c>
      <c r="B8288" s="51" t="s">
        <v>18242</v>
      </c>
      <c r="C8288" s="51" t="s">
        <v>1221</v>
      </c>
      <c r="D8288" s="51" t="s">
        <v>1222</v>
      </c>
      <c r="E8288" s="51" t="s">
        <v>18243</v>
      </c>
      <c r="F8288" s="51"/>
      <c r="G8288" s="51" t="s">
        <v>18244</v>
      </c>
      <c r="H8288" s="437">
        <v>23760000</v>
      </c>
      <c r="I8288" s="251">
        <v>120000</v>
      </c>
      <c r="J8288" s="251">
        <v>23760000</v>
      </c>
      <c r="K8288" s="251">
        <v>120000</v>
      </c>
      <c r="L8288" s="251">
        <v>23760000</v>
      </c>
      <c r="M8288" s="251">
        <v>120000</v>
      </c>
      <c r="N8288" s="251">
        <v>23760000</v>
      </c>
      <c r="O8288" s="251">
        <v>120000</v>
      </c>
      <c r="P8288" s="251">
        <v>23760000</v>
      </c>
      <c r="Q8288" s="251">
        <v>120000</v>
      </c>
      <c r="R8288" s="16">
        <f t="shared" si="28"/>
        <v>118800000</v>
      </c>
      <c r="S8288" s="251">
        <f>I8288+K8288+M8288+O8288+Q8288</f>
        <v>600000</v>
      </c>
      <c r="T8288" s="16" t="s">
        <v>18237</v>
      </c>
      <c r="U8288" s="17"/>
      <c r="V8288" s="438"/>
    </row>
    <row r="8289" spans="1:22" s="6" customFormat="1" ht="37.5" x14ac:dyDescent="0.2">
      <c r="A8289" s="16">
        <v>8284</v>
      </c>
      <c r="B8289" s="51" t="s">
        <v>18245</v>
      </c>
      <c r="C8289" s="51" t="s">
        <v>18246</v>
      </c>
      <c r="D8289" s="51" t="s">
        <v>18247</v>
      </c>
      <c r="E8289" s="51" t="s">
        <v>18248</v>
      </c>
      <c r="F8289" s="51"/>
      <c r="G8289" s="51" t="s">
        <v>9229</v>
      </c>
      <c r="H8289" s="437">
        <v>34620821.200000003</v>
      </c>
      <c r="I8289" s="251">
        <v>3550</v>
      </c>
      <c r="J8289" s="251">
        <v>34620821.200000003</v>
      </c>
      <c r="K8289" s="251">
        <v>3550</v>
      </c>
      <c r="L8289" s="251">
        <v>34620821.200000003</v>
      </c>
      <c r="M8289" s="251">
        <v>3550</v>
      </c>
      <c r="N8289" s="251">
        <v>34620821.200000003</v>
      </c>
      <c r="O8289" s="251">
        <v>3550</v>
      </c>
      <c r="P8289" s="251">
        <v>34620821.200000003</v>
      </c>
      <c r="Q8289" s="251" t="s">
        <v>18249</v>
      </c>
      <c r="R8289" s="16">
        <f t="shared" si="28"/>
        <v>173104106</v>
      </c>
      <c r="S8289" s="251">
        <f t="shared" si="30"/>
        <v>17750</v>
      </c>
      <c r="T8289" s="16" t="s">
        <v>18237</v>
      </c>
      <c r="U8289" s="17"/>
      <c r="V8289" s="438"/>
    </row>
    <row r="8290" spans="1:22" s="6" customFormat="1" ht="75" x14ac:dyDescent="0.2">
      <c r="A8290" s="16">
        <v>8285</v>
      </c>
      <c r="B8290" s="17" t="s">
        <v>18250</v>
      </c>
      <c r="C8290" s="17" t="s">
        <v>240</v>
      </c>
      <c r="D8290" s="17" t="s">
        <v>241</v>
      </c>
      <c r="E8290" s="17" t="s">
        <v>241</v>
      </c>
      <c r="F8290" s="441" t="s">
        <v>18251</v>
      </c>
      <c r="G8290" s="16" t="s">
        <v>33</v>
      </c>
      <c r="H8290" s="251">
        <v>12051820.48</v>
      </c>
      <c r="I8290" s="251">
        <v>29</v>
      </c>
      <c r="J8290" s="251">
        <v>20689732.48</v>
      </c>
      <c r="K8290" s="251">
        <v>9</v>
      </c>
      <c r="L8290" s="251"/>
      <c r="M8290" s="251"/>
      <c r="N8290" s="251"/>
      <c r="O8290" s="251"/>
      <c r="P8290" s="251"/>
      <c r="Q8290" s="251"/>
      <c r="R8290" s="16">
        <f t="shared" si="28"/>
        <v>32741552.960000001</v>
      </c>
      <c r="S8290" s="251">
        <f t="shared" si="30"/>
        <v>38</v>
      </c>
      <c r="T8290" s="442" t="s">
        <v>18252</v>
      </c>
      <c r="U8290" s="17" t="s">
        <v>35</v>
      </c>
      <c r="V8290" s="438" t="s">
        <v>18253</v>
      </c>
    </row>
    <row r="8291" spans="1:22" s="6" customFormat="1" ht="318.75" x14ac:dyDescent="0.2">
      <c r="A8291" s="16">
        <v>8286</v>
      </c>
      <c r="B8291" s="17" t="s">
        <v>263</v>
      </c>
      <c r="C8291" s="17" t="s">
        <v>13853</v>
      </c>
      <c r="D8291" s="17" t="s">
        <v>13854</v>
      </c>
      <c r="E8291" s="17" t="s">
        <v>18254</v>
      </c>
      <c r="F8291" s="41"/>
      <c r="G8291" s="17" t="s">
        <v>33</v>
      </c>
      <c r="H8291" s="437">
        <v>24973600</v>
      </c>
      <c r="I8291" s="251">
        <v>304</v>
      </c>
      <c r="J8291" s="437">
        <v>7488000</v>
      </c>
      <c r="K8291" s="251">
        <v>400</v>
      </c>
      <c r="L8291" s="251"/>
      <c r="M8291" s="251"/>
      <c r="N8291" s="251"/>
      <c r="O8291" s="251"/>
      <c r="P8291" s="251"/>
      <c r="Q8291" s="251"/>
      <c r="R8291" s="16">
        <f t="shared" si="28"/>
        <v>32461600</v>
      </c>
      <c r="S8291" s="251">
        <f t="shared" si="30"/>
        <v>704</v>
      </c>
      <c r="T8291" s="16" t="s">
        <v>16420</v>
      </c>
      <c r="U8291" s="17"/>
      <c r="V8291" s="438"/>
    </row>
    <row r="8292" spans="1:22" s="6" customFormat="1" ht="75" x14ac:dyDescent="0.2">
      <c r="A8292" s="16">
        <v>8287</v>
      </c>
      <c r="B8292" s="17" t="s">
        <v>5202</v>
      </c>
      <c r="C8292" s="17" t="s">
        <v>5203</v>
      </c>
      <c r="D8292" s="17" t="s">
        <v>5204</v>
      </c>
      <c r="E8292" s="17" t="s">
        <v>18255</v>
      </c>
      <c r="F8292" s="41"/>
      <c r="G8292" s="41" t="s">
        <v>82</v>
      </c>
      <c r="H8292" s="251">
        <v>6328236.8900000006</v>
      </c>
      <c r="I8292" s="251">
        <v>5.1840000000000002</v>
      </c>
      <c r="J8292" s="251">
        <v>6328236.8900000006</v>
      </c>
      <c r="K8292" s="251">
        <v>5.1840000000000002</v>
      </c>
      <c r="L8292" s="251">
        <v>6328236.8900000006</v>
      </c>
      <c r="M8292" s="251">
        <v>5.1840000000000002</v>
      </c>
      <c r="N8292" s="251">
        <v>6328236.8900000006</v>
      </c>
      <c r="O8292" s="251">
        <v>5.1840000000000002</v>
      </c>
      <c r="P8292" s="251">
        <v>6328236.8900000006</v>
      </c>
      <c r="Q8292" s="251">
        <v>5.1840000000000002</v>
      </c>
      <c r="R8292" s="16">
        <f t="shared" si="28"/>
        <v>31641184.450000003</v>
      </c>
      <c r="S8292" s="251">
        <f t="shared" si="30"/>
        <v>25.92</v>
      </c>
      <c r="T8292" s="16" t="s">
        <v>16420</v>
      </c>
      <c r="U8292" s="17" t="s">
        <v>35</v>
      </c>
      <c r="V8292" s="438" t="s">
        <v>18256</v>
      </c>
    </row>
    <row r="8293" spans="1:22" s="6" customFormat="1" ht="56.25" x14ac:dyDescent="0.2">
      <c r="A8293" s="16">
        <v>8288</v>
      </c>
      <c r="B8293" s="51" t="s">
        <v>2117</v>
      </c>
      <c r="C8293" s="51" t="s">
        <v>7062</v>
      </c>
      <c r="D8293" s="51" t="s">
        <v>7063</v>
      </c>
      <c r="E8293" s="51" t="s">
        <v>18241</v>
      </c>
      <c r="F8293" s="51"/>
      <c r="G8293" s="51" t="s">
        <v>9114</v>
      </c>
      <c r="H8293" s="437">
        <v>29892719.359999999</v>
      </c>
      <c r="I8293" s="251" t="s">
        <v>9266</v>
      </c>
      <c r="J8293" s="251"/>
      <c r="K8293" s="251"/>
      <c r="L8293" s="251"/>
      <c r="M8293" s="251"/>
      <c r="N8293" s="251"/>
      <c r="O8293" s="251"/>
      <c r="P8293" s="251"/>
      <c r="Q8293" s="251"/>
      <c r="R8293" s="16">
        <f t="shared" si="28"/>
        <v>29892719.359999999</v>
      </c>
      <c r="S8293" s="251">
        <f t="shared" si="30"/>
        <v>4</v>
      </c>
      <c r="T8293" s="17" t="s">
        <v>16420</v>
      </c>
      <c r="U8293" s="17"/>
      <c r="V8293" s="438"/>
    </row>
    <row r="8294" spans="1:22" s="6" customFormat="1" ht="150" x14ac:dyDescent="0.2">
      <c r="A8294" s="16">
        <v>8289</v>
      </c>
      <c r="B8294" s="51" t="s">
        <v>5916</v>
      </c>
      <c r="C8294" s="51" t="s">
        <v>6757</v>
      </c>
      <c r="D8294" s="51" t="s">
        <v>6758</v>
      </c>
      <c r="E8294" s="51" t="s">
        <v>18257</v>
      </c>
      <c r="F8294" s="51"/>
      <c r="G8294" s="51" t="s">
        <v>9114</v>
      </c>
      <c r="H8294" s="437">
        <v>29412166.559999999</v>
      </c>
      <c r="I8294" s="251" t="s">
        <v>9130</v>
      </c>
      <c r="J8294" s="251"/>
      <c r="K8294" s="251"/>
      <c r="L8294" s="251"/>
      <c r="M8294" s="251"/>
      <c r="N8294" s="251"/>
      <c r="O8294" s="251"/>
      <c r="P8294" s="251"/>
      <c r="Q8294" s="251"/>
      <c r="R8294" s="16">
        <f t="shared" si="28"/>
        <v>29412166.559999999</v>
      </c>
      <c r="S8294" s="251">
        <f t="shared" si="30"/>
        <v>3</v>
      </c>
      <c r="T8294" s="17" t="s">
        <v>16420</v>
      </c>
      <c r="U8294" s="17"/>
      <c r="V8294" s="438"/>
    </row>
    <row r="8295" spans="1:22" s="6" customFormat="1" ht="37.5" x14ac:dyDescent="0.2">
      <c r="A8295" s="16">
        <v>8290</v>
      </c>
      <c r="B8295" s="17" t="s">
        <v>816</v>
      </c>
      <c r="C8295" s="17" t="s">
        <v>12327</v>
      </c>
      <c r="D8295" s="17" t="s">
        <v>12328</v>
      </c>
      <c r="E8295" s="17" t="s">
        <v>18258</v>
      </c>
      <c r="F8295" s="17"/>
      <c r="G8295" s="51" t="s">
        <v>33</v>
      </c>
      <c r="H8295" s="251">
        <v>29245093.059999999</v>
      </c>
      <c r="I8295" s="251">
        <v>6951.8620000000001</v>
      </c>
      <c r="J8295" s="251"/>
      <c r="K8295" s="251"/>
      <c r="L8295" s="251"/>
      <c r="M8295" s="251"/>
      <c r="N8295" s="251"/>
      <c r="O8295" s="251"/>
      <c r="P8295" s="251"/>
      <c r="Q8295" s="251"/>
      <c r="R8295" s="16">
        <f t="shared" si="28"/>
        <v>29245093.059999999</v>
      </c>
      <c r="S8295" s="251">
        <f t="shared" si="30"/>
        <v>6951.8620000000001</v>
      </c>
      <c r="T8295" s="17" t="s">
        <v>16420</v>
      </c>
      <c r="U8295" s="17"/>
      <c r="V8295" s="438"/>
    </row>
    <row r="8296" spans="1:22" s="6" customFormat="1" ht="37.5" x14ac:dyDescent="0.2">
      <c r="A8296" s="16">
        <v>8291</v>
      </c>
      <c r="B8296" s="51" t="s">
        <v>6187</v>
      </c>
      <c r="C8296" s="51" t="s">
        <v>12981</v>
      </c>
      <c r="D8296" s="51" t="s">
        <v>1337</v>
      </c>
      <c r="E8296" s="51" t="s">
        <v>18234</v>
      </c>
      <c r="F8296" s="51"/>
      <c r="G8296" s="51" t="s">
        <v>9115</v>
      </c>
      <c r="H8296" s="437">
        <v>29075200</v>
      </c>
      <c r="I8296" s="251" t="s">
        <v>9113</v>
      </c>
      <c r="J8296" s="251"/>
      <c r="K8296" s="251"/>
      <c r="L8296" s="251"/>
      <c r="M8296" s="251"/>
      <c r="N8296" s="251"/>
      <c r="O8296" s="251"/>
      <c r="P8296" s="251"/>
      <c r="Q8296" s="251"/>
      <c r="R8296" s="16">
        <f t="shared" si="28"/>
        <v>29075200</v>
      </c>
      <c r="S8296" s="251">
        <f t="shared" si="30"/>
        <v>1</v>
      </c>
      <c r="T8296" s="17" t="s">
        <v>16420</v>
      </c>
      <c r="U8296" s="17"/>
      <c r="V8296" s="438"/>
    </row>
    <row r="8297" spans="1:22" s="6" customFormat="1" ht="37.5" x14ac:dyDescent="0.2">
      <c r="A8297" s="16">
        <v>8292</v>
      </c>
      <c r="B8297" s="51" t="s">
        <v>6187</v>
      </c>
      <c r="C8297" s="51" t="s">
        <v>12981</v>
      </c>
      <c r="D8297" s="51" t="s">
        <v>1337</v>
      </c>
      <c r="E8297" s="51" t="s">
        <v>18234</v>
      </c>
      <c r="F8297" s="51"/>
      <c r="G8297" s="51" t="s">
        <v>9115</v>
      </c>
      <c r="H8297" s="437">
        <v>29075200</v>
      </c>
      <c r="I8297" s="251" t="s">
        <v>9113</v>
      </c>
      <c r="J8297" s="251"/>
      <c r="K8297" s="251"/>
      <c r="L8297" s="251"/>
      <c r="M8297" s="251"/>
      <c r="N8297" s="251"/>
      <c r="O8297" s="251"/>
      <c r="P8297" s="251"/>
      <c r="Q8297" s="251"/>
      <c r="R8297" s="16">
        <f t="shared" si="28"/>
        <v>29075200</v>
      </c>
      <c r="S8297" s="251">
        <f t="shared" si="30"/>
        <v>1</v>
      </c>
      <c r="T8297" s="17" t="s">
        <v>16420</v>
      </c>
      <c r="U8297" s="17"/>
      <c r="V8297" s="438"/>
    </row>
    <row r="8298" spans="1:22" s="6" customFormat="1" ht="37.5" x14ac:dyDescent="0.2">
      <c r="A8298" s="16">
        <v>8293</v>
      </c>
      <c r="B8298" s="51" t="s">
        <v>6187</v>
      </c>
      <c r="C8298" s="51" t="s">
        <v>12981</v>
      </c>
      <c r="D8298" s="51" t="s">
        <v>1337</v>
      </c>
      <c r="E8298" s="51" t="s">
        <v>18234</v>
      </c>
      <c r="F8298" s="51"/>
      <c r="G8298" s="51" t="s">
        <v>9115</v>
      </c>
      <c r="H8298" s="437">
        <v>29075200</v>
      </c>
      <c r="I8298" s="251" t="s">
        <v>9113</v>
      </c>
      <c r="J8298" s="251"/>
      <c r="K8298" s="251"/>
      <c r="L8298" s="251"/>
      <c r="M8298" s="251"/>
      <c r="N8298" s="251"/>
      <c r="O8298" s="251"/>
      <c r="P8298" s="251"/>
      <c r="Q8298" s="251"/>
      <c r="R8298" s="16">
        <f t="shared" si="28"/>
        <v>29075200</v>
      </c>
      <c r="S8298" s="251">
        <f t="shared" si="30"/>
        <v>1</v>
      </c>
      <c r="T8298" s="17" t="s">
        <v>16420</v>
      </c>
      <c r="U8298" s="17"/>
      <c r="V8298" s="438"/>
    </row>
    <row r="8299" spans="1:22" s="6" customFormat="1" ht="37.5" x14ac:dyDescent="0.2">
      <c r="A8299" s="16">
        <v>8294</v>
      </c>
      <c r="B8299" s="51" t="s">
        <v>6187</v>
      </c>
      <c r="C8299" s="51" t="s">
        <v>12981</v>
      </c>
      <c r="D8299" s="51" t="s">
        <v>1337</v>
      </c>
      <c r="E8299" s="51" t="s">
        <v>18234</v>
      </c>
      <c r="F8299" s="51"/>
      <c r="G8299" s="51" t="s">
        <v>9115</v>
      </c>
      <c r="H8299" s="437">
        <v>29075200</v>
      </c>
      <c r="I8299" s="251" t="s">
        <v>9113</v>
      </c>
      <c r="J8299" s="251"/>
      <c r="K8299" s="251"/>
      <c r="L8299" s="251"/>
      <c r="M8299" s="251"/>
      <c r="N8299" s="251"/>
      <c r="O8299" s="251"/>
      <c r="P8299" s="251"/>
      <c r="Q8299" s="251"/>
      <c r="R8299" s="16">
        <f t="shared" si="28"/>
        <v>29075200</v>
      </c>
      <c r="S8299" s="251">
        <f t="shared" si="30"/>
        <v>1</v>
      </c>
      <c r="T8299" s="17" t="s">
        <v>16420</v>
      </c>
      <c r="U8299" s="17"/>
      <c r="V8299" s="438"/>
    </row>
    <row r="8300" spans="1:22" s="6" customFormat="1" ht="37.5" x14ac:dyDescent="0.2">
      <c r="A8300" s="16">
        <v>8295</v>
      </c>
      <c r="B8300" s="51" t="s">
        <v>6187</v>
      </c>
      <c r="C8300" s="51" t="s">
        <v>12981</v>
      </c>
      <c r="D8300" s="51" t="s">
        <v>1337</v>
      </c>
      <c r="E8300" s="51" t="s">
        <v>18234</v>
      </c>
      <c r="F8300" s="51"/>
      <c r="G8300" s="51" t="s">
        <v>9115</v>
      </c>
      <c r="H8300" s="437">
        <v>29075200</v>
      </c>
      <c r="I8300" s="251" t="s">
        <v>9113</v>
      </c>
      <c r="J8300" s="251"/>
      <c r="K8300" s="251"/>
      <c r="L8300" s="251"/>
      <c r="M8300" s="251"/>
      <c r="N8300" s="251"/>
      <c r="O8300" s="251"/>
      <c r="P8300" s="251"/>
      <c r="Q8300" s="251"/>
      <c r="R8300" s="16">
        <f t="shared" si="28"/>
        <v>29075200</v>
      </c>
      <c r="S8300" s="251">
        <f t="shared" si="30"/>
        <v>1</v>
      </c>
      <c r="T8300" s="17" t="s">
        <v>16420</v>
      </c>
      <c r="U8300" s="17"/>
      <c r="V8300" s="438"/>
    </row>
    <row r="8301" spans="1:22" s="6" customFormat="1" ht="37.5" x14ac:dyDescent="0.2">
      <c r="A8301" s="16">
        <v>8296</v>
      </c>
      <c r="B8301" s="51" t="s">
        <v>6187</v>
      </c>
      <c r="C8301" s="51" t="s">
        <v>12981</v>
      </c>
      <c r="D8301" s="51" t="s">
        <v>1337</v>
      </c>
      <c r="E8301" s="51" t="s">
        <v>18234</v>
      </c>
      <c r="F8301" s="51"/>
      <c r="G8301" s="51" t="s">
        <v>9115</v>
      </c>
      <c r="H8301" s="437">
        <v>29075200</v>
      </c>
      <c r="I8301" s="251" t="s">
        <v>9113</v>
      </c>
      <c r="J8301" s="251"/>
      <c r="K8301" s="251"/>
      <c r="L8301" s="251"/>
      <c r="M8301" s="251"/>
      <c r="N8301" s="251"/>
      <c r="O8301" s="251"/>
      <c r="P8301" s="251"/>
      <c r="Q8301" s="251"/>
      <c r="R8301" s="16">
        <f t="shared" si="28"/>
        <v>29075200</v>
      </c>
      <c r="S8301" s="251">
        <f t="shared" si="30"/>
        <v>1</v>
      </c>
      <c r="T8301" s="17" t="s">
        <v>16420</v>
      </c>
      <c r="U8301" s="17"/>
      <c r="V8301" s="438"/>
    </row>
    <row r="8302" spans="1:22" s="6" customFormat="1" ht="112.5" x14ac:dyDescent="0.2">
      <c r="A8302" s="16">
        <v>8297</v>
      </c>
      <c r="B8302" s="51" t="s">
        <v>2694</v>
      </c>
      <c r="C8302" s="51" t="s">
        <v>18259</v>
      </c>
      <c r="D8302" s="51" t="s">
        <v>18260</v>
      </c>
      <c r="E8302" s="51" t="s">
        <v>1051</v>
      </c>
      <c r="F8302" s="51"/>
      <c r="G8302" s="51" t="s">
        <v>9115</v>
      </c>
      <c r="H8302" s="437">
        <v>21280000</v>
      </c>
      <c r="I8302" s="251" t="s">
        <v>9113</v>
      </c>
      <c r="J8302" s="251"/>
      <c r="K8302" s="251"/>
      <c r="L8302" s="251"/>
      <c r="M8302" s="251"/>
      <c r="N8302" s="251"/>
      <c r="O8302" s="251"/>
      <c r="P8302" s="251"/>
      <c r="Q8302" s="251"/>
      <c r="R8302" s="16">
        <f t="shared" si="28"/>
        <v>21280000</v>
      </c>
      <c r="S8302" s="251">
        <f t="shared" si="30"/>
        <v>1</v>
      </c>
      <c r="T8302" s="17" t="s">
        <v>18261</v>
      </c>
      <c r="U8302" s="17"/>
      <c r="V8302" s="438"/>
    </row>
    <row r="8303" spans="1:22" s="6" customFormat="1" ht="409.5" x14ac:dyDescent="0.2">
      <c r="A8303" s="16">
        <v>8298</v>
      </c>
      <c r="B8303" s="17" t="s">
        <v>263</v>
      </c>
      <c r="C8303" s="17" t="s">
        <v>13853</v>
      </c>
      <c r="D8303" s="17" t="s">
        <v>13854</v>
      </c>
      <c r="E8303" s="17" t="s">
        <v>18262</v>
      </c>
      <c r="F8303" s="17"/>
      <c r="G8303" s="16" t="s">
        <v>33</v>
      </c>
      <c r="H8303" s="251">
        <v>20655000</v>
      </c>
      <c r="I8303" s="251">
        <v>40</v>
      </c>
      <c r="J8303" s="251"/>
      <c r="K8303" s="251"/>
      <c r="L8303" s="251"/>
      <c r="M8303" s="251"/>
      <c r="N8303" s="251"/>
      <c r="O8303" s="251"/>
      <c r="P8303" s="251"/>
      <c r="Q8303" s="251"/>
      <c r="R8303" s="16">
        <f t="shared" si="28"/>
        <v>20655000</v>
      </c>
      <c r="S8303" s="251">
        <f t="shared" si="30"/>
        <v>40</v>
      </c>
      <c r="T8303" s="16" t="s">
        <v>16420</v>
      </c>
      <c r="U8303" s="17" t="s">
        <v>61</v>
      </c>
      <c r="V8303" s="438" t="s">
        <v>18263</v>
      </c>
    </row>
    <row r="8304" spans="1:22" s="6" customFormat="1" ht="409.5" x14ac:dyDescent="0.2">
      <c r="A8304" s="16">
        <v>8299</v>
      </c>
      <c r="B8304" s="17" t="s">
        <v>263</v>
      </c>
      <c r="C8304" s="17" t="s">
        <v>13853</v>
      </c>
      <c r="D8304" s="17" t="s">
        <v>13854</v>
      </c>
      <c r="E8304" s="17" t="s">
        <v>18228</v>
      </c>
      <c r="F8304" s="17"/>
      <c r="G8304" s="41" t="s">
        <v>33</v>
      </c>
      <c r="H8304" s="251">
        <v>20655000</v>
      </c>
      <c r="I8304" s="251">
        <v>40</v>
      </c>
      <c r="J8304" s="251"/>
      <c r="K8304" s="251"/>
      <c r="L8304" s="251"/>
      <c r="M8304" s="251"/>
      <c r="N8304" s="251"/>
      <c r="O8304" s="251"/>
      <c r="P8304" s="251"/>
      <c r="Q8304" s="251"/>
      <c r="R8304" s="16">
        <f t="shared" ref="R8304:R8367" si="31">H8304+J8304+L8304+N8304+P8304</f>
        <v>20655000</v>
      </c>
      <c r="S8304" s="251">
        <f t="shared" si="30"/>
        <v>40</v>
      </c>
      <c r="T8304" s="16" t="s">
        <v>16420</v>
      </c>
      <c r="U8304" s="17"/>
      <c r="V8304" s="438"/>
    </row>
    <row r="8305" spans="1:22" s="6" customFormat="1" ht="409.5" x14ac:dyDescent="0.2">
      <c r="A8305" s="16">
        <v>8300</v>
      </c>
      <c r="B8305" s="17" t="s">
        <v>263</v>
      </c>
      <c r="C8305" s="17" t="s">
        <v>13853</v>
      </c>
      <c r="D8305" s="17" t="s">
        <v>13854</v>
      </c>
      <c r="E8305" s="17" t="s">
        <v>18228</v>
      </c>
      <c r="F8305" s="41"/>
      <c r="G8305" s="17" t="s">
        <v>33</v>
      </c>
      <c r="H8305" s="251">
        <v>20655000</v>
      </c>
      <c r="I8305" s="251">
        <v>40</v>
      </c>
      <c r="J8305" s="251"/>
      <c r="K8305" s="251"/>
      <c r="L8305" s="251"/>
      <c r="M8305" s="251"/>
      <c r="N8305" s="251"/>
      <c r="O8305" s="251"/>
      <c r="P8305" s="251"/>
      <c r="Q8305" s="251"/>
      <c r="R8305" s="16">
        <f t="shared" si="31"/>
        <v>20655000</v>
      </c>
      <c r="S8305" s="251">
        <f t="shared" si="30"/>
        <v>40</v>
      </c>
      <c r="T8305" s="16" t="s">
        <v>16420</v>
      </c>
      <c r="U8305" s="17"/>
      <c r="V8305" s="438"/>
    </row>
    <row r="8306" spans="1:22" s="6" customFormat="1" ht="56.25" x14ac:dyDescent="0.2">
      <c r="A8306" s="16">
        <v>8301</v>
      </c>
      <c r="B8306" s="17" t="s">
        <v>263</v>
      </c>
      <c r="C8306" s="17" t="s">
        <v>13853</v>
      </c>
      <c r="D8306" s="17" t="s">
        <v>13854</v>
      </c>
      <c r="E8306" s="17" t="s">
        <v>263</v>
      </c>
      <c r="F8306" s="17"/>
      <c r="G8306" s="51" t="s">
        <v>33</v>
      </c>
      <c r="H8306" s="251">
        <v>20655000</v>
      </c>
      <c r="I8306" s="251">
        <v>40</v>
      </c>
      <c r="J8306" s="251"/>
      <c r="K8306" s="251"/>
      <c r="L8306" s="251"/>
      <c r="M8306" s="251"/>
      <c r="N8306" s="251"/>
      <c r="O8306" s="251"/>
      <c r="P8306" s="251"/>
      <c r="Q8306" s="251"/>
      <c r="R8306" s="16">
        <f t="shared" si="31"/>
        <v>20655000</v>
      </c>
      <c r="S8306" s="251">
        <f t="shared" si="30"/>
        <v>40</v>
      </c>
      <c r="T8306" s="17" t="s">
        <v>16420</v>
      </c>
      <c r="U8306" s="17"/>
      <c r="V8306" s="438"/>
    </row>
    <row r="8307" spans="1:22" s="6" customFormat="1" ht="75" x14ac:dyDescent="0.2">
      <c r="A8307" s="16">
        <v>8302</v>
      </c>
      <c r="B8307" s="51" t="s">
        <v>1550</v>
      </c>
      <c r="C8307" s="51" t="s">
        <v>1551</v>
      </c>
      <c r="D8307" s="51" t="s">
        <v>1552</v>
      </c>
      <c r="E8307" s="51" t="s">
        <v>18264</v>
      </c>
      <c r="F8307" s="51"/>
      <c r="G8307" s="51" t="s">
        <v>9115</v>
      </c>
      <c r="H8307" s="437">
        <v>19656000</v>
      </c>
      <c r="I8307" s="251" t="s">
        <v>12390</v>
      </c>
      <c r="J8307" s="251"/>
      <c r="K8307" s="251"/>
      <c r="L8307" s="251"/>
      <c r="M8307" s="251"/>
      <c r="N8307" s="251"/>
      <c r="O8307" s="251"/>
      <c r="P8307" s="251"/>
      <c r="Q8307" s="251"/>
      <c r="R8307" s="16">
        <f t="shared" si="31"/>
        <v>19656000</v>
      </c>
      <c r="S8307" s="251">
        <f>I8307+K8307+M8307+O8307+Q8307</f>
        <v>39</v>
      </c>
      <c r="T8307" s="17" t="s">
        <v>16420</v>
      </c>
      <c r="U8307" s="17"/>
      <c r="V8307" s="438"/>
    </row>
    <row r="8308" spans="1:22" s="6" customFormat="1" ht="150" x14ac:dyDescent="0.2">
      <c r="A8308" s="16">
        <v>8303</v>
      </c>
      <c r="B8308" s="51" t="s">
        <v>5916</v>
      </c>
      <c r="C8308" s="51" t="s">
        <v>6757</v>
      </c>
      <c r="D8308" s="51" t="s">
        <v>6758</v>
      </c>
      <c r="E8308" s="51" t="s">
        <v>18257</v>
      </c>
      <c r="F8308" s="51"/>
      <c r="G8308" s="51" t="s">
        <v>9114</v>
      </c>
      <c r="H8308" s="437">
        <v>19608111.039999999</v>
      </c>
      <c r="I8308" s="251" t="s">
        <v>9120</v>
      </c>
      <c r="J8308" s="251"/>
      <c r="K8308" s="251"/>
      <c r="L8308" s="251"/>
      <c r="M8308" s="251"/>
      <c r="N8308" s="251"/>
      <c r="O8308" s="251"/>
      <c r="P8308" s="251"/>
      <c r="Q8308" s="251"/>
      <c r="R8308" s="16">
        <f t="shared" si="31"/>
        <v>19608111.039999999</v>
      </c>
      <c r="S8308" s="251">
        <f>I8308+K8308+M8308+O8308+Q8308</f>
        <v>2</v>
      </c>
      <c r="T8308" s="17" t="s">
        <v>16420</v>
      </c>
      <c r="U8308" s="17"/>
      <c r="V8308" s="438"/>
    </row>
    <row r="8309" spans="1:22" s="6" customFormat="1" ht="37.5" x14ac:dyDescent="0.2">
      <c r="A8309" s="16">
        <v>8304</v>
      </c>
      <c r="B8309" s="51" t="s">
        <v>18265</v>
      </c>
      <c r="C8309" s="51" t="s">
        <v>18266</v>
      </c>
      <c r="D8309" s="51" t="s">
        <v>110</v>
      </c>
      <c r="E8309" s="51" t="s">
        <v>18265</v>
      </c>
      <c r="F8309" s="51"/>
      <c r="G8309" s="51" t="s">
        <v>7084</v>
      </c>
      <c r="H8309" s="437">
        <v>19275869.760000002</v>
      </c>
      <c r="I8309" s="251" t="s">
        <v>18267</v>
      </c>
      <c r="J8309" s="251"/>
      <c r="K8309" s="251"/>
      <c r="L8309" s="251"/>
      <c r="M8309" s="251"/>
      <c r="N8309" s="251"/>
      <c r="O8309" s="251"/>
      <c r="P8309" s="251"/>
      <c r="Q8309" s="251"/>
      <c r="R8309" s="16">
        <f t="shared" si="31"/>
        <v>19275869.760000002</v>
      </c>
      <c r="S8309" s="251">
        <f t="shared" si="30"/>
        <v>23245</v>
      </c>
      <c r="T8309" s="17" t="s">
        <v>16420</v>
      </c>
      <c r="U8309" s="17"/>
      <c r="V8309" s="438"/>
    </row>
    <row r="8310" spans="1:22" s="6" customFormat="1" ht="409.5" x14ac:dyDescent="0.2">
      <c r="A8310" s="16">
        <v>8305</v>
      </c>
      <c r="B8310" s="17" t="s">
        <v>263</v>
      </c>
      <c r="C8310" s="17" t="s">
        <v>13853</v>
      </c>
      <c r="D8310" s="17" t="s">
        <v>13854</v>
      </c>
      <c r="E8310" s="17" t="s">
        <v>18268</v>
      </c>
      <c r="F8310" s="17"/>
      <c r="G8310" s="16" t="s">
        <v>33</v>
      </c>
      <c r="H8310" s="251">
        <v>18954000</v>
      </c>
      <c r="I8310" s="251">
        <v>40</v>
      </c>
      <c r="J8310" s="251"/>
      <c r="K8310" s="251"/>
      <c r="L8310" s="251"/>
      <c r="M8310" s="251"/>
      <c r="N8310" s="251"/>
      <c r="O8310" s="251"/>
      <c r="P8310" s="251"/>
      <c r="Q8310" s="251"/>
      <c r="R8310" s="16">
        <f t="shared" si="31"/>
        <v>18954000</v>
      </c>
      <c r="S8310" s="251">
        <f t="shared" si="30"/>
        <v>40</v>
      </c>
      <c r="T8310" s="16" t="s">
        <v>16420</v>
      </c>
      <c r="U8310" s="17" t="s">
        <v>61</v>
      </c>
      <c r="V8310" s="438" t="s">
        <v>18263</v>
      </c>
    </row>
    <row r="8311" spans="1:22" s="6" customFormat="1" ht="409.5" x14ac:dyDescent="0.2">
      <c r="A8311" s="16">
        <v>8306</v>
      </c>
      <c r="B8311" s="17" t="s">
        <v>263</v>
      </c>
      <c r="C8311" s="17" t="s">
        <v>13853</v>
      </c>
      <c r="D8311" s="17" t="s">
        <v>13854</v>
      </c>
      <c r="E8311" s="17" t="s">
        <v>18229</v>
      </c>
      <c r="F8311" s="17"/>
      <c r="G8311" s="41" t="s">
        <v>33</v>
      </c>
      <c r="H8311" s="251">
        <v>18954000</v>
      </c>
      <c r="I8311" s="251">
        <v>40</v>
      </c>
      <c r="J8311" s="251"/>
      <c r="K8311" s="251"/>
      <c r="L8311" s="251"/>
      <c r="M8311" s="251"/>
      <c r="N8311" s="251"/>
      <c r="O8311" s="251"/>
      <c r="P8311" s="251"/>
      <c r="Q8311" s="251"/>
      <c r="R8311" s="16">
        <f t="shared" si="31"/>
        <v>18954000</v>
      </c>
      <c r="S8311" s="251">
        <f t="shared" si="30"/>
        <v>40</v>
      </c>
      <c r="T8311" s="16" t="s">
        <v>16420</v>
      </c>
      <c r="U8311" s="17"/>
      <c r="V8311" s="438"/>
    </row>
    <row r="8312" spans="1:22" s="6" customFormat="1" ht="409.5" x14ac:dyDescent="0.2">
      <c r="A8312" s="16">
        <v>8307</v>
      </c>
      <c r="B8312" s="17" t="s">
        <v>263</v>
      </c>
      <c r="C8312" s="17" t="s">
        <v>13853</v>
      </c>
      <c r="D8312" s="17" t="s">
        <v>13854</v>
      </c>
      <c r="E8312" s="17" t="s">
        <v>18229</v>
      </c>
      <c r="F8312" s="41"/>
      <c r="G8312" s="17" t="s">
        <v>33</v>
      </c>
      <c r="H8312" s="251">
        <v>18954000</v>
      </c>
      <c r="I8312" s="251">
        <v>40</v>
      </c>
      <c r="J8312" s="251"/>
      <c r="K8312" s="251"/>
      <c r="L8312" s="251"/>
      <c r="M8312" s="251"/>
      <c r="N8312" s="251"/>
      <c r="O8312" s="251"/>
      <c r="P8312" s="251"/>
      <c r="Q8312" s="251"/>
      <c r="R8312" s="16">
        <f t="shared" si="31"/>
        <v>18954000</v>
      </c>
      <c r="S8312" s="251">
        <f t="shared" si="30"/>
        <v>40</v>
      </c>
      <c r="T8312" s="16" t="s">
        <v>16420</v>
      </c>
      <c r="U8312" s="17"/>
      <c r="V8312" s="438"/>
    </row>
    <row r="8313" spans="1:22" s="6" customFormat="1" ht="56.25" x14ac:dyDescent="0.2">
      <c r="A8313" s="16">
        <v>8308</v>
      </c>
      <c r="B8313" s="17" t="s">
        <v>263</v>
      </c>
      <c r="C8313" s="17" t="s">
        <v>13853</v>
      </c>
      <c r="D8313" s="17" t="s">
        <v>13854</v>
      </c>
      <c r="E8313" s="17" t="s">
        <v>15119</v>
      </c>
      <c r="F8313" s="17"/>
      <c r="G8313" s="51" t="s">
        <v>33</v>
      </c>
      <c r="H8313" s="251">
        <v>18954000</v>
      </c>
      <c r="I8313" s="251">
        <v>40</v>
      </c>
      <c r="J8313" s="251"/>
      <c r="K8313" s="251"/>
      <c r="L8313" s="251"/>
      <c r="M8313" s="251"/>
      <c r="N8313" s="251"/>
      <c r="O8313" s="251"/>
      <c r="P8313" s="251"/>
      <c r="Q8313" s="251"/>
      <c r="R8313" s="16">
        <f t="shared" si="31"/>
        <v>18954000</v>
      </c>
      <c r="S8313" s="251">
        <f t="shared" si="30"/>
        <v>40</v>
      </c>
      <c r="T8313" s="17" t="s">
        <v>16420</v>
      </c>
      <c r="U8313" s="17"/>
      <c r="V8313" s="438"/>
    </row>
    <row r="8314" spans="1:22" s="6" customFormat="1" ht="337.5" x14ac:dyDescent="0.2">
      <c r="A8314" s="16">
        <v>8309</v>
      </c>
      <c r="B8314" s="17" t="s">
        <v>263</v>
      </c>
      <c r="C8314" s="17" t="s">
        <v>13853</v>
      </c>
      <c r="D8314" s="17" t="s">
        <v>13854</v>
      </c>
      <c r="E8314" s="17" t="s">
        <v>18269</v>
      </c>
      <c r="F8314" s="17"/>
      <c r="G8314" s="16" t="s">
        <v>33</v>
      </c>
      <c r="H8314" s="251">
        <v>18774152.099999998</v>
      </c>
      <c r="I8314" s="251">
        <v>247.5</v>
      </c>
      <c r="J8314" s="251"/>
      <c r="K8314" s="251"/>
      <c r="L8314" s="251"/>
      <c r="M8314" s="251"/>
      <c r="N8314" s="251"/>
      <c r="O8314" s="251"/>
      <c r="P8314" s="251"/>
      <c r="Q8314" s="251"/>
      <c r="R8314" s="16">
        <f t="shared" si="31"/>
        <v>18774152.099999998</v>
      </c>
      <c r="S8314" s="251">
        <f t="shared" si="30"/>
        <v>247.5</v>
      </c>
      <c r="T8314" s="16" t="s">
        <v>16420</v>
      </c>
      <c r="U8314" s="17" t="s">
        <v>18270</v>
      </c>
      <c r="V8314" s="438" t="s">
        <v>18271</v>
      </c>
    </row>
    <row r="8315" spans="1:22" s="6" customFormat="1" ht="356.25" x14ac:dyDescent="0.2">
      <c r="A8315" s="16">
        <v>8310</v>
      </c>
      <c r="B8315" s="17" t="s">
        <v>263</v>
      </c>
      <c r="C8315" s="17" t="s">
        <v>13853</v>
      </c>
      <c r="D8315" s="17" t="s">
        <v>13854</v>
      </c>
      <c r="E8315" s="17" t="s">
        <v>18227</v>
      </c>
      <c r="F8315" s="17"/>
      <c r="G8315" s="41" t="s">
        <v>33</v>
      </c>
      <c r="H8315" s="251">
        <v>18774152.099999998</v>
      </c>
      <c r="I8315" s="251">
        <v>247.5</v>
      </c>
      <c r="J8315" s="251"/>
      <c r="K8315" s="251"/>
      <c r="L8315" s="251"/>
      <c r="M8315" s="251"/>
      <c r="N8315" s="251"/>
      <c r="O8315" s="251"/>
      <c r="P8315" s="251"/>
      <c r="Q8315" s="251"/>
      <c r="R8315" s="16">
        <f t="shared" si="31"/>
        <v>18774152.099999998</v>
      </c>
      <c r="S8315" s="251">
        <f t="shared" si="30"/>
        <v>247.5</v>
      </c>
      <c r="T8315" s="16" t="s">
        <v>16420</v>
      </c>
      <c r="U8315" s="17"/>
      <c r="V8315" s="438"/>
    </row>
    <row r="8316" spans="1:22" s="6" customFormat="1" ht="356.25" x14ac:dyDescent="0.2">
      <c r="A8316" s="16">
        <v>8311</v>
      </c>
      <c r="B8316" s="17" t="s">
        <v>263</v>
      </c>
      <c r="C8316" s="17" t="s">
        <v>13853</v>
      </c>
      <c r="D8316" s="17" t="s">
        <v>13854</v>
      </c>
      <c r="E8316" s="17" t="s">
        <v>18227</v>
      </c>
      <c r="F8316" s="41"/>
      <c r="G8316" s="17" t="s">
        <v>33</v>
      </c>
      <c r="H8316" s="251">
        <v>18774152.099999998</v>
      </c>
      <c r="I8316" s="251">
        <v>247.5</v>
      </c>
      <c r="J8316" s="251"/>
      <c r="K8316" s="251"/>
      <c r="L8316" s="251"/>
      <c r="M8316" s="251"/>
      <c r="N8316" s="251"/>
      <c r="O8316" s="251"/>
      <c r="P8316" s="251"/>
      <c r="Q8316" s="251"/>
      <c r="R8316" s="16">
        <f t="shared" si="31"/>
        <v>18774152.099999998</v>
      </c>
      <c r="S8316" s="251">
        <f t="shared" si="30"/>
        <v>247.5</v>
      </c>
      <c r="T8316" s="16" t="s">
        <v>16420</v>
      </c>
      <c r="U8316" s="17"/>
      <c r="V8316" s="438"/>
    </row>
    <row r="8317" spans="1:22" s="6" customFormat="1" ht="56.25" x14ac:dyDescent="0.2">
      <c r="A8317" s="16">
        <v>8312</v>
      </c>
      <c r="B8317" s="17" t="s">
        <v>263</v>
      </c>
      <c r="C8317" s="17" t="s">
        <v>13853</v>
      </c>
      <c r="D8317" s="17" t="s">
        <v>13854</v>
      </c>
      <c r="E8317" s="17" t="s">
        <v>15119</v>
      </c>
      <c r="F8317" s="17"/>
      <c r="G8317" s="51" t="s">
        <v>33</v>
      </c>
      <c r="H8317" s="251">
        <v>18774152.099999998</v>
      </c>
      <c r="I8317" s="251">
        <v>247.5</v>
      </c>
      <c r="J8317" s="251"/>
      <c r="K8317" s="251"/>
      <c r="L8317" s="251"/>
      <c r="M8317" s="251"/>
      <c r="N8317" s="251"/>
      <c r="O8317" s="251"/>
      <c r="P8317" s="251"/>
      <c r="Q8317" s="251"/>
      <c r="R8317" s="16">
        <f t="shared" si="31"/>
        <v>18774152.099999998</v>
      </c>
      <c r="S8317" s="251">
        <f t="shared" si="30"/>
        <v>247.5</v>
      </c>
      <c r="T8317" s="17" t="s">
        <v>16420</v>
      </c>
      <c r="U8317" s="17"/>
      <c r="V8317" s="438"/>
    </row>
    <row r="8318" spans="1:22" s="6" customFormat="1" ht="75" x14ac:dyDescent="0.2">
      <c r="A8318" s="16">
        <v>8313</v>
      </c>
      <c r="B8318" s="17" t="s">
        <v>2391</v>
      </c>
      <c r="C8318" s="17" t="s">
        <v>16506</v>
      </c>
      <c r="D8318" s="17" t="s">
        <v>16507</v>
      </c>
      <c r="E8318" s="17" t="s">
        <v>18272</v>
      </c>
      <c r="F8318" s="41"/>
      <c r="G8318" s="41" t="s">
        <v>82</v>
      </c>
      <c r="H8318" s="437">
        <v>1737196.2</v>
      </c>
      <c r="I8318" s="251">
        <v>1.623</v>
      </c>
      <c r="J8318" s="437">
        <v>4002730.55</v>
      </c>
      <c r="K8318" s="251">
        <v>4.6379999999999999</v>
      </c>
      <c r="L8318" s="437">
        <v>4002730.55</v>
      </c>
      <c r="M8318" s="251">
        <v>4.6379999999999999</v>
      </c>
      <c r="N8318" s="437">
        <v>4002730.55</v>
      </c>
      <c r="O8318" s="251">
        <v>4.6379999999999999</v>
      </c>
      <c r="P8318" s="437">
        <v>4002730.55</v>
      </c>
      <c r="Q8318" s="251">
        <v>4.6379999999999999</v>
      </c>
      <c r="R8318" s="16">
        <f t="shared" si="31"/>
        <v>17748118.400000002</v>
      </c>
      <c r="S8318" s="251">
        <v>20.175000000000001</v>
      </c>
      <c r="T8318" s="16" t="s">
        <v>16420</v>
      </c>
      <c r="U8318" s="17" t="s">
        <v>35</v>
      </c>
      <c r="V8318" s="438" t="s">
        <v>18273</v>
      </c>
    </row>
    <row r="8319" spans="1:22" s="6" customFormat="1" ht="168.75" x14ac:dyDescent="0.2">
      <c r="A8319" s="16">
        <v>8314</v>
      </c>
      <c r="B8319" s="17" t="s">
        <v>55</v>
      </c>
      <c r="C8319" s="17" t="s">
        <v>18274</v>
      </c>
      <c r="D8319" s="17" t="s">
        <v>18275</v>
      </c>
      <c r="E8319" s="17" t="s">
        <v>18276</v>
      </c>
      <c r="F8319" s="17"/>
      <c r="G8319" s="51" t="s">
        <v>33</v>
      </c>
      <c r="H8319" s="251">
        <v>16540794</v>
      </c>
      <c r="I8319" s="251"/>
      <c r="J8319" s="251"/>
      <c r="K8319" s="251"/>
      <c r="L8319" s="251"/>
      <c r="M8319" s="251"/>
      <c r="N8319" s="251"/>
      <c r="O8319" s="251"/>
      <c r="P8319" s="251"/>
      <c r="Q8319" s="251"/>
      <c r="R8319" s="16">
        <f t="shared" si="31"/>
        <v>16540794</v>
      </c>
      <c r="S8319" s="251">
        <f t="shared" si="30"/>
        <v>0</v>
      </c>
      <c r="T8319" s="17" t="s">
        <v>18261</v>
      </c>
      <c r="U8319" s="17"/>
      <c r="V8319" s="438"/>
    </row>
    <row r="8320" spans="1:22" s="6" customFormat="1" ht="93.75" x14ac:dyDescent="0.2">
      <c r="A8320" s="16">
        <v>8315</v>
      </c>
      <c r="B8320" s="17" t="s">
        <v>899</v>
      </c>
      <c r="C8320" s="17" t="s">
        <v>2997</v>
      </c>
      <c r="D8320" s="17" t="s">
        <v>2998</v>
      </c>
      <c r="E8320" s="17" t="s">
        <v>18277</v>
      </c>
      <c r="F8320" s="41"/>
      <c r="G8320" s="41" t="s">
        <v>82</v>
      </c>
      <c r="H8320" s="437">
        <v>16345833.789999999</v>
      </c>
      <c r="I8320" s="251">
        <v>13.24</v>
      </c>
      <c r="J8320" s="437"/>
      <c r="K8320" s="251"/>
      <c r="L8320" s="437"/>
      <c r="M8320" s="251"/>
      <c r="N8320" s="437"/>
      <c r="O8320" s="251"/>
      <c r="P8320" s="437"/>
      <c r="Q8320" s="251"/>
      <c r="R8320" s="16">
        <f t="shared" si="31"/>
        <v>16345833.789999999</v>
      </c>
      <c r="S8320" s="251">
        <v>13.24</v>
      </c>
      <c r="T8320" s="16" t="s">
        <v>16420</v>
      </c>
      <c r="U8320" s="17" t="s">
        <v>35</v>
      </c>
      <c r="V8320" s="438" t="s">
        <v>18256</v>
      </c>
    </row>
    <row r="8321" spans="1:23" s="6" customFormat="1" ht="56.25" x14ac:dyDescent="0.2">
      <c r="A8321" s="16">
        <v>8316</v>
      </c>
      <c r="B8321" s="51" t="s">
        <v>5894</v>
      </c>
      <c r="C8321" s="51" t="s">
        <v>12469</v>
      </c>
      <c r="D8321" s="51" t="s">
        <v>11386</v>
      </c>
      <c r="E8321" s="51" t="s">
        <v>18278</v>
      </c>
      <c r="F8321" s="51"/>
      <c r="G8321" s="51" t="s">
        <v>7079</v>
      </c>
      <c r="H8321" s="437">
        <v>15856321.6</v>
      </c>
      <c r="I8321" s="251" t="s">
        <v>18279</v>
      </c>
      <c r="J8321" s="251"/>
      <c r="K8321" s="251"/>
      <c r="L8321" s="251"/>
      <c r="M8321" s="251"/>
      <c r="N8321" s="251"/>
      <c r="O8321" s="251"/>
      <c r="P8321" s="251"/>
      <c r="Q8321" s="251"/>
      <c r="R8321" s="16">
        <f t="shared" si="31"/>
        <v>15856321.6</v>
      </c>
      <c r="S8321" s="251"/>
      <c r="T8321" s="17" t="s">
        <v>16420</v>
      </c>
      <c r="U8321" s="17"/>
      <c r="V8321" s="438"/>
    </row>
    <row r="8322" spans="1:23" s="6" customFormat="1" ht="56.25" x14ac:dyDescent="0.2">
      <c r="A8322" s="16">
        <v>8317</v>
      </c>
      <c r="B8322" s="51" t="s">
        <v>384</v>
      </c>
      <c r="C8322" s="51" t="s">
        <v>13299</v>
      </c>
      <c r="D8322" s="51" t="s">
        <v>13300</v>
      </c>
      <c r="E8322" s="51" t="s">
        <v>18280</v>
      </c>
      <c r="F8322" s="51"/>
      <c r="G8322" s="51" t="s">
        <v>9115</v>
      </c>
      <c r="H8322" s="437">
        <v>15680000</v>
      </c>
      <c r="I8322" s="251" t="s">
        <v>9120</v>
      </c>
      <c r="J8322" s="251"/>
      <c r="K8322" s="251"/>
      <c r="L8322" s="251"/>
      <c r="M8322" s="251"/>
      <c r="N8322" s="251"/>
      <c r="O8322" s="251"/>
      <c r="P8322" s="251"/>
      <c r="Q8322" s="251"/>
      <c r="R8322" s="16">
        <f t="shared" si="31"/>
        <v>15680000</v>
      </c>
      <c r="S8322" s="251">
        <f>I8322+K8322+M8322+O8322+Q8322</f>
        <v>2</v>
      </c>
      <c r="T8322" s="17" t="s">
        <v>16420</v>
      </c>
      <c r="U8322" s="17"/>
      <c r="V8322" s="438"/>
    </row>
    <row r="8323" spans="1:23" s="6" customFormat="1" ht="37.5" x14ac:dyDescent="0.2">
      <c r="A8323" s="16">
        <v>8318</v>
      </c>
      <c r="B8323" s="17" t="s">
        <v>13344</v>
      </c>
      <c r="C8323" s="17" t="s">
        <v>18281</v>
      </c>
      <c r="D8323" s="17" t="s">
        <v>18282</v>
      </c>
      <c r="E8323" s="17" t="s">
        <v>18283</v>
      </c>
      <c r="F8323" s="17"/>
      <c r="G8323" s="16" t="s">
        <v>281</v>
      </c>
      <c r="H8323" s="251">
        <v>15242276.4</v>
      </c>
      <c r="I8323" s="251">
        <v>550.5</v>
      </c>
      <c r="J8323" s="251"/>
      <c r="K8323" s="251"/>
      <c r="L8323" s="251"/>
      <c r="M8323" s="251"/>
      <c r="N8323" s="251"/>
      <c r="O8323" s="251"/>
      <c r="P8323" s="251"/>
      <c r="Q8323" s="251"/>
      <c r="R8323" s="16">
        <f t="shared" si="31"/>
        <v>15242276.4</v>
      </c>
      <c r="S8323" s="251">
        <v>550.5</v>
      </c>
      <c r="T8323" s="17" t="s">
        <v>16420</v>
      </c>
      <c r="U8323" s="17"/>
      <c r="V8323" s="438"/>
    </row>
    <row r="8324" spans="1:23" s="6" customFormat="1" ht="29.25" customHeight="1" x14ac:dyDescent="0.2">
      <c r="A8324" s="16">
        <v>8319</v>
      </c>
      <c r="B8324" s="17" t="s">
        <v>55</v>
      </c>
      <c r="C8324" s="17" t="s">
        <v>7064</v>
      </c>
      <c r="D8324" s="17" t="s">
        <v>7065</v>
      </c>
      <c r="E8324" s="17" t="s">
        <v>1051</v>
      </c>
      <c r="F8324" s="17"/>
      <c r="G8324" s="51" t="s">
        <v>33</v>
      </c>
      <c r="H8324" s="251">
        <v>14538502.08</v>
      </c>
      <c r="I8324" s="251"/>
      <c r="J8324" s="251"/>
      <c r="K8324" s="251"/>
      <c r="L8324" s="251"/>
      <c r="M8324" s="251"/>
      <c r="N8324" s="251"/>
      <c r="O8324" s="251"/>
      <c r="P8324" s="251"/>
      <c r="Q8324" s="251"/>
      <c r="R8324" s="16">
        <f t="shared" si="31"/>
        <v>14538502.08</v>
      </c>
      <c r="S8324" s="251">
        <f t="shared" si="30"/>
        <v>0</v>
      </c>
      <c r="T8324" s="17" t="s">
        <v>18261</v>
      </c>
      <c r="U8324" s="17"/>
      <c r="V8324" s="438"/>
    </row>
    <row r="8325" spans="1:23" s="6" customFormat="1" ht="18" customHeight="1" x14ac:dyDescent="0.2">
      <c r="A8325" s="16">
        <v>8320</v>
      </c>
      <c r="B8325" s="17" t="s">
        <v>973</v>
      </c>
      <c r="C8325" s="17" t="s">
        <v>1279</v>
      </c>
      <c r="D8325" s="17" t="s">
        <v>1280</v>
      </c>
      <c r="E8325" s="17" t="s">
        <v>18284</v>
      </c>
      <c r="F8325" s="17"/>
      <c r="G8325" s="41" t="s">
        <v>720</v>
      </c>
      <c r="H8325" s="251">
        <v>14357456.1</v>
      </c>
      <c r="I8325" s="251">
        <v>2.2509999999999999</v>
      </c>
      <c r="J8325" s="251"/>
      <c r="K8325" s="251"/>
      <c r="L8325" s="251"/>
      <c r="M8325" s="251"/>
      <c r="N8325" s="251"/>
      <c r="O8325" s="251"/>
      <c r="P8325" s="251"/>
      <c r="Q8325" s="251"/>
      <c r="R8325" s="16">
        <f t="shared" si="31"/>
        <v>14357456.1</v>
      </c>
      <c r="S8325" s="251">
        <v>2.2509999999999999</v>
      </c>
      <c r="T8325" s="17" t="s">
        <v>16420</v>
      </c>
      <c r="U8325" s="17"/>
      <c r="V8325" s="438"/>
    </row>
    <row r="8326" spans="1:23" s="6" customFormat="1" ht="24.75" customHeight="1" x14ac:dyDescent="0.2">
      <c r="A8326" s="16">
        <v>8321</v>
      </c>
      <c r="B8326" s="17" t="s">
        <v>3847</v>
      </c>
      <c r="C8326" s="17" t="s">
        <v>3848</v>
      </c>
      <c r="D8326" s="17" t="s">
        <v>528</v>
      </c>
      <c r="E8326" s="17" t="s">
        <v>3847</v>
      </c>
      <c r="F8326" s="17"/>
      <c r="G8326" s="51" t="s">
        <v>33</v>
      </c>
      <c r="H8326" s="251">
        <v>14208542.4</v>
      </c>
      <c r="I8326" s="251">
        <v>6267</v>
      </c>
      <c r="J8326" s="251"/>
      <c r="K8326" s="251"/>
      <c r="L8326" s="251"/>
      <c r="M8326" s="251"/>
      <c r="N8326" s="251"/>
      <c r="O8326" s="251"/>
      <c r="P8326" s="251"/>
      <c r="Q8326" s="251"/>
      <c r="R8326" s="16">
        <f t="shared" si="31"/>
        <v>14208542.4</v>
      </c>
      <c r="S8326" s="251">
        <v>6267</v>
      </c>
      <c r="T8326" s="17" t="s">
        <v>16420</v>
      </c>
      <c r="U8326" s="17"/>
      <c r="V8326" s="438"/>
      <c r="W8326" s="5"/>
    </row>
    <row r="8327" spans="1:23" s="6" customFormat="1" ht="50.25" customHeight="1" x14ac:dyDescent="0.2">
      <c r="A8327" s="16">
        <v>8322</v>
      </c>
      <c r="B8327" s="51" t="s">
        <v>1550</v>
      </c>
      <c r="C8327" s="51" t="s">
        <v>1551</v>
      </c>
      <c r="D8327" s="51" t="s">
        <v>1552</v>
      </c>
      <c r="E8327" s="51" t="s">
        <v>18264</v>
      </c>
      <c r="F8327" s="51"/>
      <c r="G8327" s="51" t="s">
        <v>9115</v>
      </c>
      <c r="H8327" s="437">
        <v>13608000</v>
      </c>
      <c r="I8327" s="251" t="s">
        <v>11771</v>
      </c>
      <c r="J8327" s="251"/>
      <c r="K8327" s="251"/>
      <c r="L8327" s="251"/>
      <c r="M8327" s="251"/>
      <c r="N8327" s="251"/>
      <c r="O8327" s="251"/>
      <c r="P8327" s="251"/>
      <c r="Q8327" s="251"/>
      <c r="R8327" s="16">
        <f t="shared" si="31"/>
        <v>13608000</v>
      </c>
      <c r="S8327" s="251">
        <f t="shared" si="30"/>
        <v>27</v>
      </c>
      <c r="T8327" s="17" t="s">
        <v>16420</v>
      </c>
      <c r="U8327" s="17"/>
      <c r="V8327" s="438"/>
    </row>
    <row r="8328" spans="1:23" s="6" customFormat="1" ht="37.5" x14ac:dyDescent="0.2">
      <c r="A8328" s="16">
        <v>8323</v>
      </c>
      <c r="B8328" s="17" t="s">
        <v>3899</v>
      </c>
      <c r="C8328" s="17" t="s">
        <v>7059</v>
      </c>
      <c r="D8328" s="17" t="s">
        <v>7060</v>
      </c>
      <c r="E8328" s="17" t="s">
        <v>3899</v>
      </c>
      <c r="F8328" s="17"/>
      <c r="G8328" s="51" t="s">
        <v>33</v>
      </c>
      <c r="H8328" s="251">
        <v>11428560</v>
      </c>
      <c r="I8328" s="251">
        <v>6</v>
      </c>
      <c r="J8328" s="251"/>
      <c r="K8328" s="251"/>
      <c r="L8328" s="251"/>
      <c r="M8328" s="251"/>
      <c r="N8328" s="251"/>
      <c r="O8328" s="251"/>
      <c r="P8328" s="251"/>
      <c r="Q8328" s="251"/>
      <c r="R8328" s="16">
        <f t="shared" si="31"/>
        <v>11428560</v>
      </c>
      <c r="S8328" s="251">
        <f t="shared" si="30"/>
        <v>6</v>
      </c>
      <c r="T8328" s="17" t="s">
        <v>16420</v>
      </c>
      <c r="U8328" s="17"/>
      <c r="V8328" s="438"/>
    </row>
    <row r="8329" spans="1:23" s="6" customFormat="1" ht="75" x14ac:dyDescent="0.2">
      <c r="A8329" s="16">
        <v>8324</v>
      </c>
      <c r="B8329" s="17" t="s">
        <v>1114</v>
      </c>
      <c r="C8329" s="17" t="s">
        <v>1526</v>
      </c>
      <c r="D8329" s="17" t="s">
        <v>1527</v>
      </c>
      <c r="E8329" s="17" t="s">
        <v>18285</v>
      </c>
      <c r="F8329" s="17"/>
      <c r="G8329" s="51" t="s">
        <v>33</v>
      </c>
      <c r="H8329" s="251">
        <v>2121600</v>
      </c>
      <c r="I8329" s="251">
        <v>1</v>
      </c>
      <c r="J8329" s="251">
        <f>H8329</f>
        <v>2121600</v>
      </c>
      <c r="K8329" s="251">
        <v>1</v>
      </c>
      <c r="L8329" s="251">
        <f>H8329</f>
        <v>2121600</v>
      </c>
      <c r="M8329" s="251">
        <v>1</v>
      </c>
      <c r="N8329" s="251">
        <f>H8329</f>
        <v>2121600</v>
      </c>
      <c r="O8329" s="251">
        <v>1</v>
      </c>
      <c r="P8329" s="251">
        <f>H8329</f>
        <v>2121600</v>
      </c>
      <c r="Q8329" s="251">
        <v>1</v>
      </c>
      <c r="R8329" s="16">
        <f t="shared" si="31"/>
        <v>10608000</v>
      </c>
      <c r="S8329" s="251">
        <f>I8329+K8329+M8329+O8329+Q8329</f>
        <v>5</v>
      </c>
      <c r="T8329" s="17" t="s">
        <v>18237</v>
      </c>
      <c r="U8329" s="17"/>
      <c r="V8329" s="438"/>
    </row>
    <row r="8330" spans="1:23" s="6" customFormat="1" ht="150" x14ac:dyDescent="0.2">
      <c r="A8330" s="16">
        <v>8325</v>
      </c>
      <c r="B8330" s="51" t="s">
        <v>5916</v>
      </c>
      <c r="C8330" s="51" t="s">
        <v>6757</v>
      </c>
      <c r="D8330" s="51" t="s">
        <v>6758</v>
      </c>
      <c r="E8330" s="51" t="s">
        <v>18257</v>
      </c>
      <c r="F8330" s="51"/>
      <c r="G8330" s="51" t="s">
        <v>9114</v>
      </c>
      <c r="H8330" s="437">
        <v>9804055.5199999996</v>
      </c>
      <c r="I8330" s="251" t="s">
        <v>9113</v>
      </c>
      <c r="J8330" s="251"/>
      <c r="K8330" s="251"/>
      <c r="L8330" s="251"/>
      <c r="M8330" s="251"/>
      <c r="N8330" s="251"/>
      <c r="O8330" s="251"/>
      <c r="P8330" s="251"/>
      <c r="Q8330" s="251"/>
      <c r="R8330" s="16">
        <f t="shared" si="31"/>
        <v>9804055.5199999996</v>
      </c>
      <c r="S8330" s="251">
        <f t="shared" si="30"/>
        <v>1</v>
      </c>
      <c r="T8330" s="17" t="s">
        <v>16420</v>
      </c>
      <c r="U8330" s="17"/>
      <c r="V8330" s="438"/>
    </row>
    <row r="8331" spans="1:23" s="13" customFormat="1" ht="112.5" x14ac:dyDescent="0.2">
      <c r="A8331" s="16">
        <v>8326</v>
      </c>
      <c r="B8331" s="17" t="s">
        <v>18286</v>
      </c>
      <c r="C8331" s="17" t="s">
        <v>18287</v>
      </c>
      <c r="D8331" s="17" t="s">
        <v>18288</v>
      </c>
      <c r="E8331" s="17" t="s">
        <v>18289</v>
      </c>
      <c r="F8331" s="41"/>
      <c r="G8331" s="41" t="s">
        <v>82</v>
      </c>
      <c r="H8331" s="437">
        <v>1840284.51</v>
      </c>
      <c r="I8331" s="251">
        <v>1.71</v>
      </c>
      <c r="J8331" s="437">
        <v>1840284.51</v>
      </c>
      <c r="K8331" s="251">
        <v>1.71</v>
      </c>
      <c r="L8331" s="437">
        <v>1840284.51</v>
      </c>
      <c r="M8331" s="251">
        <v>1.71</v>
      </c>
      <c r="N8331" s="437">
        <v>1840284.51</v>
      </c>
      <c r="O8331" s="251">
        <v>1.71</v>
      </c>
      <c r="P8331" s="437">
        <v>1840284.51</v>
      </c>
      <c r="Q8331" s="251">
        <v>1.71</v>
      </c>
      <c r="R8331" s="16">
        <f t="shared" si="31"/>
        <v>9201422.5500000007</v>
      </c>
      <c r="S8331" s="251">
        <f t="shared" si="30"/>
        <v>8.5500000000000007</v>
      </c>
      <c r="T8331" s="16" t="s">
        <v>16420</v>
      </c>
      <c r="U8331" s="17" t="s">
        <v>35</v>
      </c>
      <c r="V8331" s="438" t="s">
        <v>18273</v>
      </c>
    </row>
    <row r="8332" spans="1:23" s="13" customFormat="1" ht="187.5" x14ac:dyDescent="0.2">
      <c r="A8332" s="16">
        <v>8327</v>
      </c>
      <c r="B8332" s="17" t="s">
        <v>2548</v>
      </c>
      <c r="C8332" s="17" t="s">
        <v>3315</v>
      </c>
      <c r="D8332" s="17" t="s">
        <v>1601</v>
      </c>
      <c r="E8332" s="17" t="s">
        <v>18290</v>
      </c>
      <c r="F8332" s="17"/>
      <c r="G8332" s="16" t="s">
        <v>33</v>
      </c>
      <c r="H8332" s="251">
        <v>8979867.6799999997</v>
      </c>
      <c r="I8332" s="251">
        <v>112</v>
      </c>
      <c r="J8332" s="251"/>
      <c r="K8332" s="251"/>
      <c r="L8332" s="251"/>
      <c r="M8332" s="251"/>
      <c r="N8332" s="251"/>
      <c r="O8332" s="251"/>
      <c r="P8332" s="251"/>
      <c r="Q8332" s="251"/>
      <c r="R8332" s="16">
        <f t="shared" si="31"/>
        <v>8979867.6799999997</v>
      </c>
      <c r="S8332" s="251">
        <f t="shared" si="30"/>
        <v>112</v>
      </c>
      <c r="T8332" s="16" t="s">
        <v>16420</v>
      </c>
      <c r="U8332" s="17" t="s">
        <v>18291</v>
      </c>
      <c r="V8332" s="438" t="s">
        <v>18292</v>
      </c>
    </row>
    <row r="8333" spans="1:23" s="13" customFormat="1" ht="75" x14ac:dyDescent="0.2">
      <c r="A8333" s="16">
        <v>8328</v>
      </c>
      <c r="B8333" s="17" t="s">
        <v>1114</v>
      </c>
      <c r="C8333" s="17" t="s">
        <v>1526</v>
      </c>
      <c r="D8333" s="17" t="s">
        <v>1527</v>
      </c>
      <c r="E8333" s="17" t="s">
        <v>18293</v>
      </c>
      <c r="F8333" s="17"/>
      <c r="G8333" s="51" t="s">
        <v>33</v>
      </c>
      <c r="H8333" s="251">
        <v>1624000</v>
      </c>
      <c r="I8333" s="251">
        <v>1</v>
      </c>
      <c r="J8333" s="251">
        <f>H8333</f>
        <v>1624000</v>
      </c>
      <c r="K8333" s="251">
        <v>1</v>
      </c>
      <c r="L8333" s="251">
        <f>H8333</f>
        <v>1624000</v>
      </c>
      <c r="M8333" s="251">
        <v>1</v>
      </c>
      <c r="N8333" s="251">
        <f>H8333</f>
        <v>1624000</v>
      </c>
      <c r="O8333" s="251">
        <v>1</v>
      </c>
      <c r="P8333" s="251">
        <f>N8333</f>
        <v>1624000</v>
      </c>
      <c r="Q8333" s="251">
        <v>1</v>
      </c>
      <c r="R8333" s="16">
        <f t="shared" si="31"/>
        <v>8120000</v>
      </c>
      <c r="S8333" s="251">
        <f t="shared" si="30"/>
        <v>5</v>
      </c>
      <c r="T8333" s="17" t="s">
        <v>18237</v>
      </c>
      <c r="U8333" s="17"/>
      <c r="V8333" s="438"/>
    </row>
    <row r="8334" spans="1:23" s="13" customFormat="1" ht="206.25" x14ac:dyDescent="0.2">
      <c r="A8334" s="16">
        <v>8329</v>
      </c>
      <c r="B8334" s="17" t="s">
        <v>55</v>
      </c>
      <c r="C8334" s="17" t="s">
        <v>7064</v>
      </c>
      <c r="D8334" s="17" t="s">
        <v>7065</v>
      </c>
      <c r="E8334" s="17" t="s">
        <v>18294</v>
      </c>
      <c r="F8334" s="17"/>
      <c r="G8334" s="51" t="s">
        <v>33</v>
      </c>
      <c r="H8334" s="251">
        <v>7905744</v>
      </c>
      <c r="I8334" s="251"/>
      <c r="J8334" s="251"/>
      <c r="K8334" s="251"/>
      <c r="L8334" s="251"/>
      <c r="M8334" s="251"/>
      <c r="N8334" s="251"/>
      <c r="O8334" s="251"/>
      <c r="P8334" s="251"/>
      <c r="Q8334" s="251"/>
      <c r="R8334" s="16">
        <f t="shared" si="31"/>
        <v>7905744</v>
      </c>
      <c r="S8334" s="251">
        <f t="shared" si="30"/>
        <v>0</v>
      </c>
      <c r="T8334" s="17" t="s">
        <v>18261</v>
      </c>
      <c r="U8334" s="17"/>
      <c r="V8334" s="438"/>
    </row>
    <row r="8335" spans="1:23" s="13" customFormat="1" ht="300" x14ac:dyDescent="0.2">
      <c r="A8335" s="16">
        <v>8330</v>
      </c>
      <c r="B8335" s="17" t="s">
        <v>263</v>
      </c>
      <c r="C8335" s="17" t="s">
        <v>13853</v>
      </c>
      <c r="D8335" s="17" t="s">
        <v>13854</v>
      </c>
      <c r="E8335" s="17" t="s">
        <v>18295</v>
      </c>
      <c r="F8335" s="17"/>
      <c r="G8335" s="16" t="s">
        <v>33</v>
      </c>
      <c r="H8335" s="251">
        <v>7488000</v>
      </c>
      <c r="I8335" s="251">
        <v>400</v>
      </c>
      <c r="J8335" s="251"/>
      <c r="K8335" s="251"/>
      <c r="L8335" s="251"/>
      <c r="M8335" s="251"/>
      <c r="N8335" s="251"/>
      <c r="O8335" s="251"/>
      <c r="P8335" s="251"/>
      <c r="Q8335" s="251"/>
      <c r="R8335" s="16">
        <f t="shared" si="31"/>
        <v>7488000</v>
      </c>
      <c r="S8335" s="251">
        <f t="shared" si="30"/>
        <v>400</v>
      </c>
      <c r="T8335" s="16" t="s">
        <v>16420</v>
      </c>
      <c r="U8335" s="17" t="s">
        <v>18296</v>
      </c>
      <c r="V8335" s="438" t="s">
        <v>18297</v>
      </c>
    </row>
    <row r="8336" spans="1:23" s="13" customFormat="1" ht="318.75" x14ac:dyDescent="0.2">
      <c r="A8336" s="16">
        <v>8331</v>
      </c>
      <c r="B8336" s="17" t="s">
        <v>263</v>
      </c>
      <c r="C8336" s="17" t="s">
        <v>13853</v>
      </c>
      <c r="D8336" s="17" t="s">
        <v>13854</v>
      </c>
      <c r="E8336" s="17" t="s">
        <v>18254</v>
      </c>
      <c r="F8336" s="17"/>
      <c r="G8336" s="41" t="s">
        <v>33</v>
      </c>
      <c r="H8336" s="251">
        <v>7488000</v>
      </c>
      <c r="I8336" s="251">
        <v>400</v>
      </c>
      <c r="J8336" s="437"/>
      <c r="K8336" s="251"/>
      <c r="L8336" s="251"/>
      <c r="M8336" s="251"/>
      <c r="N8336" s="251"/>
      <c r="O8336" s="251"/>
      <c r="P8336" s="251"/>
      <c r="Q8336" s="251"/>
      <c r="R8336" s="16">
        <f t="shared" si="31"/>
        <v>7488000</v>
      </c>
      <c r="S8336" s="251">
        <f t="shared" si="30"/>
        <v>400</v>
      </c>
      <c r="T8336" s="16" t="s">
        <v>16420</v>
      </c>
      <c r="U8336" s="17"/>
      <c r="V8336" s="438"/>
    </row>
    <row r="8337" spans="1:23" s="13" customFormat="1" ht="318.75" x14ac:dyDescent="0.2">
      <c r="A8337" s="16">
        <v>8332</v>
      </c>
      <c r="B8337" s="17" t="s">
        <v>263</v>
      </c>
      <c r="C8337" s="17" t="s">
        <v>13853</v>
      </c>
      <c r="D8337" s="17" t="s">
        <v>13854</v>
      </c>
      <c r="E8337" s="17" t="s">
        <v>18254</v>
      </c>
      <c r="F8337" s="41"/>
      <c r="G8337" s="17" t="s">
        <v>33</v>
      </c>
      <c r="H8337" s="251">
        <v>7488000</v>
      </c>
      <c r="I8337" s="251">
        <v>400</v>
      </c>
      <c r="J8337" s="437"/>
      <c r="K8337" s="251"/>
      <c r="L8337" s="251"/>
      <c r="M8337" s="251"/>
      <c r="N8337" s="251"/>
      <c r="O8337" s="251"/>
      <c r="P8337" s="251"/>
      <c r="Q8337" s="251"/>
      <c r="R8337" s="16">
        <f t="shared" si="31"/>
        <v>7488000</v>
      </c>
      <c r="S8337" s="251">
        <f t="shared" si="30"/>
        <v>400</v>
      </c>
      <c r="T8337" s="16" t="s">
        <v>16420</v>
      </c>
      <c r="U8337" s="17"/>
      <c r="V8337" s="438"/>
    </row>
    <row r="8338" spans="1:23" s="13" customFormat="1" ht="56.25" x14ac:dyDescent="0.2">
      <c r="A8338" s="16">
        <v>8333</v>
      </c>
      <c r="B8338" s="17" t="s">
        <v>263</v>
      </c>
      <c r="C8338" s="17" t="s">
        <v>13853</v>
      </c>
      <c r="D8338" s="17" t="s">
        <v>13854</v>
      </c>
      <c r="E8338" s="17" t="s">
        <v>15119</v>
      </c>
      <c r="F8338" s="17"/>
      <c r="G8338" s="51" t="s">
        <v>33</v>
      </c>
      <c r="H8338" s="251">
        <v>7488000</v>
      </c>
      <c r="I8338" s="251">
        <v>400</v>
      </c>
      <c r="J8338" s="251"/>
      <c r="K8338" s="251"/>
      <c r="L8338" s="251"/>
      <c r="M8338" s="251"/>
      <c r="N8338" s="251"/>
      <c r="O8338" s="251"/>
      <c r="P8338" s="251"/>
      <c r="Q8338" s="251"/>
      <c r="R8338" s="16">
        <f t="shared" si="31"/>
        <v>7488000</v>
      </c>
      <c r="S8338" s="251">
        <f t="shared" si="30"/>
        <v>400</v>
      </c>
      <c r="T8338" s="17" t="s">
        <v>16420</v>
      </c>
      <c r="U8338" s="17"/>
      <c r="V8338" s="438"/>
    </row>
    <row r="8339" spans="1:23" s="13" customFormat="1" ht="56.25" x14ac:dyDescent="0.2">
      <c r="A8339" s="16">
        <v>8334</v>
      </c>
      <c r="B8339" s="51" t="s">
        <v>2117</v>
      </c>
      <c r="C8339" s="51" t="s">
        <v>7062</v>
      </c>
      <c r="D8339" s="51" t="s">
        <v>7063</v>
      </c>
      <c r="E8339" s="51" t="s">
        <v>18241</v>
      </c>
      <c r="F8339" s="51"/>
      <c r="G8339" s="51" t="s">
        <v>9114</v>
      </c>
      <c r="H8339" s="437">
        <v>7473179.8399999999</v>
      </c>
      <c r="I8339" s="251" t="s">
        <v>9113</v>
      </c>
      <c r="J8339" s="251"/>
      <c r="K8339" s="251"/>
      <c r="L8339" s="251"/>
      <c r="M8339" s="251"/>
      <c r="N8339" s="251"/>
      <c r="O8339" s="251"/>
      <c r="P8339" s="251"/>
      <c r="Q8339" s="251"/>
      <c r="R8339" s="16">
        <f t="shared" si="31"/>
        <v>7473179.8399999999</v>
      </c>
      <c r="S8339" s="251">
        <f t="shared" si="30"/>
        <v>1</v>
      </c>
      <c r="T8339" s="17" t="s">
        <v>16420</v>
      </c>
      <c r="U8339" s="17"/>
      <c r="V8339" s="438"/>
    </row>
    <row r="8340" spans="1:23" s="13" customFormat="1" ht="56.25" x14ac:dyDescent="0.2">
      <c r="A8340" s="16">
        <v>8335</v>
      </c>
      <c r="B8340" s="51" t="s">
        <v>2117</v>
      </c>
      <c r="C8340" s="51" t="s">
        <v>7062</v>
      </c>
      <c r="D8340" s="51" t="s">
        <v>7063</v>
      </c>
      <c r="E8340" s="51" t="s">
        <v>18241</v>
      </c>
      <c r="F8340" s="51"/>
      <c r="G8340" s="51" t="s">
        <v>9114</v>
      </c>
      <c r="H8340" s="437">
        <v>7473179.8399999999</v>
      </c>
      <c r="I8340" s="251" t="s">
        <v>9113</v>
      </c>
      <c r="J8340" s="251"/>
      <c r="K8340" s="251"/>
      <c r="L8340" s="251"/>
      <c r="M8340" s="251"/>
      <c r="N8340" s="251"/>
      <c r="O8340" s="251"/>
      <c r="P8340" s="251"/>
      <c r="Q8340" s="251"/>
      <c r="R8340" s="16">
        <f t="shared" si="31"/>
        <v>7473179.8399999999</v>
      </c>
      <c r="S8340" s="251">
        <f t="shared" si="30"/>
        <v>1</v>
      </c>
      <c r="T8340" s="17" t="s">
        <v>16420</v>
      </c>
      <c r="U8340" s="17"/>
      <c r="V8340" s="438"/>
    </row>
    <row r="8341" spans="1:23" s="13" customFormat="1" ht="54" customHeight="1" x14ac:dyDescent="0.2">
      <c r="A8341" s="16">
        <v>8336</v>
      </c>
      <c r="B8341" s="17" t="s">
        <v>5365</v>
      </c>
      <c r="C8341" s="17" t="s">
        <v>18298</v>
      </c>
      <c r="D8341" s="17" t="s">
        <v>18299</v>
      </c>
      <c r="E8341" s="17" t="s">
        <v>18300</v>
      </c>
      <c r="F8341" s="17"/>
      <c r="G8341" s="51" t="s">
        <v>33</v>
      </c>
      <c r="H8341" s="251">
        <v>7381562.5</v>
      </c>
      <c r="I8341" s="251">
        <v>23</v>
      </c>
      <c r="J8341" s="251"/>
      <c r="K8341" s="251"/>
      <c r="L8341" s="251"/>
      <c r="M8341" s="251"/>
      <c r="N8341" s="251"/>
      <c r="O8341" s="251"/>
      <c r="P8341" s="251"/>
      <c r="Q8341" s="251"/>
      <c r="R8341" s="16">
        <f t="shared" si="31"/>
        <v>7381562.5</v>
      </c>
      <c r="S8341" s="251">
        <f>I8341+K8341+M8341+O8341+Q8341</f>
        <v>23</v>
      </c>
      <c r="T8341" s="17" t="s">
        <v>16420</v>
      </c>
      <c r="U8341" s="17"/>
      <c r="V8341" s="438"/>
    </row>
    <row r="8342" spans="1:23" s="13" customFormat="1" ht="31.5" customHeight="1" x14ac:dyDescent="0.2">
      <c r="A8342" s="16">
        <v>8337</v>
      </c>
      <c r="B8342" s="17" t="s">
        <v>114</v>
      </c>
      <c r="C8342" s="17" t="s">
        <v>115</v>
      </c>
      <c r="D8342" s="17" t="s">
        <v>116</v>
      </c>
      <c r="E8342" s="17" t="s">
        <v>18301</v>
      </c>
      <c r="F8342" s="17"/>
      <c r="G8342" s="17" t="s">
        <v>24</v>
      </c>
      <c r="H8342" s="251">
        <v>1439250</v>
      </c>
      <c r="I8342" s="251">
        <v>151.5</v>
      </c>
      <c r="J8342" s="251">
        <v>1439250</v>
      </c>
      <c r="K8342" s="251">
        <v>151.5</v>
      </c>
      <c r="L8342" s="251">
        <v>1439250</v>
      </c>
      <c r="M8342" s="251">
        <v>151.5</v>
      </c>
      <c r="N8342" s="251">
        <v>1439250</v>
      </c>
      <c r="O8342" s="251">
        <v>151.5</v>
      </c>
      <c r="P8342" s="251">
        <v>1439250</v>
      </c>
      <c r="Q8342" s="251">
        <v>151.5</v>
      </c>
      <c r="R8342" s="16">
        <f t="shared" si="31"/>
        <v>7196250</v>
      </c>
      <c r="S8342" s="251">
        <f t="shared" si="30"/>
        <v>757.5</v>
      </c>
      <c r="T8342" s="442" t="s">
        <v>18252</v>
      </c>
      <c r="U8342" s="17" t="s">
        <v>83</v>
      </c>
      <c r="V8342" s="438" t="s">
        <v>7048</v>
      </c>
    </row>
    <row r="8343" spans="1:23" s="13" customFormat="1" ht="47.25" customHeight="1" x14ac:dyDescent="0.2">
      <c r="A8343" s="16">
        <v>8338</v>
      </c>
      <c r="B8343" s="17" t="s">
        <v>18302</v>
      </c>
      <c r="C8343" s="17" t="s">
        <v>18303</v>
      </c>
      <c r="D8343" s="17" t="s">
        <v>18304</v>
      </c>
      <c r="E8343" s="17" t="s">
        <v>18305</v>
      </c>
      <c r="F8343" s="17"/>
      <c r="G8343" s="51" t="s">
        <v>33</v>
      </c>
      <c r="H8343" s="251">
        <v>7053571.4199999999</v>
      </c>
      <c r="I8343" s="251">
        <v>2</v>
      </c>
      <c r="J8343" s="251"/>
      <c r="K8343" s="251"/>
      <c r="L8343" s="251"/>
      <c r="M8343" s="251"/>
      <c r="N8343" s="251"/>
      <c r="O8343" s="251"/>
      <c r="P8343" s="251"/>
      <c r="Q8343" s="251"/>
      <c r="R8343" s="16">
        <f t="shared" si="31"/>
        <v>7053571.4199999999</v>
      </c>
      <c r="S8343" s="251">
        <f t="shared" si="30"/>
        <v>2</v>
      </c>
      <c r="T8343" s="17" t="s">
        <v>16420</v>
      </c>
      <c r="U8343" s="17"/>
      <c r="V8343" s="438"/>
    </row>
    <row r="8344" spans="1:23" s="13" customFormat="1" ht="47.25" customHeight="1" x14ac:dyDescent="0.2">
      <c r="A8344" s="16">
        <v>8339</v>
      </c>
      <c r="B8344" s="17" t="s">
        <v>18306</v>
      </c>
      <c r="C8344" s="17" t="s">
        <v>18307</v>
      </c>
      <c r="D8344" s="17" t="s">
        <v>18308</v>
      </c>
      <c r="E8344" s="17" t="s">
        <v>18309</v>
      </c>
      <c r="F8344" s="17"/>
      <c r="G8344" s="51" t="s">
        <v>33</v>
      </c>
      <c r="H8344" s="251">
        <v>7052895.9199999999</v>
      </c>
      <c r="I8344" s="251">
        <v>4</v>
      </c>
      <c r="J8344" s="251"/>
      <c r="K8344" s="251"/>
      <c r="L8344" s="251"/>
      <c r="M8344" s="251"/>
      <c r="N8344" s="251"/>
      <c r="O8344" s="251"/>
      <c r="P8344" s="251"/>
      <c r="Q8344" s="251"/>
      <c r="R8344" s="16">
        <f t="shared" si="31"/>
        <v>7052895.9199999999</v>
      </c>
      <c r="S8344" s="251">
        <f t="shared" si="30"/>
        <v>4</v>
      </c>
      <c r="T8344" s="17" t="s">
        <v>16420</v>
      </c>
      <c r="U8344" s="17"/>
      <c r="V8344" s="438"/>
    </row>
    <row r="8345" spans="1:23" s="13" customFormat="1" ht="63" customHeight="1" x14ac:dyDescent="0.2">
      <c r="A8345" s="16">
        <v>8340</v>
      </c>
      <c r="B8345" s="17" t="s">
        <v>1940</v>
      </c>
      <c r="C8345" s="17" t="s">
        <v>18310</v>
      </c>
      <c r="D8345" s="17" t="s">
        <v>18311</v>
      </c>
      <c r="E8345" s="17" t="s">
        <v>18312</v>
      </c>
      <c r="F8345" s="17"/>
      <c r="G8345" s="51" t="s">
        <v>337</v>
      </c>
      <c r="H8345" s="251">
        <v>1386000</v>
      </c>
      <c r="I8345" s="251">
        <v>1</v>
      </c>
      <c r="J8345" s="251">
        <f>H8345</f>
        <v>1386000</v>
      </c>
      <c r="K8345" s="251">
        <v>1</v>
      </c>
      <c r="L8345" s="251">
        <f>H8345</f>
        <v>1386000</v>
      </c>
      <c r="M8345" s="251">
        <v>1</v>
      </c>
      <c r="N8345" s="251">
        <f>H8345</f>
        <v>1386000</v>
      </c>
      <c r="O8345" s="251">
        <v>1</v>
      </c>
      <c r="P8345" s="251">
        <f>H8345</f>
        <v>1386000</v>
      </c>
      <c r="Q8345" s="251">
        <v>1</v>
      </c>
      <c r="R8345" s="16">
        <f t="shared" si="31"/>
        <v>6930000</v>
      </c>
      <c r="S8345" s="251">
        <f t="shared" si="30"/>
        <v>5</v>
      </c>
      <c r="T8345" s="17" t="s">
        <v>18237</v>
      </c>
      <c r="U8345" s="17"/>
      <c r="V8345" s="438"/>
    </row>
    <row r="8346" spans="1:23" s="13" customFormat="1" ht="47.25" customHeight="1" x14ac:dyDescent="0.2">
      <c r="A8346" s="16">
        <v>8341</v>
      </c>
      <c r="B8346" s="17" t="s">
        <v>7069</v>
      </c>
      <c r="C8346" s="17" t="s">
        <v>18313</v>
      </c>
      <c r="D8346" s="17" t="s">
        <v>18314</v>
      </c>
      <c r="E8346" s="17" t="s">
        <v>18315</v>
      </c>
      <c r="F8346" s="17"/>
      <c r="G8346" s="16" t="s">
        <v>33</v>
      </c>
      <c r="H8346" s="251">
        <v>1165000</v>
      </c>
      <c r="I8346" s="251">
        <v>5</v>
      </c>
      <c r="J8346" s="251">
        <f>H8346*1.07</f>
        <v>1246550</v>
      </c>
      <c r="K8346" s="251">
        <v>2</v>
      </c>
      <c r="L8346" s="251">
        <f>J8346*1.07</f>
        <v>1333808.5</v>
      </c>
      <c r="M8346" s="251">
        <v>2</v>
      </c>
      <c r="N8346" s="251">
        <f>L8346*1.07</f>
        <v>1427175.095</v>
      </c>
      <c r="O8346" s="251">
        <v>1</v>
      </c>
      <c r="P8346" s="251">
        <f>N8346*1.07</f>
        <v>1527077.3516500001</v>
      </c>
      <c r="Q8346" s="251">
        <v>2</v>
      </c>
      <c r="R8346" s="16">
        <f t="shared" si="31"/>
        <v>6699610.9466500003</v>
      </c>
      <c r="S8346" s="251">
        <f t="shared" si="30"/>
        <v>12</v>
      </c>
      <c r="T8346" s="442" t="s">
        <v>18252</v>
      </c>
      <c r="U8346" s="17" t="s">
        <v>83</v>
      </c>
      <c r="V8346" s="438" t="s">
        <v>7048</v>
      </c>
    </row>
    <row r="8347" spans="1:23" s="13" customFormat="1" ht="75" x14ac:dyDescent="0.2">
      <c r="A8347" s="16">
        <v>8342</v>
      </c>
      <c r="B8347" s="51" t="s">
        <v>2471</v>
      </c>
      <c r="C8347" s="51" t="s">
        <v>4423</v>
      </c>
      <c r="D8347" s="51" t="s">
        <v>4424</v>
      </c>
      <c r="E8347" s="51" t="s">
        <v>18316</v>
      </c>
      <c r="F8347" s="51"/>
      <c r="G8347" s="51" t="s">
        <v>9114</v>
      </c>
      <c r="H8347" s="437">
        <v>6421729.4400000004</v>
      </c>
      <c r="I8347" s="251" t="s">
        <v>9113</v>
      </c>
      <c r="J8347" s="251"/>
      <c r="K8347" s="251"/>
      <c r="L8347" s="251"/>
      <c r="M8347" s="251"/>
      <c r="N8347" s="251"/>
      <c r="O8347" s="251"/>
      <c r="P8347" s="251"/>
      <c r="Q8347" s="251"/>
      <c r="R8347" s="16">
        <f t="shared" si="31"/>
        <v>6421729.4400000004</v>
      </c>
      <c r="S8347" s="251">
        <f t="shared" ref="S8347:S8410" si="32">I8347+K8347+M8347+O8347+Q8347</f>
        <v>1</v>
      </c>
      <c r="T8347" s="17" t="s">
        <v>16420</v>
      </c>
      <c r="U8347" s="17"/>
      <c r="V8347" s="438"/>
    </row>
    <row r="8348" spans="1:23" s="13" customFormat="1" ht="75" customHeight="1" x14ac:dyDescent="0.2">
      <c r="A8348" s="16">
        <v>8343</v>
      </c>
      <c r="B8348" s="17" t="s">
        <v>1758</v>
      </c>
      <c r="C8348" s="17" t="s">
        <v>1759</v>
      </c>
      <c r="D8348" s="17" t="s">
        <v>1760</v>
      </c>
      <c r="E8348" s="17" t="s">
        <v>7061</v>
      </c>
      <c r="F8348" s="17"/>
      <c r="G8348" s="51" t="s">
        <v>33</v>
      </c>
      <c r="H8348" s="251">
        <v>6332901.2300000004</v>
      </c>
      <c r="I8348" s="251">
        <v>13787.258</v>
      </c>
      <c r="J8348" s="251"/>
      <c r="K8348" s="251"/>
      <c r="L8348" s="251"/>
      <c r="M8348" s="251"/>
      <c r="N8348" s="251"/>
      <c r="O8348" s="251"/>
      <c r="P8348" s="251"/>
      <c r="Q8348" s="251"/>
      <c r="R8348" s="16">
        <f t="shared" si="31"/>
        <v>6332901.2300000004</v>
      </c>
      <c r="S8348" s="251">
        <f t="shared" si="32"/>
        <v>13787.258</v>
      </c>
      <c r="T8348" s="17" t="s">
        <v>16420</v>
      </c>
      <c r="U8348" s="17"/>
      <c r="V8348" s="438"/>
    </row>
    <row r="8349" spans="1:23" s="13" customFormat="1" ht="75" customHeight="1" x14ac:dyDescent="0.2">
      <c r="A8349" s="16">
        <v>8344</v>
      </c>
      <c r="B8349" s="17" t="s">
        <v>55</v>
      </c>
      <c r="C8349" s="17" t="s">
        <v>13847</v>
      </c>
      <c r="D8349" s="17" t="s">
        <v>13848</v>
      </c>
      <c r="E8349" s="17" t="s">
        <v>1051</v>
      </c>
      <c r="F8349" s="17"/>
      <c r="G8349" s="51" t="s">
        <v>33</v>
      </c>
      <c r="H8349" s="251">
        <v>6098400</v>
      </c>
      <c r="I8349" s="251"/>
      <c r="J8349" s="251"/>
      <c r="K8349" s="251"/>
      <c r="L8349" s="251"/>
      <c r="M8349" s="251"/>
      <c r="N8349" s="251"/>
      <c r="O8349" s="251"/>
      <c r="P8349" s="251"/>
      <c r="Q8349" s="251"/>
      <c r="R8349" s="16">
        <f t="shared" si="31"/>
        <v>6098400</v>
      </c>
      <c r="S8349" s="251">
        <f t="shared" si="32"/>
        <v>0</v>
      </c>
      <c r="T8349" s="17" t="s">
        <v>18261</v>
      </c>
      <c r="U8349" s="17"/>
      <c r="V8349" s="438"/>
    </row>
    <row r="8350" spans="1:23" s="13" customFormat="1" ht="168.75" customHeight="1" x14ac:dyDescent="0.2">
      <c r="A8350" s="16">
        <v>8345</v>
      </c>
      <c r="B8350" s="51" t="s">
        <v>1550</v>
      </c>
      <c r="C8350" s="51" t="s">
        <v>1551</v>
      </c>
      <c r="D8350" s="51" t="s">
        <v>1552</v>
      </c>
      <c r="E8350" s="51" t="s">
        <v>18264</v>
      </c>
      <c r="F8350" s="51"/>
      <c r="G8350" s="51" t="s">
        <v>9115</v>
      </c>
      <c r="H8350" s="437">
        <v>6048000</v>
      </c>
      <c r="I8350" s="251" t="s">
        <v>9196</v>
      </c>
      <c r="J8350" s="251"/>
      <c r="K8350" s="251"/>
      <c r="L8350" s="251"/>
      <c r="M8350" s="251"/>
      <c r="N8350" s="251"/>
      <c r="O8350" s="251"/>
      <c r="P8350" s="251"/>
      <c r="Q8350" s="251"/>
      <c r="R8350" s="16">
        <f t="shared" si="31"/>
        <v>6048000</v>
      </c>
      <c r="S8350" s="251">
        <f t="shared" si="32"/>
        <v>12</v>
      </c>
      <c r="T8350" s="17" t="s">
        <v>16420</v>
      </c>
      <c r="U8350" s="17"/>
      <c r="V8350" s="438"/>
    </row>
    <row r="8351" spans="1:23" s="13" customFormat="1" ht="75" x14ac:dyDescent="0.2">
      <c r="A8351" s="16">
        <v>8346</v>
      </c>
      <c r="B8351" s="51" t="s">
        <v>1550</v>
      </c>
      <c r="C8351" s="51" t="s">
        <v>1551</v>
      </c>
      <c r="D8351" s="51" t="s">
        <v>1552</v>
      </c>
      <c r="E8351" s="51" t="s">
        <v>18264</v>
      </c>
      <c r="F8351" s="51"/>
      <c r="G8351" s="51" t="s">
        <v>9115</v>
      </c>
      <c r="H8351" s="437">
        <v>6048000</v>
      </c>
      <c r="I8351" s="251" t="s">
        <v>9196</v>
      </c>
      <c r="J8351" s="251"/>
      <c r="K8351" s="251"/>
      <c r="L8351" s="251"/>
      <c r="M8351" s="251"/>
      <c r="N8351" s="251"/>
      <c r="O8351" s="251"/>
      <c r="P8351" s="251"/>
      <c r="Q8351" s="251"/>
      <c r="R8351" s="16">
        <f t="shared" si="31"/>
        <v>6048000</v>
      </c>
      <c r="S8351" s="251">
        <f t="shared" si="32"/>
        <v>12</v>
      </c>
      <c r="T8351" s="17" t="s">
        <v>16420</v>
      </c>
      <c r="U8351" s="17"/>
      <c r="V8351" s="438"/>
    </row>
    <row r="8352" spans="1:23" s="5" customFormat="1" ht="409.5" customHeight="1" x14ac:dyDescent="0.2">
      <c r="A8352" s="16">
        <v>8347</v>
      </c>
      <c r="B8352" s="17" t="s">
        <v>1036</v>
      </c>
      <c r="C8352" s="17" t="s">
        <v>15841</v>
      </c>
      <c r="D8352" s="17" t="s">
        <v>18317</v>
      </c>
      <c r="E8352" s="16" t="s">
        <v>18317</v>
      </c>
      <c r="F8352" s="17"/>
      <c r="G8352" s="16" t="s">
        <v>33</v>
      </c>
      <c r="H8352" s="251">
        <v>3084000</v>
      </c>
      <c r="I8352" s="251">
        <v>6</v>
      </c>
      <c r="J8352" s="251">
        <v>2521410</v>
      </c>
      <c r="K8352" s="251">
        <v>3</v>
      </c>
      <c r="L8352" s="251">
        <v>421000</v>
      </c>
      <c r="M8352" s="251">
        <v>1</v>
      </c>
      <c r="N8352" s="251"/>
      <c r="O8352" s="251"/>
      <c r="P8352" s="251"/>
      <c r="Q8352" s="251"/>
      <c r="R8352" s="16">
        <f t="shared" si="31"/>
        <v>6026410</v>
      </c>
      <c r="S8352" s="251">
        <f t="shared" si="32"/>
        <v>10</v>
      </c>
      <c r="T8352" s="442" t="s">
        <v>18252</v>
      </c>
      <c r="U8352" s="17" t="s">
        <v>199</v>
      </c>
      <c r="V8352" s="438" t="s">
        <v>199</v>
      </c>
      <c r="W8352" s="13"/>
    </row>
    <row r="8353" spans="1:22" s="5" customFormat="1" ht="56.25" customHeight="1" x14ac:dyDescent="0.2">
      <c r="A8353" s="16">
        <v>8348</v>
      </c>
      <c r="B8353" s="17" t="s">
        <v>4470</v>
      </c>
      <c r="C8353" s="17" t="s">
        <v>7022</v>
      </c>
      <c r="D8353" s="17" t="s">
        <v>1601</v>
      </c>
      <c r="E8353" s="17" t="s">
        <v>18318</v>
      </c>
      <c r="F8353" s="17"/>
      <c r="G8353" s="51" t="s">
        <v>33</v>
      </c>
      <c r="H8353" s="251">
        <v>5970250</v>
      </c>
      <c r="I8353" s="251">
        <v>167</v>
      </c>
      <c r="J8353" s="251"/>
      <c r="K8353" s="251"/>
      <c r="L8353" s="251"/>
      <c r="M8353" s="251"/>
      <c r="N8353" s="251"/>
      <c r="O8353" s="251"/>
      <c r="P8353" s="251"/>
      <c r="Q8353" s="251"/>
      <c r="R8353" s="16">
        <f t="shared" si="31"/>
        <v>5970250</v>
      </c>
      <c r="S8353" s="251">
        <f>I8353+K8353+M8353+O8353+Q8353</f>
        <v>167</v>
      </c>
      <c r="T8353" s="17" t="s">
        <v>16420</v>
      </c>
      <c r="U8353" s="17"/>
      <c r="V8353" s="438"/>
    </row>
    <row r="8354" spans="1:22" s="5" customFormat="1" ht="56.25" customHeight="1" x14ac:dyDescent="0.2">
      <c r="A8354" s="16">
        <v>8349</v>
      </c>
      <c r="B8354" s="17" t="s">
        <v>296</v>
      </c>
      <c r="C8354" s="17" t="s">
        <v>297</v>
      </c>
      <c r="D8354" s="17" t="s">
        <v>298</v>
      </c>
      <c r="E8354" s="17" t="s">
        <v>18319</v>
      </c>
      <c r="F8354" s="17"/>
      <c r="G8354" s="51" t="s">
        <v>33</v>
      </c>
      <c r="H8354" s="251">
        <v>5812679.8799999999</v>
      </c>
      <c r="I8354" s="251">
        <v>964.44</v>
      </c>
      <c r="J8354" s="251"/>
      <c r="K8354" s="251"/>
      <c r="L8354" s="251"/>
      <c r="M8354" s="251"/>
      <c r="N8354" s="251"/>
      <c r="O8354" s="251"/>
      <c r="P8354" s="251"/>
      <c r="Q8354" s="251"/>
      <c r="R8354" s="16">
        <f t="shared" si="31"/>
        <v>5812679.8799999999</v>
      </c>
      <c r="S8354" s="251">
        <f t="shared" si="32"/>
        <v>964.44</v>
      </c>
      <c r="T8354" s="17" t="s">
        <v>16420</v>
      </c>
      <c r="U8354" s="17"/>
      <c r="V8354" s="438"/>
    </row>
    <row r="8355" spans="1:22" s="5" customFormat="1" ht="56.25" customHeight="1" x14ac:dyDescent="0.2">
      <c r="A8355" s="16">
        <v>8350</v>
      </c>
      <c r="B8355" s="17" t="s">
        <v>18320</v>
      </c>
      <c r="C8355" s="17" t="s">
        <v>18321</v>
      </c>
      <c r="D8355" s="17" t="s">
        <v>266</v>
      </c>
      <c r="E8355" s="17" t="s">
        <v>18322</v>
      </c>
      <c r="F8355" s="17"/>
      <c r="G8355" s="51" t="s">
        <v>33</v>
      </c>
      <c r="H8355" s="251">
        <v>5793885</v>
      </c>
      <c r="I8355" s="251"/>
      <c r="J8355" s="251"/>
      <c r="K8355" s="251"/>
      <c r="L8355" s="251"/>
      <c r="M8355" s="251"/>
      <c r="N8355" s="251"/>
      <c r="O8355" s="251"/>
      <c r="P8355" s="251"/>
      <c r="Q8355" s="251"/>
      <c r="R8355" s="16">
        <f t="shared" si="31"/>
        <v>5793885</v>
      </c>
      <c r="S8355" s="251">
        <f t="shared" si="32"/>
        <v>0</v>
      </c>
      <c r="T8355" s="17" t="s">
        <v>18261</v>
      </c>
      <c r="U8355" s="17"/>
      <c r="V8355" s="438"/>
    </row>
    <row r="8356" spans="1:22" s="5" customFormat="1" ht="168.75" customHeight="1" x14ac:dyDescent="0.2">
      <c r="A8356" s="16">
        <v>8351</v>
      </c>
      <c r="B8356" s="17" t="s">
        <v>18320</v>
      </c>
      <c r="C8356" s="17" t="s">
        <v>18321</v>
      </c>
      <c r="D8356" s="17" t="s">
        <v>266</v>
      </c>
      <c r="E8356" s="17" t="s">
        <v>18323</v>
      </c>
      <c r="F8356" s="17"/>
      <c r="G8356" s="51" t="s">
        <v>33</v>
      </c>
      <c r="H8356" s="251">
        <v>5793885</v>
      </c>
      <c r="I8356" s="251"/>
      <c r="J8356" s="251"/>
      <c r="K8356" s="251"/>
      <c r="L8356" s="251"/>
      <c r="M8356" s="251"/>
      <c r="N8356" s="251"/>
      <c r="O8356" s="251"/>
      <c r="P8356" s="251"/>
      <c r="Q8356" s="251"/>
      <c r="R8356" s="16">
        <f t="shared" si="31"/>
        <v>5793885</v>
      </c>
      <c r="S8356" s="251">
        <f t="shared" si="32"/>
        <v>0</v>
      </c>
      <c r="T8356" s="17" t="s">
        <v>18261</v>
      </c>
      <c r="U8356" s="17"/>
      <c r="V8356" s="438"/>
    </row>
    <row r="8357" spans="1:22" s="5" customFormat="1" ht="56.25" customHeight="1" x14ac:dyDescent="0.2">
      <c r="A8357" s="16">
        <v>8352</v>
      </c>
      <c r="B8357" s="17" t="s">
        <v>1590</v>
      </c>
      <c r="C8357" s="17" t="s">
        <v>3456</v>
      </c>
      <c r="D8357" s="17" t="s">
        <v>3457</v>
      </c>
      <c r="E8357" s="17" t="s">
        <v>3457</v>
      </c>
      <c r="F8357" s="17"/>
      <c r="G8357" s="51" t="s">
        <v>33</v>
      </c>
      <c r="H8357" s="251">
        <v>5766442.2400000002</v>
      </c>
      <c r="I8357" s="251">
        <v>46</v>
      </c>
      <c r="J8357" s="251"/>
      <c r="K8357" s="251"/>
      <c r="L8357" s="251"/>
      <c r="M8357" s="251"/>
      <c r="N8357" s="251"/>
      <c r="O8357" s="251"/>
      <c r="P8357" s="251"/>
      <c r="Q8357" s="251"/>
      <c r="R8357" s="16">
        <f t="shared" si="31"/>
        <v>5766442.2400000002</v>
      </c>
      <c r="S8357" s="251">
        <v>46</v>
      </c>
      <c r="T8357" s="17" t="s">
        <v>16420</v>
      </c>
      <c r="U8357" s="17"/>
      <c r="V8357" s="438"/>
    </row>
    <row r="8358" spans="1:22" s="5" customFormat="1" ht="112.5" customHeight="1" x14ac:dyDescent="0.2">
      <c r="A8358" s="16">
        <v>8353</v>
      </c>
      <c r="B8358" s="17" t="s">
        <v>18204</v>
      </c>
      <c r="C8358" s="17" t="s">
        <v>18324</v>
      </c>
      <c r="D8358" s="17" t="s">
        <v>18325</v>
      </c>
      <c r="E8358" s="17" t="s">
        <v>18326</v>
      </c>
      <c r="F8358" s="17"/>
      <c r="G8358" s="51" t="s">
        <v>33</v>
      </c>
      <c r="H8358" s="251">
        <v>5308738.0000000009</v>
      </c>
      <c r="I8358" s="251">
        <v>224.37200000000001</v>
      </c>
      <c r="J8358" s="251"/>
      <c r="K8358" s="251"/>
      <c r="L8358" s="251"/>
      <c r="M8358" s="251"/>
      <c r="N8358" s="251"/>
      <c r="O8358" s="251"/>
      <c r="P8358" s="251"/>
      <c r="Q8358" s="251"/>
      <c r="R8358" s="16">
        <f t="shared" si="31"/>
        <v>5308738.0000000009</v>
      </c>
      <c r="S8358" s="251">
        <f t="shared" si="32"/>
        <v>224.37200000000001</v>
      </c>
      <c r="T8358" s="17" t="s">
        <v>16420</v>
      </c>
      <c r="U8358" s="17"/>
      <c r="V8358" s="438"/>
    </row>
    <row r="8359" spans="1:22" s="5" customFormat="1" ht="56.25" customHeight="1" x14ac:dyDescent="0.2">
      <c r="A8359" s="16">
        <v>8354</v>
      </c>
      <c r="B8359" s="17" t="s">
        <v>14325</v>
      </c>
      <c r="C8359" s="17" t="s">
        <v>11411</v>
      </c>
      <c r="D8359" s="17" t="s">
        <v>11412</v>
      </c>
      <c r="E8359" s="17" t="s">
        <v>18327</v>
      </c>
      <c r="F8359" s="17"/>
      <c r="G8359" s="51" t="s">
        <v>33</v>
      </c>
      <c r="H8359" s="251">
        <v>5156895.75</v>
      </c>
      <c r="I8359" s="251">
        <v>3</v>
      </c>
      <c r="J8359" s="251"/>
      <c r="K8359" s="251"/>
      <c r="L8359" s="251"/>
      <c r="M8359" s="251"/>
      <c r="N8359" s="251"/>
      <c r="O8359" s="251"/>
      <c r="P8359" s="251"/>
      <c r="Q8359" s="251"/>
      <c r="R8359" s="16">
        <f t="shared" si="31"/>
        <v>5156895.75</v>
      </c>
      <c r="S8359" s="251">
        <f t="shared" si="32"/>
        <v>3</v>
      </c>
      <c r="T8359" s="17" t="s">
        <v>16420</v>
      </c>
      <c r="U8359" s="17"/>
      <c r="V8359" s="438"/>
    </row>
    <row r="8360" spans="1:22" s="5" customFormat="1" ht="37.5" customHeight="1" x14ac:dyDescent="0.2">
      <c r="A8360" s="16">
        <v>8355</v>
      </c>
      <c r="B8360" s="17" t="s">
        <v>2632</v>
      </c>
      <c r="C8360" s="17" t="s">
        <v>2660</v>
      </c>
      <c r="D8360" s="17" t="s">
        <v>2661</v>
      </c>
      <c r="E8360" s="17" t="s">
        <v>18328</v>
      </c>
      <c r="F8360" s="17"/>
      <c r="G8360" s="51" t="s">
        <v>33</v>
      </c>
      <c r="H8360" s="251">
        <v>5142501</v>
      </c>
      <c r="I8360" s="251">
        <v>91</v>
      </c>
      <c r="J8360" s="251"/>
      <c r="K8360" s="251"/>
      <c r="L8360" s="251"/>
      <c r="M8360" s="251"/>
      <c r="N8360" s="251"/>
      <c r="O8360" s="251"/>
      <c r="P8360" s="251"/>
      <c r="Q8360" s="251"/>
      <c r="R8360" s="16">
        <f t="shared" si="31"/>
        <v>5142501</v>
      </c>
      <c r="S8360" s="251">
        <f t="shared" si="32"/>
        <v>91</v>
      </c>
      <c r="T8360" s="17" t="s">
        <v>16420</v>
      </c>
      <c r="U8360" s="17"/>
      <c r="V8360" s="438"/>
    </row>
    <row r="8361" spans="1:22" s="5" customFormat="1" ht="75" customHeight="1" x14ac:dyDescent="0.2">
      <c r="A8361" s="16">
        <v>8356</v>
      </c>
      <c r="B8361" s="17" t="s">
        <v>18286</v>
      </c>
      <c r="C8361" s="17" t="s">
        <v>18287</v>
      </c>
      <c r="D8361" s="17" t="s">
        <v>18288</v>
      </c>
      <c r="E8361" s="17"/>
      <c r="F8361" s="17"/>
      <c r="G8361" s="17" t="s">
        <v>1861</v>
      </c>
      <c r="H8361" s="251">
        <v>5128840</v>
      </c>
      <c r="I8361" s="251">
        <v>1676.74</v>
      </c>
      <c r="J8361" s="251"/>
      <c r="K8361" s="251"/>
      <c r="L8361" s="251"/>
      <c r="M8361" s="251"/>
      <c r="N8361" s="251"/>
      <c r="O8361" s="251"/>
      <c r="P8361" s="251"/>
      <c r="Q8361" s="251"/>
      <c r="R8361" s="16">
        <f t="shared" si="31"/>
        <v>5128840</v>
      </c>
      <c r="S8361" s="251">
        <f t="shared" si="32"/>
        <v>1676.74</v>
      </c>
      <c r="T8361" s="17" t="s">
        <v>16420</v>
      </c>
      <c r="U8361" s="17" t="s">
        <v>199</v>
      </c>
      <c r="V8361" s="438" t="s">
        <v>199</v>
      </c>
    </row>
    <row r="8362" spans="1:22" s="5" customFormat="1" ht="75" customHeight="1" x14ac:dyDescent="0.2">
      <c r="A8362" s="16">
        <v>8357</v>
      </c>
      <c r="B8362" s="17" t="s">
        <v>18329</v>
      </c>
      <c r="C8362" s="17" t="s">
        <v>18330</v>
      </c>
      <c r="D8362" s="17" t="s">
        <v>18331</v>
      </c>
      <c r="E8362" s="17" t="s">
        <v>18332</v>
      </c>
      <c r="F8362" s="17"/>
      <c r="G8362" s="51" t="s">
        <v>33</v>
      </c>
      <c r="H8362" s="251">
        <v>5000000</v>
      </c>
      <c r="I8362" s="251">
        <v>2</v>
      </c>
      <c r="J8362" s="251"/>
      <c r="K8362" s="251"/>
      <c r="L8362" s="251"/>
      <c r="M8362" s="251"/>
      <c r="N8362" s="251"/>
      <c r="O8362" s="251"/>
      <c r="P8362" s="251"/>
      <c r="Q8362" s="251"/>
      <c r="R8362" s="16">
        <f t="shared" si="31"/>
        <v>5000000</v>
      </c>
      <c r="S8362" s="251">
        <f>I8362+K8362+M8362+O8362+Q8362</f>
        <v>2</v>
      </c>
      <c r="T8362" s="17" t="s">
        <v>16420</v>
      </c>
      <c r="U8362" s="17"/>
      <c r="V8362" s="438"/>
    </row>
    <row r="8363" spans="1:22" s="5" customFormat="1" ht="56.25" customHeight="1" x14ac:dyDescent="0.2">
      <c r="A8363" s="16">
        <v>8358</v>
      </c>
      <c r="B8363" s="17" t="s">
        <v>2029</v>
      </c>
      <c r="C8363" s="17" t="s">
        <v>6557</v>
      </c>
      <c r="D8363" s="17" t="s">
        <v>6558</v>
      </c>
      <c r="E8363" s="17" t="s">
        <v>18333</v>
      </c>
      <c r="F8363" s="17"/>
      <c r="G8363" s="51" t="s">
        <v>33</v>
      </c>
      <c r="H8363" s="251">
        <v>4946256.84</v>
      </c>
      <c r="I8363" s="251">
        <v>1896.92</v>
      </c>
      <c r="J8363" s="251"/>
      <c r="K8363" s="251"/>
      <c r="L8363" s="251"/>
      <c r="M8363" s="251"/>
      <c r="N8363" s="251"/>
      <c r="O8363" s="251"/>
      <c r="P8363" s="251"/>
      <c r="Q8363" s="251"/>
      <c r="R8363" s="16">
        <f t="shared" si="31"/>
        <v>4946256.84</v>
      </c>
      <c r="S8363" s="251">
        <f t="shared" si="32"/>
        <v>1896.92</v>
      </c>
      <c r="T8363" s="17" t="s">
        <v>16420</v>
      </c>
      <c r="U8363" s="17"/>
      <c r="V8363" s="438"/>
    </row>
    <row r="8364" spans="1:22" s="5" customFormat="1" ht="37.5" x14ac:dyDescent="0.2">
      <c r="A8364" s="16">
        <v>8359</v>
      </c>
      <c r="B8364" s="17" t="s">
        <v>12859</v>
      </c>
      <c r="C8364" s="17" t="s">
        <v>12860</v>
      </c>
      <c r="D8364" s="17" t="s">
        <v>12861</v>
      </c>
      <c r="E8364" s="17" t="s">
        <v>1051</v>
      </c>
      <c r="F8364" s="17"/>
      <c r="G8364" s="17" t="s">
        <v>863</v>
      </c>
      <c r="H8364" s="251">
        <v>910000</v>
      </c>
      <c r="I8364" s="251">
        <v>1400</v>
      </c>
      <c r="J8364" s="251">
        <v>910000</v>
      </c>
      <c r="K8364" s="251">
        <v>1400</v>
      </c>
      <c r="L8364" s="251">
        <v>910000</v>
      </c>
      <c r="M8364" s="251">
        <v>1400</v>
      </c>
      <c r="N8364" s="251">
        <v>910000</v>
      </c>
      <c r="O8364" s="251">
        <v>1400</v>
      </c>
      <c r="P8364" s="251">
        <v>910000</v>
      </c>
      <c r="Q8364" s="251">
        <v>1400</v>
      </c>
      <c r="R8364" s="16">
        <f t="shared" si="31"/>
        <v>4550000</v>
      </c>
      <c r="S8364" s="251">
        <f t="shared" si="32"/>
        <v>7000</v>
      </c>
      <c r="T8364" s="17" t="s">
        <v>18237</v>
      </c>
      <c r="U8364" s="17"/>
      <c r="V8364" s="438"/>
    </row>
    <row r="8365" spans="1:22" s="5" customFormat="1" ht="75" customHeight="1" x14ac:dyDescent="0.2">
      <c r="A8365" s="16">
        <v>8360</v>
      </c>
      <c r="B8365" s="17" t="s">
        <v>18334</v>
      </c>
      <c r="C8365" s="17" t="s">
        <v>18335</v>
      </c>
      <c r="D8365" s="17" t="s">
        <v>18336</v>
      </c>
      <c r="E8365" s="17" t="s">
        <v>18337</v>
      </c>
      <c r="F8365" s="17"/>
      <c r="G8365" s="51" t="s">
        <v>33</v>
      </c>
      <c r="H8365" s="251">
        <v>4449039.3999999994</v>
      </c>
      <c r="I8365" s="251">
        <v>191</v>
      </c>
      <c r="J8365" s="251"/>
      <c r="K8365" s="251"/>
      <c r="L8365" s="251"/>
      <c r="M8365" s="251"/>
      <c r="N8365" s="251"/>
      <c r="O8365" s="251"/>
      <c r="P8365" s="251"/>
      <c r="Q8365" s="251"/>
      <c r="R8365" s="16">
        <f t="shared" si="31"/>
        <v>4449039.3999999994</v>
      </c>
      <c r="S8365" s="251">
        <f t="shared" si="32"/>
        <v>191</v>
      </c>
      <c r="T8365" s="17" t="s">
        <v>16420</v>
      </c>
      <c r="U8365" s="17"/>
      <c r="V8365" s="438"/>
    </row>
    <row r="8366" spans="1:22" s="5" customFormat="1" ht="225" customHeight="1" x14ac:dyDescent="0.2">
      <c r="A8366" s="16">
        <v>8361</v>
      </c>
      <c r="B8366" s="17" t="s">
        <v>320</v>
      </c>
      <c r="C8366" s="17" t="s">
        <v>18338</v>
      </c>
      <c r="D8366" s="17" t="s">
        <v>18339</v>
      </c>
      <c r="E8366" s="17" t="s">
        <v>18340</v>
      </c>
      <c r="F8366" s="17"/>
      <c r="G8366" s="51" t="s">
        <v>33</v>
      </c>
      <c r="H8366" s="251">
        <v>4418893.4400000004</v>
      </c>
      <c r="I8366" s="251">
        <v>332</v>
      </c>
      <c r="J8366" s="251"/>
      <c r="K8366" s="251"/>
      <c r="L8366" s="251"/>
      <c r="M8366" s="251"/>
      <c r="N8366" s="251"/>
      <c r="O8366" s="251"/>
      <c r="P8366" s="251"/>
      <c r="Q8366" s="251"/>
      <c r="R8366" s="16">
        <f t="shared" si="31"/>
        <v>4418893.4400000004</v>
      </c>
      <c r="S8366" s="251">
        <f t="shared" si="32"/>
        <v>332</v>
      </c>
      <c r="T8366" s="17" t="s">
        <v>16420</v>
      </c>
      <c r="U8366" s="17"/>
      <c r="V8366" s="438"/>
    </row>
    <row r="8367" spans="1:22" s="5" customFormat="1" ht="37.5" x14ac:dyDescent="0.2">
      <c r="A8367" s="16">
        <v>8362</v>
      </c>
      <c r="B8367" s="17" t="s">
        <v>15487</v>
      </c>
      <c r="C8367" s="17" t="s">
        <v>15488</v>
      </c>
      <c r="D8367" s="17" t="s">
        <v>15489</v>
      </c>
      <c r="E8367" s="17" t="s">
        <v>1051</v>
      </c>
      <c r="F8367" s="17"/>
      <c r="G8367" s="16" t="s">
        <v>33</v>
      </c>
      <c r="H8367" s="251">
        <v>724850</v>
      </c>
      <c r="I8367" s="251">
        <v>19</v>
      </c>
      <c r="J8367" s="251">
        <f>H8367*1.07</f>
        <v>775589.5</v>
      </c>
      <c r="K8367" s="251">
        <v>19</v>
      </c>
      <c r="L8367" s="251">
        <f>J8367*1.07</f>
        <v>829880.76500000001</v>
      </c>
      <c r="M8367" s="251">
        <v>19</v>
      </c>
      <c r="N8367" s="251">
        <f>L8367*1.07</f>
        <v>887972.41855000006</v>
      </c>
      <c r="O8367" s="251">
        <v>19</v>
      </c>
      <c r="P8367" s="251">
        <f>N8367*1.07</f>
        <v>950130.48784850014</v>
      </c>
      <c r="Q8367" s="251">
        <v>19</v>
      </c>
      <c r="R8367" s="16">
        <f t="shared" si="31"/>
        <v>4168423.1713985004</v>
      </c>
      <c r="S8367" s="251">
        <f t="shared" si="32"/>
        <v>95</v>
      </c>
      <c r="T8367" s="442" t="s">
        <v>18252</v>
      </c>
      <c r="U8367" s="17" t="s">
        <v>83</v>
      </c>
      <c r="V8367" s="438" t="s">
        <v>7048</v>
      </c>
    </row>
    <row r="8368" spans="1:22" s="5" customFormat="1" ht="93.75" customHeight="1" x14ac:dyDescent="0.2">
      <c r="A8368" s="16">
        <v>8363</v>
      </c>
      <c r="B8368" s="51" t="s">
        <v>1550</v>
      </c>
      <c r="C8368" s="51" t="s">
        <v>1551</v>
      </c>
      <c r="D8368" s="51" t="s">
        <v>1552</v>
      </c>
      <c r="E8368" s="51" t="s">
        <v>18264</v>
      </c>
      <c r="F8368" s="51"/>
      <c r="G8368" s="51" t="s">
        <v>9115</v>
      </c>
      <c r="H8368" s="437">
        <v>4032000</v>
      </c>
      <c r="I8368" s="251" t="s">
        <v>9421</v>
      </c>
      <c r="J8368" s="251"/>
      <c r="K8368" s="251"/>
      <c r="L8368" s="251"/>
      <c r="M8368" s="251"/>
      <c r="N8368" s="251"/>
      <c r="O8368" s="251"/>
      <c r="P8368" s="251"/>
      <c r="Q8368" s="251"/>
      <c r="R8368" s="16">
        <f t="shared" ref="R8368:R8431" si="33">H8368+J8368+L8368+N8368+P8368</f>
        <v>4032000</v>
      </c>
      <c r="S8368" s="251">
        <f t="shared" si="32"/>
        <v>8</v>
      </c>
      <c r="T8368" s="17" t="s">
        <v>16420</v>
      </c>
      <c r="U8368" s="17"/>
      <c r="V8368" s="438"/>
    </row>
    <row r="8369" spans="1:22" s="5" customFormat="1" ht="56.25" customHeight="1" x14ac:dyDescent="0.2">
      <c r="A8369" s="16">
        <v>8364</v>
      </c>
      <c r="B8369" s="17" t="s">
        <v>7051</v>
      </c>
      <c r="C8369" s="17" t="s">
        <v>7052</v>
      </c>
      <c r="D8369" s="17" t="s">
        <v>7053</v>
      </c>
      <c r="E8369" s="17" t="s">
        <v>18341</v>
      </c>
      <c r="F8369" s="17"/>
      <c r="G8369" s="17" t="s">
        <v>24</v>
      </c>
      <c r="H8369" s="251">
        <v>4007740.3300000005</v>
      </c>
      <c r="I8369" s="251">
        <v>2173.56</v>
      </c>
      <c r="J8369" s="251"/>
      <c r="K8369" s="251"/>
      <c r="L8369" s="251"/>
      <c r="M8369" s="251"/>
      <c r="N8369" s="251"/>
      <c r="O8369" s="251"/>
      <c r="P8369" s="251"/>
      <c r="Q8369" s="251"/>
      <c r="R8369" s="16">
        <f t="shared" si="33"/>
        <v>4007740.3300000005</v>
      </c>
      <c r="S8369" s="251">
        <f t="shared" si="32"/>
        <v>2173.56</v>
      </c>
      <c r="T8369" s="17" t="s">
        <v>16420</v>
      </c>
      <c r="U8369" s="17"/>
      <c r="V8369" s="438"/>
    </row>
    <row r="8370" spans="1:22" s="5" customFormat="1" ht="187.5" customHeight="1" x14ac:dyDescent="0.2">
      <c r="A8370" s="16">
        <v>8365</v>
      </c>
      <c r="B8370" s="17" t="s">
        <v>7051</v>
      </c>
      <c r="C8370" s="17" t="s">
        <v>7052</v>
      </c>
      <c r="D8370" s="17" t="s">
        <v>7053</v>
      </c>
      <c r="E8370" s="17" t="s">
        <v>18342</v>
      </c>
      <c r="F8370" s="17"/>
      <c r="G8370" s="51" t="s">
        <v>33</v>
      </c>
      <c r="H8370" s="251">
        <v>4007740.3300000005</v>
      </c>
      <c r="I8370" s="251">
        <v>2173.56</v>
      </c>
      <c r="J8370" s="251"/>
      <c r="K8370" s="251"/>
      <c r="L8370" s="251"/>
      <c r="M8370" s="251"/>
      <c r="N8370" s="251"/>
      <c r="O8370" s="251"/>
      <c r="P8370" s="251"/>
      <c r="Q8370" s="251"/>
      <c r="R8370" s="16">
        <f t="shared" si="33"/>
        <v>4007740.3300000005</v>
      </c>
      <c r="S8370" s="251">
        <f t="shared" si="32"/>
        <v>2173.56</v>
      </c>
      <c r="T8370" s="17" t="s">
        <v>16420</v>
      </c>
      <c r="U8370" s="17"/>
      <c r="V8370" s="438"/>
    </row>
    <row r="8371" spans="1:22" s="5" customFormat="1" ht="45.75" customHeight="1" x14ac:dyDescent="0.2">
      <c r="A8371" s="16">
        <v>8366</v>
      </c>
      <c r="B8371" s="17" t="s">
        <v>263</v>
      </c>
      <c r="C8371" s="17" t="s">
        <v>18343</v>
      </c>
      <c r="D8371" s="17" t="s">
        <v>18344</v>
      </c>
      <c r="E8371" s="17" t="s">
        <v>18345</v>
      </c>
      <c r="F8371" s="17"/>
      <c r="G8371" s="16" t="s">
        <v>33</v>
      </c>
      <c r="H8371" s="251">
        <v>3900000</v>
      </c>
      <c r="I8371" s="251">
        <v>25</v>
      </c>
      <c r="J8371" s="251"/>
      <c r="K8371" s="251"/>
      <c r="L8371" s="251"/>
      <c r="M8371" s="251"/>
      <c r="N8371" s="251"/>
      <c r="O8371" s="251"/>
      <c r="P8371" s="251"/>
      <c r="Q8371" s="251"/>
      <c r="R8371" s="16">
        <f t="shared" si="33"/>
        <v>3900000</v>
      </c>
      <c r="S8371" s="251">
        <f t="shared" si="32"/>
        <v>25</v>
      </c>
      <c r="T8371" s="16" t="s">
        <v>16420</v>
      </c>
      <c r="U8371" s="17" t="s">
        <v>18296</v>
      </c>
      <c r="V8371" s="438" t="s">
        <v>18297</v>
      </c>
    </row>
    <row r="8372" spans="1:22" s="5" customFormat="1" ht="45.75" customHeight="1" x14ac:dyDescent="0.2">
      <c r="A8372" s="16">
        <v>8367</v>
      </c>
      <c r="B8372" s="17" t="s">
        <v>263</v>
      </c>
      <c r="C8372" s="17" t="s">
        <v>18343</v>
      </c>
      <c r="D8372" s="17" t="s">
        <v>18344</v>
      </c>
      <c r="E8372" s="17" t="s">
        <v>18346</v>
      </c>
      <c r="F8372" s="17"/>
      <c r="G8372" s="51" t="s">
        <v>33</v>
      </c>
      <c r="H8372" s="251">
        <v>3900000</v>
      </c>
      <c r="I8372" s="251">
        <v>25</v>
      </c>
      <c r="J8372" s="251"/>
      <c r="K8372" s="251"/>
      <c r="L8372" s="251"/>
      <c r="M8372" s="251"/>
      <c r="N8372" s="251"/>
      <c r="O8372" s="251"/>
      <c r="P8372" s="251"/>
      <c r="Q8372" s="251"/>
      <c r="R8372" s="16">
        <f t="shared" si="33"/>
        <v>3900000</v>
      </c>
      <c r="S8372" s="251">
        <f t="shared" si="32"/>
        <v>25</v>
      </c>
      <c r="T8372" s="17" t="s">
        <v>16420</v>
      </c>
      <c r="U8372" s="17"/>
      <c r="V8372" s="438"/>
    </row>
    <row r="8373" spans="1:22" s="5" customFormat="1" ht="45.75" customHeight="1" x14ac:dyDescent="0.2">
      <c r="A8373" s="16">
        <v>8368</v>
      </c>
      <c r="B8373" s="51" t="s">
        <v>18265</v>
      </c>
      <c r="C8373" s="51" t="s">
        <v>18266</v>
      </c>
      <c r="D8373" s="51" t="s">
        <v>110</v>
      </c>
      <c r="E8373" s="51" t="s">
        <v>18265</v>
      </c>
      <c r="F8373" s="51"/>
      <c r="G8373" s="51" t="s">
        <v>7084</v>
      </c>
      <c r="H8373" s="437">
        <v>3882539.14</v>
      </c>
      <c r="I8373" s="251" t="s">
        <v>18347</v>
      </c>
      <c r="J8373" s="251"/>
      <c r="K8373" s="251"/>
      <c r="L8373" s="251"/>
      <c r="M8373" s="251"/>
      <c r="N8373" s="251"/>
      <c r="O8373" s="251"/>
      <c r="P8373" s="251"/>
      <c r="Q8373" s="251"/>
      <c r="R8373" s="16">
        <f t="shared" si="33"/>
        <v>3882539.14</v>
      </c>
      <c r="S8373" s="251">
        <f>I8373+K8373+M8373+O8373+Q8373</f>
        <v>4682</v>
      </c>
      <c r="T8373" s="17" t="s">
        <v>16420</v>
      </c>
      <c r="U8373" s="17"/>
      <c r="V8373" s="438"/>
    </row>
    <row r="8374" spans="1:22" s="5" customFormat="1" ht="45.75" customHeight="1" x14ac:dyDescent="0.2">
      <c r="A8374" s="16">
        <v>8369</v>
      </c>
      <c r="B8374" s="17" t="s">
        <v>18348</v>
      </c>
      <c r="C8374" s="17" t="s">
        <v>18349</v>
      </c>
      <c r="D8374" s="17" t="s">
        <v>18350</v>
      </c>
      <c r="E8374" s="17" t="s">
        <v>18351</v>
      </c>
      <c r="F8374" s="17"/>
      <c r="G8374" s="51" t="s">
        <v>33</v>
      </c>
      <c r="H8374" s="251">
        <v>3865635.8</v>
      </c>
      <c r="I8374" s="251">
        <v>41</v>
      </c>
      <c r="J8374" s="251"/>
      <c r="K8374" s="251"/>
      <c r="L8374" s="251"/>
      <c r="M8374" s="251"/>
      <c r="N8374" s="251"/>
      <c r="O8374" s="251"/>
      <c r="P8374" s="251"/>
      <c r="Q8374" s="251"/>
      <c r="R8374" s="16">
        <f t="shared" si="33"/>
        <v>3865635.8</v>
      </c>
      <c r="S8374" s="251">
        <f t="shared" si="32"/>
        <v>41</v>
      </c>
      <c r="T8374" s="17" t="s">
        <v>16420</v>
      </c>
      <c r="U8374" s="17"/>
      <c r="V8374" s="438"/>
    </row>
    <row r="8375" spans="1:22" s="5" customFormat="1" ht="37.5" x14ac:dyDescent="0.2">
      <c r="A8375" s="16">
        <v>8370</v>
      </c>
      <c r="B8375" s="51" t="s">
        <v>18352</v>
      </c>
      <c r="C8375" s="51" t="s">
        <v>18353</v>
      </c>
      <c r="D8375" s="51" t="s">
        <v>18354</v>
      </c>
      <c r="E8375" s="51" t="s">
        <v>18355</v>
      </c>
      <c r="F8375" s="51"/>
      <c r="G8375" s="51" t="s">
        <v>9115</v>
      </c>
      <c r="H8375" s="437">
        <v>3812001.13</v>
      </c>
      <c r="I8375" s="251" t="s">
        <v>9266</v>
      </c>
      <c r="J8375" s="251"/>
      <c r="K8375" s="251"/>
      <c r="L8375" s="251"/>
      <c r="M8375" s="251"/>
      <c r="N8375" s="251"/>
      <c r="O8375" s="251"/>
      <c r="P8375" s="251"/>
      <c r="Q8375" s="251"/>
      <c r="R8375" s="16">
        <f t="shared" si="33"/>
        <v>3812001.13</v>
      </c>
      <c r="S8375" s="251">
        <f t="shared" si="32"/>
        <v>4</v>
      </c>
      <c r="T8375" s="17" t="s">
        <v>16420</v>
      </c>
      <c r="U8375" s="17"/>
      <c r="V8375" s="438"/>
    </row>
    <row r="8376" spans="1:22" s="5" customFormat="1" ht="409.5" customHeight="1" x14ac:dyDescent="0.2">
      <c r="A8376" s="16">
        <v>8371</v>
      </c>
      <c r="B8376" s="17" t="s">
        <v>5365</v>
      </c>
      <c r="C8376" s="17" t="s">
        <v>5366</v>
      </c>
      <c r="D8376" s="17" t="s">
        <v>5367</v>
      </c>
      <c r="E8376" s="17" t="s">
        <v>18300</v>
      </c>
      <c r="F8376" s="17"/>
      <c r="G8376" s="51" t="s">
        <v>33</v>
      </c>
      <c r="H8376" s="251">
        <v>3656644.96</v>
      </c>
      <c r="I8376" s="251">
        <v>8</v>
      </c>
      <c r="J8376" s="251"/>
      <c r="K8376" s="251"/>
      <c r="L8376" s="251"/>
      <c r="M8376" s="251"/>
      <c r="N8376" s="251"/>
      <c r="O8376" s="251"/>
      <c r="P8376" s="251"/>
      <c r="Q8376" s="251"/>
      <c r="R8376" s="16">
        <f t="shared" si="33"/>
        <v>3656644.96</v>
      </c>
      <c r="S8376" s="251">
        <f t="shared" si="32"/>
        <v>8</v>
      </c>
      <c r="T8376" s="17" t="s">
        <v>16420</v>
      </c>
      <c r="U8376" s="17"/>
      <c r="V8376" s="438"/>
    </row>
    <row r="8377" spans="1:22" s="5" customFormat="1" ht="56.25" customHeight="1" x14ac:dyDescent="0.2">
      <c r="A8377" s="16">
        <v>8372</v>
      </c>
      <c r="B8377" s="17" t="s">
        <v>2391</v>
      </c>
      <c r="C8377" s="17" t="s">
        <v>2392</v>
      </c>
      <c r="D8377" s="17" t="s">
        <v>2393</v>
      </c>
      <c r="E8377" s="17" t="s">
        <v>18356</v>
      </c>
      <c r="F8377" s="17"/>
      <c r="G8377" s="17" t="s">
        <v>7079</v>
      </c>
      <c r="H8377" s="251">
        <v>3594759.22</v>
      </c>
      <c r="I8377" s="251">
        <v>2.7789999999999999</v>
      </c>
      <c r="J8377" s="251"/>
      <c r="K8377" s="251"/>
      <c r="L8377" s="251"/>
      <c r="M8377" s="251"/>
      <c r="N8377" s="251"/>
      <c r="O8377" s="251"/>
      <c r="P8377" s="251"/>
      <c r="Q8377" s="251"/>
      <c r="R8377" s="16">
        <f t="shared" si="33"/>
        <v>3594759.22</v>
      </c>
      <c r="S8377" s="251">
        <f t="shared" si="32"/>
        <v>2.7789999999999999</v>
      </c>
      <c r="T8377" s="17" t="s">
        <v>16420</v>
      </c>
      <c r="U8377" s="17"/>
      <c r="V8377" s="438"/>
    </row>
    <row r="8378" spans="1:22" s="5" customFormat="1" ht="93.75" customHeight="1" x14ac:dyDescent="0.2">
      <c r="A8378" s="16">
        <v>8373</v>
      </c>
      <c r="B8378" s="17" t="s">
        <v>1590</v>
      </c>
      <c r="C8378" s="17" t="s">
        <v>2778</v>
      </c>
      <c r="D8378" s="17" t="s">
        <v>2779</v>
      </c>
      <c r="E8378" s="17" t="s">
        <v>2779</v>
      </c>
      <c r="F8378" s="17"/>
      <c r="G8378" s="51" t="s">
        <v>33</v>
      </c>
      <c r="H8378" s="251">
        <v>3574227.8000000003</v>
      </c>
      <c r="I8378" s="251">
        <v>274</v>
      </c>
      <c r="J8378" s="251"/>
      <c r="K8378" s="251"/>
      <c r="L8378" s="251"/>
      <c r="M8378" s="251"/>
      <c r="N8378" s="251"/>
      <c r="O8378" s="251"/>
      <c r="P8378" s="251"/>
      <c r="Q8378" s="251"/>
      <c r="R8378" s="16">
        <f t="shared" si="33"/>
        <v>3574227.8000000003</v>
      </c>
      <c r="S8378" s="251">
        <v>274</v>
      </c>
      <c r="T8378" s="17" t="s">
        <v>16420</v>
      </c>
      <c r="U8378" s="17"/>
      <c r="V8378" s="438"/>
    </row>
    <row r="8379" spans="1:22" s="5" customFormat="1" ht="57" customHeight="1" x14ac:dyDescent="0.2">
      <c r="A8379" s="16">
        <v>8374</v>
      </c>
      <c r="B8379" s="17" t="s">
        <v>973</v>
      </c>
      <c r="C8379" s="17" t="s">
        <v>1279</v>
      </c>
      <c r="D8379" s="17" t="s">
        <v>1280</v>
      </c>
      <c r="E8379" s="17" t="s">
        <v>18357</v>
      </c>
      <c r="F8379" s="17"/>
      <c r="G8379" s="17" t="s">
        <v>337</v>
      </c>
      <c r="H8379" s="251">
        <v>3533587.2</v>
      </c>
      <c r="I8379" s="251">
        <v>900</v>
      </c>
      <c r="J8379" s="251"/>
      <c r="K8379" s="251"/>
      <c r="L8379" s="251"/>
      <c r="M8379" s="251"/>
      <c r="N8379" s="251"/>
      <c r="O8379" s="251"/>
      <c r="P8379" s="251"/>
      <c r="Q8379" s="251"/>
      <c r="R8379" s="16">
        <f t="shared" si="33"/>
        <v>3533587.2</v>
      </c>
      <c r="S8379" s="251">
        <v>900</v>
      </c>
      <c r="T8379" s="17" t="s">
        <v>16420</v>
      </c>
      <c r="U8379" s="17"/>
      <c r="V8379" s="438"/>
    </row>
    <row r="8380" spans="1:22" s="5" customFormat="1" ht="174.75" customHeight="1" x14ac:dyDescent="0.2">
      <c r="A8380" s="16">
        <v>8375</v>
      </c>
      <c r="B8380" s="17" t="s">
        <v>3809</v>
      </c>
      <c r="C8380" s="17" t="s">
        <v>4788</v>
      </c>
      <c r="D8380" s="17" t="s">
        <v>4789</v>
      </c>
      <c r="E8380" s="17" t="s">
        <v>3809</v>
      </c>
      <c r="F8380" s="17"/>
      <c r="G8380" s="51" t="s">
        <v>33</v>
      </c>
      <c r="H8380" s="251">
        <v>3462500</v>
      </c>
      <c r="I8380" s="251">
        <v>1385</v>
      </c>
      <c r="J8380" s="251"/>
      <c r="K8380" s="251"/>
      <c r="L8380" s="251"/>
      <c r="M8380" s="251"/>
      <c r="N8380" s="251"/>
      <c r="O8380" s="251"/>
      <c r="P8380" s="251"/>
      <c r="Q8380" s="251"/>
      <c r="R8380" s="16">
        <f t="shared" si="33"/>
        <v>3462500</v>
      </c>
      <c r="S8380" s="251">
        <v>1385</v>
      </c>
      <c r="T8380" s="17" t="s">
        <v>16420</v>
      </c>
      <c r="U8380" s="17"/>
      <c r="V8380" s="438"/>
    </row>
    <row r="8381" spans="1:22" s="5" customFormat="1" ht="56.25" customHeight="1" x14ac:dyDescent="0.2">
      <c r="A8381" s="16">
        <v>8376</v>
      </c>
      <c r="B8381" s="17" t="s">
        <v>339</v>
      </c>
      <c r="C8381" s="17" t="s">
        <v>3939</v>
      </c>
      <c r="D8381" s="17" t="s">
        <v>3940</v>
      </c>
      <c r="E8381" s="17" t="s">
        <v>18358</v>
      </c>
      <c r="F8381" s="17"/>
      <c r="G8381" s="16" t="s">
        <v>33</v>
      </c>
      <c r="H8381" s="251">
        <v>600190.07999999996</v>
      </c>
      <c r="I8381" s="251">
        <v>2</v>
      </c>
      <c r="J8381" s="251">
        <f>H8381*1.07</f>
        <v>642203.38560000004</v>
      </c>
      <c r="K8381" s="251">
        <v>1</v>
      </c>
      <c r="L8381" s="251">
        <f>J8381*1.07</f>
        <v>687157.62259200006</v>
      </c>
      <c r="M8381" s="251">
        <v>1</v>
      </c>
      <c r="N8381" s="251">
        <f>L8381*1.07</f>
        <v>735258.65617344016</v>
      </c>
      <c r="O8381" s="251">
        <v>1</v>
      </c>
      <c r="P8381" s="251">
        <f>N8381*1.07</f>
        <v>786726.762105581</v>
      </c>
      <c r="Q8381" s="251">
        <v>1</v>
      </c>
      <c r="R8381" s="16">
        <f t="shared" si="33"/>
        <v>3451536.5064710211</v>
      </c>
      <c r="S8381" s="251">
        <f t="shared" si="32"/>
        <v>6</v>
      </c>
      <c r="T8381" s="442" t="s">
        <v>18252</v>
      </c>
      <c r="U8381" s="17" t="s">
        <v>83</v>
      </c>
      <c r="V8381" s="438" t="s">
        <v>7048</v>
      </c>
    </row>
    <row r="8382" spans="1:22" s="5" customFormat="1" ht="56.25" customHeight="1" x14ac:dyDescent="0.2">
      <c r="A8382" s="16">
        <v>8377</v>
      </c>
      <c r="B8382" s="17" t="s">
        <v>18320</v>
      </c>
      <c r="C8382" s="17" t="s">
        <v>18321</v>
      </c>
      <c r="D8382" s="17" t="s">
        <v>266</v>
      </c>
      <c r="E8382" s="17" t="s">
        <v>18359</v>
      </c>
      <c r="F8382" s="17"/>
      <c r="G8382" s="51" t="s">
        <v>33</v>
      </c>
      <c r="H8382" s="251">
        <v>3417475</v>
      </c>
      <c r="I8382" s="251"/>
      <c r="J8382" s="251"/>
      <c r="K8382" s="251"/>
      <c r="L8382" s="251"/>
      <c r="M8382" s="251"/>
      <c r="N8382" s="251"/>
      <c r="O8382" s="251"/>
      <c r="P8382" s="251"/>
      <c r="Q8382" s="251"/>
      <c r="R8382" s="16">
        <f t="shared" si="33"/>
        <v>3417475</v>
      </c>
      <c r="S8382" s="251">
        <f t="shared" si="32"/>
        <v>0</v>
      </c>
      <c r="T8382" s="17" t="s">
        <v>18261</v>
      </c>
      <c r="U8382" s="17"/>
      <c r="V8382" s="438"/>
    </row>
    <row r="8383" spans="1:22" s="5" customFormat="1" ht="56.25" customHeight="1" x14ac:dyDescent="0.2">
      <c r="A8383" s="16">
        <v>8378</v>
      </c>
      <c r="B8383" s="17" t="s">
        <v>18360</v>
      </c>
      <c r="C8383" s="17" t="s">
        <v>18361</v>
      </c>
      <c r="D8383" s="17" t="s">
        <v>18362</v>
      </c>
      <c r="E8383" s="17"/>
      <c r="F8383" s="17"/>
      <c r="G8383" s="17" t="s">
        <v>33</v>
      </c>
      <c r="H8383" s="251">
        <v>3400000</v>
      </c>
      <c r="I8383" s="251">
        <v>1</v>
      </c>
      <c r="J8383" s="251"/>
      <c r="K8383" s="251"/>
      <c r="L8383" s="251"/>
      <c r="M8383" s="251"/>
      <c r="N8383" s="251"/>
      <c r="O8383" s="251"/>
      <c r="P8383" s="251"/>
      <c r="Q8383" s="251"/>
      <c r="R8383" s="16">
        <f t="shared" si="33"/>
        <v>3400000</v>
      </c>
      <c r="S8383" s="251">
        <f t="shared" si="32"/>
        <v>1</v>
      </c>
      <c r="T8383" s="17" t="s">
        <v>16420</v>
      </c>
      <c r="U8383" s="17"/>
      <c r="V8383" s="438"/>
    </row>
    <row r="8384" spans="1:22" s="5" customFormat="1" ht="112.5" customHeight="1" x14ac:dyDescent="0.2">
      <c r="A8384" s="16">
        <v>8379</v>
      </c>
      <c r="B8384" s="17" t="s">
        <v>18360</v>
      </c>
      <c r="C8384" s="17" t="s">
        <v>18361</v>
      </c>
      <c r="D8384" s="17" t="s">
        <v>18362</v>
      </c>
      <c r="E8384" s="17"/>
      <c r="F8384" s="17"/>
      <c r="G8384" s="17" t="s">
        <v>33</v>
      </c>
      <c r="H8384" s="251">
        <v>3400000</v>
      </c>
      <c r="I8384" s="251">
        <v>1</v>
      </c>
      <c r="J8384" s="251"/>
      <c r="K8384" s="251"/>
      <c r="L8384" s="251"/>
      <c r="M8384" s="251"/>
      <c r="N8384" s="251"/>
      <c r="O8384" s="251"/>
      <c r="P8384" s="251"/>
      <c r="Q8384" s="251"/>
      <c r="R8384" s="16">
        <f t="shared" si="33"/>
        <v>3400000</v>
      </c>
      <c r="S8384" s="251">
        <f t="shared" si="32"/>
        <v>1</v>
      </c>
      <c r="T8384" s="17" t="s">
        <v>16420</v>
      </c>
      <c r="U8384" s="17"/>
      <c r="V8384" s="438"/>
    </row>
    <row r="8385" spans="1:23" s="5" customFormat="1" ht="56.25" customHeight="1" x14ac:dyDescent="0.2">
      <c r="A8385" s="16">
        <v>8380</v>
      </c>
      <c r="B8385" s="17" t="s">
        <v>264</v>
      </c>
      <c r="C8385" s="17" t="s">
        <v>7066</v>
      </c>
      <c r="D8385" s="17" t="s">
        <v>2012</v>
      </c>
      <c r="E8385" s="17" t="s">
        <v>18363</v>
      </c>
      <c r="F8385" s="17"/>
      <c r="G8385" s="51" t="s">
        <v>33</v>
      </c>
      <c r="H8385" s="251">
        <v>3363768</v>
      </c>
      <c r="I8385" s="251"/>
      <c r="J8385" s="251"/>
      <c r="K8385" s="251"/>
      <c r="L8385" s="251"/>
      <c r="M8385" s="251"/>
      <c r="N8385" s="251"/>
      <c r="O8385" s="251"/>
      <c r="P8385" s="251"/>
      <c r="Q8385" s="251"/>
      <c r="R8385" s="16">
        <f t="shared" si="33"/>
        <v>3363768</v>
      </c>
      <c r="S8385" s="251">
        <f t="shared" si="32"/>
        <v>0</v>
      </c>
      <c r="T8385" s="17" t="s">
        <v>18261</v>
      </c>
      <c r="U8385" s="17"/>
      <c r="V8385" s="438"/>
    </row>
    <row r="8386" spans="1:23" s="13" customFormat="1" ht="409.5" customHeight="1" x14ac:dyDescent="0.2">
      <c r="A8386" s="16">
        <v>8381</v>
      </c>
      <c r="B8386" s="17" t="s">
        <v>263</v>
      </c>
      <c r="C8386" s="17" t="s">
        <v>18343</v>
      </c>
      <c r="D8386" s="17" t="s">
        <v>18344</v>
      </c>
      <c r="E8386" s="17" t="s">
        <v>18364</v>
      </c>
      <c r="F8386" s="17"/>
      <c r="G8386" s="16" t="s">
        <v>33</v>
      </c>
      <c r="H8386" s="251">
        <v>3329396.6</v>
      </c>
      <c r="I8386" s="251">
        <v>2</v>
      </c>
      <c r="J8386" s="251"/>
      <c r="K8386" s="251"/>
      <c r="L8386" s="251"/>
      <c r="M8386" s="251"/>
      <c r="N8386" s="251"/>
      <c r="O8386" s="251"/>
      <c r="P8386" s="251"/>
      <c r="Q8386" s="251"/>
      <c r="R8386" s="16">
        <f t="shared" si="33"/>
        <v>3329396.6</v>
      </c>
      <c r="S8386" s="251">
        <f t="shared" si="32"/>
        <v>2</v>
      </c>
      <c r="T8386" s="16" t="s">
        <v>16420</v>
      </c>
      <c r="U8386" s="17" t="s">
        <v>61</v>
      </c>
      <c r="V8386" s="438" t="s">
        <v>18365</v>
      </c>
      <c r="W8386" s="5"/>
    </row>
    <row r="8387" spans="1:23" s="13" customFormat="1" ht="56.25" customHeight="1" x14ac:dyDescent="0.2">
      <c r="A8387" s="16">
        <v>8382</v>
      </c>
      <c r="B8387" s="17" t="s">
        <v>3693</v>
      </c>
      <c r="C8387" s="17" t="s">
        <v>18366</v>
      </c>
      <c r="D8387" s="17" t="s">
        <v>18367</v>
      </c>
      <c r="E8387" s="17" t="s">
        <v>3693</v>
      </c>
      <c r="F8387" s="17"/>
      <c r="G8387" s="51" t="s">
        <v>33</v>
      </c>
      <c r="H8387" s="251">
        <v>3291801.84</v>
      </c>
      <c r="I8387" s="251">
        <v>18</v>
      </c>
      <c r="J8387" s="251"/>
      <c r="K8387" s="251"/>
      <c r="L8387" s="251"/>
      <c r="M8387" s="251"/>
      <c r="N8387" s="251"/>
      <c r="O8387" s="251"/>
      <c r="P8387" s="251"/>
      <c r="Q8387" s="251"/>
      <c r="R8387" s="16">
        <f t="shared" si="33"/>
        <v>3291801.84</v>
      </c>
      <c r="S8387" s="251">
        <f t="shared" si="32"/>
        <v>18</v>
      </c>
      <c r="T8387" s="17" t="s">
        <v>16420</v>
      </c>
      <c r="U8387" s="17"/>
      <c r="V8387" s="438"/>
    </row>
    <row r="8388" spans="1:23" s="100" customFormat="1" ht="20.100000000000001" customHeight="1" x14ac:dyDescent="0.2">
      <c r="A8388" s="16">
        <v>8383</v>
      </c>
      <c r="B8388" s="17" t="s">
        <v>7056</v>
      </c>
      <c r="C8388" s="17" t="s">
        <v>7057</v>
      </c>
      <c r="D8388" s="17" t="s">
        <v>7058</v>
      </c>
      <c r="E8388" s="17" t="s">
        <v>18368</v>
      </c>
      <c r="F8388" s="17"/>
      <c r="G8388" s="51" t="s">
        <v>33</v>
      </c>
      <c r="H8388" s="251">
        <v>3154854.39</v>
      </c>
      <c r="I8388" s="251">
        <v>4388.7520000000004</v>
      </c>
      <c r="J8388" s="251"/>
      <c r="K8388" s="251"/>
      <c r="L8388" s="251"/>
      <c r="M8388" s="251"/>
      <c r="N8388" s="251"/>
      <c r="O8388" s="251"/>
      <c r="P8388" s="251"/>
      <c r="Q8388" s="251"/>
      <c r="R8388" s="16">
        <f t="shared" si="33"/>
        <v>3154854.39</v>
      </c>
      <c r="S8388" s="251">
        <v>4388.7520000000004</v>
      </c>
      <c r="T8388" s="17" t="s">
        <v>16420</v>
      </c>
      <c r="U8388" s="17"/>
      <c r="V8388" s="438"/>
    </row>
    <row r="8389" spans="1:23" s="13" customFormat="1" ht="75" x14ac:dyDescent="0.2">
      <c r="A8389" s="16">
        <v>8384</v>
      </c>
      <c r="B8389" s="17" t="s">
        <v>3899</v>
      </c>
      <c r="C8389" s="17" t="s">
        <v>18369</v>
      </c>
      <c r="D8389" s="17" t="s">
        <v>18370</v>
      </c>
      <c r="E8389" s="17" t="s">
        <v>18371</v>
      </c>
      <c r="F8389" s="17"/>
      <c r="G8389" s="16" t="s">
        <v>33</v>
      </c>
      <c r="H8389" s="251">
        <v>3026000</v>
      </c>
      <c r="I8389" s="251">
        <v>2</v>
      </c>
      <c r="J8389" s="251"/>
      <c r="K8389" s="251"/>
      <c r="L8389" s="251"/>
      <c r="M8389" s="251"/>
      <c r="N8389" s="251"/>
      <c r="O8389" s="251"/>
      <c r="P8389" s="251"/>
      <c r="Q8389" s="251"/>
      <c r="R8389" s="16">
        <f t="shared" si="33"/>
        <v>3026000</v>
      </c>
      <c r="S8389" s="251">
        <f t="shared" si="32"/>
        <v>2</v>
      </c>
      <c r="T8389" s="17" t="s">
        <v>16420</v>
      </c>
      <c r="U8389" s="17"/>
      <c r="V8389" s="438"/>
    </row>
    <row r="8390" spans="1:23" s="13" customFormat="1" ht="75" x14ac:dyDescent="0.2">
      <c r="A8390" s="16">
        <v>8385</v>
      </c>
      <c r="B8390" s="51" t="s">
        <v>1550</v>
      </c>
      <c r="C8390" s="51" t="s">
        <v>1551</v>
      </c>
      <c r="D8390" s="51" t="s">
        <v>1552</v>
      </c>
      <c r="E8390" s="51" t="s">
        <v>18264</v>
      </c>
      <c r="F8390" s="51"/>
      <c r="G8390" s="51" t="s">
        <v>9115</v>
      </c>
      <c r="H8390" s="437">
        <v>3024000</v>
      </c>
      <c r="I8390" s="251" t="s">
        <v>9123</v>
      </c>
      <c r="J8390" s="251"/>
      <c r="K8390" s="251"/>
      <c r="L8390" s="251"/>
      <c r="M8390" s="251"/>
      <c r="N8390" s="251"/>
      <c r="O8390" s="251"/>
      <c r="P8390" s="251"/>
      <c r="Q8390" s="251"/>
      <c r="R8390" s="16">
        <f t="shared" si="33"/>
        <v>3024000</v>
      </c>
      <c r="S8390" s="251">
        <f t="shared" si="32"/>
        <v>6</v>
      </c>
      <c r="T8390" s="17" t="s">
        <v>16420</v>
      </c>
      <c r="U8390" s="17"/>
      <c r="V8390" s="438"/>
    </row>
    <row r="8391" spans="1:23" s="13" customFormat="1" ht="206.25" x14ac:dyDescent="0.2">
      <c r="A8391" s="16">
        <v>8386</v>
      </c>
      <c r="B8391" s="17" t="s">
        <v>18372</v>
      </c>
      <c r="C8391" s="17" t="s">
        <v>18373</v>
      </c>
      <c r="D8391" s="17" t="s">
        <v>12596</v>
      </c>
      <c r="E8391" s="17" t="s">
        <v>18374</v>
      </c>
      <c r="F8391" s="17"/>
      <c r="G8391" s="51" t="s">
        <v>33</v>
      </c>
      <c r="H8391" s="251">
        <v>2948918</v>
      </c>
      <c r="I8391" s="251"/>
      <c r="J8391" s="251"/>
      <c r="K8391" s="251"/>
      <c r="L8391" s="251"/>
      <c r="M8391" s="251"/>
      <c r="N8391" s="251"/>
      <c r="O8391" s="251"/>
      <c r="P8391" s="251"/>
      <c r="Q8391" s="251"/>
      <c r="R8391" s="16">
        <f t="shared" si="33"/>
        <v>2948918</v>
      </c>
      <c r="S8391" s="251">
        <f>I8391+K8391+M8391+O8391+Q8391</f>
        <v>0</v>
      </c>
      <c r="T8391" s="17" t="s">
        <v>18261</v>
      </c>
      <c r="U8391" s="17"/>
      <c r="V8391" s="438"/>
    </row>
    <row r="8392" spans="1:23" s="13" customFormat="1" ht="187.5" x14ac:dyDescent="0.2">
      <c r="A8392" s="16">
        <v>8387</v>
      </c>
      <c r="B8392" s="17" t="s">
        <v>18375</v>
      </c>
      <c r="C8392" s="17" t="s">
        <v>18376</v>
      </c>
      <c r="D8392" s="17" t="s">
        <v>3931</v>
      </c>
      <c r="E8392" s="17" t="s">
        <v>18377</v>
      </c>
      <c r="F8392" s="17"/>
      <c r="G8392" s="51" t="s">
        <v>33</v>
      </c>
      <c r="H8392" s="251">
        <v>2905460</v>
      </c>
      <c r="I8392" s="251"/>
      <c r="J8392" s="251"/>
      <c r="K8392" s="251"/>
      <c r="L8392" s="251"/>
      <c r="M8392" s="251"/>
      <c r="N8392" s="251"/>
      <c r="O8392" s="251"/>
      <c r="P8392" s="251"/>
      <c r="Q8392" s="251"/>
      <c r="R8392" s="16">
        <f t="shared" si="33"/>
        <v>2905460</v>
      </c>
      <c r="S8392" s="251">
        <f t="shared" si="32"/>
        <v>0</v>
      </c>
      <c r="T8392" s="17" t="s">
        <v>18261</v>
      </c>
      <c r="U8392" s="17"/>
      <c r="V8392" s="438"/>
    </row>
    <row r="8393" spans="1:23" s="100" customFormat="1" ht="281.25" customHeight="1" x14ac:dyDescent="0.2">
      <c r="A8393" s="16">
        <v>8388</v>
      </c>
      <c r="B8393" s="17" t="s">
        <v>1303</v>
      </c>
      <c r="C8393" s="17" t="s">
        <v>1304</v>
      </c>
      <c r="D8393" s="17" t="s">
        <v>1305</v>
      </c>
      <c r="E8393" s="17" t="s">
        <v>18378</v>
      </c>
      <c r="F8393" s="17"/>
      <c r="G8393" s="51" t="s">
        <v>33</v>
      </c>
      <c r="H8393" s="251">
        <v>2825394</v>
      </c>
      <c r="I8393" s="251">
        <v>555</v>
      </c>
      <c r="J8393" s="251"/>
      <c r="K8393" s="251"/>
      <c r="L8393" s="251"/>
      <c r="M8393" s="251"/>
      <c r="N8393" s="251"/>
      <c r="O8393" s="251"/>
      <c r="P8393" s="251"/>
      <c r="Q8393" s="251"/>
      <c r="R8393" s="16">
        <f t="shared" si="33"/>
        <v>2825394</v>
      </c>
      <c r="S8393" s="251">
        <f t="shared" si="32"/>
        <v>555</v>
      </c>
      <c r="T8393" s="17" t="s">
        <v>16420</v>
      </c>
      <c r="U8393" s="17"/>
      <c r="V8393" s="438"/>
      <c r="W8393" s="13"/>
    </row>
    <row r="8394" spans="1:23" s="13" customFormat="1" ht="75" x14ac:dyDescent="0.2">
      <c r="A8394" s="16">
        <v>8389</v>
      </c>
      <c r="B8394" s="17" t="s">
        <v>955</v>
      </c>
      <c r="C8394" s="17" t="s">
        <v>1901</v>
      </c>
      <c r="D8394" s="17" t="s">
        <v>1902</v>
      </c>
      <c r="E8394" s="17" t="s">
        <v>18379</v>
      </c>
      <c r="F8394" s="17"/>
      <c r="G8394" s="51" t="s">
        <v>33</v>
      </c>
      <c r="H8394" s="251">
        <v>2780722.0400000005</v>
      </c>
      <c r="I8394" s="251">
        <v>5.9470000000000001</v>
      </c>
      <c r="J8394" s="251"/>
      <c r="K8394" s="251"/>
      <c r="L8394" s="251"/>
      <c r="M8394" s="251"/>
      <c r="N8394" s="251"/>
      <c r="O8394" s="251"/>
      <c r="P8394" s="251"/>
      <c r="Q8394" s="251"/>
      <c r="R8394" s="16">
        <f t="shared" si="33"/>
        <v>2780722.0400000005</v>
      </c>
      <c r="S8394" s="251">
        <f t="shared" si="32"/>
        <v>5.9470000000000001</v>
      </c>
      <c r="T8394" s="17" t="s">
        <v>16420</v>
      </c>
      <c r="U8394" s="17"/>
      <c r="V8394" s="438"/>
    </row>
    <row r="8395" spans="1:23" s="13" customFormat="1" ht="75" x14ac:dyDescent="0.2">
      <c r="A8395" s="16">
        <v>8390</v>
      </c>
      <c r="B8395" s="17" t="s">
        <v>955</v>
      </c>
      <c r="C8395" s="17" t="s">
        <v>1901</v>
      </c>
      <c r="D8395" s="17" t="s">
        <v>1902</v>
      </c>
      <c r="E8395" s="17" t="s">
        <v>18379</v>
      </c>
      <c r="F8395" s="17"/>
      <c r="G8395" s="51" t="s">
        <v>33</v>
      </c>
      <c r="H8395" s="251">
        <v>2780722.0400000005</v>
      </c>
      <c r="I8395" s="251">
        <v>5.9470000000000001</v>
      </c>
      <c r="J8395" s="251"/>
      <c r="K8395" s="251"/>
      <c r="L8395" s="251"/>
      <c r="M8395" s="251"/>
      <c r="N8395" s="251"/>
      <c r="O8395" s="251"/>
      <c r="P8395" s="251"/>
      <c r="Q8395" s="251"/>
      <c r="R8395" s="16">
        <f t="shared" si="33"/>
        <v>2780722.0400000005</v>
      </c>
      <c r="S8395" s="251">
        <f t="shared" si="32"/>
        <v>5.9470000000000001</v>
      </c>
      <c r="T8395" s="17" t="s">
        <v>16420</v>
      </c>
      <c r="U8395" s="17"/>
      <c r="V8395" s="438"/>
    </row>
    <row r="8396" spans="1:23" s="13" customFormat="1" ht="37.5" x14ac:dyDescent="0.2">
      <c r="A8396" s="16">
        <v>8391</v>
      </c>
      <c r="B8396" s="17" t="s">
        <v>264</v>
      </c>
      <c r="C8396" s="17" t="s">
        <v>265</v>
      </c>
      <c r="D8396" s="17" t="s">
        <v>266</v>
      </c>
      <c r="E8396" s="17" t="s">
        <v>18380</v>
      </c>
      <c r="F8396" s="17"/>
      <c r="G8396" s="51" t="s">
        <v>33</v>
      </c>
      <c r="H8396" s="251">
        <v>2734452.14</v>
      </c>
      <c r="I8396" s="251">
        <v>2</v>
      </c>
      <c r="J8396" s="251"/>
      <c r="K8396" s="251"/>
      <c r="L8396" s="251"/>
      <c r="M8396" s="251"/>
      <c r="N8396" s="251"/>
      <c r="O8396" s="251"/>
      <c r="P8396" s="251"/>
      <c r="Q8396" s="251"/>
      <c r="R8396" s="16">
        <f t="shared" si="33"/>
        <v>2734452.14</v>
      </c>
      <c r="S8396" s="251">
        <f t="shared" si="32"/>
        <v>2</v>
      </c>
      <c r="T8396" s="17" t="s">
        <v>16420</v>
      </c>
      <c r="U8396" s="17"/>
      <c r="V8396" s="438"/>
    </row>
    <row r="8397" spans="1:23" s="13" customFormat="1" ht="187.5" x14ac:dyDescent="0.2">
      <c r="A8397" s="16">
        <v>8392</v>
      </c>
      <c r="B8397" s="17" t="s">
        <v>7067</v>
      </c>
      <c r="C8397" s="17" t="s">
        <v>18381</v>
      </c>
      <c r="D8397" s="17" t="s">
        <v>18382</v>
      </c>
      <c r="E8397" s="17" t="s">
        <v>18383</v>
      </c>
      <c r="F8397" s="17"/>
      <c r="G8397" s="51" t="s">
        <v>33</v>
      </c>
      <c r="H8397" s="251">
        <v>2713032</v>
      </c>
      <c r="I8397" s="251"/>
      <c r="J8397" s="251"/>
      <c r="K8397" s="251"/>
      <c r="L8397" s="251"/>
      <c r="M8397" s="251"/>
      <c r="N8397" s="251"/>
      <c r="O8397" s="251"/>
      <c r="P8397" s="251"/>
      <c r="Q8397" s="251"/>
      <c r="R8397" s="16">
        <f t="shared" si="33"/>
        <v>2713032</v>
      </c>
      <c r="S8397" s="251">
        <f t="shared" si="32"/>
        <v>0</v>
      </c>
      <c r="T8397" s="17" t="s">
        <v>18261</v>
      </c>
      <c r="U8397" s="17"/>
      <c r="V8397" s="438"/>
    </row>
    <row r="8398" spans="1:23" s="13" customFormat="1" ht="150" x14ac:dyDescent="0.2">
      <c r="A8398" s="16">
        <v>8393</v>
      </c>
      <c r="B8398" s="17" t="s">
        <v>1930</v>
      </c>
      <c r="C8398" s="17" t="s">
        <v>2642</v>
      </c>
      <c r="D8398" s="17" t="s">
        <v>2643</v>
      </c>
      <c r="E8398" s="17" t="s">
        <v>18384</v>
      </c>
      <c r="F8398" s="17"/>
      <c r="G8398" s="51" t="s">
        <v>33</v>
      </c>
      <c r="H8398" s="251">
        <v>2654856</v>
      </c>
      <c r="I8398" s="251"/>
      <c r="J8398" s="251"/>
      <c r="K8398" s="251"/>
      <c r="L8398" s="251"/>
      <c r="M8398" s="251"/>
      <c r="N8398" s="251"/>
      <c r="O8398" s="251"/>
      <c r="P8398" s="251"/>
      <c r="Q8398" s="251"/>
      <c r="R8398" s="16">
        <f t="shared" si="33"/>
        <v>2654856</v>
      </c>
      <c r="S8398" s="251">
        <f t="shared" si="32"/>
        <v>0</v>
      </c>
      <c r="T8398" s="17" t="s">
        <v>18261</v>
      </c>
      <c r="U8398" s="17"/>
      <c r="V8398" s="438"/>
    </row>
    <row r="8399" spans="1:23" s="13" customFormat="1" ht="112.5" x14ac:dyDescent="0.2">
      <c r="A8399" s="16">
        <v>8394</v>
      </c>
      <c r="B8399" s="51" t="s">
        <v>384</v>
      </c>
      <c r="C8399" s="51" t="s">
        <v>2799</v>
      </c>
      <c r="D8399" s="51" t="s">
        <v>2800</v>
      </c>
      <c r="E8399" s="51" t="s">
        <v>1051</v>
      </c>
      <c r="F8399" s="51"/>
      <c r="G8399" s="51" t="s">
        <v>9115</v>
      </c>
      <c r="H8399" s="437">
        <v>2632000</v>
      </c>
      <c r="I8399" s="251" t="s">
        <v>9201</v>
      </c>
      <c r="J8399" s="251"/>
      <c r="K8399" s="251"/>
      <c r="L8399" s="251"/>
      <c r="M8399" s="251"/>
      <c r="N8399" s="251"/>
      <c r="O8399" s="251"/>
      <c r="P8399" s="251"/>
      <c r="Q8399" s="251"/>
      <c r="R8399" s="16">
        <f t="shared" si="33"/>
        <v>2632000</v>
      </c>
      <c r="S8399" s="251">
        <f t="shared" si="32"/>
        <v>5</v>
      </c>
      <c r="T8399" s="17" t="s">
        <v>18261</v>
      </c>
      <c r="U8399" s="17"/>
      <c r="V8399" s="438"/>
    </row>
    <row r="8400" spans="1:23" s="13" customFormat="1" ht="131.25" x14ac:dyDescent="0.2">
      <c r="A8400" s="16">
        <v>8395</v>
      </c>
      <c r="B8400" s="17" t="s">
        <v>645</v>
      </c>
      <c r="C8400" s="17" t="s">
        <v>231</v>
      </c>
      <c r="D8400" s="17" t="s">
        <v>232</v>
      </c>
      <c r="E8400" s="17" t="s">
        <v>18385</v>
      </c>
      <c r="F8400" s="17"/>
      <c r="G8400" s="51" t="s">
        <v>33</v>
      </c>
      <c r="H8400" s="251">
        <v>2568800</v>
      </c>
      <c r="I8400" s="251"/>
      <c r="J8400" s="251"/>
      <c r="K8400" s="251"/>
      <c r="L8400" s="251"/>
      <c r="M8400" s="251"/>
      <c r="N8400" s="251"/>
      <c r="O8400" s="251"/>
      <c r="P8400" s="251"/>
      <c r="Q8400" s="251"/>
      <c r="R8400" s="16">
        <f t="shared" si="33"/>
        <v>2568800</v>
      </c>
      <c r="S8400" s="251">
        <f t="shared" si="32"/>
        <v>0</v>
      </c>
      <c r="T8400" s="207" t="s">
        <v>18232</v>
      </c>
      <c r="U8400" s="17"/>
      <c r="V8400" s="438"/>
    </row>
    <row r="8401" spans="1:22" s="13" customFormat="1" ht="243.75" x14ac:dyDescent="0.2">
      <c r="A8401" s="16">
        <v>8396</v>
      </c>
      <c r="B8401" s="17" t="s">
        <v>1930</v>
      </c>
      <c r="C8401" s="17" t="s">
        <v>18386</v>
      </c>
      <c r="D8401" s="17" t="s">
        <v>18387</v>
      </c>
      <c r="E8401" s="17" t="s">
        <v>18388</v>
      </c>
      <c r="F8401" s="17"/>
      <c r="G8401" s="51" t="s">
        <v>33</v>
      </c>
      <c r="H8401" s="251">
        <v>2546775</v>
      </c>
      <c r="I8401" s="251"/>
      <c r="J8401" s="251"/>
      <c r="K8401" s="251"/>
      <c r="L8401" s="251"/>
      <c r="M8401" s="251"/>
      <c r="N8401" s="251"/>
      <c r="O8401" s="251"/>
      <c r="P8401" s="251"/>
      <c r="Q8401" s="251"/>
      <c r="R8401" s="16">
        <f t="shared" si="33"/>
        <v>2546775</v>
      </c>
      <c r="S8401" s="251">
        <f t="shared" si="32"/>
        <v>0</v>
      </c>
      <c r="T8401" s="17" t="s">
        <v>18261</v>
      </c>
      <c r="U8401" s="17"/>
      <c r="V8401" s="438"/>
    </row>
    <row r="8402" spans="1:22" s="13" customFormat="1" ht="187.5" x14ac:dyDescent="0.2">
      <c r="A8402" s="16">
        <v>8397</v>
      </c>
      <c r="B8402" s="17" t="s">
        <v>263</v>
      </c>
      <c r="C8402" s="17" t="s">
        <v>13853</v>
      </c>
      <c r="D8402" s="17" t="s">
        <v>13854</v>
      </c>
      <c r="E8402" s="17" t="s">
        <v>18389</v>
      </c>
      <c r="F8402" s="17"/>
      <c r="G8402" s="16" t="s">
        <v>49</v>
      </c>
      <c r="H8402" s="251">
        <v>2498662.3999999999</v>
      </c>
      <c r="I8402" s="251">
        <v>5</v>
      </c>
      <c r="J8402" s="251"/>
      <c r="K8402" s="251"/>
      <c r="L8402" s="251"/>
      <c r="M8402" s="251"/>
      <c r="N8402" s="251"/>
      <c r="O8402" s="251"/>
      <c r="P8402" s="251"/>
      <c r="Q8402" s="251"/>
      <c r="R8402" s="16">
        <f t="shared" si="33"/>
        <v>2498662.3999999999</v>
      </c>
      <c r="S8402" s="251">
        <f>I8402+K8402+M8402+O8402+Q8402</f>
        <v>5</v>
      </c>
      <c r="T8402" s="16" t="s">
        <v>16420</v>
      </c>
      <c r="U8402" s="17" t="s">
        <v>455</v>
      </c>
      <c r="V8402" s="438" t="s">
        <v>18390</v>
      </c>
    </row>
    <row r="8403" spans="1:22" s="13" customFormat="1" ht="37.5" x14ac:dyDescent="0.2">
      <c r="A8403" s="16">
        <v>8398</v>
      </c>
      <c r="B8403" s="51" t="s">
        <v>3002</v>
      </c>
      <c r="C8403" s="51" t="s">
        <v>9110</v>
      </c>
      <c r="D8403" s="51" t="s">
        <v>9111</v>
      </c>
      <c r="E8403" s="51" t="s">
        <v>18391</v>
      </c>
      <c r="F8403" s="51"/>
      <c r="G8403" s="51" t="s">
        <v>9112</v>
      </c>
      <c r="H8403" s="437">
        <v>499800</v>
      </c>
      <c r="I8403" s="251">
        <v>2</v>
      </c>
      <c r="J8403" s="251">
        <v>499800</v>
      </c>
      <c r="K8403" s="251">
        <v>2</v>
      </c>
      <c r="L8403" s="251">
        <v>499800</v>
      </c>
      <c r="M8403" s="251">
        <v>2</v>
      </c>
      <c r="N8403" s="251">
        <v>499800</v>
      </c>
      <c r="O8403" s="251">
        <v>2</v>
      </c>
      <c r="P8403" s="251">
        <v>499800</v>
      </c>
      <c r="Q8403" s="251">
        <v>2</v>
      </c>
      <c r="R8403" s="16">
        <f t="shared" si="33"/>
        <v>2499000</v>
      </c>
      <c r="S8403" s="251">
        <v>10</v>
      </c>
      <c r="T8403" s="16" t="s">
        <v>18237</v>
      </c>
      <c r="U8403" s="17" t="s">
        <v>35</v>
      </c>
      <c r="V8403" s="438"/>
    </row>
    <row r="8404" spans="1:22" s="13" customFormat="1" ht="37.5" x14ac:dyDescent="0.2">
      <c r="A8404" s="16">
        <v>8399</v>
      </c>
      <c r="B8404" s="17" t="s">
        <v>1676</v>
      </c>
      <c r="C8404" s="17" t="s">
        <v>6217</v>
      </c>
      <c r="D8404" s="17" t="s">
        <v>6218</v>
      </c>
      <c r="E8404" s="17" t="s">
        <v>1676</v>
      </c>
      <c r="F8404" s="17"/>
      <c r="G8404" s="51" t="s">
        <v>33</v>
      </c>
      <c r="H8404" s="251">
        <v>2460640</v>
      </c>
      <c r="I8404" s="251">
        <v>91</v>
      </c>
      <c r="J8404" s="251"/>
      <c r="K8404" s="251"/>
      <c r="L8404" s="251"/>
      <c r="M8404" s="251"/>
      <c r="N8404" s="251"/>
      <c r="O8404" s="251"/>
      <c r="P8404" s="251"/>
      <c r="Q8404" s="251"/>
      <c r="R8404" s="16">
        <f t="shared" si="33"/>
        <v>2460640</v>
      </c>
      <c r="S8404" s="251">
        <f t="shared" si="32"/>
        <v>91</v>
      </c>
      <c r="T8404" s="17" t="s">
        <v>16420</v>
      </c>
      <c r="U8404" s="17"/>
      <c r="V8404" s="438"/>
    </row>
    <row r="8405" spans="1:22" s="13" customFormat="1" ht="93.75" x14ac:dyDescent="0.2">
      <c r="A8405" s="16">
        <v>8400</v>
      </c>
      <c r="B8405" s="17" t="s">
        <v>384</v>
      </c>
      <c r="C8405" s="17" t="s">
        <v>6390</v>
      </c>
      <c r="D8405" s="17" t="s">
        <v>6391</v>
      </c>
      <c r="E8405" s="17" t="s">
        <v>18392</v>
      </c>
      <c r="F8405" s="17"/>
      <c r="G8405" s="51" t="s">
        <v>33</v>
      </c>
      <c r="H8405" s="251">
        <v>2433444</v>
      </c>
      <c r="I8405" s="251">
        <v>15</v>
      </c>
      <c r="J8405" s="251"/>
      <c r="K8405" s="251"/>
      <c r="L8405" s="251"/>
      <c r="M8405" s="251"/>
      <c r="N8405" s="251"/>
      <c r="O8405" s="251"/>
      <c r="P8405" s="251"/>
      <c r="Q8405" s="251"/>
      <c r="R8405" s="16">
        <f t="shared" si="33"/>
        <v>2433444</v>
      </c>
      <c r="S8405" s="251">
        <f t="shared" si="32"/>
        <v>15</v>
      </c>
      <c r="T8405" s="17" t="s">
        <v>16420</v>
      </c>
      <c r="U8405" s="17"/>
      <c r="V8405" s="438"/>
    </row>
    <row r="8406" spans="1:22" s="13" customFormat="1" ht="93.75" x14ac:dyDescent="0.2">
      <c r="A8406" s="16">
        <v>8401</v>
      </c>
      <c r="B8406" s="17" t="s">
        <v>384</v>
      </c>
      <c r="C8406" s="17" t="s">
        <v>6390</v>
      </c>
      <c r="D8406" s="17" t="s">
        <v>6391</v>
      </c>
      <c r="E8406" s="17" t="s">
        <v>18392</v>
      </c>
      <c r="F8406" s="17"/>
      <c r="G8406" s="51" t="s">
        <v>33</v>
      </c>
      <c r="H8406" s="251">
        <v>2433444</v>
      </c>
      <c r="I8406" s="251">
        <v>15</v>
      </c>
      <c r="J8406" s="251"/>
      <c r="K8406" s="251"/>
      <c r="L8406" s="251"/>
      <c r="M8406" s="251"/>
      <c r="N8406" s="251"/>
      <c r="O8406" s="251"/>
      <c r="P8406" s="251"/>
      <c r="Q8406" s="251"/>
      <c r="R8406" s="16">
        <f t="shared" si="33"/>
        <v>2433444</v>
      </c>
      <c r="S8406" s="251">
        <f t="shared" si="32"/>
        <v>15</v>
      </c>
      <c r="T8406" s="17" t="s">
        <v>16420</v>
      </c>
      <c r="U8406" s="17"/>
      <c r="V8406" s="438"/>
    </row>
    <row r="8407" spans="1:22" s="13" customFormat="1" ht="150" x14ac:dyDescent="0.2">
      <c r="A8407" s="16">
        <v>8402</v>
      </c>
      <c r="B8407" s="17" t="s">
        <v>264</v>
      </c>
      <c r="C8407" s="17" t="s">
        <v>18393</v>
      </c>
      <c r="D8407" s="17" t="s">
        <v>11301</v>
      </c>
      <c r="E8407" s="17" t="s">
        <v>18394</v>
      </c>
      <c r="F8407" s="17"/>
      <c r="G8407" s="51" t="s">
        <v>33</v>
      </c>
      <c r="H8407" s="251">
        <v>2423136</v>
      </c>
      <c r="I8407" s="251"/>
      <c r="J8407" s="251"/>
      <c r="K8407" s="251"/>
      <c r="L8407" s="251"/>
      <c r="M8407" s="251"/>
      <c r="N8407" s="251"/>
      <c r="O8407" s="251"/>
      <c r="P8407" s="251"/>
      <c r="Q8407" s="251"/>
      <c r="R8407" s="16">
        <f t="shared" si="33"/>
        <v>2423136</v>
      </c>
      <c r="S8407" s="251">
        <f t="shared" si="32"/>
        <v>0</v>
      </c>
      <c r="T8407" s="17" t="s">
        <v>18261</v>
      </c>
      <c r="U8407" s="17"/>
      <c r="V8407" s="438"/>
    </row>
    <row r="8408" spans="1:22" s="13" customFormat="1" ht="37.5" x14ac:dyDescent="0.2">
      <c r="A8408" s="16">
        <v>8403</v>
      </c>
      <c r="B8408" s="17" t="s">
        <v>5454</v>
      </c>
      <c r="C8408" s="17" t="s">
        <v>5455</v>
      </c>
      <c r="D8408" s="17" t="s">
        <v>5456</v>
      </c>
      <c r="E8408" s="17" t="s">
        <v>18395</v>
      </c>
      <c r="F8408" s="17"/>
      <c r="G8408" s="51" t="s">
        <v>33</v>
      </c>
      <c r="H8408" s="251">
        <v>2371200</v>
      </c>
      <c r="I8408" s="251">
        <v>57</v>
      </c>
      <c r="J8408" s="251"/>
      <c r="K8408" s="251"/>
      <c r="L8408" s="251"/>
      <c r="M8408" s="251"/>
      <c r="N8408" s="251"/>
      <c r="O8408" s="251"/>
      <c r="P8408" s="251"/>
      <c r="Q8408" s="251"/>
      <c r="R8408" s="16">
        <f t="shared" si="33"/>
        <v>2371200</v>
      </c>
      <c r="S8408" s="251">
        <f t="shared" si="32"/>
        <v>57</v>
      </c>
      <c r="T8408" s="17" t="s">
        <v>16420</v>
      </c>
      <c r="U8408" s="17"/>
      <c r="V8408" s="438"/>
    </row>
    <row r="8409" spans="1:22" s="13" customFormat="1" ht="168.75" x14ac:dyDescent="0.2">
      <c r="A8409" s="16">
        <v>8404</v>
      </c>
      <c r="B8409" s="17" t="s">
        <v>55</v>
      </c>
      <c r="C8409" s="17" t="s">
        <v>18274</v>
      </c>
      <c r="D8409" s="17" t="s">
        <v>18275</v>
      </c>
      <c r="E8409" s="17" t="s">
        <v>18396</v>
      </c>
      <c r="F8409" s="17"/>
      <c r="G8409" s="51" t="s">
        <v>33</v>
      </c>
      <c r="H8409" s="251">
        <v>2367711</v>
      </c>
      <c r="I8409" s="251"/>
      <c r="J8409" s="251"/>
      <c r="K8409" s="251"/>
      <c r="L8409" s="251"/>
      <c r="M8409" s="251"/>
      <c r="N8409" s="251"/>
      <c r="O8409" s="251"/>
      <c r="P8409" s="251"/>
      <c r="Q8409" s="251"/>
      <c r="R8409" s="16">
        <f t="shared" si="33"/>
        <v>2367711</v>
      </c>
      <c r="S8409" s="251">
        <f t="shared" si="32"/>
        <v>0</v>
      </c>
      <c r="T8409" s="17" t="s">
        <v>18261</v>
      </c>
      <c r="U8409" s="17"/>
      <c r="V8409" s="438"/>
    </row>
    <row r="8410" spans="1:22" s="13" customFormat="1" ht="93.75" x14ac:dyDescent="0.2">
      <c r="A8410" s="16">
        <v>8405</v>
      </c>
      <c r="B8410" s="17" t="s">
        <v>1590</v>
      </c>
      <c r="C8410" s="17" t="s">
        <v>2778</v>
      </c>
      <c r="D8410" s="17" t="s">
        <v>2779</v>
      </c>
      <c r="E8410" s="17" t="s">
        <v>18397</v>
      </c>
      <c r="F8410" s="17"/>
      <c r="G8410" s="16" t="s">
        <v>33</v>
      </c>
      <c r="H8410" s="251">
        <v>1192700</v>
      </c>
      <c r="I8410" s="251">
        <v>139</v>
      </c>
      <c r="J8410" s="251">
        <v>1141566</v>
      </c>
      <c r="K8410" s="251">
        <v>119</v>
      </c>
      <c r="L8410" s="251"/>
      <c r="M8410" s="251"/>
      <c r="N8410" s="251"/>
      <c r="O8410" s="251"/>
      <c r="P8410" s="251"/>
      <c r="Q8410" s="251"/>
      <c r="R8410" s="16">
        <f t="shared" si="33"/>
        <v>2334266</v>
      </c>
      <c r="S8410" s="251">
        <f t="shared" si="32"/>
        <v>258</v>
      </c>
      <c r="T8410" s="442" t="s">
        <v>18252</v>
      </c>
      <c r="U8410" s="17" t="s">
        <v>83</v>
      </c>
      <c r="V8410" s="438" t="s">
        <v>18398</v>
      </c>
    </row>
    <row r="8411" spans="1:22" s="13" customFormat="1" ht="37.5" x14ac:dyDescent="0.2">
      <c r="A8411" s="16">
        <v>8406</v>
      </c>
      <c r="B8411" s="17" t="s">
        <v>2062</v>
      </c>
      <c r="C8411" s="17" t="s">
        <v>2063</v>
      </c>
      <c r="D8411" s="17" t="s">
        <v>2064</v>
      </c>
      <c r="E8411" s="17" t="s">
        <v>18399</v>
      </c>
      <c r="F8411" s="17"/>
      <c r="G8411" s="51" t="s">
        <v>33</v>
      </c>
      <c r="H8411" s="251">
        <v>2268533.4499999997</v>
      </c>
      <c r="I8411" s="251">
        <v>1121.433</v>
      </c>
      <c r="J8411" s="251"/>
      <c r="K8411" s="251"/>
      <c r="L8411" s="251"/>
      <c r="M8411" s="251"/>
      <c r="N8411" s="251"/>
      <c r="O8411" s="251"/>
      <c r="P8411" s="251"/>
      <c r="Q8411" s="251"/>
      <c r="R8411" s="16">
        <f t="shared" si="33"/>
        <v>2268533.4499999997</v>
      </c>
      <c r="S8411" s="251">
        <v>1121.433</v>
      </c>
      <c r="T8411" s="17" t="s">
        <v>16420</v>
      </c>
      <c r="U8411" s="17"/>
      <c r="V8411" s="438"/>
    </row>
    <row r="8412" spans="1:22" s="13" customFormat="1" ht="37.5" x14ac:dyDescent="0.2">
      <c r="A8412" s="16">
        <v>8407</v>
      </c>
      <c r="B8412" s="17" t="s">
        <v>4470</v>
      </c>
      <c r="C8412" s="17" t="s">
        <v>4471</v>
      </c>
      <c r="D8412" s="17" t="s">
        <v>4472</v>
      </c>
      <c r="E8412" s="17" t="s">
        <v>4470</v>
      </c>
      <c r="F8412" s="17"/>
      <c r="G8412" s="51" t="s">
        <v>33</v>
      </c>
      <c r="H8412" s="251">
        <v>2232360</v>
      </c>
      <c r="I8412" s="251">
        <v>9</v>
      </c>
      <c r="J8412" s="251"/>
      <c r="K8412" s="251"/>
      <c r="L8412" s="251"/>
      <c r="M8412" s="251"/>
      <c r="N8412" s="251"/>
      <c r="O8412" s="251"/>
      <c r="P8412" s="251"/>
      <c r="Q8412" s="251"/>
      <c r="R8412" s="16">
        <f t="shared" si="33"/>
        <v>2232360</v>
      </c>
      <c r="S8412" s="251">
        <f t="shared" ref="S8412:S8474" si="34">I8412+K8412+M8412+O8412+Q8412</f>
        <v>9</v>
      </c>
      <c r="T8412" s="17" t="s">
        <v>16420</v>
      </c>
      <c r="U8412" s="17"/>
      <c r="V8412" s="438"/>
    </row>
    <row r="8413" spans="1:22" s="13" customFormat="1" ht="56.25" x14ac:dyDescent="0.2">
      <c r="A8413" s="16">
        <v>8408</v>
      </c>
      <c r="B8413" s="17" t="s">
        <v>12739</v>
      </c>
      <c r="C8413" s="17" t="s">
        <v>18400</v>
      </c>
      <c r="D8413" s="17" t="s">
        <v>18401</v>
      </c>
      <c r="E8413" s="17" t="s">
        <v>12739</v>
      </c>
      <c r="F8413" s="17"/>
      <c r="G8413" s="51" t="s">
        <v>33</v>
      </c>
      <c r="H8413" s="251">
        <v>2205400</v>
      </c>
      <c r="I8413" s="251">
        <v>5</v>
      </c>
      <c r="J8413" s="251"/>
      <c r="K8413" s="251"/>
      <c r="L8413" s="251"/>
      <c r="M8413" s="251"/>
      <c r="N8413" s="251"/>
      <c r="O8413" s="251"/>
      <c r="P8413" s="251"/>
      <c r="Q8413" s="251"/>
      <c r="R8413" s="16">
        <f t="shared" si="33"/>
        <v>2205400</v>
      </c>
      <c r="S8413" s="251">
        <f t="shared" si="34"/>
        <v>5</v>
      </c>
      <c r="T8413" s="17" t="s">
        <v>16420</v>
      </c>
      <c r="U8413" s="17"/>
      <c r="V8413" s="438"/>
    </row>
    <row r="8414" spans="1:22" s="13" customFormat="1" ht="75" x14ac:dyDescent="0.2">
      <c r="A8414" s="16">
        <v>8409</v>
      </c>
      <c r="B8414" s="17" t="s">
        <v>5920</v>
      </c>
      <c r="C8414" s="17" t="s">
        <v>6699</v>
      </c>
      <c r="D8414" s="17" t="s">
        <v>6700</v>
      </c>
      <c r="E8414" s="17" t="s">
        <v>18402</v>
      </c>
      <c r="F8414" s="17"/>
      <c r="G8414" s="51" t="s">
        <v>33</v>
      </c>
      <c r="H8414" s="251">
        <v>2176200</v>
      </c>
      <c r="I8414" s="251">
        <v>18</v>
      </c>
      <c r="J8414" s="251"/>
      <c r="K8414" s="251"/>
      <c r="L8414" s="251"/>
      <c r="M8414" s="251"/>
      <c r="N8414" s="251"/>
      <c r="O8414" s="251"/>
      <c r="P8414" s="251"/>
      <c r="Q8414" s="251"/>
      <c r="R8414" s="16">
        <f t="shared" si="33"/>
        <v>2176200</v>
      </c>
      <c r="S8414" s="251">
        <v>18</v>
      </c>
      <c r="T8414" s="17" t="s">
        <v>16420</v>
      </c>
      <c r="U8414" s="17"/>
      <c r="V8414" s="438"/>
    </row>
    <row r="8415" spans="1:22" s="13" customFormat="1" ht="150" x14ac:dyDescent="0.2">
      <c r="A8415" s="16">
        <v>8410</v>
      </c>
      <c r="B8415" s="17" t="s">
        <v>3379</v>
      </c>
      <c r="C8415" s="17" t="s">
        <v>7068</v>
      </c>
      <c r="D8415" s="17" t="s">
        <v>373</v>
      </c>
      <c r="E8415" s="17" t="s">
        <v>18403</v>
      </c>
      <c r="F8415" s="17"/>
      <c r="G8415" s="51" t="s">
        <v>33</v>
      </c>
      <c r="H8415" s="251">
        <v>2110180</v>
      </c>
      <c r="I8415" s="251"/>
      <c r="J8415" s="251"/>
      <c r="K8415" s="251"/>
      <c r="L8415" s="251"/>
      <c r="M8415" s="251"/>
      <c r="N8415" s="251"/>
      <c r="O8415" s="251"/>
      <c r="P8415" s="251"/>
      <c r="Q8415" s="251"/>
      <c r="R8415" s="16">
        <f t="shared" si="33"/>
        <v>2110180</v>
      </c>
      <c r="S8415" s="251">
        <f t="shared" si="34"/>
        <v>0</v>
      </c>
      <c r="T8415" s="17" t="s">
        <v>18261</v>
      </c>
      <c r="U8415" s="17"/>
      <c r="V8415" s="438"/>
    </row>
    <row r="8416" spans="1:22" s="13" customFormat="1" ht="93.75" x14ac:dyDescent="0.2">
      <c r="A8416" s="16">
        <v>8411</v>
      </c>
      <c r="B8416" s="17" t="s">
        <v>645</v>
      </c>
      <c r="C8416" s="17" t="s">
        <v>1371</v>
      </c>
      <c r="D8416" s="17" t="s">
        <v>1372</v>
      </c>
      <c r="E8416" s="17" t="s">
        <v>18404</v>
      </c>
      <c r="F8416" s="17"/>
      <c r="G8416" s="51" t="s">
        <v>33</v>
      </c>
      <c r="H8416" s="251">
        <v>2107200</v>
      </c>
      <c r="I8416" s="251"/>
      <c r="J8416" s="251"/>
      <c r="K8416" s="251"/>
      <c r="L8416" s="251"/>
      <c r="M8416" s="251"/>
      <c r="N8416" s="251"/>
      <c r="O8416" s="251"/>
      <c r="P8416" s="251"/>
      <c r="Q8416" s="251"/>
      <c r="R8416" s="16">
        <f t="shared" si="33"/>
        <v>2107200</v>
      </c>
      <c r="S8416" s="251">
        <f t="shared" si="34"/>
        <v>0</v>
      </c>
      <c r="T8416" s="207" t="s">
        <v>18232</v>
      </c>
      <c r="U8416" s="17"/>
      <c r="V8416" s="438"/>
    </row>
    <row r="8417" spans="1:22" s="13" customFormat="1" ht="112.5" x14ac:dyDescent="0.2">
      <c r="A8417" s="16">
        <v>8412</v>
      </c>
      <c r="B8417" s="17" t="s">
        <v>645</v>
      </c>
      <c r="C8417" s="17" t="s">
        <v>11043</v>
      </c>
      <c r="D8417" s="17" t="s">
        <v>11044</v>
      </c>
      <c r="E8417" s="17" t="s">
        <v>18405</v>
      </c>
      <c r="F8417" s="17"/>
      <c r="G8417" s="51" t="s">
        <v>33</v>
      </c>
      <c r="H8417" s="251">
        <v>2106520.02</v>
      </c>
      <c r="I8417" s="251"/>
      <c r="J8417" s="251"/>
      <c r="K8417" s="251"/>
      <c r="L8417" s="251"/>
      <c r="M8417" s="251"/>
      <c r="N8417" s="251"/>
      <c r="O8417" s="251"/>
      <c r="P8417" s="251"/>
      <c r="Q8417" s="251"/>
      <c r="R8417" s="16">
        <f t="shared" si="33"/>
        <v>2106520.02</v>
      </c>
      <c r="S8417" s="251">
        <f>I8417+K8417+M8417+O8417+Q8417</f>
        <v>0</v>
      </c>
      <c r="T8417" s="207" t="s">
        <v>18232</v>
      </c>
      <c r="U8417" s="17"/>
      <c r="V8417" s="438"/>
    </row>
    <row r="8418" spans="1:22" s="13" customFormat="1" ht="150" x14ac:dyDescent="0.2">
      <c r="A8418" s="16">
        <v>8413</v>
      </c>
      <c r="B8418" s="17" t="s">
        <v>371</v>
      </c>
      <c r="C8418" s="17" t="s">
        <v>372</v>
      </c>
      <c r="D8418" s="17" t="s">
        <v>373</v>
      </c>
      <c r="E8418" s="17" t="s">
        <v>18406</v>
      </c>
      <c r="F8418" s="17"/>
      <c r="G8418" s="51" t="s">
        <v>33</v>
      </c>
      <c r="H8418" s="251">
        <v>2101752</v>
      </c>
      <c r="I8418" s="251"/>
      <c r="J8418" s="251"/>
      <c r="K8418" s="251"/>
      <c r="L8418" s="251"/>
      <c r="M8418" s="251"/>
      <c r="N8418" s="251"/>
      <c r="O8418" s="251"/>
      <c r="P8418" s="251"/>
      <c r="Q8418" s="251"/>
      <c r="R8418" s="16">
        <f t="shared" si="33"/>
        <v>2101752</v>
      </c>
      <c r="S8418" s="251">
        <f t="shared" si="34"/>
        <v>0</v>
      </c>
      <c r="T8418" s="17" t="s">
        <v>18261</v>
      </c>
      <c r="U8418" s="17"/>
      <c r="V8418" s="438"/>
    </row>
    <row r="8419" spans="1:22" s="13" customFormat="1" ht="187.5" x14ac:dyDescent="0.2">
      <c r="A8419" s="16">
        <v>8414</v>
      </c>
      <c r="B8419" s="17" t="s">
        <v>263</v>
      </c>
      <c r="C8419" s="17" t="s">
        <v>7054</v>
      </c>
      <c r="D8419" s="17" t="s">
        <v>7055</v>
      </c>
      <c r="E8419" s="17" t="s">
        <v>18407</v>
      </c>
      <c r="F8419" s="17"/>
      <c r="G8419" s="16" t="s">
        <v>33</v>
      </c>
      <c r="H8419" s="251">
        <v>2079080.56</v>
      </c>
      <c r="I8419" s="251">
        <v>4</v>
      </c>
      <c r="J8419" s="251"/>
      <c r="K8419" s="251"/>
      <c r="L8419" s="251"/>
      <c r="M8419" s="251"/>
      <c r="N8419" s="251"/>
      <c r="O8419" s="251"/>
      <c r="P8419" s="251"/>
      <c r="Q8419" s="251"/>
      <c r="R8419" s="16">
        <f t="shared" si="33"/>
        <v>2079080.56</v>
      </c>
      <c r="S8419" s="251">
        <f t="shared" si="34"/>
        <v>4</v>
      </c>
      <c r="T8419" s="16" t="s">
        <v>16420</v>
      </c>
      <c r="U8419" s="17" t="s">
        <v>61</v>
      </c>
      <c r="V8419" s="438" t="s">
        <v>18408</v>
      </c>
    </row>
    <row r="8420" spans="1:22" s="13" customFormat="1" ht="37.5" x14ac:dyDescent="0.2">
      <c r="A8420" s="16">
        <v>8415</v>
      </c>
      <c r="B8420" s="51" t="s">
        <v>4470</v>
      </c>
      <c r="C8420" s="51" t="s">
        <v>7022</v>
      </c>
      <c r="D8420" s="51" t="s">
        <v>1601</v>
      </c>
      <c r="E8420" s="51" t="s">
        <v>1051</v>
      </c>
      <c r="F8420" s="51"/>
      <c r="G8420" s="51" t="s">
        <v>9115</v>
      </c>
      <c r="H8420" s="437">
        <v>2072000</v>
      </c>
      <c r="I8420" s="251" t="s">
        <v>9268</v>
      </c>
      <c r="J8420" s="251"/>
      <c r="K8420" s="251"/>
      <c r="L8420" s="251"/>
      <c r="M8420" s="251"/>
      <c r="N8420" s="251"/>
      <c r="O8420" s="251"/>
      <c r="P8420" s="251"/>
      <c r="Q8420" s="251"/>
      <c r="R8420" s="16">
        <f t="shared" si="33"/>
        <v>2072000</v>
      </c>
      <c r="S8420" s="251">
        <f t="shared" si="34"/>
        <v>100</v>
      </c>
      <c r="T8420" s="442" t="s">
        <v>18252</v>
      </c>
      <c r="U8420" s="17"/>
      <c r="V8420" s="438"/>
    </row>
    <row r="8421" spans="1:22" s="13" customFormat="1" ht="150" x14ac:dyDescent="0.2">
      <c r="A8421" s="16">
        <v>8416</v>
      </c>
      <c r="B8421" s="17" t="s">
        <v>18320</v>
      </c>
      <c r="C8421" s="17" t="s">
        <v>18321</v>
      </c>
      <c r="D8421" s="17" t="s">
        <v>266</v>
      </c>
      <c r="E8421" s="17" t="s">
        <v>18409</v>
      </c>
      <c r="F8421" s="17"/>
      <c r="G8421" s="51" t="s">
        <v>33</v>
      </c>
      <c r="H8421" s="251">
        <v>2068590</v>
      </c>
      <c r="I8421" s="251"/>
      <c r="J8421" s="251"/>
      <c r="K8421" s="251"/>
      <c r="L8421" s="251"/>
      <c r="M8421" s="251"/>
      <c r="N8421" s="251"/>
      <c r="O8421" s="251"/>
      <c r="P8421" s="251"/>
      <c r="Q8421" s="251"/>
      <c r="R8421" s="16">
        <f t="shared" si="33"/>
        <v>2068590</v>
      </c>
      <c r="S8421" s="251">
        <f t="shared" si="34"/>
        <v>0</v>
      </c>
      <c r="T8421" s="17" t="s">
        <v>18261</v>
      </c>
      <c r="U8421" s="17"/>
      <c r="V8421" s="438"/>
    </row>
    <row r="8422" spans="1:22" s="13" customFormat="1" ht="37.5" x14ac:dyDescent="0.2">
      <c r="A8422" s="16">
        <v>8417</v>
      </c>
      <c r="B8422" s="17" t="s">
        <v>6579</v>
      </c>
      <c r="C8422" s="17" t="s">
        <v>18410</v>
      </c>
      <c r="D8422" s="17" t="s">
        <v>18411</v>
      </c>
      <c r="E8422" s="17" t="s">
        <v>18412</v>
      </c>
      <c r="F8422" s="17"/>
      <c r="G8422" s="51" t="s">
        <v>33</v>
      </c>
      <c r="H8422" s="251">
        <v>2023171.92</v>
      </c>
      <c r="I8422" s="251">
        <v>12</v>
      </c>
      <c r="J8422" s="251"/>
      <c r="K8422" s="251"/>
      <c r="L8422" s="251"/>
      <c r="M8422" s="251"/>
      <c r="N8422" s="251"/>
      <c r="O8422" s="251"/>
      <c r="P8422" s="251"/>
      <c r="Q8422" s="251"/>
      <c r="R8422" s="16">
        <f t="shared" si="33"/>
        <v>2023171.92</v>
      </c>
      <c r="S8422" s="251">
        <f>I8422+K8422+M8422+O8422+Q8422</f>
        <v>12</v>
      </c>
      <c r="T8422" s="17" t="s">
        <v>16420</v>
      </c>
      <c r="U8422" s="17"/>
      <c r="V8422" s="438"/>
    </row>
    <row r="8423" spans="1:22" s="13" customFormat="1" ht="75" x14ac:dyDescent="0.2">
      <c r="A8423" s="16">
        <v>8418</v>
      </c>
      <c r="B8423" s="51" t="s">
        <v>2626</v>
      </c>
      <c r="C8423" s="51" t="s">
        <v>8408</v>
      </c>
      <c r="D8423" s="51" t="s">
        <v>8409</v>
      </c>
      <c r="E8423" s="51" t="s">
        <v>18413</v>
      </c>
      <c r="F8423" s="51"/>
      <c r="G8423" s="51" t="s">
        <v>9115</v>
      </c>
      <c r="H8423" s="437">
        <v>2016000</v>
      </c>
      <c r="I8423" s="251" t="s">
        <v>9266</v>
      </c>
      <c r="J8423" s="251"/>
      <c r="K8423" s="251"/>
      <c r="L8423" s="251"/>
      <c r="M8423" s="251"/>
      <c r="N8423" s="251"/>
      <c r="O8423" s="251"/>
      <c r="P8423" s="251"/>
      <c r="Q8423" s="251"/>
      <c r="R8423" s="16">
        <f t="shared" si="33"/>
        <v>2016000</v>
      </c>
      <c r="S8423" s="251">
        <f t="shared" si="34"/>
        <v>4</v>
      </c>
      <c r="T8423" s="442" t="s">
        <v>18252</v>
      </c>
      <c r="U8423" s="17"/>
      <c r="V8423" s="438"/>
    </row>
    <row r="8424" spans="1:22" s="13" customFormat="1" ht="75" x14ac:dyDescent="0.2">
      <c r="A8424" s="16">
        <v>8419</v>
      </c>
      <c r="B8424" s="17" t="s">
        <v>5920</v>
      </c>
      <c r="C8424" s="17" t="s">
        <v>6699</v>
      </c>
      <c r="D8424" s="17" t="s">
        <v>6700</v>
      </c>
      <c r="E8424" s="17" t="s">
        <v>18414</v>
      </c>
      <c r="F8424" s="17"/>
      <c r="G8424" s="51" t="s">
        <v>33</v>
      </c>
      <c r="H8424" s="251">
        <v>2011651.2</v>
      </c>
      <c r="I8424" s="251">
        <v>18</v>
      </c>
      <c r="J8424" s="251"/>
      <c r="K8424" s="251"/>
      <c r="L8424" s="251"/>
      <c r="M8424" s="251"/>
      <c r="N8424" s="251"/>
      <c r="O8424" s="251"/>
      <c r="P8424" s="251"/>
      <c r="Q8424" s="251"/>
      <c r="R8424" s="16">
        <f t="shared" si="33"/>
        <v>2011651.2</v>
      </c>
      <c r="S8424" s="251">
        <v>18</v>
      </c>
      <c r="T8424" s="17" t="s">
        <v>16420</v>
      </c>
      <c r="U8424" s="17"/>
      <c r="V8424" s="438"/>
    </row>
    <row r="8425" spans="1:22" s="13" customFormat="1" ht="150" x14ac:dyDescent="0.2">
      <c r="A8425" s="16">
        <v>8420</v>
      </c>
      <c r="B8425" s="17" t="s">
        <v>1171</v>
      </c>
      <c r="C8425" s="17" t="s">
        <v>18415</v>
      </c>
      <c r="D8425" s="17" t="s">
        <v>18416</v>
      </c>
      <c r="E8425" s="17" t="s">
        <v>18417</v>
      </c>
      <c r="F8425" s="17"/>
      <c r="G8425" s="51" t="s">
        <v>33</v>
      </c>
      <c r="H8425" s="251">
        <v>2001060</v>
      </c>
      <c r="I8425" s="251"/>
      <c r="J8425" s="251"/>
      <c r="K8425" s="251"/>
      <c r="L8425" s="251"/>
      <c r="M8425" s="251"/>
      <c r="N8425" s="251"/>
      <c r="O8425" s="251"/>
      <c r="P8425" s="251"/>
      <c r="Q8425" s="251"/>
      <c r="R8425" s="16">
        <f t="shared" si="33"/>
        <v>2001060</v>
      </c>
      <c r="S8425" s="251">
        <f t="shared" si="34"/>
        <v>0</v>
      </c>
      <c r="T8425" s="17" t="s">
        <v>18261</v>
      </c>
      <c r="U8425" s="17"/>
      <c r="V8425" s="438"/>
    </row>
    <row r="8426" spans="1:22" s="13" customFormat="1" ht="150" x14ac:dyDescent="0.2">
      <c r="A8426" s="16">
        <v>8421</v>
      </c>
      <c r="B8426" s="17" t="s">
        <v>55</v>
      </c>
      <c r="C8426" s="17" t="s">
        <v>7064</v>
      </c>
      <c r="D8426" s="17" t="s">
        <v>7065</v>
      </c>
      <c r="E8426" s="17" t="s">
        <v>18418</v>
      </c>
      <c r="F8426" s="17"/>
      <c r="G8426" s="51" t="s">
        <v>33</v>
      </c>
      <c r="H8426" s="251">
        <v>1993248</v>
      </c>
      <c r="I8426" s="251"/>
      <c r="J8426" s="251"/>
      <c r="K8426" s="251"/>
      <c r="L8426" s="251"/>
      <c r="M8426" s="251"/>
      <c r="N8426" s="251"/>
      <c r="O8426" s="251"/>
      <c r="P8426" s="251"/>
      <c r="Q8426" s="251"/>
      <c r="R8426" s="16">
        <f t="shared" si="33"/>
        <v>1993248</v>
      </c>
      <c r="S8426" s="251">
        <f t="shared" si="34"/>
        <v>0</v>
      </c>
      <c r="T8426" s="17" t="s">
        <v>18261</v>
      </c>
      <c r="U8426" s="17"/>
      <c r="V8426" s="438"/>
    </row>
    <row r="8427" spans="1:22" s="13" customFormat="1" ht="57" customHeight="1" x14ac:dyDescent="0.2">
      <c r="A8427" s="16">
        <v>8422</v>
      </c>
      <c r="B8427" s="17" t="s">
        <v>751</v>
      </c>
      <c r="C8427" s="17" t="s">
        <v>16491</v>
      </c>
      <c r="D8427" s="17" t="s">
        <v>16492</v>
      </c>
      <c r="E8427" s="17" t="s">
        <v>18419</v>
      </c>
      <c r="F8427" s="17"/>
      <c r="G8427" s="51" t="s">
        <v>33</v>
      </c>
      <c r="H8427" s="251">
        <v>1836540</v>
      </c>
      <c r="I8427" s="251"/>
      <c r="J8427" s="251"/>
      <c r="K8427" s="251"/>
      <c r="L8427" s="251"/>
      <c r="M8427" s="251"/>
      <c r="N8427" s="251"/>
      <c r="O8427" s="251"/>
      <c r="P8427" s="251"/>
      <c r="Q8427" s="251"/>
      <c r="R8427" s="16">
        <f t="shared" si="33"/>
        <v>1836540</v>
      </c>
      <c r="S8427" s="251">
        <f t="shared" si="34"/>
        <v>0</v>
      </c>
      <c r="T8427" s="17" t="s">
        <v>18261</v>
      </c>
      <c r="U8427" s="17"/>
      <c r="V8427" s="438"/>
    </row>
    <row r="8428" spans="1:22" s="13" customFormat="1" ht="57" customHeight="1" x14ac:dyDescent="0.2">
      <c r="A8428" s="16">
        <v>8423</v>
      </c>
      <c r="B8428" s="51" t="s">
        <v>3899</v>
      </c>
      <c r="C8428" s="51" t="s">
        <v>7059</v>
      </c>
      <c r="D8428" s="51" t="s">
        <v>7060</v>
      </c>
      <c r="E8428" s="51" t="s">
        <v>18420</v>
      </c>
      <c r="F8428" s="51"/>
      <c r="G8428" s="51" t="s">
        <v>9115</v>
      </c>
      <c r="H8428" s="437">
        <v>1816640</v>
      </c>
      <c r="I8428" s="251" t="s">
        <v>9113</v>
      </c>
      <c r="J8428" s="251"/>
      <c r="K8428" s="251"/>
      <c r="L8428" s="251"/>
      <c r="M8428" s="251"/>
      <c r="N8428" s="251"/>
      <c r="O8428" s="251"/>
      <c r="P8428" s="251"/>
      <c r="Q8428" s="251"/>
      <c r="R8428" s="16">
        <f t="shared" si="33"/>
        <v>1816640</v>
      </c>
      <c r="S8428" s="251">
        <f t="shared" si="34"/>
        <v>1</v>
      </c>
      <c r="T8428" s="17" t="s">
        <v>16420</v>
      </c>
      <c r="U8428" s="17"/>
      <c r="V8428" s="438"/>
    </row>
    <row r="8429" spans="1:22" s="13" customFormat="1" ht="57" customHeight="1" x14ac:dyDescent="0.2">
      <c r="A8429" s="16">
        <v>8424</v>
      </c>
      <c r="B8429" s="17" t="s">
        <v>18421</v>
      </c>
      <c r="C8429" s="17" t="s">
        <v>18422</v>
      </c>
      <c r="D8429" s="17" t="s">
        <v>18423</v>
      </c>
      <c r="E8429" s="17" t="s">
        <v>18424</v>
      </c>
      <c r="F8429" s="17"/>
      <c r="G8429" s="17" t="s">
        <v>863</v>
      </c>
      <c r="H8429" s="251">
        <v>1803859.2</v>
      </c>
      <c r="I8429" s="251">
        <v>8760</v>
      </c>
      <c r="J8429" s="251"/>
      <c r="K8429" s="251"/>
      <c r="L8429" s="251"/>
      <c r="M8429" s="251"/>
      <c r="N8429" s="251"/>
      <c r="O8429" s="251"/>
      <c r="P8429" s="251"/>
      <c r="Q8429" s="251"/>
      <c r="R8429" s="16">
        <f t="shared" si="33"/>
        <v>1803859.2</v>
      </c>
      <c r="S8429" s="251">
        <f t="shared" si="34"/>
        <v>8760</v>
      </c>
      <c r="T8429" s="17" t="s">
        <v>16420</v>
      </c>
      <c r="U8429" s="17"/>
      <c r="V8429" s="438"/>
    </row>
    <row r="8430" spans="1:22" s="13" customFormat="1" ht="57" customHeight="1" x14ac:dyDescent="0.2">
      <c r="A8430" s="16">
        <v>8425</v>
      </c>
      <c r="B8430" s="17" t="s">
        <v>264</v>
      </c>
      <c r="C8430" s="17" t="s">
        <v>18425</v>
      </c>
      <c r="D8430" s="17" t="s">
        <v>18426</v>
      </c>
      <c r="E8430" s="17" t="s">
        <v>18427</v>
      </c>
      <c r="F8430" s="17"/>
      <c r="G8430" s="51" t="s">
        <v>33</v>
      </c>
      <c r="H8430" s="251">
        <v>1795440</v>
      </c>
      <c r="I8430" s="251"/>
      <c r="J8430" s="251"/>
      <c r="K8430" s="251"/>
      <c r="L8430" s="251"/>
      <c r="M8430" s="251"/>
      <c r="N8430" s="251"/>
      <c r="O8430" s="251"/>
      <c r="P8430" s="251"/>
      <c r="Q8430" s="251"/>
      <c r="R8430" s="16">
        <f t="shared" si="33"/>
        <v>1795440</v>
      </c>
      <c r="S8430" s="251">
        <f t="shared" si="34"/>
        <v>0</v>
      </c>
      <c r="T8430" s="17" t="s">
        <v>18261</v>
      </c>
      <c r="U8430" s="17"/>
      <c r="V8430" s="438"/>
    </row>
    <row r="8431" spans="1:22" s="13" customFormat="1" ht="57" customHeight="1" x14ac:dyDescent="0.2">
      <c r="A8431" s="16">
        <v>8426</v>
      </c>
      <c r="B8431" s="51" t="s">
        <v>2626</v>
      </c>
      <c r="C8431" s="51" t="s">
        <v>8408</v>
      </c>
      <c r="D8431" s="51" t="s">
        <v>8409</v>
      </c>
      <c r="E8431" s="51" t="s">
        <v>18428</v>
      </c>
      <c r="F8431" s="51"/>
      <c r="G8431" s="51" t="s">
        <v>9115</v>
      </c>
      <c r="H8431" s="437">
        <v>1792000</v>
      </c>
      <c r="I8431" s="251" t="s">
        <v>9266</v>
      </c>
      <c r="J8431" s="251"/>
      <c r="K8431" s="251"/>
      <c r="L8431" s="251"/>
      <c r="M8431" s="251"/>
      <c r="N8431" s="251"/>
      <c r="O8431" s="251"/>
      <c r="P8431" s="251"/>
      <c r="Q8431" s="251"/>
      <c r="R8431" s="16">
        <f t="shared" si="33"/>
        <v>1792000</v>
      </c>
      <c r="S8431" s="251">
        <f t="shared" si="34"/>
        <v>4</v>
      </c>
      <c r="T8431" s="442" t="s">
        <v>18252</v>
      </c>
      <c r="U8431" s="17"/>
      <c r="V8431" s="438"/>
    </row>
    <row r="8432" spans="1:22" s="13" customFormat="1" ht="51" customHeight="1" x14ac:dyDescent="0.2">
      <c r="A8432" s="16">
        <v>8427</v>
      </c>
      <c r="B8432" s="17" t="s">
        <v>955</v>
      </c>
      <c r="C8432" s="17" t="s">
        <v>1901</v>
      </c>
      <c r="D8432" s="17" t="s">
        <v>1902</v>
      </c>
      <c r="E8432" s="17" t="s">
        <v>18429</v>
      </c>
      <c r="F8432" s="17"/>
      <c r="G8432" s="51" t="s">
        <v>33</v>
      </c>
      <c r="H8432" s="251">
        <v>1755704.5</v>
      </c>
      <c r="I8432" s="251">
        <v>3.7859999999999996</v>
      </c>
      <c r="J8432" s="251"/>
      <c r="K8432" s="251"/>
      <c r="L8432" s="251"/>
      <c r="M8432" s="251"/>
      <c r="N8432" s="251"/>
      <c r="O8432" s="251"/>
      <c r="P8432" s="251"/>
      <c r="Q8432" s="251"/>
      <c r="R8432" s="16">
        <f t="shared" ref="R8432:R8485" si="35">H8432+J8432+L8432+N8432+P8432</f>
        <v>1755704.5</v>
      </c>
      <c r="S8432" s="251">
        <f t="shared" si="34"/>
        <v>3.7859999999999996</v>
      </c>
      <c r="T8432" s="17" t="s">
        <v>16420</v>
      </c>
      <c r="U8432" s="17"/>
      <c r="V8432" s="438"/>
    </row>
    <row r="8433" spans="1:22" s="13" customFormat="1" ht="40.5" customHeight="1" x14ac:dyDescent="0.2">
      <c r="A8433" s="16">
        <v>8428</v>
      </c>
      <c r="B8433" s="17" t="s">
        <v>842</v>
      </c>
      <c r="C8433" s="17" t="s">
        <v>17032</v>
      </c>
      <c r="D8433" s="17" t="s">
        <v>17033</v>
      </c>
      <c r="E8433" s="17" t="s">
        <v>18430</v>
      </c>
      <c r="F8433" s="17"/>
      <c r="G8433" s="51" t="s">
        <v>33</v>
      </c>
      <c r="H8433" s="251">
        <v>1755000</v>
      </c>
      <c r="I8433" s="251">
        <v>39</v>
      </c>
      <c r="J8433" s="251"/>
      <c r="K8433" s="251"/>
      <c r="L8433" s="251"/>
      <c r="M8433" s="251"/>
      <c r="N8433" s="251"/>
      <c r="O8433" s="251"/>
      <c r="P8433" s="251"/>
      <c r="Q8433" s="251"/>
      <c r="R8433" s="16">
        <f t="shared" si="35"/>
        <v>1755000</v>
      </c>
      <c r="S8433" s="251">
        <f t="shared" si="34"/>
        <v>39</v>
      </c>
      <c r="T8433" s="17" t="s">
        <v>16420</v>
      </c>
      <c r="U8433" s="17"/>
      <c r="V8433" s="438"/>
    </row>
    <row r="8434" spans="1:22" s="13" customFormat="1" ht="30" customHeight="1" x14ac:dyDescent="0.2">
      <c r="A8434" s="16">
        <v>8429</v>
      </c>
      <c r="B8434" s="51" t="s">
        <v>2391</v>
      </c>
      <c r="C8434" s="51" t="s">
        <v>17172</v>
      </c>
      <c r="D8434" s="51" t="s">
        <v>17173</v>
      </c>
      <c r="E8434" s="51"/>
      <c r="F8434" s="51"/>
      <c r="G8434" s="17" t="s">
        <v>24</v>
      </c>
      <c r="H8434" s="251">
        <v>1748386.93</v>
      </c>
      <c r="I8434" s="251">
        <v>1701.56</v>
      </c>
      <c r="J8434" s="251"/>
      <c r="K8434" s="251"/>
      <c r="L8434" s="251"/>
      <c r="M8434" s="251"/>
      <c r="N8434" s="251"/>
      <c r="O8434" s="251"/>
      <c r="P8434" s="251"/>
      <c r="Q8434" s="251"/>
      <c r="R8434" s="16">
        <f t="shared" si="35"/>
        <v>1748386.93</v>
      </c>
      <c r="S8434" s="251">
        <f t="shared" si="34"/>
        <v>1701.56</v>
      </c>
      <c r="T8434" s="17" t="s">
        <v>16420</v>
      </c>
      <c r="U8434" s="17" t="s">
        <v>199</v>
      </c>
      <c r="V8434" s="438" t="s">
        <v>199</v>
      </c>
    </row>
    <row r="8435" spans="1:22" s="13" customFormat="1" ht="30" customHeight="1" x14ac:dyDescent="0.2">
      <c r="A8435" s="16">
        <v>8430</v>
      </c>
      <c r="B8435" s="17" t="s">
        <v>1844</v>
      </c>
      <c r="C8435" s="17" t="s">
        <v>1845</v>
      </c>
      <c r="D8435" s="17" t="s">
        <v>1846</v>
      </c>
      <c r="E8435" s="17" t="s">
        <v>18431</v>
      </c>
      <c r="F8435" s="17"/>
      <c r="G8435" s="51" t="s">
        <v>33</v>
      </c>
      <c r="H8435" s="251">
        <v>1741038.0000000002</v>
      </c>
      <c r="I8435" s="251">
        <v>75</v>
      </c>
      <c r="J8435" s="251"/>
      <c r="K8435" s="251"/>
      <c r="L8435" s="251"/>
      <c r="M8435" s="251"/>
      <c r="N8435" s="251"/>
      <c r="O8435" s="251"/>
      <c r="P8435" s="251"/>
      <c r="Q8435" s="251"/>
      <c r="R8435" s="16">
        <f t="shared" si="35"/>
        <v>1741038.0000000002</v>
      </c>
      <c r="S8435" s="251">
        <f>I8435+K8435+M8435+O8435+Q8435</f>
        <v>75</v>
      </c>
      <c r="T8435" s="17" t="s">
        <v>16420</v>
      </c>
      <c r="U8435" s="17"/>
      <c r="V8435" s="438"/>
    </row>
    <row r="8436" spans="1:22" s="13" customFormat="1" ht="30" customHeight="1" x14ac:dyDescent="0.2">
      <c r="A8436" s="16">
        <v>8431</v>
      </c>
      <c r="B8436" s="17" t="s">
        <v>446</v>
      </c>
      <c r="C8436" s="17" t="s">
        <v>447</v>
      </c>
      <c r="D8436" s="17" t="s">
        <v>448</v>
      </c>
      <c r="E8436" s="17" t="s">
        <v>18432</v>
      </c>
      <c r="F8436" s="17"/>
      <c r="G8436" s="16" t="s">
        <v>33</v>
      </c>
      <c r="H8436" s="251">
        <v>300000</v>
      </c>
      <c r="I8436" s="251">
        <v>2</v>
      </c>
      <c r="J8436" s="251">
        <f>H8436*1.07</f>
        <v>321000</v>
      </c>
      <c r="K8436" s="251">
        <v>1</v>
      </c>
      <c r="L8436" s="251">
        <f>J8436*1.07</f>
        <v>343470</v>
      </c>
      <c r="M8436" s="251"/>
      <c r="N8436" s="251">
        <f>L8436*1.07</f>
        <v>367512.9</v>
      </c>
      <c r="O8436" s="251"/>
      <c r="P8436" s="251">
        <f>N8436*1.07</f>
        <v>393238.80300000007</v>
      </c>
      <c r="Q8436" s="251">
        <v>1</v>
      </c>
      <c r="R8436" s="16">
        <f t="shared" si="35"/>
        <v>1725221.703</v>
      </c>
      <c r="S8436" s="251">
        <f t="shared" si="34"/>
        <v>4</v>
      </c>
      <c r="T8436" s="442" t="s">
        <v>18252</v>
      </c>
      <c r="U8436" s="17" t="s">
        <v>83</v>
      </c>
      <c r="V8436" s="438" t="s">
        <v>7048</v>
      </c>
    </row>
    <row r="8437" spans="1:22" s="13" customFormat="1" ht="30" customHeight="1" x14ac:dyDescent="0.2">
      <c r="A8437" s="16">
        <v>8432</v>
      </c>
      <c r="B8437" s="51" t="s">
        <v>1792</v>
      </c>
      <c r="C8437" s="51" t="s">
        <v>1793</v>
      </c>
      <c r="D8437" s="51" t="s">
        <v>1794</v>
      </c>
      <c r="E8437" s="51" t="s">
        <v>18433</v>
      </c>
      <c r="F8437" s="51"/>
      <c r="G8437" s="51" t="s">
        <v>9114</v>
      </c>
      <c r="H8437" s="437">
        <v>1720043.94</v>
      </c>
      <c r="I8437" s="251" t="s">
        <v>9209</v>
      </c>
      <c r="J8437" s="251"/>
      <c r="K8437" s="251"/>
      <c r="L8437" s="251"/>
      <c r="M8437" s="251"/>
      <c r="N8437" s="251"/>
      <c r="O8437" s="251"/>
      <c r="P8437" s="251"/>
      <c r="Q8437" s="251"/>
      <c r="R8437" s="16">
        <f t="shared" si="35"/>
        <v>1720043.94</v>
      </c>
      <c r="S8437" s="251">
        <f t="shared" si="34"/>
        <v>56</v>
      </c>
      <c r="T8437" s="17" t="s">
        <v>16420</v>
      </c>
      <c r="U8437" s="17"/>
      <c r="V8437" s="438"/>
    </row>
    <row r="8438" spans="1:22" s="13" customFormat="1" ht="30" customHeight="1" x14ac:dyDescent="0.2">
      <c r="A8438" s="16">
        <v>8433</v>
      </c>
      <c r="B8438" s="51" t="s">
        <v>3899</v>
      </c>
      <c r="C8438" s="51" t="s">
        <v>18369</v>
      </c>
      <c r="D8438" s="51" t="s">
        <v>18370</v>
      </c>
      <c r="E8438" s="51" t="s">
        <v>3899</v>
      </c>
      <c r="F8438" s="51"/>
      <c r="G8438" s="51" t="s">
        <v>9115</v>
      </c>
      <c r="H8438" s="437">
        <v>1694560</v>
      </c>
      <c r="I8438" s="251" t="s">
        <v>9113</v>
      </c>
      <c r="J8438" s="251"/>
      <c r="K8438" s="251"/>
      <c r="L8438" s="251"/>
      <c r="M8438" s="251"/>
      <c r="N8438" s="251"/>
      <c r="O8438" s="251"/>
      <c r="P8438" s="251"/>
      <c r="Q8438" s="251"/>
      <c r="R8438" s="16">
        <f t="shared" si="35"/>
        <v>1694560</v>
      </c>
      <c r="S8438" s="251">
        <f t="shared" si="34"/>
        <v>1</v>
      </c>
      <c r="T8438" s="17" t="s">
        <v>16420</v>
      </c>
      <c r="U8438" s="17"/>
      <c r="V8438" s="438"/>
    </row>
    <row r="8439" spans="1:22" s="13" customFormat="1" ht="30" customHeight="1" x14ac:dyDescent="0.2">
      <c r="A8439" s="16">
        <v>8434</v>
      </c>
      <c r="B8439" s="17" t="s">
        <v>532</v>
      </c>
      <c r="C8439" s="17" t="s">
        <v>2974</v>
      </c>
      <c r="D8439" s="17" t="s">
        <v>2975</v>
      </c>
      <c r="E8439" s="17" t="s">
        <v>18434</v>
      </c>
      <c r="F8439" s="17"/>
      <c r="G8439" s="51" t="s">
        <v>33</v>
      </c>
      <c r="H8439" s="251">
        <v>1663006.0800000003</v>
      </c>
      <c r="I8439" s="251">
        <v>24</v>
      </c>
      <c r="J8439" s="251"/>
      <c r="K8439" s="251"/>
      <c r="L8439" s="251"/>
      <c r="M8439" s="251"/>
      <c r="N8439" s="251"/>
      <c r="O8439" s="251"/>
      <c r="P8439" s="251"/>
      <c r="Q8439" s="251"/>
      <c r="R8439" s="16">
        <f t="shared" si="35"/>
        <v>1663006.0800000003</v>
      </c>
      <c r="S8439" s="251">
        <f t="shared" si="34"/>
        <v>24</v>
      </c>
      <c r="T8439" s="17" t="s">
        <v>16420</v>
      </c>
      <c r="U8439" s="17"/>
      <c r="V8439" s="438"/>
    </row>
    <row r="8440" spans="1:22" s="13" customFormat="1" ht="30" customHeight="1" x14ac:dyDescent="0.2">
      <c r="A8440" s="16">
        <v>8435</v>
      </c>
      <c r="B8440" s="51" t="s">
        <v>1758</v>
      </c>
      <c r="C8440" s="51" t="s">
        <v>1759</v>
      </c>
      <c r="D8440" s="51" t="s">
        <v>1760</v>
      </c>
      <c r="E8440" s="51" t="s">
        <v>7061</v>
      </c>
      <c r="F8440" s="51"/>
      <c r="G8440" s="51" t="s">
        <v>7084</v>
      </c>
      <c r="H8440" s="437">
        <v>1658071.06</v>
      </c>
      <c r="I8440" s="251" t="s">
        <v>18435</v>
      </c>
      <c r="J8440" s="251"/>
      <c r="K8440" s="251"/>
      <c r="L8440" s="251"/>
      <c r="M8440" s="251"/>
      <c r="N8440" s="251"/>
      <c r="O8440" s="251"/>
      <c r="P8440" s="251"/>
      <c r="Q8440" s="251"/>
      <c r="R8440" s="16">
        <f t="shared" si="35"/>
        <v>1658071.06</v>
      </c>
      <c r="S8440" s="251">
        <f t="shared" si="34"/>
        <v>3223</v>
      </c>
      <c r="T8440" s="17" t="s">
        <v>16420</v>
      </c>
      <c r="U8440" s="17"/>
      <c r="V8440" s="438"/>
    </row>
    <row r="8441" spans="1:22" s="13" customFormat="1" ht="30" customHeight="1" x14ac:dyDescent="0.2">
      <c r="A8441" s="16">
        <v>8436</v>
      </c>
      <c r="B8441" s="17" t="s">
        <v>18375</v>
      </c>
      <c r="C8441" s="17" t="s">
        <v>18376</v>
      </c>
      <c r="D8441" s="17" t="s">
        <v>3931</v>
      </c>
      <c r="E8441" s="17" t="s">
        <v>18436</v>
      </c>
      <c r="F8441" s="17"/>
      <c r="G8441" s="51" t="s">
        <v>33</v>
      </c>
      <c r="H8441" s="251">
        <v>1652526</v>
      </c>
      <c r="I8441" s="251"/>
      <c r="J8441" s="251"/>
      <c r="K8441" s="251"/>
      <c r="L8441" s="251"/>
      <c r="M8441" s="251"/>
      <c r="N8441" s="251"/>
      <c r="O8441" s="251"/>
      <c r="P8441" s="251"/>
      <c r="Q8441" s="251"/>
      <c r="R8441" s="16">
        <f t="shared" si="35"/>
        <v>1652526</v>
      </c>
      <c r="S8441" s="251">
        <f t="shared" si="34"/>
        <v>0</v>
      </c>
      <c r="T8441" s="17" t="s">
        <v>18261</v>
      </c>
      <c r="U8441" s="17"/>
      <c r="V8441" s="438"/>
    </row>
    <row r="8442" spans="1:22" s="13" customFormat="1" ht="30" customHeight="1" x14ac:dyDescent="0.2">
      <c r="A8442" s="16">
        <v>8437</v>
      </c>
      <c r="B8442" s="51" t="s">
        <v>18265</v>
      </c>
      <c r="C8442" s="51" t="s">
        <v>18266</v>
      </c>
      <c r="D8442" s="51" t="s">
        <v>110</v>
      </c>
      <c r="E8442" s="51" t="s">
        <v>18265</v>
      </c>
      <c r="F8442" s="51"/>
      <c r="G8442" s="51" t="s">
        <v>7084</v>
      </c>
      <c r="H8442" s="437">
        <v>1617033.6</v>
      </c>
      <c r="I8442" s="251" t="s">
        <v>18437</v>
      </c>
      <c r="J8442" s="251"/>
      <c r="K8442" s="251"/>
      <c r="L8442" s="251"/>
      <c r="M8442" s="251"/>
      <c r="N8442" s="251"/>
      <c r="O8442" s="251"/>
      <c r="P8442" s="251"/>
      <c r="Q8442" s="251"/>
      <c r="R8442" s="16">
        <f t="shared" si="35"/>
        <v>1617033.6</v>
      </c>
      <c r="S8442" s="251">
        <f t="shared" si="34"/>
        <v>1950</v>
      </c>
      <c r="T8442" s="17" t="s">
        <v>16420</v>
      </c>
      <c r="U8442" s="17"/>
      <c r="V8442" s="438"/>
    </row>
    <row r="8443" spans="1:22" s="6" customFormat="1" ht="75" customHeight="1" x14ac:dyDescent="0.2">
      <c r="A8443" s="16">
        <v>8438</v>
      </c>
      <c r="B8443" s="17" t="s">
        <v>18438</v>
      </c>
      <c r="C8443" s="17" t="s">
        <v>14003</v>
      </c>
      <c r="D8443" s="17" t="s">
        <v>14004</v>
      </c>
      <c r="E8443" s="17" t="s">
        <v>18439</v>
      </c>
      <c r="F8443" s="17"/>
      <c r="G8443" s="17" t="s">
        <v>24</v>
      </c>
      <c r="H8443" s="251">
        <v>1600000</v>
      </c>
      <c r="I8443" s="251">
        <v>2</v>
      </c>
      <c r="J8443" s="251"/>
      <c r="K8443" s="251"/>
      <c r="L8443" s="251"/>
      <c r="M8443" s="251"/>
      <c r="N8443" s="251"/>
      <c r="O8443" s="251"/>
      <c r="P8443" s="251"/>
      <c r="Q8443" s="251"/>
      <c r="R8443" s="16">
        <f t="shared" si="35"/>
        <v>1600000</v>
      </c>
      <c r="S8443" s="251">
        <f t="shared" si="34"/>
        <v>2</v>
      </c>
      <c r="T8443" s="17" t="s">
        <v>16420</v>
      </c>
      <c r="U8443" s="17"/>
      <c r="V8443" s="438"/>
    </row>
    <row r="8444" spans="1:22" s="6" customFormat="1" ht="187.5" customHeight="1" x14ac:dyDescent="0.2">
      <c r="A8444" s="16">
        <v>8439</v>
      </c>
      <c r="B8444" s="17" t="s">
        <v>18438</v>
      </c>
      <c r="C8444" s="17" t="s">
        <v>14003</v>
      </c>
      <c r="D8444" s="17" t="s">
        <v>14004</v>
      </c>
      <c r="E8444" s="17" t="s">
        <v>18439</v>
      </c>
      <c r="F8444" s="17"/>
      <c r="G8444" s="17" t="s">
        <v>24</v>
      </c>
      <c r="H8444" s="251">
        <v>1600000</v>
      </c>
      <c r="I8444" s="251">
        <v>2</v>
      </c>
      <c r="J8444" s="251"/>
      <c r="K8444" s="251"/>
      <c r="L8444" s="251"/>
      <c r="M8444" s="251"/>
      <c r="N8444" s="251"/>
      <c r="O8444" s="251"/>
      <c r="P8444" s="251"/>
      <c r="Q8444" s="251"/>
      <c r="R8444" s="16">
        <f t="shared" si="35"/>
        <v>1600000</v>
      </c>
      <c r="S8444" s="251">
        <f t="shared" si="34"/>
        <v>2</v>
      </c>
      <c r="T8444" s="17" t="s">
        <v>16420</v>
      </c>
      <c r="U8444" s="17"/>
      <c r="V8444" s="438"/>
    </row>
    <row r="8445" spans="1:22" s="6" customFormat="1" ht="56.25" x14ac:dyDescent="0.2">
      <c r="A8445" s="16">
        <v>8440</v>
      </c>
      <c r="B8445" s="17" t="s">
        <v>480</v>
      </c>
      <c r="C8445" s="17" t="s">
        <v>481</v>
      </c>
      <c r="D8445" s="17" t="s">
        <v>482</v>
      </c>
      <c r="E8445" s="17" t="s">
        <v>18440</v>
      </c>
      <c r="F8445" s="17"/>
      <c r="G8445" s="51" t="s">
        <v>33</v>
      </c>
      <c r="H8445" s="251">
        <v>1554298.79</v>
      </c>
      <c r="I8445" s="251">
        <v>11</v>
      </c>
      <c r="J8445" s="251"/>
      <c r="K8445" s="251"/>
      <c r="L8445" s="251"/>
      <c r="M8445" s="251"/>
      <c r="N8445" s="251"/>
      <c r="O8445" s="251"/>
      <c r="P8445" s="251"/>
      <c r="Q8445" s="251"/>
      <c r="R8445" s="16">
        <f t="shared" si="35"/>
        <v>1554298.79</v>
      </c>
      <c r="S8445" s="251">
        <f t="shared" si="34"/>
        <v>11</v>
      </c>
      <c r="T8445" s="17" t="s">
        <v>16420</v>
      </c>
      <c r="U8445" s="17"/>
      <c r="V8445" s="438"/>
    </row>
    <row r="8446" spans="1:22" s="6" customFormat="1" ht="75" x14ac:dyDescent="0.2">
      <c r="A8446" s="16">
        <v>8441</v>
      </c>
      <c r="B8446" s="17" t="s">
        <v>955</v>
      </c>
      <c r="C8446" s="17" t="s">
        <v>2005</v>
      </c>
      <c r="D8446" s="17" t="s">
        <v>2006</v>
      </c>
      <c r="E8446" s="17" t="s">
        <v>18441</v>
      </c>
      <c r="F8446" s="17"/>
      <c r="G8446" s="51" t="s">
        <v>33</v>
      </c>
      <c r="H8446" s="251">
        <v>1543494.78</v>
      </c>
      <c r="I8446" s="251">
        <v>3.3009999999999997</v>
      </c>
      <c r="J8446" s="251"/>
      <c r="K8446" s="251"/>
      <c r="L8446" s="251"/>
      <c r="M8446" s="251"/>
      <c r="N8446" s="251"/>
      <c r="O8446" s="251"/>
      <c r="P8446" s="251"/>
      <c r="Q8446" s="251"/>
      <c r="R8446" s="16">
        <f t="shared" si="35"/>
        <v>1543494.78</v>
      </c>
      <c r="S8446" s="251">
        <f t="shared" si="34"/>
        <v>3.3009999999999997</v>
      </c>
      <c r="T8446" s="17" t="s">
        <v>16420</v>
      </c>
      <c r="U8446" s="17"/>
      <c r="V8446" s="438"/>
    </row>
    <row r="8447" spans="1:22" s="6" customFormat="1" ht="22.5" customHeight="1" x14ac:dyDescent="0.2">
      <c r="A8447" s="16">
        <v>8442</v>
      </c>
      <c r="B8447" s="17" t="s">
        <v>55</v>
      </c>
      <c r="C8447" s="17" t="s">
        <v>18442</v>
      </c>
      <c r="D8447" s="17" t="s">
        <v>18443</v>
      </c>
      <c r="E8447" s="17" t="s">
        <v>18444</v>
      </c>
      <c r="F8447" s="17"/>
      <c r="G8447" s="51" t="s">
        <v>33</v>
      </c>
      <c r="H8447" s="251">
        <v>1508760</v>
      </c>
      <c r="I8447" s="251"/>
      <c r="J8447" s="251"/>
      <c r="K8447" s="251"/>
      <c r="L8447" s="251"/>
      <c r="M8447" s="251"/>
      <c r="N8447" s="251"/>
      <c r="O8447" s="251"/>
      <c r="P8447" s="251"/>
      <c r="Q8447" s="251"/>
      <c r="R8447" s="16">
        <f t="shared" si="35"/>
        <v>1508760</v>
      </c>
      <c r="S8447" s="251">
        <f t="shared" si="34"/>
        <v>0</v>
      </c>
      <c r="T8447" s="17" t="s">
        <v>18261</v>
      </c>
      <c r="U8447" s="17"/>
      <c r="V8447" s="438"/>
    </row>
    <row r="8448" spans="1:22" s="6" customFormat="1" ht="37.5" x14ac:dyDescent="0.2">
      <c r="A8448" s="16">
        <v>8443</v>
      </c>
      <c r="B8448" s="17" t="s">
        <v>4356</v>
      </c>
      <c r="C8448" s="17" t="s">
        <v>4488</v>
      </c>
      <c r="D8448" s="17" t="s">
        <v>4489</v>
      </c>
      <c r="E8448" s="17" t="s">
        <v>18445</v>
      </c>
      <c r="F8448" s="17"/>
      <c r="G8448" s="51" t="s">
        <v>33</v>
      </c>
      <c r="H8448" s="251">
        <v>1500314.4</v>
      </c>
      <c r="I8448" s="251">
        <v>135</v>
      </c>
      <c r="J8448" s="251"/>
      <c r="K8448" s="251"/>
      <c r="L8448" s="251"/>
      <c r="M8448" s="251"/>
      <c r="N8448" s="251"/>
      <c r="O8448" s="251"/>
      <c r="P8448" s="251"/>
      <c r="Q8448" s="251"/>
      <c r="R8448" s="16">
        <f t="shared" si="35"/>
        <v>1500314.4</v>
      </c>
      <c r="S8448" s="251">
        <f t="shared" si="34"/>
        <v>135</v>
      </c>
      <c r="T8448" s="17" t="s">
        <v>16420</v>
      </c>
      <c r="U8448" s="17"/>
      <c r="V8448" s="438"/>
    </row>
    <row r="8449" spans="1:22" s="6" customFormat="1" ht="37.5" x14ac:dyDescent="0.2">
      <c r="A8449" s="16">
        <v>8444</v>
      </c>
      <c r="B8449" s="51" t="s">
        <v>1758</v>
      </c>
      <c r="C8449" s="51" t="s">
        <v>1759</v>
      </c>
      <c r="D8449" s="51" t="s">
        <v>1760</v>
      </c>
      <c r="E8449" s="51" t="s">
        <v>7061</v>
      </c>
      <c r="F8449" s="51"/>
      <c r="G8449" s="51" t="s">
        <v>7084</v>
      </c>
      <c r="H8449" s="437">
        <v>1492418.29</v>
      </c>
      <c r="I8449" s="251" t="s">
        <v>18446</v>
      </c>
      <c r="J8449" s="251"/>
      <c r="K8449" s="251"/>
      <c r="L8449" s="251"/>
      <c r="M8449" s="251"/>
      <c r="N8449" s="251"/>
      <c r="O8449" s="251"/>
      <c r="P8449" s="251"/>
      <c r="Q8449" s="251"/>
      <c r="R8449" s="16">
        <f t="shared" si="35"/>
        <v>1492418.29</v>
      </c>
      <c r="S8449" s="251">
        <f t="shared" si="34"/>
        <v>2901</v>
      </c>
      <c r="T8449" s="17" t="s">
        <v>16420</v>
      </c>
      <c r="U8449" s="17"/>
      <c r="V8449" s="438"/>
    </row>
    <row r="8450" spans="1:22" s="6" customFormat="1" ht="56.25" x14ac:dyDescent="0.2">
      <c r="A8450" s="16">
        <v>8445</v>
      </c>
      <c r="B8450" s="51" t="s">
        <v>12739</v>
      </c>
      <c r="C8450" s="51" t="s">
        <v>18400</v>
      </c>
      <c r="D8450" s="51" t="s">
        <v>18401</v>
      </c>
      <c r="E8450" s="51" t="s">
        <v>12739</v>
      </c>
      <c r="F8450" s="51"/>
      <c r="G8450" s="51" t="s">
        <v>9115</v>
      </c>
      <c r="H8450" s="437">
        <v>1482028.8</v>
      </c>
      <c r="I8450" s="251" t="s">
        <v>9130</v>
      </c>
      <c r="J8450" s="251"/>
      <c r="K8450" s="251"/>
      <c r="L8450" s="251"/>
      <c r="M8450" s="251"/>
      <c r="N8450" s="251"/>
      <c r="O8450" s="251"/>
      <c r="P8450" s="251"/>
      <c r="Q8450" s="251"/>
      <c r="R8450" s="16">
        <f t="shared" si="35"/>
        <v>1482028.8</v>
      </c>
      <c r="S8450" s="251">
        <f t="shared" si="34"/>
        <v>3</v>
      </c>
      <c r="T8450" s="17" t="s">
        <v>16420</v>
      </c>
      <c r="U8450" s="17"/>
      <c r="V8450" s="438"/>
    </row>
    <row r="8451" spans="1:22" s="6" customFormat="1" ht="75" x14ac:dyDescent="0.2">
      <c r="A8451" s="16">
        <v>8446</v>
      </c>
      <c r="B8451" s="17" t="s">
        <v>326</v>
      </c>
      <c r="C8451" s="17" t="s">
        <v>18447</v>
      </c>
      <c r="D8451" s="17" t="s">
        <v>18448</v>
      </c>
      <c r="E8451" s="17" t="s">
        <v>18449</v>
      </c>
      <c r="F8451" s="17"/>
      <c r="G8451" s="51" t="s">
        <v>33</v>
      </c>
      <c r="H8451" s="251">
        <v>1468667.2000000002</v>
      </c>
      <c r="I8451" s="251">
        <v>3.5</v>
      </c>
      <c r="J8451" s="251"/>
      <c r="K8451" s="251"/>
      <c r="L8451" s="251"/>
      <c r="M8451" s="251"/>
      <c r="N8451" s="251"/>
      <c r="O8451" s="251"/>
      <c r="P8451" s="251"/>
      <c r="Q8451" s="251"/>
      <c r="R8451" s="16">
        <f t="shared" si="35"/>
        <v>1468667.2000000002</v>
      </c>
      <c r="S8451" s="251">
        <f t="shared" si="34"/>
        <v>3.5</v>
      </c>
      <c r="T8451" s="17" t="s">
        <v>16420</v>
      </c>
      <c r="U8451" s="17"/>
      <c r="V8451" s="438"/>
    </row>
    <row r="8452" spans="1:22" s="13" customFormat="1" ht="37.5" x14ac:dyDescent="0.2">
      <c r="A8452" s="16">
        <v>8447</v>
      </c>
      <c r="B8452" s="51" t="s">
        <v>1758</v>
      </c>
      <c r="C8452" s="51" t="s">
        <v>1759</v>
      </c>
      <c r="D8452" s="51" t="s">
        <v>1760</v>
      </c>
      <c r="E8452" s="51" t="s">
        <v>7061</v>
      </c>
      <c r="F8452" s="51"/>
      <c r="G8452" s="51" t="s">
        <v>7084</v>
      </c>
      <c r="H8452" s="437">
        <v>1440458.88</v>
      </c>
      <c r="I8452" s="251" t="s">
        <v>18450</v>
      </c>
      <c r="J8452" s="251"/>
      <c r="K8452" s="251"/>
      <c r="L8452" s="251"/>
      <c r="M8452" s="251"/>
      <c r="N8452" s="251"/>
      <c r="O8452" s="251"/>
      <c r="P8452" s="251"/>
      <c r="Q8452" s="251"/>
      <c r="R8452" s="16">
        <f t="shared" si="35"/>
        <v>1440458.88</v>
      </c>
      <c r="S8452" s="251">
        <f>I8452+K8452+M8452+O8452+Q8452</f>
        <v>2800</v>
      </c>
      <c r="T8452" s="17" t="s">
        <v>16420</v>
      </c>
      <c r="U8452" s="17"/>
      <c r="V8452" s="438"/>
    </row>
    <row r="8453" spans="1:22" s="13" customFormat="1" ht="37.5" x14ac:dyDescent="0.2">
      <c r="A8453" s="16">
        <v>8448</v>
      </c>
      <c r="B8453" s="17" t="s">
        <v>296</v>
      </c>
      <c r="C8453" s="17" t="s">
        <v>4058</v>
      </c>
      <c r="D8453" s="17" t="s">
        <v>4059</v>
      </c>
      <c r="E8453" s="17" t="s">
        <v>18451</v>
      </c>
      <c r="F8453" s="17"/>
      <c r="G8453" s="51" t="s">
        <v>33</v>
      </c>
      <c r="H8453" s="251">
        <v>1409360</v>
      </c>
      <c r="I8453" s="251">
        <v>89.2</v>
      </c>
      <c r="J8453" s="251"/>
      <c r="K8453" s="251"/>
      <c r="L8453" s="251"/>
      <c r="M8453" s="251"/>
      <c r="N8453" s="251"/>
      <c r="O8453" s="251"/>
      <c r="P8453" s="251"/>
      <c r="Q8453" s="251"/>
      <c r="R8453" s="16">
        <f t="shared" si="35"/>
        <v>1409360</v>
      </c>
      <c r="S8453" s="251">
        <f t="shared" si="34"/>
        <v>89.2</v>
      </c>
      <c r="T8453" s="17" t="s">
        <v>16420</v>
      </c>
      <c r="U8453" s="17"/>
      <c r="V8453" s="438"/>
    </row>
    <row r="8454" spans="1:22" s="13" customFormat="1" ht="48" customHeight="1" x14ac:dyDescent="0.2">
      <c r="A8454" s="16">
        <v>8449</v>
      </c>
      <c r="B8454" s="51" t="s">
        <v>842</v>
      </c>
      <c r="C8454" s="51" t="s">
        <v>2247</v>
      </c>
      <c r="D8454" s="51" t="s">
        <v>1760</v>
      </c>
      <c r="E8454" s="51" t="s">
        <v>18452</v>
      </c>
      <c r="F8454" s="51"/>
      <c r="G8454" s="51" t="s">
        <v>9115</v>
      </c>
      <c r="H8454" s="437">
        <v>1400000</v>
      </c>
      <c r="I8454" s="251" t="s">
        <v>10812</v>
      </c>
      <c r="J8454" s="251"/>
      <c r="K8454" s="251"/>
      <c r="L8454" s="251"/>
      <c r="M8454" s="251"/>
      <c r="N8454" s="251"/>
      <c r="O8454" s="251"/>
      <c r="P8454" s="251"/>
      <c r="Q8454" s="251"/>
      <c r="R8454" s="16">
        <f t="shared" si="35"/>
        <v>1400000</v>
      </c>
      <c r="S8454" s="251">
        <f t="shared" si="34"/>
        <v>250</v>
      </c>
      <c r="T8454" s="442" t="s">
        <v>18252</v>
      </c>
      <c r="U8454" s="17"/>
      <c r="V8454" s="438"/>
    </row>
    <row r="8455" spans="1:22" s="13" customFormat="1" ht="25.5" customHeight="1" x14ac:dyDescent="0.2">
      <c r="A8455" s="16">
        <v>8450</v>
      </c>
      <c r="B8455" s="51" t="s">
        <v>1940</v>
      </c>
      <c r="C8455" s="51" t="s">
        <v>18453</v>
      </c>
      <c r="D8455" s="51" t="s">
        <v>18454</v>
      </c>
      <c r="E8455" s="51" t="s">
        <v>18455</v>
      </c>
      <c r="F8455" s="51"/>
      <c r="G8455" s="51" t="s">
        <v>7084</v>
      </c>
      <c r="H8455" s="437">
        <v>1387008</v>
      </c>
      <c r="I8455" s="251" t="s">
        <v>18456</v>
      </c>
      <c r="J8455" s="251"/>
      <c r="K8455" s="251"/>
      <c r="L8455" s="251"/>
      <c r="M8455" s="251"/>
      <c r="N8455" s="251"/>
      <c r="O8455" s="251"/>
      <c r="P8455" s="251"/>
      <c r="Q8455" s="251"/>
      <c r="R8455" s="16">
        <f t="shared" si="35"/>
        <v>1387008</v>
      </c>
      <c r="S8455" s="251">
        <f t="shared" si="34"/>
        <v>1920</v>
      </c>
      <c r="T8455" s="17" t="s">
        <v>16420</v>
      </c>
      <c r="U8455" s="17"/>
      <c r="V8455" s="438"/>
    </row>
    <row r="8456" spans="1:22" s="13" customFormat="1" ht="25.5" customHeight="1" x14ac:dyDescent="0.2">
      <c r="A8456" s="16">
        <v>8451</v>
      </c>
      <c r="B8456" s="17" t="s">
        <v>2548</v>
      </c>
      <c r="C8456" s="17" t="s">
        <v>3315</v>
      </c>
      <c r="D8456" s="17" t="s">
        <v>1601</v>
      </c>
      <c r="E8456" s="17" t="s">
        <v>18457</v>
      </c>
      <c r="F8456" s="17"/>
      <c r="G8456" s="16" t="s">
        <v>33</v>
      </c>
      <c r="H8456" s="251">
        <v>1377987.52</v>
      </c>
      <c r="I8456" s="251">
        <v>28</v>
      </c>
      <c r="J8456" s="251"/>
      <c r="K8456" s="251"/>
      <c r="L8456" s="251"/>
      <c r="M8456" s="251"/>
      <c r="N8456" s="251"/>
      <c r="O8456" s="251"/>
      <c r="P8456" s="251"/>
      <c r="Q8456" s="251"/>
      <c r="R8456" s="16">
        <f t="shared" si="35"/>
        <v>1377987.52</v>
      </c>
      <c r="S8456" s="251">
        <f t="shared" si="34"/>
        <v>28</v>
      </c>
      <c r="T8456" s="16" t="s">
        <v>16420</v>
      </c>
      <c r="U8456" s="17" t="s">
        <v>294</v>
      </c>
      <c r="V8456" s="438" t="s">
        <v>18458</v>
      </c>
    </row>
    <row r="8457" spans="1:22" s="13" customFormat="1" ht="25.5" customHeight="1" x14ac:dyDescent="0.2">
      <c r="A8457" s="16">
        <v>8452</v>
      </c>
      <c r="B8457" s="17" t="s">
        <v>1243</v>
      </c>
      <c r="C8457" s="17" t="s">
        <v>18459</v>
      </c>
      <c r="D8457" s="17" t="s">
        <v>18460</v>
      </c>
      <c r="E8457" s="17" t="s">
        <v>1243</v>
      </c>
      <c r="F8457" s="17"/>
      <c r="G8457" s="51" t="s">
        <v>33</v>
      </c>
      <c r="H8457" s="251">
        <v>1375000</v>
      </c>
      <c r="I8457" s="251">
        <v>4</v>
      </c>
      <c r="J8457" s="251"/>
      <c r="K8457" s="251"/>
      <c r="L8457" s="251"/>
      <c r="M8457" s="251"/>
      <c r="N8457" s="251"/>
      <c r="O8457" s="251"/>
      <c r="P8457" s="251"/>
      <c r="Q8457" s="251"/>
      <c r="R8457" s="16">
        <f t="shared" si="35"/>
        <v>1375000</v>
      </c>
      <c r="S8457" s="251">
        <f t="shared" si="34"/>
        <v>4</v>
      </c>
      <c r="T8457" s="17" t="s">
        <v>16420</v>
      </c>
      <c r="U8457" s="17"/>
      <c r="V8457" s="438"/>
    </row>
    <row r="8458" spans="1:22" s="13" customFormat="1" ht="25.5" customHeight="1" x14ac:dyDescent="0.2">
      <c r="A8458" s="16">
        <v>8453</v>
      </c>
      <c r="B8458" s="17" t="s">
        <v>11336</v>
      </c>
      <c r="C8458" s="17" t="s">
        <v>17471</v>
      </c>
      <c r="D8458" s="17" t="s">
        <v>2504</v>
      </c>
      <c r="E8458" s="17" t="s">
        <v>18461</v>
      </c>
      <c r="F8458" s="17"/>
      <c r="G8458" s="17" t="s">
        <v>863</v>
      </c>
      <c r="H8458" s="251">
        <v>1355932.45</v>
      </c>
      <c r="I8458" s="251">
        <v>100.2</v>
      </c>
      <c r="J8458" s="251"/>
      <c r="K8458" s="251"/>
      <c r="L8458" s="251"/>
      <c r="M8458" s="251"/>
      <c r="N8458" s="251"/>
      <c r="O8458" s="251"/>
      <c r="P8458" s="251"/>
      <c r="Q8458" s="251"/>
      <c r="R8458" s="16">
        <f t="shared" si="35"/>
        <v>1355932.45</v>
      </c>
      <c r="S8458" s="251">
        <f t="shared" si="34"/>
        <v>100.2</v>
      </c>
      <c r="T8458" s="17" t="s">
        <v>16420</v>
      </c>
      <c r="U8458" s="17"/>
      <c r="V8458" s="438"/>
    </row>
    <row r="8459" spans="1:22" s="13" customFormat="1" ht="25.5" customHeight="1" x14ac:dyDescent="0.2">
      <c r="A8459" s="16">
        <v>8454</v>
      </c>
      <c r="B8459" s="17" t="s">
        <v>2414</v>
      </c>
      <c r="C8459" s="17" t="s">
        <v>2415</v>
      </c>
      <c r="D8459" s="17" t="s">
        <v>2416</v>
      </c>
      <c r="E8459" s="17" t="s">
        <v>18462</v>
      </c>
      <c r="F8459" s="17"/>
      <c r="G8459" s="51" t="s">
        <v>33</v>
      </c>
      <c r="H8459" s="251">
        <v>1354284</v>
      </c>
      <c r="I8459" s="251"/>
      <c r="J8459" s="251"/>
      <c r="K8459" s="251"/>
      <c r="L8459" s="251"/>
      <c r="M8459" s="251"/>
      <c r="N8459" s="251"/>
      <c r="O8459" s="251"/>
      <c r="P8459" s="251"/>
      <c r="Q8459" s="251"/>
      <c r="R8459" s="16">
        <f t="shared" si="35"/>
        <v>1354284</v>
      </c>
      <c r="S8459" s="251">
        <f t="shared" si="34"/>
        <v>0</v>
      </c>
      <c r="T8459" s="17" t="s">
        <v>18261</v>
      </c>
      <c r="U8459" s="17"/>
      <c r="V8459" s="438"/>
    </row>
    <row r="8460" spans="1:22" s="13" customFormat="1" ht="25.5" customHeight="1" x14ac:dyDescent="0.2">
      <c r="A8460" s="16">
        <v>8455</v>
      </c>
      <c r="B8460" s="51" t="s">
        <v>384</v>
      </c>
      <c r="C8460" s="51" t="s">
        <v>18463</v>
      </c>
      <c r="D8460" s="51" t="s">
        <v>18464</v>
      </c>
      <c r="E8460" s="51" t="s">
        <v>18465</v>
      </c>
      <c r="F8460" s="51"/>
      <c r="G8460" s="51" t="s">
        <v>9115</v>
      </c>
      <c r="H8460" s="437">
        <v>1344000</v>
      </c>
      <c r="I8460" s="251" t="s">
        <v>9113</v>
      </c>
      <c r="J8460" s="251"/>
      <c r="K8460" s="251"/>
      <c r="L8460" s="251"/>
      <c r="M8460" s="251"/>
      <c r="N8460" s="251"/>
      <c r="O8460" s="251"/>
      <c r="P8460" s="251"/>
      <c r="Q8460" s="251"/>
      <c r="R8460" s="16">
        <f t="shared" si="35"/>
        <v>1344000</v>
      </c>
      <c r="S8460" s="251">
        <f t="shared" si="34"/>
        <v>1</v>
      </c>
      <c r="T8460" s="17" t="s">
        <v>16420</v>
      </c>
      <c r="U8460" s="17"/>
      <c r="V8460" s="438"/>
    </row>
    <row r="8461" spans="1:22" s="13" customFormat="1" ht="25.5" customHeight="1" x14ac:dyDescent="0.2">
      <c r="A8461" s="16">
        <v>8456</v>
      </c>
      <c r="B8461" s="17" t="s">
        <v>5997</v>
      </c>
      <c r="C8461" s="17" t="s">
        <v>6519</v>
      </c>
      <c r="D8461" s="17" t="s">
        <v>6520</v>
      </c>
      <c r="E8461" s="17" t="s">
        <v>5997</v>
      </c>
      <c r="F8461" s="17"/>
      <c r="G8461" s="51" t="s">
        <v>33</v>
      </c>
      <c r="H8461" s="251">
        <v>1335360</v>
      </c>
      <c r="I8461" s="251">
        <v>3</v>
      </c>
      <c r="J8461" s="251"/>
      <c r="K8461" s="251"/>
      <c r="L8461" s="251"/>
      <c r="M8461" s="251"/>
      <c r="N8461" s="251"/>
      <c r="O8461" s="251"/>
      <c r="P8461" s="251"/>
      <c r="Q8461" s="251"/>
      <c r="R8461" s="16">
        <f t="shared" si="35"/>
        <v>1335360</v>
      </c>
      <c r="S8461" s="251">
        <f t="shared" si="34"/>
        <v>3</v>
      </c>
      <c r="T8461" s="17" t="s">
        <v>16420</v>
      </c>
      <c r="U8461" s="17"/>
      <c r="V8461" s="438"/>
    </row>
    <row r="8462" spans="1:22" s="13" customFormat="1" ht="25.5" customHeight="1" x14ac:dyDescent="0.2">
      <c r="A8462" s="16">
        <v>8457</v>
      </c>
      <c r="B8462" s="17" t="s">
        <v>7049</v>
      </c>
      <c r="C8462" s="17" t="s">
        <v>7050</v>
      </c>
      <c r="D8462" s="17" t="s">
        <v>2012</v>
      </c>
      <c r="E8462" s="17" t="s">
        <v>18466</v>
      </c>
      <c r="F8462" s="17"/>
      <c r="G8462" s="16" t="s">
        <v>33</v>
      </c>
      <c r="H8462" s="251">
        <v>1310362.56</v>
      </c>
      <c r="I8462" s="251">
        <v>36</v>
      </c>
      <c r="J8462" s="251"/>
      <c r="K8462" s="251"/>
      <c r="L8462" s="251"/>
      <c r="M8462" s="251"/>
      <c r="N8462" s="251"/>
      <c r="O8462" s="251"/>
      <c r="P8462" s="251"/>
      <c r="Q8462" s="251"/>
      <c r="R8462" s="16">
        <f t="shared" si="35"/>
        <v>1310362.56</v>
      </c>
      <c r="S8462" s="251">
        <f t="shared" si="34"/>
        <v>36</v>
      </c>
      <c r="T8462" s="17" t="s">
        <v>16420</v>
      </c>
      <c r="U8462" s="17"/>
      <c r="V8462" s="438"/>
    </row>
    <row r="8463" spans="1:22" s="13" customFormat="1" ht="25.5" customHeight="1" x14ac:dyDescent="0.2">
      <c r="A8463" s="16">
        <v>8458</v>
      </c>
      <c r="B8463" s="17" t="s">
        <v>5894</v>
      </c>
      <c r="C8463" s="17" t="s">
        <v>18467</v>
      </c>
      <c r="D8463" s="17" t="s">
        <v>18468</v>
      </c>
      <c r="E8463" s="17"/>
      <c r="F8463" s="17"/>
      <c r="G8463" s="17" t="s">
        <v>1861</v>
      </c>
      <c r="H8463" s="251">
        <v>1300000</v>
      </c>
      <c r="I8463" s="251">
        <v>1</v>
      </c>
      <c r="J8463" s="251"/>
      <c r="K8463" s="251"/>
      <c r="L8463" s="251"/>
      <c r="M8463" s="251"/>
      <c r="N8463" s="251"/>
      <c r="O8463" s="251"/>
      <c r="P8463" s="251"/>
      <c r="Q8463" s="251"/>
      <c r="R8463" s="16">
        <f t="shared" si="35"/>
        <v>1300000</v>
      </c>
      <c r="S8463" s="251">
        <f t="shared" si="34"/>
        <v>1</v>
      </c>
      <c r="T8463" s="17" t="s">
        <v>16420</v>
      </c>
      <c r="U8463" s="17"/>
      <c r="V8463" s="438"/>
    </row>
    <row r="8464" spans="1:22" s="13" customFormat="1" ht="25.5" customHeight="1" x14ac:dyDescent="0.2">
      <c r="A8464" s="16">
        <v>8459</v>
      </c>
      <c r="B8464" s="17" t="s">
        <v>2565</v>
      </c>
      <c r="C8464" s="17" t="s">
        <v>18469</v>
      </c>
      <c r="D8464" s="17" t="s">
        <v>18468</v>
      </c>
      <c r="E8464" s="17"/>
      <c r="F8464" s="17"/>
      <c r="G8464" s="17" t="s">
        <v>1861</v>
      </c>
      <c r="H8464" s="251">
        <v>1300000</v>
      </c>
      <c r="I8464" s="251">
        <v>1</v>
      </c>
      <c r="J8464" s="251"/>
      <c r="K8464" s="251"/>
      <c r="L8464" s="251"/>
      <c r="M8464" s="251"/>
      <c r="N8464" s="251"/>
      <c r="O8464" s="251"/>
      <c r="P8464" s="251"/>
      <c r="Q8464" s="251"/>
      <c r="R8464" s="16">
        <f t="shared" si="35"/>
        <v>1300000</v>
      </c>
      <c r="S8464" s="251">
        <f t="shared" si="34"/>
        <v>1</v>
      </c>
      <c r="T8464" s="17" t="s">
        <v>16420</v>
      </c>
      <c r="U8464" s="17"/>
      <c r="V8464" s="438"/>
    </row>
    <row r="8465" spans="1:22" s="13" customFormat="1" ht="25.5" customHeight="1" x14ac:dyDescent="0.2">
      <c r="A8465" s="16">
        <v>8460</v>
      </c>
      <c r="B8465" s="17" t="s">
        <v>5894</v>
      </c>
      <c r="C8465" s="17" t="s">
        <v>18467</v>
      </c>
      <c r="D8465" s="17" t="s">
        <v>18468</v>
      </c>
      <c r="E8465" s="17"/>
      <c r="F8465" s="17"/>
      <c r="G8465" s="17" t="s">
        <v>1861</v>
      </c>
      <c r="H8465" s="251">
        <v>1300000</v>
      </c>
      <c r="I8465" s="251">
        <v>1</v>
      </c>
      <c r="J8465" s="251"/>
      <c r="K8465" s="251"/>
      <c r="L8465" s="251"/>
      <c r="M8465" s="251"/>
      <c r="N8465" s="251"/>
      <c r="O8465" s="251"/>
      <c r="P8465" s="251"/>
      <c r="Q8465" s="251"/>
      <c r="R8465" s="16">
        <f t="shared" si="35"/>
        <v>1300000</v>
      </c>
      <c r="S8465" s="251">
        <f t="shared" si="34"/>
        <v>1</v>
      </c>
      <c r="T8465" s="17" t="s">
        <v>16420</v>
      </c>
      <c r="U8465" s="17"/>
      <c r="V8465" s="438"/>
    </row>
    <row r="8466" spans="1:22" s="13" customFormat="1" ht="25.5" customHeight="1" x14ac:dyDescent="0.2">
      <c r="A8466" s="16">
        <v>8461</v>
      </c>
      <c r="B8466" s="17" t="s">
        <v>2565</v>
      </c>
      <c r="C8466" s="17" t="s">
        <v>18469</v>
      </c>
      <c r="D8466" s="17" t="s">
        <v>18468</v>
      </c>
      <c r="E8466" s="17"/>
      <c r="F8466" s="17"/>
      <c r="G8466" s="17" t="s">
        <v>1861</v>
      </c>
      <c r="H8466" s="251">
        <v>1300000</v>
      </c>
      <c r="I8466" s="251">
        <v>1</v>
      </c>
      <c r="J8466" s="251"/>
      <c r="K8466" s="251"/>
      <c r="L8466" s="251"/>
      <c r="M8466" s="251"/>
      <c r="N8466" s="251"/>
      <c r="O8466" s="251"/>
      <c r="P8466" s="251"/>
      <c r="Q8466" s="251"/>
      <c r="R8466" s="16">
        <f t="shared" si="35"/>
        <v>1300000</v>
      </c>
      <c r="S8466" s="251">
        <f t="shared" si="34"/>
        <v>1</v>
      </c>
      <c r="T8466" s="17" t="s">
        <v>16420</v>
      </c>
      <c r="U8466" s="17"/>
      <c r="V8466" s="438"/>
    </row>
    <row r="8467" spans="1:22" s="13" customFormat="1" ht="25.5" customHeight="1" x14ac:dyDescent="0.2">
      <c r="A8467" s="16">
        <v>8462</v>
      </c>
      <c r="B8467" s="17" t="s">
        <v>3312</v>
      </c>
      <c r="C8467" s="17" t="s">
        <v>3313</v>
      </c>
      <c r="D8467" s="17" t="s">
        <v>18470</v>
      </c>
      <c r="E8467" s="17" t="s">
        <v>18471</v>
      </c>
      <c r="F8467" s="17"/>
      <c r="G8467" s="16" t="s">
        <v>33</v>
      </c>
      <c r="H8467" s="251">
        <v>637004.9</v>
      </c>
      <c r="I8467" s="251">
        <v>130</v>
      </c>
      <c r="J8467" s="251">
        <v>658866.72</v>
      </c>
      <c r="K8467" s="251">
        <v>130</v>
      </c>
      <c r="L8467" s="251"/>
      <c r="M8467" s="251"/>
      <c r="N8467" s="251"/>
      <c r="O8467" s="251"/>
      <c r="P8467" s="251"/>
      <c r="Q8467" s="251"/>
      <c r="R8467" s="16">
        <f t="shared" si="35"/>
        <v>1295871.6200000001</v>
      </c>
      <c r="S8467" s="251">
        <f t="shared" si="34"/>
        <v>260</v>
      </c>
      <c r="T8467" s="442" t="s">
        <v>18252</v>
      </c>
      <c r="U8467" s="17" t="s">
        <v>83</v>
      </c>
      <c r="V8467" s="438" t="s">
        <v>7048</v>
      </c>
    </row>
    <row r="8468" spans="1:22" s="13" customFormat="1" ht="25.5" customHeight="1" x14ac:dyDescent="0.2">
      <c r="A8468" s="16">
        <v>8463</v>
      </c>
      <c r="B8468" s="17" t="s">
        <v>264</v>
      </c>
      <c r="C8468" s="17" t="s">
        <v>18425</v>
      </c>
      <c r="D8468" s="17" t="s">
        <v>18426</v>
      </c>
      <c r="E8468" s="17" t="s">
        <v>18472</v>
      </c>
      <c r="F8468" s="17"/>
      <c r="G8468" s="51" t="s">
        <v>33</v>
      </c>
      <c r="H8468" s="251">
        <v>1274800</v>
      </c>
      <c r="I8468" s="251"/>
      <c r="J8468" s="251"/>
      <c r="K8468" s="251"/>
      <c r="L8468" s="251"/>
      <c r="M8468" s="251"/>
      <c r="N8468" s="251"/>
      <c r="O8468" s="251"/>
      <c r="P8468" s="251"/>
      <c r="Q8468" s="251"/>
      <c r="R8468" s="16">
        <f t="shared" si="35"/>
        <v>1274800</v>
      </c>
      <c r="S8468" s="251">
        <f t="shared" si="34"/>
        <v>0</v>
      </c>
      <c r="T8468" s="17" t="s">
        <v>18261</v>
      </c>
      <c r="U8468" s="17"/>
      <c r="V8468" s="438"/>
    </row>
    <row r="8469" spans="1:22" s="13" customFormat="1" ht="25.5" customHeight="1" x14ac:dyDescent="0.2">
      <c r="A8469" s="16">
        <v>8464</v>
      </c>
      <c r="B8469" s="17" t="s">
        <v>13126</v>
      </c>
      <c r="C8469" s="17" t="s">
        <v>18473</v>
      </c>
      <c r="D8469" s="17" t="s">
        <v>18474</v>
      </c>
      <c r="E8469" s="17" t="s">
        <v>18475</v>
      </c>
      <c r="F8469" s="17"/>
      <c r="G8469" s="16" t="s">
        <v>33</v>
      </c>
      <c r="H8469" s="251">
        <v>1248000</v>
      </c>
      <c r="I8469" s="251">
        <v>2</v>
      </c>
      <c r="J8469" s="251"/>
      <c r="K8469" s="251"/>
      <c r="L8469" s="251"/>
      <c r="M8469" s="251"/>
      <c r="N8469" s="251"/>
      <c r="O8469" s="251"/>
      <c r="P8469" s="251"/>
      <c r="Q8469" s="251"/>
      <c r="R8469" s="16">
        <f t="shared" si="35"/>
        <v>1248000</v>
      </c>
      <c r="S8469" s="251">
        <f t="shared" si="34"/>
        <v>2</v>
      </c>
      <c r="T8469" s="17" t="s">
        <v>16420</v>
      </c>
      <c r="U8469" s="17"/>
      <c r="V8469" s="438"/>
    </row>
    <row r="8470" spans="1:22" s="13" customFormat="1" ht="25.5" customHeight="1" x14ac:dyDescent="0.2">
      <c r="A8470" s="16">
        <v>8465</v>
      </c>
      <c r="B8470" s="17" t="s">
        <v>435</v>
      </c>
      <c r="C8470" s="17" t="s">
        <v>436</v>
      </c>
      <c r="D8470" s="17" t="s">
        <v>437</v>
      </c>
      <c r="E8470" s="17" t="s">
        <v>18476</v>
      </c>
      <c r="F8470" s="17"/>
      <c r="G8470" s="16" t="s">
        <v>33</v>
      </c>
      <c r="H8470" s="251">
        <v>214159</v>
      </c>
      <c r="I8470" s="251">
        <v>4</v>
      </c>
      <c r="J8470" s="251">
        <v>229150.13</v>
      </c>
      <c r="K8470" s="251">
        <v>2</v>
      </c>
      <c r="L8470" s="251">
        <v>245190.6391</v>
      </c>
      <c r="M8470" s="251">
        <v>2</v>
      </c>
      <c r="N8470" s="251">
        <v>262353.98379999999</v>
      </c>
      <c r="O8470" s="251">
        <v>2</v>
      </c>
      <c r="P8470" s="251">
        <v>280718.76270000002</v>
      </c>
      <c r="Q8470" s="251">
        <v>2</v>
      </c>
      <c r="R8470" s="16">
        <f t="shared" si="35"/>
        <v>1231572.5156</v>
      </c>
      <c r="S8470" s="251">
        <f t="shared" si="34"/>
        <v>12</v>
      </c>
      <c r="T8470" s="442" t="s">
        <v>18252</v>
      </c>
      <c r="U8470" s="17" t="s">
        <v>83</v>
      </c>
      <c r="V8470" s="438" t="s">
        <v>7048</v>
      </c>
    </row>
    <row r="8471" spans="1:22" s="13" customFormat="1" ht="150" x14ac:dyDescent="0.2">
      <c r="A8471" s="16">
        <v>8466</v>
      </c>
      <c r="B8471" s="17" t="s">
        <v>4053</v>
      </c>
      <c r="C8471" s="17" t="s">
        <v>12595</v>
      </c>
      <c r="D8471" s="17" t="s">
        <v>12596</v>
      </c>
      <c r="E8471" s="17" t="s">
        <v>18477</v>
      </c>
      <c r="F8471" s="17"/>
      <c r="G8471" s="51" t="s">
        <v>33</v>
      </c>
      <c r="H8471" s="251">
        <v>1142281</v>
      </c>
      <c r="I8471" s="251"/>
      <c r="J8471" s="251"/>
      <c r="K8471" s="251"/>
      <c r="L8471" s="251"/>
      <c r="M8471" s="251"/>
      <c r="N8471" s="251"/>
      <c r="O8471" s="251"/>
      <c r="P8471" s="251"/>
      <c r="Q8471" s="251"/>
      <c r="R8471" s="16">
        <f t="shared" si="35"/>
        <v>1142281</v>
      </c>
      <c r="S8471" s="251">
        <f>I8471+K8471+M8471+O8471+Q8471</f>
        <v>0</v>
      </c>
      <c r="T8471" s="17" t="s">
        <v>18261</v>
      </c>
      <c r="U8471" s="17"/>
      <c r="V8471" s="438"/>
    </row>
    <row r="8472" spans="1:22" s="13" customFormat="1" ht="37.5" x14ac:dyDescent="0.2">
      <c r="A8472" s="16">
        <v>8467</v>
      </c>
      <c r="B8472" s="17" t="s">
        <v>18478</v>
      </c>
      <c r="C8472" s="17" t="s">
        <v>18479</v>
      </c>
      <c r="D8472" s="17" t="s">
        <v>3868</v>
      </c>
      <c r="E8472" s="17" t="s">
        <v>18480</v>
      </c>
      <c r="F8472" s="17"/>
      <c r="G8472" s="51" t="s">
        <v>33</v>
      </c>
      <c r="H8472" s="251">
        <v>1133932.7999999998</v>
      </c>
      <c r="I8472" s="251">
        <v>12</v>
      </c>
      <c r="J8472" s="251"/>
      <c r="K8472" s="251"/>
      <c r="L8472" s="251"/>
      <c r="M8472" s="251"/>
      <c r="N8472" s="251"/>
      <c r="O8472" s="251"/>
      <c r="P8472" s="251"/>
      <c r="Q8472" s="251"/>
      <c r="R8472" s="16">
        <f t="shared" si="35"/>
        <v>1133932.7999999998</v>
      </c>
      <c r="S8472" s="251">
        <f t="shared" si="34"/>
        <v>12</v>
      </c>
      <c r="T8472" s="17" t="s">
        <v>16420</v>
      </c>
      <c r="U8472" s="17"/>
      <c r="V8472" s="438"/>
    </row>
    <row r="8473" spans="1:22" s="13" customFormat="1" ht="37.5" x14ac:dyDescent="0.2">
      <c r="A8473" s="16">
        <v>8468</v>
      </c>
      <c r="B8473" s="51" t="s">
        <v>2482</v>
      </c>
      <c r="C8473" s="51" t="s">
        <v>11442</v>
      </c>
      <c r="D8473" s="51" t="s">
        <v>1337</v>
      </c>
      <c r="E8473" s="51" t="s">
        <v>1051</v>
      </c>
      <c r="F8473" s="51"/>
      <c r="G8473" s="51" t="s">
        <v>9115</v>
      </c>
      <c r="H8473" s="437">
        <v>1117760</v>
      </c>
      <c r="I8473" s="251" t="s">
        <v>7128</v>
      </c>
      <c r="J8473" s="251"/>
      <c r="K8473" s="251"/>
      <c r="L8473" s="251"/>
      <c r="M8473" s="251"/>
      <c r="N8473" s="251"/>
      <c r="O8473" s="251"/>
      <c r="P8473" s="251"/>
      <c r="Q8473" s="251"/>
      <c r="R8473" s="16">
        <f t="shared" si="35"/>
        <v>1117760</v>
      </c>
      <c r="S8473" s="251">
        <f t="shared" si="34"/>
        <v>20</v>
      </c>
      <c r="T8473" s="17" t="s">
        <v>18261</v>
      </c>
      <c r="U8473" s="17"/>
      <c r="V8473" s="438"/>
    </row>
    <row r="8474" spans="1:22" s="13" customFormat="1" ht="93.75" x14ac:dyDescent="0.2">
      <c r="A8474" s="16">
        <v>8469</v>
      </c>
      <c r="B8474" s="17" t="s">
        <v>645</v>
      </c>
      <c r="C8474" s="17" t="s">
        <v>1375</v>
      </c>
      <c r="D8474" s="17" t="s">
        <v>1376</v>
      </c>
      <c r="E8474" s="17" t="s">
        <v>18481</v>
      </c>
      <c r="F8474" s="17"/>
      <c r="G8474" s="51" t="s">
        <v>33</v>
      </c>
      <c r="H8474" s="251">
        <v>1107680</v>
      </c>
      <c r="I8474" s="251"/>
      <c r="J8474" s="251"/>
      <c r="K8474" s="251"/>
      <c r="L8474" s="251"/>
      <c r="M8474" s="251"/>
      <c r="N8474" s="251"/>
      <c r="O8474" s="251"/>
      <c r="P8474" s="251"/>
      <c r="Q8474" s="251"/>
      <c r="R8474" s="16">
        <f t="shared" si="35"/>
        <v>1107680</v>
      </c>
      <c r="S8474" s="251">
        <f t="shared" si="34"/>
        <v>0</v>
      </c>
      <c r="T8474" s="207" t="s">
        <v>18232</v>
      </c>
      <c r="U8474" s="17"/>
      <c r="V8474" s="438"/>
    </row>
    <row r="8475" spans="1:22" s="13" customFormat="1" ht="37.5" x14ac:dyDescent="0.2">
      <c r="A8475" s="16">
        <v>8470</v>
      </c>
      <c r="B8475" s="17" t="s">
        <v>668</v>
      </c>
      <c r="C8475" s="17" t="s">
        <v>254</v>
      </c>
      <c r="D8475" s="17" t="s">
        <v>255</v>
      </c>
      <c r="E8475" s="17" t="s">
        <v>18482</v>
      </c>
      <c r="F8475" s="17"/>
      <c r="G8475" s="51" t="s">
        <v>33</v>
      </c>
      <c r="H8475" s="251">
        <v>1101697.5199999998</v>
      </c>
      <c r="I8475" s="251">
        <v>56</v>
      </c>
      <c r="J8475" s="251"/>
      <c r="K8475" s="251"/>
      <c r="L8475" s="251"/>
      <c r="M8475" s="251"/>
      <c r="N8475" s="251"/>
      <c r="O8475" s="251"/>
      <c r="P8475" s="251"/>
      <c r="Q8475" s="251"/>
      <c r="R8475" s="16">
        <f t="shared" si="35"/>
        <v>1101697.5199999998</v>
      </c>
      <c r="S8475" s="251">
        <f t="shared" ref="S8475:S8485" si="36">I8475+K8475+M8475+O8475+Q8475</f>
        <v>56</v>
      </c>
      <c r="T8475" s="17" t="s">
        <v>16420</v>
      </c>
      <c r="U8475" s="17"/>
      <c r="V8475" s="438"/>
    </row>
    <row r="8476" spans="1:22" s="13" customFormat="1" ht="150" x14ac:dyDescent="0.2">
      <c r="A8476" s="16">
        <v>8471</v>
      </c>
      <c r="B8476" s="17" t="s">
        <v>18483</v>
      </c>
      <c r="C8476" s="17" t="s">
        <v>18484</v>
      </c>
      <c r="D8476" s="17" t="s">
        <v>18485</v>
      </c>
      <c r="E8476" s="17" t="s">
        <v>18486</v>
      </c>
      <c r="F8476" s="17"/>
      <c r="G8476" s="51" t="s">
        <v>33</v>
      </c>
      <c r="H8476" s="251">
        <v>1094521</v>
      </c>
      <c r="I8476" s="251"/>
      <c r="J8476" s="251"/>
      <c r="K8476" s="251"/>
      <c r="L8476" s="251"/>
      <c r="M8476" s="251"/>
      <c r="N8476" s="251"/>
      <c r="O8476" s="251"/>
      <c r="P8476" s="251"/>
      <c r="Q8476" s="251"/>
      <c r="R8476" s="16">
        <f t="shared" si="35"/>
        <v>1094521</v>
      </c>
      <c r="S8476" s="251">
        <f t="shared" si="36"/>
        <v>0</v>
      </c>
      <c r="T8476" s="17" t="s">
        <v>18261</v>
      </c>
      <c r="U8476" s="17"/>
      <c r="V8476" s="438"/>
    </row>
    <row r="8477" spans="1:22" s="13" customFormat="1" ht="37.5" x14ac:dyDescent="0.2">
      <c r="A8477" s="16">
        <v>8472</v>
      </c>
      <c r="B8477" s="17" t="s">
        <v>615</v>
      </c>
      <c r="C8477" s="17" t="s">
        <v>16960</v>
      </c>
      <c r="D8477" s="17" t="s">
        <v>16961</v>
      </c>
      <c r="E8477" s="17" t="s">
        <v>18487</v>
      </c>
      <c r="F8477" s="17"/>
      <c r="G8477" s="51" t="s">
        <v>33</v>
      </c>
      <c r="H8477" s="251">
        <v>1075200</v>
      </c>
      <c r="I8477" s="251">
        <v>336</v>
      </c>
      <c r="J8477" s="251"/>
      <c r="K8477" s="251"/>
      <c r="L8477" s="251"/>
      <c r="M8477" s="251"/>
      <c r="N8477" s="251"/>
      <c r="O8477" s="251"/>
      <c r="P8477" s="251"/>
      <c r="Q8477" s="251"/>
      <c r="R8477" s="16">
        <f t="shared" si="35"/>
        <v>1075200</v>
      </c>
      <c r="S8477" s="251">
        <f t="shared" si="36"/>
        <v>336</v>
      </c>
      <c r="T8477" s="17" t="s">
        <v>16420</v>
      </c>
      <c r="U8477" s="17"/>
      <c r="V8477" s="438"/>
    </row>
    <row r="8478" spans="1:22" s="13" customFormat="1" ht="37.5" x14ac:dyDescent="0.2">
      <c r="A8478" s="16">
        <v>8473</v>
      </c>
      <c r="B8478" s="17" t="s">
        <v>18488</v>
      </c>
      <c r="C8478" s="17" t="s">
        <v>18489</v>
      </c>
      <c r="D8478" s="17" t="s">
        <v>18490</v>
      </c>
      <c r="E8478" s="17" t="s">
        <v>18491</v>
      </c>
      <c r="F8478" s="17"/>
      <c r="G8478" s="51" t="s">
        <v>33</v>
      </c>
      <c r="H8478" s="251">
        <v>1070051.3500000001</v>
      </c>
      <c r="I8478" s="251">
        <v>235</v>
      </c>
      <c r="J8478" s="251"/>
      <c r="K8478" s="251"/>
      <c r="L8478" s="251"/>
      <c r="M8478" s="251"/>
      <c r="N8478" s="251"/>
      <c r="O8478" s="251"/>
      <c r="P8478" s="251"/>
      <c r="Q8478" s="251"/>
      <c r="R8478" s="16">
        <f t="shared" si="35"/>
        <v>1070051.3500000001</v>
      </c>
      <c r="S8478" s="251">
        <f t="shared" si="36"/>
        <v>235</v>
      </c>
      <c r="T8478" s="17" t="s">
        <v>16420</v>
      </c>
      <c r="U8478" s="17"/>
      <c r="V8478" s="438"/>
    </row>
    <row r="8479" spans="1:22" s="13" customFormat="1" ht="168.75" x14ac:dyDescent="0.2">
      <c r="A8479" s="16">
        <v>8474</v>
      </c>
      <c r="B8479" s="17" t="s">
        <v>55</v>
      </c>
      <c r="C8479" s="17" t="s">
        <v>18274</v>
      </c>
      <c r="D8479" s="17" t="s">
        <v>18275</v>
      </c>
      <c r="E8479" s="17" t="s">
        <v>18492</v>
      </c>
      <c r="F8479" s="17"/>
      <c r="G8479" s="51" t="s">
        <v>33</v>
      </c>
      <c r="H8479" s="251">
        <v>1065366</v>
      </c>
      <c r="I8479" s="251"/>
      <c r="J8479" s="251"/>
      <c r="K8479" s="251"/>
      <c r="L8479" s="251"/>
      <c r="M8479" s="251"/>
      <c r="N8479" s="251"/>
      <c r="O8479" s="251"/>
      <c r="P8479" s="251"/>
      <c r="Q8479" s="251"/>
      <c r="R8479" s="16">
        <f t="shared" si="35"/>
        <v>1065366</v>
      </c>
      <c r="S8479" s="251">
        <f t="shared" si="36"/>
        <v>0</v>
      </c>
      <c r="T8479" s="17" t="s">
        <v>18261</v>
      </c>
      <c r="U8479" s="17"/>
      <c r="V8479" s="438"/>
    </row>
    <row r="8480" spans="1:22" s="13" customFormat="1" ht="37.5" x14ac:dyDescent="0.2">
      <c r="A8480" s="16">
        <v>8475</v>
      </c>
      <c r="B8480" s="17" t="s">
        <v>320</v>
      </c>
      <c r="C8480" s="17" t="s">
        <v>18338</v>
      </c>
      <c r="D8480" s="17" t="s">
        <v>18339</v>
      </c>
      <c r="E8480" s="17" t="s">
        <v>18493</v>
      </c>
      <c r="F8480" s="17"/>
      <c r="G8480" s="51" t="s">
        <v>33</v>
      </c>
      <c r="H8480" s="251">
        <v>1065018.24</v>
      </c>
      <c r="I8480" s="251">
        <v>416</v>
      </c>
      <c r="J8480" s="251"/>
      <c r="K8480" s="251"/>
      <c r="L8480" s="251"/>
      <c r="M8480" s="251"/>
      <c r="N8480" s="251"/>
      <c r="O8480" s="251"/>
      <c r="P8480" s="251"/>
      <c r="Q8480" s="251"/>
      <c r="R8480" s="16">
        <f t="shared" si="35"/>
        <v>1065018.24</v>
      </c>
      <c r="S8480" s="251">
        <f t="shared" si="36"/>
        <v>416</v>
      </c>
      <c r="T8480" s="17" t="s">
        <v>16420</v>
      </c>
      <c r="U8480" s="17"/>
      <c r="V8480" s="438"/>
    </row>
    <row r="8481" spans="1:22" s="13" customFormat="1" ht="37.5" x14ac:dyDescent="0.2">
      <c r="A8481" s="16">
        <v>8476</v>
      </c>
      <c r="B8481" s="17" t="s">
        <v>320</v>
      </c>
      <c r="C8481" s="17" t="s">
        <v>4628</v>
      </c>
      <c r="D8481" s="17" t="s">
        <v>4629</v>
      </c>
      <c r="E8481" s="17" t="s">
        <v>18494</v>
      </c>
      <c r="F8481" s="17"/>
      <c r="G8481" s="51" t="s">
        <v>33</v>
      </c>
      <c r="H8481" s="251">
        <v>1056554.24</v>
      </c>
      <c r="I8481" s="251">
        <v>224</v>
      </c>
      <c r="J8481" s="251"/>
      <c r="K8481" s="251"/>
      <c r="L8481" s="251"/>
      <c r="M8481" s="251"/>
      <c r="N8481" s="251"/>
      <c r="O8481" s="251"/>
      <c r="P8481" s="251"/>
      <c r="Q8481" s="251"/>
      <c r="R8481" s="16">
        <f t="shared" si="35"/>
        <v>1056554.24</v>
      </c>
      <c r="S8481" s="251">
        <f t="shared" si="36"/>
        <v>224</v>
      </c>
      <c r="T8481" s="17" t="s">
        <v>16420</v>
      </c>
      <c r="U8481" s="17"/>
      <c r="V8481" s="438"/>
    </row>
    <row r="8482" spans="1:22" s="13" customFormat="1" ht="37.5" x14ac:dyDescent="0.2">
      <c r="A8482" s="16">
        <v>8477</v>
      </c>
      <c r="B8482" s="17" t="s">
        <v>18495</v>
      </c>
      <c r="C8482" s="17" t="s">
        <v>18496</v>
      </c>
      <c r="D8482" s="17" t="s">
        <v>7077</v>
      </c>
      <c r="E8482" s="17"/>
      <c r="F8482" s="17"/>
      <c r="G8482" s="17" t="s">
        <v>33</v>
      </c>
      <c r="H8482" s="251">
        <v>1046988.8</v>
      </c>
      <c r="I8482" s="251">
        <v>22</v>
      </c>
      <c r="J8482" s="251"/>
      <c r="K8482" s="251"/>
      <c r="L8482" s="251"/>
      <c r="M8482" s="251"/>
      <c r="N8482" s="251"/>
      <c r="O8482" s="251"/>
      <c r="P8482" s="251"/>
      <c r="Q8482" s="251"/>
      <c r="R8482" s="16">
        <f t="shared" si="35"/>
        <v>1046988.8</v>
      </c>
      <c r="S8482" s="251">
        <f t="shared" si="36"/>
        <v>22</v>
      </c>
      <c r="T8482" s="17" t="s">
        <v>16420</v>
      </c>
      <c r="U8482" s="17"/>
      <c r="V8482" s="438"/>
    </row>
    <row r="8483" spans="1:22" s="13" customFormat="1" ht="37.5" x14ac:dyDescent="0.2">
      <c r="A8483" s="16">
        <v>8478</v>
      </c>
      <c r="B8483" s="17" t="s">
        <v>18495</v>
      </c>
      <c r="C8483" s="17" t="s">
        <v>18496</v>
      </c>
      <c r="D8483" s="17" t="s">
        <v>7077</v>
      </c>
      <c r="E8483" s="17"/>
      <c r="F8483" s="17"/>
      <c r="G8483" s="17" t="s">
        <v>33</v>
      </c>
      <c r="H8483" s="251">
        <v>1046988.8</v>
      </c>
      <c r="I8483" s="251">
        <v>22</v>
      </c>
      <c r="J8483" s="251"/>
      <c r="K8483" s="251"/>
      <c r="L8483" s="251"/>
      <c r="M8483" s="251"/>
      <c r="N8483" s="251"/>
      <c r="O8483" s="251"/>
      <c r="P8483" s="251"/>
      <c r="Q8483" s="251"/>
      <c r="R8483" s="16">
        <f t="shared" si="35"/>
        <v>1046988.8</v>
      </c>
      <c r="S8483" s="251">
        <f t="shared" si="36"/>
        <v>22</v>
      </c>
      <c r="T8483" s="17" t="s">
        <v>16420</v>
      </c>
      <c r="U8483" s="17"/>
      <c r="V8483" s="438"/>
    </row>
    <row r="8484" spans="1:22" s="13" customFormat="1" ht="37.5" x14ac:dyDescent="0.2">
      <c r="A8484" s="16">
        <v>8479</v>
      </c>
      <c r="B8484" s="17" t="s">
        <v>320</v>
      </c>
      <c r="C8484" s="17" t="s">
        <v>18338</v>
      </c>
      <c r="D8484" s="17" t="s">
        <v>18339</v>
      </c>
      <c r="E8484" s="17" t="s">
        <v>18497</v>
      </c>
      <c r="F8484" s="17"/>
      <c r="G8484" s="51" t="s">
        <v>33</v>
      </c>
      <c r="H8484" s="251">
        <v>1029096.3599999999</v>
      </c>
      <c r="I8484" s="251">
        <v>276</v>
      </c>
      <c r="J8484" s="251"/>
      <c r="K8484" s="251"/>
      <c r="L8484" s="251"/>
      <c r="M8484" s="251"/>
      <c r="N8484" s="251"/>
      <c r="O8484" s="251"/>
      <c r="P8484" s="251"/>
      <c r="Q8484" s="251"/>
      <c r="R8484" s="16">
        <f t="shared" si="35"/>
        <v>1029096.3599999999</v>
      </c>
      <c r="S8484" s="251">
        <f t="shared" si="36"/>
        <v>276</v>
      </c>
      <c r="T8484" s="17" t="s">
        <v>16420</v>
      </c>
      <c r="U8484" s="17"/>
      <c r="V8484" s="438"/>
    </row>
    <row r="8485" spans="1:22" s="13" customFormat="1" ht="72.75" customHeight="1" x14ac:dyDescent="0.2">
      <c r="A8485" s="16">
        <v>8480</v>
      </c>
      <c r="B8485" s="51" t="s">
        <v>1550</v>
      </c>
      <c r="C8485" s="51" t="s">
        <v>1551</v>
      </c>
      <c r="D8485" s="51" t="s">
        <v>1552</v>
      </c>
      <c r="E8485" s="51" t="s">
        <v>18264</v>
      </c>
      <c r="F8485" s="51"/>
      <c r="G8485" s="51" t="s">
        <v>9115</v>
      </c>
      <c r="H8485" s="437">
        <v>1008000</v>
      </c>
      <c r="I8485" s="251" t="s">
        <v>9120</v>
      </c>
      <c r="J8485" s="251"/>
      <c r="K8485" s="251"/>
      <c r="L8485" s="251"/>
      <c r="M8485" s="251"/>
      <c r="N8485" s="251"/>
      <c r="O8485" s="251"/>
      <c r="P8485" s="251"/>
      <c r="Q8485" s="251"/>
      <c r="R8485" s="16">
        <f t="shared" si="35"/>
        <v>1008000</v>
      </c>
      <c r="S8485" s="251">
        <f t="shared" si="36"/>
        <v>2</v>
      </c>
      <c r="T8485" s="17" t="s">
        <v>16420</v>
      </c>
      <c r="U8485" s="17"/>
      <c r="V8485" s="438"/>
    </row>
    <row r="8486" spans="1:22" ht="75" x14ac:dyDescent="0.3">
      <c r="A8486" s="16">
        <v>8481</v>
      </c>
      <c r="B8486" s="443" t="s">
        <v>18498</v>
      </c>
      <c r="C8486" s="444" t="s">
        <v>18499</v>
      </c>
      <c r="D8486" s="443" t="s">
        <v>18500</v>
      </c>
      <c r="E8486" s="445"/>
      <c r="F8486" s="236"/>
      <c r="G8486" s="445" t="s">
        <v>1571</v>
      </c>
      <c r="H8486" s="520"/>
      <c r="I8486" s="520">
        <v>56</v>
      </c>
      <c r="J8486" s="445"/>
      <c r="K8486" s="445">
        <v>100</v>
      </c>
      <c r="L8486" s="445"/>
      <c r="M8486" s="445">
        <v>100</v>
      </c>
      <c r="N8486" s="445"/>
      <c r="O8486" s="445">
        <v>100</v>
      </c>
      <c r="P8486" s="445"/>
      <c r="Q8486" s="445">
        <v>100</v>
      </c>
      <c r="R8486" s="446"/>
      <c r="S8486" s="446">
        <f>I8486+K8486+M8486+O8486+Q8486</f>
        <v>456</v>
      </c>
      <c r="T8486" s="446" t="s">
        <v>14382</v>
      </c>
      <c r="U8486" s="446"/>
      <c r="V8486" s="438"/>
    </row>
    <row r="8487" spans="1:22" ht="56.25" x14ac:dyDescent="0.3">
      <c r="A8487" s="16">
        <v>8482</v>
      </c>
      <c r="B8487" s="447" t="s">
        <v>1316</v>
      </c>
      <c r="C8487" s="447" t="s">
        <v>18501</v>
      </c>
      <c r="D8487" s="447" t="s">
        <v>18502</v>
      </c>
      <c r="E8487" s="447"/>
      <c r="F8487" s="236"/>
      <c r="G8487" s="447" t="s">
        <v>33</v>
      </c>
      <c r="H8487" s="521"/>
      <c r="I8487" s="521"/>
      <c r="J8487" s="447"/>
      <c r="K8487" s="447">
        <v>50</v>
      </c>
      <c r="L8487" s="447"/>
      <c r="M8487" s="447">
        <v>64</v>
      </c>
      <c r="N8487" s="447"/>
      <c r="O8487" s="447">
        <v>60</v>
      </c>
      <c r="P8487" s="447"/>
      <c r="Q8487" s="447">
        <v>50</v>
      </c>
      <c r="R8487" s="447"/>
      <c r="S8487" s="446">
        <f>I8487+K8487+M8487+O8487+Q8487</f>
        <v>224</v>
      </c>
      <c r="T8487" s="447" t="s">
        <v>14382</v>
      </c>
      <c r="U8487" s="447"/>
      <c r="V8487" s="438"/>
    </row>
    <row r="8488" spans="1:22" x14ac:dyDescent="0.3">
      <c r="A8488" s="16">
        <v>8483</v>
      </c>
      <c r="B8488" s="447" t="s">
        <v>296</v>
      </c>
      <c r="C8488" s="447" t="s">
        <v>12297</v>
      </c>
      <c r="D8488" s="447" t="s">
        <v>18503</v>
      </c>
      <c r="E8488" s="447"/>
      <c r="F8488" s="236"/>
      <c r="G8488" s="447" t="s">
        <v>33</v>
      </c>
      <c r="H8488" s="522">
        <v>26290911</v>
      </c>
      <c r="I8488" s="521">
        <v>107</v>
      </c>
      <c r="J8488" s="447"/>
      <c r="K8488" s="447">
        <v>20</v>
      </c>
      <c r="L8488" s="447"/>
      <c r="M8488" s="447">
        <v>100</v>
      </c>
      <c r="N8488" s="447"/>
      <c r="O8488" s="447">
        <v>19</v>
      </c>
      <c r="P8488" s="447"/>
      <c r="Q8488" s="447">
        <v>89</v>
      </c>
      <c r="R8488" s="448">
        <f>H8488+J8488+L8488+N8488+P8488</f>
        <v>26290911</v>
      </c>
      <c r="S8488" s="446">
        <f>I8488+K8488+M8488+O8488+Q8488</f>
        <v>335</v>
      </c>
      <c r="T8488" s="447" t="s">
        <v>14382</v>
      </c>
      <c r="U8488" s="447"/>
      <c r="V8488" s="438"/>
    </row>
    <row r="8489" spans="1:22" ht="93.75" x14ac:dyDescent="0.3">
      <c r="A8489" s="16">
        <v>8484</v>
      </c>
      <c r="B8489" s="444" t="s">
        <v>18504</v>
      </c>
      <c r="C8489" s="444" t="s">
        <v>18505</v>
      </c>
      <c r="D8489" s="444" t="s">
        <v>18506</v>
      </c>
      <c r="E8489" s="445" t="s">
        <v>18507</v>
      </c>
      <c r="F8489" s="236"/>
      <c r="G8489" s="445" t="s">
        <v>33</v>
      </c>
      <c r="H8489" s="445"/>
      <c r="I8489" s="445"/>
      <c r="J8489" s="445"/>
      <c r="K8489" s="445"/>
      <c r="L8489" s="445"/>
      <c r="M8489" s="445"/>
      <c r="N8489" s="445"/>
      <c r="O8489" s="445"/>
      <c r="P8489" s="445"/>
      <c r="Q8489" s="445"/>
      <c r="R8489" s="446"/>
      <c r="S8489" s="446"/>
      <c r="T8489" s="445" t="s">
        <v>13873</v>
      </c>
      <c r="U8489" s="446"/>
      <c r="V8489" s="438"/>
    </row>
    <row r="8490" spans="1:22" ht="281.25" x14ac:dyDescent="0.3">
      <c r="A8490" s="16">
        <v>8485</v>
      </c>
      <c r="B8490" s="16" t="s">
        <v>18508</v>
      </c>
      <c r="C8490" s="16" t="s">
        <v>18509</v>
      </c>
      <c r="D8490" s="16" t="s">
        <v>18510</v>
      </c>
      <c r="E8490" s="16" t="s">
        <v>18511</v>
      </c>
      <c r="F8490" s="16"/>
      <c r="G8490" s="16" t="s">
        <v>9680</v>
      </c>
      <c r="H8490" s="16">
        <v>3035805000</v>
      </c>
      <c r="I8490" s="16">
        <v>9871</v>
      </c>
      <c r="J8490" s="16"/>
      <c r="K8490" s="16"/>
      <c r="L8490" s="16"/>
      <c r="M8490" s="16"/>
      <c r="N8490" s="16"/>
      <c r="O8490" s="16"/>
      <c r="P8490" s="16"/>
      <c r="Q8490" s="16"/>
      <c r="R8490" s="535">
        <f>H8490+J8490+L8490+N8490+P8490</f>
        <v>3035805000</v>
      </c>
      <c r="S8490" s="16">
        <f t="shared" ref="S8490" si="37">I8490+K8490+M8490+O8490+Q8490</f>
        <v>9871</v>
      </c>
      <c r="T8490" s="16" t="s">
        <v>18512</v>
      </c>
      <c r="U8490" s="16"/>
      <c r="V8490" s="16"/>
    </row>
    <row r="8491" spans="1:22" x14ac:dyDescent="0.3">
      <c r="A8491" s="16">
        <v>8486</v>
      </c>
      <c r="B8491" s="134" t="s">
        <v>3636</v>
      </c>
      <c r="C8491" s="269" t="s">
        <v>15231</v>
      </c>
      <c r="D8491" s="134" t="s">
        <v>15232</v>
      </c>
      <c r="E8491" s="134"/>
      <c r="F8491" s="312"/>
      <c r="G8491" s="134" t="s">
        <v>9680</v>
      </c>
      <c r="H8491" s="35">
        <v>8800000</v>
      </c>
      <c r="I8491" s="35">
        <v>400</v>
      </c>
      <c r="J8491" s="35"/>
      <c r="K8491" s="35"/>
      <c r="L8491" s="35"/>
      <c r="M8491" s="35"/>
      <c r="N8491" s="35"/>
      <c r="O8491" s="35"/>
      <c r="P8491" s="35"/>
      <c r="Q8491" s="35"/>
      <c r="R8491" s="535">
        <f>H8491+J8491+L8491+N8491+P8491</f>
        <v>8800000</v>
      </c>
      <c r="S8491" s="535">
        <f>I8491+K8491+M8491+O8491+Q8491</f>
        <v>400</v>
      </c>
      <c r="T8491" s="35" t="s">
        <v>18513</v>
      </c>
      <c r="U8491" s="35"/>
      <c r="V8491" s="35"/>
    </row>
    <row r="8492" spans="1:22" ht="409.5" x14ac:dyDescent="0.3">
      <c r="A8492" s="16">
        <v>8487</v>
      </c>
      <c r="B8492" s="534" t="s">
        <v>18514</v>
      </c>
      <c r="C8492" s="534" t="s">
        <v>5093</v>
      </c>
      <c r="D8492" s="534" t="s">
        <v>18515</v>
      </c>
      <c r="E8492" s="534" t="s">
        <v>18516</v>
      </c>
      <c r="F8492" s="536"/>
      <c r="G8492" s="537" t="s">
        <v>33</v>
      </c>
      <c r="H8492" s="538" t="s">
        <v>18517</v>
      </c>
      <c r="I8492" s="538" t="s">
        <v>18517</v>
      </c>
      <c r="J8492" s="538" t="s">
        <v>18517</v>
      </c>
      <c r="K8492" s="538" t="s">
        <v>18517</v>
      </c>
      <c r="L8492" s="538">
        <v>200000000</v>
      </c>
      <c r="M8492" s="538" t="s">
        <v>9113</v>
      </c>
      <c r="N8492" s="538">
        <v>400000000</v>
      </c>
      <c r="O8492" s="538" t="s">
        <v>9120</v>
      </c>
      <c r="P8492" s="538">
        <v>400000000</v>
      </c>
      <c r="Q8492" s="538" t="s">
        <v>9120</v>
      </c>
      <c r="R8492" s="535">
        <f>H8492+J8492+L8492+N8492+P8492</f>
        <v>1000000000</v>
      </c>
      <c r="S8492" s="537">
        <f>I8492+K8492+M8492+O8492+Q8492</f>
        <v>5</v>
      </c>
      <c r="T8492" s="537" t="s">
        <v>18518</v>
      </c>
      <c r="U8492" s="536"/>
      <c r="V8492" s="536"/>
    </row>
  </sheetData>
  <autoFilter ref="A5:W8485"/>
  <mergeCells count="18">
    <mergeCell ref="G3:G4"/>
    <mergeCell ref="F3:F4"/>
    <mergeCell ref="E3:E4"/>
    <mergeCell ref="A1:V1"/>
    <mergeCell ref="A2:V2"/>
    <mergeCell ref="P3:Q3"/>
    <mergeCell ref="R3:S3"/>
    <mergeCell ref="D3:D4"/>
    <mergeCell ref="C3:C4"/>
    <mergeCell ref="B3:B4"/>
    <mergeCell ref="A3:A4"/>
    <mergeCell ref="U3:U4"/>
    <mergeCell ref="T3:T4"/>
    <mergeCell ref="H3:I3"/>
    <mergeCell ref="J3:K3"/>
    <mergeCell ref="L3:M3"/>
    <mergeCell ref="N3:O3"/>
    <mergeCell ref="V3:V4"/>
  </mergeCells>
  <conditionalFormatting sqref="E4669:E4686 E4500:E4667">
    <cfRule type="duplicateValues" dxfId="5" priority="13"/>
  </conditionalFormatting>
  <conditionalFormatting sqref="E5559:E5575">
    <cfRule type="duplicateValues" dxfId="4" priority="12"/>
  </conditionalFormatting>
  <conditionalFormatting sqref="C6842">
    <cfRule type="duplicateValues" dxfId="3" priority="10"/>
  </conditionalFormatting>
  <conditionalFormatting sqref="C6841">
    <cfRule type="duplicateValues" dxfId="2" priority="11"/>
  </conditionalFormatting>
  <conditionalFormatting sqref="C6910:C6912">
    <cfRule type="duplicateValues" dxfId="1" priority="9"/>
  </conditionalFormatting>
  <conditionalFormatting sqref="E4339:E4369 E4282:E4316">
    <cfRule type="duplicateValues" dxfId="0" priority="15"/>
  </conditionalFormatting>
  <dataValidations disablePrompts="1" count="1">
    <dataValidation type="custom" allowBlank="1" showInputMessage="1" showErrorMessage="1" prompt=" - " sqref="J207 P3373 N3373 L3373 J3373 P226 N226 L226 J226 L5559:L5575 N5559:N5575 H199:H215 H217:H238 P207 N207 L207 H3373:H3374 H4294:H4296 P5559:P5575 H4385:H4389 H3505:H3508 H4524:H4525 H4521:H4522 N4524:N4525 N4521:N4522 J4524:J4525 J4521:J4522 L4524:L4525 L4521:L4522 P4524:P4525 P4521:P4522 J5559:J5575 H5721:H5727 P5727 N5727 L5727 J5727 H6090:H6091 H6599:H6604 H6914 H8282:H8283">
      <formula1>F199*G199</formula1>
    </dataValidation>
  </dataValidations>
  <hyperlinks>
    <hyperlink ref="F30" r:id="rId1"/>
    <hyperlink ref="F105" r:id="rId2"/>
    <hyperlink ref="F103" r:id="rId3"/>
    <hyperlink ref="F88" r:id="rId4"/>
    <hyperlink ref="C661" r:id="rId5"/>
    <hyperlink ref="F464" r:id="rId6"/>
    <hyperlink ref="F3893" r:id="rId7"/>
    <hyperlink ref="F159" r:id="rId8"/>
    <hyperlink ref="F1747" r:id="rId9"/>
    <hyperlink ref="F3055" r:id="rId10"/>
    <hyperlink ref="F1519" r:id="rId11"/>
    <hyperlink ref="F1116" r:id="rId12"/>
    <hyperlink ref="F3240" r:id="rId13"/>
    <hyperlink ref="F2804" r:id="rId14"/>
    <hyperlink ref="F4904" r:id="rId15"/>
    <hyperlink ref="F6461" r:id="rId16"/>
    <hyperlink ref="F3495" r:id="rId17"/>
    <hyperlink ref="F276" r:id="rId18"/>
    <hyperlink ref="F274" r:id="rId19"/>
    <hyperlink ref="F8" r:id="rId20"/>
    <hyperlink ref="F4689" r:id="rId21"/>
    <hyperlink ref="F6033" r:id="rId22"/>
    <hyperlink ref="F1599" r:id="rId23"/>
    <hyperlink ref="F2842" r:id="rId24"/>
    <hyperlink ref="C1488" r:id="rId25"/>
    <hyperlink ref="F4733" display="ТС\Приложение 2 (Самоспасатель).docx"/>
    <hyperlink ref="F1622" display="ТС\Приложение 2 (Защитные наушники).docx"/>
    <hyperlink ref="F3741" display="ТС\Приложение 2 (фонарь ручной).docx"/>
    <hyperlink ref="F1980" display="ТС\Приложение 2 (фонарь налобный).docx"/>
    <hyperlink ref="F4604" display="ТС\Приложение 2 (рукав).docx"/>
    <hyperlink ref="F4696" display="ТС\Присадочный пруток.docx"/>
    <hyperlink ref="F5531" display="ТС\АП-31 5 х 5 мм.docx"/>
    <hyperlink ref="F6422" display="ТС\МС - 133.docx"/>
    <hyperlink ref="F3488" display="ТС\Лист стальной.docx"/>
    <hyperlink ref="F924" display="ТС\Радарный уровнемер.docx"/>
    <hyperlink ref="F302" display="ТС\КОриолис.docx"/>
    <hyperlink ref="F1488" display="ТС\Тензодатчик.docx"/>
    <hyperlink ref="C1487" r:id="rId26"/>
    <hyperlink ref="F4734" display="ТС\Приложение 2 (Самоспасатель).docx"/>
    <hyperlink ref="F1623" display="ТС\Приложение 2 (Защитные наушники).docx"/>
    <hyperlink ref="F3742" display="ТС\Приложение 2 (фонарь ручной).docx"/>
    <hyperlink ref="F1981" display="ТС\Приложение 2 (фонарь налобный).docx"/>
    <hyperlink ref="F4605" display="ТС\Приложение 2 (рукав).docx"/>
    <hyperlink ref="F4697" display="ТС\Присадочный пруток.docx"/>
    <hyperlink ref="F5532" display="ТС\АП-31 5 х 5 мм.docx"/>
    <hyperlink ref="F6423" display="ТС\МС - 133.docx"/>
    <hyperlink ref="F3489" display="ТС\Лист стальной.docx"/>
    <hyperlink ref="F1487" display="ТС\Тензодатчик.docx"/>
    <hyperlink ref="F1091" display="ТС\Приложение 2 (Шланг для пара).docx"/>
    <hyperlink ref="F6291" display="ТС\Приложение 2 (Рулетка).docx"/>
    <hyperlink ref="C1509" r:id="rId27"/>
    <hyperlink ref="F1255" display="ТС\сенсор кислорода.docx"/>
    <hyperlink ref="F2084" display="ТС\Трансмиттер.docx"/>
    <hyperlink ref="F1795" display="ТС\зип модуля.docx"/>
    <hyperlink ref="F746" display="ТС\Радарный уровнемер.docx"/>
    <hyperlink ref="F290" display="ТС\КОриолис.docx"/>
    <hyperlink ref="F1509" display="ТС\Датчик пламени.docx"/>
    <hyperlink ref="F727" display="ТС\Расходомер вихревой.docx"/>
    <hyperlink ref="F2407" display="ТС\Сигнализатор уровня.docx"/>
    <hyperlink ref="F1338" display="ТС\Уровнемер емкостной.docx"/>
    <hyperlink ref="F860" display="ТС\Уровнемер микроимп.docx"/>
    <hyperlink ref="C6651" r:id="rId28"/>
    <hyperlink ref="F5584" display="ТС\Гипохлорид натрия.docx"/>
    <hyperlink ref="F2668" display="ТС\Тринатрий фосфат.docx"/>
    <hyperlink ref="F2363" display="ТС\Сульфит натрия.docx"/>
    <hyperlink ref="F3009" display="ТС\Агрегат электронасосный.docx"/>
    <hyperlink ref="F4089" display="ТС\Насос.docx"/>
    <hyperlink ref="F6651" display="ТС\Машина шлифовальная.docx"/>
    <hyperlink ref="F5585" display="ТС\Кран пожарный.docx"/>
    <hyperlink ref="F2282" display="ТС\Кольматант.docx"/>
    <hyperlink ref="C2080" r:id="rId29"/>
    <hyperlink ref="C2899" r:id="rId30"/>
    <hyperlink ref="C792" r:id="rId31"/>
    <hyperlink ref="C1084" r:id="rId32"/>
    <hyperlink ref="C3841" r:id="rId33"/>
    <hyperlink ref="F1953" display="ТС\Приложение 2 кабель спец..docx"/>
    <hyperlink ref="F2607" display="ТС\Приложение 2 стержень.docx"/>
    <hyperlink ref="F3375" display="ТС\Приложение 2 соед.устр..docx"/>
    <hyperlink ref="F4848" display="ТС\Приложение 2 разъем.docx"/>
    <hyperlink ref="F792" display="ТС\Приложение 2 термокабель HTSB.docx"/>
    <hyperlink ref="F1084" display="ТС\Приложение 2 термокабель HSB.docx"/>
    <hyperlink ref="F1845" display="ТС\Приложение 2 термокабель CUNI 025.docx"/>
    <hyperlink ref="F3391" display="ТС\Приложение 2 термокабель CUNI 040, L-131.docx"/>
    <hyperlink ref="F1588" display="ТС\Приложение 2 термокабель CUNI 040, L-133.docx"/>
    <hyperlink ref="F1640" display="ТС\Приложение 2 термокабель CUNI 040, L-135.docx"/>
    <hyperlink ref="F2088" display="ТС\Приложение 2 термокабель CUNI 040, L-137.docx"/>
    <hyperlink ref="F3358" display="ТС\Приложение 2 термокабель CUNI 040, L-140.docx"/>
    <hyperlink ref="F4641" display="ТС\Приложение 2 термокабель CUNI 040, L-147.docx"/>
    <hyperlink ref="F2441" display="ТС\Приложение 2 термокабель CUNI 040, L-148.docx"/>
    <hyperlink ref="F2543" display="ТС\Приложение 2 термокабель CUNI 040, L-150.docx"/>
    <hyperlink ref="F4188" display="ТС\Приложение 2 термокабель CUNI 063, L-80.docx"/>
    <hyperlink ref="F3906" display="ТС\Приложение 2 термокабель CUNI 063, L-90.docx"/>
    <hyperlink ref="F2178" display="ТС\Приложение 2 термокабель CUNI 063, L-100.docx"/>
    <hyperlink ref="F1952" display="ТС\Приложение 2 термокабель CUNI 160, L-76.docx"/>
    <hyperlink ref="F2080" display="ТС\Приложение 2 термокабель CUNI 160, L-88.docx"/>
    <hyperlink ref="F2899" display="ТС\Приложение 2 термокабель CUNI 250, L-50.docx"/>
    <hyperlink ref="F3841" display="ТС\Приложение 2 термокабель CUNI 250, L-60.docx"/>
    <hyperlink ref="F1642" display="ТС\Приложение 2 термокабель EKL.docx"/>
    <hyperlink ref="F4362" display="ТС\Приложение 2 термокабель CUNI 040, L-154.docx"/>
    <hyperlink ref="F4036" display="ТС\Приложение 2 термокабель CUNI 0400, L-56.docx"/>
    <hyperlink ref="F5509" display="ТС\Приложение 2 термокабель CUNI 040, L-115.docx"/>
    <hyperlink ref="F3318" display="ТС\Приложение 2 термокабель CUNI 250, L-62.docx"/>
    <hyperlink ref="F4201" display="ТС\Приложение 2 термокабель EMK VA 0160, L-113.docx"/>
    <hyperlink ref="F4038" display="ТС\Приложение 2 термокабель EMK VA 0200, L-126.docx"/>
    <hyperlink ref="F4877" display="ТС\Приложение 2 термокабель EMK VA 0200, L-99.docx"/>
    <hyperlink ref="F4967" display="ТС\Приложение 2 термокабель EMK VA 0250, L-94.docx"/>
    <hyperlink ref="F5475" display="ТС\7. Гексан.docx"/>
    <hyperlink ref="F5335" display="ТС\8.Глицерин.docx"/>
    <hyperlink ref="F2496" display="ТС\19. Кюветный тест LCK 320.docx"/>
    <hyperlink ref="F4442" display="ТС\93. Электрод электропроводимости  InLab 731-ISM (кат. № 30014092)..docx"/>
    <hyperlink ref="F5350" display="ТС\92. Электрод рН InLab Expert Pro-ISM (кат. № 30014096.docx"/>
    <hyperlink ref="F1210" display="ТС\91. Аппарат, для определения температуры размягчения битумов.docx"/>
    <hyperlink ref="F5328" display="ТС\45. о-Ксилол, жидкость.docx"/>
    <hyperlink ref="F5120" display="ТС\46. Циклогексан, химически чистый.docx"/>
    <hyperlink ref="F5147" display="ТС\72. Стандартные образцы свойств битума типа БИТ-ПА (ГПИ-3).docx"/>
    <hyperlink ref="F4844" display="ТС\73. Стандартные образцы глубины проникания иглы (пенетрации).docx"/>
    <hyperlink ref="F4845" display="ТС\74. Стандартные образцы глубины проникания иглы (пенетрации) нефтяных битумов (ГПИ-4).docx"/>
    <hyperlink ref="F5148" display="ТС\75. Стандартные образцы свойств битума типа БИТ-ПА (ТКиШ-3).docx"/>
    <hyperlink ref="F5149" display="ТС\76. Стандартные образцы свойств битума типа БИТ-ПА (ТХБ-3).docx"/>
    <hyperlink ref="F5150" display="ТС\77.Стандартные образцы свойств битума типа БИТ-ПА (ДНБ-3.1).docx"/>
    <hyperlink ref="F6847" display="ТС\78. Стандартный образец, нефтепродукта в гексане (четыреххлористом углероде).docx"/>
    <hyperlink ref="F1610" display="ТС\Мембрана.docx"/>
    <hyperlink ref="C5745" r:id="rId34"/>
    <hyperlink ref="C2737" r:id="rId35"/>
    <hyperlink ref="F1665" display="Технички\16. ТС ПП-324мм.docx"/>
    <hyperlink ref="F1796" display="Технички\17.ТС ПП-245мм.docx"/>
    <hyperlink ref="F1381" display="Технички\18. ТС ЦКОД 426.docx"/>
    <hyperlink ref="F4062" display="Технички\19. ТС ПП-426мм.docx"/>
    <hyperlink ref="U1984" r:id="rId36"/>
    <hyperlink ref="C16" r:id="rId37"/>
    <hyperlink ref="U3212" r:id="rId38" display="https://www.pndtech.ru/product/mufta-elektrosvarnaya-d75-pn-16-fitz-azerbaydzhan/"/>
    <hyperlink ref="V5945" r:id="rId39" display="https://metallosklad.kz/product/1569,00/"/>
    <hyperlink ref="V4411" r:id="rId40" display="https://metallosklad.kz/product/1569,00/"/>
    <hyperlink ref="V5752" r:id="rId41" display="https://avrora-arm.ru/produkcziya/soedinitelnaya-armatura-dlya-trub/obzhimnyie-muftyi/ur-12.html"/>
    <hyperlink ref="V3371" r:id="rId42" display="https://productcenter.ru/producers/24188/ooo-sk-agrostroi"/>
    <hyperlink ref="V1019" r:id="rId43" display="https://pge.nt-rt.ru/price/product/1545502"/>
    <hyperlink ref="V1764" r:id="rId44" display="https://pge.nt-rt.ru/price/product/1545502"/>
    <hyperlink ref="V2097" r:id="rId45" display="https://pge.nt-rt.ru/price/product/1545502"/>
    <hyperlink ref="V1203" r:id="rId46" display="https://pge.nt-rt.ru/price/product/1545502"/>
    <hyperlink ref="V3474" r:id="rId47" display="https://unitedthermo.kz/p107260153-zaglushka-hromirovannaya-varmega.html"/>
    <hyperlink ref="V3998" r:id="rId48" display="https://unitedthermo.kz/p107260153-zaglushka-hromirovannaya-varmega.html"/>
    <hyperlink ref="V5618" r:id="rId49" display="https://unitedthermo.kz/p107260153-zaglushka-hromirovannaya-varmega.html"/>
    <hyperlink ref="V6380" r:id="rId50" display="https://unitedthermo.kz/p107260153-zaglushka-hromirovannaya-varmega.html"/>
    <hyperlink ref="V5658" r:id="rId51" display="https://unitedthermo.kz/p107260153-zaglushka-hromirovannaya-varmega.html"/>
    <hyperlink ref="V5542" r:id="rId52" display="https://unitedthermo.kz/p107260153-zaglushka-hromirovannaya-varmega.html"/>
    <hyperlink ref="V4094" r:id="rId53" display="https://unitedthermo.kz/p107260153-zaglushka-hromirovannaya-varmega.html"/>
    <hyperlink ref="V5541" r:id="rId54" display="https://unitedthermo.kz/p107260153-zaglushka-hromirovannaya-varmega.html"/>
    <hyperlink ref="V6627" r:id="rId55" display="https://otvertka.kz/alteco_c_60_th/"/>
    <hyperlink ref="V4651" r:id="rId56" location=":~: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display="https://www.oxymat.ru/primenenie/promyshlennye-sposoby-poluchenija-azota/ - :~: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hyperlink ref="V5714" r:id="rId57" location=":~: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display="https://www.oxymat.ru/primenenie/promyshlennye-sposoby-poluchenija-azota/ - :~:text=%D0%9A%D1%80%D0%B8%D0%BE%D0%B3%D0%B5%D0%BD%D0%BD%D0%BE%D0%B5%20%D0%BF%D1%80%D0%BE%D0%B8%D0%B7%D0%B2%D0%BE%D0%B4%D1%81%D1%82%D0%B2%D0%BE&amp;text=%D0%9F%D0%B5%D1%80%D0%B5%D0%B4%20%D1%82%D0%B5%D0%BC%20%D0%BA%D0%B0%D0%BA%20%D0%BF%D0%BE%D0%BB%D1%83%D1%87%D0%B8%D1%82%D1%8C%20%D0%B0%D0%B7%D0%BE%D1%82,%D0%B0%D0%B7%D0%BE%D1%82%D0%B0%2C%20%D0%BA%D0%B8%D1%81%D0%BB%D0%BE%D1%80%D0%BE%D0%B4%D0%B0%20%D0%B8%20%D0%B1%D0%BB%D0%B0%D0%B3%D0%BE%D1%80%D0%BE%D0%B4%D0%BD%D1%8B%D1%85%20%D0%B3%D0%B0%D0%B7%D0%BE%D0%B2."/>
    <hyperlink ref="V252" r:id="rId58" display="https://kamaz.ru/"/>
    <hyperlink ref="V461" r:id="rId59" display="https://kamaz.ru/"/>
    <hyperlink ref="F3151" r:id="rId60"/>
    <hyperlink ref="F578" r:id="rId61"/>
    <hyperlink ref="F1816" r:id="rId62"/>
    <hyperlink ref="F2326" r:id="rId63"/>
    <hyperlink ref="F2340" r:id="rId64"/>
    <hyperlink ref="F2531" r:id="rId65"/>
    <hyperlink ref="F2821" r:id="rId66"/>
    <hyperlink ref="F2890" r:id="rId67"/>
    <hyperlink ref="F3180" r:id="rId68"/>
    <hyperlink ref="F3289" r:id="rId69"/>
    <hyperlink ref="F3398" r:id="rId70"/>
    <hyperlink ref="F3504" r:id="rId71"/>
    <hyperlink ref="F3659" r:id="rId72"/>
    <hyperlink ref="F3978" r:id="rId73"/>
    <hyperlink ref="F4606" r:id="rId74"/>
    <hyperlink ref="V6158" r:id="rId75" display="http://www.ipscom.kz/index.php/ru/proizvoditeli/y/2015-12-24-07-46-56"/>
    <hyperlink ref="F2371" r:id="rId76"/>
    <hyperlink ref="F2372" r:id="rId77"/>
    <hyperlink ref="C4480" r:id="rId78" display="https://enstru.kz/code_new.jsp?&amp;t=%D0%94%D0%BE%D1%81%D0%BA%D0%B0%20%D0%BC%D0%B0%D1%80%D0%BA%D0%B5%D1%80%D0%BD%D0%B0%D1%8F&amp;s=common&amp;p=10&amp;n=0&amp;S=329916%2E100&amp;N=%D0%94%D0%BE%D1%81%D0%BA%D0%B0&amp;fc=1&amp;fg=1&amp;new=329916.100.000001"/>
    <hyperlink ref="F6777" r:id="rId79"/>
    <hyperlink ref="F6552" r:id="rId80"/>
    <hyperlink ref="F1204" r:id="rId81"/>
    <hyperlink ref="F36" r:id="rId82"/>
    <hyperlink ref="F3921" r:id="rId83"/>
    <hyperlink ref="F3276" r:id="rId84"/>
    <hyperlink ref="F2939" r:id="rId85"/>
    <hyperlink ref="F233" r:id="rId86"/>
    <hyperlink ref="F2136" r:id="rId87"/>
    <hyperlink ref="F4002" r:id="rId88"/>
    <hyperlink ref="E4231" r:id="rId89" display="https://cloud.skc.kz:2443/index.php/s/P4SgJJrcanptK6r"/>
    <hyperlink ref="F4473" r:id="rId90"/>
    <hyperlink ref="F4508" r:id="rId91"/>
    <hyperlink ref="F4766" r:id="rId92"/>
    <hyperlink ref="F4842" r:id="rId93"/>
    <hyperlink ref="F5299" r:id="rId94"/>
    <hyperlink ref="F5750" r:id="rId95"/>
    <hyperlink ref="F339" r:id="rId96"/>
    <hyperlink ref="F638" r:id="rId97"/>
    <hyperlink ref="F592" r:id="rId98"/>
    <hyperlink ref="F625" r:id="rId99"/>
    <hyperlink ref="F859" r:id="rId100"/>
    <hyperlink ref="F933" r:id="rId101"/>
    <hyperlink ref="F1677" r:id="rId102"/>
    <hyperlink ref="F2683" r:id="rId103"/>
    <hyperlink ref="F3433" r:id="rId104"/>
    <hyperlink ref="F8290" r:id="rId105"/>
  </hyperlinks>
  <pageMargins left="0.7" right="0.7" top="0.75" bottom="0.75" header="0.3" footer="0.3"/>
  <pageSetup paperSize="9" scale="14" orientation="portrait" r:id="rId106"/>
  <legacyDrawing r:id="rId107"/>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Пул июнь 2024 +</vt:lpstr>
      <vt:lpstr>'Пул июнь 2024 +'!Область_печати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Zhalgas Zhassulan</dc:creator>
  <cp:keywords/>
  <dc:description/>
  <cp:lastModifiedBy>Izbasova Gulmira (SKC)</cp:lastModifiedBy>
  <dcterms:created xsi:type="dcterms:W3CDTF">2024-01-11T09:45:15Z</dcterms:created>
  <dcterms:modified xsi:type="dcterms:W3CDTF">2024-09-11T05:35:23Z</dcterms:modified>
  <cp:category/>
</cp:coreProperties>
</file>